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eidle/Dropbox/Dan dropbox files/tax policy associates/"/>
    </mc:Choice>
  </mc:AlternateContent>
  <xr:revisionPtr revIDLastSave="0" documentId="13_ncr:1_{53E693E0-488B-ED4C-A81A-95FEAAAF7C58}" xr6:coauthVersionLast="47" xr6:coauthVersionMax="47" xr10:uidLastSave="{00000000-0000-0000-0000-000000000000}"/>
  <bookViews>
    <workbookView xWindow="5580" yWindow="2300" windowWidth="27640" windowHeight="18140" xr2:uid="{1CB8615A-3782-E642-A463-4B8C4FF1AB03}"/>
  </bookViews>
  <sheets>
    <sheet name="inputs" sheetId="1" r:id="rId1"/>
    <sheet name="calculations" sheetId="5" r:id="rId2"/>
    <sheet name="char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X204" i="5"/>
  <c r="Z204" i="5" s="1"/>
  <c r="L204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B30" i="1"/>
  <c r="A1883" i="5"/>
  <c r="E1883" i="5"/>
  <c r="A182" i="5"/>
  <c r="A183" i="5"/>
  <c r="H183" i="5" s="1"/>
  <c r="I183" i="5" s="1"/>
  <c r="F183" i="5"/>
  <c r="A184" i="5"/>
  <c r="H184" i="5" s="1"/>
  <c r="A185" i="5"/>
  <c r="H185" i="5" s="1"/>
  <c r="A186" i="5"/>
  <c r="H186" i="5" s="1"/>
  <c r="A187" i="5"/>
  <c r="A188" i="5"/>
  <c r="A189" i="5"/>
  <c r="H189" i="5" s="1"/>
  <c r="F189" i="5"/>
  <c r="A190" i="5"/>
  <c r="A191" i="5"/>
  <c r="H191" i="5" s="1"/>
  <c r="A192" i="5"/>
  <c r="A193" i="5"/>
  <c r="A194" i="5"/>
  <c r="H194" i="5" s="1"/>
  <c r="A195" i="5"/>
  <c r="H195" i="5" s="1"/>
  <c r="A196" i="5"/>
  <c r="A197" i="5"/>
  <c r="A198" i="5"/>
  <c r="A199" i="5"/>
  <c r="H199" i="5" s="1"/>
  <c r="A200" i="5"/>
  <c r="A201" i="5"/>
  <c r="H201" i="5" s="1"/>
  <c r="A202" i="5"/>
  <c r="A203" i="5"/>
  <c r="H203" i="5" s="1"/>
  <c r="A204" i="5"/>
  <c r="H204" i="5" s="1"/>
  <c r="J204" i="5" s="1"/>
  <c r="A205" i="5"/>
  <c r="H205" i="5" s="1"/>
  <c r="A206" i="5"/>
  <c r="H206" i="5" s="1"/>
  <c r="A207" i="5"/>
  <c r="E207" i="5"/>
  <c r="A208" i="5"/>
  <c r="H208" i="5" s="1"/>
  <c r="A209" i="5"/>
  <c r="A210" i="5"/>
  <c r="H210" i="5" s="1"/>
  <c r="A211" i="5"/>
  <c r="H211" i="5" s="1"/>
  <c r="A212" i="5"/>
  <c r="H212" i="5" s="1"/>
  <c r="A213" i="5"/>
  <c r="H213" i="5" s="1"/>
  <c r="A214" i="5"/>
  <c r="A215" i="5"/>
  <c r="A216" i="5"/>
  <c r="H216" i="5" s="1"/>
  <c r="A217" i="5"/>
  <c r="H217" i="5" s="1"/>
  <c r="A218" i="5"/>
  <c r="H218" i="5" s="1"/>
  <c r="A219" i="5"/>
  <c r="A220" i="5"/>
  <c r="H220" i="5" s="1"/>
  <c r="A221" i="5"/>
  <c r="H221" i="5" s="1"/>
  <c r="A222" i="5"/>
  <c r="H222" i="5" s="1"/>
  <c r="A223" i="5"/>
  <c r="A224" i="5"/>
  <c r="H224" i="5" s="1"/>
  <c r="A225" i="5"/>
  <c r="H225" i="5" s="1"/>
  <c r="A226" i="5"/>
  <c r="H226" i="5" s="1"/>
  <c r="A227" i="5"/>
  <c r="A228" i="5"/>
  <c r="A229" i="5"/>
  <c r="H229" i="5" s="1"/>
  <c r="A230" i="5"/>
  <c r="H230" i="5" s="1"/>
  <c r="A231" i="5"/>
  <c r="A232" i="5"/>
  <c r="H232" i="5" s="1"/>
  <c r="A233" i="5"/>
  <c r="F233" i="5"/>
  <c r="A234" i="5"/>
  <c r="H234" i="5" s="1"/>
  <c r="A235" i="5"/>
  <c r="H235" i="5" s="1"/>
  <c r="A236" i="5"/>
  <c r="A237" i="5"/>
  <c r="H237" i="5" s="1"/>
  <c r="A238" i="5"/>
  <c r="H238" i="5" s="1"/>
  <c r="A239" i="5"/>
  <c r="A240" i="5"/>
  <c r="H240" i="5" s="1"/>
  <c r="A241" i="5"/>
  <c r="H241" i="5" s="1"/>
  <c r="A242" i="5"/>
  <c r="H242" i="5" s="1"/>
  <c r="F242" i="5"/>
  <c r="A243" i="5"/>
  <c r="A244" i="5"/>
  <c r="H244" i="5" s="1"/>
  <c r="A245" i="5"/>
  <c r="H245" i="5" s="1"/>
  <c r="A246" i="5"/>
  <c r="A247" i="5"/>
  <c r="H247" i="5" s="1"/>
  <c r="A248" i="5"/>
  <c r="H248" i="5" s="1"/>
  <c r="A249" i="5"/>
  <c r="H249" i="5" s="1"/>
  <c r="A250" i="5"/>
  <c r="H250" i="5" s="1"/>
  <c r="A251" i="5"/>
  <c r="A252" i="5"/>
  <c r="A253" i="5"/>
  <c r="H253" i="5" s="1"/>
  <c r="A254" i="5"/>
  <c r="H254" i="5" s="1"/>
  <c r="A255" i="5"/>
  <c r="H255" i="5" s="1"/>
  <c r="I255" i="5" s="1"/>
  <c r="A256" i="5"/>
  <c r="A257" i="5"/>
  <c r="H257" i="5" s="1"/>
  <c r="A258" i="5"/>
  <c r="A259" i="5"/>
  <c r="H259" i="5" s="1"/>
  <c r="A260" i="5"/>
  <c r="A261" i="5"/>
  <c r="H261" i="5" s="1"/>
  <c r="A262" i="5"/>
  <c r="H262" i="5" s="1"/>
  <c r="A263" i="5"/>
  <c r="H263" i="5" s="1"/>
  <c r="E263" i="5"/>
  <c r="A264" i="5"/>
  <c r="H264" i="5" s="1"/>
  <c r="A265" i="5"/>
  <c r="H265" i="5" s="1"/>
  <c r="F265" i="5"/>
  <c r="A266" i="5"/>
  <c r="A267" i="5"/>
  <c r="H267" i="5" s="1"/>
  <c r="A268" i="5"/>
  <c r="H268" i="5" s="1"/>
  <c r="A269" i="5"/>
  <c r="A270" i="5"/>
  <c r="H270" i="5" s="1"/>
  <c r="A271" i="5"/>
  <c r="A272" i="5"/>
  <c r="H272" i="5" s="1"/>
  <c r="A273" i="5"/>
  <c r="H273" i="5" s="1"/>
  <c r="A274" i="5"/>
  <c r="H274" i="5" s="1"/>
  <c r="A275" i="5"/>
  <c r="H275" i="5" s="1"/>
  <c r="A276" i="5"/>
  <c r="H276" i="5" s="1"/>
  <c r="A277" i="5"/>
  <c r="H277" i="5" s="1"/>
  <c r="A278" i="5"/>
  <c r="H278" i="5" s="1"/>
  <c r="A279" i="5"/>
  <c r="H279" i="5" s="1"/>
  <c r="R279" i="5" s="1"/>
  <c r="A280" i="5"/>
  <c r="A281" i="5"/>
  <c r="H281" i="5" s="1"/>
  <c r="A282" i="5"/>
  <c r="H282" i="5" s="1"/>
  <c r="A283" i="5"/>
  <c r="H283" i="5" s="1"/>
  <c r="A284" i="5"/>
  <c r="H284" i="5" s="1"/>
  <c r="A285" i="5"/>
  <c r="H285" i="5" s="1"/>
  <c r="X285" i="5" s="1"/>
  <c r="Z285" i="5" s="1"/>
  <c r="A286" i="5"/>
  <c r="A287" i="5"/>
  <c r="H287" i="5" s="1"/>
  <c r="A288" i="5"/>
  <c r="H288" i="5" s="1"/>
  <c r="A289" i="5"/>
  <c r="H289" i="5" s="1"/>
  <c r="A290" i="5"/>
  <c r="H290" i="5" s="1"/>
  <c r="A291" i="5"/>
  <c r="H291" i="5" s="1"/>
  <c r="A292" i="5"/>
  <c r="H292" i="5" s="1"/>
  <c r="A293" i="5"/>
  <c r="A294" i="5"/>
  <c r="H294" i="5" s="1"/>
  <c r="A295" i="5"/>
  <c r="H295" i="5" s="1"/>
  <c r="F295" i="5"/>
  <c r="A296" i="5"/>
  <c r="H296" i="5" s="1"/>
  <c r="A297" i="5"/>
  <c r="H297" i="5" s="1"/>
  <c r="A298" i="5"/>
  <c r="H298" i="5" s="1"/>
  <c r="A299" i="5"/>
  <c r="H299" i="5" s="1"/>
  <c r="F299" i="5"/>
  <c r="A300" i="5"/>
  <c r="H300" i="5" s="1"/>
  <c r="F300" i="5"/>
  <c r="A301" i="5"/>
  <c r="H301" i="5" s="1"/>
  <c r="A302" i="5"/>
  <c r="H302" i="5" s="1"/>
  <c r="A303" i="5"/>
  <c r="A304" i="5"/>
  <c r="H304" i="5" s="1"/>
  <c r="E304" i="5"/>
  <c r="A305" i="5"/>
  <c r="H305" i="5" s="1"/>
  <c r="A306" i="5"/>
  <c r="H306" i="5" s="1"/>
  <c r="F306" i="5"/>
  <c r="A307" i="5"/>
  <c r="H307" i="5" s="1"/>
  <c r="A308" i="5"/>
  <c r="H308" i="5" s="1"/>
  <c r="A309" i="5"/>
  <c r="H309" i="5" s="1"/>
  <c r="A310" i="5"/>
  <c r="H310" i="5" s="1"/>
  <c r="E310" i="5"/>
  <c r="A311" i="5"/>
  <c r="A312" i="5"/>
  <c r="H312" i="5" s="1"/>
  <c r="A313" i="5"/>
  <c r="H313" i="5" s="1"/>
  <c r="A314" i="5"/>
  <c r="H314" i="5" s="1"/>
  <c r="A315" i="5"/>
  <c r="H315" i="5" s="1"/>
  <c r="A316" i="5"/>
  <c r="H316" i="5" s="1"/>
  <c r="A317" i="5"/>
  <c r="A318" i="5"/>
  <c r="H318" i="5" s="1"/>
  <c r="A319" i="5"/>
  <c r="H319" i="5" s="1"/>
  <c r="A320" i="5"/>
  <c r="A321" i="5"/>
  <c r="F321" i="5"/>
  <c r="A322" i="5"/>
  <c r="A323" i="5"/>
  <c r="H323" i="5" s="1"/>
  <c r="V323" i="5" s="1"/>
  <c r="A324" i="5"/>
  <c r="H324" i="5" s="1"/>
  <c r="A325" i="5"/>
  <c r="H325" i="5" s="1"/>
  <c r="I325" i="5" s="1"/>
  <c r="A326" i="5"/>
  <c r="H326" i="5" s="1"/>
  <c r="A327" i="5"/>
  <c r="H327" i="5" s="1"/>
  <c r="A328" i="5"/>
  <c r="E328" i="5"/>
  <c r="A329" i="5"/>
  <c r="H329" i="5" s="1"/>
  <c r="A330" i="5"/>
  <c r="H330" i="5" s="1"/>
  <c r="A331" i="5"/>
  <c r="H331" i="5" s="1"/>
  <c r="A332" i="5"/>
  <c r="H332" i="5" s="1"/>
  <c r="A333" i="5"/>
  <c r="H333" i="5" s="1"/>
  <c r="F333" i="5"/>
  <c r="A334" i="5"/>
  <c r="A335" i="5"/>
  <c r="H335" i="5" s="1"/>
  <c r="A336" i="5"/>
  <c r="H336" i="5" s="1"/>
  <c r="A337" i="5"/>
  <c r="H337" i="5" s="1"/>
  <c r="A338" i="5"/>
  <c r="H338" i="5" s="1"/>
  <c r="A339" i="5"/>
  <c r="H339" i="5" s="1"/>
  <c r="A340" i="5"/>
  <c r="A341" i="5"/>
  <c r="H341" i="5" s="1"/>
  <c r="A342" i="5"/>
  <c r="H342" i="5" s="1"/>
  <c r="E342" i="5"/>
  <c r="A343" i="5"/>
  <c r="H343" i="5" s="1"/>
  <c r="A344" i="5"/>
  <c r="A345" i="5"/>
  <c r="H345" i="5" s="1"/>
  <c r="A346" i="5"/>
  <c r="A347" i="5"/>
  <c r="H347" i="5" s="1"/>
  <c r="A348" i="5"/>
  <c r="H348" i="5" s="1"/>
  <c r="A349" i="5"/>
  <c r="A350" i="5"/>
  <c r="H350" i="5" s="1"/>
  <c r="A351" i="5"/>
  <c r="H351" i="5" s="1"/>
  <c r="A352" i="5"/>
  <c r="H352" i="5" s="1"/>
  <c r="A353" i="5"/>
  <c r="H353" i="5" s="1"/>
  <c r="A354" i="5"/>
  <c r="H354" i="5" s="1"/>
  <c r="A355" i="5"/>
  <c r="H355" i="5" s="1"/>
  <c r="A356" i="5"/>
  <c r="A357" i="5"/>
  <c r="H357" i="5" s="1"/>
  <c r="A358" i="5"/>
  <c r="H358" i="5" s="1"/>
  <c r="A359" i="5"/>
  <c r="H359" i="5" s="1"/>
  <c r="A360" i="5"/>
  <c r="H360" i="5" s="1"/>
  <c r="A361" i="5"/>
  <c r="H361" i="5" s="1"/>
  <c r="A362" i="5"/>
  <c r="H362" i="5" s="1"/>
  <c r="P362" i="5" s="1"/>
  <c r="A363" i="5"/>
  <c r="H363" i="5" s="1"/>
  <c r="F363" i="5"/>
  <c r="A364" i="5"/>
  <c r="H364" i="5" s="1"/>
  <c r="A365" i="5"/>
  <c r="H365" i="5" s="1"/>
  <c r="A366" i="5"/>
  <c r="H366" i="5" s="1"/>
  <c r="A367" i="5"/>
  <c r="F367" i="5" s="1"/>
  <c r="A368" i="5"/>
  <c r="A369" i="5"/>
  <c r="H369" i="5" s="1"/>
  <c r="F369" i="5"/>
  <c r="A370" i="5"/>
  <c r="H370" i="5" s="1"/>
  <c r="A371" i="5"/>
  <c r="H371" i="5" s="1"/>
  <c r="E371" i="5"/>
  <c r="F371" i="5"/>
  <c r="A372" i="5"/>
  <c r="H372" i="5" s="1"/>
  <c r="A373" i="5"/>
  <c r="H373" i="5" s="1"/>
  <c r="A374" i="5"/>
  <c r="H374" i="5" s="1"/>
  <c r="F374" i="5"/>
  <c r="A375" i="5"/>
  <c r="H375" i="5" s="1"/>
  <c r="A376" i="5"/>
  <c r="H376" i="5" s="1"/>
  <c r="A377" i="5"/>
  <c r="H377" i="5" s="1"/>
  <c r="A378" i="5"/>
  <c r="H378" i="5" s="1"/>
  <c r="A379" i="5"/>
  <c r="A380" i="5"/>
  <c r="A381" i="5"/>
  <c r="A382" i="5"/>
  <c r="A383" i="5"/>
  <c r="A384" i="5"/>
  <c r="H384" i="5" s="1"/>
  <c r="A385" i="5"/>
  <c r="H385" i="5" s="1"/>
  <c r="A386" i="5"/>
  <c r="A387" i="5"/>
  <c r="H387" i="5" s="1"/>
  <c r="F387" i="5"/>
  <c r="A388" i="5"/>
  <c r="H388" i="5" s="1"/>
  <c r="A389" i="5"/>
  <c r="H389" i="5" s="1"/>
  <c r="A390" i="5"/>
  <c r="H390" i="5" s="1"/>
  <c r="A391" i="5"/>
  <c r="H391" i="5" s="1"/>
  <c r="A392" i="5"/>
  <c r="H392" i="5" s="1"/>
  <c r="A393" i="5"/>
  <c r="A394" i="5"/>
  <c r="H394" i="5" s="1"/>
  <c r="A395" i="5"/>
  <c r="H395" i="5" s="1"/>
  <c r="I395" i="5" s="1"/>
  <c r="F395" i="5"/>
  <c r="A396" i="5"/>
  <c r="H396" i="5" s="1"/>
  <c r="A397" i="5"/>
  <c r="H397" i="5" s="1"/>
  <c r="A398" i="5"/>
  <c r="H398" i="5" s="1"/>
  <c r="A399" i="5"/>
  <c r="H399" i="5" s="1"/>
  <c r="A400" i="5"/>
  <c r="H400" i="5" s="1"/>
  <c r="A401" i="5"/>
  <c r="A402" i="5"/>
  <c r="H402" i="5" s="1"/>
  <c r="A403" i="5"/>
  <c r="H403" i="5" s="1"/>
  <c r="A404" i="5"/>
  <c r="H404" i="5" s="1"/>
  <c r="A405" i="5"/>
  <c r="A406" i="5"/>
  <c r="H406" i="5" s="1"/>
  <c r="A407" i="5"/>
  <c r="H407" i="5" s="1"/>
  <c r="A408" i="5"/>
  <c r="H408" i="5" s="1"/>
  <c r="A409" i="5"/>
  <c r="H409" i="5" s="1"/>
  <c r="A410" i="5"/>
  <c r="H410" i="5" s="1"/>
  <c r="A411" i="5"/>
  <c r="H411" i="5" s="1"/>
  <c r="A412" i="5"/>
  <c r="H412" i="5" s="1"/>
  <c r="A413" i="5"/>
  <c r="H413" i="5" s="1"/>
  <c r="E413" i="5"/>
  <c r="A414" i="5"/>
  <c r="A415" i="5"/>
  <c r="A416" i="5"/>
  <c r="H416" i="5" s="1"/>
  <c r="A417" i="5"/>
  <c r="H417" i="5" s="1"/>
  <c r="A418" i="5"/>
  <c r="H418" i="5" s="1"/>
  <c r="A419" i="5"/>
  <c r="H419" i="5" s="1"/>
  <c r="A420" i="5"/>
  <c r="H420" i="5" s="1"/>
  <c r="A421" i="5"/>
  <c r="H421" i="5" s="1"/>
  <c r="A422" i="5"/>
  <c r="A423" i="5"/>
  <c r="H423" i="5" s="1"/>
  <c r="A424" i="5"/>
  <c r="A425" i="5"/>
  <c r="A426" i="5"/>
  <c r="H426" i="5" s="1"/>
  <c r="A427" i="5"/>
  <c r="H427" i="5" s="1"/>
  <c r="A428" i="5"/>
  <c r="A429" i="5"/>
  <c r="H429" i="5" s="1"/>
  <c r="A430" i="5"/>
  <c r="H430" i="5" s="1"/>
  <c r="A431" i="5"/>
  <c r="A432" i="5"/>
  <c r="H432" i="5" s="1"/>
  <c r="A433" i="5"/>
  <c r="H433" i="5" s="1"/>
  <c r="A434" i="5"/>
  <c r="A435" i="5"/>
  <c r="H435" i="5" s="1"/>
  <c r="I435" i="5" s="1"/>
  <c r="A436" i="5"/>
  <c r="H436" i="5" s="1"/>
  <c r="E436" i="5"/>
  <c r="A437" i="5"/>
  <c r="H437" i="5" s="1"/>
  <c r="A438" i="5"/>
  <c r="A439" i="5"/>
  <c r="H439" i="5" s="1"/>
  <c r="A440" i="5"/>
  <c r="H440" i="5" s="1"/>
  <c r="A441" i="5"/>
  <c r="H441" i="5" s="1"/>
  <c r="A442" i="5"/>
  <c r="A443" i="5"/>
  <c r="H443" i="5" s="1"/>
  <c r="A444" i="5"/>
  <c r="H444" i="5" s="1"/>
  <c r="A445" i="5"/>
  <c r="H445" i="5" s="1"/>
  <c r="E445" i="5"/>
  <c r="A446" i="5"/>
  <c r="H446" i="5" s="1"/>
  <c r="R446" i="5" s="1"/>
  <c r="A447" i="5"/>
  <c r="H447" i="5" s="1"/>
  <c r="A448" i="5"/>
  <c r="H448" i="5" s="1"/>
  <c r="A449" i="5"/>
  <c r="A450" i="5"/>
  <c r="A451" i="5"/>
  <c r="A452" i="5"/>
  <c r="A453" i="5"/>
  <c r="F453" i="5"/>
  <c r="A454" i="5"/>
  <c r="H454" i="5" s="1"/>
  <c r="A455" i="5"/>
  <c r="H455" i="5" s="1"/>
  <c r="E455" i="5"/>
  <c r="A456" i="5"/>
  <c r="H456" i="5" s="1"/>
  <c r="A457" i="5"/>
  <c r="A458" i="5"/>
  <c r="H458" i="5" s="1"/>
  <c r="A459" i="5"/>
  <c r="H459" i="5" s="1"/>
  <c r="A460" i="5"/>
  <c r="A461" i="5"/>
  <c r="H461" i="5" s="1"/>
  <c r="A462" i="5"/>
  <c r="A463" i="5"/>
  <c r="H463" i="5" s="1"/>
  <c r="A464" i="5"/>
  <c r="H464" i="5" s="1"/>
  <c r="A465" i="5"/>
  <c r="A466" i="5"/>
  <c r="H466" i="5" s="1"/>
  <c r="A467" i="5"/>
  <c r="H467" i="5" s="1"/>
  <c r="A468" i="5"/>
  <c r="H468" i="5" s="1"/>
  <c r="V468" i="5" s="1"/>
  <c r="A469" i="5"/>
  <c r="H469" i="5" s="1"/>
  <c r="E469" i="5"/>
  <c r="A470" i="5"/>
  <c r="H470" i="5" s="1"/>
  <c r="E470" i="5"/>
  <c r="A471" i="5"/>
  <c r="A472" i="5"/>
  <c r="H472" i="5" s="1"/>
  <c r="A473" i="5"/>
  <c r="H473" i="5" s="1"/>
  <c r="A474" i="5"/>
  <c r="H474" i="5" s="1"/>
  <c r="A475" i="5"/>
  <c r="H475" i="5" s="1"/>
  <c r="A476" i="5"/>
  <c r="H476" i="5" s="1"/>
  <c r="A477" i="5"/>
  <c r="A478" i="5"/>
  <c r="H478" i="5" s="1"/>
  <c r="I478" i="5" s="1"/>
  <c r="A479" i="5"/>
  <c r="H479" i="5" s="1"/>
  <c r="A480" i="5"/>
  <c r="H480" i="5" s="1"/>
  <c r="A481" i="5"/>
  <c r="A482" i="5"/>
  <c r="H482" i="5" s="1"/>
  <c r="I482" i="5" s="1"/>
  <c r="A483" i="5"/>
  <c r="H483" i="5" s="1"/>
  <c r="X483" i="5" s="1"/>
  <c r="Z483" i="5" s="1"/>
  <c r="A484" i="5"/>
  <c r="H484" i="5" s="1"/>
  <c r="A485" i="5"/>
  <c r="H485" i="5" s="1"/>
  <c r="A486" i="5"/>
  <c r="H486" i="5" s="1"/>
  <c r="A487" i="5"/>
  <c r="H487" i="5" s="1"/>
  <c r="F487" i="5"/>
  <c r="A488" i="5"/>
  <c r="H488" i="5" s="1"/>
  <c r="A489" i="5"/>
  <c r="H489" i="5" s="1"/>
  <c r="A490" i="5"/>
  <c r="H490" i="5" s="1"/>
  <c r="A491" i="5"/>
  <c r="H491" i="5" s="1"/>
  <c r="A492" i="5"/>
  <c r="H492" i="5" s="1"/>
  <c r="A493" i="5"/>
  <c r="H493" i="5" s="1"/>
  <c r="F493" i="5"/>
  <c r="A494" i="5"/>
  <c r="H494" i="5" s="1"/>
  <c r="A495" i="5"/>
  <c r="H495" i="5" s="1"/>
  <c r="A496" i="5"/>
  <c r="H496" i="5" s="1"/>
  <c r="A497" i="5"/>
  <c r="H497" i="5" s="1"/>
  <c r="A498" i="5"/>
  <c r="A499" i="5"/>
  <c r="H499" i="5" s="1"/>
  <c r="A500" i="5"/>
  <c r="H500" i="5" s="1"/>
  <c r="V500" i="5" s="1"/>
  <c r="A501" i="5"/>
  <c r="H501" i="5" s="1"/>
  <c r="A502" i="5"/>
  <c r="H502" i="5" s="1"/>
  <c r="I502" i="5" s="1"/>
  <c r="E502" i="5"/>
  <c r="A503" i="5"/>
  <c r="H503" i="5" s="1"/>
  <c r="A504" i="5"/>
  <c r="H504" i="5" s="1"/>
  <c r="A505" i="5"/>
  <c r="H505" i="5" s="1"/>
  <c r="E505" i="5"/>
  <c r="A506" i="5"/>
  <c r="A507" i="5"/>
  <c r="H507" i="5" s="1"/>
  <c r="A508" i="5"/>
  <c r="H508" i="5" s="1"/>
  <c r="A509" i="5"/>
  <c r="H509" i="5" s="1"/>
  <c r="A510" i="5"/>
  <c r="A511" i="5"/>
  <c r="H511" i="5" s="1"/>
  <c r="A512" i="5"/>
  <c r="H512" i="5" s="1"/>
  <c r="A513" i="5"/>
  <c r="A514" i="5"/>
  <c r="A515" i="5"/>
  <c r="H515" i="5" s="1"/>
  <c r="A516" i="5"/>
  <c r="H516" i="5" s="1"/>
  <c r="A517" i="5"/>
  <c r="A518" i="5"/>
  <c r="H518" i="5" s="1"/>
  <c r="A519" i="5"/>
  <c r="H519" i="5" s="1"/>
  <c r="A520" i="5"/>
  <c r="H520" i="5" s="1"/>
  <c r="A521" i="5"/>
  <c r="A522" i="5"/>
  <c r="H522" i="5" s="1"/>
  <c r="A523" i="5"/>
  <c r="H523" i="5" s="1"/>
  <c r="A524" i="5"/>
  <c r="H524" i="5" s="1"/>
  <c r="A525" i="5"/>
  <c r="H525" i="5" s="1"/>
  <c r="A526" i="5"/>
  <c r="H526" i="5" s="1"/>
  <c r="A527" i="5"/>
  <c r="A528" i="5"/>
  <c r="A529" i="5"/>
  <c r="H529" i="5" s="1"/>
  <c r="A530" i="5"/>
  <c r="A531" i="5"/>
  <c r="H531" i="5" s="1"/>
  <c r="A532" i="5"/>
  <c r="H532" i="5" s="1"/>
  <c r="E532" i="5"/>
  <c r="F532" i="5"/>
  <c r="A533" i="5"/>
  <c r="A534" i="5"/>
  <c r="H534" i="5" s="1"/>
  <c r="A535" i="5"/>
  <c r="H535" i="5" s="1"/>
  <c r="A536" i="5"/>
  <c r="H536" i="5" s="1"/>
  <c r="X536" i="5" s="1"/>
  <c r="Z536" i="5" s="1"/>
  <c r="E536" i="5"/>
  <c r="A537" i="5"/>
  <c r="F537" i="5"/>
  <c r="A538" i="5"/>
  <c r="H538" i="5" s="1"/>
  <c r="A539" i="5"/>
  <c r="H539" i="5" s="1"/>
  <c r="A540" i="5"/>
  <c r="A541" i="5"/>
  <c r="H541" i="5" s="1"/>
  <c r="F541" i="5"/>
  <c r="A542" i="5"/>
  <c r="H542" i="5" s="1"/>
  <c r="A543" i="5"/>
  <c r="H543" i="5" s="1"/>
  <c r="A544" i="5"/>
  <c r="H544" i="5" s="1"/>
  <c r="V544" i="5" s="1"/>
  <c r="A545" i="5"/>
  <c r="H545" i="5" s="1"/>
  <c r="A546" i="5"/>
  <c r="H546" i="5" s="1"/>
  <c r="A547" i="5"/>
  <c r="H547" i="5" s="1"/>
  <c r="A548" i="5"/>
  <c r="H548" i="5" s="1"/>
  <c r="A549" i="5"/>
  <c r="H549" i="5" s="1"/>
  <c r="A550" i="5"/>
  <c r="H550" i="5" s="1"/>
  <c r="T550" i="5" s="1"/>
  <c r="A551" i="5"/>
  <c r="H551" i="5" s="1"/>
  <c r="A552" i="5"/>
  <c r="H552" i="5" s="1"/>
  <c r="A553" i="5"/>
  <c r="H553" i="5" s="1"/>
  <c r="A554" i="5"/>
  <c r="H554" i="5" s="1"/>
  <c r="A555" i="5"/>
  <c r="A556" i="5"/>
  <c r="H556" i="5" s="1"/>
  <c r="A557" i="5"/>
  <c r="H557" i="5" s="1"/>
  <c r="A558" i="5"/>
  <c r="H558" i="5" s="1"/>
  <c r="E558" i="5"/>
  <c r="A559" i="5"/>
  <c r="A560" i="5"/>
  <c r="H560" i="5" s="1"/>
  <c r="F560" i="5"/>
  <c r="A561" i="5"/>
  <c r="H561" i="5" s="1"/>
  <c r="A562" i="5"/>
  <c r="H562" i="5" s="1"/>
  <c r="A563" i="5"/>
  <c r="H563" i="5" s="1"/>
  <c r="A564" i="5"/>
  <c r="H564" i="5" s="1"/>
  <c r="A565" i="5"/>
  <c r="H565" i="5" s="1"/>
  <c r="E565" i="5"/>
  <c r="A566" i="5"/>
  <c r="H566" i="5" s="1"/>
  <c r="A567" i="5"/>
  <c r="H567" i="5" s="1"/>
  <c r="A568" i="5"/>
  <c r="H568" i="5" s="1"/>
  <c r="A569" i="5"/>
  <c r="H569" i="5" s="1"/>
  <c r="E569" i="5"/>
  <c r="A570" i="5"/>
  <c r="H570" i="5" s="1"/>
  <c r="A571" i="5"/>
  <c r="H571" i="5" s="1"/>
  <c r="A572" i="5"/>
  <c r="H572" i="5" s="1"/>
  <c r="A573" i="5"/>
  <c r="A574" i="5"/>
  <c r="H574" i="5" s="1"/>
  <c r="R574" i="5" s="1"/>
  <c r="F574" i="5"/>
  <c r="A575" i="5"/>
  <c r="H575" i="5" s="1"/>
  <c r="E575" i="5"/>
  <c r="A576" i="5"/>
  <c r="H576" i="5" s="1"/>
  <c r="A577" i="5"/>
  <c r="H577" i="5" s="1"/>
  <c r="A578" i="5"/>
  <c r="H578" i="5" s="1"/>
  <c r="A579" i="5"/>
  <c r="H579" i="5" s="1"/>
  <c r="A580" i="5"/>
  <c r="E580" i="5" s="1"/>
  <c r="A581" i="5"/>
  <c r="H581" i="5" s="1"/>
  <c r="A582" i="5"/>
  <c r="H582" i="5" s="1"/>
  <c r="R582" i="5" s="1"/>
  <c r="A583" i="5"/>
  <c r="H583" i="5" s="1"/>
  <c r="A584" i="5"/>
  <c r="H584" i="5" s="1"/>
  <c r="A585" i="5"/>
  <c r="H585" i="5" s="1"/>
  <c r="A586" i="5"/>
  <c r="A587" i="5"/>
  <c r="H587" i="5" s="1"/>
  <c r="A588" i="5"/>
  <c r="H588" i="5" s="1"/>
  <c r="A589" i="5"/>
  <c r="H589" i="5" s="1"/>
  <c r="F589" i="5"/>
  <c r="A590" i="5"/>
  <c r="H590" i="5" s="1"/>
  <c r="A591" i="5"/>
  <c r="H591" i="5" s="1"/>
  <c r="A592" i="5"/>
  <c r="H592" i="5" s="1"/>
  <c r="A593" i="5"/>
  <c r="H593" i="5" s="1"/>
  <c r="F593" i="5"/>
  <c r="A594" i="5"/>
  <c r="H594" i="5" s="1"/>
  <c r="A595" i="5"/>
  <c r="H595" i="5" s="1"/>
  <c r="R595" i="5" s="1"/>
  <c r="A596" i="5"/>
  <c r="H596" i="5" s="1"/>
  <c r="A597" i="5"/>
  <c r="A598" i="5"/>
  <c r="H598" i="5" s="1"/>
  <c r="T598" i="5" s="1"/>
  <c r="A599" i="5"/>
  <c r="H599" i="5" s="1"/>
  <c r="A600" i="5"/>
  <c r="H600" i="5" s="1"/>
  <c r="F600" i="5"/>
  <c r="A601" i="5"/>
  <c r="H601" i="5" s="1"/>
  <c r="A602" i="5"/>
  <c r="H602" i="5" s="1"/>
  <c r="A603" i="5"/>
  <c r="H603" i="5" s="1"/>
  <c r="A604" i="5"/>
  <c r="H604" i="5" s="1"/>
  <c r="A605" i="5"/>
  <c r="H605" i="5" s="1"/>
  <c r="A606" i="5"/>
  <c r="H606" i="5" s="1"/>
  <c r="T606" i="5" s="1"/>
  <c r="A607" i="5"/>
  <c r="H607" i="5" s="1"/>
  <c r="A608" i="5"/>
  <c r="H608" i="5" s="1"/>
  <c r="A609" i="5"/>
  <c r="H609" i="5" s="1"/>
  <c r="A610" i="5"/>
  <c r="H610" i="5" s="1"/>
  <c r="A611" i="5"/>
  <c r="A612" i="5"/>
  <c r="H612" i="5" s="1"/>
  <c r="A613" i="5"/>
  <c r="H613" i="5" s="1"/>
  <c r="A614" i="5"/>
  <c r="H614" i="5" s="1"/>
  <c r="I614" i="5" s="1"/>
  <c r="A615" i="5"/>
  <c r="H615" i="5" s="1"/>
  <c r="A616" i="5"/>
  <c r="H616" i="5" s="1"/>
  <c r="A617" i="5"/>
  <c r="H617" i="5" s="1"/>
  <c r="A618" i="5"/>
  <c r="H618" i="5" s="1"/>
  <c r="A619" i="5"/>
  <c r="H619" i="5" s="1"/>
  <c r="A620" i="5"/>
  <c r="H620" i="5" s="1"/>
  <c r="A621" i="5"/>
  <c r="H621" i="5" s="1"/>
  <c r="A622" i="5"/>
  <c r="H622" i="5" s="1"/>
  <c r="I622" i="5" s="1"/>
  <c r="A623" i="5"/>
  <c r="H623" i="5" s="1"/>
  <c r="F623" i="5"/>
  <c r="A624" i="5"/>
  <c r="H624" i="5" s="1"/>
  <c r="L624" i="5" s="1"/>
  <c r="A625" i="5"/>
  <c r="H625" i="5" s="1"/>
  <c r="A626" i="5"/>
  <c r="A627" i="5"/>
  <c r="E627" i="5"/>
  <c r="A628" i="5"/>
  <c r="A629" i="5"/>
  <c r="H629" i="5" s="1"/>
  <c r="A630" i="5"/>
  <c r="H630" i="5" s="1"/>
  <c r="A631" i="5"/>
  <c r="H631" i="5" s="1"/>
  <c r="A632" i="5"/>
  <c r="A633" i="5"/>
  <c r="H633" i="5" s="1"/>
  <c r="A634" i="5"/>
  <c r="A635" i="5"/>
  <c r="A636" i="5"/>
  <c r="A637" i="5"/>
  <c r="H637" i="5" s="1"/>
  <c r="E637" i="5"/>
  <c r="F637" i="5"/>
  <c r="A638" i="5"/>
  <c r="H638" i="5" s="1"/>
  <c r="A639" i="5"/>
  <c r="H639" i="5" s="1"/>
  <c r="A640" i="5"/>
  <c r="H640" i="5" s="1"/>
  <c r="L640" i="5" s="1"/>
  <c r="A641" i="5"/>
  <c r="H641" i="5" s="1"/>
  <c r="I641" i="5" s="1"/>
  <c r="A642" i="5"/>
  <c r="A643" i="5"/>
  <c r="A644" i="5"/>
  <c r="H644" i="5" s="1"/>
  <c r="A645" i="5"/>
  <c r="H645" i="5" s="1"/>
  <c r="A646" i="5"/>
  <c r="A647" i="5"/>
  <c r="H647" i="5" s="1"/>
  <c r="A648" i="5"/>
  <c r="A649" i="5"/>
  <c r="F649" i="5"/>
  <c r="A650" i="5"/>
  <c r="H650" i="5" s="1"/>
  <c r="A651" i="5"/>
  <c r="H651" i="5" s="1"/>
  <c r="A652" i="5"/>
  <c r="H652" i="5" s="1"/>
  <c r="T652" i="5" s="1"/>
  <c r="A653" i="5"/>
  <c r="H653" i="5" s="1"/>
  <c r="A654" i="5"/>
  <c r="H654" i="5" s="1"/>
  <c r="A655" i="5"/>
  <c r="F655" i="5"/>
  <c r="A656" i="5"/>
  <c r="A657" i="5"/>
  <c r="H657" i="5" s="1"/>
  <c r="A658" i="5"/>
  <c r="H658" i="5" s="1"/>
  <c r="A659" i="5"/>
  <c r="A660" i="5"/>
  <c r="H660" i="5" s="1"/>
  <c r="A661" i="5"/>
  <c r="H661" i="5" s="1"/>
  <c r="A662" i="5"/>
  <c r="H662" i="5" s="1"/>
  <c r="A663" i="5"/>
  <c r="H663" i="5" s="1"/>
  <c r="A664" i="5"/>
  <c r="A665" i="5"/>
  <c r="H665" i="5" s="1"/>
  <c r="A666" i="5"/>
  <c r="H666" i="5" s="1"/>
  <c r="A667" i="5"/>
  <c r="H667" i="5" s="1"/>
  <c r="A668" i="5"/>
  <c r="E668" i="5" s="1"/>
  <c r="A669" i="5"/>
  <c r="A670" i="5"/>
  <c r="A671" i="5"/>
  <c r="H671" i="5" s="1"/>
  <c r="A672" i="5"/>
  <c r="A673" i="5"/>
  <c r="H673" i="5" s="1"/>
  <c r="A674" i="5"/>
  <c r="H674" i="5" s="1"/>
  <c r="A675" i="5"/>
  <c r="A676" i="5"/>
  <c r="H676" i="5" s="1"/>
  <c r="A677" i="5"/>
  <c r="H677" i="5" s="1"/>
  <c r="A678" i="5"/>
  <c r="A679" i="5"/>
  <c r="A680" i="5"/>
  <c r="H680" i="5" s="1"/>
  <c r="A681" i="5"/>
  <c r="H681" i="5" s="1"/>
  <c r="I681" i="5" s="1"/>
  <c r="A682" i="5"/>
  <c r="H682" i="5" s="1"/>
  <c r="A683" i="5"/>
  <c r="H683" i="5" s="1"/>
  <c r="A684" i="5"/>
  <c r="H684" i="5" s="1"/>
  <c r="A685" i="5"/>
  <c r="H685" i="5" s="1"/>
  <c r="A686" i="5"/>
  <c r="H686" i="5" s="1"/>
  <c r="A687" i="5"/>
  <c r="H687" i="5" s="1"/>
  <c r="A688" i="5"/>
  <c r="A689" i="5"/>
  <c r="A690" i="5"/>
  <c r="A691" i="5"/>
  <c r="H691" i="5" s="1"/>
  <c r="E691" i="5"/>
  <c r="A692" i="5"/>
  <c r="H692" i="5" s="1"/>
  <c r="A693" i="5"/>
  <c r="A694" i="5"/>
  <c r="H694" i="5" s="1"/>
  <c r="A695" i="5"/>
  <c r="H695" i="5" s="1"/>
  <c r="A696" i="5"/>
  <c r="H696" i="5" s="1"/>
  <c r="A697" i="5"/>
  <c r="H697" i="5" s="1"/>
  <c r="A698" i="5"/>
  <c r="H698" i="5" s="1"/>
  <c r="A699" i="5"/>
  <c r="H699" i="5" s="1"/>
  <c r="A700" i="5"/>
  <c r="H700" i="5" s="1"/>
  <c r="A701" i="5"/>
  <c r="H701" i="5" s="1"/>
  <c r="A702" i="5"/>
  <c r="H702" i="5" s="1"/>
  <c r="A703" i="5"/>
  <c r="H703" i="5" s="1"/>
  <c r="A704" i="5"/>
  <c r="A705" i="5"/>
  <c r="H705" i="5" s="1"/>
  <c r="A706" i="5"/>
  <c r="A707" i="5"/>
  <c r="H707" i="5" s="1"/>
  <c r="A708" i="5"/>
  <c r="A709" i="5"/>
  <c r="A710" i="5"/>
  <c r="H710" i="5" s="1"/>
  <c r="A711" i="5"/>
  <c r="H711" i="5" s="1"/>
  <c r="A712" i="5"/>
  <c r="H712" i="5" s="1"/>
  <c r="A713" i="5"/>
  <c r="H713" i="5" s="1"/>
  <c r="A714" i="5"/>
  <c r="H714" i="5" s="1"/>
  <c r="A715" i="5"/>
  <c r="H715" i="5" s="1"/>
  <c r="E715" i="5"/>
  <c r="F715" i="5"/>
  <c r="A716" i="5"/>
  <c r="A717" i="5"/>
  <c r="H717" i="5" s="1"/>
  <c r="A718" i="5"/>
  <c r="H718" i="5" s="1"/>
  <c r="A719" i="5"/>
  <c r="H719" i="5" s="1"/>
  <c r="A720" i="5"/>
  <c r="A721" i="5"/>
  <c r="A722" i="5"/>
  <c r="H722" i="5" s="1"/>
  <c r="A723" i="5"/>
  <c r="H723" i="5" s="1"/>
  <c r="A724" i="5"/>
  <c r="H724" i="5" s="1"/>
  <c r="A725" i="5"/>
  <c r="H725" i="5" s="1"/>
  <c r="A726" i="5"/>
  <c r="H726" i="5" s="1"/>
  <c r="X726" i="5" s="1"/>
  <c r="Z726" i="5" s="1"/>
  <c r="A727" i="5"/>
  <c r="H727" i="5" s="1"/>
  <c r="F727" i="5"/>
  <c r="A728" i="5"/>
  <c r="H728" i="5" s="1"/>
  <c r="A729" i="5"/>
  <c r="H729" i="5" s="1"/>
  <c r="E729" i="5"/>
  <c r="A730" i="5"/>
  <c r="H730" i="5" s="1"/>
  <c r="E730" i="5"/>
  <c r="A731" i="5"/>
  <c r="H731" i="5" s="1"/>
  <c r="F731" i="5"/>
  <c r="A732" i="5"/>
  <c r="F732" i="5"/>
  <c r="A733" i="5"/>
  <c r="H733" i="5" s="1"/>
  <c r="A734" i="5"/>
  <c r="H734" i="5" s="1"/>
  <c r="A735" i="5"/>
  <c r="A736" i="5"/>
  <c r="A737" i="5"/>
  <c r="A738" i="5"/>
  <c r="H738" i="5" s="1"/>
  <c r="A739" i="5"/>
  <c r="E739" i="5"/>
  <c r="A740" i="5"/>
  <c r="H740" i="5" s="1"/>
  <c r="A741" i="5"/>
  <c r="A742" i="5"/>
  <c r="A743" i="5"/>
  <c r="H743" i="5" s="1"/>
  <c r="A744" i="5"/>
  <c r="A745" i="5"/>
  <c r="A746" i="5"/>
  <c r="H746" i="5" s="1"/>
  <c r="A747" i="5"/>
  <c r="H747" i="5" s="1"/>
  <c r="A748" i="5"/>
  <c r="F748" i="5"/>
  <c r="A749" i="5"/>
  <c r="A750" i="5"/>
  <c r="H750" i="5" s="1"/>
  <c r="A751" i="5"/>
  <c r="E751" i="5" s="1"/>
  <c r="A752" i="5"/>
  <c r="A753" i="5"/>
  <c r="H753" i="5" s="1"/>
  <c r="A754" i="5"/>
  <c r="A755" i="5"/>
  <c r="A756" i="5"/>
  <c r="H756" i="5" s="1"/>
  <c r="A757" i="5"/>
  <c r="H757" i="5" s="1"/>
  <c r="A758" i="5"/>
  <c r="H758" i="5" s="1"/>
  <c r="A759" i="5"/>
  <c r="E759" i="5"/>
  <c r="A760" i="5"/>
  <c r="H760" i="5" s="1"/>
  <c r="A761" i="5"/>
  <c r="H761" i="5" s="1"/>
  <c r="A762" i="5"/>
  <c r="H762" i="5" s="1"/>
  <c r="A763" i="5"/>
  <c r="H763" i="5" s="1"/>
  <c r="A764" i="5"/>
  <c r="H764" i="5" s="1"/>
  <c r="R764" i="5" s="1"/>
  <c r="F764" i="5"/>
  <c r="A765" i="5"/>
  <c r="H765" i="5" s="1"/>
  <c r="A766" i="5"/>
  <c r="H766" i="5" s="1"/>
  <c r="A767" i="5"/>
  <c r="H767" i="5" s="1"/>
  <c r="A768" i="5"/>
  <c r="H768" i="5" s="1"/>
  <c r="A769" i="5"/>
  <c r="A770" i="5"/>
  <c r="H770" i="5" s="1"/>
  <c r="A771" i="5"/>
  <c r="A772" i="5"/>
  <c r="H772" i="5" s="1"/>
  <c r="F772" i="5"/>
  <c r="A773" i="5"/>
  <c r="H773" i="5" s="1"/>
  <c r="A774" i="5"/>
  <c r="H774" i="5" s="1"/>
  <c r="A775" i="5"/>
  <c r="H775" i="5" s="1"/>
  <c r="A776" i="5"/>
  <c r="A777" i="5"/>
  <c r="H777" i="5" s="1"/>
  <c r="A778" i="5"/>
  <c r="H778" i="5" s="1"/>
  <c r="A779" i="5"/>
  <c r="A780" i="5"/>
  <c r="H780" i="5" s="1"/>
  <c r="A781" i="5"/>
  <c r="H781" i="5" s="1"/>
  <c r="A782" i="5"/>
  <c r="H782" i="5" s="1"/>
  <c r="A783" i="5"/>
  <c r="H783" i="5" s="1"/>
  <c r="A784" i="5"/>
  <c r="H784" i="5" s="1"/>
  <c r="A785" i="5"/>
  <c r="A786" i="5"/>
  <c r="H786" i="5" s="1"/>
  <c r="A787" i="5"/>
  <c r="H787" i="5" s="1"/>
  <c r="A788" i="5"/>
  <c r="A789" i="5"/>
  <c r="H789" i="5" s="1"/>
  <c r="A790" i="5"/>
  <c r="A791" i="5"/>
  <c r="H791" i="5" s="1"/>
  <c r="A792" i="5"/>
  <c r="H792" i="5" s="1"/>
  <c r="A793" i="5"/>
  <c r="H793" i="5" s="1"/>
  <c r="A794" i="5"/>
  <c r="H794" i="5" s="1"/>
  <c r="A795" i="5"/>
  <c r="H795" i="5" s="1"/>
  <c r="A796" i="5"/>
  <c r="H796" i="5" s="1"/>
  <c r="A797" i="5"/>
  <c r="H797" i="5" s="1"/>
  <c r="E797" i="5"/>
  <c r="F797" i="5"/>
  <c r="A798" i="5"/>
  <c r="H798" i="5" s="1"/>
  <c r="A799" i="5"/>
  <c r="H799" i="5" s="1"/>
  <c r="V799" i="5" s="1"/>
  <c r="A800" i="5"/>
  <c r="H800" i="5" s="1"/>
  <c r="A801" i="5"/>
  <c r="H801" i="5" s="1"/>
  <c r="A802" i="5"/>
  <c r="H802" i="5" s="1"/>
  <c r="A803" i="5"/>
  <c r="H803" i="5" s="1"/>
  <c r="I803" i="5" s="1"/>
  <c r="A804" i="5"/>
  <c r="H804" i="5" s="1"/>
  <c r="A805" i="5"/>
  <c r="H805" i="5" s="1"/>
  <c r="A806" i="5"/>
  <c r="H806" i="5" s="1"/>
  <c r="A807" i="5"/>
  <c r="H807" i="5" s="1"/>
  <c r="A808" i="5"/>
  <c r="A809" i="5"/>
  <c r="H809" i="5" s="1"/>
  <c r="A810" i="5"/>
  <c r="H810" i="5" s="1"/>
  <c r="E810" i="5"/>
  <c r="A811" i="5"/>
  <c r="H811" i="5" s="1"/>
  <c r="A812" i="5"/>
  <c r="H812" i="5" s="1"/>
  <c r="A813" i="5"/>
  <c r="A814" i="5"/>
  <c r="H814" i="5" s="1"/>
  <c r="R814" i="5" s="1"/>
  <c r="A815" i="5"/>
  <c r="A816" i="5"/>
  <c r="H816" i="5" s="1"/>
  <c r="A817" i="5"/>
  <c r="H817" i="5" s="1"/>
  <c r="J817" i="5" s="1"/>
  <c r="A818" i="5"/>
  <c r="H818" i="5" s="1"/>
  <c r="A819" i="5"/>
  <c r="H819" i="5" s="1"/>
  <c r="T819" i="5" s="1"/>
  <c r="A820" i="5"/>
  <c r="H820" i="5" s="1"/>
  <c r="E820" i="5"/>
  <c r="A821" i="5"/>
  <c r="H821" i="5" s="1"/>
  <c r="L821" i="5" s="1"/>
  <c r="A822" i="5"/>
  <c r="H822" i="5" s="1"/>
  <c r="P822" i="5" s="1"/>
  <c r="A823" i="5"/>
  <c r="H823" i="5" s="1"/>
  <c r="A824" i="5"/>
  <c r="H824" i="5" s="1"/>
  <c r="A825" i="5"/>
  <c r="H825" i="5" s="1"/>
  <c r="A826" i="5"/>
  <c r="H826" i="5" s="1"/>
  <c r="A827" i="5"/>
  <c r="A828" i="5"/>
  <c r="H828" i="5" s="1"/>
  <c r="A829" i="5"/>
  <c r="H829" i="5" s="1"/>
  <c r="A830" i="5"/>
  <c r="H830" i="5" s="1"/>
  <c r="A831" i="5"/>
  <c r="A832" i="5"/>
  <c r="H832" i="5" s="1"/>
  <c r="A833" i="5"/>
  <c r="A834" i="5"/>
  <c r="A835" i="5"/>
  <c r="H835" i="5" s="1"/>
  <c r="A836" i="5"/>
  <c r="H836" i="5" s="1"/>
  <c r="A837" i="5"/>
  <c r="H837" i="5" s="1"/>
  <c r="A838" i="5"/>
  <c r="H838" i="5" s="1"/>
  <c r="A839" i="5"/>
  <c r="H839" i="5" s="1"/>
  <c r="A840" i="5"/>
  <c r="H840" i="5" s="1"/>
  <c r="A841" i="5"/>
  <c r="H841" i="5" s="1"/>
  <c r="A842" i="5"/>
  <c r="H842" i="5" s="1"/>
  <c r="A843" i="5"/>
  <c r="A844" i="5"/>
  <c r="A845" i="5"/>
  <c r="H845" i="5" s="1"/>
  <c r="A846" i="5"/>
  <c r="H846" i="5" s="1"/>
  <c r="A847" i="5"/>
  <c r="H847" i="5" s="1"/>
  <c r="A848" i="5"/>
  <c r="H848" i="5" s="1"/>
  <c r="A849" i="5"/>
  <c r="H849" i="5" s="1"/>
  <c r="A850" i="5"/>
  <c r="H850" i="5" s="1"/>
  <c r="A851" i="5"/>
  <c r="H851" i="5" s="1"/>
  <c r="A852" i="5"/>
  <c r="H852" i="5" s="1"/>
  <c r="A853" i="5"/>
  <c r="H853" i="5" s="1"/>
  <c r="A854" i="5"/>
  <c r="H854" i="5" s="1"/>
  <c r="A855" i="5"/>
  <c r="H855" i="5" s="1"/>
  <c r="A856" i="5"/>
  <c r="A857" i="5"/>
  <c r="H857" i="5" s="1"/>
  <c r="A858" i="5"/>
  <c r="H858" i="5" s="1"/>
  <c r="A859" i="5"/>
  <c r="H859" i="5" s="1"/>
  <c r="A860" i="5"/>
  <c r="H860" i="5" s="1"/>
  <c r="A861" i="5"/>
  <c r="H861" i="5" s="1"/>
  <c r="A862" i="5"/>
  <c r="H862" i="5" s="1"/>
  <c r="A863" i="5"/>
  <c r="H863" i="5" s="1"/>
  <c r="A864" i="5"/>
  <c r="A865" i="5"/>
  <c r="H865" i="5" s="1"/>
  <c r="A866" i="5"/>
  <c r="H866" i="5" s="1"/>
  <c r="L866" i="5" s="1"/>
  <c r="A867" i="5"/>
  <c r="H867" i="5" s="1"/>
  <c r="A868" i="5"/>
  <c r="E868" i="5"/>
  <c r="A869" i="5"/>
  <c r="H869" i="5" s="1"/>
  <c r="A870" i="5"/>
  <c r="H870" i="5" s="1"/>
  <c r="A871" i="5"/>
  <c r="H871" i="5" s="1"/>
  <c r="A872" i="5"/>
  <c r="H872" i="5" s="1"/>
  <c r="A873" i="5"/>
  <c r="H873" i="5" s="1"/>
  <c r="A874" i="5"/>
  <c r="H874" i="5" s="1"/>
  <c r="A875" i="5"/>
  <c r="H875" i="5" s="1"/>
  <c r="A876" i="5"/>
  <c r="H876" i="5" s="1"/>
  <c r="N876" i="5" s="1"/>
  <c r="A877" i="5"/>
  <c r="A878" i="5"/>
  <c r="H878" i="5" s="1"/>
  <c r="A879" i="5"/>
  <c r="H879" i="5" s="1"/>
  <c r="A880" i="5"/>
  <c r="A881" i="5"/>
  <c r="A882" i="5"/>
  <c r="A883" i="5"/>
  <c r="H883" i="5" s="1"/>
  <c r="A884" i="5"/>
  <c r="A885" i="5"/>
  <c r="A886" i="5"/>
  <c r="H886" i="5" s="1"/>
  <c r="A887" i="5"/>
  <c r="H887" i="5" s="1"/>
  <c r="A888" i="5"/>
  <c r="A889" i="5"/>
  <c r="H889" i="5" s="1"/>
  <c r="A890" i="5"/>
  <c r="H890" i="5" s="1"/>
  <c r="A891" i="5"/>
  <c r="H891" i="5" s="1"/>
  <c r="A892" i="5"/>
  <c r="H892" i="5" s="1"/>
  <c r="I892" i="5" s="1"/>
  <c r="A893" i="5"/>
  <c r="H893" i="5" s="1"/>
  <c r="A894" i="5"/>
  <c r="H894" i="5" s="1"/>
  <c r="A895" i="5"/>
  <c r="A896" i="5"/>
  <c r="H896" i="5" s="1"/>
  <c r="A897" i="5"/>
  <c r="A898" i="5"/>
  <c r="H898" i="5" s="1"/>
  <c r="A899" i="5"/>
  <c r="H899" i="5" s="1"/>
  <c r="A900" i="5"/>
  <c r="A901" i="5"/>
  <c r="H901" i="5" s="1"/>
  <c r="A902" i="5"/>
  <c r="A903" i="5"/>
  <c r="H903" i="5" s="1"/>
  <c r="E903" i="5"/>
  <c r="F903" i="5"/>
  <c r="A904" i="5"/>
  <c r="H904" i="5" s="1"/>
  <c r="A905" i="5"/>
  <c r="H905" i="5" s="1"/>
  <c r="R905" i="5" s="1"/>
  <c r="A906" i="5"/>
  <c r="H906" i="5" s="1"/>
  <c r="A907" i="5"/>
  <c r="H907" i="5" s="1"/>
  <c r="A908" i="5"/>
  <c r="H908" i="5" s="1"/>
  <c r="A909" i="5"/>
  <c r="H909" i="5" s="1"/>
  <c r="L909" i="5" s="1"/>
  <c r="A910" i="5"/>
  <c r="A911" i="5"/>
  <c r="H911" i="5" s="1"/>
  <c r="A912" i="5"/>
  <c r="A913" i="5"/>
  <c r="H913" i="5" s="1"/>
  <c r="A914" i="5"/>
  <c r="H914" i="5" s="1"/>
  <c r="A915" i="5"/>
  <c r="H915" i="5" s="1"/>
  <c r="E915" i="5"/>
  <c r="F915" i="5"/>
  <c r="A916" i="5"/>
  <c r="H916" i="5" s="1"/>
  <c r="A917" i="5"/>
  <c r="H917" i="5" s="1"/>
  <c r="A918" i="5"/>
  <c r="H918" i="5" s="1"/>
  <c r="A919" i="5"/>
  <c r="H919" i="5" s="1"/>
  <c r="A920" i="5"/>
  <c r="A921" i="5"/>
  <c r="H921" i="5" s="1"/>
  <c r="A922" i="5"/>
  <c r="H922" i="5" s="1"/>
  <c r="A923" i="5"/>
  <c r="H923" i="5" s="1"/>
  <c r="A924" i="5"/>
  <c r="H924" i="5" s="1"/>
  <c r="A925" i="5"/>
  <c r="A926" i="5"/>
  <c r="E926" i="5"/>
  <c r="A927" i="5"/>
  <c r="H927" i="5" s="1"/>
  <c r="A928" i="5"/>
  <c r="H928" i="5" s="1"/>
  <c r="A929" i="5"/>
  <c r="E929" i="5"/>
  <c r="A930" i="5"/>
  <c r="H930" i="5" s="1"/>
  <c r="A931" i="5"/>
  <c r="A932" i="5"/>
  <c r="H932" i="5" s="1"/>
  <c r="A933" i="5"/>
  <c r="H933" i="5" s="1"/>
  <c r="A934" i="5"/>
  <c r="H934" i="5" s="1"/>
  <c r="A935" i="5"/>
  <c r="H935" i="5" s="1"/>
  <c r="A936" i="5"/>
  <c r="A937" i="5"/>
  <c r="H937" i="5" s="1"/>
  <c r="A938" i="5"/>
  <c r="H938" i="5" s="1"/>
  <c r="A939" i="5"/>
  <c r="H939" i="5" s="1"/>
  <c r="A940" i="5"/>
  <c r="A941" i="5"/>
  <c r="H941" i="5" s="1"/>
  <c r="A942" i="5"/>
  <c r="A943" i="5"/>
  <c r="H943" i="5" s="1"/>
  <c r="A944" i="5"/>
  <c r="H944" i="5" s="1"/>
  <c r="J944" i="5" s="1"/>
  <c r="A945" i="5"/>
  <c r="A946" i="5"/>
  <c r="H946" i="5" s="1"/>
  <c r="A947" i="5"/>
  <c r="H947" i="5" s="1"/>
  <c r="A948" i="5"/>
  <c r="H948" i="5" s="1"/>
  <c r="A949" i="5"/>
  <c r="H949" i="5" s="1"/>
  <c r="A950" i="5"/>
  <c r="H950" i="5" s="1"/>
  <c r="A951" i="5"/>
  <c r="H951" i="5" s="1"/>
  <c r="A952" i="5"/>
  <c r="H952" i="5" s="1"/>
  <c r="X952" i="5" s="1"/>
  <c r="Z952" i="5" s="1"/>
  <c r="A953" i="5"/>
  <c r="E953" i="5" s="1"/>
  <c r="A954" i="5"/>
  <c r="H954" i="5" s="1"/>
  <c r="A955" i="5"/>
  <c r="H955" i="5" s="1"/>
  <c r="A956" i="5"/>
  <c r="H956" i="5" s="1"/>
  <c r="A957" i="5"/>
  <c r="H957" i="5" s="1"/>
  <c r="V957" i="5" s="1"/>
  <c r="E957" i="5"/>
  <c r="A958" i="5"/>
  <c r="A959" i="5"/>
  <c r="H959" i="5" s="1"/>
  <c r="E959" i="5"/>
  <c r="A960" i="5"/>
  <c r="H960" i="5" s="1"/>
  <c r="I960" i="5" s="1"/>
  <c r="A961" i="5"/>
  <c r="H961" i="5" s="1"/>
  <c r="A962" i="5"/>
  <c r="H962" i="5" s="1"/>
  <c r="E962" i="5"/>
  <c r="F962" i="5"/>
  <c r="A963" i="5"/>
  <c r="H963" i="5" s="1"/>
  <c r="A964" i="5"/>
  <c r="A965" i="5"/>
  <c r="A966" i="5"/>
  <c r="H966" i="5" s="1"/>
  <c r="F966" i="5"/>
  <c r="A967" i="5"/>
  <c r="H967" i="5" s="1"/>
  <c r="V967" i="5" s="1"/>
  <c r="A968" i="5"/>
  <c r="H968" i="5" s="1"/>
  <c r="A969" i="5"/>
  <c r="H969" i="5" s="1"/>
  <c r="A970" i="5"/>
  <c r="H970" i="5" s="1"/>
  <c r="A971" i="5"/>
  <c r="H971" i="5" s="1"/>
  <c r="A972" i="5"/>
  <c r="H972" i="5" s="1"/>
  <c r="T972" i="5" s="1"/>
  <c r="A973" i="5"/>
  <c r="H973" i="5" s="1"/>
  <c r="A974" i="5"/>
  <c r="A975" i="5"/>
  <c r="H975" i="5" s="1"/>
  <c r="A976" i="5"/>
  <c r="H976" i="5" s="1"/>
  <c r="A977" i="5"/>
  <c r="H977" i="5" s="1"/>
  <c r="F977" i="5"/>
  <c r="A978" i="5"/>
  <c r="H978" i="5" s="1"/>
  <c r="A979" i="5"/>
  <c r="H979" i="5" s="1"/>
  <c r="A980" i="5"/>
  <c r="H980" i="5" s="1"/>
  <c r="A981" i="5"/>
  <c r="H981" i="5" s="1"/>
  <c r="A982" i="5"/>
  <c r="A983" i="5"/>
  <c r="H983" i="5" s="1"/>
  <c r="A984" i="5"/>
  <c r="H984" i="5" s="1"/>
  <c r="A985" i="5"/>
  <c r="A986" i="5"/>
  <c r="H986" i="5" s="1"/>
  <c r="A987" i="5"/>
  <c r="A988" i="5"/>
  <c r="A989" i="5"/>
  <c r="H989" i="5" s="1"/>
  <c r="I989" i="5" s="1"/>
  <c r="A990" i="5"/>
  <c r="H990" i="5" s="1"/>
  <c r="A991" i="5"/>
  <c r="H991" i="5" s="1"/>
  <c r="A992" i="5"/>
  <c r="F992" i="5"/>
  <c r="A993" i="5"/>
  <c r="A994" i="5"/>
  <c r="H994" i="5" s="1"/>
  <c r="A995" i="5"/>
  <c r="H995" i="5" s="1"/>
  <c r="A996" i="5"/>
  <c r="H996" i="5" s="1"/>
  <c r="A997" i="5"/>
  <c r="H997" i="5" s="1"/>
  <c r="A998" i="5"/>
  <c r="F998" i="5"/>
  <c r="A999" i="5"/>
  <c r="H999" i="5" s="1"/>
  <c r="A1000" i="5"/>
  <c r="H1000" i="5" s="1"/>
  <c r="P1000" i="5" s="1"/>
  <c r="A1001" i="5"/>
  <c r="H1001" i="5" s="1"/>
  <c r="A1002" i="5"/>
  <c r="A1003" i="5"/>
  <c r="H1003" i="5" s="1"/>
  <c r="A1004" i="5"/>
  <c r="H1004" i="5" s="1"/>
  <c r="A1005" i="5"/>
  <c r="H1005" i="5" s="1"/>
  <c r="A1006" i="5"/>
  <c r="H1006" i="5" s="1"/>
  <c r="X1006" i="5" s="1"/>
  <c r="Z1006" i="5" s="1"/>
  <c r="A1007" i="5"/>
  <c r="A1008" i="5"/>
  <c r="H1008" i="5" s="1"/>
  <c r="A1009" i="5"/>
  <c r="H1009" i="5" s="1"/>
  <c r="A1010" i="5"/>
  <c r="A1011" i="5"/>
  <c r="A1012" i="5"/>
  <c r="A1013" i="5"/>
  <c r="H1013" i="5" s="1"/>
  <c r="A1014" i="5"/>
  <c r="H1014" i="5" s="1"/>
  <c r="A1015" i="5"/>
  <c r="A1016" i="5"/>
  <c r="H1016" i="5" s="1"/>
  <c r="A1017" i="5"/>
  <c r="H1017" i="5" s="1"/>
  <c r="A1018" i="5"/>
  <c r="H1018" i="5" s="1"/>
  <c r="I1018" i="5" s="1"/>
  <c r="A1019" i="5"/>
  <c r="H1019" i="5" s="1"/>
  <c r="A1020" i="5"/>
  <c r="A1021" i="5"/>
  <c r="H1021" i="5" s="1"/>
  <c r="A1022" i="5"/>
  <c r="H1022" i="5" s="1"/>
  <c r="A1023" i="5"/>
  <c r="H1023" i="5" s="1"/>
  <c r="E1023" i="5"/>
  <c r="A1024" i="5"/>
  <c r="H1024" i="5" s="1"/>
  <c r="F1024" i="5"/>
  <c r="A1025" i="5"/>
  <c r="H1025" i="5" s="1"/>
  <c r="A1026" i="5"/>
  <c r="F1026" i="5"/>
  <c r="A1027" i="5"/>
  <c r="A1028" i="5"/>
  <c r="A1029" i="5"/>
  <c r="H1029" i="5" s="1"/>
  <c r="A1030" i="5"/>
  <c r="H1030" i="5" s="1"/>
  <c r="A1031" i="5"/>
  <c r="F1031" i="5" s="1"/>
  <c r="A1032" i="5"/>
  <c r="H1032" i="5" s="1"/>
  <c r="A1033" i="5"/>
  <c r="H1033" i="5" s="1"/>
  <c r="A1034" i="5"/>
  <c r="H1034" i="5" s="1"/>
  <c r="A1035" i="5"/>
  <c r="A1036" i="5"/>
  <c r="H1036" i="5" s="1"/>
  <c r="A1037" i="5"/>
  <c r="H1037" i="5" s="1"/>
  <c r="F1037" i="5"/>
  <c r="A1038" i="5"/>
  <c r="A1039" i="5"/>
  <c r="H1039" i="5" s="1"/>
  <c r="A1040" i="5"/>
  <c r="H1040" i="5" s="1"/>
  <c r="A1041" i="5"/>
  <c r="H1041" i="5" s="1"/>
  <c r="A1042" i="5"/>
  <c r="H1042" i="5" s="1"/>
  <c r="F1042" i="5"/>
  <c r="A1043" i="5"/>
  <c r="H1043" i="5" s="1"/>
  <c r="I1043" i="5" s="1"/>
  <c r="A1044" i="5"/>
  <c r="H1044" i="5" s="1"/>
  <c r="A1045" i="5"/>
  <c r="H1045" i="5" s="1"/>
  <c r="A1046" i="5"/>
  <c r="H1046" i="5" s="1"/>
  <c r="A1047" i="5"/>
  <c r="A1048" i="5"/>
  <c r="H1048" i="5" s="1"/>
  <c r="A1049" i="5"/>
  <c r="H1049" i="5" s="1"/>
  <c r="A1050" i="5"/>
  <c r="H1050" i="5" s="1"/>
  <c r="A1051" i="5"/>
  <c r="H1051" i="5" s="1"/>
  <c r="A1052" i="5"/>
  <c r="H1052" i="5" s="1"/>
  <c r="A1053" i="5"/>
  <c r="A1054" i="5"/>
  <c r="H1054" i="5" s="1"/>
  <c r="E1054" i="5"/>
  <c r="A1055" i="5"/>
  <c r="H1055" i="5" s="1"/>
  <c r="A1056" i="5"/>
  <c r="H1056" i="5" s="1"/>
  <c r="X1056" i="5" s="1"/>
  <c r="Z1056" i="5" s="1"/>
  <c r="A1057" i="5"/>
  <c r="A1058" i="5"/>
  <c r="H1058" i="5" s="1"/>
  <c r="A1059" i="5"/>
  <c r="H1059" i="5" s="1"/>
  <c r="A1060" i="5"/>
  <c r="H1060" i="5" s="1"/>
  <c r="A1061" i="5"/>
  <c r="A1062" i="5"/>
  <c r="H1062" i="5" s="1"/>
  <c r="E1062" i="5"/>
  <c r="F1062" i="5"/>
  <c r="A1063" i="5"/>
  <c r="H1063" i="5" s="1"/>
  <c r="A1064" i="5"/>
  <c r="H1064" i="5" s="1"/>
  <c r="A1065" i="5"/>
  <c r="H1065" i="5" s="1"/>
  <c r="A1066" i="5"/>
  <c r="A1067" i="5"/>
  <c r="A1068" i="5"/>
  <c r="H1068" i="5" s="1"/>
  <c r="A1069" i="5"/>
  <c r="H1069" i="5" s="1"/>
  <c r="A1070" i="5"/>
  <c r="H1070" i="5" s="1"/>
  <c r="A1071" i="5"/>
  <c r="A1072" i="5"/>
  <c r="A1073" i="5"/>
  <c r="H1073" i="5" s="1"/>
  <c r="A1074" i="5"/>
  <c r="A1075" i="5"/>
  <c r="H1075" i="5" s="1"/>
  <c r="A1076" i="5"/>
  <c r="H1076" i="5" s="1"/>
  <c r="F1076" i="5"/>
  <c r="A1077" i="5"/>
  <c r="H1077" i="5" s="1"/>
  <c r="A1078" i="5"/>
  <c r="H1078" i="5" s="1"/>
  <c r="F1078" i="5"/>
  <c r="A1079" i="5"/>
  <c r="H1079" i="5" s="1"/>
  <c r="A1080" i="5"/>
  <c r="H1080" i="5" s="1"/>
  <c r="A1081" i="5"/>
  <c r="H1081" i="5" s="1"/>
  <c r="X1081" i="5" s="1"/>
  <c r="Z1081" i="5" s="1"/>
  <c r="A1082" i="5"/>
  <c r="H1082" i="5" s="1"/>
  <c r="A1083" i="5"/>
  <c r="H1083" i="5" s="1"/>
  <c r="A1084" i="5"/>
  <c r="H1084" i="5" s="1"/>
  <c r="E1084" i="5"/>
  <c r="A1085" i="5"/>
  <c r="H1085" i="5" s="1"/>
  <c r="A1086" i="5"/>
  <c r="H1086" i="5" s="1"/>
  <c r="A1087" i="5"/>
  <c r="H1087" i="5" s="1"/>
  <c r="A1088" i="5"/>
  <c r="E1088" i="5" s="1"/>
  <c r="A1089" i="5"/>
  <c r="A1090" i="5"/>
  <c r="H1090" i="5" s="1"/>
  <c r="A1091" i="5"/>
  <c r="A1092" i="5"/>
  <c r="E1092" i="5"/>
  <c r="A1093" i="5"/>
  <c r="H1093" i="5" s="1"/>
  <c r="A1094" i="5"/>
  <c r="F1094" i="5" s="1"/>
  <c r="A1095" i="5"/>
  <c r="H1095" i="5" s="1"/>
  <c r="A1096" i="5"/>
  <c r="H1096" i="5" s="1"/>
  <c r="A1097" i="5"/>
  <c r="H1097" i="5" s="1"/>
  <c r="A1098" i="5"/>
  <c r="H1098" i="5" s="1"/>
  <c r="A1099" i="5"/>
  <c r="H1099" i="5" s="1"/>
  <c r="A1100" i="5"/>
  <c r="H1100" i="5" s="1"/>
  <c r="J1100" i="5" s="1"/>
  <c r="A1101" i="5"/>
  <c r="H1101" i="5" s="1"/>
  <c r="A1102" i="5"/>
  <c r="H1102" i="5" s="1"/>
  <c r="A1103" i="5"/>
  <c r="H1103" i="5" s="1"/>
  <c r="A1104" i="5"/>
  <c r="H1104" i="5" s="1"/>
  <c r="A1105" i="5"/>
  <c r="H1105" i="5" s="1"/>
  <c r="A1106" i="5"/>
  <c r="H1106" i="5" s="1"/>
  <c r="A1107" i="5"/>
  <c r="H1107" i="5" s="1"/>
  <c r="A1108" i="5"/>
  <c r="E1108" i="5"/>
  <c r="A1109" i="5"/>
  <c r="H1109" i="5" s="1"/>
  <c r="A1110" i="5"/>
  <c r="H1110" i="5" s="1"/>
  <c r="F1110" i="5"/>
  <c r="A1111" i="5"/>
  <c r="H1111" i="5" s="1"/>
  <c r="A1112" i="5"/>
  <c r="H1112" i="5" s="1"/>
  <c r="A1113" i="5"/>
  <c r="H1113" i="5" s="1"/>
  <c r="A1114" i="5"/>
  <c r="H1114" i="5" s="1"/>
  <c r="A1115" i="5"/>
  <c r="A1116" i="5"/>
  <c r="H1116" i="5" s="1"/>
  <c r="A1117" i="5"/>
  <c r="H1117" i="5" s="1"/>
  <c r="A1118" i="5"/>
  <c r="E1118" i="5"/>
  <c r="A1119" i="5"/>
  <c r="H1119" i="5" s="1"/>
  <c r="P1119" i="5" s="1"/>
  <c r="A1120" i="5"/>
  <c r="H1120" i="5" s="1"/>
  <c r="A1121" i="5"/>
  <c r="H1121" i="5" s="1"/>
  <c r="E1121" i="5"/>
  <c r="A1122" i="5"/>
  <c r="H1122" i="5" s="1"/>
  <c r="A1123" i="5"/>
  <c r="H1123" i="5" s="1"/>
  <c r="E1123" i="5"/>
  <c r="F1123" i="5"/>
  <c r="A1124" i="5"/>
  <c r="H1124" i="5" s="1"/>
  <c r="E1124" i="5"/>
  <c r="A1125" i="5"/>
  <c r="A1126" i="5"/>
  <c r="H1126" i="5" s="1"/>
  <c r="A1127" i="5"/>
  <c r="A1128" i="5"/>
  <c r="H1128" i="5" s="1"/>
  <c r="A1129" i="5"/>
  <c r="H1129" i="5" s="1"/>
  <c r="A1130" i="5"/>
  <c r="A1131" i="5"/>
  <c r="A1132" i="5"/>
  <c r="A1133" i="5"/>
  <c r="H1133" i="5" s="1"/>
  <c r="A1134" i="5"/>
  <c r="H1134" i="5" s="1"/>
  <c r="A1135" i="5"/>
  <c r="H1135" i="5" s="1"/>
  <c r="A1136" i="5"/>
  <c r="H1136" i="5" s="1"/>
  <c r="A1137" i="5"/>
  <c r="H1137" i="5" s="1"/>
  <c r="R1137" i="5" s="1"/>
  <c r="A1138" i="5"/>
  <c r="H1138" i="5" s="1"/>
  <c r="A1139" i="5"/>
  <c r="A1140" i="5"/>
  <c r="A1141" i="5"/>
  <c r="H1141" i="5" s="1"/>
  <c r="A1142" i="5"/>
  <c r="H1142" i="5" s="1"/>
  <c r="A1143" i="5"/>
  <c r="H1143" i="5" s="1"/>
  <c r="A1144" i="5"/>
  <c r="H1144" i="5" s="1"/>
  <c r="A1145" i="5"/>
  <c r="H1145" i="5" s="1"/>
  <c r="A1146" i="5"/>
  <c r="H1146" i="5" s="1"/>
  <c r="A1147" i="5"/>
  <c r="H1147" i="5" s="1"/>
  <c r="A1148" i="5"/>
  <c r="H1148" i="5" s="1"/>
  <c r="A1149" i="5"/>
  <c r="H1149" i="5" s="1"/>
  <c r="A1150" i="5"/>
  <c r="A1151" i="5"/>
  <c r="H1151" i="5" s="1"/>
  <c r="A1152" i="5"/>
  <c r="H1152" i="5" s="1"/>
  <c r="I1152" i="5" s="1"/>
  <c r="F1152" i="5"/>
  <c r="A1153" i="5"/>
  <c r="A1154" i="5"/>
  <c r="H1154" i="5" s="1"/>
  <c r="A1155" i="5"/>
  <c r="F1155" i="5"/>
  <c r="A1156" i="5"/>
  <c r="H1156" i="5" s="1"/>
  <c r="A1157" i="5"/>
  <c r="H1157" i="5" s="1"/>
  <c r="A1158" i="5"/>
  <c r="A1159" i="5"/>
  <c r="H1159" i="5" s="1"/>
  <c r="A1160" i="5"/>
  <c r="H1160" i="5" s="1"/>
  <c r="A1161" i="5"/>
  <c r="E1161" i="5"/>
  <c r="A1162" i="5"/>
  <c r="H1162" i="5" s="1"/>
  <c r="A1163" i="5"/>
  <c r="F1163" i="5"/>
  <c r="A1164" i="5"/>
  <c r="A1165" i="5"/>
  <c r="H1165" i="5" s="1"/>
  <c r="X1165" i="5" s="1"/>
  <c r="Z1165" i="5" s="1"/>
  <c r="A1166" i="5"/>
  <c r="A1167" i="5"/>
  <c r="H1167" i="5" s="1"/>
  <c r="A1168" i="5"/>
  <c r="H1168" i="5" s="1"/>
  <c r="A1169" i="5"/>
  <c r="H1169" i="5" s="1"/>
  <c r="V1169" i="5" s="1"/>
  <c r="A1170" i="5"/>
  <c r="H1170" i="5" s="1"/>
  <c r="A1171" i="5"/>
  <c r="A1172" i="5"/>
  <c r="A1173" i="5"/>
  <c r="H1173" i="5" s="1"/>
  <c r="A1174" i="5"/>
  <c r="A1175" i="5"/>
  <c r="H1175" i="5" s="1"/>
  <c r="A1176" i="5"/>
  <c r="H1176" i="5" s="1"/>
  <c r="A1177" i="5"/>
  <c r="H1177" i="5" s="1"/>
  <c r="A1178" i="5"/>
  <c r="A1179" i="5"/>
  <c r="H1179" i="5" s="1"/>
  <c r="A1180" i="5"/>
  <c r="H1180" i="5" s="1"/>
  <c r="A1181" i="5"/>
  <c r="H1181" i="5" s="1"/>
  <c r="A1182" i="5"/>
  <c r="H1182" i="5" s="1"/>
  <c r="A1183" i="5"/>
  <c r="H1183" i="5" s="1"/>
  <c r="A1184" i="5"/>
  <c r="H1184" i="5" s="1"/>
  <c r="A1185" i="5"/>
  <c r="H1185" i="5" s="1"/>
  <c r="A1186" i="5"/>
  <c r="H1186" i="5" s="1"/>
  <c r="A1187" i="5"/>
  <c r="H1187" i="5" s="1"/>
  <c r="X1187" i="5" s="1"/>
  <c r="Z1187" i="5" s="1"/>
  <c r="A1188" i="5"/>
  <c r="H1188" i="5" s="1"/>
  <c r="A1189" i="5"/>
  <c r="H1189" i="5" s="1"/>
  <c r="A1190" i="5"/>
  <c r="H1190" i="5" s="1"/>
  <c r="A1191" i="5"/>
  <c r="E1191" i="5" s="1"/>
  <c r="A1192" i="5"/>
  <c r="H1192" i="5" s="1"/>
  <c r="A1193" i="5"/>
  <c r="H1193" i="5" s="1"/>
  <c r="A1194" i="5"/>
  <c r="H1194" i="5" s="1"/>
  <c r="A1195" i="5"/>
  <c r="A1196" i="5"/>
  <c r="H1196" i="5" s="1"/>
  <c r="A1197" i="5"/>
  <c r="A1198" i="5"/>
  <c r="A1199" i="5"/>
  <c r="H1199" i="5" s="1"/>
  <c r="A1200" i="5"/>
  <c r="H1200" i="5" s="1"/>
  <c r="A1201" i="5"/>
  <c r="A1202" i="5"/>
  <c r="E1202" i="5"/>
  <c r="A1203" i="5"/>
  <c r="H1203" i="5" s="1"/>
  <c r="A1204" i="5"/>
  <c r="H1204" i="5" s="1"/>
  <c r="A1205" i="5"/>
  <c r="H1205" i="5" s="1"/>
  <c r="A1206" i="5"/>
  <c r="H1206" i="5" s="1"/>
  <c r="A1207" i="5"/>
  <c r="A1208" i="5"/>
  <c r="H1208" i="5" s="1"/>
  <c r="A1209" i="5"/>
  <c r="H1209" i="5" s="1"/>
  <c r="A1210" i="5"/>
  <c r="H1210" i="5" s="1"/>
  <c r="A1211" i="5"/>
  <c r="A1212" i="5"/>
  <c r="H1212" i="5" s="1"/>
  <c r="A1213" i="5"/>
  <c r="A1214" i="5"/>
  <c r="H1214" i="5" s="1"/>
  <c r="A1215" i="5"/>
  <c r="H1215" i="5" s="1"/>
  <c r="I1215" i="5" s="1"/>
  <c r="A1216" i="5"/>
  <c r="H1216" i="5" s="1"/>
  <c r="A1217" i="5"/>
  <c r="H1217" i="5" s="1"/>
  <c r="A1218" i="5"/>
  <c r="H1218" i="5" s="1"/>
  <c r="A1219" i="5"/>
  <c r="A1220" i="5"/>
  <c r="A1221" i="5"/>
  <c r="H1221" i="5" s="1"/>
  <c r="A1222" i="5"/>
  <c r="H1222" i="5" s="1"/>
  <c r="A1223" i="5"/>
  <c r="A1224" i="5"/>
  <c r="H1224" i="5" s="1"/>
  <c r="I1224" i="5" s="1"/>
  <c r="A1225" i="5"/>
  <c r="A1226" i="5"/>
  <c r="H1226" i="5" s="1"/>
  <c r="F1226" i="5"/>
  <c r="A1227" i="5"/>
  <c r="A1228" i="5"/>
  <c r="H1228" i="5" s="1"/>
  <c r="A1229" i="5"/>
  <c r="H1229" i="5" s="1"/>
  <c r="A1230" i="5"/>
  <c r="A1231" i="5"/>
  <c r="A1232" i="5"/>
  <c r="H1232" i="5" s="1"/>
  <c r="A1233" i="5"/>
  <c r="H1233" i="5" s="1"/>
  <c r="A1234" i="5"/>
  <c r="H1234" i="5" s="1"/>
  <c r="A1235" i="5"/>
  <c r="H1235" i="5" s="1"/>
  <c r="F1235" i="5"/>
  <c r="A1236" i="5"/>
  <c r="H1236" i="5" s="1"/>
  <c r="A1237" i="5"/>
  <c r="H1237" i="5" s="1"/>
  <c r="F1237" i="5"/>
  <c r="A1238" i="5"/>
  <c r="E1238" i="5"/>
  <c r="A1239" i="5"/>
  <c r="H1239" i="5" s="1"/>
  <c r="A1240" i="5"/>
  <c r="H1240" i="5" s="1"/>
  <c r="N1240" i="5" s="1"/>
  <c r="A1241" i="5"/>
  <c r="H1241" i="5" s="1"/>
  <c r="L1241" i="5" s="1"/>
  <c r="A1242" i="5"/>
  <c r="E1242" i="5" s="1"/>
  <c r="A1243" i="5"/>
  <c r="H1243" i="5" s="1"/>
  <c r="A1244" i="5"/>
  <c r="H1244" i="5" s="1"/>
  <c r="A1245" i="5"/>
  <c r="H1245" i="5" s="1"/>
  <c r="A1246" i="5"/>
  <c r="H1246" i="5" s="1"/>
  <c r="A1247" i="5"/>
  <c r="H1247" i="5" s="1"/>
  <c r="A1248" i="5"/>
  <c r="H1248" i="5" s="1"/>
  <c r="A1249" i="5"/>
  <c r="H1249" i="5" s="1"/>
  <c r="A1250" i="5"/>
  <c r="H1250" i="5" s="1"/>
  <c r="I1250" i="5" s="1"/>
  <c r="A1251" i="5"/>
  <c r="H1251" i="5" s="1"/>
  <c r="A1252" i="5"/>
  <c r="F1252" i="5"/>
  <c r="A1253" i="5"/>
  <c r="H1253" i="5" s="1"/>
  <c r="A1254" i="5"/>
  <c r="H1254" i="5" s="1"/>
  <c r="A1255" i="5"/>
  <c r="H1255" i="5" s="1"/>
  <c r="A1256" i="5"/>
  <c r="H1256" i="5" s="1"/>
  <c r="A1257" i="5"/>
  <c r="H1257" i="5" s="1"/>
  <c r="A1258" i="5"/>
  <c r="H1258" i="5" s="1"/>
  <c r="E1258" i="5"/>
  <c r="A1259" i="5"/>
  <c r="H1259" i="5" s="1"/>
  <c r="A1260" i="5"/>
  <c r="H1260" i="5" s="1"/>
  <c r="A1261" i="5"/>
  <c r="A1262" i="5"/>
  <c r="H1262" i="5" s="1"/>
  <c r="A1263" i="5"/>
  <c r="H1263" i="5" s="1"/>
  <c r="A1264" i="5"/>
  <c r="H1264" i="5" s="1"/>
  <c r="A1265" i="5"/>
  <c r="A1266" i="5"/>
  <c r="H1266" i="5" s="1"/>
  <c r="E1266" i="5"/>
  <c r="A1267" i="5"/>
  <c r="H1267" i="5" s="1"/>
  <c r="N1267" i="5" s="1"/>
  <c r="A1268" i="5"/>
  <c r="H1268" i="5" s="1"/>
  <c r="A1269" i="5"/>
  <c r="H1269" i="5" s="1"/>
  <c r="A1270" i="5"/>
  <c r="H1270" i="5" s="1"/>
  <c r="A1271" i="5"/>
  <c r="H1271" i="5" s="1"/>
  <c r="A1272" i="5"/>
  <c r="H1272" i="5" s="1"/>
  <c r="A1273" i="5"/>
  <c r="H1273" i="5" s="1"/>
  <c r="A1274" i="5"/>
  <c r="H1274" i="5" s="1"/>
  <c r="I1274" i="5" s="1"/>
  <c r="A1275" i="5"/>
  <c r="H1275" i="5" s="1"/>
  <c r="A1276" i="5"/>
  <c r="H1276" i="5" s="1"/>
  <c r="A1277" i="5"/>
  <c r="A1278" i="5"/>
  <c r="H1278" i="5" s="1"/>
  <c r="A1279" i="5"/>
  <c r="H1279" i="5" s="1"/>
  <c r="A1280" i="5"/>
  <c r="H1280" i="5" s="1"/>
  <c r="A1281" i="5"/>
  <c r="H1281" i="5" s="1"/>
  <c r="J1281" i="5" s="1"/>
  <c r="A1282" i="5"/>
  <c r="H1282" i="5" s="1"/>
  <c r="A1283" i="5"/>
  <c r="A1284" i="5"/>
  <c r="H1284" i="5" s="1"/>
  <c r="A1285" i="5"/>
  <c r="H1285" i="5" s="1"/>
  <c r="A1286" i="5"/>
  <c r="H1286" i="5" s="1"/>
  <c r="A1287" i="5"/>
  <c r="A1288" i="5"/>
  <c r="A1289" i="5"/>
  <c r="E1289" i="5"/>
  <c r="A1290" i="5"/>
  <c r="H1290" i="5" s="1"/>
  <c r="A1291" i="5"/>
  <c r="A1292" i="5"/>
  <c r="H1292" i="5" s="1"/>
  <c r="A1293" i="5"/>
  <c r="A1294" i="5"/>
  <c r="H1294" i="5" s="1"/>
  <c r="A1295" i="5"/>
  <c r="H1295" i="5" s="1"/>
  <c r="F1295" i="5"/>
  <c r="A1296" i="5"/>
  <c r="H1296" i="5" s="1"/>
  <c r="A1297" i="5"/>
  <c r="A1298" i="5"/>
  <c r="H1298" i="5" s="1"/>
  <c r="A1299" i="5"/>
  <c r="H1299" i="5" s="1"/>
  <c r="A1300" i="5"/>
  <c r="H1300" i="5" s="1"/>
  <c r="A1301" i="5"/>
  <c r="H1301" i="5" s="1"/>
  <c r="A1302" i="5"/>
  <c r="H1302" i="5" s="1"/>
  <c r="A1303" i="5"/>
  <c r="H1303" i="5" s="1"/>
  <c r="A1304" i="5"/>
  <c r="A1305" i="5"/>
  <c r="H1305" i="5" s="1"/>
  <c r="F1305" i="5"/>
  <c r="A1306" i="5"/>
  <c r="A1307" i="5"/>
  <c r="H1307" i="5" s="1"/>
  <c r="A1308" i="5"/>
  <c r="H1308" i="5" s="1"/>
  <c r="A1309" i="5"/>
  <c r="H1309" i="5" s="1"/>
  <c r="E1309" i="5"/>
  <c r="A1310" i="5"/>
  <c r="H1310" i="5" s="1"/>
  <c r="A1311" i="5"/>
  <c r="H1311" i="5" s="1"/>
  <c r="A1312" i="5"/>
  <c r="A1313" i="5"/>
  <c r="H1313" i="5" s="1"/>
  <c r="A1314" i="5"/>
  <c r="H1314" i="5" s="1"/>
  <c r="A1315" i="5"/>
  <c r="H1315" i="5" s="1"/>
  <c r="A1316" i="5"/>
  <c r="H1316" i="5" s="1"/>
  <c r="A1317" i="5"/>
  <c r="H1317" i="5" s="1"/>
  <c r="A1318" i="5"/>
  <c r="A1319" i="5"/>
  <c r="A1320" i="5"/>
  <c r="H1320" i="5" s="1"/>
  <c r="A1321" i="5"/>
  <c r="A1322" i="5"/>
  <c r="H1322" i="5" s="1"/>
  <c r="E1322" i="5"/>
  <c r="F1322" i="5"/>
  <c r="A1323" i="5"/>
  <c r="H1323" i="5" s="1"/>
  <c r="A1324" i="5"/>
  <c r="H1324" i="5" s="1"/>
  <c r="A1325" i="5"/>
  <c r="H1325" i="5" s="1"/>
  <c r="A1326" i="5"/>
  <c r="H1326" i="5" s="1"/>
  <c r="A1327" i="5"/>
  <c r="H1327" i="5" s="1"/>
  <c r="A1328" i="5"/>
  <c r="A1329" i="5"/>
  <c r="H1329" i="5" s="1"/>
  <c r="A1330" i="5"/>
  <c r="H1330" i="5" s="1"/>
  <c r="A1331" i="5"/>
  <c r="A1332" i="5"/>
  <c r="H1332" i="5" s="1"/>
  <c r="A1333" i="5"/>
  <c r="H1333" i="5" s="1"/>
  <c r="A1334" i="5"/>
  <c r="H1334" i="5" s="1"/>
  <c r="A1335" i="5"/>
  <c r="H1335" i="5" s="1"/>
  <c r="A1336" i="5"/>
  <c r="A1337" i="5"/>
  <c r="A1338" i="5"/>
  <c r="H1338" i="5" s="1"/>
  <c r="A1339" i="5"/>
  <c r="A1340" i="5"/>
  <c r="H1340" i="5" s="1"/>
  <c r="I1340" i="5" s="1"/>
  <c r="A1341" i="5"/>
  <c r="A1342" i="5"/>
  <c r="H1342" i="5" s="1"/>
  <c r="A1343" i="5"/>
  <c r="H1343" i="5" s="1"/>
  <c r="A1344" i="5"/>
  <c r="H1344" i="5" s="1"/>
  <c r="A1345" i="5"/>
  <c r="H1345" i="5" s="1"/>
  <c r="A1346" i="5"/>
  <c r="H1346" i="5" s="1"/>
  <c r="A1347" i="5"/>
  <c r="H1347" i="5" s="1"/>
  <c r="A1348" i="5"/>
  <c r="H1348" i="5" s="1"/>
  <c r="A1349" i="5"/>
  <c r="H1349" i="5" s="1"/>
  <c r="N1349" i="5" s="1"/>
  <c r="E1349" i="5"/>
  <c r="F1349" i="5"/>
  <c r="A1350" i="5"/>
  <c r="H1350" i="5" s="1"/>
  <c r="A1351" i="5"/>
  <c r="A1352" i="5"/>
  <c r="H1352" i="5" s="1"/>
  <c r="A1353" i="5"/>
  <c r="H1353" i="5" s="1"/>
  <c r="A1354" i="5"/>
  <c r="H1354" i="5" s="1"/>
  <c r="A1355" i="5"/>
  <c r="A1356" i="5"/>
  <c r="H1356" i="5" s="1"/>
  <c r="F1356" i="5"/>
  <c r="A1357" i="5"/>
  <c r="H1357" i="5" s="1"/>
  <c r="A1358" i="5"/>
  <c r="H1358" i="5" s="1"/>
  <c r="A1359" i="5"/>
  <c r="H1359" i="5" s="1"/>
  <c r="A1360" i="5"/>
  <c r="F1360" i="5"/>
  <c r="A1361" i="5"/>
  <c r="A1362" i="5"/>
  <c r="H1362" i="5" s="1"/>
  <c r="A1363" i="5"/>
  <c r="H1363" i="5" s="1"/>
  <c r="A1364" i="5"/>
  <c r="H1364" i="5" s="1"/>
  <c r="A1365" i="5"/>
  <c r="H1365" i="5" s="1"/>
  <c r="F1365" i="5"/>
  <c r="A1366" i="5"/>
  <c r="H1366" i="5" s="1"/>
  <c r="J1366" i="5" s="1"/>
  <c r="A1367" i="5"/>
  <c r="H1367" i="5" s="1"/>
  <c r="A1368" i="5"/>
  <c r="H1368" i="5" s="1"/>
  <c r="A1369" i="5"/>
  <c r="A1370" i="5"/>
  <c r="H1370" i="5" s="1"/>
  <c r="A1371" i="5"/>
  <c r="H1371" i="5" s="1"/>
  <c r="L1371" i="5" s="1"/>
  <c r="A1372" i="5"/>
  <c r="H1372" i="5" s="1"/>
  <c r="F1372" i="5"/>
  <c r="A1373" i="5"/>
  <c r="H1373" i="5" s="1"/>
  <c r="A1374" i="5"/>
  <c r="H1374" i="5" s="1"/>
  <c r="A1375" i="5"/>
  <c r="H1375" i="5" s="1"/>
  <c r="A1376" i="5"/>
  <c r="A1377" i="5"/>
  <c r="E1377" i="5" s="1"/>
  <c r="A1378" i="5"/>
  <c r="A1379" i="5"/>
  <c r="A1380" i="5"/>
  <c r="H1380" i="5" s="1"/>
  <c r="A1381" i="5"/>
  <c r="H1381" i="5" s="1"/>
  <c r="A1382" i="5"/>
  <c r="A1383" i="5"/>
  <c r="H1383" i="5" s="1"/>
  <c r="A1384" i="5"/>
  <c r="A1385" i="5"/>
  <c r="H1385" i="5" s="1"/>
  <c r="A1386" i="5"/>
  <c r="A1387" i="5"/>
  <c r="H1387" i="5" s="1"/>
  <c r="A1388" i="5"/>
  <c r="H1388" i="5" s="1"/>
  <c r="A1389" i="5"/>
  <c r="H1389" i="5" s="1"/>
  <c r="A1390" i="5"/>
  <c r="H1390" i="5" s="1"/>
  <c r="A1391" i="5"/>
  <c r="A1392" i="5"/>
  <c r="H1392" i="5" s="1"/>
  <c r="A1393" i="5"/>
  <c r="H1393" i="5" s="1"/>
  <c r="A1394" i="5"/>
  <c r="A1395" i="5"/>
  <c r="H1395" i="5" s="1"/>
  <c r="A1396" i="5"/>
  <c r="A1397" i="5"/>
  <c r="H1397" i="5" s="1"/>
  <c r="N1397" i="5" s="1"/>
  <c r="A1398" i="5"/>
  <c r="H1398" i="5" s="1"/>
  <c r="A1399" i="5"/>
  <c r="A1400" i="5"/>
  <c r="H1400" i="5" s="1"/>
  <c r="A1401" i="5"/>
  <c r="H1401" i="5" s="1"/>
  <c r="A1402" i="5"/>
  <c r="H1402" i="5" s="1"/>
  <c r="A1403" i="5"/>
  <c r="A1404" i="5"/>
  <c r="H1404" i="5" s="1"/>
  <c r="A1405" i="5"/>
  <c r="H1405" i="5" s="1"/>
  <c r="A1406" i="5"/>
  <c r="A1407" i="5"/>
  <c r="H1407" i="5" s="1"/>
  <c r="A1408" i="5"/>
  <c r="H1408" i="5" s="1"/>
  <c r="A1409" i="5"/>
  <c r="A1410" i="5"/>
  <c r="H1410" i="5" s="1"/>
  <c r="A1411" i="5"/>
  <c r="H1411" i="5" s="1"/>
  <c r="E1411" i="5"/>
  <c r="A1412" i="5"/>
  <c r="A1413" i="5"/>
  <c r="A1414" i="5"/>
  <c r="H1414" i="5" s="1"/>
  <c r="E1414" i="5"/>
  <c r="A1415" i="5"/>
  <c r="H1415" i="5" s="1"/>
  <c r="A1416" i="5"/>
  <c r="H1416" i="5" s="1"/>
  <c r="A1417" i="5"/>
  <c r="H1417" i="5" s="1"/>
  <c r="I1417" i="5" s="1"/>
  <c r="A1418" i="5"/>
  <c r="F1418" i="5"/>
  <c r="A1419" i="5"/>
  <c r="H1419" i="5" s="1"/>
  <c r="A1420" i="5"/>
  <c r="H1420" i="5" s="1"/>
  <c r="A1421" i="5"/>
  <c r="H1421" i="5" s="1"/>
  <c r="A1422" i="5"/>
  <c r="H1422" i="5" s="1"/>
  <c r="A1423" i="5"/>
  <c r="H1423" i="5" s="1"/>
  <c r="F1423" i="5"/>
  <c r="A1424" i="5"/>
  <c r="H1424" i="5" s="1"/>
  <c r="N1424" i="5" s="1"/>
  <c r="A1425" i="5"/>
  <c r="H1425" i="5" s="1"/>
  <c r="A1426" i="5"/>
  <c r="H1426" i="5" s="1"/>
  <c r="A1427" i="5"/>
  <c r="H1427" i="5" s="1"/>
  <c r="A1428" i="5"/>
  <c r="A1429" i="5"/>
  <c r="H1429" i="5" s="1"/>
  <c r="A1430" i="5"/>
  <c r="H1430" i="5" s="1"/>
  <c r="A1431" i="5"/>
  <c r="H1431" i="5" s="1"/>
  <c r="A1432" i="5"/>
  <c r="H1432" i="5" s="1"/>
  <c r="A1433" i="5"/>
  <c r="A1434" i="5"/>
  <c r="H1434" i="5" s="1"/>
  <c r="A1435" i="5"/>
  <c r="H1435" i="5" s="1"/>
  <c r="A1436" i="5"/>
  <c r="H1436" i="5" s="1"/>
  <c r="A1437" i="5"/>
  <c r="H1437" i="5" s="1"/>
  <c r="A1438" i="5"/>
  <c r="H1438" i="5" s="1"/>
  <c r="A1439" i="5"/>
  <c r="A1440" i="5"/>
  <c r="H1440" i="5" s="1"/>
  <c r="A1441" i="5"/>
  <c r="H1441" i="5" s="1"/>
  <c r="F1441" i="5"/>
  <c r="A1442" i="5"/>
  <c r="A1443" i="5"/>
  <c r="H1443" i="5" s="1"/>
  <c r="A1444" i="5"/>
  <c r="A1445" i="5"/>
  <c r="H1445" i="5" s="1"/>
  <c r="A1446" i="5"/>
  <c r="H1446" i="5" s="1"/>
  <c r="A1447" i="5"/>
  <c r="H1447" i="5" s="1"/>
  <c r="A1448" i="5"/>
  <c r="H1448" i="5" s="1"/>
  <c r="P1448" i="5" s="1"/>
  <c r="A1449" i="5"/>
  <c r="H1449" i="5" s="1"/>
  <c r="A1450" i="5"/>
  <c r="A1451" i="5"/>
  <c r="H1451" i="5" s="1"/>
  <c r="A1452" i="5"/>
  <c r="H1452" i="5" s="1"/>
  <c r="P1452" i="5" s="1"/>
  <c r="A1453" i="5"/>
  <c r="H1453" i="5" s="1"/>
  <c r="A1454" i="5"/>
  <c r="H1454" i="5" s="1"/>
  <c r="A1455" i="5"/>
  <c r="H1455" i="5" s="1"/>
  <c r="R1455" i="5" s="1"/>
  <c r="A1456" i="5"/>
  <c r="H1456" i="5" s="1"/>
  <c r="E1456" i="5"/>
  <c r="A1457" i="5"/>
  <c r="H1457" i="5" s="1"/>
  <c r="A1458" i="5"/>
  <c r="H1458" i="5" s="1"/>
  <c r="F1458" i="5"/>
  <c r="A1459" i="5"/>
  <c r="A1460" i="5"/>
  <c r="H1460" i="5" s="1"/>
  <c r="A1461" i="5"/>
  <c r="H1461" i="5" s="1"/>
  <c r="T1461" i="5" s="1"/>
  <c r="A1462" i="5"/>
  <c r="A1463" i="5"/>
  <c r="H1463" i="5" s="1"/>
  <c r="F1463" i="5"/>
  <c r="A1464" i="5"/>
  <c r="H1464" i="5" s="1"/>
  <c r="A1465" i="5"/>
  <c r="H1465" i="5" s="1"/>
  <c r="A1466" i="5"/>
  <c r="H1466" i="5" s="1"/>
  <c r="A1467" i="5"/>
  <c r="H1467" i="5" s="1"/>
  <c r="A1468" i="5"/>
  <c r="H1468" i="5" s="1"/>
  <c r="A1469" i="5"/>
  <c r="F1469" i="5"/>
  <c r="A1470" i="5"/>
  <c r="H1470" i="5" s="1"/>
  <c r="A1471" i="5"/>
  <c r="H1471" i="5" s="1"/>
  <c r="A1472" i="5"/>
  <c r="A1473" i="5"/>
  <c r="H1473" i="5" s="1"/>
  <c r="A1474" i="5"/>
  <c r="H1474" i="5" s="1"/>
  <c r="A1475" i="5"/>
  <c r="H1475" i="5" s="1"/>
  <c r="A1476" i="5"/>
  <c r="A1477" i="5"/>
  <c r="H1477" i="5" s="1"/>
  <c r="R1477" i="5" s="1"/>
  <c r="A1478" i="5"/>
  <c r="A1479" i="5"/>
  <c r="A1480" i="5"/>
  <c r="E1480" i="5"/>
  <c r="A1481" i="5"/>
  <c r="H1481" i="5" s="1"/>
  <c r="E1481" i="5"/>
  <c r="A1482" i="5"/>
  <c r="H1482" i="5" s="1"/>
  <c r="F1482" i="5"/>
  <c r="A1483" i="5"/>
  <c r="H1483" i="5" s="1"/>
  <c r="A1484" i="5"/>
  <c r="H1484" i="5" s="1"/>
  <c r="J1484" i="5" s="1"/>
  <c r="A1485" i="5"/>
  <c r="H1485" i="5" s="1"/>
  <c r="A1486" i="5"/>
  <c r="H1486" i="5" s="1"/>
  <c r="L1486" i="5" s="1"/>
  <c r="A1487" i="5"/>
  <c r="A1488" i="5"/>
  <c r="H1488" i="5" s="1"/>
  <c r="A1489" i="5"/>
  <c r="H1489" i="5" s="1"/>
  <c r="A1490" i="5"/>
  <c r="A1491" i="5"/>
  <c r="H1491" i="5" s="1"/>
  <c r="F1491" i="5"/>
  <c r="A1492" i="5"/>
  <c r="H1492" i="5" s="1"/>
  <c r="A1493" i="5"/>
  <c r="H1493" i="5" s="1"/>
  <c r="V1493" i="5" s="1"/>
  <c r="A1494" i="5"/>
  <c r="H1494" i="5" s="1"/>
  <c r="X1494" i="5" s="1"/>
  <c r="Z1494" i="5" s="1"/>
  <c r="A1495" i="5"/>
  <c r="A1496" i="5"/>
  <c r="A1497" i="5"/>
  <c r="A1498" i="5"/>
  <c r="H1498" i="5" s="1"/>
  <c r="E1498" i="5"/>
  <c r="F1498" i="5"/>
  <c r="A1499" i="5"/>
  <c r="H1499" i="5" s="1"/>
  <c r="A1500" i="5"/>
  <c r="H1500" i="5" s="1"/>
  <c r="A1501" i="5"/>
  <c r="A1502" i="5"/>
  <c r="H1502" i="5" s="1"/>
  <c r="X1502" i="5" s="1"/>
  <c r="Z1502" i="5" s="1"/>
  <c r="F1502" i="5"/>
  <c r="A1503" i="5"/>
  <c r="H1503" i="5" s="1"/>
  <c r="E1503" i="5"/>
  <c r="A1504" i="5"/>
  <c r="H1504" i="5" s="1"/>
  <c r="F1504" i="5"/>
  <c r="A1505" i="5"/>
  <c r="H1505" i="5" s="1"/>
  <c r="A1506" i="5"/>
  <c r="H1506" i="5" s="1"/>
  <c r="A1507" i="5"/>
  <c r="A1508" i="5"/>
  <c r="H1508" i="5" s="1"/>
  <c r="E1508" i="5"/>
  <c r="A1509" i="5"/>
  <c r="H1509" i="5" s="1"/>
  <c r="A1510" i="5"/>
  <c r="H1510" i="5" s="1"/>
  <c r="A1511" i="5"/>
  <c r="H1511" i="5" s="1"/>
  <c r="A1512" i="5"/>
  <c r="A1513" i="5"/>
  <c r="A1514" i="5"/>
  <c r="A1515" i="5"/>
  <c r="H1515" i="5" s="1"/>
  <c r="A1516" i="5"/>
  <c r="A1517" i="5"/>
  <c r="H1517" i="5" s="1"/>
  <c r="L1517" i="5" s="1"/>
  <c r="A1518" i="5"/>
  <c r="H1518" i="5" s="1"/>
  <c r="R1518" i="5" s="1"/>
  <c r="A1519" i="5"/>
  <c r="H1519" i="5" s="1"/>
  <c r="A1520" i="5"/>
  <c r="H1520" i="5" s="1"/>
  <c r="A1521" i="5"/>
  <c r="H1521" i="5" s="1"/>
  <c r="A1522" i="5"/>
  <c r="H1522" i="5" s="1"/>
  <c r="A1523" i="5"/>
  <c r="H1523" i="5" s="1"/>
  <c r="A1524" i="5"/>
  <c r="H1524" i="5" s="1"/>
  <c r="E1524" i="5"/>
  <c r="A1525" i="5"/>
  <c r="H1525" i="5" s="1"/>
  <c r="A1526" i="5"/>
  <c r="H1526" i="5" s="1"/>
  <c r="J1526" i="5" s="1"/>
  <c r="E1526" i="5"/>
  <c r="A1527" i="5"/>
  <c r="H1527" i="5" s="1"/>
  <c r="A1528" i="5"/>
  <c r="H1528" i="5" s="1"/>
  <c r="A1529" i="5"/>
  <c r="A1530" i="5"/>
  <c r="A1531" i="5"/>
  <c r="A1532" i="5"/>
  <c r="H1532" i="5" s="1"/>
  <c r="A1533" i="5"/>
  <c r="H1533" i="5" s="1"/>
  <c r="A1534" i="5"/>
  <c r="H1534" i="5" s="1"/>
  <c r="A1535" i="5"/>
  <c r="H1535" i="5" s="1"/>
  <c r="A1536" i="5"/>
  <c r="H1536" i="5" s="1"/>
  <c r="A1537" i="5"/>
  <c r="A1538" i="5"/>
  <c r="H1538" i="5" s="1"/>
  <c r="A1539" i="5"/>
  <c r="H1539" i="5" s="1"/>
  <c r="A1540" i="5"/>
  <c r="A1541" i="5"/>
  <c r="H1541" i="5" s="1"/>
  <c r="A1542" i="5"/>
  <c r="H1542" i="5" s="1"/>
  <c r="A1543" i="5"/>
  <c r="H1543" i="5" s="1"/>
  <c r="A1544" i="5"/>
  <c r="H1544" i="5" s="1"/>
  <c r="A1545" i="5"/>
  <c r="H1545" i="5" s="1"/>
  <c r="A1546" i="5"/>
  <c r="A1547" i="5"/>
  <c r="H1547" i="5" s="1"/>
  <c r="A1548" i="5"/>
  <c r="A1549" i="5"/>
  <c r="H1549" i="5" s="1"/>
  <c r="F1549" i="5"/>
  <c r="A1550" i="5"/>
  <c r="H1550" i="5" s="1"/>
  <c r="A1551" i="5"/>
  <c r="H1551" i="5" s="1"/>
  <c r="A1552" i="5"/>
  <c r="H1552" i="5" s="1"/>
  <c r="I1552" i="5" s="1"/>
  <c r="A1553" i="5"/>
  <c r="H1553" i="5" s="1"/>
  <c r="L1553" i="5" s="1"/>
  <c r="A1554" i="5"/>
  <c r="H1554" i="5" s="1"/>
  <c r="A1555" i="5"/>
  <c r="H1555" i="5" s="1"/>
  <c r="A1556" i="5"/>
  <c r="H1556" i="5" s="1"/>
  <c r="A1557" i="5"/>
  <c r="H1557" i="5" s="1"/>
  <c r="A1558" i="5"/>
  <c r="H1558" i="5" s="1"/>
  <c r="I1558" i="5" s="1"/>
  <c r="A1559" i="5"/>
  <c r="H1559" i="5" s="1"/>
  <c r="A1560" i="5"/>
  <c r="H1560" i="5" s="1"/>
  <c r="A1561" i="5"/>
  <c r="A1562" i="5"/>
  <c r="H1562" i="5" s="1"/>
  <c r="V1562" i="5" s="1"/>
  <c r="A1563" i="5"/>
  <c r="A1564" i="5"/>
  <c r="H1564" i="5" s="1"/>
  <c r="A1565" i="5"/>
  <c r="H1565" i="5" s="1"/>
  <c r="A1566" i="5"/>
  <c r="H1566" i="5" s="1"/>
  <c r="N1566" i="5" s="1"/>
  <c r="A1567" i="5"/>
  <c r="A1568" i="5"/>
  <c r="H1568" i="5" s="1"/>
  <c r="A1569" i="5"/>
  <c r="H1569" i="5" s="1"/>
  <c r="A1570" i="5"/>
  <c r="H1570" i="5" s="1"/>
  <c r="A1571" i="5"/>
  <c r="A1572" i="5"/>
  <c r="A1573" i="5"/>
  <c r="H1573" i="5" s="1"/>
  <c r="A1574" i="5"/>
  <c r="A1575" i="5"/>
  <c r="H1575" i="5" s="1"/>
  <c r="A1576" i="5"/>
  <c r="A1577" i="5"/>
  <c r="A1578" i="5"/>
  <c r="H1578" i="5" s="1"/>
  <c r="A1579" i="5"/>
  <c r="H1579" i="5" s="1"/>
  <c r="A1580" i="5"/>
  <c r="A1581" i="5"/>
  <c r="H1581" i="5" s="1"/>
  <c r="X1581" i="5" s="1"/>
  <c r="Z1581" i="5" s="1"/>
  <c r="A1582" i="5"/>
  <c r="H1582" i="5" s="1"/>
  <c r="L1582" i="5" s="1"/>
  <c r="A1583" i="5"/>
  <c r="H1583" i="5" s="1"/>
  <c r="A1584" i="5"/>
  <c r="H1584" i="5" s="1"/>
  <c r="A1585" i="5"/>
  <c r="A1586" i="5"/>
  <c r="H1586" i="5" s="1"/>
  <c r="A1587" i="5"/>
  <c r="H1587" i="5" s="1"/>
  <c r="A1588" i="5"/>
  <c r="H1588" i="5" s="1"/>
  <c r="A1589" i="5"/>
  <c r="H1589" i="5" s="1"/>
  <c r="A1590" i="5"/>
  <c r="H1590" i="5" s="1"/>
  <c r="A1591" i="5"/>
  <c r="A1592" i="5"/>
  <c r="H1592" i="5" s="1"/>
  <c r="X1592" i="5" s="1"/>
  <c r="Z1592" i="5" s="1"/>
  <c r="A1593" i="5"/>
  <c r="H1593" i="5" s="1"/>
  <c r="A1594" i="5"/>
  <c r="H1594" i="5" s="1"/>
  <c r="A1595" i="5"/>
  <c r="H1595" i="5" s="1"/>
  <c r="A1596" i="5"/>
  <c r="H1596" i="5" s="1"/>
  <c r="T1596" i="5" s="1"/>
  <c r="A1597" i="5"/>
  <c r="H1597" i="5" s="1"/>
  <c r="A1598" i="5"/>
  <c r="H1598" i="5" s="1"/>
  <c r="A1599" i="5"/>
  <c r="A1600" i="5"/>
  <c r="H1600" i="5" s="1"/>
  <c r="E1600" i="5"/>
  <c r="A1601" i="5"/>
  <c r="H1601" i="5" s="1"/>
  <c r="F1601" i="5"/>
  <c r="A1602" i="5"/>
  <c r="A1603" i="5"/>
  <c r="A1604" i="5"/>
  <c r="H1604" i="5" s="1"/>
  <c r="R1604" i="5" s="1"/>
  <c r="A1605" i="5"/>
  <c r="A1606" i="5"/>
  <c r="H1606" i="5" s="1"/>
  <c r="A1607" i="5"/>
  <c r="H1607" i="5" s="1"/>
  <c r="A1608" i="5"/>
  <c r="H1608" i="5" s="1"/>
  <c r="A1609" i="5"/>
  <c r="H1609" i="5" s="1"/>
  <c r="A1610" i="5"/>
  <c r="H1610" i="5" s="1"/>
  <c r="I1610" i="5" s="1"/>
  <c r="A1611" i="5"/>
  <c r="H1611" i="5" s="1"/>
  <c r="A1612" i="5"/>
  <c r="A1613" i="5"/>
  <c r="H1613" i="5" s="1"/>
  <c r="R1613" i="5" s="1"/>
  <c r="A1614" i="5"/>
  <c r="A1615" i="5"/>
  <c r="H1615" i="5" s="1"/>
  <c r="A1616" i="5"/>
  <c r="H1616" i="5" s="1"/>
  <c r="A1617" i="5"/>
  <c r="H1617" i="5" s="1"/>
  <c r="A1618" i="5"/>
  <c r="A1619" i="5"/>
  <c r="A1620" i="5"/>
  <c r="A1621" i="5"/>
  <c r="A1622" i="5"/>
  <c r="H1622" i="5" s="1"/>
  <c r="A1623" i="5"/>
  <c r="H1623" i="5" s="1"/>
  <c r="A1624" i="5"/>
  <c r="H1624" i="5" s="1"/>
  <c r="E1624" i="5"/>
  <c r="A1625" i="5"/>
  <c r="H1625" i="5" s="1"/>
  <c r="A1626" i="5"/>
  <c r="A1627" i="5"/>
  <c r="A1628" i="5"/>
  <c r="H1628" i="5" s="1"/>
  <c r="I1628" i="5" s="1"/>
  <c r="A1629" i="5"/>
  <c r="H1629" i="5" s="1"/>
  <c r="A1630" i="5"/>
  <c r="H1630" i="5" s="1"/>
  <c r="A1631" i="5"/>
  <c r="H1631" i="5" s="1"/>
  <c r="A1632" i="5"/>
  <c r="H1632" i="5" s="1"/>
  <c r="A1633" i="5"/>
  <c r="H1633" i="5" s="1"/>
  <c r="A1634" i="5"/>
  <c r="H1634" i="5" s="1"/>
  <c r="A1635" i="5"/>
  <c r="H1635" i="5" s="1"/>
  <c r="I1635" i="5" s="1"/>
  <c r="A1636" i="5"/>
  <c r="H1636" i="5" s="1"/>
  <c r="R1636" i="5" s="1"/>
  <c r="A1637" i="5"/>
  <c r="H1637" i="5" s="1"/>
  <c r="A1638" i="5"/>
  <c r="H1638" i="5" s="1"/>
  <c r="R1638" i="5" s="1"/>
  <c r="F1638" i="5"/>
  <c r="A1639" i="5"/>
  <c r="A1640" i="5"/>
  <c r="H1640" i="5" s="1"/>
  <c r="A1641" i="5"/>
  <c r="H1641" i="5" s="1"/>
  <c r="A1642" i="5"/>
  <c r="H1642" i="5" s="1"/>
  <c r="A1643" i="5"/>
  <c r="H1643" i="5" s="1"/>
  <c r="E1643" i="5"/>
  <c r="F1643" i="5"/>
  <c r="A1644" i="5"/>
  <c r="H1644" i="5" s="1"/>
  <c r="A1645" i="5"/>
  <c r="H1645" i="5" s="1"/>
  <c r="R1645" i="5" s="1"/>
  <c r="A1646" i="5"/>
  <c r="H1646" i="5" s="1"/>
  <c r="A1647" i="5"/>
  <c r="H1647" i="5" s="1"/>
  <c r="A1648" i="5"/>
  <c r="A1649" i="5"/>
  <c r="H1649" i="5" s="1"/>
  <c r="A1650" i="5"/>
  <c r="H1650" i="5" s="1"/>
  <c r="A1651" i="5"/>
  <c r="A1652" i="5"/>
  <c r="A1653" i="5"/>
  <c r="H1653" i="5" s="1"/>
  <c r="A1654" i="5"/>
  <c r="H1654" i="5" s="1"/>
  <c r="A1655" i="5"/>
  <c r="A1656" i="5"/>
  <c r="H1656" i="5" s="1"/>
  <c r="A1657" i="5"/>
  <c r="H1657" i="5" s="1"/>
  <c r="A1658" i="5"/>
  <c r="H1658" i="5" s="1"/>
  <c r="A1659" i="5"/>
  <c r="A1660" i="5"/>
  <c r="H1660" i="5" s="1"/>
  <c r="A1661" i="5"/>
  <c r="H1661" i="5" s="1"/>
  <c r="A1662" i="5"/>
  <c r="H1662" i="5" s="1"/>
  <c r="A1663" i="5"/>
  <c r="A1664" i="5"/>
  <c r="A1665" i="5"/>
  <c r="H1665" i="5" s="1"/>
  <c r="J1665" i="5" s="1"/>
  <c r="A1666" i="5"/>
  <c r="A1667" i="5"/>
  <c r="H1667" i="5" s="1"/>
  <c r="A1668" i="5"/>
  <c r="H1668" i="5" s="1"/>
  <c r="A1669" i="5"/>
  <c r="H1669" i="5" s="1"/>
  <c r="A1670" i="5"/>
  <c r="A1671" i="5"/>
  <c r="H1671" i="5" s="1"/>
  <c r="A1672" i="5"/>
  <c r="H1672" i="5" s="1"/>
  <c r="A1673" i="5"/>
  <c r="H1673" i="5" s="1"/>
  <c r="A1674" i="5"/>
  <c r="A1675" i="5"/>
  <c r="H1675" i="5" s="1"/>
  <c r="A1676" i="5"/>
  <c r="H1676" i="5" s="1"/>
  <c r="A1677" i="5"/>
  <c r="H1677" i="5" s="1"/>
  <c r="I1677" i="5" s="1"/>
  <c r="A1678" i="5"/>
  <c r="F1678" i="5"/>
  <c r="A1679" i="5"/>
  <c r="H1679" i="5" s="1"/>
  <c r="A1680" i="5"/>
  <c r="H1680" i="5" s="1"/>
  <c r="A1681" i="5"/>
  <c r="H1681" i="5" s="1"/>
  <c r="A1682" i="5"/>
  <c r="H1682" i="5" s="1"/>
  <c r="I1682" i="5" s="1"/>
  <c r="A1683" i="5"/>
  <c r="H1683" i="5" s="1"/>
  <c r="N1683" i="5" s="1"/>
  <c r="E1683" i="5"/>
  <c r="A1684" i="5"/>
  <c r="H1684" i="5" s="1"/>
  <c r="A1685" i="5"/>
  <c r="H1685" i="5" s="1"/>
  <c r="A1686" i="5"/>
  <c r="A1687" i="5"/>
  <c r="H1687" i="5" s="1"/>
  <c r="I1687" i="5" s="1"/>
  <c r="A1688" i="5"/>
  <c r="H1688" i="5" s="1"/>
  <c r="A1689" i="5"/>
  <c r="H1689" i="5" s="1"/>
  <c r="A1690" i="5"/>
  <c r="H1690" i="5" s="1"/>
  <c r="A1691" i="5"/>
  <c r="H1691" i="5" s="1"/>
  <c r="A1692" i="5"/>
  <c r="H1692" i="5" s="1"/>
  <c r="I1692" i="5" s="1"/>
  <c r="A1693" i="5"/>
  <c r="H1693" i="5" s="1"/>
  <c r="A1694" i="5"/>
  <c r="H1694" i="5" s="1"/>
  <c r="A1695" i="5"/>
  <c r="H1695" i="5" s="1"/>
  <c r="A1696" i="5"/>
  <c r="H1696" i="5" s="1"/>
  <c r="A1697" i="5"/>
  <c r="H1697" i="5" s="1"/>
  <c r="A1698" i="5"/>
  <c r="H1698" i="5" s="1"/>
  <c r="A1699" i="5"/>
  <c r="H1699" i="5" s="1"/>
  <c r="F1699" i="5"/>
  <c r="A1700" i="5"/>
  <c r="H1700" i="5" s="1"/>
  <c r="A1701" i="5"/>
  <c r="H1701" i="5" s="1"/>
  <c r="I1701" i="5" s="1"/>
  <c r="A1702" i="5"/>
  <c r="H1702" i="5" s="1"/>
  <c r="A1703" i="5"/>
  <c r="H1703" i="5" s="1"/>
  <c r="I1703" i="5" s="1"/>
  <c r="A1704" i="5"/>
  <c r="H1704" i="5" s="1"/>
  <c r="A1705" i="5"/>
  <c r="H1705" i="5" s="1"/>
  <c r="A1706" i="5"/>
  <c r="H1706" i="5" s="1"/>
  <c r="A1707" i="5"/>
  <c r="H1707" i="5" s="1"/>
  <c r="E1707" i="5"/>
  <c r="A1708" i="5"/>
  <c r="H1708" i="5" s="1"/>
  <c r="A1709" i="5"/>
  <c r="A1710" i="5"/>
  <c r="A1711" i="5"/>
  <c r="H1711" i="5" s="1"/>
  <c r="A1712" i="5"/>
  <c r="H1712" i="5" s="1"/>
  <c r="A1713" i="5"/>
  <c r="H1713" i="5" s="1"/>
  <c r="A1714" i="5"/>
  <c r="H1714" i="5" s="1"/>
  <c r="F1714" i="5"/>
  <c r="A1715" i="5"/>
  <c r="A1716" i="5"/>
  <c r="H1716" i="5" s="1"/>
  <c r="A1717" i="5"/>
  <c r="H1717" i="5" s="1"/>
  <c r="I1717" i="5" s="1"/>
  <c r="A1718" i="5"/>
  <c r="H1718" i="5" s="1"/>
  <c r="A1719" i="5"/>
  <c r="H1719" i="5" s="1"/>
  <c r="A1720" i="5"/>
  <c r="H1720" i="5" s="1"/>
  <c r="A1721" i="5"/>
  <c r="H1721" i="5" s="1"/>
  <c r="A1722" i="5"/>
  <c r="F1722" i="5"/>
  <c r="A1723" i="5"/>
  <c r="H1723" i="5" s="1"/>
  <c r="A1724" i="5"/>
  <c r="H1724" i="5" s="1"/>
  <c r="A1725" i="5"/>
  <c r="H1725" i="5" s="1"/>
  <c r="A1726" i="5"/>
  <c r="A1727" i="5"/>
  <c r="A1728" i="5"/>
  <c r="H1728" i="5" s="1"/>
  <c r="A1729" i="5"/>
  <c r="H1729" i="5" s="1"/>
  <c r="A1730" i="5"/>
  <c r="H1730" i="5" s="1"/>
  <c r="E1730" i="5"/>
  <c r="A1731" i="5"/>
  <c r="F1731" i="5"/>
  <c r="A1732" i="5"/>
  <c r="H1732" i="5" s="1"/>
  <c r="A1733" i="5"/>
  <c r="H1733" i="5" s="1"/>
  <c r="A1734" i="5"/>
  <c r="H1734" i="5" s="1"/>
  <c r="T1734" i="5" s="1"/>
  <c r="A1735" i="5"/>
  <c r="A1736" i="5"/>
  <c r="E1736" i="5" s="1"/>
  <c r="A1737" i="5"/>
  <c r="A1738" i="5"/>
  <c r="H1738" i="5" s="1"/>
  <c r="A1739" i="5"/>
  <c r="H1739" i="5" s="1"/>
  <c r="A1740" i="5"/>
  <c r="H1740" i="5" s="1"/>
  <c r="A1741" i="5"/>
  <c r="H1741" i="5" s="1"/>
  <c r="A1742" i="5"/>
  <c r="H1742" i="5" s="1"/>
  <c r="A1743" i="5"/>
  <c r="A1744" i="5"/>
  <c r="H1744" i="5" s="1"/>
  <c r="A1745" i="5"/>
  <c r="H1745" i="5" s="1"/>
  <c r="A1746" i="5"/>
  <c r="H1746" i="5" s="1"/>
  <c r="A1747" i="5"/>
  <c r="A1748" i="5"/>
  <c r="H1748" i="5" s="1"/>
  <c r="A1749" i="5"/>
  <c r="H1749" i="5" s="1"/>
  <c r="A1750" i="5"/>
  <c r="H1750" i="5" s="1"/>
  <c r="A1751" i="5"/>
  <c r="H1751" i="5" s="1"/>
  <c r="A1752" i="5"/>
  <c r="A1753" i="5"/>
  <c r="A1754" i="5"/>
  <c r="H1754" i="5" s="1"/>
  <c r="A1755" i="5"/>
  <c r="H1755" i="5" s="1"/>
  <c r="A1756" i="5"/>
  <c r="H1756" i="5" s="1"/>
  <c r="A1757" i="5"/>
  <c r="A1758" i="5"/>
  <c r="A1759" i="5"/>
  <c r="H1759" i="5" s="1"/>
  <c r="A1760" i="5"/>
  <c r="A1761" i="5"/>
  <c r="H1761" i="5" s="1"/>
  <c r="F1761" i="5"/>
  <c r="A1762" i="5"/>
  <c r="H1762" i="5" s="1"/>
  <c r="A1763" i="5"/>
  <c r="H1763" i="5" s="1"/>
  <c r="A1764" i="5"/>
  <c r="H1764" i="5" s="1"/>
  <c r="A1765" i="5"/>
  <c r="A1766" i="5"/>
  <c r="H1766" i="5" s="1"/>
  <c r="A1767" i="5"/>
  <c r="H1767" i="5" s="1"/>
  <c r="A1768" i="5"/>
  <c r="H1768" i="5" s="1"/>
  <c r="A1769" i="5"/>
  <c r="F1769" i="5"/>
  <c r="A1770" i="5"/>
  <c r="H1770" i="5" s="1"/>
  <c r="A1771" i="5"/>
  <c r="H1771" i="5" s="1"/>
  <c r="R1771" i="5" s="1"/>
  <c r="A1772" i="5"/>
  <c r="H1772" i="5" s="1"/>
  <c r="A1773" i="5"/>
  <c r="H1773" i="5" s="1"/>
  <c r="A1774" i="5"/>
  <c r="H1774" i="5" s="1"/>
  <c r="A1775" i="5"/>
  <c r="H1775" i="5" s="1"/>
  <c r="A1776" i="5"/>
  <c r="A1777" i="5"/>
  <c r="H1777" i="5" s="1"/>
  <c r="A1778" i="5"/>
  <c r="H1778" i="5" s="1"/>
  <c r="E1778" i="5"/>
  <c r="A1779" i="5"/>
  <c r="H1779" i="5" s="1"/>
  <c r="A1780" i="5"/>
  <c r="H1780" i="5" s="1"/>
  <c r="I1780" i="5" s="1"/>
  <c r="A1781" i="5"/>
  <c r="H1781" i="5" s="1"/>
  <c r="A1782" i="5"/>
  <c r="H1782" i="5" s="1"/>
  <c r="L1782" i="5" s="1"/>
  <c r="A1783" i="5"/>
  <c r="H1783" i="5" s="1"/>
  <c r="A1784" i="5"/>
  <c r="H1784" i="5" s="1"/>
  <c r="E1784" i="5"/>
  <c r="A1785" i="5"/>
  <c r="H1785" i="5" s="1"/>
  <c r="A1786" i="5"/>
  <c r="H1786" i="5" s="1"/>
  <c r="A1787" i="5"/>
  <c r="H1787" i="5" s="1"/>
  <c r="A1788" i="5"/>
  <c r="A1789" i="5"/>
  <c r="H1789" i="5" s="1"/>
  <c r="A1790" i="5"/>
  <c r="A1791" i="5"/>
  <c r="F1791" i="5" s="1"/>
  <c r="A1792" i="5"/>
  <c r="A1793" i="5"/>
  <c r="H1793" i="5" s="1"/>
  <c r="A1794" i="5"/>
  <c r="A1795" i="5"/>
  <c r="H1795" i="5" s="1"/>
  <c r="A1796" i="5"/>
  <c r="A1797" i="5"/>
  <c r="H1797" i="5" s="1"/>
  <c r="V1797" i="5" s="1"/>
  <c r="A1798" i="5"/>
  <c r="H1798" i="5" s="1"/>
  <c r="A1799" i="5"/>
  <c r="H1799" i="5" s="1"/>
  <c r="A1800" i="5"/>
  <c r="H1800" i="5" s="1"/>
  <c r="A1801" i="5"/>
  <c r="H1801" i="5" s="1"/>
  <c r="A1802" i="5"/>
  <c r="H1802" i="5" s="1"/>
  <c r="E1802" i="5"/>
  <c r="F1802" i="5"/>
  <c r="A1803" i="5"/>
  <c r="H1803" i="5" s="1"/>
  <c r="A1804" i="5"/>
  <c r="A1805" i="5"/>
  <c r="H1805" i="5" s="1"/>
  <c r="I1805" i="5" s="1"/>
  <c r="A1806" i="5"/>
  <c r="H1806" i="5" s="1"/>
  <c r="A1807" i="5"/>
  <c r="H1807" i="5" s="1"/>
  <c r="A1808" i="5"/>
  <c r="H1808" i="5" s="1"/>
  <c r="A1809" i="5"/>
  <c r="H1809" i="5" s="1"/>
  <c r="A1810" i="5"/>
  <c r="A1811" i="5"/>
  <c r="H1811" i="5" s="1"/>
  <c r="A1812" i="5"/>
  <c r="H1812" i="5" s="1"/>
  <c r="A1813" i="5"/>
  <c r="H1813" i="5" s="1"/>
  <c r="A1814" i="5"/>
  <c r="A1815" i="5"/>
  <c r="H1815" i="5" s="1"/>
  <c r="X1815" i="5" s="1"/>
  <c r="Z1815" i="5" s="1"/>
  <c r="E1815" i="5"/>
  <c r="A1816" i="5"/>
  <c r="A1817" i="5"/>
  <c r="H1817" i="5" s="1"/>
  <c r="A1818" i="5"/>
  <c r="H1818" i="5" s="1"/>
  <c r="A1819" i="5"/>
  <c r="H1819" i="5" s="1"/>
  <c r="A1820" i="5"/>
  <c r="H1820" i="5" s="1"/>
  <c r="A1821" i="5"/>
  <c r="H1821" i="5" s="1"/>
  <c r="A1822" i="5"/>
  <c r="F1822" i="5"/>
  <c r="A1823" i="5"/>
  <c r="H1823" i="5" s="1"/>
  <c r="A1824" i="5"/>
  <c r="A1825" i="5"/>
  <c r="H1825" i="5" s="1"/>
  <c r="A1826" i="5"/>
  <c r="H1826" i="5" s="1"/>
  <c r="A1827" i="5"/>
  <c r="A1828" i="5"/>
  <c r="H1828" i="5" s="1"/>
  <c r="A1829" i="5"/>
  <c r="H1829" i="5" s="1"/>
  <c r="A1830" i="5"/>
  <c r="E1830" i="5"/>
  <c r="A1831" i="5"/>
  <c r="H1831" i="5" s="1"/>
  <c r="A1832" i="5"/>
  <c r="H1832" i="5" s="1"/>
  <c r="A1833" i="5"/>
  <c r="H1833" i="5" s="1"/>
  <c r="A1834" i="5"/>
  <c r="H1834" i="5" s="1"/>
  <c r="A1835" i="5"/>
  <c r="H1835" i="5" s="1"/>
  <c r="A1836" i="5"/>
  <c r="H1836" i="5" s="1"/>
  <c r="A1837" i="5"/>
  <c r="A1838" i="5"/>
  <c r="A1839" i="5"/>
  <c r="H1839" i="5" s="1"/>
  <c r="A1840" i="5"/>
  <c r="H1840" i="5" s="1"/>
  <c r="A1841" i="5"/>
  <c r="H1841" i="5" s="1"/>
  <c r="E1841" i="5"/>
  <c r="A1842" i="5"/>
  <c r="A1843" i="5"/>
  <c r="A1844" i="5"/>
  <c r="H1844" i="5" s="1"/>
  <c r="E1844" i="5"/>
  <c r="A1845" i="5"/>
  <c r="H1845" i="5" s="1"/>
  <c r="A1846" i="5"/>
  <c r="H1846" i="5" s="1"/>
  <c r="N1846" i="5" s="1"/>
  <c r="F1846" i="5"/>
  <c r="A1847" i="5"/>
  <c r="A1848" i="5"/>
  <c r="H1848" i="5" s="1"/>
  <c r="A1849" i="5"/>
  <c r="H1849" i="5" s="1"/>
  <c r="A1850" i="5"/>
  <c r="H1850" i="5" s="1"/>
  <c r="A1851" i="5"/>
  <c r="H1851" i="5" s="1"/>
  <c r="E1851" i="5"/>
  <c r="F1851" i="5"/>
  <c r="A1852" i="5"/>
  <c r="H1852" i="5" s="1"/>
  <c r="I1852" i="5" s="1"/>
  <c r="A1853" i="5"/>
  <c r="H1853" i="5" s="1"/>
  <c r="A1854" i="5"/>
  <c r="A1855" i="5"/>
  <c r="H1855" i="5" s="1"/>
  <c r="A1856" i="5"/>
  <c r="H1856" i="5" s="1"/>
  <c r="A1857" i="5"/>
  <c r="A1858" i="5"/>
  <c r="A1859" i="5"/>
  <c r="H1859" i="5" s="1"/>
  <c r="A1860" i="5"/>
  <c r="H1860" i="5" s="1"/>
  <c r="A1861" i="5"/>
  <c r="H1861" i="5" s="1"/>
  <c r="A1862" i="5"/>
  <c r="H1862" i="5" s="1"/>
  <c r="I1862" i="5" s="1"/>
  <c r="A1863" i="5"/>
  <c r="A1864" i="5"/>
  <c r="A1865" i="5"/>
  <c r="H1865" i="5" s="1"/>
  <c r="A1866" i="5"/>
  <c r="H1866" i="5" s="1"/>
  <c r="A1867" i="5"/>
  <c r="A1868" i="5"/>
  <c r="H1868" i="5" s="1"/>
  <c r="A1869" i="5"/>
  <c r="H1869" i="5" s="1"/>
  <c r="A1870" i="5"/>
  <c r="H1870" i="5" s="1"/>
  <c r="A1871" i="5"/>
  <c r="H1871" i="5" s="1"/>
  <c r="A1872" i="5"/>
  <c r="H1872" i="5" s="1"/>
  <c r="T1872" i="5" s="1"/>
  <c r="A1873" i="5"/>
  <c r="H1873" i="5" s="1"/>
  <c r="E1873" i="5"/>
  <c r="F1873" i="5"/>
  <c r="A1874" i="5"/>
  <c r="A1875" i="5"/>
  <c r="H1875" i="5" s="1"/>
  <c r="A1876" i="5"/>
  <c r="H1876" i="5" s="1"/>
  <c r="E1876" i="5"/>
  <c r="A1877" i="5"/>
  <c r="H1877" i="5" s="1"/>
  <c r="A1878" i="5"/>
  <c r="A1879" i="5"/>
  <c r="H1879" i="5" s="1"/>
  <c r="A1880" i="5"/>
  <c r="H1880" i="5" s="1"/>
  <c r="A1881" i="5"/>
  <c r="H1881" i="5" s="1"/>
  <c r="A1882" i="5"/>
  <c r="H1882" i="5" s="1"/>
  <c r="A3" i="5"/>
  <c r="A4" i="5"/>
  <c r="H4" i="5" s="1"/>
  <c r="A5" i="5"/>
  <c r="A6" i="5"/>
  <c r="A7" i="5"/>
  <c r="A8" i="5"/>
  <c r="H8" i="5" s="1"/>
  <c r="A9" i="5"/>
  <c r="A10" i="5"/>
  <c r="A11" i="5"/>
  <c r="A12" i="5"/>
  <c r="H12" i="5" s="1"/>
  <c r="A13" i="5"/>
  <c r="H13" i="5" s="1"/>
  <c r="A14" i="5"/>
  <c r="A15" i="5"/>
  <c r="H15" i="5" s="1"/>
  <c r="A16" i="5"/>
  <c r="H16" i="5" s="1"/>
  <c r="A17" i="5"/>
  <c r="A18" i="5"/>
  <c r="A19" i="5"/>
  <c r="A20" i="5"/>
  <c r="H20" i="5" s="1"/>
  <c r="A21" i="5"/>
  <c r="H21" i="5" s="1"/>
  <c r="A22" i="5"/>
  <c r="H22" i="5" s="1"/>
  <c r="A23" i="5"/>
  <c r="H23" i="5" s="1"/>
  <c r="A24" i="5"/>
  <c r="A25" i="5"/>
  <c r="H25" i="5" s="1"/>
  <c r="A26" i="5"/>
  <c r="H26" i="5" s="1"/>
  <c r="A27" i="5"/>
  <c r="H27" i="5" s="1"/>
  <c r="A28" i="5"/>
  <c r="H28" i="5" s="1"/>
  <c r="A29" i="5"/>
  <c r="A30" i="5"/>
  <c r="A31" i="5"/>
  <c r="A32" i="5"/>
  <c r="H32" i="5" s="1"/>
  <c r="A33" i="5"/>
  <c r="A34" i="5"/>
  <c r="A35" i="5"/>
  <c r="A36" i="5"/>
  <c r="A37" i="5"/>
  <c r="H37" i="5" s="1"/>
  <c r="A38" i="5"/>
  <c r="H38" i="5" s="1"/>
  <c r="A39" i="5"/>
  <c r="A40" i="5"/>
  <c r="H40" i="5" s="1"/>
  <c r="A41" i="5"/>
  <c r="F41" i="5" s="1"/>
  <c r="A42" i="5"/>
  <c r="H42" i="5" s="1"/>
  <c r="A43" i="5"/>
  <c r="H43" i="5" s="1"/>
  <c r="A44" i="5"/>
  <c r="A45" i="5"/>
  <c r="A46" i="5"/>
  <c r="A47" i="5"/>
  <c r="H47" i="5" s="1"/>
  <c r="A48" i="5"/>
  <c r="H48" i="5" s="1"/>
  <c r="X48" i="5" s="1"/>
  <c r="Z48" i="5" s="1"/>
  <c r="A49" i="5"/>
  <c r="H49" i="5" s="1"/>
  <c r="A50" i="5"/>
  <c r="H50" i="5" s="1"/>
  <c r="A51" i="5"/>
  <c r="A52" i="5"/>
  <c r="H52" i="5" s="1"/>
  <c r="A53" i="5"/>
  <c r="H53" i="5" s="1"/>
  <c r="V53" i="5" s="1"/>
  <c r="A54" i="5"/>
  <c r="H54" i="5" s="1"/>
  <c r="R54" i="5" s="1"/>
  <c r="A55" i="5"/>
  <c r="A56" i="5"/>
  <c r="A57" i="5"/>
  <c r="H57" i="5" s="1"/>
  <c r="A58" i="5"/>
  <c r="H58" i="5" s="1"/>
  <c r="R58" i="5" s="1"/>
  <c r="A59" i="5"/>
  <c r="H59" i="5" s="1"/>
  <c r="A60" i="5"/>
  <c r="A61" i="5"/>
  <c r="H61" i="5" s="1"/>
  <c r="A62" i="5"/>
  <c r="H62" i="5" s="1"/>
  <c r="A63" i="5"/>
  <c r="H63" i="5" s="1"/>
  <c r="A64" i="5"/>
  <c r="A65" i="5"/>
  <c r="A66" i="5"/>
  <c r="H66" i="5" s="1"/>
  <c r="A67" i="5"/>
  <c r="A68" i="5"/>
  <c r="H68" i="5" s="1"/>
  <c r="A69" i="5"/>
  <c r="A70" i="5"/>
  <c r="F70" i="5" s="1"/>
  <c r="A71" i="5"/>
  <c r="H71" i="5" s="1"/>
  <c r="A72" i="5"/>
  <c r="H72" i="5" s="1"/>
  <c r="A73" i="5"/>
  <c r="H73" i="5" s="1"/>
  <c r="T73" i="5" s="1"/>
  <c r="A74" i="5"/>
  <c r="A75" i="5"/>
  <c r="A76" i="5"/>
  <c r="A77" i="5"/>
  <c r="H77" i="5" s="1"/>
  <c r="A78" i="5"/>
  <c r="H78" i="5" s="1"/>
  <c r="A79" i="5"/>
  <c r="A80" i="5"/>
  <c r="A81" i="5"/>
  <c r="H81" i="5" s="1"/>
  <c r="V81" i="5" s="1"/>
  <c r="A82" i="5"/>
  <c r="H82" i="5" s="1"/>
  <c r="A83" i="5"/>
  <c r="H83" i="5" s="1"/>
  <c r="A84" i="5"/>
  <c r="H84" i="5" s="1"/>
  <c r="A85" i="5"/>
  <c r="H85" i="5" s="1"/>
  <c r="A86" i="5"/>
  <c r="H86" i="5" s="1"/>
  <c r="A87" i="5"/>
  <c r="A88" i="5"/>
  <c r="A89" i="5"/>
  <c r="H89" i="5" s="1"/>
  <c r="A90" i="5"/>
  <c r="E90" i="5" s="1"/>
  <c r="A91" i="5"/>
  <c r="A92" i="5"/>
  <c r="H92" i="5" s="1"/>
  <c r="A93" i="5"/>
  <c r="H93" i="5" s="1"/>
  <c r="A94" i="5"/>
  <c r="A95" i="5"/>
  <c r="A96" i="5"/>
  <c r="A97" i="5"/>
  <c r="H97" i="5" s="1"/>
  <c r="A98" i="5"/>
  <c r="H98" i="5" s="1"/>
  <c r="A99" i="5"/>
  <c r="H99" i="5" s="1"/>
  <c r="A100" i="5"/>
  <c r="F100" i="5" s="1"/>
  <c r="A101" i="5"/>
  <c r="A102" i="5"/>
  <c r="H102" i="5" s="1"/>
  <c r="A103" i="5"/>
  <c r="H103" i="5" s="1"/>
  <c r="A104" i="5"/>
  <c r="A105" i="5"/>
  <c r="H105" i="5" s="1"/>
  <c r="A106" i="5"/>
  <c r="H106" i="5" s="1"/>
  <c r="A107" i="5"/>
  <c r="A108" i="5"/>
  <c r="A109" i="5"/>
  <c r="A110" i="5"/>
  <c r="H110" i="5" s="1"/>
  <c r="A111" i="5"/>
  <c r="H111" i="5" s="1"/>
  <c r="A112" i="5"/>
  <c r="H112" i="5" s="1"/>
  <c r="A113" i="5"/>
  <c r="H113" i="5" s="1"/>
  <c r="A114" i="5"/>
  <c r="A115" i="5"/>
  <c r="H115" i="5" s="1"/>
  <c r="A116" i="5"/>
  <c r="H116" i="5" s="1"/>
  <c r="A117" i="5"/>
  <c r="H117" i="5" s="1"/>
  <c r="A118" i="5"/>
  <c r="H118" i="5" s="1"/>
  <c r="A119" i="5"/>
  <c r="H119" i="5" s="1"/>
  <c r="J119" i="5" s="1"/>
  <c r="A120" i="5"/>
  <c r="H120" i="5" s="1"/>
  <c r="A121" i="5"/>
  <c r="A122" i="5"/>
  <c r="H122" i="5" s="1"/>
  <c r="A123" i="5"/>
  <c r="H123" i="5" s="1"/>
  <c r="A124" i="5"/>
  <c r="A125" i="5"/>
  <c r="H125" i="5" s="1"/>
  <c r="A126" i="5"/>
  <c r="H126" i="5" s="1"/>
  <c r="A127" i="5"/>
  <c r="H127" i="5" s="1"/>
  <c r="A128" i="5"/>
  <c r="A129" i="5"/>
  <c r="A130" i="5"/>
  <c r="H130" i="5" s="1"/>
  <c r="A131" i="5"/>
  <c r="A132" i="5"/>
  <c r="A133" i="5"/>
  <c r="H133" i="5" s="1"/>
  <c r="A134" i="5"/>
  <c r="H134" i="5" s="1"/>
  <c r="J134" i="5" s="1"/>
  <c r="A135" i="5"/>
  <c r="H135" i="5" s="1"/>
  <c r="A136" i="5"/>
  <c r="A137" i="5"/>
  <c r="H137" i="5" s="1"/>
  <c r="A138" i="5"/>
  <c r="H138" i="5" s="1"/>
  <c r="A139" i="5"/>
  <c r="H139" i="5" s="1"/>
  <c r="A140" i="5"/>
  <c r="H140" i="5" s="1"/>
  <c r="A141" i="5"/>
  <c r="H141" i="5" s="1"/>
  <c r="A142" i="5"/>
  <c r="H142" i="5" s="1"/>
  <c r="A143" i="5"/>
  <c r="A144" i="5"/>
  <c r="A145" i="5"/>
  <c r="H145" i="5" s="1"/>
  <c r="A146" i="5"/>
  <c r="H146" i="5" s="1"/>
  <c r="A147" i="5"/>
  <c r="A148" i="5"/>
  <c r="A149" i="5"/>
  <c r="H149" i="5" s="1"/>
  <c r="J149" i="5" s="1"/>
  <c r="A150" i="5"/>
  <c r="H150" i="5" s="1"/>
  <c r="A151" i="5"/>
  <c r="A152" i="5"/>
  <c r="H152" i="5" s="1"/>
  <c r="A153" i="5"/>
  <c r="H153" i="5" s="1"/>
  <c r="A154" i="5"/>
  <c r="A155" i="5"/>
  <c r="H155" i="5" s="1"/>
  <c r="A156" i="5"/>
  <c r="A157" i="5"/>
  <c r="H157" i="5" s="1"/>
  <c r="A158" i="5"/>
  <c r="A159" i="5"/>
  <c r="H159" i="5" s="1"/>
  <c r="A160" i="5"/>
  <c r="H160" i="5" s="1"/>
  <c r="A161" i="5"/>
  <c r="H161" i="5" s="1"/>
  <c r="A162" i="5"/>
  <c r="H162" i="5" s="1"/>
  <c r="A163" i="5"/>
  <c r="A164" i="5"/>
  <c r="H164" i="5" s="1"/>
  <c r="A165" i="5"/>
  <c r="H165" i="5" s="1"/>
  <c r="A166" i="5"/>
  <c r="A167" i="5"/>
  <c r="A168" i="5"/>
  <c r="H168" i="5" s="1"/>
  <c r="A169" i="5"/>
  <c r="A170" i="5"/>
  <c r="H170" i="5" s="1"/>
  <c r="A171" i="5"/>
  <c r="H171" i="5" s="1"/>
  <c r="A172" i="5"/>
  <c r="A173" i="5"/>
  <c r="H173" i="5" s="1"/>
  <c r="A174" i="5"/>
  <c r="H174" i="5" s="1"/>
  <c r="A175" i="5"/>
  <c r="A176" i="5"/>
  <c r="A177" i="5"/>
  <c r="A178" i="5"/>
  <c r="H178" i="5" s="1"/>
  <c r="A179" i="5"/>
  <c r="A180" i="5"/>
  <c r="A181" i="5"/>
  <c r="H181" i="5" s="1"/>
  <c r="A2" i="5"/>
  <c r="H2" i="5" s="1"/>
  <c r="B25" i="1"/>
  <c r="B914" i="5" s="1"/>
  <c r="E4" i="5"/>
  <c r="E14" i="5"/>
  <c r="F18" i="5"/>
  <c r="F27" i="5"/>
  <c r="F30" i="5"/>
  <c r="E37" i="5"/>
  <c r="F37" i="5"/>
  <c r="E45" i="5"/>
  <c r="E48" i="5"/>
  <c r="F48" i="5"/>
  <c r="E50" i="5"/>
  <c r="E54" i="5"/>
  <c r="F57" i="5"/>
  <c r="F77" i="5"/>
  <c r="E80" i="5"/>
  <c r="E87" i="5"/>
  <c r="F98" i="5"/>
  <c r="F108" i="5"/>
  <c r="E110" i="5"/>
  <c r="F110" i="5"/>
  <c r="E111" i="5"/>
  <c r="E114" i="5"/>
  <c r="E115" i="5"/>
  <c r="F118" i="5"/>
  <c r="E119" i="5"/>
  <c r="E130" i="5"/>
  <c r="F130" i="5"/>
  <c r="E134" i="5"/>
  <c r="F138" i="5"/>
  <c r="F139" i="5"/>
  <c r="F149" i="5"/>
  <c r="E154" i="5"/>
  <c r="E155" i="5"/>
  <c r="F155" i="5"/>
  <c r="E159" i="5"/>
  <c r="E167" i="5"/>
  <c r="E168" i="5"/>
  <c r="F168" i="5"/>
  <c r="F172" i="5"/>
  <c r="E174" i="5"/>
  <c r="F174" i="5"/>
  <c r="V1866" i="5" l="1"/>
  <c r="X1866" i="5"/>
  <c r="Z1866" i="5" s="1"/>
  <c r="P1866" i="5"/>
  <c r="L1866" i="5"/>
  <c r="N1866" i="5"/>
  <c r="R1866" i="5"/>
  <c r="V1694" i="5"/>
  <c r="X1694" i="5"/>
  <c r="Z1694" i="5" s="1"/>
  <c r="J1694" i="5"/>
  <c r="T1694" i="5"/>
  <c r="I1694" i="5"/>
  <c r="L1694" i="5"/>
  <c r="N1694" i="5"/>
  <c r="P1694" i="5"/>
  <c r="R1694" i="5"/>
  <c r="E1379" i="5"/>
  <c r="H1379" i="5"/>
  <c r="F1379" i="5"/>
  <c r="F1319" i="5"/>
  <c r="H1319" i="5"/>
  <c r="P1264" i="5"/>
  <c r="X1264" i="5"/>
  <c r="Z1264" i="5" s="1"/>
  <c r="N1264" i="5"/>
  <c r="V1264" i="5"/>
  <c r="I1264" i="5"/>
  <c r="L1264" i="5"/>
  <c r="N22" i="5"/>
  <c r="I22" i="5"/>
  <c r="K22" i="5" s="1"/>
  <c r="L22" i="5"/>
  <c r="P22" i="5"/>
  <c r="J22" i="5"/>
  <c r="R22" i="5"/>
  <c r="T22" i="5"/>
  <c r="V22" i="5"/>
  <c r="X22" i="5"/>
  <c r="Z22" i="5" s="1"/>
  <c r="R1807" i="5"/>
  <c r="V1807" i="5"/>
  <c r="I1807" i="5"/>
  <c r="J1807" i="5"/>
  <c r="L1807" i="5"/>
  <c r="L1718" i="5"/>
  <c r="R1718" i="5"/>
  <c r="I1718" i="5"/>
  <c r="V1718" i="5"/>
  <c r="N1388" i="5"/>
  <c r="R1388" i="5"/>
  <c r="V1388" i="5"/>
  <c r="X1388" i="5"/>
  <c r="Z1388" i="5" s="1"/>
  <c r="P1388" i="5"/>
  <c r="J1388" i="5"/>
  <c r="L1388" i="5"/>
  <c r="R1335" i="5"/>
  <c r="J1335" i="5"/>
  <c r="V1335" i="5"/>
  <c r="I1335" i="5"/>
  <c r="L1335" i="5"/>
  <c r="T1335" i="5"/>
  <c r="N1272" i="5"/>
  <c r="J1272" i="5"/>
  <c r="R1221" i="5"/>
  <c r="J1221" i="5"/>
  <c r="T1221" i="5"/>
  <c r="V1221" i="5"/>
  <c r="I1221" i="5"/>
  <c r="E1115" i="5"/>
  <c r="H1115" i="5"/>
  <c r="V869" i="5"/>
  <c r="P869" i="5"/>
  <c r="R869" i="5"/>
  <c r="L869" i="5"/>
  <c r="E121" i="5"/>
  <c r="H121" i="5"/>
  <c r="F91" i="5"/>
  <c r="H91" i="5"/>
  <c r="J21" i="5"/>
  <c r="X21" i="5"/>
  <c r="Z21" i="5" s="1"/>
  <c r="P21" i="5"/>
  <c r="I21" i="5"/>
  <c r="K21" i="5" s="1"/>
  <c r="M21" i="5" s="1"/>
  <c r="T21" i="5"/>
  <c r="V21" i="5"/>
  <c r="L21" i="5"/>
  <c r="N21" i="5"/>
  <c r="R21" i="5"/>
  <c r="P1831" i="5"/>
  <c r="L1831" i="5"/>
  <c r="N1831" i="5"/>
  <c r="R1831" i="5"/>
  <c r="V1831" i="5"/>
  <c r="X1831" i="5"/>
  <c r="Z1831" i="5" s="1"/>
  <c r="T1789" i="5"/>
  <c r="V1789" i="5"/>
  <c r="L1789" i="5"/>
  <c r="N1789" i="5"/>
  <c r="P1789" i="5"/>
  <c r="R1789" i="5"/>
  <c r="X1789" i="5"/>
  <c r="Z1789" i="5" s="1"/>
  <c r="I1789" i="5"/>
  <c r="J1789" i="5"/>
  <c r="K1789" i="5" s="1"/>
  <c r="M1789" i="5" s="1"/>
  <c r="O1789" i="5" s="1"/>
  <c r="Q1789" i="5" s="1"/>
  <c r="S1789" i="5" s="1"/>
  <c r="F1664" i="5"/>
  <c r="H1664" i="5"/>
  <c r="E1618" i="5"/>
  <c r="H1618" i="5"/>
  <c r="E141" i="5"/>
  <c r="P160" i="5"/>
  <c r="T160" i="5"/>
  <c r="I160" i="5"/>
  <c r="N160" i="5"/>
  <c r="I110" i="5"/>
  <c r="P110" i="5"/>
  <c r="J110" i="5"/>
  <c r="N110" i="5"/>
  <c r="R110" i="5"/>
  <c r="T110" i="5"/>
  <c r="X110" i="5"/>
  <c r="Z110" i="5" s="1"/>
  <c r="V110" i="5"/>
  <c r="L110" i="5"/>
  <c r="E60" i="5"/>
  <c r="H60" i="5"/>
  <c r="I1733" i="5"/>
  <c r="R1733" i="5"/>
  <c r="V1733" i="5"/>
  <c r="I1700" i="5"/>
  <c r="L1700" i="5"/>
  <c r="P1700" i="5"/>
  <c r="R1700" i="5"/>
  <c r="V1700" i="5"/>
  <c r="X1700" i="5"/>
  <c r="Z1700" i="5" s="1"/>
  <c r="J1700" i="5"/>
  <c r="N1700" i="5"/>
  <c r="R1673" i="5"/>
  <c r="J1673" i="5"/>
  <c r="T1673" i="5"/>
  <c r="N1673" i="5"/>
  <c r="I1673" i="5"/>
  <c r="K1673" i="5" s="1"/>
  <c r="E1663" i="5"/>
  <c r="H1663" i="5"/>
  <c r="R1617" i="5"/>
  <c r="P1617" i="5"/>
  <c r="T1617" i="5"/>
  <c r="X1617" i="5"/>
  <c r="Z1617" i="5" s="1"/>
  <c r="N1617" i="5"/>
  <c r="I1617" i="5"/>
  <c r="J1617" i="5"/>
  <c r="L1617" i="5"/>
  <c r="V1617" i="5"/>
  <c r="I1570" i="5"/>
  <c r="J1570" i="5"/>
  <c r="R1570" i="5"/>
  <c r="T1570" i="5"/>
  <c r="V1570" i="5"/>
  <c r="E72" i="5"/>
  <c r="E1804" i="5"/>
  <c r="H1804" i="5"/>
  <c r="E1796" i="5"/>
  <c r="H1796" i="5"/>
  <c r="R1761" i="5"/>
  <c r="P1761" i="5"/>
  <c r="N1761" i="5"/>
  <c r="E1715" i="5"/>
  <c r="H1715" i="5"/>
  <c r="I1579" i="5"/>
  <c r="J1579" i="5"/>
  <c r="N1579" i="5"/>
  <c r="T1579" i="5"/>
  <c r="X1579" i="5"/>
  <c r="Z1579" i="5" s="1"/>
  <c r="P1505" i="5"/>
  <c r="J1505" i="5"/>
  <c r="R1458" i="5"/>
  <c r="V1458" i="5"/>
  <c r="X1458" i="5"/>
  <c r="Z1458" i="5" s="1"/>
  <c r="N1458" i="5"/>
  <c r="L1458" i="5"/>
  <c r="N118" i="5"/>
  <c r="J118" i="5"/>
  <c r="L118" i="5"/>
  <c r="P118" i="5"/>
  <c r="R118" i="5"/>
  <c r="V118" i="5"/>
  <c r="X118" i="5"/>
  <c r="Z118" i="5" s="1"/>
  <c r="I118" i="5"/>
  <c r="T118" i="5"/>
  <c r="N1861" i="5"/>
  <c r="R1861" i="5"/>
  <c r="V1861" i="5"/>
  <c r="X1861" i="5"/>
  <c r="Z1861" i="5" s="1"/>
  <c r="P1861" i="5"/>
  <c r="L1861" i="5"/>
  <c r="P1803" i="5"/>
  <c r="I1803" i="5"/>
  <c r="K1803" i="5" s="1"/>
  <c r="J1803" i="5"/>
  <c r="N1803" i="5"/>
  <c r="R1803" i="5"/>
  <c r="T1803" i="5"/>
  <c r="X1803" i="5"/>
  <c r="Z1803" i="5" s="1"/>
  <c r="E1760" i="5"/>
  <c r="H1760" i="5"/>
  <c r="J1634" i="5"/>
  <c r="T1634" i="5"/>
  <c r="I1634" i="5"/>
  <c r="K1634" i="5" s="1"/>
  <c r="E58" i="5"/>
  <c r="I174" i="5"/>
  <c r="P174" i="5"/>
  <c r="I164" i="5"/>
  <c r="R164" i="5"/>
  <c r="L164" i="5"/>
  <c r="X164" i="5"/>
  <c r="Z164" i="5" s="1"/>
  <c r="H154" i="5"/>
  <c r="F154" i="5"/>
  <c r="E144" i="5"/>
  <c r="H144" i="5"/>
  <c r="F124" i="5"/>
  <c r="H124" i="5"/>
  <c r="H114" i="5"/>
  <c r="F114" i="5"/>
  <c r="E104" i="5"/>
  <c r="H104" i="5"/>
  <c r="H94" i="5"/>
  <c r="E94" i="5"/>
  <c r="V84" i="5"/>
  <c r="R84" i="5"/>
  <c r="T84" i="5"/>
  <c r="J84" i="5"/>
  <c r="L84" i="5"/>
  <c r="N84" i="5"/>
  <c r="P84" i="5"/>
  <c r="X84" i="5"/>
  <c r="Z84" i="5" s="1"/>
  <c r="I84" i="5"/>
  <c r="F74" i="5"/>
  <c r="H74" i="5"/>
  <c r="E64" i="5"/>
  <c r="H64" i="5"/>
  <c r="H44" i="5"/>
  <c r="F44" i="5"/>
  <c r="E34" i="5"/>
  <c r="H34" i="5"/>
  <c r="E24" i="5"/>
  <c r="H24" i="5"/>
  <c r="F14" i="5"/>
  <c r="H14" i="5"/>
  <c r="T4" i="5"/>
  <c r="L4" i="5"/>
  <c r="I4" i="5"/>
  <c r="P4" i="5"/>
  <c r="R4" i="5"/>
  <c r="J4" i="5"/>
  <c r="R1875" i="5"/>
  <c r="T1875" i="5"/>
  <c r="N1875" i="5"/>
  <c r="J1875" i="5"/>
  <c r="L1875" i="5"/>
  <c r="P1875" i="5"/>
  <c r="V1875" i="5"/>
  <c r="E1867" i="5"/>
  <c r="H1867" i="5"/>
  <c r="E1857" i="5"/>
  <c r="H1857" i="5"/>
  <c r="F1849" i="5"/>
  <c r="E1842" i="5"/>
  <c r="H1842" i="5"/>
  <c r="R1834" i="5"/>
  <c r="T1834" i="5"/>
  <c r="L1834" i="5"/>
  <c r="J1834" i="5"/>
  <c r="P1826" i="5"/>
  <c r="L1826" i="5"/>
  <c r="N1826" i="5"/>
  <c r="R1826" i="5"/>
  <c r="V1826" i="5"/>
  <c r="X1826" i="5"/>
  <c r="Z1826" i="5" s="1"/>
  <c r="J1818" i="5"/>
  <c r="I1818" i="5"/>
  <c r="R1818" i="5"/>
  <c r="T1809" i="5"/>
  <c r="V1809" i="5"/>
  <c r="P1809" i="5"/>
  <c r="R1809" i="5"/>
  <c r="X1809" i="5"/>
  <c r="Z1809" i="5" s="1"/>
  <c r="I1809" i="5"/>
  <c r="J1809" i="5"/>
  <c r="L1809" i="5"/>
  <c r="N1809" i="5"/>
  <c r="P1801" i="5"/>
  <c r="R1801" i="5"/>
  <c r="J1801" i="5"/>
  <c r="N1801" i="5"/>
  <c r="T1801" i="5"/>
  <c r="X1801" i="5"/>
  <c r="Z1801" i="5" s="1"/>
  <c r="I1801" i="5"/>
  <c r="K1801" i="5" s="1"/>
  <c r="T1783" i="5"/>
  <c r="V1783" i="5"/>
  <c r="P1783" i="5"/>
  <c r="I1783" i="5"/>
  <c r="J1783" i="5"/>
  <c r="K1783" i="5" s="1"/>
  <c r="L1783" i="5"/>
  <c r="T1774" i="5"/>
  <c r="V1774" i="5"/>
  <c r="L1774" i="5"/>
  <c r="N1774" i="5"/>
  <c r="P1774" i="5"/>
  <c r="R1774" i="5"/>
  <c r="X1774" i="5"/>
  <c r="Z1774" i="5" s="1"/>
  <c r="I1774" i="5"/>
  <c r="J1774" i="5"/>
  <c r="F1765" i="5"/>
  <c r="H1765" i="5"/>
  <c r="N1756" i="5"/>
  <c r="R1756" i="5"/>
  <c r="P1756" i="5"/>
  <c r="N1746" i="5"/>
  <c r="P1746" i="5"/>
  <c r="R1746" i="5"/>
  <c r="R1729" i="5"/>
  <c r="T1729" i="5"/>
  <c r="X1729" i="5"/>
  <c r="Z1729" i="5" s="1"/>
  <c r="I1729" i="5"/>
  <c r="J1729" i="5"/>
  <c r="K1729" i="5" s="1"/>
  <c r="M1729" i="5" s="1"/>
  <c r="L1729" i="5"/>
  <c r="N1729" i="5"/>
  <c r="P1729" i="5"/>
  <c r="V1729" i="5"/>
  <c r="R1720" i="5"/>
  <c r="V1720" i="5"/>
  <c r="J1720" i="5"/>
  <c r="I1720" i="5"/>
  <c r="L1720" i="5"/>
  <c r="N1720" i="5"/>
  <c r="P1720" i="5"/>
  <c r="X1720" i="5"/>
  <c r="Z1720" i="5" s="1"/>
  <c r="F1711" i="5"/>
  <c r="N1704" i="5"/>
  <c r="P1704" i="5"/>
  <c r="T1704" i="5"/>
  <c r="V1704" i="5"/>
  <c r="L1704" i="5"/>
  <c r="R1704" i="5"/>
  <c r="X1704" i="5"/>
  <c r="Z1704" i="5" s="1"/>
  <c r="I1704" i="5"/>
  <c r="K1704" i="5" s="1"/>
  <c r="J1704" i="5"/>
  <c r="I1695" i="5"/>
  <c r="K1695" i="5" s="1"/>
  <c r="L1695" i="5"/>
  <c r="J1695" i="5"/>
  <c r="N1695" i="5"/>
  <c r="P1695" i="5"/>
  <c r="R1695" i="5"/>
  <c r="V1695" i="5"/>
  <c r="X1695" i="5"/>
  <c r="Z1695" i="5" s="1"/>
  <c r="L1685" i="5"/>
  <c r="I1685" i="5"/>
  <c r="N1685" i="5"/>
  <c r="J1685" i="5"/>
  <c r="P1685" i="5"/>
  <c r="R1685" i="5"/>
  <c r="V1685" i="5"/>
  <c r="X1685" i="5"/>
  <c r="Z1685" i="5" s="1"/>
  <c r="I1667" i="5"/>
  <c r="R1667" i="5"/>
  <c r="J1657" i="5"/>
  <c r="I1657" i="5"/>
  <c r="L1657" i="5"/>
  <c r="P1657" i="5"/>
  <c r="R1657" i="5"/>
  <c r="N1657" i="5"/>
  <c r="T1657" i="5"/>
  <c r="V1657" i="5"/>
  <c r="X1657" i="5"/>
  <c r="Z1657" i="5" s="1"/>
  <c r="I1647" i="5"/>
  <c r="R1647" i="5"/>
  <c r="T1647" i="5"/>
  <c r="X1647" i="5"/>
  <c r="Z1647" i="5" s="1"/>
  <c r="J1647" i="5"/>
  <c r="L1647" i="5"/>
  <c r="N1647" i="5"/>
  <c r="P1647" i="5"/>
  <c r="V1647" i="5"/>
  <c r="F1639" i="5"/>
  <c r="H1639" i="5"/>
  <c r="P1630" i="5"/>
  <c r="V1630" i="5"/>
  <c r="R1630" i="5"/>
  <c r="F1621" i="5"/>
  <c r="H1621" i="5"/>
  <c r="E1611" i="5"/>
  <c r="E1602" i="5"/>
  <c r="H1602" i="5"/>
  <c r="N1594" i="5"/>
  <c r="I1594" i="5"/>
  <c r="J1594" i="5"/>
  <c r="P1594" i="5"/>
  <c r="R1594" i="5"/>
  <c r="T1594" i="5"/>
  <c r="X1594" i="5"/>
  <c r="Z1594" i="5" s="1"/>
  <c r="N1584" i="5"/>
  <c r="X1584" i="5"/>
  <c r="Z1584" i="5" s="1"/>
  <c r="I1584" i="5"/>
  <c r="K1584" i="5" s="1"/>
  <c r="J1584" i="5"/>
  <c r="E1574" i="5"/>
  <c r="H1574" i="5"/>
  <c r="I1564" i="5"/>
  <c r="J1564" i="5"/>
  <c r="P1554" i="5"/>
  <c r="T1554" i="5"/>
  <c r="X1554" i="5"/>
  <c r="Z1554" i="5" s="1"/>
  <c r="N1554" i="5"/>
  <c r="I1554" i="5"/>
  <c r="K1554" i="5" s="1"/>
  <c r="J1554" i="5"/>
  <c r="I1545" i="5"/>
  <c r="J1545" i="5"/>
  <c r="L1545" i="5"/>
  <c r="P1545" i="5"/>
  <c r="T1545" i="5"/>
  <c r="V1545" i="5"/>
  <c r="E1535" i="5"/>
  <c r="I1527" i="5"/>
  <c r="J1527" i="5"/>
  <c r="K1527" i="5" s="1"/>
  <c r="M1527" i="5" s="1"/>
  <c r="L1527" i="5"/>
  <c r="N1527" i="5"/>
  <c r="P1527" i="5"/>
  <c r="R1527" i="5"/>
  <c r="T1527" i="5"/>
  <c r="X1527" i="5"/>
  <c r="Z1527" i="5" s="1"/>
  <c r="V1527" i="5"/>
  <c r="P1519" i="5"/>
  <c r="I1519" i="5"/>
  <c r="J1519" i="5"/>
  <c r="N1519" i="5"/>
  <c r="R1519" i="5"/>
  <c r="T1519" i="5"/>
  <c r="X1519" i="5"/>
  <c r="Z1519" i="5" s="1"/>
  <c r="X1509" i="5"/>
  <c r="Z1509" i="5" s="1"/>
  <c r="I1509" i="5"/>
  <c r="E1495" i="5"/>
  <c r="H1495" i="5"/>
  <c r="F1479" i="5"/>
  <c r="H1479" i="5"/>
  <c r="I1470" i="5"/>
  <c r="J1470" i="5"/>
  <c r="L1470" i="5"/>
  <c r="P1470" i="5"/>
  <c r="V1470" i="5"/>
  <c r="R1470" i="5"/>
  <c r="T1470" i="5"/>
  <c r="E1462" i="5"/>
  <c r="H1462" i="5"/>
  <c r="R1454" i="5"/>
  <c r="N1454" i="5"/>
  <c r="I1454" i="5"/>
  <c r="X1454" i="5"/>
  <c r="Z1454" i="5" s="1"/>
  <c r="J1454" i="5"/>
  <c r="T1454" i="5"/>
  <c r="F1444" i="5"/>
  <c r="H1444" i="5"/>
  <c r="H1355" i="5"/>
  <c r="F1355" i="5"/>
  <c r="N1347" i="5"/>
  <c r="V1347" i="5"/>
  <c r="I1347" i="5"/>
  <c r="J1347" i="5"/>
  <c r="L1347" i="5"/>
  <c r="P1347" i="5"/>
  <c r="R1347" i="5"/>
  <c r="T1347" i="5"/>
  <c r="X1347" i="5"/>
  <c r="Z1347" i="5" s="1"/>
  <c r="E1337" i="5"/>
  <c r="H1337" i="5"/>
  <c r="E1328" i="5"/>
  <c r="H1328" i="5"/>
  <c r="T1320" i="5"/>
  <c r="I1320" i="5"/>
  <c r="J1320" i="5"/>
  <c r="P1310" i="5"/>
  <c r="I1310" i="5"/>
  <c r="J1310" i="5"/>
  <c r="R1310" i="5"/>
  <c r="T1310" i="5"/>
  <c r="J1302" i="5"/>
  <c r="I1302" i="5"/>
  <c r="K1302" i="5" s="1"/>
  <c r="N1302" i="5"/>
  <c r="P1302" i="5"/>
  <c r="X1302" i="5"/>
  <c r="Z1302" i="5" s="1"/>
  <c r="L1302" i="5"/>
  <c r="R1302" i="5"/>
  <c r="T1302" i="5"/>
  <c r="V1302" i="5"/>
  <c r="F1293" i="5"/>
  <c r="H1293" i="5"/>
  <c r="N1284" i="5"/>
  <c r="R1284" i="5"/>
  <c r="X1284" i="5"/>
  <c r="Z1284" i="5" s="1"/>
  <c r="I1284" i="5"/>
  <c r="L1284" i="5"/>
  <c r="V1284" i="5"/>
  <c r="F1265" i="5"/>
  <c r="H1265" i="5"/>
  <c r="J1256" i="5"/>
  <c r="I1256" i="5"/>
  <c r="J1247" i="5"/>
  <c r="X1247" i="5"/>
  <c r="Z1247" i="5" s="1"/>
  <c r="T1247" i="5"/>
  <c r="I1247" i="5"/>
  <c r="K1247" i="5" s="1"/>
  <c r="L1239" i="5"/>
  <c r="I1239" i="5"/>
  <c r="R1239" i="5"/>
  <c r="V1239" i="5"/>
  <c r="F1223" i="5"/>
  <c r="H1223" i="5"/>
  <c r="H1213" i="5"/>
  <c r="E1213" i="5"/>
  <c r="R1203" i="5"/>
  <c r="P1203" i="5"/>
  <c r="T1203" i="5"/>
  <c r="V1203" i="5"/>
  <c r="X1203" i="5"/>
  <c r="Z1203" i="5" s="1"/>
  <c r="I1203" i="5"/>
  <c r="N1203" i="5"/>
  <c r="J1203" i="5"/>
  <c r="L1203" i="5"/>
  <c r="I1194" i="5"/>
  <c r="L1194" i="5"/>
  <c r="P1194" i="5"/>
  <c r="R1194" i="5"/>
  <c r="V1194" i="5"/>
  <c r="X1185" i="5"/>
  <c r="Z1185" i="5" s="1"/>
  <c r="P1185" i="5"/>
  <c r="I1185" i="5"/>
  <c r="J1185" i="5"/>
  <c r="L1185" i="5"/>
  <c r="V1185" i="5"/>
  <c r="R1185" i="5"/>
  <c r="T1185" i="5"/>
  <c r="T1175" i="5"/>
  <c r="L1175" i="5"/>
  <c r="I1175" i="5"/>
  <c r="E1166" i="5"/>
  <c r="H1166" i="5"/>
  <c r="E1150" i="5"/>
  <c r="H1150" i="5"/>
  <c r="F1150" i="5"/>
  <c r="L1141" i="5"/>
  <c r="N1141" i="5"/>
  <c r="R1141" i="5"/>
  <c r="T1141" i="5"/>
  <c r="V1141" i="5"/>
  <c r="X1141" i="5"/>
  <c r="Z1141" i="5" s="1"/>
  <c r="P1141" i="5"/>
  <c r="J1141" i="5"/>
  <c r="I1141" i="5"/>
  <c r="F1131" i="5"/>
  <c r="H1131" i="5"/>
  <c r="I1117" i="5"/>
  <c r="R1117" i="5"/>
  <c r="V1117" i="5"/>
  <c r="X1117" i="5"/>
  <c r="Z1117" i="5" s="1"/>
  <c r="P1117" i="5"/>
  <c r="L1117" i="5"/>
  <c r="T1099" i="5"/>
  <c r="I1099" i="5"/>
  <c r="X1099" i="5"/>
  <c r="Z1099" i="5" s="1"/>
  <c r="H1091" i="5"/>
  <c r="E1091" i="5"/>
  <c r="V1075" i="5"/>
  <c r="N1075" i="5"/>
  <c r="J1075" i="5"/>
  <c r="L1075" i="5"/>
  <c r="I1075" i="5"/>
  <c r="T1075" i="5"/>
  <c r="R1075" i="5"/>
  <c r="P1075" i="5"/>
  <c r="V1065" i="5"/>
  <c r="N1065" i="5"/>
  <c r="P1065" i="5"/>
  <c r="T1065" i="5"/>
  <c r="X1065" i="5"/>
  <c r="Z1065" i="5" s="1"/>
  <c r="I1065" i="5"/>
  <c r="J1065" i="5"/>
  <c r="L1065" i="5"/>
  <c r="R1065" i="5"/>
  <c r="F1057" i="5"/>
  <c r="H1057" i="5"/>
  <c r="F1048" i="5"/>
  <c r="P1040" i="5"/>
  <c r="J1040" i="5"/>
  <c r="L1040" i="5"/>
  <c r="R1040" i="5"/>
  <c r="T1040" i="5"/>
  <c r="X1040" i="5"/>
  <c r="Z1040" i="5" s="1"/>
  <c r="I1040" i="5"/>
  <c r="N1040" i="5"/>
  <c r="V1040" i="5"/>
  <c r="H1015" i="5"/>
  <c r="F1015" i="5"/>
  <c r="P1005" i="5"/>
  <c r="I1005" i="5"/>
  <c r="X1005" i="5"/>
  <c r="Z1005" i="5" s="1"/>
  <c r="J1005" i="5"/>
  <c r="K1005" i="5" s="1"/>
  <c r="T1005" i="5"/>
  <c r="R1005" i="5"/>
  <c r="V1005" i="5"/>
  <c r="L1005" i="5"/>
  <c r="M1005" i="5" s="1"/>
  <c r="N1005" i="5"/>
  <c r="P996" i="5"/>
  <c r="T996" i="5"/>
  <c r="I996" i="5"/>
  <c r="L996" i="5"/>
  <c r="H900" i="5"/>
  <c r="E900" i="5"/>
  <c r="I890" i="5"/>
  <c r="J890" i="5"/>
  <c r="L890" i="5"/>
  <c r="P890" i="5"/>
  <c r="R890" i="5"/>
  <c r="T890" i="5"/>
  <c r="V890" i="5"/>
  <c r="X890" i="5"/>
  <c r="Z890" i="5" s="1"/>
  <c r="E880" i="5"/>
  <c r="H880" i="5"/>
  <c r="P871" i="5"/>
  <c r="I871" i="5"/>
  <c r="K871" i="5" s="1"/>
  <c r="J871" i="5"/>
  <c r="N871" i="5"/>
  <c r="R871" i="5"/>
  <c r="L871" i="5"/>
  <c r="T871" i="5"/>
  <c r="V871" i="5"/>
  <c r="X871" i="5"/>
  <c r="Z871" i="5" s="1"/>
  <c r="E787" i="5"/>
  <c r="L778" i="5"/>
  <c r="J778" i="5"/>
  <c r="I778" i="5"/>
  <c r="T778" i="5"/>
  <c r="P778" i="5"/>
  <c r="I743" i="5"/>
  <c r="J743" i="5"/>
  <c r="N743" i="5"/>
  <c r="R743" i="5"/>
  <c r="T743" i="5"/>
  <c r="V743" i="5"/>
  <c r="R608" i="5"/>
  <c r="V608" i="5"/>
  <c r="I608" i="5"/>
  <c r="N608" i="5"/>
  <c r="P608" i="5"/>
  <c r="T599" i="5"/>
  <c r="P599" i="5"/>
  <c r="J599" i="5"/>
  <c r="L599" i="5"/>
  <c r="N599" i="5"/>
  <c r="V599" i="5"/>
  <c r="I599" i="5"/>
  <c r="R599" i="5"/>
  <c r="X599" i="5"/>
  <c r="Z599" i="5" s="1"/>
  <c r="T494" i="5"/>
  <c r="L494" i="5"/>
  <c r="N494" i="5"/>
  <c r="P494" i="5"/>
  <c r="V494" i="5"/>
  <c r="X494" i="5"/>
  <c r="Z494" i="5" s="1"/>
  <c r="I494" i="5"/>
  <c r="J494" i="5"/>
  <c r="R494" i="5"/>
  <c r="J486" i="5"/>
  <c r="X486" i="5"/>
  <c r="Z486" i="5" s="1"/>
  <c r="N486" i="5"/>
  <c r="R486" i="5"/>
  <c r="H450" i="5"/>
  <c r="F450" i="5"/>
  <c r="I441" i="5"/>
  <c r="P441" i="5"/>
  <c r="V432" i="5"/>
  <c r="L432" i="5"/>
  <c r="P432" i="5"/>
  <c r="R432" i="5"/>
  <c r="I432" i="5"/>
  <c r="J432" i="5"/>
  <c r="T432" i="5"/>
  <c r="E422" i="5"/>
  <c r="H422" i="5"/>
  <c r="P385" i="5"/>
  <c r="L385" i="5"/>
  <c r="N385" i="5"/>
  <c r="X385" i="5"/>
  <c r="Z385" i="5" s="1"/>
  <c r="I375" i="5"/>
  <c r="P375" i="5"/>
  <c r="R375" i="5"/>
  <c r="V375" i="5"/>
  <c r="L375" i="5"/>
  <c r="N375" i="5"/>
  <c r="X375" i="5"/>
  <c r="Z375" i="5" s="1"/>
  <c r="H252" i="5"/>
  <c r="F252" i="5"/>
  <c r="T224" i="5"/>
  <c r="I224" i="5"/>
  <c r="J224" i="5"/>
  <c r="V224" i="5"/>
  <c r="P224" i="5"/>
  <c r="E214" i="5"/>
  <c r="H214" i="5"/>
  <c r="R205" i="5"/>
  <c r="T205" i="5"/>
  <c r="X205" i="5"/>
  <c r="Z205" i="5" s="1"/>
  <c r="I205" i="5"/>
  <c r="K205" i="5" s="1"/>
  <c r="M205" i="5" s="1"/>
  <c r="J205" i="5"/>
  <c r="L205" i="5"/>
  <c r="N205" i="5"/>
  <c r="P205" i="5"/>
  <c r="V205" i="5"/>
  <c r="R1728" i="5"/>
  <c r="V1728" i="5"/>
  <c r="I1728" i="5"/>
  <c r="P1222" i="5"/>
  <c r="N1222" i="5"/>
  <c r="X1222" i="5"/>
  <c r="Z1222" i="5" s="1"/>
  <c r="F1074" i="5"/>
  <c r="H1074" i="5"/>
  <c r="I1064" i="5"/>
  <c r="J1064" i="5"/>
  <c r="X1064" i="5"/>
  <c r="Z1064" i="5" s="1"/>
  <c r="P1048" i="5"/>
  <c r="R1048" i="5"/>
  <c r="I1048" i="5"/>
  <c r="L1048" i="5"/>
  <c r="V1048" i="5"/>
  <c r="X1039" i="5"/>
  <c r="Z1039" i="5" s="1"/>
  <c r="I1039" i="5"/>
  <c r="J1039" i="5"/>
  <c r="H1031" i="5"/>
  <c r="X1031" i="5" s="1"/>
  <c r="Z1031" i="5" s="1"/>
  <c r="E1031" i="5"/>
  <c r="I1014" i="5"/>
  <c r="X1014" i="5"/>
  <c r="Z1014" i="5" s="1"/>
  <c r="J1014" i="5"/>
  <c r="X1004" i="5"/>
  <c r="Z1004" i="5" s="1"/>
  <c r="I1004" i="5"/>
  <c r="J1004" i="5"/>
  <c r="N1004" i="5"/>
  <c r="R1004" i="5"/>
  <c r="P995" i="5"/>
  <c r="I995" i="5"/>
  <c r="K995" i="5" s="1"/>
  <c r="J995" i="5"/>
  <c r="T995" i="5"/>
  <c r="H953" i="5"/>
  <c r="F953" i="5"/>
  <c r="P933" i="5"/>
  <c r="I933" i="5"/>
  <c r="N933" i="5"/>
  <c r="T933" i="5"/>
  <c r="X933" i="5"/>
  <c r="Z933" i="5" s="1"/>
  <c r="R933" i="5"/>
  <c r="F925" i="5"/>
  <c r="H925" i="5"/>
  <c r="N907" i="5"/>
  <c r="V907" i="5"/>
  <c r="X907" i="5"/>
  <c r="Z907" i="5" s="1"/>
  <c r="I907" i="5"/>
  <c r="K907" i="5" s="1"/>
  <c r="J907" i="5"/>
  <c r="L907" i="5"/>
  <c r="R907" i="5"/>
  <c r="P907" i="5"/>
  <c r="T907" i="5"/>
  <c r="I899" i="5"/>
  <c r="J899" i="5"/>
  <c r="L899" i="5"/>
  <c r="V899" i="5"/>
  <c r="N899" i="5"/>
  <c r="P899" i="5"/>
  <c r="R899" i="5"/>
  <c r="T899" i="5"/>
  <c r="X899" i="5"/>
  <c r="Z899" i="5" s="1"/>
  <c r="P889" i="5"/>
  <c r="R889" i="5"/>
  <c r="L889" i="5"/>
  <c r="V861" i="5"/>
  <c r="I861" i="5"/>
  <c r="L861" i="5"/>
  <c r="X861" i="5"/>
  <c r="Z861" i="5" s="1"/>
  <c r="P861" i="5"/>
  <c r="N861" i="5"/>
  <c r="R861" i="5"/>
  <c r="L851" i="5"/>
  <c r="I851" i="5"/>
  <c r="R851" i="5"/>
  <c r="X851" i="5"/>
  <c r="Z851" i="5" s="1"/>
  <c r="V851" i="5"/>
  <c r="I841" i="5"/>
  <c r="X841" i="5"/>
  <c r="Z841" i="5" s="1"/>
  <c r="F831" i="5"/>
  <c r="H831" i="5"/>
  <c r="T812" i="5"/>
  <c r="I812" i="5"/>
  <c r="J812" i="5"/>
  <c r="K812" i="5" s="1"/>
  <c r="N812" i="5"/>
  <c r="X796" i="5"/>
  <c r="Z796" i="5" s="1"/>
  <c r="P796" i="5"/>
  <c r="I796" i="5"/>
  <c r="N796" i="5"/>
  <c r="V796" i="5"/>
  <c r="N787" i="5"/>
  <c r="T787" i="5"/>
  <c r="X787" i="5"/>
  <c r="Z787" i="5" s="1"/>
  <c r="I787" i="5"/>
  <c r="J787" i="5"/>
  <c r="K787" i="5" s="1"/>
  <c r="P787" i="5"/>
  <c r="F751" i="5"/>
  <c r="H751" i="5"/>
  <c r="I733" i="5"/>
  <c r="R733" i="5"/>
  <c r="L733" i="5"/>
  <c r="N733" i="5"/>
  <c r="T733" i="5"/>
  <c r="V733" i="5"/>
  <c r="X733" i="5"/>
  <c r="Z733" i="5" s="1"/>
  <c r="J733" i="5"/>
  <c r="P733" i="5"/>
  <c r="N700" i="5"/>
  <c r="R700" i="5"/>
  <c r="I700" i="5"/>
  <c r="L700" i="5"/>
  <c r="P700" i="5"/>
  <c r="V700" i="5"/>
  <c r="X700" i="5"/>
  <c r="Z700" i="5" s="1"/>
  <c r="I661" i="5"/>
  <c r="T661" i="5"/>
  <c r="P661" i="5"/>
  <c r="N661" i="5"/>
  <c r="E643" i="5"/>
  <c r="H643" i="5"/>
  <c r="V643" i="5" s="1"/>
  <c r="E635" i="5"/>
  <c r="H635" i="5"/>
  <c r="F626" i="5"/>
  <c r="H626" i="5"/>
  <c r="L617" i="5"/>
  <c r="V617" i="5"/>
  <c r="I546" i="5"/>
  <c r="T546" i="5"/>
  <c r="L546" i="5"/>
  <c r="N546" i="5"/>
  <c r="V546" i="5"/>
  <c r="J546" i="5"/>
  <c r="P546" i="5"/>
  <c r="X546" i="5"/>
  <c r="Z546" i="5" s="1"/>
  <c r="X531" i="5"/>
  <c r="Z531" i="5" s="1"/>
  <c r="V531" i="5"/>
  <c r="I531" i="5"/>
  <c r="J531" i="5"/>
  <c r="N531" i="5"/>
  <c r="T531" i="5"/>
  <c r="H521" i="5"/>
  <c r="E521" i="5"/>
  <c r="F521" i="5"/>
  <c r="J511" i="5"/>
  <c r="K511" i="5" s="1"/>
  <c r="P511" i="5"/>
  <c r="T511" i="5"/>
  <c r="X511" i="5"/>
  <c r="Z511" i="5" s="1"/>
  <c r="I511" i="5"/>
  <c r="F457" i="5"/>
  <c r="H457" i="5"/>
  <c r="H393" i="5"/>
  <c r="E393" i="5"/>
  <c r="F269" i="5"/>
  <c r="H269" i="5"/>
  <c r="L1407" i="5"/>
  <c r="V1407" i="5"/>
  <c r="X1407" i="5"/>
  <c r="Z1407" i="5" s="1"/>
  <c r="I1407" i="5"/>
  <c r="J1407" i="5"/>
  <c r="N1407" i="5"/>
  <c r="T1407" i="5"/>
  <c r="P1407" i="5"/>
  <c r="R1407" i="5"/>
  <c r="F985" i="5"/>
  <c r="H985" i="5"/>
  <c r="I976" i="5"/>
  <c r="T976" i="5"/>
  <c r="F942" i="5"/>
  <c r="H942" i="5"/>
  <c r="I942" i="5" s="1"/>
  <c r="N932" i="5"/>
  <c r="I932" i="5"/>
  <c r="K932" i="5" s="1"/>
  <c r="M932" i="5" s="1"/>
  <c r="O932" i="5" s="1"/>
  <c r="Q932" i="5" s="1"/>
  <c r="J932" i="5"/>
  <c r="L932" i="5"/>
  <c r="P932" i="5"/>
  <c r="R932" i="5"/>
  <c r="T932" i="5"/>
  <c r="X932" i="5"/>
  <c r="Z932" i="5" s="1"/>
  <c r="V932" i="5"/>
  <c r="X924" i="5"/>
  <c r="Z924" i="5" s="1"/>
  <c r="N924" i="5"/>
  <c r="R924" i="5"/>
  <c r="I924" i="5"/>
  <c r="J924" i="5"/>
  <c r="T924" i="5"/>
  <c r="L924" i="5"/>
  <c r="V924" i="5"/>
  <c r="R906" i="5"/>
  <c r="V906" i="5"/>
  <c r="X906" i="5"/>
  <c r="Z906" i="5" s="1"/>
  <c r="J906" i="5"/>
  <c r="L906" i="5"/>
  <c r="N906" i="5"/>
  <c r="P906" i="5"/>
  <c r="H888" i="5"/>
  <c r="L888" i="5" s="1"/>
  <c r="F888" i="5"/>
  <c r="X878" i="5"/>
  <c r="Z878" i="5" s="1"/>
  <c r="J878" i="5"/>
  <c r="L878" i="5"/>
  <c r="P878" i="5"/>
  <c r="T878" i="5"/>
  <c r="V878" i="5"/>
  <c r="I878" i="5"/>
  <c r="R830" i="5"/>
  <c r="I830" i="5"/>
  <c r="K830" i="5" s="1"/>
  <c r="L830" i="5"/>
  <c r="N830" i="5"/>
  <c r="J830" i="5"/>
  <c r="P830" i="5"/>
  <c r="T830" i="5"/>
  <c r="V830" i="5"/>
  <c r="X830" i="5"/>
  <c r="Z830" i="5" s="1"/>
  <c r="I811" i="5"/>
  <c r="L811" i="5"/>
  <c r="P811" i="5"/>
  <c r="R811" i="5"/>
  <c r="V811" i="5"/>
  <c r="X811" i="5"/>
  <c r="Z811" i="5" s="1"/>
  <c r="N811" i="5"/>
  <c r="P802" i="5"/>
  <c r="X802" i="5"/>
  <c r="Z802" i="5" s="1"/>
  <c r="I802" i="5"/>
  <c r="K802" i="5" s="1"/>
  <c r="J802" i="5"/>
  <c r="R802" i="5"/>
  <c r="N802" i="5"/>
  <c r="T802" i="5"/>
  <c r="N795" i="5"/>
  <c r="J795" i="5"/>
  <c r="L795" i="5"/>
  <c r="R795" i="5"/>
  <c r="T795" i="5"/>
  <c r="I795" i="5"/>
  <c r="P795" i="5"/>
  <c r="X795" i="5"/>
  <c r="Z795" i="5" s="1"/>
  <c r="V795" i="5"/>
  <c r="H776" i="5"/>
  <c r="E776" i="5"/>
  <c r="H759" i="5"/>
  <c r="F759" i="5"/>
  <c r="F741" i="5"/>
  <c r="H741" i="5"/>
  <c r="J727" i="5"/>
  <c r="T727" i="5"/>
  <c r="I727" i="5"/>
  <c r="L727" i="5"/>
  <c r="V727" i="5"/>
  <c r="P727" i="5"/>
  <c r="E709" i="5"/>
  <c r="H709" i="5"/>
  <c r="F709" i="5"/>
  <c r="H670" i="5"/>
  <c r="F670" i="5"/>
  <c r="H555" i="5"/>
  <c r="E555" i="5"/>
  <c r="F401" i="5"/>
  <c r="H401" i="5"/>
  <c r="N330" i="5"/>
  <c r="L330" i="5"/>
  <c r="P330" i="5"/>
  <c r="T330" i="5"/>
  <c r="V330" i="5"/>
  <c r="R330" i="5"/>
  <c r="I330" i="5"/>
  <c r="X330" i="5"/>
  <c r="Z330" i="5" s="1"/>
  <c r="I312" i="5"/>
  <c r="L312" i="5"/>
  <c r="I297" i="5"/>
  <c r="L297" i="5"/>
  <c r="N288" i="5"/>
  <c r="R288" i="5"/>
  <c r="T288" i="5"/>
  <c r="I288" i="5"/>
  <c r="J288" i="5"/>
  <c r="L288" i="5"/>
  <c r="P288" i="5"/>
  <c r="X288" i="5"/>
  <c r="Z288" i="5" s="1"/>
  <c r="V288" i="5"/>
  <c r="J133" i="5"/>
  <c r="X133" i="5"/>
  <c r="Z133" i="5" s="1"/>
  <c r="L133" i="5"/>
  <c r="N133" i="5"/>
  <c r="R133" i="5"/>
  <c r="V133" i="5"/>
  <c r="T133" i="5"/>
  <c r="P133" i="5"/>
  <c r="L1856" i="5"/>
  <c r="N1856" i="5"/>
  <c r="P1856" i="5"/>
  <c r="R1856" i="5"/>
  <c r="V1856" i="5"/>
  <c r="X1856" i="5"/>
  <c r="Z1856" i="5" s="1"/>
  <c r="F1736" i="5"/>
  <c r="H1736" i="5"/>
  <c r="P1656" i="5"/>
  <c r="J1656" i="5"/>
  <c r="X1656" i="5"/>
  <c r="Z1656" i="5" s="1"/>
  <c r="L1656" i="5"/>
  <c r="N1656" i="5"/>
  <c r="R1656" i="5"/>
  <c r="T1656" i="5"/>
  <c r="I1301" i="5"/>
  <c r="J1301" i="5"/>
  <c r="T1301" i="5"/>
  <c r="V1301" i="5"/>
  <c r="L142" i="5"/>
  <c r="T142" i="5"/>
  <c r="V142" i="5"/>
  <c r="X142" i="5"/>
  <c r="Z142" i="5" s="1"/>
  <c r="T62" i="5"/>
  <c r="N62" i="5"/>
  <c r="P62" i="5"/>
  <c r="X62" i="5"/>
  <c r="Z62" i="5" s="1"/>
  <c r="I62" i="5"/>
  <c r="K62" i="5" s="1"/>
  <c r="J62" i="5"/>
  <c r="R62" i="5"/>
  <c r="N1882" i="5"/>
  <c r="P1882" i="5"/>
  <c r="I1882" i="5"/>
  <c r="J1882" i="5"/>
  <c r="L1882" i="5"/>
  <c r="R1882" i="5"/>
  <c r="T1882" i="5"/>
  <c r="V1882" i="5"/>
  <c r="X1882" i="5"/>
  <c r="Z1882" i="5" s="1"/>
  <c r="L1799" i="5"/>
  <c r="N1799" i="5"/>
  <c r="I1799" i="5"/>
  <c r="K1799" i="5" s="1"/>
  <c r="M1799" i="5" s="1"/>
  <c r="O1799" i="5" s="1"/>
  <c r="Q1799" i="5" s="1"/>
  <c r="S1799" i="5" s="1"/>
  <c r="U1799" i="5" s="1"/>
  <c r="W1799" i="5" s="1"/>
  <c r="Y1799" i="5" s="1"/>
  <c r="J1799" i="5"/>
  <c r="P1799" i="5"/>
  <c r="R1799" i="5"/>
  <c r="T1799" i="5"/>
  <c r="V1799" i="5"/>
  <c r="X1799" i="5"/>
  <c r="Z1799" i="5" s="1"/>
  <c r="F1710" i="5"/>
  <c r="H1710" i="5"/>
  <c r="H1442" i="5"/>
  <c r="F1442" i="5"/>
  <c r="F51" i="5"/>
  <c r="H51" i="5"/>
  <c r="P1609" i="5"/>
  <c r="T1609" i="5"/>
  <c r="N1609" i="5"/>
  <c r="I1609" i="5"/>
  <c r="K1609" i="5" s="1"/>
  <c r="X1609" i="5"/>
  <c r="Z1609" i="5" s="1"/>
  <c r="J1609" i="5"/>
  <c r="F1591" i="5"/>
  <c r="H1591" i="5"/>
  <c r="E1571" i="5"/>
  <c r="H1571" i="5"/>
  <c r="E1561" i="5"/>
  <c r="H1561" i="5"/>
  <c r="X1551" i="5"/>
  <c r="Z1551" i="5" s="1"/>
  <c r="P1551" i="5"/>
  <c r="I1551" i="5"/>
  <c r="J1551" i="5"/>
  <c r="L1551" i="5"/>
  <c r="N1551" i="5"/>
  <c r="R1551" i="5"/>
  <c r="T1551" i="5"/>
  <c r="V1551" i="5"/>
  <c r="V1542" i="5"/>
  <c r="X1542" i="5"/>
  <c r="Z1542" i="5" s="1"/>
  <c r="I1542" i="5"/>
  <c r="K1542" i="5" s="1"/>
  <c r="J1542" i="5"/>
  <c r="L1542" i="5"/>
  <c r="N1542" i="5"/>
  <c r="T1542" i="5"/>
  <c r="P1542" i="5"/>
  <c r="R1542" i="5"/>
  <c r="R1533" i="5"/>
  <c r="I1533" i="5"/>
  <c r="L1533" i="5"/>
  <c r="N1533" i="5"/>
  <c r="V1533" i="5"/>
  <c r="X1533" i="5"/>
  <c r="Z1533" i="5" s="1"/>
  <c r="F1516" i="5"/>
  <c r="H1516" i="5"/>
  <c r="F1507" i="5"/>
  <c r="H1507" i="5"/>
  <c r="J1500" i="5"/>
  <c r="R1500" i="5"/>
  <c r="T1500" i="5"/>
  <c r="N1500" i="5"/>
  <c r="J1492" i="5"/>
  <c r="L1492" i="5"/>
  <c r="N1492" i="5"/>
  <c r="P1492" i="5"/>
  <c r="R1492" i="5"/>
  <c r="T1492" i="5"/>
  <c r="V1492" i="5"/>
  <c r="X1492" i="5"/>
  <c r="Z1492" i="5" s="1"/>
  <c r="I1492" i="5"/>
  <c r="K1492" i="5" s="1"/>
  <c r="L1483" i="5"/>
  <c r="P1483" i="5"/>
  <c r="I1483" i="5"/>
  <c r="N1483" i="5"/>
  <c r="V1483" i="5"/>
  <c r="X1483" i="5"/>
  <c r="Z1483" i="5" s="1"/>
  <c r="F1476" i="5"/>
  <c r="H1476" i="5"/>
  <c r="V1468" i="5"/>
  <c r="N1468" i="5"/>
  <c r="P1468" i="5"/>
  <c r="E1459" i="5"/>
  <c r="H1459" i="5"/>
  <c r="T1451" i="5"/>
  <c r="L1451" i="5"/>
  <c r="R1451" i="5"/>
  <c r="X1451" i="5"/>
  <c r="Z1451" i="5" s="1"/>
  <c r="I1432" i="5"/>
  <c r="X1432" i="5"/>
  <c r="Z1432" i="5" s="1"/>
  <c r="J1432" i="5"/>
  <c r="L1432" i="5"/>
  <c r="N1432" i="5"/>
  <c r="P1432" i="5"/>
  <c r="R1432" i="5"/>
  <c r="T1432" i="5"/>
  <c r="V1432" i="5"/>
  <c r="L1423" i="5"/>
  <c r="R1423" i="5"/>
  <c r="J1423" i="5"/>
  <c r="N1423" i="5"/>
  <c r="P1423" i="5"/>
  <c r="V1423" i="5"/>
  <c r="X1423" i="5"/>
  <c r="Z1423" i="5" s="1"/>
  <c r="I1423" i="5"/>
  <c r="K1423" i="5" s="1"/>
  <c r="M1423" i="5" s="1"/>
  <c r="O1423" i="5" s="1"/>
  <c r="E1406" i="5"/>
  <c r="H1406" i="5"/>
  <c r="E1396" i="5"/>
  <c r="H1396" i="5"/>
  <c r="X1387" i="5"/>
  <c r="Z1387" i="5" s="1"/>
  <c r="I1387" i="5"/>
  <c r="J1387" i="5"/>
  <c r="R1387" i="5"/>
  <c r="T1387" i="5"/>
  <c r="F1369" i="5"/>
  <c r="H1369" i="5"/>
  <c r="J1352" i="5"/>
  <c r="V1352" i="5"/>
  <c r="I1352" i="5"/>
  <c r="P1352" i="5"/>
  <c r="R1352" i="5"/>
  <c r="T1352" i="5"/>
  <c r="X1352" i="5"/>
  <c r="Z1352" i="5" s="1"/>
  <c r="L1352" i="5"/>
  <c r="N1352" i="5"/>
  <c r="J1344" i="5"/>
  <c r="N1344" i="5"/>
  <c r="F1334" i="5"/>
  <c r="I1325" i="5"/>
  <c r="L1325" i="5"/>
  <c r="V1325" i="5"/>
  <c r="J1325" i="5"/>
  <c r="P1325" i="5"/>
  <c r="T1325" i="5"/>
  <c r="V1317" i="5"/>
  <c r="I1317" i="5"/>
  <c r="K1317" i="5" s="1"/>
  <c r="M1317" i="5" s="1"/>
  <c r="O1317" i="5" s="1"/>
  <c r="Q1317" i="5" s="1"/>
  <c r="S1317" i="5" s="1"/>
  <c r="U1317" i="5" s="1"/>
  <c r="W1317" i="5" s="1"/>
  <c r="Y1317" i="5" s="1"/>
  <c r="J1317" i="5"/>
  <c r="T1317" i="5"/>
  <c r="X1317" i="5"/>
  <c r="Z1317" i="5" s="1"/>
  <c r="L1317" i="5"/>
  <c r="N1317" i="5"/>
  <c r="P1317" i="5"/>
  <c r="R1317" i="5"/>
  <c r="L1308" i="5"/>
  <c r="V1308" i="5"/>
  <c r="J1308" i="5"/>
  <c r="N1308" i="5"/>
  <c r="P1308" i="5"/>
  <c r="R1308" i="5"/>
  <c r="X1308" i="5"/>
  <c r="Z1308" i="5" s="1"/>
  <c r="I1308" i="5"/>
  <c r="R1299" i="5"/>
  <c r="N1299" i="5"/>
  <c r="P1299" i="5"/>
  <c r="X1299" i="5"/>
  <c r="Z1299" i="5" s="1"/>
  <c r="X1290" i="5"/>
  <c r="Z1290" i="5" s="1"/>
  <c r="J1290" i="5"/>
  <c r="N1290" i="5"/>
  <c r="J1271" i="5"/>
  <c r="I1271" i="5"/>
  <c r="R1271" i="5"/>
  <c r="T1271" i="5"/>
  <c r="V1271" i="5"/>
  <c r="P1262" i="5"/>
  <c r="I1262" i="5"/>
  <c r="N1262" i="5"/>
  <c r="R1262" i="5"/>
  <c r="J1262" i="5"/>
  <c r="T1262" i="5"/>
  <c r="V1262" i="5"/>
  <c r="N1253" i="5"/>
  <c r="X1253" i="5"/>
  <c r="Z1253" i="5" s="1"/>
  <c r="I1253" i="5"/>
  <c r="J1253" i="5"/>
  <c r="P1253" i="5"/>
  <c r="V1253" i="5"/>
  <c r="L1253" i="5"/>
  <c r="R1253" i="5"/>
  <c r="T1253" i="5"/>
  <c r="L1244" i="5"/>
  <c r="R1244" i="5"/>
  <c r="P1229" i="5"/>
  <c r="I1229" i="5"/>
  <c r="L1229" i="5"/>
  <c r="N1229" i="5"/>
  <c r="X1229" i="5"/>
  <c r="Z1229" i="5" s="1"/>
  <c r="R1229" i="5"/>
  <c r="V1229" i="5"/>
  <c r="F1220" i="5"/>
  <c r="H1220" i="5"/>
  <c r="I1210" i="5"/>
  <c r="X1210" i="5"/>
  <c r="Z1210" i="5" s="1"/>
  <c r="L1182" i="5"/>
  <c r="I1182" i="5"/>
  <c r="N1182" i="5"/>
  <c r="P1182" i="5"/>
  <c r="V1182" i="5"/>
  <c r="F1172" i="5"/>
  <c r="H1172" i="5"/>
  <c r="F1147" i="5"/>
  <c r="T1138" i="5"/>
  <c r="X1138" i="5"/>
  <c r="Z1138" i="5" s="1"/>
  <c r="J1138" i="5"/>
  <c r="P1138" i="5"/>
  <c r="I1138" i="5"/>
  <c r="K1138" i="5" s="1"/>
  <c r="R1128" i="5"/>
  <c r="X1128" i="5"/>
  <c r="Z1128" i="5" s="1"/>
  <c r="I1114" i="5"/>
  <c r="N1114" i="5"/>
  <c r="J1114" i="5"/>
  <c r="P1114" i="5"/>
  <c r="R1114" i="5"/>
  <c r="X1114" i="5"/>
  <c r="Z1114" i="5" s="1"/>
  <c r="T1114" i="5"/>
  <c r="I1106" i="5"/>
  <c r="N1106" i="5"/>
  <c r="R1106" i="5"/>
  <c r="T1106" i="5"/>
  <c r="V1106" i="5"/>
  <c r="X1106" i="5"/>
  <c r="Z1106" i="5" s="1"/>
  <c r="P1106" i="5"/>
  <c r="P1096" i="5"/>
  <c r="N1096" i="5"/>
  <c r="R1096" i="5"/>
  <c r="T1096" i="5"/>
  <c r="X1096" i="5"/>
  <c r="Z1096" i="5" s="1"/>
  <c r="J1096" i="5"/>
  <c r="I1096" i="5"/>
  <c r="K1096" i="5" s="1"/>
  <c r="I1080" i="5"/>
  <c r="J1080" i="5"/>
  <c r="L1080" i="5"/>
  <c r="P1080" i="5"/>
  <c r="N1080" i="5"/>
  <c r="R1080" i="5"/>
  <c r="T1080" i="5"/>
  <c r="V1080" i="5"/>
  <c r="E1072" i="5"/>
  <c r="H1072" i="5"/>
  <c r="X1046" i="5"/>
  <c r="Z1046" i="5" s="1"/>
  <c r="L1046" i="5"/>
  <c r="I1046" i="5"/>
  <c r="N1046" i="5"/>
  <c r="H993" i="5"/>
  <c r="E993" i="5"/>
  <c r="N984" i="5"/>
  <c r="I984" i="5"/>
  <c r="R984" i="5"/>
  <c r="I975" i="5"/>
  <c r="J975" i="5"/>
  <c r="N975" i="5"/>
  <c r="P975" i="5"/>
  <c r="R975" i="5"/>
  <c r="T975" i="5"/>
  <c r="X975" i="5"/>
  <c r="Z975" i="5" s="1"/>
  <c r="J966" i="5"/>
  <c r="V966" i="5"/>
  <c r="L966" i="5"/>
  <c r="P966" i="5"/>
  <c r="L951" i="5"/>
  <c r="T951" i="5"/>
  <c r="V951" i="5"/>
  <c r="N951" i="5"/>
  <c r="P951" i="5"/>
  <c r="J951" i="5"/>
  <c r="R951" i="5"/>
  <c r="F897" i="5"/>
  <c r="H897" i="5"/>
  <c r="L897" i="5" s="1"/>
  <c r="I887" i="5"/>
  <c r="J887" i="5"/>
  <c r="T887" i="5"/>
  <c r="E877" i="5"/>
  <c r="H877" i="5"/>
  <c r="H785" i="5"/>
  <c r="F785" i="5"/>
  <c r="T775" i="5"/>
  <c r="N775" i="5"/>
  <c r="P775" i="5"/>
  <c r="V775" i="5"/>
  <c r="L775" i="5"/>
  <c r="I775" i="5"/>
  <c r="J775" i="5"/>
  <c r="R775" i="5"/>
  <c r="X775" i="5"/>
  <c r="Z775" i="5" s="1"/>
  <c r="N766" i="5"/>
  <c r="R766" i="5"/>
  <c r="X766" i="5"/>
  <c r="Z766" i="5" s="1"/>
  <c r="L766" i="5"/>
  <c r="I766" i="5"/>
  <c r="V766" i="5"/>
  <c r="F749" i="5"/>
  <c r="H749" i="5"/>
  <c r="I740" i="5"/>
  <c r="P740" i="5"/>
  <c r="F716" i="5"/>
  <c r="H716" i="5"/>
  <c r="R716" i="5" s="1"/>
  <c r="F689" i="5"/>
  <c r="H689" i="5"/>
  <c r="E679" i="5"/>
  <c r="H679" i="5"/>
  <c r="I410" i="5"/>
  <c r="V410" i="5"/>
  <c r="P410" i="5"/>
  <c r="E192" i="5"/>
  <c r="H192" i="5"/>
  <c r="V103" i="5"/>
  <c r="X103" i="5"/>
  <c r="Z103" i="5" s="1"/>
  <c r="L103" i="5"/>
  <c r="I103" i="5"/>
  <c r="N103" i="5"/>
  <c r="P103" i="5"/>
  <c r="R103" i="5"/>
  <c r="J103" i="5"/>
  <c r="T103" i="5"/>
  <c r="F33" i="5"/>
  <c r="H33" i="5"/>
  <c r="T1825" i="5"/>
  <c r="V1825" i="5"/>
  <c r="N1825" i="5"/>
  <c r="J1825" i="5"/>
  <c r="L1825" i="5"/>
  <c r="P1825" i="5"/>
  <c r="R1825" i="5"/>
  <c r="X1755" i="5"/>
  <c r="Z1755" i="5" s="1"/>
  <c r="J1755" i="5"/>
  <c r="I1755" i="5"/>
  <c r="P1755" i="5"/>
  <c r="R1755" i="5"/>
  <c r="V1755" i="5"/>
  <c r="L1755" i="5"/>
  <c r="N1755" i="5"/>
  <c r="N1676" i="5"/>
  <c r="R1676" i="5"/>
  <c r="X1676" i="5"/>
  <c r="Z1676" i="5" s="1"/>
  <c r="I1676" i="5"/>
  <c r="P1676" i="5"/>
  <c r="I1583" i="5"/>
  <c r="L1583" i="5"/>
  <c r="J1354" i="5"/>
  <c r="P1354" i="5"/>
  <c r="I1255" i="5"/>
  <c r="J1255" i="5"/>
  <c r="N1255" i="5"/>
  <c r="X1255" i="5"/>
  <c r="Z1255" i="5" s="1"/>
  <c r="P1255" i="5"/>
  <c r="T1255" i="5"/>
  <c r="J1090" i="5"/>
  <c r="P1090" i="5"/>
  <c r="L1090" i="5"/>
  <c r="V1090" i="5"/>
  <c r="T1090" i="5"/>
  <c r="R1090" i="5"/>
  <c r="J152" i="5"/>
  <c r="I152" i="5"/>
  <c r="K152" i="5" s="1"/>
  <c r="M152" i="5" s="1"/>
  <c r="T152" i="5"/>
  <c r="X152" i="5"/>
  <c r="Z152" i="5" s="1"/>
  <c r="P152" i="5"/>
  <c r="L152" i="5"/>
  <c r="X92" i="5"/>
  <c r="Z92" i="5" s="1"/>
  <c r="T92" i="5"/>
  <c r="R92" i="5"/>
  <c r="V42" i="5"/>
  <c r="X42" i="5"/>
  <c r="Z42" i="5" s="1"/>
  <c r="I42" i="5"/>
  <c r="K42" i="5" s="1"/>
  <c r="J42" i="5"/>
  <c r="L42" i="5"/>
  <c r="N42" i="5"/>
  <c r="P42" i="5"/>
  <c r="R42" i="5"/>
  <c r="T42" i="5"/>
  <c r="J1865" i="5"/>
  <c r="L1865" i="5"/>
  <c r="N1865" i="5"/>
  <c r="P1865" i="5"/>
  <c r="R1865" i="5"/>
  <c r="T1865" i="5"/>
  <c r="V1865" i="5"/>
  <c r="E1824" i="5"/>
  <c r="H1824" i="5"/>
  <c r="F1735" i="5"/>
  <c r="H1735" i="5"/>
  <c r="N1779" i="5"/>
  <c r="P1779" i="5"/>
  <c r="T1779" i="5"/>
  <c r="X1779" i="5"/>
  <c r="Z1779" i="5" s="1"/>
  <c r="I1779" i="5"/>
  <c r="J1779" i="5"/>
  <c r="L1779" i="5"/>
  <c r="R1779" i="5"/>
  <c r="V1779" i="5"/>
  <c r="T1560" i="5"/>
  <c r="P1560" i="5"/>
  <c r="R1560" i="5"/>
  <c r="V1560" i="5"/>
  <c r="L1560" i="5"/>
  <c r="J1560" i="5"/>
  <c r="I1560" i="5"/>
  <c r="T1515" i="5"/>
  <c r="R1515" i="5"/>
  <c r="L1475" i="5"/>
  <c r="V1475" i="5"/>
  <c r="I1475" i="5"/>
  <c r="K1475" i="5" s="1"/>
  <c r="M1475" i="5" s="1"/>
  <c r="T1475" i="5"/>
  <c r="R1475" i="5"/>
  <c r="J1475" i="5"/>
  <c r="I1467" i="5"/>
  <c r="J1467" i="5"/>
  <c r="L1467" i="5"/>
  <c r="N1467" i="5"/>
  <c r="P1467" i="5"/>
  <c r="R1467" i="5"/>
  <c r="X1467" i="5"/>
  <c r="Z1467" i="5" s="1"/>
  <c r="T1467" i="5"/>
  <c r="V1467" i="5"/>
  <c r="F1450" i="5"/>
  <c r="H1450" i="5"/>
  <c r="J1441" i="5"/>
  <c r="N1441" i="5"/>
  <c r="P1441" i="5"/>
  <c r="L1441" i="5"/>
  <c r="R1441" i="5"/>
  <c r="T1441" i="5"/>
  <c r="X1441" i="5"/>
  <c r="Z1441" i="5" s="1"/>
  <c r="V1441" i="5"/>
  <c r="N1431" i="5"/>
  <c r="X1431" i="5"/>
  <c r="Z1431" i="5" s="1"/>
  <c r="T1431" i="5"/>
  <c r="P1431" i="5"/>
  <c r="L1431" i="5"/>
  <c r="I1422" i="5"/>
  <c r="L1422" i="5"/>
  <c r="J1414" i="5"/>
  <c r="L1414" i="5"/>
  <c r="P1414" i="5"/>
  <c r="R1414" i="5"/>
  <c r="T1414" i="5"/>
  <c r="V1414" i="5"/>
  <c r="E1395" i="5"/>
  <c r="F1386" i="5"/>
  <c r="H1386" i="5"/>
  <c r="F1377" i="5"/>
  <c r="H1377" i="5"/>
  <c r="R1368" i="5"/>
  <c r="V1368" i="5"/>
  <c r="E1360" i="5"/>
  <c r="H1360" i="5"/>
  <c r="E1351" i="5"/>
  <c r="H1351" i="5"/>
  <c r="I1343" i="5"/>
  <c r="X1343" i="5"/>
  <c r="Z1343" i="5" s="1"/>
  <c r="L1343" i="5"/>
  <c r="N1343" i="5"/>
  <c r="J1334" i="5"/>
  <c r="N1334" i="5"/>
  <c r="R1334" i="5"/>
  <c r="T1334" i="5"/>
  <c r="X1334" i="5"/>
  <c r="Z1334" i="5" s="1"/>
  <c r="P1334" i="5"/>
  <c r="T1316" i="5"/>
  <c r="J1316" i="5"/>
  <c r="I1316" i="5"/>
  <c r="K1316" i="5" s="1"/>
  <c r="L1316" i="5"/>
  <c r="R1316" i="5"/>
  <c r="L1307" i="5"/>
  <c r="R1307" i="5"/>
  <c r="X1307" i="5"/>
  <c r="Z1307" i="5" s="1"/>
  <c r="I1307" i="5"/>
  <c r="K1307" i="5" s="1"/>
  <c r="M1307" i="5" s="1"/>
  <c r="O1307" i="5" s="1"/>
  <c r="Q1307" i="5" s="1"/>
  <c r="S1307" i="5" s="1"/>
  <c r="U1307" i="5" s="1"/>
  <c r="W1307" i="5" s="1"/>
  <c r="Y1307" i="5" s="1"/>
  <c r="J1307" i="5"/>
  <c r="N1307" i="5"/>
  <c r="P1307" i="5"/>
  <c r="T1307" i="5"/>
  <c r="V1307" i="5"/>
  <c r="J1298" i="5"/>
  <c r="I1298" i="5"/>
  <c r="K1298" i="5" s="1"/>
  <c r="M1298" i="5" s="1"/>
  <c r="L1298" i="5"/>
  <c r="N1298" i="5"/>
  <c r="P1298" i="5"/>
  <c r="R1298" i="5"/>
  <c r="V1298" i="5"/>
  <c r="X1298" i="5"/>
  <c r="Z1298" i="5" s="1"/>
  <c r="I1280" i="5"/>
  <c r="R1280" i="5"/>
  <c r="T1280" i="5"/>
  <c r="J1280" i="5"/>
  <c r="N1270" i="5"/>
  <c r="P1270" i="5"/>
  <c r="T1270" i="5"/>
  <c r="X1270" i="5"/>
  <c r="Z1270" i="5" s="1"/>
  <c r="I1270" i="5"/>
  <c r="J1270" i="5"/>
  <c r="R1270" i="5"/>
  <c r="F1261" i="5"/>
  <c r="H1261" i="5"/>
  <c r="L1243" i="5"/>
  <c r="J1243" i="5"/>
  <c r="N1243" i="5"/>
  <c r="P1243" i="5"/>
  <c r="R1243" i="5"/>
  <c r="T1243" i="5"/>
  <c r="V1243" i="5"/>
  <c r="X1243" i="5"/>
  <c r="Z1243" i="5" s="1"/>
  <c r="I1243" i="5"/>
  <c r="H1219" i="5"/>
  <c r="E1219" i="5"/>
  <c r="F1191" i="5"/>
  <c r="H1191" i="5"/>
  <c r="I1181" i="5"/>
  <c r="K1181" i="5" s="1"/>
  <c r="M1181" i="5" s="1"/>
  <c r="O1181" i="5" s="1"/>
  <c r="Q1181" i="5" s="1"/>
  <c r="S1181" i="5" s="1"/>
  <c r="U1181" i="5" s="1"/>
  <c r="W1181" i="5" s="1"/>
  <c r="Y1181" i="5" s="1"/>
  <c r="V1181" i="5"/>
  <c r="X1181" i="5"/>
  <c r="Z1181" i="5" s="1"/>
  <c r="J1181" i="5"/>
  <c r="L1181" i="5"/>
  <c r="N1181" i="5"/>
  <c r="T1181" i="5"/>
  <c r="P1181" i="5"/>
  <c r="R1181" i="5"/>
  <c r="F1171" i="5"/>
  <c r="H1171" i="5"/>
  <c r="H1155" i="5"/>
  <c r="E1155" i="5"/>
  <c r="I1147" i="5"/>
  <c r="V1147" i="5"/>
  <c r="P1147" i="5"/>
  <c r="X1147" i="5"/>
  <c r="Z1147" i="5" s="1"/>
  <c r="L1147" i="5"/>
  <c r="F1088" i="5"/>
  <c r="H1088" i="5"/>
  <c r="N1079" i="5"/>
  <c r="T1079" i="5"/>
  <c r="X1079" i="5"/>
  <c r="Z1079" i="5" s="1"/>
  <c r="I1079" i="5"/>
  <c r="E1071" i="5"/>
  <c r="H1071" i="5"/>
  <c r="I1054" i="5"/>
  <c r="R1054" i="5"/>
  <c r="X1054" i="5"/>
  <c r="Z1054" i="5" s="1"/>
  <c r="N1054" i="5"/>
  <c r="V1045" i="5"/>
  <c r="J1045" i="5"/>
  <c r="L1045" i="5"/>
  <c r="P1045" i="5"/>
  <c r="R1045" i="5"/>
  <c r="N1045" i="5"/>
  <c r="T1045" i="5"/>
  <c r="X1045" i="5"/>
  <c r="Z1045" i="5" s="1"/>
  <c r="I1045" i="5"/>
  <c r="X1037" i="5"/>
  <c r="Z1037" i="5" s="1"/>
  <c r="I1037" i="5"/>
  <c r="J1037" i="5"/>
  <c r="N1037" i="5"/>
  <c r="R1037" i="5"/>
  <c r="T1037" i="5"/>
  <c r="L1037" i="5"/>
  <c r="P1037" i="5"/>
  <c r="F1011" i="5"/>
  <c r="H1011" i="5"/>
  <c r="J1001" i="5"/>
  <c r="T1001" i="5"/>
  <c r="V1001" i="5"/>
  <c r="I1001" i="5"/>
  <c r="L1001" i="5"/>
  <c r="P1001" i="5"/>
  <c r="H965" i="5"/>
  <c r="F965" i="5"/>
  <c r="E958" i="5"/>
  <c r="H958" i="5"/>
  <c r="T950" i="5"/>
  <c r="X950" i="5"/>
  <c r="Z950" i="5" s="1"/>
  <c r="J950" i="5"/>
  <c r="N950" i="5"/>
  <c r="J930" i="5"/>
  <c r="V930" i="5"/>
  <c r="X930" i="5"/>
  <c r="Z930" i="5" s="1"/>
  <c r="I930" i="5"/>
  <c r="L930" i="5"/>
  <c r="R930" i="5"/>
  <c r="N930" i="5"/>
  <c r="T930" i="5"/>
  <c r="L922" i="5"/>
  <c r="T922" i="5"/>
  <c r="V922" i="5"/>
  <c r="X922" i="5"/>
  <c r="Z922" i="5" s="1"/>
  <c r="P922" i="5"/>
  <c r="I922" i="5"/>
  <c r="N922" i="5"/>
  <c r="J922" i="5"/>
  <c r="R922" i="5"/>
  <c r="T914" i="5"/>
  <c r="R914" i="5"/>
  <c r="V914" i="5"/>
  <c r="I914" i="5"/>
  <c r="J914" i="5"/>
  <c r="L914" i="5"/>
  <c r="N914" i="5"/>
  <c r="P914" i="5"/>
  <c r="X914" i="5"/>
  <c r="Z914" i="5" s="1"/>
  <c r="I904" i="5"/>
  <c r="N904" i="5"/>
  <c r="R904" i="5"/>
  <c r="P904" i="5"/>
  <c r="X904" i="5"/>
  <c r="Z904" i="5" s="1"/>
  <c r="T904" i="5"/>
  <c r="N896" i="5"/>
  <c r="X896" i="5"/>
  <c r="Z896" i="5" s="1"/>
  <c r="N784" i="5"/>
  <c r="T784" i="5"/>
  <c r="V784" i="5"/>
  <c r="X784" i="5"/>
  <c r="Z784" i="5" s="1"/>
  <c r="P784" i="5"/>
  <c r="I784" i="5"/>
  <c r="L784" i="5"/>
  <c r="J784" i="5"/>
  <c r="R784" i="5"/>
  <c r="J757" i="5"/>
  <c r="L757" i="5"/>
  <c r="L725" i="5"/>
  <c r="P725" i="5"/>
  <c r="R725" i="5"/>
  <c r="T577" i="5"/>
  <c r="I577" i="5"/>
  <c r="L464" i="5"/>
  <c r="R464" i="5"/>
  <c r="T464" i="5"/>
  <c r="V464" i="5"/>
  <c r="J464" i="5"/>
  <c r="I464" i="5"/>
  <c r="N464" i="5"/>
  <c r="P464" i="5"/>
  <c r="X464" i="5"/>
  <c r="Z464" i="5" s="1"/>
  <c r="I437" i="5"/>
  <c r="J437" i="5"/>
  <c r="T437" i="5"/>
  <c r="F428" i="5"/>
  <c r="H428" i="5"/>
  <c r="N418" i="5"/>
  <c r="P418" i="5"/>
  <c r="R418" i="5"/>
  <c r="T418" i="5"/>
  <c r="E356" i="5"/>
  <c r="H356" i="5"/>
  <c r="F346" i="5"/>
  <c r="H346" i="5"/>
  <c r="J337" i="5"/>
  <c r="P337" i="5"/>
  <c r="T337" i="5"/>
  <c r="I337" i="5"/>
  <c r="K337" i="5" s="1"/>
  <c r="L337" i="5"/>
  <c r="N248" i="5"/>
  <c r="T248" i="5"/>
  <c r="L248" i="5"/>
  <c r="R248" i="5"/>
  <c r="E239" i="5"/>
  <c r="H239" i="5"/>
  <c r="I230" i="5"/>
  <c r="K230" i="5" s="1"/>
  <c r="M230" i="5" s="1"/>
  <c r="J230" i="5"/>
  <c r="R230" i="5"/>
  <c r="V230" i="5"/>
  <c r="X230" i="5"/>
  <c r="Z230" i="5" s="1"/>
  <c r="L230" i="5"/>
  <c r="T230" i="5"/>
  <c r="I220" i="5"/>
  <c r="R220" i="5"/>
  <c r="T220" i="5"/>
  <c r="X220" i="5"/>
  <c r="Z220" i="5" s="1"/>
  <c r="L220" i="5"/>
  <c r="N220" i="5"/>
  <c r="P220" i="5"/>
  <c r="V220" i="5"/>
  <c r="J220" i="5"/>
  <c r="I210" i="5"/>
  <c r="L210" i="5"/>
  <c r="J210" i="5"/>
  <c r="N210" i="5"/>
  <c r="P210" i="5"/>
  <c r="R210" i="5"/>
  <c r="T210" i="5"/>
  <c r="V210" i="5"/>
  <c r="X210" i="5"/>
  <c r="Z210" i="5" s="1"/>
  <c r="V201" i="5"/>
  <c r="L201" i="5"/>
  <c r="R201" i="5"/>
  <c r="T201" i="5"/>
  <c r="I201" i="5"/>
  <c r="K201" i="5" s="1"/>
  <c r="P201" i="5"/>
  <c r="J201" i="5"/>
  <c r="T173" i="5"/>
  <c r="P173" i="5"/>
  <c r="R173" i="5"/>
  <c r="X173" i="5"/>
  <c r="Z173" i="5" s="1"/>
  <c r="I173" i="5"/>
  <c r="J173" i="5"/>
  <c r="L173" i="5"/>
  <c r="N173" i="5"/>
  <c r="V173" i="5"/>
  <c r="T123" i="5"/>
  <c r="V123" i="5"/>
  <c r="R23" i="5"/>
  <c r="N23" i="5"/>
  <c r="N1817" i="5"/>
  <c r="P1817" i="5"/>
  <c r="J1817" i="5"/>
  <c r="L1817" i="5"/>
  <c r="R1817" i="5"/>
  <c r="T1817" i="5"/>
  <c r="V1817" i="5"/>
  <c r="X1817" i="5"/>
  <c r="Z1817" i="5" s="1"/>
  <c r="I1817" i="5"/>
  <c r="F1620" i="5"/>
  <c r="H1620" i="5"/>
  <c r="J1346" i="5"/>
  <c r="X1346" i="5"/>
  <c r="Z1346" i="5" s="1"/>
  <c r="P1346" i="5"/>
  <c r="I1346" i="5"/>
  <c r="K1346" i="5" s="1"/>
  <c r="T1346" i="5"/>
  <c r="V1346" i="5"/>
  <c r="E1283" i="5"/>
  <c r="H1283" i="5"/>
  <c r="E1231" i="5"/>
  <c r="H1231" i="5"/>
  <c r="J162" i="5"/>
  <c r="N162" i="5"/>
  <c r="R162" i="5"/>
  <c r="V162" i="5"/>
  <c r="P162" i="5"/>
  <c r="T162" i="5"/>
  <c r="X162" i="5"/>
  <c r="Z162" i="5" s="1"/>
  <c r="I162" i="5"/>
  <c r="K162" i="5" s="1"/>
  <c r="L162" i="5"/>
  <c r="I1848" i="5"/>
  <c r="J1848" i="5"/>
  <c r="V1772" i="5"/>
  <c r="I1772" i="5"/>
  <c r="T1772" i="5"/>
  <c r="J1675" i="5"/>
  <c r="I1675" i="5"/>
  <c r="N1675" i="5"/>
  <c r="P1675" i="5"/>
  <c r="L1675" i="5"/>
  <c r="R1675" i="5"/>
  <c r="V1675" i="5"/>
  <c r="X1675" i="5"/>
  <c r="Z1675" i="5" s="1"/>
  <c r="I1097" i="5"/>
  <c r="J1097" i="5"/>
  <c r="N1097" i="5"/>
  <c r="L1097" i="5"/>
  <c r="P1097" i="5"/>
  <c r="R1097" i="5"/>
  <c r="X1097" i="5"/>
  <c r="Z1097" i="5" s="1"/>
  <c r="T1097" i="5"/>
  <c r="V1097" i="5"/>
  <c r="T1449" i="5"/>
  <c r="J1449" i="5"/>
  <c r="I1449" i="5"/>
  <c r="N1449" i="5"/>
  <c r="P1449" i="5"/>
  <c r="R1449" i="5"/>
  <c r="X1449" i="5"/>
  <c r="Z1449" i="5" s="1"/>
  <c r="L1421" i="5"/>
  <c r="I1421" i="5"/>
  <c r="N1421" i="5"/>
  <c r="P1421" i="5"/>
  <c r="X1421" i="5"/>
  <c r="Z1421" i="5" s="1"/>
  <c r="E1413" i="5"/>
  <c r="H1413" i="5"/>
  <c r="T1404" i="5"/>
  <c r="L1404" i="5"/>
  <c r="J1404" i="5"/>
  <c r="V1404" i="5"/>
  <c r="X1404" i="5"/>
  <c r="Z1404" i="5" s="1"/>
  <c r="V1395" i="5"/>
  <c r="R1395" i="5"/>
  <c r="I1395" i="5"/>
  <c r="J1395" i="5"/>
  <c r="N1395" i="5"/>
  <c r="T1395" i="5"/>
  <c r="L1385" i="5"/>
  <c r="I1385" i="5"/>
  <c r="P1385" i="5"/>
  <c r="T1385" i="5"/>
  <c r="V1385" i="5"/>
  <c r="X1385" i="5"/>
  <c r="Z1385" i="5" s="1"/>
  <c r="E1376" i="5"/>
  <c r="H1376" i="5"/>
  <c r="P1367" i="5"/>
  <c r="R1367" i="5"/>
  <c r="L1367" i="5"/>
  <c r="N1367" i="5"/>
  <c r="V1367" i="5"/>
  <c r="X1367" i="5"/>
  <c r="Z1367" i="5" s="1"/>
  <c r="J1367" i="5"/>
  <c r="X1359" i="5"/>
  <c r="Z1359" i="5" s="1"/>
  <c r="I1359" i="5"/>
  <c r="J1359" i="5"/>
  <c r="K1359" i="5" s="1"/>
  <c r="V1359" i="5"/>
  <c r="L1359" i="5"/>
  <c r="N1359" i="5"/>
  <c r="R1359" i="5"/>
  <c r="T1359" i="5"/>
  <c r="V1342" i="5"/>
  <c r="J1342" i="5"/>
  <c r="L1342" i="5"/>
  <c r="N1342" i="5"/>
  <c r="P1342" i="5"/>
  <c r="R1342" i="5"/>
  <c r="T1342" i="5"/>
  <c r="X1342" i="5"/>
  <c r="Z1342" i="5" s="1"/>
  <c r="I1342" i="5"/>
  <c r="P1333" i="5"/>
  <c r="X1333" i="5"/>
  <c r="Z1333" i="5" s="1"/>
  <c r="L1333" i="5"/>
  <c r="R1323" i="5"/>
  <c r="N1323" i="5"/>
  <c r="I1315" i="5"/>
  <c r="T1315" i="5"/>
  <c r="F1306" i="5"/>
  <c r="H1306" i="5"/>
  <c r="F1297" i="5"/>
  <c r="H1297" i="5"/>
  <c r="F1289" i="5"/>
  <c r="H1289" i="5"/>
  <c r="P1236" i="5"/>
  <c r="I1236" i="5"/>
  <c r="J1236" i="5"/>
  <c r="R1236" i="5"/>
  <c r="V1236" i="5"/>
  <c r="E1227" i="5"/>
  <c r="H1227" i="5"/>
  <c r="L1218" i="5"/>
  <c r="I1218" i="5"/>
  <c r="J1218" i="5"/>
  <c r="N1218" i="5"/>
  <c r="P1218" i="5"/>
  <c r="R1218" i="5"/>
  <c r="T1218" i="5"/>
  <c r="V1218" i="5"/>
  <c r="X1218" i="5"/>
  <c r="Z1218" i="5" s="1"/>
  <c r="P1199" i="5"/>
  <c r="L1199" i="5"/>
  <c r="I1199" i="5"/>
  <c r="R1199" i="5"/>
  <c r="V1199" i="5"/>
  <c r="X1162" i="5"/>
  <c r="Z1162" i="5" s="1"/>
  <c r="L1162" i="5"/>
  <c r="N1162" i="5"/>
  <c r="P1162" i="5"/>
  <c r="R1162" i="5"/>
  <c r="V1162" i="5"/>
  <c r="I1162" i="5"/>
  <c r="T1154" i="5"/>
  <c r="L1154" i="5"/>
  <c r="P1154" i="5"/>
  <c r="R1154" i="5"/>
  <c r="V1154" i="5"/>
  <c r="J1154" i="5"/>
  <c r="I1154" i="5"/>
  <c r="R1126" i="5"/>
  <c r="T1126" i="5"/>
  <c r="X1126" i="5"/>
  <c r="Z1126" i="5" s="1"/>
  <c r="L1126" i="5"/>
  <c r="N1126" i="5"/>
  <c r="P1126" i="5"/>
  <c r="V1126" i="5"/>
  <c r="J1126" i="5"/>
  <c r="I1126" i="5"/>
  <c r="T1120" i="5"/>
  <c r="J1120" i="5"/>
  <c r="R1120" i="5"/>
  <c r="P1112" i="5"/>
  <c r="R1112" i="5"/>
  <c r="V1112" i="5"/>
  <c r="I1112" i="5"/>
  <c r="J1112" i="5"/>
  <c r="L1112" i="5"/>
  <c r="N1112" i="5"/>
  <c r="T1112" i="5"/>
  <c r="X1112" i="5"/>
  <c r="Z1112" i="5" s="1"/>
  <c r="I1104" i="5"/>
  <c r="J1104" i="5"/>
  <c r="P1104" i="5"/>
  <c r="N1104" i="5"/>
  <c r="T1104" i="5"/>
  <c r="X1104" i="5"/>
  <c r="Z1104" i="5" s="1"/>
  <c r="F1027" i="5"/>
  <c r="H1027" i="5"/>
  <c r="F1020" i="5"/>
  <c r="H1020" i="5"/>
  <c r="E1010" i="5"/>
  <c r="H1010" i="5"/>
  <c r="H992" i="5"/>
  <c r="E992" i="5"/>
  <c r="E982" i="5"/>
  <c r="H982" i="5"/>
  <c r="R973" i="5"/>
  <c r="N973" i="5"/>
  <c r="P973" i="5"/>
  <c r="I973" i="5"/>
  <c r="J973" i="5"/>
  <c r="L973" i="5"/>
  <c r="T973" i="5"/>
  <c r="V973" i="5"/>
  <c r="X973" i="5"/>
  <c r="Z973" i="5" s="1"/>
  <c r="E964" i="5"/>
  <c r="H964" i="5"/>
  <c r="I939" i="5"/>
  <c r="L939" i="5"/>
  <c r="I913" i="5"/>
  <c r="X913" i="5"/>
  <c r="Z913" i="5" s="1"/>
  <c r="R913" i="5"/>
  <c r="T913" i="5"/>
  <c r="I857" i="5"/>
  <c r="J857" i="5"/>
  <c r="N847" i="5"/>
  <c r="I847" i="5"/>
  <c r="I837" i="5"/>
  <c r="N837" i="5"/>
  <c r="E827" i="5"/>
  <c r="H827" i="5"/>
  <c r="X827" i="5" s="1"/>
  <c r="Z827" i="5" s="1"/>
  <c r="V818" i="5"/>
  <c r="I818" i="5"/>
  <c r="V809" i="5"/>
  <c r="I809" i="5"/>
  <c r="L809" i="5"/>
  <c r="T809" i="5"/>
  <c r="J809" i="5"/>
  <c r="K809" i="5" s="1"/>
  <c r="M809" i="5" s="1"/>
  <c r="E799" i="5"/>
  <c r="P792" i="5"/>
  <c r="I792" i="5"/>
  <c r="K792" i="5" s="1"/>
  <c r="N792" i="5"/>
  <c r="T792" i="5"/>
  <c r="J792" i="5"/>
  <c r="X792" i="5"/>
  <c r="Z792" i="5" s="1"/>
  <c r="T773" i="5"/>
  <c r="R773" i="5"/>
  <c r="P773" i="5"/>
  <c r="I773" i="5"/>
  <c r="T756" i="5"/>
  <c r="J756" i="5"/>
  <c r="K756" i="5" s="1"/>
  <c r="N756" i="5"/>
  <c r="R756" i="5"/>
  <c r="X756" i="5"/>
  <c r="Z756" i="5" s="1"/>
  <c r="I756" i="5"/>
  <c r="H739" i="5"/>
  <c r="F739" i="5"/>
  <c r="I731" i="5"/>
  <c r="P731" i="5"/>
  <c r="N724" i="5"/>
  <c r="V724" i="5"/>
  <c r="X724" i="5"/>
  <c r="Z724" i="5" s="1"/>
  <c r="I724" i="5"/>
  <c r="J724" i="5"/>
  <c r="L724" i="5"/>
  <c r="T724" i="5"/>
  <c r="P724" i="5"/>
  <c r="R724" i="5"/>
  <c r="E706" i="5"/>
  <c r="H706" i="5"/>
  <c r="F706" i="5"/>
  <c r="I696" i="5"/>
  <c r="K696" i="5" s="1"/>
  <c r="J696" i="5"/>
  <c r="R696" i="5"/>
  <c r="X696" i="5"/>
  <c r="Z696" i="5" s="1"/>
  <c r="N696" i="5"/>
  <c r="P696" i="5"/>
  <c r="T696" i="5"/>
  <c r="E586" i="5"/>
  <c r="H586" i="5"/>
  <c r="F586" i="5"/>
  <c r="T542" i="5"/>
  <c r="P542" i="5"/>
  <c r="L542" i="5"/>
  <c r="V542" i="5"/>
  <c r="X542" i="5"/>
  <c r="Z542" i="5" s="1"/>
  <c r="J542" i="5"/>
  <c r="N542" i="5"/>
  <c r="E527" i="5"/>
  <c r="H527" i="5"/>
  <c r="P454" i="5"/>
  <c r="J454" i="5"/>
  <c r="K454" i="5" s="1"/>
  <c r="M454" i="5" s="1"/>
  <c r="O454" i="5" s="1"/>
  <c r="Q454" i="5" s="1"/>
  <c r="S454" i="5" s="1"/>
  <c r="U454" i="5" s="1"/>
  <c r="W454" i="5" s="1"/>
  <c r="Y454" i="5" s="1"/>
  <c r="L454" i="5"/>
  <c r="N454" i="5"/>
  <c r="T454" i="5"/>
  <c r="I454" i="5"/>
  <c r="R454" i="5"/>
  <c r="V454" i="5"/>
  <c r="X454" i="5"/>
  <c r="Z454" i="5" s="1"/>
  <c r="I275" i="5"/>
  <c r="R275" i="5"/>
  <c r="P257" i="5"/>
  <c r="R257" i="5"/>
  <c r="V257" i="5"/>
  <c r="X257" i="5"/>
  <c r="Z257" i="5" s="1"/>
  <c r="I257" i="5"/>
  <c r="J257" i="5"/>
  <c r="N257" i="5"/>
  <c r="L257" i="5"/>
  <c r="T257" i="5"/>
  <c r="T153" i="5"/>
  <c r="N153" i="5"/>
  <c r="P153" i="5"/>
  <c r="V153" i="5"/>
  <c r="I153" i="5"/>
  <c r="J153" i="5"/>
  <c r="L153" i="5"/>
  <c r="R153" i="5"/>
  <c r="X153" i="5"/>
  <c r="Z153" i="5" s="1"/>
  <c r="T83" i="5"/>
  <c r="J83" i="5"/>
  <c r="L83" i="5"/>
  <c r="V83" i="5"/>
  <c r="I83" i="5"/>
  <c r="R83" i="5"/>
  <c r="E3" i="5"/>
  <c r="H3" i="5"/>
  <c r="R3" i="5" s="1"/>
  <c r="L1808" i="5"/>
  <c r="N1808" i="5"/>
  <c r="P1808" i="5"/>
  <c r="J1808" i="5"/>
  <c r="R1808" i="5"/>
  <c r="V1808" i="5"/>
  <c r="I1745" i="5"/>
  <c r="L1745" i="5"/>
  <c r="P1745" i="5"/>
  <c r="R1745" i="5"/>
  <c r="J1745" i="5"/>
  <c r="N1745" i="5"/>
  <c r="V1745" i="5"/>
  <c r="X1745" i="5"/>
  <c r="Z1745" i="5" s="1"/>
  <c r="I1646" i="5"/>
  <c r="J1646" i="5"/>
  <c r="T1646" i="5"/>
  <c r="V1646" i="5"/>
  <c r="P1646" i="5"/>
  <c r="L1646" i="5"/>
  <c r="X1646" i="5"/>
  <c r="Z1646" i="5" s="1"/>
  <c r="L1362" i="5"/>
  <c r="N1362" i="5"/>
  <c r="J1082" i="5"/>
  <c r="N1082" i="5"/>
  <c r="P1082" i="5"/>
  <c r="L1082" i="5"/>
  <c r="R1082" i="5"/>
  <c r="T1082" i="5"/>
  <c r="V1082" i="5"/>
  <c r="X1082" i="5"/>
  <c r="Z1082" i="5" s="1"/>
  <c r="I1082" i="5"/>
  <c r="H132" i="5"/>
  <c r="T132" i="5" s="1"/>
  <c r="E132" i="5"/>
  <c r="J52" i="5"/>
  <c r="L52" i="5"/>
  <c r="N52" i="5"/>
  <c r="R52" i="5"/>
  <c r="T52" i="5"/>
  <c r="V52" i="5"/>
  <c r="X52" i="5"/>
  <c r="Z52" i="5" s="1"/>
  <c r="I52" i="5"/>
  <c r="P52" i="5"/>
  <c r="J1855" i="5"/>
  <c r="L1855" i="5"/>
  <c r="P1855" i="5"/>
  <c r="R1855" i="5"/>
  <c r="T1855" i="5"/>
  <c r="V1855" i="5"/>
  <c r="X1855" i="5"/>
  <c r="Z1855" i="5" s="1"/>
  <c r="I1855" i="5"/>
  <c r="N1855" i="5"/>
  <c r="I1763" i="5"/>
  <c r="L1763" i="5"/>
  <c r="R1763" i="5"/>
  <c r="V1763" i="5"/>
  <c r="L1415" i="5"/>
  <c r="I1415" i="5"/>
  <c r="R1415" i="5"/>
  <c r="T1415" i="5"/>
  <c r="V1415" i="5"/>
  <c r="X1415" i="5"/>
  <c r="Z1415" i="5" s="1"/>
  <c r="P1415" i="5"/>
  <c r="J1415" i="5"/>
  <c r="N1415" i="5"/>
  <c r="N1539" i="5"/>
  <c r="P1539" i="5"/>
  <c r="X1539" i="5"/>
  <c r="Z1539" i="5" s="1"/>
  <c r="I1539" i="5"/>
  <c r="F1288" i="5"/>
  <c r="H1288" i="5"/>
  <c r="T1278" i="5"/>
  <c r="N1278" i="5"/>
  <c r="P1278" i="5"/>
  <c r="V1278" i="5"/>
  <c r="X1278" i="5"/>
  <c r="Z1278" i="5" s="1"/>
  <c r="R1278" i="5"/>
  <c r="I1278" i="5"/>
  <c r="J1278" i="5"/>
  <c r="L1278" i="5"/>
  <c r="V1268" i="5"/>
  <c r="I1268" i="5"/>
  <c r="J1268" i="5"/>
  <c r="K1268" i="5" s="1"/>
  <c r="M1268" i="5" s="1"/>
  <c r="N1268" i="5"/>
  <c r="P1268" i="5"/>
  <c r="L1268" i="5"/>
  <c r="R1268" i="5"/>
  <c r="T1268" i="5"/>
  <c r="X1268" i="5"/>
  <c r="Z1268" i="5" s="1"/>
  <c r="H1207" i="5"/>
  <c r="E1207" i="5"/>
  <c r="F1198" i="5"/>
  <c r="H1198" i="5"/>
  <c r="I1189" i="5"/>
  <c r="J1189" i="5"/>
  <c r="K1189" i="5" s="1"/>
  <c r="M1189" i="5" s="1"/>
  <c r="P1189" i="5"/>
  <c r="T1189" i="5"/>
  <c r="I1179" i="5"/>
  <c r="J1179" i="5"/>
  <c r="L1179" i="5"/>
  <c r="V1179" i="5"/>
  <c r="P1179" i="5"/>
  <c r="T1179" i="5"/>
  <c r="X1145" i="5"/>
  <c r="Z1145" i="5" s="1"/>
  <c r="I1145" i="5"/>
  <c r="K1145" i="5" s="1"/>
  <c r="M1145" i="5" s="1"/>
  <c r="O1145" i="5" s="1"/>
  <c r="Q1145" i="5" s="1"/>
  <c r="S1145" i="5" s="1"/>
  <c r="U1145" i="5" s="1"/>
  <c r="W1145" i="5" s="1"/>
  <c r="Y1145" i="5" s="1"/>
  <c r="V1145" i="5"/>
  <c r="P1145" i="5"/>
  <c r="J1145" i="5"/>
  <c r="L1145" i="5"/>
  <c r="T1145" i="5"/>
  <c r="N1145" i="5"/>
  <c r="R1145" i="5"/>
  <c r="J1135" i="5"/>
  <c r="R1135" i="5"/>
  <c r="V1135" i="5"/>
  <c r="X1135" i="5"/>
  <c r="Z1135" i="5" s="1"/>
  <c r="P1135" i="5"/>
  <c r="T1135" i="5"/>
  <c r="I1135" i="5"/>
  <c r="L1135" i="5"/>
  <c r="F1125" i="5"/>
  <c r="H1125" i="5"/>
  <c r="J1111" i="5"/>
  <c r="V1111" i="5"/>
  <c r="R1103" i="5"/>
  <c r="X1103" i="5"/>
  <c r="Z1103" i="5" s="1"/>
  <c r="V1103" i="5"/>
  <c r="P1103" i="5"/>
  <c r="L1103" i="5"/>
  <c r="I1103" i="5"/>
  <c r="E1094" i="5"/>
  <c r="H1094" i="5"/>
  <c r="H1035" i="5"/>
  <c r="E1035" i="5"/>
  <c r="X1019" i="5"/>
  <c r="Z1019" i="5" s="1"/>
  <c r="I1019" i="5"/>
  <c r="R991" i="5"/>
  <c r="T991" i="5"/>
  <c r="L991" i="5"/>
  <c r="I991" i="5"/>
  <c r="K991" i="5" s="1"/>
  <c r="M991" i="5" s="1"/>
  <c r="V991" i="5"/>
  <c r="J991" i="5"/>
  <c r="P991" i="5"/>
  <c r="I981" i="5"/>
  <c r="L981" i="5"/>
  <c r="J981" i="5"/>
  <c r="P981" i="5"/>
  <c r="T981" i="5"/>
  <c r="J948" i="5"/>
  <c r="N948" i="5"/>
  <c r="L948" i="5"/>
  <c r="P948" i="5"/>
  <c r="V948" i="5"/>
  <c r="X948" i="5"/>
  <c r="Z948" i="5" s="1"/>
  <c r="L938" i="5"/>
  <c r="R938" i="5"/>
  <c r="E884" i="5"/>
  <c r="H884" i="5"/>
  <c r="X874" i="5"/>
  <c r="Z874" i="5" s="1"/>
  <c r="T874" i="5"/>
  <c r="V874" i="5"/>
  <c r="L874" i="5"/>
  <c r="P874" i="5"/>
  <c r="I874" i="5"/>
  <c r="F856" i="5"/>
  <c r="H856" i="5"/>
  <c r="I846" i="5"/>
  <c r="V846" i="5"/>
  <c r="X846" i="5"/>
  <c r="Z846" i="5" s="1"/>
  <c r="N846" i="5"/>
  <c r="L836" i="5"/>
  <c r="I836" i="5"/>
  <c r="X836" i="5"/>
  <c r="Z836" i="5" s="1"/>
  <c r="V836" i="5"/>
  <c r="V826" i="5"/>
  <c r="P826" i="5"/>
  <c r="F808" i="5"/>
  <c r="H808" i="5"/>
  <c r="X791" i="5"/>
  <c r="Z791" i="5" s="1"/>
  <c r="I791" i="5"/>
  <c r="P791" i="5"/>
  <c r="E755" i="5"/>
  <c r="H755" i="5"/>
  <c r="F755" i="5"/>
  <c r="I747" i="5"/>
  <c r="K747" i="5" s="1"/>
  <c r="M747" i="5" s="1"/>
  <c r="J747" i="5"/>
  <c r="L747" i="5"/>
  <c r="R747" i="5"/>
  <c r="V747" i="5"/>
  <c r="T747" i="5"/>
  <c r="P612" i="5"/>
  <c r="I612" i="5"/>
  <c r="L612" i="5"/>
  <c r="V612" i="5"/>
  <c r="X612" i="5"/>
  <c r="Z612" i="5" s="1"/>
  <c r="J612" i="5"/>
  <c r="T612" i="5"/>
  <c r="N551" i="5"/>
  <c r="I551" i="5"/>
  <c r="J551" i="5"/>
  <c r="L551" i="5"/>
  <c r="R551" i="5"/>
  <c r="V551" i="5"/>
  <c r="X551" i="5"/>
  <c r="Z551" i="5" s="1"/>
  <c r="P551" i="5"/>
  <c r="T551" i="5"/>
  <c r="H498" i="5"/>
  <c r="E498" i="5"/>
  <c r="L489" i="5"/>
  <c r="T489" i="5"/>
  <c r="V489" i="5"/>
  <c r="X489" i="5"/>
  <c r="Z489" i="5" s="1"/>
  <c r="I489" i="5"/>
  <c r="N489" i="5"/>
  <c r="J489" i="5"/>
  <c r="P489" i="5"/>
  <c r="R489" i="5"/>
  <c r="V480" i="5"/>
  <c r="X480" i="5"/>
  <c r="Z480" i="5" s="1"/>
  <c r="L480" i="5"/>
  <c r="I480" i="5"/>
  <c r="N480" i="5"/>
  <c r="R480" i="5"/>
  <c r="H462" i="5"/>
  <c r="E462" i="5"/>
  <c r="F462" i="5"/>
  <c r="P388" i="5"/>
  <c r="N388" i="5"/>
  <c r="R388" i="5"/>
  <c r="T388" i="5"/>
  <c r="E379" i="5"/>
  <c r="H379" i="5"/>
  <c r="R327" i="5"/>
  <c r="V327" i="5"/>
  <c r="X327" i="5"/>
  <c r="Z327" i="5" s="1"/>
  <c r="T327" i="5"/>
  <c r="N318" i="5"/>
  <c r="P318" i="5"/>
  <c r="R318" i="5"/>
  <c r="V318" i="5"/>
  <c r="X318" i="5"/>
  <c r="Z318" i="5" s="1"/>
  <c r="J318" i="5"/>
  <c r="I318" i="5"/>
  <c r="L318" i="5"/>
  <c r="T318" i="5"/>
  <c r="R309" i="5"/>
  <c r="T309" i="5"/>
  <c r="X309" i="5"/>
  <c r="Z309" i="5" s="1"/>
  <c r="I309" i="5"/>
  <c r="L309" i="5"/>
  <c r="J309" i="5"/>
  <c r="N309" i="5"/>
  <c r="V309" i="5"/>
  <c r="R301" i="5"/>
  <c r="V301" i="5"/>
  <c r="X301" i="5"/>
  <c r="Z301" i="5" s="1"/>
  <c r="P301" i="5"/>
  <c r="I301" i="5"/>
  <c r="J301" i="5"/>
  <c r="N301" i="5"/>
  <c r="T301" i="5"/>
  <c r="L301" i="5"/>
  <c r="P294" i="5"/>
  <c r="L294" i="5"/>
  <c r="R294" i="5"/>
  <c r="V294" i="5"/>
  <c r="X294" i="5"/>
  <c r="Z294" i="5" s="1"/>
  <c r="P284" i="5"/>
  <c r="N284" i="5"/>
  <c r="V284" i="5"/>
  <c r="L284" i="5"/>
  <c r="L113" i="5"/>
  <c r="J113" i="5"/>
  <c r="P113" i="5"/>
  <c r="R113" i="5"/>
  <c r="V113" i="5"/>
  <c r="X113" i="5"/>
  <c r="Z113" i="5" s="1"/>
  <c r="N43" i="5"/>
  <c r="X43" i="5"/>
  <c r="Z43" i="5" s="1"/>
  <c r="R43" i="5"/>
  <c r="F1874" i="5"/>
  <c r="H1874" i="5"/>
  <c r="E1791" i="5"/>
  <c r="H1791" i="5"/>
  <c r="P1791" i="5" s="1"/>
  <c r="P1719" i="5"/>
  <c r="R1719" i="5"/>
  <c r="V1719" i="5"/>
  <c r="X1719" i="5"/>
  <c r="Z1719" i="5" s="1"/>
  <c r="I1719" i="5"/>
  <c r="J1719" i="5"/>
  <c r="L1719" i="5"/>
  <c r="N1719" i="5"/>
  <c r="T1719" i="5"/>
  <c r="N1573" i="5"/>
  <c r="I1573" i="5"/>
  <c r="V1292" i="5"/>
  <c r="I1292" i="5"/>
  <c r="J1292" i="5"/>
  <c r="X1292" i="5"/>
  <c r="Z1292" i="5" s="1"/>
  <c r="V1212" i="5"/>
  <c r="P1212" i="5"/>
  <c r="I1212" i="5"/>
  <c r="J1212" i="5"/>
  <c r="N1212" i="5"/>
  <c r="R1212" i="5"/>
  <c r="T1212" i="5"/>
  <c r="H172" i="5"/>
  <c r="E172" i="5"/>
  <c r="J82" i="5"/>
  <c r="I82" i="5"/>
  <c r="N82" i="5"/>
  <c r="R82" i="5"/>
  <c r="X82" i="5"/>
  <c r="Z82" i="5" s="1"/>
  <c r="P1832" i="5"/>
  <c r="R1832" i="5"/>
  <c r="I1832" i="5"/>
  <c r="J1832" i="5"/>
  <c r="L1832" i="5"/>
  <c r="N1832" i="5"/>
  <c r="T1832" i="5"/>
  <c r="V1832" i="5"/>
  <c r="X1832" i="5"/>
  <c r="Z1832" i="5" s="1"/>
  <c r="F1790" i="5"/>
  <c r="H1790" i="5"/>
  <c r="I1744" i="5"/>
  <c r="K1744" i="5" s="1"/>
  <c r="M1744" i="5" s="1"/>
  <c r="O1744" i="5" s="1"/>
  <c r="Q1744" i="5" s="1"/>
  <c r="S1744" i="5" s="1"/>
  <c r="U1744" i="5" s="1"/>
  <c r="W1744" i="5" s="1"/>
  <c r="Y1744" i="5" s="1"/>
  <c r="J1744" i="5"/>
  <c r="N1744" i="5"/>
  <c r="P1744" i="5"/>
  <c r="L1744" i="5"/>
  <c r="R1744" i="5"/>
  <c r="T1744" i="5"/>
  <c r="V1744" i="5"/>
  <c r="X1744" i="5"/>
  <c r="Z1744" i="5" s="1"/>
  <c r="I1693" i="5"/>
  <c r="J1693" i="5"/>
  <c r="E1361" i="5"/>
  <c r="H1361" i="5"/>
  <c r="I1361" i="5" s="1"/>
  <c r="R1326" i="5"/>
  <c r="X1326" i="5"/>
  <c r="Z1326" i="5" s="1"/>
  <c r="P1326" i="5"/>
  <c r="J1326" i="5"/>
  <c r="L1326" i="5"/>
  <c r="N1326" i="5"/>
  <c r="T1326" i="5"/>
  <c r="V1326" i="5"/>
  <c r="I1300" i="5"/>
  <c r="J1300" i="5"/>
  <c r="P1300" i="5"/>
  <c r="N1263" i="5"/>
  <c r="P1263" i="5"/>
  <c r="R1263" i="5"/>
  <c r="V1263" i="5"/>
  <c r="X1263" i="5"/>
  <c r="Z1263" i="5" s="1"/>
  <c r="L1263" i="5"/>
  <c r="I1263" i="5"/>
  <c r="K1263" i="5" s="1"/>
  <c r="M1263" i="5" s="1"/>
  <c r="O1263" i="5" s="1"/>
  <c r="Q1263" i="5" s="1"/>
  <c r="S1263" i="5" s="1"/>
  <c r="U1263" i="5" s="1"/>
  <c r="W1263" i="5" s="1"/>
  <c r="Y1263" i="5" s="1"/>
  <c r="J1263" i="5"/>
  <c r="T1263" i="5"/>
  <c r="F1238" i="5"/>
  <c r="H1238" i="5"/>
  <c r="J1156" i="5"/>
  <c r="K1156" i="5" s="1"/>
  <c r="P1156" i="5"/>
  <c r="I1156" i="5"/>
  <c r="L1156" i="5"/>
  <c r="N1156" i="5"/>
  <c r="R1156" i="5"/>
  <c r="T1156" i="5"/>
  <c r="V1156" i="5"/>
  <c r="X1156" i="5"/>
  <c r="Z1156" i="5" s="1"/>
  <c r="J1107" i="5"/>
  <c r="L1107" i="5"/>
  <c r="P1107" i="5"/>
  <c r="X1107" i="5"/>
  <c r="Z1107" i="5" s="1"/>
  <c r="I1107" i="5"/>
  <c r="N1107" i="5"/>
  <c r="V1107" i="5"/>
  <c r="R1107" i="5"/>
  <c r="T1107" i="5"/>
  <c r="R840" i="5"/>
  <c r="T840" i="5"/>
  <c r="V840" i="5"/>
  <c r="I840" i="5"/>
  <c r="J840" i="5"/>
  <c r="L840" i="5"/>
  <c r="N840" i="5"/>
  <c r="P840" i="5"/>
  <c r="X840" i="5"/>
  <c r="Z840" i="5" s="1"/>
  <c r="F122" i="5"/>
  <c r="P181" i="5"/>
  <c r="V181" i="5"/>
  <c r="X181" i="5"/>
  <c r="Z181" i="5" s="1"/>
  <c r="N181" i="5"/>
  <c r="R181" i="5"/>
  <c r="L141" i="5"/>
  <c r="N141" i="5"/>
  <c r="R141" i="5"/>
  <c r="V141" i="5"/>
  <c r="P141" i="5"/>
  <c r="T141" i="5"/>
  <c r="X141" i="5"/>
  <c r="Z141" i="5" s="1"/>
  <c r="I141" i="5"/>
  <c r="K141" i="5" s="1"/>
  <c r="J141" i="5"/>
  <c r="E131" i="5"/>
  <c r="H131" i="5"/>
  <c r="F101" i="5"/>
  <c r="H101" i="5"/>
  <c r="I71" i="5"/>
  <c r="L71" i="5"/>
  <c r="X71" i="5"/>
  <c r="Z71" i="5" s="1"/>
  <c r="E31" i="5"/>
  <c r="H31" i="5"/>
  <c r="E11" i="5"/>
  <c r="H11" i="5"/>
  <c r="E1864" i="5"/>
  <c r="H1864" i="5"/>
  <c r="E1847" i="5"/>
  <c r="H1847" i="5"/>
  <c r="J1823" i="5"/>
  <c r="I1823" i="5"/>
  <c r="R1823" i="5"/>
  <c r="V1798" i="5"/>
  <c r="X1798" i="5"/>
  <c r="Z1798" i="5" s="1"/>
  <c r="P1798" i="5"/>
  <c r="J1798" i="5"/>
  <c r="L1798" i="5"/>
  <c r="R1798" i="5"/>
  <c r="P1637" i="5"/>
  <c r="N1637" i="5"/>
  <c r="R1637" i="5"/>
  <c r="V1637" i="5"/>
  <c r="X1637" i="5"/>
  <c r="Z1637" i="5" s="1"/>
  <c r="I1637" i="5"/>
  <c r="J1637" i="5"/>
  <c r="L1637" i="5"/>
  <c r="T1637" i="5"/>
  <c r="F180" i="5"/>
  <c r="H180" i="5"/>
  <c r="I150" i="5"/>
  <c r="N150" i="5"/>
  <c r="T150" i="5"/>
  <c r="V150" i="5"/>
  <c r="J150" i="5"/>
  <c r="L120" i="5"/>
  <c r="J120" i="5"/>
  <c r="N120" i="5"/>
  <c r="P120" i="5"/>
  <c r="R120" i="5"/>
  <c r="V120" i="5"/>
  <c r="I120" i="5"/>
  <c r="X120" i="5"/>
  <c r="Z120" i="5" s="1"/>
  <c r="T120" i="5"/>
  <c r="F80" i="5"/>
  <c r="H80" i="5"/>
  <c r="J40" i="5"/>
  <c r="I40" i="5"/>
  <c r="V1880" i="5"/>
  <c r="N1880" i="5"/>
  <c r="J1880" i="5"/>
  <c r="L1880" i="5"/>
  <c r="P1880" i="5"/>
  <c r="R1880" i="5"/>
  <c r="T1880" i="5"/>
  <c r="E1863" i="5"/>
  <c r="H1863" i="5"/>
  <c r="H1788" i="5"/>
  <c r="E1788" i="5"/>
  <c r="I1742" i="5"/>
  <c r="P1742" i="5"/>
  <c r="R1742" i="5"/>
  <c r="I1708" i="5"/>
  <c r="R1708" i="5"/>
  <c r="T1708" i="5"/>
  <c r="J1708" i="5"/>
  <c r="K1708" i="5" s="1"/>
  <c r="J1600" i="5"/>
  <c r="I1600" i="5"/>
  <c r="K1600" i="5" s="1"/>
  <c r="L1600" i="5"/>
  <c r="M1600" i="5" s="1"/>
  <c r="V1600" i="5"/>
  <c r="P1600" i="5"/>
  <c r="R1600" i="5"/>
  <c r="T1600" i="5"/>
  <c r="F1580" i="5"/>
  <c r="H1580" i="5"/>
  <c r="T1550" i="5"/>
  <c r="I1550" i="5"/>
  <c r="J1550" i="5"/>
  <c r="V1550" i="5"/>
  <c r="R1550" i="5"/>
  <c r="L1550" i="5"/>
  <c r="H1822" i="5"/>
  <c r="E1822" i="5"/>
  <c r="I1732" i="5"/>
  <c r="R1732" i="5"/>
  <c r="P1681" i="5"/>
  <c r="I1681" i="5"/>
  <c r="N1681" i="5"/>
  <c r="R1681" i="5"/>
  <c r="X1681" i="5"/>
  <c r="Z1681" i="5" s="1"/>
  <c r="J1607" i="5"/>
  <c r="R1607" i="5"/>
  <c r="T1607" i="5"/>
  <c r="X1607" i="5"/>
  <c r="Z1607" i="5" s="1"/>
  <c r="P1607" i="5"/>
  <c r="I1607" i="5"/>
  <c r="L1607" i="5"/>
  <c r="N1607" i="5"/>
  <c r="V1607" i="5"/>
  <c r="E1514" i="5"/>
  <c r="H1514" i="5"/>
  <c r="R1430" i="5"/>
  <c r="T1430" i="5"/>
  <c r="F160" i="5"/>
  <c r="F71" i="5"/>
  <c r="P168" i="5"/>
  <c r="R168" i="5"/>
  <c r="V168" i="5"/>
  <c r="I168" i="5"/>
  <c r="J168" i="5"/>
  <c r="L168" i="5"/>
  <c r="N168" i="5"/>
  <c r="T168" i="5"/>
  <c r="X168" i="5"/>
  <c r="Z168" i="5" s="1"/>
  <c r="F148" i="5"/>
  <c r="H148" i="5"/>
  <c r="F128" i="5"/>
  <c r="H128" i="5"/>
  <c r="R128" i="5" s="1"/>
  <c r="L98" i="5"/>
  <c r="X98" i="5"/>
  <c r="Z98" i="5" s="1"/>
  <c r="J98" i="5"/>
  <c r="P98" i="5"/>
  <c r="V98" i="5"/>
  <c r="V78" i="5"/>
  <c r="I78" i="5"/>
  <c r="J78" i="5"/>
  <c r="R78" i="5"/>
  <c r="P78" i="5"/>
  <c r="T78" i="5"/>
  <c r="N38" i="5"/>
  <c r="P38" i="5"/>
  <c r="X38" i="5"/>
  <c r="Z38" i="5" s="1"/>
  <c r="N8" i="5"/>
  <c r="P8" i="5"/>
  <c r="R8" i="5"/>
  <c r="F1878" i="5"/>
  <c r="H1878" i="5"/>
  <c r="I1845" i="5"/>
  <c r="J1845" i="5"/>
  <c r="L1845" i="5"/>
  <c r="N1845" i="5"/>
  <c r="P1845" i="5"/>
  <c r="R1845" i="5"/>
  <c r="T1845" i="5"/>
  <c r="V1845" i="5"/>
  <c r="X1845" i="5"/>
  <c r="Z1845" i="5" s="1"/>
  <c r="P1821" i="5"/>
  <c r="R1821" i="5"/>
  <c r="V1821" i="5"/>
  <c r="X1821" i="5"/>
  <c r="Z1821" i="5" s="1"/>
  <c r="L1821" i="5"/>
  <c r="N1821" i="5"/>
  <c r="J1778" i="5"/>
  <c r="P1778" i="5"/>
  <c r="T1778" i="5"/>
  <c r="V1778" i="5"/>
  <c r="X1778" i="5"/>
  <c r="Z1778" i="5" s="1"/>
  <c r="P1707" i="5"/>
  <c r="I1707" i="5"/>
  <c r="I1671" i="5"/>
  <c r="P1671" i="5"/>
  <c r="R1671" i="5"/>
  <c r="X1671" i="5"/>
  <c r="Z1671" i="5" s="1"/>
  <c r="N1671" i="5"/>
  <c r="L1598" i="5"/>
  <c r="I1598" i="5"/>
  <c r="V1598" i="5"/>
  <c r="R1598" i="5"/>
  <c r="N1598" i="5"/>
  <c r="P1598" i="5"/>
  <c r="J1465" i="5"/>
  <c r="P1465" i="5"/>
  <c r="T1465" i="5"/>
  <c r="V1465" i="5"/>
  <c r="E1439" i="5"/>
  <c r="H1439" i="5"/>
  <c r="E1412" i="5"/>
  <c r="H1412" i="5"/>
  <c r="V1296" i="5"/>
  <c r="I1296" i="5"/>
  <c r="T1296" i="5"/>
  <c r="L1296" i="5"/>
  <c r="R1296" i="5"/>
  <c r="R1259" i="5"/>
  <c r="X1259" i="5"/>
  <c r="Z1259" i="5" s="1"/>
  <c r="P1259" i="5"/>
  <c r="I1259" i="5"/>
  <c r="F167" i="5"/>
  <c r="H167" i="5"/>
  <c r="F147" i="5"/>
  <c r="H147" i="5"/>
  <c r="J117" i="5"/>
  <c r="N117" i="5"/>
  <c r="R117" i="5"/>
  <c r="T117" i="5"/>
  <c r="V117" i="5"/>
  <c r="P117" i="5"/>
  <c r="X117" i="5"/>
  <c r="Z117" i="5" s="1"/>
  <c r="X57" i="5"/>
  <c r="Z57" i="5" s="1"/>
  <c r="J57" i="5"/>
  <c r="I57" i="5"/>
  <c r="N57" i="5"/>
  <c r="T57" i="5"/>
  <c r="J1877" i="5"/>
  <c r="L1877" i="5"/>
  <c r="I1877" i="5"/>
  <c r="N1877" i="5"/>
  <c r="P1877" i="5"/>
  <c r="R1877" i="5"/>
  <c r="T1877" i="5"/>
  <c r="V1877" i="5"/>
  <c r="X1877" i="5"/>
  <c r="Z1877" i="5" s="1"/>
  <c r="L1836" i="5"/>
  <c r="N1836" i="5"/>
  <c r="R1836" i="5"/>
  <c r="V1836" i="5"/>
  <c r="X1836" i="5"/>
  <c r="Z1836" i="5" s="1"/>
  <c r="P1836" i="5"/>
  <c r="L1785" i="5"/>
  <c r="N1785" i="5"/>
  <c r="R1785" i="5"/>
  <c r="V1785" i="5"/>
  <c r="X1785" i="5"/>
  <c r="Z1785" i="5" s="1"/>
  <c r="I1785" i="5"/>
  <c r="P1785" i="5"/>
  <c r="N1749" i="5"/>
  <c r="P1749" i="5"/>
  <c r="T1749" i="5"/>
  <c r="V1749" i="5"/>
  <c r="X1749" i="5"/>
  <c r="Z1749" i="5" s="1"/>
  <c r="I1749" i="5"/>
  <c r="J1749" i="5"/>
  <c r="K1749" i="5" s="1"/>
  <c r="L1749" i="5"/>
  <c r="R1749" i="5"/>
  <c r="I1698" i="5"/>
  <c r="T1698" i="5"/>
  <c r="F1670" i="5"/>
  <c r="H1670" i="5"/>
  <c r="L1642" i="5"/>
  <c r="R1642" i="5"/>
  <c r="T1642" i="5"/>
  <c r="X1642" i="5"/>
  <c r="Z1642" i="5" s="1"/>
  <c r="I1642" i="5"/>
  <c r="J1642" i="5"/>
  <c r="N1642" i="5"/>
  <c r="P1642" i="5"/>
  <c r="V1642" i="5"/>
  <c r="X1587" i="5"/>
  <c r="Z1587" i="5" s="1"/>
  <c r="I1587" i="5"/>
  <c r="K1587" i="5" s="1"/>
  <c r="M1587" i="5" s="1"/>
  <c r="O1587" i="5" s="1"/>
  <c r="Q1587" i="5" s="1"/>
  <c r="S1587" i="5" s="1"/>
  <c r="U1587" i="5" s="1"/>
  <c r="W1587" i="5" s="1"/>
  <c r="Y1587" i="5" s="1"/>
  <c r="J1587" i="5"/>
  <c r="L1587" i="5"/>
  <c r="N1587" i="5"/>
  <c r="P1587" i="5"/>
  <c r="R1587" i="5"/>
  <c r="T1587" i="5"/>
  <c r="V1587" i="5"/>
  <c r="E1567" i="5"/>
  <c r="H1567" i="5"/>
  <c r="X1557" i="5"/>
  <c r="Z1557" i="5" s="1"/>
  <c r="I1557" i="5"/>
  <c r="J1557" i="5"/>
  <c r="K1557" i="5" s="1"/>
  <c r="L1557" i="5"/>
  <c r="N1557" i="5"/>
  <c r="P1557" i="5"/>
  <c r="V1557" i="5"/>
  <c r="R1557" i="5"/>
  <c r="T1557" i="5"/>
  <c r="E1548" i="5"/>
  <c r="H1548" i="5"/>
  <c r="I1538" i="5"/>
  <c r="L1538" i="5"/>
  <c r="V1538" i="5"/>
  <c r="R1538" i="5"/>
  <c r="R1522" i="5"/>
  <c r="N1522" i="5"/>
  <c r="P1522" i="5"/>
  <c r="T1522" i="5"/>
  <c r="V1522" i="5"/>
  <c r="X1522" i="5"/>
  <c r="Z1522" i="5" s="1"/>
  <c r="I1522" i="5"/>
  <c r="L1522" i="5"/>
  <c r="J1522" i="5"/>
  <c r="I1504" i="5"/>
  <c r="P1504" i="5"/>
  <c r="R1504" i="5"/>
  <c r="P1498" i="5"/>
  <c r="I1498" i="5"/>
  <c r="L1498" i="5"/>
  <c r="N1498" i="5"/>
  <c r="R1498" i="5"/>
  <c r="V1498" i="5"/>
  <c r="X1498" i="5"/>
  <c r="Z1498" i="5" s="1"/>
  <c r="I1489" i="5"/>
  <c r="J1489" i="5"/>
  <c r="N1489" i="5"/>
  <c r="P1489" i="5"/>
  <c r="R1489" i="5"/>
  <c r="T1489" i="5"/>
  <c r="X1489" i="5"/>
  <c r="Z1489" i="5" s="1"/>
  <c r="I1481" i="5"/>
  <c r="T1481" i="5"/>
  <c r="V1481" i="5"/>
  <c r="F1472" i="5"/>
  <c r="H1472" i="5"/>
  <c r="R1447" i="5"/>
  <c r="I1447" i="5"/>
  <c r="J1447" i="5"/>
  <c r="L1447" i="5"/>
  <c r="N1447" i="5"/>
  <c r="P1447" i="5"/>
  <c r="T1447" i="5"/>
  <c r="V1447" i="5"/>
  <c r="X1447" i="5"/>
  <c r="Z1447" i="5" s="1"/>
  <c r="F1428" i="5"/>
  <c r="H1428" i="5"/>
  <c r="V1419" i="5"/>
  <c r="T1419" i="5"/>
  <c r="L1419" i="5"/>
  <c r="J1419" i="5"/>
  <c r="X1402" i="5"/>
  <c r="Z1402" i="5" s="1"/>
  <c r="I1402" i="5"/>
  <c r="J1402" i="5"/>
  <c r="L1402" i="5"/>
  <c r="N1402" i="5"/>
  <c r="P1402" i="5"/>
  <c r="R1402" i="5"/>
  <c r="V1402" i="5"/>
  <c r="L1393" i="5"/>
  <c r="J1393" i="5"/>
  <c r="K1393" i="5" s="1"/>
  <c r="M1393" i="5" s="1"/>
  <c r="O1393" i="5" s="1"/>
  <c r="Q1393" i="5" s="1"/>
  <c r="S1393" i="5" s="1"/>
  <c r="U1393" i="5" s="1"/>
  <c r="W1393" i="5" s="1"/>
  <c r="Y1393" i="5" s="1"/>
  <c r="P1393" i="5"/>
  <c r="R1393" i="5"/>
  <c r="T1393" i="5"/>
  <c r="V1393" i="5"/>
  <c r="X1393" i="5"/>
  <c r="Z1393" i="5" s="1"/>
  <c r="N1393" i="5"/>
  <c r="I1393" i="5"/>
  <c r="T1374" i="5"/>
  <c r="V1374" i="5"/>
  <c r="J1374" i="5"/>
  <c r="N1374" i="5"/>
  <c r="R1374" i="5"/>
  <c r="I1357" i="5"/>
  <c r="L1357" i="5"/>
  <c r="N1357" i="5"/>
  <c r="R1357" i="5"/>
  <c r="T1357" i="5"/>
  <c r="V1357" i="5"/>
  <c r="X1357" i="5"/>
  <c r="Z1357" i="5" s="1"/>
  <c r="J1357" i="5"/>
  <c r="P1357" i="5"/>
  <c r="E1331" i="5"/>
  <c r="H1331" i="5"/>
  <c r="V1313" i="5"/>
  <c r="L1313" i="5"/>
  <c r="R1313" i="5"/>
  <c r="X1313" i="5"/>
  <c r="Z1313" i="5" s="1"/>
  <c r="J1313" i="5"/>
  <c r="I1313" i="5"/>
  <c r="K1313" i="5" s="1"/>
  <c r="M1313" i="5" s="1"/>
  <c r="N1313" i="5"/>
  <c r="P1313" i="5"/>
  <c r="P1305" i="5"/>
  <c r="I1305" i="5"/>
  <c r="R1305" i="5"/>
  <c r="F1287" i="5"/>
  <c r="H1287" i="5"/>
  <c r="F1277" i="5"/>
  <c r="H1277" i="5"/>
  <c r="I1206" i="5"/>
  <c r="T1206" i="5"/>
  <c r="H1197" i="5"/>
  <c r="E1197" i="5"/>
  <c r="I1188" i="5"/>
  <c r="J1188" i="5"/>
  <c r="P1188" i="5"/>
  <c r="T1188" i="5"/>
  <c r="X1188" i="5"/>
  <c r="Z1188" i="5" s="1"/>
  <c r="E1178" i="5"/>
  <c r="H1178" i="5"/>
  <c r="T1144" i="5"/>
  <c r="L1144" i="5"/>
  <c r="P1144" i="5"/>
  <c r="R1144" i="5"/>
  <c r="V1144" i="5"/>
  <c r="J1144" i="5"/>
  <c r="I1144" i="5"/>
  <c r="J1134" i="5"/>
  <c r="T1134" i="5"/>
  <c r="V1134" i="5"/>
  <c r="V1085" i="5"/>
  <c r="N1085" i="5"/>
  <c r="I1085" i="5"/>
  <c r="R1085" i="5"/>
  <c r="T1085" i="5"/>
  <c r="P1085" i="5"/>
  <c r="J1085" i="5"/>
  <c r="K1085" i="5" s="1"/>
  <c r="L1085" i="5"/>
  <c r="V1077" i="5"/>
  <c r="X1077" i="5"/>
  <c r="Z1077" i="5" s="1"/>
  <c r="I1077" i="5"/>
  <c r="K1077" i="5" s="1"/>
  <c r="M1077" i="5" s="1"/>
  <c r="O1077" i="5" s="1"/>
  <c r="Q1077" i="5" s="1"/>
  <c r="S1077" i="5" s="1"/>
  <c r="U1077" i="5" s="1"/>
  <c r="W1077" i="5" s="1"/>
  <c r="Y1077" i="5" s="1"/>
  <c r="J1077" i="5"/>
  <c r="L1077" i="5"/>
  <c r="N1077" i="5"/>
  <c r="P1077" i="5"/>
  <c r="R1077" i="5"/>
  <c r="T1077" i="5"/>
  <c r="R1068" i="5"/>
  <c r="V1068" i="5"/>
  <c r="I1068" i="5"/>
  <c r="L1068" i="5"/>
  <c r="P1068" i="5"/>
  <c r="T1060" i="5"/>
  <c r="I1060" i="5"/>
  <c r="L1060" i="5"/>
  <c r="N1060" i="5"/>
  <c r="R1060" i="5"/>
  <c r="V1060" i="5"/>
  <c r="X1060" i="5"/>
  <c r="Z1060" i="5" s="1"/>
  <c r="J1060" i="5"/>
  <c r="K1060" i="5" s="1"/>
  <c r="M1060" i="5" s="1"/>
  <c r="P1060" i="5"/>
  <c r="V1051" i="5"/>
  <c r="X1051" i="5"/>
  <c r="Z1051" i="5" s="1"/>
  <c r="I1051" i="5"/>
  <c r="L1051" i="5"/>
  <c r="N1051" i="5"/>
  <c r="R1051" i="5"/>
  <c r="I1034" i="5"/>
  <c r="J1034" i="5"/>
  <c r="N1034" i="5"/>
  <c r="X1034" i="5"/>
  <c r="Z1034" i="5" s="1"/>
  <c r="P1008" i="5"/>
  <c r="I1008" i="5"/>
  <c r="L1008" i="5"/>
  <c r="R956" i="5"/>
  <c r="P956" i="5"/>
  <c r="T956" i="5"/>
  <c r="V956" i="5"/>
  <c r="J956" i="5"/>
  <c r="N956" i="5"/>
  <c r="L956" i="5"/>
  <c r="L947" i="5"/>
  <c r="I947" i="5"/>
  <c r="R947" i="5"/>
  <c r="T947" i="5"/>
  <c r="V947" i="5"/>
  <c r="T893" i="5"/>
  <c r="P893" i="5"/>
  <c r="R893" i="5"/>
  <c r="I893" i="5"/>
  <c r="J893" i="5"/>
  <c r="L893" i="5"/>
  <c r="N893" i="5"/>
  <c r="V893" i="5"/>
  <c r="X893" i="5"/>
  <c r="Z893" i="5" s="1"/>
  <c r="X883" i="5"/>
  <c r="Z883" i="5" s="1"/>
  <c r="I883" i="5"/>
  <c r="N883" i="5"/>
  <c r="P883" i="5"/>
  <c r="T883" i="5"/>
  <c r="R883" i="5"/>
  <c r="I873" i="5"/>
  <c r="R873" i="5"/>
  <c r="P873" i="5"/>
  <c r="N865" i="5"/>
  <c r="P865" i="5"/>
  <c r="T865" i="5"/>
  <c r="V865" i="5"/>
  <c r="I865" i="5"/>
  <c r="J865" i="5"/>
  <c r="R865" i="5"/>
  <c r="L865" i="5"/>
  <c r="X865" i="5"/>
  <c r="Z865" i="5" s="1"/>
  <c r="H790" i="5"/>
  <c r="E790" i="5"/>
  <c r="L781" i="5"/>
  <c r="N781" i="5"/>
  <c r="P781" i="5"/>
  <c r="X781" i="5"/>
  <c r="Z781" i="5" s="1"/>
  <c r="I781" i="5"/>
  <c r="F754" i="5"/>
  <c r="H754" i="5"/>
  <c r="X714" i="5"/>
  <c r="Z714" i="5" s="1"/>
  <c r="L714" i="5"/>
  <c r="J714" i="5"/>
  <c r="N714" i="5"/>
  <c r="P714" i="5"/>
  <c r="R714" i="5"/>
  <c r="T714" i="5"/>
  <c r="V714" i="5"/>
  <c r="I714" i="5"/>
  <c r="K714" i="5" s="1"/>
  <c r="P665" i="5"/>
  <c r="I665" i="5"/>
  <c r="R647" i="5"/>
  <c r="L647" i="5"/>
  <c r="T647" i="5"/>
  <c r="J647" i="5"/>
  <c r="I647" i="5"/>
  <c r="K647" i="5" s="1"/>
  <c r="V647" i="5"/>
  <c r="T629" i="5"/>
  <c r="R629" i="5"/>
  <c r="I629" i="5"/>
  <c r="J629" i="5"/>
  <c r="L629" i="5"/>
  <c r="P629" i="5"/>
  <c r="X629" i="5"/>
  <c r="Z629" i="5" s="1"/>
  <c r="N629" i="5"/>
  <c r="V629" i="5"/>
  <c r="R621" i="5"/>
  <c r="X621" i="5"/>
  <c r="Z621" i="5" s="1"/>
  <c r="J621" i="5"/>
  <c r="K621" i="5" s="1"/>
  <c r="M621" i="5" s="1"/>
  <c r="N621" i="5"/>
  <c r="P621" i="5"/>
  <c r="T621" i="5"/>
  <c r="V621" i="5"/>
  <c r="I621" i="5"/>
  <c r="L621" i="5"/>
  <c r="H559" i="5"/>
  <c r="T559" i="5" s="1"/>
  <c r="F559" i="5"/>
  <c r="E143" i="5"/>
  <c r="H143" i="5"/>
  <c r="R63" i="5"/>
  <c r="J63" i="5"/>
  <c r="L63" i="5"/>
  <c r="T63" i="5"/>
  <c r="V63" i="5"/>
  <c r="T1849" i="5"/>
  <c r="L1849" i="5"/>
  <c r="J1849" i="5"/>
  <c r="R1849" i="5"/>
  <c r="P1773" i="5"/>
  <c r="T1773" i="5"/>
  <c r="L1773" i="5"/>
  <c r="J1684" i="5"/>
  <c r="V1684" i="5"/>
  <c r="X1684" i="5"/>
  <c r="Z1684" i="5" s="1"/>
  <c r="I1684" i="5"/>
  <c r="K1684" i="5" s="1"/>
  <c r="T1684" i="5"/>
  <c r="L1684" i="5"/>
  <c r="N1684" i="5"/>
  <c r="P1684" i="5"/>
  <c r="R1684" i="5"/>
  <c r="J1629" i="5"/>
  <c r="X1629" i="5"/>
  <c r="Z1629" i="5" s="1"/>
  <c r="I1629" i="5"/>
  <c r="K1629" i="5" s="1"/>
  <c r="N1629" i="5"/>
  <c r="P1629" i="5"/>
  <c r="R1629" i="5"/>
  <c r="T1629" i="5"/>
  <c r="V1593" i="5"/>
  <c r="X1593" i="5"/>
  <c r="Z1593" i="5" s="1"/>
  <c r="P1593" i="5"/>
  <c r="I1593" i="5"/>
  <c r="L1593" i="5"/>
  <c r="F1563" i="5"/>
  <c r="H1563" i="5"/>
  <c r="E1336" i="5"/>
  <c r="H1336" i="5"/>
  <c r="I1336" i="5" s="1"/>
  <c r="J1246" i="5"/>
  <c r="I1246" i="5"/>
  <c r="K1246" i="5" s="1"/>
  <c r="L1246" i="5"/>
  <c r="P1246" i="5"/>
  <c r="T1246" i="5"/>
  <c r="V1246" i="5"/>
  <c r="J122" i="5"/>
  <c r="L122" i="5"/>
  <c r="R122" i="5"/>
  <c r="T122" i="5"/>
  <c r="X122" i="5"/>
  <c r="Z122" i="5" s="1"/>
  <c r="X32" i="5"/>
  <c r="Z32" i="5" s="1"/>
  <c r="I32" i="5"/>
  <c r="K32" i="5" s="1"/>
  <c r="M32" i="5" s="1"/>
  <c r="O32" i="5" s="1"/>
  <c r="Q32" i="5" s="1"/>
  <c r="S32" i="5" s="1"/>
  <c r="U32" i="5" s="1"/>
  <c r="W32" i="5" s="1"/>
  <c r="Y32" i="5" s="1"/>
  <c r="J32" i="5"/>
  <c r="N32" i="5"/>
  <c r="V32" i="5"/>
  <c r="L32" i="5"/>
  <c r="P32" i="5"/>
  <c r="R32" i="5"/>
  <c r="T32" i="5"/>
  <c r="L1841" i="5"/>
  <c r="N1841" i="5"/>
  <c r="P1841" i="5"/>
  <c r="R1841" i="5"/>
  <c r="V1841" i="5"/>
  <c r="X1841" i="5"/>
  <c r="Z1841" i="5" s="1"/>
  <c r="I1781" i="5"/>
  <c r="N1781" i="5"/>
  <c r="R1781" i="5"/>
  <c r="E1727" i="5"/>
  <c r="H1727" i="5"/>
  <c r="F1378" i="5"/>
  <c r="H1378" i="5"/>
  <c r="N1353" i="5"/>
  <c r="L1353" i="5"/>
  <c r="P1353" i="5"/>
  <c r="I1353" i="5"/>
  <c r="R1353" i="5"/>
  <c r="V1353" i="5"/>
  <c r="X1353" i="5"/>
  <c r="Z1353" i="5" s="1"/>
  <c r="X1309" i="5"/>
  <c r="Z1309" i="5" s="1"/>
  <c r="R1309" i="5"/>
  <c r="F1291" i="5"/>
  <c r="H1291" i="5"/>
  <c r="L1254" i="5"/>
  <c r="P1254" i="5"/>
  <c r="V1254" i="5"/>
  <c r="F1230" i="5"/>
  <c r="H1230" i="5"/>
  <c r="J1129" i="5"/>
  <c r="I1129" i="5"/>
  <c r="L1129" i="5"/>
  <c r="P1129" i="5"/>
  <c r="R1129" i="5"/>
  <c r="T1129" i="5"/>
  <c r="V1129" i="5"/>
  <c r="P1023" i="5"/>
  <c r="I1023" i="5"/>
  <c r="L1023" i="5"/>
  <c r="V1023" i="5"/>
  <c r="R1023" i="5"/>
  <c r="P860" i="5"/>
  <c r="T860" i="5"/>
  <c r="V860" i="5"/>
  <c r="I860" i="5"/>
  <c r="J860" i="5"/>
  <c r="K860" i="5" s="1"/>
  <c r="L860" i="5"/>
  <c r="N860" i="5"/>
  <c r="R860" i="5"/>
  <c r="X860" i="5"/>
  <c r="Z860" i="5" s="1"/>
  <c r="I161" i="5"/>
  <c r="L161" i="5"/>
  <c r="R161" i="5"/>
  <c r="T161" i="5"/>
  <c r="J161" i="5"/>
  <c r="P161" i="5"/>
  <c r="L61" i="5"/>
  <c r="V61" i="5"/>
  <c r="I61" i="5"/>
  <c r="P1881" i="5"/>
  <c r="R1881" i="5"/>
  <c r="V1881" i="5"/>
  <c r="X1881" i="5"/>
  <c r="Z1881" i="5" s="1"/>
  <c r="L1881" i="5"/>
  <c r="N1881" i="5"/>
  <c r="E1854" i="5"/>
  <c r="H1854" i="5"/>
  <c r="H1674" i="5"/>
  <c r="E1674" i="5"/>
  <c r="I1644" i="5"/>
  <c r="N1644" i="5"/>
  <c r="P170" i="5"/>
  <c r="R170" i="5"/>
  <c r="X170" i="5"/>
  <c r="Z170" i="5" s="1"/>
  <c r="J170" i="5"/>
  <c r="N170" i="5"/>
  <c r="T170" i="5"/>
  <c r="I170" i="5"/>
  <c r="K170" i="5" s="1"/>
  <c r="L140" i="5"/>
  <c r="J140" i="5"/>
  <c r="N140" i="5"/>
  <c r="V140" i="5"/>
  <c r="X140" i="5"/>
  <c r="Z140" i="5" s="1"/>
  <c r="T140" i="5"/>
  <c r="E100" i="5"/>
  <c r="H100" i="5"/>
  <c r="I100" i="5" s="1"/>
  <c r="L50" i="5"/>
  <c r="P50" i="5"/>
  <c r="T50" i="5"/>
  <c r="I50" i="5"/>
  <c r="K50" i="5" s="1"/>
  <c r="M50" i="5" s="1"/>
  <c r="J50" i="5"/>
  <c r="V50" i="5"/>
  <c r="E30" i="5"/>
  <c r="H30" i="5"/>
  <c r="F10" i="5"/>
  <c r="H10" i="5"/>
  <c r="J1853" i="5"/>
  <c r="I1853" i="5"/>
  <c r="R1853" i="5"/>
  <c r="J1725" i="5"/>
  <c r="I1725" i="5"/>
  <c r="N1725" i="5"/>
  <c r="P1725" i="5"/>
  <c r="X1725" i="5"/>
  <c r="Z1725" i="5" s="1"/>
  <c r="L1725" i="5"/>
  <c r="R1725" i="5"/>
  <c r="V1725" i="5"/>
  <c r="I1691" i="5"/>
  <c r="N1691" i="5"/>
  <c r="P1691" i="5"/>
  <c r="R1691" i="5"/>
  <c r="X1691" i="5"/>
  <c r="Z1691" i="5" s="1"/>
  <c r="P1608" i="5"/>
  <c r="I1608" i="5"/>
  <c r="L1608" i="5"/>
  <c r="V1608" i="5"/>
  <c r="L1532" i="5"/>
  <c r="R1532" i="5"/>
  <c r="T1532" i="5"/>
  <c r="V1532" i="5"/>
  <c r="X1532" i="5"/>
  <c r="Z1532" i="5" s="1"/>
  <c r="I1532" i="5"/>
  <c r="P1532" i="5"/>
  <c r="J1532" i="5"/>
  <c r="N1532" i="5"/>
  <c r="P1787" i="5"/>
  <c r="I1787" i="5"/>
  <c r="L1787" i="5"/>
  <c r="N1751" i="5"/>
  <c r="P1751" i="5"/>
  <c r="R1751" i="5"/>
  <c r="I1724" i="5"/>
  <c r="L1724" i="5"/>
  <c r="N1724" i="5"/>
  <c r="J1724" i="5"/>
  <c r="P1724" i="5"/>
  <c r="R1724" i="5"/>
  <c r="T1724" i="5"/>
  <c r="V1724" i="5"/>
  <c r="X1724" i="5"/>
  <c r="Z1724" i="5" s="1"/>
  <c r="P1690" i="5"/>
  <c r="N1690" i="5"/>
  <c r="R1690" i="5"/>
  <c r="X1690" i="5"/>
  <c r="Z1690" i="5" s="1"/>
  <c r="J1690" i="5"/>
  <c r="I1690" i="5"/>
  <c r="K1690" i="5" s="1"/>
  <c r="L1690" i="5"/>
  <c r="V1690" i="5"/>
  <c r="R1662" i="5"/>
  <c r="I1662" i="5"/>
  <c r="J1625" i="5"/>
  <c r="T1625" i="5"/>
  <c r="V1625" i="5"/>
  <c r="I1625" i="5"/>
  <c r="T1589" i="5"/>
  <c r="I1589" i="5"/>
  <c r="J1589" i="5"/>
  <c r="X1589" i="5"/>
  <c r="Z1589" i="5" s="1"/>
  <c r="N1559" i="5"/>
  <c r="I1559" i="5"/>
  <c r="J1559" i="5"/>
  <c r="R1559" i="5"/>
  <c r="T1559" i="5"/>
  <c r="X1559" i="5"/>
  <c r="Z1559" i="5" s="1"/>
  <c r="J1482" i="5"/>
  <c r="X1482" i="5"/>
  <c r="Z1482" i="5" s="1"/>
  <c r="I1482" i="5"/>
  <c r="L1482" i="5"/>
  <c r="N1482" i="5"/>
  <c r="P1482" i="5"/>
  <c r="V1482" i="5"/>
  <c r="R1482" i="5"/>
  <c r="T1482" i="5"/>
  <c r="P1440" i="5"/>
  <c r="T1440" i="5"/>
  <c r="V1440" i="5"/>
  <c r="J1440" i="5"/>
  <c r="I178" i="5"/>
  <c r="L178" i="5"/>
  <c r="P178" i="5"/>
  <c r="V178" i="5"/>
  <c r="X178" i="5"/>
  <c r="Z178" i="5" s="1"/>
  <c r="T138" i="5"/>
  <c r="L138" i="5"/>
  <c r="N138" i="5"/>
  <c r="X138" i="5"/>
  <c r="Z138" i="5" s="1"/>
  <c r="J138" i="5"/>
  <c r="P138" i="5"/>
  <c r="E108" i="5"/>
  <c r="H108" i="5"/>
  <c r="F88" i="5"/>
  <c r="H88" i="5"/>
  <c r="N28" i="5"/>
  <c r="X28" i="5"/>
  <c r="Z28" i="5" s="1"/>
  <c r="P28" i="5"/>
  <c r="P1871" i="5"/>
  <c r="L1871" i="5"/>
  <c r="N1871" i="5"/>
  <c r="R1871" i="5"/>
  <c r="V1871" i="5"/>
  <c r="X1871" i="5"/>
  <c r="Z1871" i="5" s="1"/>
  <c r="R1829" i="5"/>
  <c r="T1829" i="5"/>
  <c r="L1829" i="5"/>
  <c r="J1829" i="5"/>
  <c r="I1786" i="5"/>
  <c r="J1786" i="5"/>
  <c r="P1750" i="5"/>
  <c r="R1750" i="5"/>
  <c r="X1750" i="5"/>
  <c r="Z1750" i="5" s="1"/>
  <c r="J1750" i="5"/>
  <c r="I1750" i="5"/>
  <c r="L1750" i="5"/>
  <c r="N1750" i="5"/>
  <c r="V1750" i="5"/>
  <c r="P1689" i="5"/>
  <c r="L1689" i="5"/>
  <c r="N1689" i="5"/>
  <c r="T1689" i="5"/>
  <c r="V1689" i="5"/>
  <c r="I1689" i="5"/>
  <c r="J1689" i="5"/>
  <c r="K1689" i="5" s="1"/>
  <c r="M1689" i="5" s="1"/>
  <c r="O1689" i="5" s="1"/>
  <c r="Q1689" i="5" s="1"/>
  <c r="R1689" i="5"/>
  <c r="X1689" i="5"/>
  <c r="Z1689" i="5" s="1"/>
  <c r="I1661" i="5"/>
  <c r="R1661" i="5"/>
  <c r="X1661" i="5"/>
  <c r="Z1661" i="5" s="1"/>
  <c r="N1661" i="5"/>
  <c r="P1661" i="5"/>
  <c r="E1651" i="5"/>
  <c r="H1651" i="5"/>
  <c r="T1651" i="5" s="1"/>
  <c r="R1615" i="5"/>
  <c r="T1615" i="5"/>
  <c r="V1615" i="5"/>
  <c r="P1615" i="5"/>
  <c r="I1615" i="5"/>
  <c r="J1615" i="5"/>
  <c r="L1615" i="5"/>
  <c r="N1588" i="5"/>
  <c r="P1588" i="5"/>
  <c r="R1588" i="5"/>
  <c r="V1588" i="5"/>
  <c r="I1588" i="5"/>
  <c r="L1588" i="5"/>
  <c r="L1568" i="5"/>
  <c r="N1568" i="5"/>
  <c r="R1568" i="5"/>
  <c r="V1568" i="5"/>
  <c r="X1568" i="5"/>
  <c r="Z1568" i="5" s="1"/>
  <c r="I1568" i="5"/>
  <c r="F1530" i="5"/>
  <c r="H1530" i="5"/>
  <c r="R1429" i="5"/>
  <c r="I1429" i="5"/>
  <c r="J1429" i="5"/>
  <c r="N1429" i="5"/>
  <c r="T1429" i="5"/>
  <c r="X1429" i="5"/>
  <c r="Z1429" i="5" s="1"/>
  <c r="E1403" i="5"/>
  <c r="H1403" i="5"/>
  <c r="F1394" i="5"/>
  <c r="H1394" i="5"/>
  <c r="E1384" i="5"/>
  <c r="H1384" i="5"/>
  <c r="V1375" i="5"/>
  <c r="P1375" i="5"/>
  <c r="J1375" i="5"/>
  <c r="L1375" i="5"/>
  <c r="N1375" i="5"/>
  <c r="R1375" i="5"/>
  <c r="X1375" i="5"/>
  <c r="Z1375" i="5" s="1"/>
  <c r="R1358" i="5"/>
  <c r="I1358" i="5"/>
  <c r="T1358" i="5"/>
  <c r="X1358" i="5"/>
  <c r="Z1358" i="5" s="1"/>
  <c r="F1341" i="5"/>
  <c r="H1341" i="5"/>
  <c r="I1251" i="5"/>
  <c r="L1251" i="5"/>
  <c r="T1251" i="5"/>
  <c r="E180" i="5"/>
  <c r="E118" i="5"/>
  <c r="E10" i="5"/>
  <c r="J137" i="5"/>
  <c r="L137" i="5"/>
  <c r="P137" i="5"/>
  <c r="T137" i="5"/>
  <c r="X137" i="5"/>
  <c r="Z137" i="5" s="1"/>
  <c r="N137" i="5"/>
  <c r="P97" i="5"/>
  <c r="I97" i="5"/>
  <c r="K97" i="5" s="1"/>
  <c r="N97" i="5"/>
  <c r="X97" i="5"/>
  <c r="Z97" i="5" s="1"/>
  <c r="J97" i="5"/>
  <c r="L97" i="5"/>
  <c r="R97" i="5"/>
  <c r="V97" i="5"/>
  <c r="T97" i="5"/>
  <c r="F87" i="5"/>
  <c r="H87" i="5"/>
  <c r="T47" i="5"/>
  <c r="R47" i="5"/>
  <c r="V47" i="5"/>
  <c r="I47" i="5"/>
  <c r="J47" i="5"/>
  <c r="L47" i="5"/>
  <c r="N47" i="5"/>
  <c r="P47" i="5"/>
  <c r="X47" i="5"/>
  <c r="Z47" i="5" s="1"/>
  <c r="X27" i="5"/>
  <c r="Z27" i="5" s="1"/>
  <c r="V27" i="5"/>
  <c r="I27" i="5"/>
  <c r="K27" i="5" s="1"/>
  <c r="M27" i="5" s="1"/>
  <c r="O27" i="5" s="1"/>
  <c r="Q27" i="5" s="1"/>
  <c r="R27" i="5"/>
  <c r="T27" i="5"/>
  <c r="J27" i="5"/>
  <c r="L27" i="5"/>
  <c r="N27" i="5"/>
  <c r="P27" i="5"/>
  <c r="P1870" i="5"/>
  <c r="R1870" i="5"/>
  <c r="T1870" i="5"/>
  <c r="V1870" i="5"/>
  <c r="N1870" i="5"/>
  <c r="J1870" i="5"/>
  <c r="L1870" i="5"/>
  <c r="J1828" i="5"/>
  <c r="I1828" i="5"/>
  <c r="K1828" i="5" s="1"/>
  <c r="R1828" i="5"/>
  <c r="P1777" i="5"/>
  <c r="T1777" i="5"/>
  <c r="I1777" i="5"/>
  <c r="I1759" i="5"/>
  <c r="L1759" i="5"/>
  <c r="N1759" i="5"/>
  <c r="P1759" i="5"/>
  <c r="R1759" i="5"/>
  <c r="T1759" i="5"/>
  <c r="V1759" i="5"/>
  <c r="X1759" i="5"/>
  <c r="Z1759" i="5" s="1"/>
  <c r="J1759" i="5"/>
  <c r="J1714" i="5"/>
  <c r="K1714" i="5" s="1"/>
  <c r="L1714" i="5"/>
  <c r="P1714" i="5"/>
  <c r="R1714" i="5"/>
  <c r="I1714" i="5"/>
  <c r="N1714" i="5"/>
  <c r="T1714" i="5"/>
  <c r="V1714" i="5"/>
  <c r="X1714" i="5"/>
  <c r="Z1714" i="5" s="1"/>
  <c r="I1688" i="5"/>
  <c r="T1688" i="5"/>
  <c r="J1688" i="5"/>
  <c r="K1688" i="5" s="1"/>
  <c r="R1688" i="5"/>
  <c r="J1660" i="5"/>
  <c r="I1660" i="5"/>
  <c r="K1660" i="5" s="1"/>
  <c r="N1660" i="5"/>
  <c r="P1660" i="5"/>
  <c r="L1660" i="5"/>
  <c r="R1660" i="5"/>
  <c r="V1660" i="5"/>
  <c r="X1660" i="5"/>
  <c r="Z1660" i="5" s="1"/>
  <c r="X1633" i="5"/>
  <c r="Z1633" i="5" s="1"/>
  <c r="R1633" i="5"/>
  <c r="V1633" i="5"/>
  <c r="P1633" i="5"/>
  <c r="I1633" i="5"/>
  <c r="N1633" i="5"/>
  <c r="T1597" i="5"/>
  <c r="P1597" i="5"/>
  <c r="R1597" i="5"/>
  <c r="X1597" i="5"/>
  <c r="Z1597" i="5" s="1"/>
  <c r="I1597" i="5"/>
  <c r="K1597" i="5" s="1"/>
  <c r="N1597" i="5"/>
  <c r="J1597" i="5"/>
  <c r="L1597" i="5"/>
  <c r="V1597" i="5"/>
  <c r="E1529" i="5"/>
  <c r="H1529" i="5"/>
  <c r="F157" i="5"/>
  <c r="F42" i="5"/>
  <c r="J146" i="5"/>
  <c r="V146" i="5"/>
  <c r="P146" i="5"/>
  <c r="N146" i="5"/>
  <c r="R146" i="5"/>
  <c r="T146" i="5"/>
  <c r="L126" i="5"/>
  <c r="N126" i="5"/>
  <c r="P126" i="5"/>
  <c r="R126" i="5"/>
  <c r="X126" i="5"/>
  <c r="Z126" i="5" s="1"/>
  <c r="J126" i="5"/>
  <c r="V126" i="5"/>
  <c r="I106" i="5"/>
  <c r="P106" i="5"/>
  <c r="L106" i="5"/>
  <c r="V106" i="5"/>
  <c r="E96" i="5"/>
  <c r="H96" i="5"/>
  <c r="F76" i="5"/>
  <c r="H76" i="5"/>
  <c r="F46" i="5"/>
  <c r="H46" i="5"/>
  <c r="F6" i="5"/>
  <c r="H6" i="5"/>
  <c r="L1851" i="5"/>
  <c r="N1851" i="5"/>
  <c r="P1851" i="5"/>
  <c r="R1851" i="5"/>
  <c r="V1851" i="5"/>
  <c r="X1851" i="5"/>
  <c r="Z1851" i="5" s="1"/>
  <c r="J1819" i="5"/>
  <c r="R1819" i="5"/>
  <c r="T1819" i="5"/>
  <c r="L1819" i="5"/>
  <c r="R1793" i="5"/>
  <c r="T1793" i="5"/>
  <c r="V1793" i="5"/>
  <c r="X1793" i="5"/>
  <c r="Z1793" i="5" s="1"/>
  <c r="P1793" i="5"/>
  <c r="I1793" i="5"/>
  <c r="J1793" i="5"/>
  <c r="L1793" i="5"/>
  <c r="N1793" i="5"/>
  <c r="R1767" i="5"/>
  <c r="I1767" i="5"/>
  <c r="P1767" i="5"/>
  <c r="F1758" i="5"/>
  <c r="H1758" i="5"/>
  <c r="I1738" i="5"/>
  <c r="R1738" i="5"/>
  <c r="V1738" i="5"/>
  <c r="E1722" i="5"/>
  <c r="H1722" i="5"/>
  <c r="I1713" i="5"/>
  <c r="R1713" i="5"/>
  <c r="V1713" i="5"/>
  <c r="P1705" i="5"/>
  <c r="R1705" i="5"/>
  <c r="X1705" i="5"/>
  <c r="Z1705" i="5" s="1"/>
  <c r="J1705" i="5"/>
  <c r="I1705" i="5"/>
  <c r="L1705" i="5"/>
  <c r="N1705" i="5"/>
  <c r="V1705" i="5"/>
  <c r="R1697" i="5"/>
  <c r="I1697" i="5"/>
  <c r="P1697" i="5"/>
  <c r="V1669" i="5"/>
  <c r="P1669" i="5"/>
  <c r="R1669" i="5"/>
  <c r="X1669" i="5"/>
  <c r="Z1669" i="5" s="1"/>
  <c r="I1669" i="5"/>
  <c r="K1669" i="5" s="1"/>
  <c r="M1669" i="5" s="1"/>
  <c r="O1669" i="5" s="1"/>
  <c r="Q1669" i="5" s="1"/>
  <c r="S1669" i="5" s="1"/>
  <c r="U1669" i="5" s="1"/>
  <c r="W1669" i="5" s="1"/>
  <c r="Y1669" i="5" s="1"/>
  <c r="L1669" i="5"/>
  <c r="N1669" i="5"/>
  <c r="T1669" i="5"/>
  <c r="J1669" i="5"/>
  <c r="F1659" i="5"/>
  <c r="H1659" i="5"/>
  <c r="T1649" i="5"/>
  <c r="I1649" i="5"/>
  <c r="J1649" i="5"/>
  <c r="K1649" i="5" s="1"/>
  <c r="P1649" i="5"/>
  <c r="X1649" i="5"/>
  <c r="Z1649" i="5" s="1"/>
  <c r="P1641" i="5"/>
  <c r="L1641" i="5"/>
  <c r="N1641" i="5"/>
  <c r="T1641" i="5"/>
  <c r="V1641" i="5"/>
  <c r="X1641" i="5"/>
  <c r="Z1641" i="5" s="1"/>
  <c r="I1641" i="5"/>
  <c r="R1641" i="5"/>
  <c r="P1632" i="5"/>
  <c r="L1632" i="5"/>
  <c r="R1632" i="5"/>
  <c r="T1632" i="5"/>
  <c r="I1632" i="5"/>
  <c r="J1632" i="5"/>
  <c r="N1632" i="5"/>
  <c r="V1632" i="5"/>
  <c r="X1632" i="5"/>
  <c r="Z1632" i="5" s="1"/>
  <c r="N1623" i="5"/>
  <c r="V1623" i="5"/>
  <c r="I1623" i="5"/>
  <c r="L1623" i="5"/>
  <c r="X1623" i="5"/>
  <c r="Z1623" i="5" s="1"/>
  <c r="T1586" i="5"/>
  <c r="X1586" i="5"/>
  <c r="Z1586" i="5" s="1"/>
  <c r="L1586" i="5"/>
  <c r="R1586" i="5"/>
  <c r="F1576" i="5"/>
  <c r="H1576" i="5"/>
  <c r="P1556" i="5"/>
  <c r="V1556" i="5"/>
  <c r="X1556" i="5"/>
  <c r="Z1556" i="5" s="1"/>
  <c r="J1556" i="5"/>
  <c r="R1556" i="5"/>
  <c r="L1556" i="5"/>
  <c r="N1556" i="5"/>
  <c r="N1547" i="5"/>
  <c r="L1547" i="5"/>
  <c r="P1547" i="5"/>
  <c r="R1547" i="5"/>
  <c r="T1547" i="5"/>
  <c r="V1547" i="5"/>
  <c r="X1547" i="5"/>
  <c r="Z1547" i="5" s="1"/>
  <c r="J1547" i="5"/>
  <c r="I1547" i="5"/>
  <c r="E1537" i="5"/>
  <c r="H1537" i="5"/>
  <c r="L1528" i="5"/>
  <c r="N1528" i="5"/>
  <c r="P1528" i="5"/>
  <c r="R1528" i="5"/>
  <c r="V1528" i="5"/>
  <c r="X1528" i="5"/>
  <c r="Z1528" i="5" s="1"/>
  <c r="I1528" i="5"/>
  <c r="L1521" i="5"/>
  <c r="P1521" i="5"/>
  <c r="N1521" i="5"/>
  <c r="V1521" i="5"/>
  <c r="X1521" i="5"/>
  <c r="Z1521" i="5" s="1"/>
  <c r="V1511" i="5"/>
  <c r="I1511" i="5"/>
  <c r="J1511" i="5"/>
  <c r="L1511" i="5"/>
  <c r="R1511" i="5"/>
  <c r="T1511" i="5"/>
  <c r="F1497" i="5"/>
  <c r="H1497" i="5"/>
  <c r="V1488" i="5"/>
  <c r="R1488" i="5"/>
  <c r="N1488" i="5"/>
  <c r="I1488" i="5"/>
  <c r="L1488" i="5"/>
  <c r="I1471" i="5"/>
  <c r="P1471" i="5"/>
  <c r="J1471" i="5"/>
  <c r="L1471" i="5"/>
  <c r="R1471" i="5"/>
  <c r="T1471" i="5"/>
  <c r="V1471" i="5"/>
  <c r="X1471" i="5"/>
  <c r="Z1471" i="5" s="1"/>
  <c r="L1446" i="5"/>
  <c r="V1446" i="5"/>
  <c r="X1446" i="5"/>
  <c r="Z1446" i="5" s="1"/>
  <c r="P1446" i="5"/>
  <c r="I1446" i="5"/>
  <c r="T1446" i="5"/>
  <c r="J1446" i="5"/>
  <c r="R1446" i="5"/>
  <c r="V1437" i="5"/>
  <c r="X1437" i="5"/>
  <c r="Z1437" i="5" s="1"/>
  <c r="J1437" i="5"/>
  <c r="L1437" i="5"/>
  <c r="N1437" i="5"/>
  <c r="P1437" i="5"/>
  <c r="R1437" i="5"/>
  <c r="T1437" i="5"/>
  <c r="I1437" i="5"/>
  <c r="K1437" i="5" s="1"/>
  <c r="X1427" i="5"/>
  <c r="Z1427" i="5" s="1"/>
  <c r="N1427" i="5"/>
  <c r="L1427" i="5"/>
  <c r="P1427" i="5"/>
  <c r="R1427" i="5"/>
  <c r="T1427" i="5"/>
  <c r="V1427" i="5"/>
  <c r="I1427" i="5"/>
  <c r="K1427" i="5" s="1"/>
  <c r="J1427" i="5"/>
  <c r="T1401" i="5"/>
  <c r="X1401" i="5"/>
  <c r="Z1401" i="5" s="1"/>
  <c r="N1401" i="5"/>
  <c r="R1401" i="5"/>
  <c r="V1401" i="5"/>
  <c r="P1401" i="5"/>
  <c r="I1401" i="5"/>
  <c r="J1401" i="5"/>
  <c r="L1401" i="5"/>
  <c r="T1392" i="5"/>
  <c r="L1392" i="5"/>
  <c r="I1392" i="5"/>
  <c r="P1392" i="5"/>
  <c r="F1382" i="5"/>
  <c r="H1382" i="5"/>
  <c r="J1373" i="5"/>
  <c r="X1373" i="5"/>
  <c r="Z1373" i="5" s="1"/>
  <c r="I1373" i="5"/>
  <c r="K1373" i="5" s="1"/>
  <c r="L1373" i="5"/>
  <c r="N1373" i="5"/>
  <c r="P1373" i="5"/>
  <c r="R1373" i="5"/>
  <c r="V1373" i="5"/>
  <c r="I1365" i="5"/>
  <c r="K1365" i="5" s="1"/>
  <c r="M1365" i="5" s="1"/>
  <c r="O1365" i="5" s="1"/>
  <c r="Q1365" i="5" s="1"/>
  <c r="S1365" i="5" s="1"/>
  <c r="U1365" i="5" s="1"/>
  <c r="W1365" i="5" s="1"/>
  <c r="Y1365" i="5" s="1"/>
  <c r="N1365" i="5"/>
  <c r="T1365" i="5"/>
  <c r="V1365" i="5"/>
  <c r="J1365" i="5"/>
  <c r="L1365" i="5"/>
  <c r="P1365" i="5"/>
  <c r="R1365" i="5"/>
  <c r="X1365" i="5"/>
  <c r="Z1365" i="5" s="1"/>
  <c r="P1196" i="5"/>
  <c r="N1196" i="5"/>
  <c r="I1196" i="5"/>
  <c r="J1196" i="5"/>
  <c r="K1196" i="5" s="1"/>
  <c r="L1196" i="5"/>
  <c r="R1196" i="5"/>
  <c r="T1196" i="5"/>
  <c r="V1196" i="5"/>
  <c r="J1160" i="5"/>
  <c r="R1160" i="5"/>
  <c r="F1067" i="5"/>
  <c r="H1067" i="5"/>
  <c r="J1059" i="5"/>
  <c r="X1059" i="5"/>
  <c r="Z1059" i="5" s="1"/>
  <c r="I1059" i="5"/>
  <c r="K1059" i="5" s="1"/>
  <c r="N1059" i="5"/>
  <c r="T1059" i="5"/>
  <c r="R1050" i="5"/>
  <c r="L1050" i="5"/>
  <c r="N1050" i="5"/>
  <c r="T1050" i="5"/>
  <c r="V1050" i="5"/>
  <c r="I1050" i="5"/>
  <c r="J1050" i="5"/>
  <c r="K1050" i="5" s="1"/>
  <c r="P1050" i="5"/>
  <c r="X1050" i="5"/>
  <c r="Z1050" i="5" s="1"/>
  <c r="L1042" i="5"/>
  <c r="X1042" i="5"/>
  <c r="Z1042" i="5" s="1"/>
  <c r="I1042" i="5"/>
  <c r="N1042" i="5"/>
  <c r="P1042" i="5"/>
  <c r="J1042" i="5"/>
  <c r="K1042" i="5" s="1"/>
  <c r="M1042" i="5" s="1"/>
  <c r="O1042" i="5" s="1"/>
  <c r="Q1042" i="5" s="1"/>
  <c r="S1042" i="5" s="1"/>
  <c r="U1042" i="5" s="1"/>
  <c r="R1042" i="5"/>
  <c r="T1042" i="5"/>
  <c r="J1025" i="5"/>
  <c r="X1025" i="5"/>
  <c r="Z1025" i="5" s="1"/>
  <c r="L1025" i="5"/>
  <c r="N1025" i="5"/>
  <c r="R1025" i="5"/>
  <c r="T1025" i="5"/>
  <c r="I1025" i="5"/>
  <c r="P1025" i="5"/>
  <c r="V1025" i="5"/>
  <c r="P1017" i="5"/>
  <c r="X1017" i="5"/>
  <c r="Z1017" i="5" s="1"/>
  <c r="L1017" i="5"/>
  <c r="I1017" i="5"/>
  <c r="K1017" i="5" s="1"/>
  <c r="M1017" i="5" s="1"/>
  <c r="J1017" i="5"/>
  <c r="N1017" i="5"/>
  <c r="R1017" i="5"/>
  <c r="T1017" i="5"/>
  <c r="E1007" i="5"/>
  <c r="H1007" i="5"/>
  <c r="E998" i="5"/>
  <c r="H998" i="5"/>
  <c r="I979" i="5"/>
  <c r="P979" i="5"/>
  <c r="R979" i="5"/>
  <c r="V979" i="5"/>
  <c r="X979" i="5"/>
  <c r="Z979" i="5" s="1"/>
  <c r="L979" i="5"/>
  <c r="N979" i="5"/>
  <c r="J970" i="5"/>
  <c r="N970" i="5"/>
  <c r="P970" i="5"/>
  <c r="R970" i="5"/>
  <c r="T970" i="5"/>
  <c r="I970" i="5"/>
  <c r="K970" i="5" s="1"/>
  <c r="X970" i="5"/>
  <c r="Z970" i="5" s="1"/>
  <c r="I955" i="5"/>
  <c r="J955" i="5"/>
  <c r="K955" i="5" s="1"/>
  <c r="N955" i="5"/>
  <c r="R955" i="5"/>
  <c r="T955" i="5"/>
  <c r="X955" i="5"/>
  <c r="Z955" i="5" s="1"/>
  <c r="H936" i="5"/>
  <c r="E936" i="5"/>
  <c r="L927" i="5"/>
  <c r="N927" i="5"/>
  <c r="R927" i="5"/>
  <c r="J927" i="5"/>
  <c r="P927" i="5"/>
  <c r="X927" i="5"/>
  <c r="Z927" i="5" s="1"/>
  <c r="V927" i="5"/>
  <c r="L918" i="5"/>
  <c r="R918" i="5"/>
  <c r="E910" i="5"/>
  <c r="H910" i="5"/>
  <c r="E902" i="5"/>
  <c r="H902" i="5"/>
  <c r="F864" i="5"/>
  <c r="H864" i="5"/>
  <c r="E864" i="5"/>
  <c r="T854" i="5"/>
  <c r="X854" i="5"/>
  <c r="Z854" i="5" s="1"/>
  <c r="L854" i="5"/>
  <c r="R854" i="5"/>
  <c r="F844" i="5"/>
  <c r="H844" i="5"/>
  <c r="F834" i="5"/>
  <c r="H834" i="5"/>
  <c r="T824" i="5"/>
  <c r="X824" i="5"/>
  <c r="Z824" i="5" s="1"/>
  <c r="P824" i="5"/>
  <c r="I824" i="5"/>
  <c r="J824" i="5"/>
  <c r="L824" i="5"/>
  <c r="V824" i="5"/>
  <c r="E815" i="5"/>
  <c r="H815" i="5"/>
  <c r="R806" i="5"/>
  <c r="N806" i="5"/>
  <c r="N789" i="5"/>
  <c r="I789" i="5"/>
  <c r="J789" i="5"/>
  <c r="K789" i="5" s="1"/>
  <c r="P789" i="5"/>
  <c r="L789" i="5"/>
  <c r="R789" i="5"/>
  <c r="T789" i="5"/>
  <c r="V789" i="5"/>
  <c r="X789" i="5"/>
  <c r="Z789" i="5" s="1"/>
  <c r="F771" i="5"/>
  <c r="H771" i="5"/>
  <c r="I762" i="5"/>
  <c r="J762" i="5"/>
  <c r="R762" i="5"/>
  <c r="T762" i="5"/>
  <c r="E736" i="5"/>
  <c r="H736" i="5"/>
  <c r="F721" i="5"/>
  <c r="H721" i="5"/>
  <c r="N566" i="5"/>
  <c r="T566" i="5"/>
  <c r="V566" i="5"/>
  <c r="I566" i="5"/>
  <c r="L566" i="5"/>
  <c r="P566" i="5"/>
  <c r="R566" i="5"/>
  <c r="H405" i="5"/>
  <c r="I405" i="5" s="1"/>
  <c r="E405" i="5"/>
  <c r="I352" i="5"/>
  <c r="J352" i="5"/>
  <c r="K352" i="5" s="1"/>
  <c r="M352" i="5" s="1"/>
  <c r="L352" i="5"/>
  <c r="P352" i="5"/>
  <c r="T352" i="5"/>
  <c r="X352" i="5"/>
  <c r="Z352" i="5" s="1"/>
  <c r="R352" i="5"/>
  <c r="F163" i="5"/>
  <c r="H163" i="5"/>
  <c r="P93" i="5"/>
  <c r="X93" i="5"/>
  <c r="Z93" i="5" s="1"/>
  <c r="N93" i="5"/>
  <c r="I93" i="5"/>
  <c r="T93" i="5"/>
  <c r="L93" i="5"/>
  <c r="P13" i="5"/>
  <c r="R13" i="5"/>
  <c r="N13" i="5"/>
  <c r="X13" i="5"/>
  <c r="Z13" i="5" s="1"/>
  <c r="J1833" i="5"/>
  <c r="I1833" i="5"/>
  <c r="R1833" i="5"/>
  <c r="L1764" i="5"/>
  <c r="N1764" i="5"/>
  <c r="R1764" i="5"/>
  <c r="T1764" i="5"/>
  <c r="I1764" i="5"/>
  <c r="J1764" i="5"/>
  <c r="P1764" i="5"/>
  <c r="V1764" i="5"/>
  <c r="X1764" i="5"/>
  <c r="Z1764" i="5" s="1"/>
  <c r="R1711" i="5"/>
  <c r="N1711" i="5"/>
  <c r="E1666" i="5"/>
  <c r="H1666" i="5"/>
  <c r="I1611" i="5"/>
  <c r="V1611" i="5"/>
  <c r="X1611" i="5"/>
  <c r="Z1611" i="5" s="1"/>
  <c r="P1611" i="5"/>
  <c r="J1611" i="5"/>
  <c r="T1611" i="5"/>
  <c r="L1611" i="5"/>
  <c r="M1611" i="5" s="1"/>
  <c r="O1611" i="5" s="1"/>
  <c r="Q1611" i="5" s="1"/>
  <c r="S1611" i="5" s="1"/>
  <c r="U1611" i="5" s="1"/>
  <c r="W1611" i="5" s="1"/>
  <c r="Y1611" i="5" s="1"/>
  <c r="N1611" i="5"/>
  <c r="R1611" i="5"/>
  <c r="T1327" i="5"/>
  <c r="L1327" i="5"/>
  <c r="N1327" i="5"/>
  <c r="J1327" i="5"/>
  <c r="P1327" i="5"/>
  <c r="R1327" i="5"/>
  <c r="V1327" i="5"/>
  <c r="X1327" i="5"/>
  <c r="Z1327" i="5" s="1"/>
  <c r="I1327" i="5"/>
  <c r="P1273" i="5"/>
  <c r="I1273" i="5"/>
  <c r="L1273" i="5"/>
  <c r="N1273" i="5"/>
  <c r="T1273" i="5"/>
  <c r="V1273" i="5"/>
  <c r="X1273" i="5"/>
  <c r="Z1273" i="5" s="1"/>
  <c r="J1273" i="5"/>
  <c r="R1273" i="5"/>
  <c r="E1140" i="5"/>
  <c r="H1140" i="5"/>
  <c r="I2" i="5"/>
  <c r="R2" i="5"/>
  <c r="L2" i="5"/>
  <c r="N2" i="5"/>
  <c r="X2" i="5"/>
  <c r="Z2" i="5" s="1"/>
  <c r="P2" i="5"/>
  <c r="T2" i="5"/>
  <c r="V2" i="5"/>
  <c r="T102" i="5"/>
  <c r="P102" i="5"/>
  <c r="V102" i="5"/>
  <c r="X102" i="5"/>
  <c r="Z102" i="5" s="1"/>
  <c r="I102" i="5"/>
  <c r="K102" i="5" s="1"/>
  <c r="J102" i="5"/>
  <c r="N102" i="5"/>
  <c r="L102" i="5"/>
  <c r="T12" i="5"/>
  <c r="V12" i="5"/>
  <c r="X12" i="5"/>
  <c r="Z12" i="5" s="1"/>
  <c r="I12" i="5"/>
  <c r="P12" i="5"/>
  <c r="R12" i="5"/>
  <c r="J12" i="5"/>
  <c r="L12" i="5"/>
  <c r="N12" i="5"/>
  <c r="E1816" i="5"/>
  <c r="H1816" i="5"/>
  <c r="T1754" i="5"/>
  <c r="V1754" i="5"/>
  <c r="I1754" i="5"/>
  <c r="J1754" i="5"/>
  <c r="K1754" i="5" s="1"/>
  <c r="L1754" i="5"/>
  <c r="N1754" i="5"/>
  <c r="P1754" i="5"/>
  <c r="R1754" i="5"/>
  <c r="X1754" i="5"/>
  <c r="Z1754" i="5" s="1"/>
  <c r="P1702" i="5"/>
  <c r="R1702" i="5"/>
  <c r="I1702" i="5"/>
  <c r="F1433" i="5"/>
  <c r="H1433" i="5"/>
  <c r="T1345" i="5"/>
  <c r="L1345" i="5"/>
  <c r="P1345" i="5"/>
  <c r="F1318" i="5"/>
  <c r="H1318" i="5"/>
  <c r="N1282" i="5"/>
  <c r="I1282" i="5"/>
  <c r="L1282" i="5"/>
  <c r="P1245" i="5"/>
  <c r="R1245" i="5"/>
  <c r="X1245" i="5"/>
  <c r="Z1245" i="5" s="1"/>
  <c r="J1245" i="5"/>
  <c r="H1202" i="5"/>
  <c r="F1202" i="5"/>
  <c r="H1164" i="5"/>
  <c r="F1164" i="5"/>
  <c r="V1122" i="5"/>
  <c r="L1122" i="5"/>
  <c r="I1122" i="5"/>
  <c r="N1122" i="5"/>
  <c r="P1122" i="5"/>
  <c r="T1030" i="5"/>
  <c r="V1030" i="5"/>
  <c r="I1030" i="5"/>
  <c r="L1030" i="5"/>
  <c r="N1030" i="5"/>
  <c r="P1030" i="5"/>
  <c r="R1030" i="5"/>
  <c r="X1030" i="5"/>
  <c r="Z1030" i="5" s="1"/>
  <c r="J1030" i="5"/>
  <c r="I850" i="5"/>
  <c r="T850" i="5"/>
  <c r="V850" i="5"/>
  <c r="J850" i="5"/>
  <c r="L850" i="5"/>
  <c r="N850" i="5"/>
  <c r="P850" i="5"/>
  <c r="R850" i="5"/>
  <c r="X850" i="5"/>
  <c r="Z850" i="5" s="1"/>
  <c r="I171" i="5"/>
  <c r="L171" i="5"/>
  <c r="J171" i="5"/>
  <c r="K171" i="5" s="1"/>
  <c r="P171" i="5"/>
  <c r="R171" i="5"/>
  <c r="T171" i="5"/>
  <c r="V171" i="5"/>
  <c r="F151" i="5"/>
  <c r="H151" i="5"/>
  <c r="E41" i="5"/>
  <c r="H41" i="5"/>
  <c r="N1840" i="5"/>
  <c r="T1840" i="5"/>
  <c r="V1840" i="5"/>
  <c r="X1840" i="5"/>
  <c r="Z1840" i="5" s="1"/>
  <c r="J1840" i="5"/>
  <c r="L1840" i="5"/>
  <c r="P1840" i="5"/>
  <c r="R1840" i="5"/>
  <c r="N1806" i="5"/>
  <c r="I1806" i="5"/>
  <c r="T1806" i="5"/>
  <c r="E1627" i="5"/>
  <c r="H1627" i="5"/>
  <c r="F121" i="5"/>
  <c r="F72" i="5"/>
  <c r="F90" i="5"/>
  <c r="H90" i="5"/>
  <c r="H70" i="5"/>
  <c r="E70" i="5"/>
  <c r="L20" i="5"/>
  <c r="R20" i="5"/>
  <c r="J20" i="5"/>
  <c r="I20" i="5"/>
  <c r="V20" i="5"/>
  <c r="I1873" i="5"/>
  <c r="R1873" i="5"/>
  <c r="J1873" i="5"/>
  <c r="T1839" i="5"/>
  <c r="L1839" i="5"/>
  <c r="J1839" i="5"/>
  <c r="R1839" i="5"/>
  <c r="V1770" i="5"/>
  <c r="X1770" i="5"/>
  <c r="Z1770" i="5" s="1"/>
  <c r="J1770" i="5"/>
  <c r="R1770" i="5"/>
  <c r="I1770" i="5"/>
  <c r="K1770" i="5" s="1"/>
  <c r="L1770" i="5"/>
  <c r="N1770" i="5"/>
  <c r="P1770" i="5"/>
  <c r="F1752" i="5"/>
  <c r="H1752" i="5"/>
  <c r="P1716" i="5"/>
  <c r="R1716" i="5"/>
  <c r="N1716" i="5"/>
  <c r="I1653" i="5"/>
  <c r="N1653" i="5"/>
  <c r="F1626" i="5"/>
  <c r="H1626" i="5"/>
  <c r="T1590" i="5"/>
  <c r="R1590" i="5"/>
  <c r="P1590" i="5"/>
  <c r="X1541" i="5"/>
  <c r="Z1541" i="5" s="1"/>
  <c r="R1541" i="5"/>
  <c r="T1541" i="5"/>
  <c r="V1541" i="5"/>
  <c r="P1541" i="5"/>
  <c r="L1541" i="5"/>
  <c r="I1541" i="5"/>
  <c r="J1541" i="5"/>
  <c r="E1814" i="5"/>
  <c r="H1814" i="5"/>
  <c r="N1741" i="5"/>
  <c r="P1741" i="5"/>
  <c r="R1741" i="5"/>
  <c r="I1672" i="5"/>
  <c r="R1672" i="5"/>
  <c r="E1652" i="5"/>
  <c r="H1652" i="5"/>
  <c r="P1616" i="5"/>
  <c r="J1616" i="5"/>
  <c r="N1616" i="5"/>
  <c r="T1616" i="5"/>
  <c r="I1616" i="5"/>
  <c r="E1599" i="5"/>
  <c r="H1599" i="5"/>
  <c r="P1569" i="5"/>
  <c r="X1569" i="5"/>
  <c r="Z1569" i="5" s="1"/>
  <c r="I1569" i="5"/>
  <c r="J1569" i="5"/>
  <c r="K1569" i="5" s="1"/>
  <c r="T1569" i="5"/>
  <c r="R1569" i="5"/>
  <c r="N1569" i="5"/>
  <c r="E1540" i="5"/>
  <c r="H1540" i="5"/>
  <c r="E1531" i="5"/>
  <c r="H1531" i="5"/>
  <c r="I1524" i="5"/>
  <c r="K1524" i="5" s="1"/>
  <c r="J1524" i="5"/>
  <c r="X1524" i="5"/>
  <c r="Z1524" i="5" s="1"/>
  <c r="N1524" i="5"/>
  <c r="R1524" i="5"/>
  <c r="P1491" i="5"/>
  <c r="I1491" i="5"/>
  <c r="J1491" i="5"/>
  <c r="L1491" i="5"/>
  <c r="T1491" i="5"/>
  <c r="V1491" i="5"/>
  <c r="X1491" i="5"/>
  <c r="Z1491" i="5" s="1"/>
  <c r="J1474" i="5"/>
  <c r="N1474" i="5"/>
  <c r="P1474" i="5"/>
  <c r="R1474" i="5"/>
  <c r="T1474" i="5"/>
  <c r="X1474" i="5"/>
  <c r="Z1474" i="5" s="1"/>
  <c r="I1474" i="5"/>
  <c r="P1466" i="5"/>
  <c r="X1466" i="5"/>
  <c r="Z1466" i="5" s="1"/>
  <c r="J1466" i="5"/>
  <c r="L1466" i="5"/>
  <c r="N1466" i="5"/>
  <c r="V1466" i="5"/>
  <c r="T1466" i="5"/>
  <c r="R1466" i="5"/>
  <c r="F158" i="5"/>
  <c r="H158" i="5"/>
  <c r="E18" i="5"/>
  <c r="H18" i="5"/>
  <c r="E1837" i="5"/>
  <c r="H1837" i="5"/>
  <c r="J1813" i="5"/>
  <c r="I1813" i="5"/>
  <c r="K1813" i="5" s="1"/>
  <c r="L1795" i="5"/>
  <c r="V1795" i="5"/>
  <c r="I1795" i="5"/>
  <c r="E1769" i="5"/>
  <c r="H1769" i="5"/>
  <c r="I1740" i="5"/>
  <c r="K1740" i="5" s="1"/>
  <c r="M1740" i="5" s="1"/>
  <c r="O1740" i="5" s="1"/>
  <c r="Q1740" i="5" s="1"/>
  <c r="S1740" i="5" s="1"/>
  <c r="L1740" i="5"/>
  <c r="N1740" i="5"/>
  <c r="P1740" i="5"/>
  <c r="R1740" i="5"/>
  <c r="V1740" i="5"/>
  <c r="X1740" i="5"/>
  <c r="Z1740" i="5" s="1"/>
  <c r="J1740" i="5"/>
  <c r="V1723" i="5"/>
  <c r="R1723" i="5"/>
  <c r="I1723" i="5"/>
  <c r="I1699" i="5"/>
  <c r="J1699" i="5"/>
  <c r="N1699" i="5"/>
  <c r="P1699" i="5"/>
  <c r="L1699" i="5"/>
  <c r="R1699" i="5"/>
  <c r="T1699" i="5"/>
  <c r="V1699" i="5"/>
  <c r="X1699" i="5"/>
  <c r="Z1699" i="5" s="1"/>
  <c r="J1680" i="5"/>
  <c r="K1680" i="5" s="1"/>
  <c r="M1680" i="5" s="1"/>
  <c r="O1680" i="5" s="1"/>
  <c r="Q1680" i="5" s="1"/>
  <c r="S1680" i="5" s="1"/>
  <c r="P1680" i="5"/>
  <c r="R1680" i="5"/>
  <c r="X1680" i="5"/>
  <c r="Z1680" i="5" s="1"/>
  <c r="I1680" i="5"/>
  <c r="L1680" i="5"/>
  <c r="N1680" i="5"/>
  <c r="V1680" i="5"/>
  <c r="L1643" i="5"/>
  <c r="I1643" i="5"/>
  <c r="V1643" i="5"/>
  <c r="J1606" i="5"/>
  <c r="L1606" i="5"/>
  <c r="R1606" i="5"/>
  <c r="T1606" i="5"/>
  <c r="X1606" i="5"/>
  <c r="Z1606" i="5" s="1"/>
  <c r="P1606" i="5"/>
  <c r="N1606" i="5"/>
  <c r="R1578" i="5"/>
  <c r="V1578" i="5"/>
  <c r="X1578" i="5"/>
  <c r="Z1578" i="5" s="1"/>
  <c r="I1578" i="5"/>
  <c r="P1578" i="5"/>
  <c r="L1578" i="5"/>
  <c r="N1578" i="5"/>
  <c r="I1549" i="5"/>
  <c r="P1549" i="5"/>
  <c r="R1549" i="5"/>
  <c r="T1549" i="5"/>
  <c r="F1513" i="5"/>
  <c r="H1513" i="5"/>
  <c r="E1490" i="5"/>
  <c r="H1490" i="5"/>
  <c r="X1473" i="5"/>
  <c r="Z1473" i="5" s="1"/>
  <c r="L1473" i="5"/>
  <c r="P1473" i="5"/>
  <c r="V1473" i="5"/>
  <c r="T1457" i="5"/>
  <c r="V1457" i="5"/>
  <c r="I1457" i="5"/>
  <c r="J1457" i="5"/>
  <c r="L1457" i="5"/>
  <c r="N1457" i="5"/>
  <c r="P1457" i="5"/>
  <c r="R1457" i="5"/>
  <c r="X1457" i="5"/>
  <c r="Z1457" i="5" s="1"/>
  <c r="X1420" i="5"/>
  <c r="Z1420" i="5" s="1"/>
  <c r="J1420" i="5"/>
  <c r="V1420" i="5"/>
  <c r="J1332" i="5"/>
  <c r="K1332" i="5" s="1"/>
  <c r="M1332" i="5" s="1"/>
  <c r="O1332" i="5" s="1"/>
  <c r="Q1332" i="5" s="1"/>
  <c r="S1332" i="5" s="1"/>
  <c r="U1332" i="5" s="1"/>
  <c r="W1332" i="5" s="1"/>
  <c r="X1332" i="5"/>
  <c r="Z1332" i="5" s="1"/>
  <c r="I1332" i="5"/>
  <c r="L1332" i="5"/>
  <c r="N1332" i="5"/>
  <c r="P1332" i="5"/>
  <c r="R1332" i="5"/>
  <c r="T1332" i="5"/>
  <c r="V1332" i="5"/>
  <c r="X1314" i="5"/>
  <c r="Z1314" i="5" s="1"/>
  <c r="N1314" i="5"/>
  <c r="H1242" i="5"/>
  <c r="F1242" i="5"/>
  <c r="E138" i="5"/>
  <c r="E98" i="5"/>
  <c r="E44" i="5"/>
  <c r="E177" i="5"/>
  <c r="H177" i="5"/>
  <c r="T157" i="5"/>
  <c r="N157" i="5"/>
  <c r="R157" i="5"/>
  <c r="P157" i="5"/>
  <c r="I157" i="5"/>
  <c r="J157" i="5"/>
  <c r="X157" i="5"/>
  <c r="Z157" i="5" s="1"/>
  <c r="L157" i="5"/>
  <c r="L127" i="5"/>
  <c r="J127" i="5"/>
  <c r="N127" i="5"/>
  <c r="P127" i="5"/>
  <c r="F107" i="5"/>
  <c r="H107" i="5"/>
  <c r="I77" i="5"/>
  <c r="N77" i="5"/>
  <c r="T77" i="5"/>
  <c r="X77" i="5"/>
  <c r="Z77" i="5" s="1"/>
  <c r="J77" i="5"/>
  <c r="E67" i="5"/>
  <c r="H67" i="5"/>
  <c r="V37" i="5"/>
  <c r="L37" i="5"/>
  <c r="N37" i="5"/>
  <c r="R37" i="5"/>
  <c r="I37" i="5"/>
  <c r="J37" i="5"/>
  <c r="P37" i="5"/>
  <c r="T37" i="5"/>
  <c r="X37" i="5"/>
  <c r="Z37" i="5" s="1"/>
  <c r="H17" i="5"/>
  <c r="E17" i="5"/>
  <c r="E7" i="5"/>
  <c r="H7" i="5"/>
  <c r="N1860" i="5"/>
  <c r="J1860" i="5"/>
  <c r="L1860" i="5"/>
  <c r="P1860" i="5"/>
  <c r="R1860" i="5"/>
  <c r="T1860" i="5"/>
  <c r="V1860" i="5"/>
  <c r="X1820" i="5"/>
  <c r="Z1820" i="5" s="1"/>
  <c r="N1820" i="5"/>
  <c r="J1820" i="5"/>
  <c r="L1820" i="5"/>
  <c r="P1820" i="5"/>
  <c r="R1820" i="5"/>
  <c r="T1820" i="5"/>
  <c r="V1820" i="5"/>
  <c r="L1812" i="5"/>
  <c r="N1812" i="5"/>
  <c r="T1812" i="5"/>
  <c r="V1812" i="5"/>
  <c r="X1812" i="5"/>
  <c r="Z1812" i="5" s="1"/>
  <c r="I1812" i="5"/>
  <c r="J1812" i="5"/>
  <c r="P1812" i="5"/>
  <c r="R1812" i="5"/>
  <c r="E1794" i="5"/>
  <c r="H1794" i="5"/>
  <c r="I1768" i="5"/>
  <c r="R1768" i="5"/>
  <c r="V1768" i="5"/>
  <c r="L1768" i="5"/>
  <c r="V1739" i="5"/>
  <c r="X1739" i="5"/>
  <c r="Z1739" i="5" s="1"/>
  <c r="I1739" i="5"/>
  <c r="J1739" i="5"/>
  <c r="L1739" i="5"/>
  <c r="N1739" i="5"/>
  <c r="P1739" i="5"/>
  <c r="R1739" i="5"/>
  <c r="T1739" i="5"/>
  <c r="E1731" i="5"/>
  <c r="H1731" i="5"/>
  <c r="I1706" i="5"/>
  <c r="R1706" i="5"/>
  <c r="X1706" i="5"/>
  <c r="Z1706" i="5" s="1"/>
  <c r="N1706" i="5"/>
  <c r="P1706" i="5"/>
  <c r="I1679" i="5"/>
  <c r="K1679" i="5" s="1"/>
  <c r="M1679" i="5" s="1"/>
  <c r="L1679" i="5"/>
  <c r="N1679" i="5"/>
  <c r="R1679" i="5"/>
  <c r="T1679" i="5"/>
  <c r="J1679" i="5"/>
  <c r="P1679" i="5"/>
  <c r="V1679" i="5"/>
  <c r="X1679" i="5"/>
  <c r="Z1679" i="5" s="1"/>
  <c r="P1650" i="5"/>
  <c r="J1650" i="5"/>
  <c r="L1650" i="5"/>
  <c r="R1650" i="5"/>
  <c r="I1650" i="5"/>
  <c r="K1650" i="5" s="1"/>
  <c r="M1650" i="5" s="1"/>
  <c r="T1650" i="5"/>
  <c r="V1650" i="5"/>
  <c r="R1624" i="5"/>
  <c r="I1624" i="5"/>
  <c r="J1624" i="5"/>
  <c r="N1624" i="5"/>
  <c r="P1624" i="5"/>
  <c r="X1624" i="5"/>
  <c r="Z1624" i="5" s="1"/>
  <c r="E1614" i="5"/>
  <c r="H1614" i="5"/>
  <c r="F1605" i="5"/>
  <c r="H1605" i="5"/>
  <c r="F1577" i="5"/>
  <c r="H1577" i="5"/>
  <c r="E1512" i="5"/>
  <c r="H1512" i="5"/>
  <c r="F178" i="5"/>
  <c r="F137" i="5"/>
  <c r="F117" i="5"/>
  <c r="F94" i="5"/>
  <c r="F64" i="5"/>
  <c r="E8" i="5"/>
  <c r="E176" i="5"/>
  <c r="H176" i="5"/>
  <c r="E166" i="5"/>
  <c r="H166" i="5"/>
  <c r="F156" i="5"/>
  <c r="H156" i="5"/>
  <c r="L156" i="5" s="1"/>
  <c r="F136" i="5"/>
  <c r="H136" i="5"/>
  <c r="R116" i="5"/>
  <c r="T116" i="5"/>
  <c r="X116" i="5"/>
  <c r="Z116" i="5" s="1"/>
  <c r="I116" i="5"/>
  <c r="J116" i="5"/>
  <c r="L116" i="5"/>
  <c r="P116" i="5"/>
  <c r="V116" i="5"/>
  <c r="N116" i="5"/>
  <c r="X86" i="5"/>
  <c r="Z86" i="5" s="1"/>
  <c r="T86" i="5"/>
  <c r="R86" i="5"/>
  <c r="I86" i="5"/>
  <c r="L86" i="5"/>
  <c r="P86" i="5"/>
  <c r="I66" i="5"/>
  <c r="N66" i="5"/>
  <c r="R66" i="5"/>
  <c r="V66" i="5"/>
  <c r="X66" i="5"/>
  <c r="Z66" i="5" s="1"/>
  <c r="L66" i="5"/>
  <c r="P66" i="5"/>
  <c r="F56" i="5"/>
  <c r="H56" i="5"/>
  <c r="F36" i="5"/>
  <c r="H36" i="5"/>
  <c r="V26" i="5"/>
  <c r="R26" i="5"/>
  <c r="T26" i="5"/>
  <c r="P26" i="5"/>
  <c r="I26" i="5"/>
  <c r="J26" i="5"/>
  <c r="L26" i="5"/>
  <c r="N26" i="5"/>
  <c r="X26" i="5"/>
  <c r="Z26" i="5" s="1"/>
  <c r="J16" i="5"/>
  <c r="R16" i="5"/>
  <c r="T16" i="5"/>
  <c r="X16" i="5"/>
  <c r="Z16" i="5" s="1"/>
  <c r="P16" i="5"/>
  <c r="I16" i="5"/>
  <c r="L16" i="5"/>
  <c r="N16" i="5"/>
  <c r="V16" i="5"/>
  <c r="L1869" i="5"/>
  <c r="J1869" i="5"/>
  <c r="R1869" i="5"/>
  <c r="T1869" i="5"/>
  <c r="T1859" i="5"/>
  <c r="J1859" i="5"/>
  <c r="R1859" i="5"/>
  <c r="L1859" i="5"/>
  <c r="T1844" i="5"/>
  <c r="L1844" i="5"/>
  <c r="J1844" i="5"/>
  <c r="R1844" i="5"/>
  <c r="N1835" i="5"/>
  <c r="J1835" i="5"/>
  <c r="L1835" i="5"/>
  <c r="P1835" i="5"/>
  <c r="R1835" i="5"/>
  <c r="T1835" i="5"/>
  <c r="V1835" i="5"/>
  <c r="E1827" i="5"/>
  <c r="H1827" i="5"/>
  <c r="P1811" i="5"/>
  <c r="L1811" i="5"/>
  <c r="N1811" i="5"/>
  <c r="R1811" i="5"/>
  <c r="V1811" i="5"/>
  <c r="X1811" i="5"/>
  <c r="Z1811" i="5" s="1"/>
  <c r="E1776" i="5"/>
  <c r="H1776" i="5"/>
  <c r="I1748" i="5"/>
  <c r="L1748" i="5"/>
  <c r="R1748" i="5"/>
  <c r="V1748" i="5"/>
  <c r="E178" i="5"/>
  <c r="E157" i="5"/>
  <c r="F134" i="5"/>
  <c r="F92" i="5"/>
  <c r="F58" i="5"/>
  <c r="E42" i="5"/>
  <c r="F4" i="5"/>
  <c r="E175" i="5"/>
  <c r="H175" i="5"/>
  <c r="J165" i="5"/>
  <c r="X165" i="5"/>
  <c r="Z165" i="5" s="1"/>
  <c r="P145" i="5"/>
  <c r="J145" i="5"/>
  <c r="J135" i="5"/>
  <c r="X135" i="5"/>
  <c r="Z135" i="5" s="1"/>
  <c r="I135" i="5"/>
  <c r="K135" i="5" s="1"/>
  <c r="L135" i="5"/>
  <c r="P135" i="5"/>
  <c r="T135" i="5"/>
  <c r="V135" i="5"/>
  <c r="T125" i="5"/>
  <c r="I125" i="5"/>
  <c r="J125" i="5"/>
  <c r="K125" i="5" s="1"/>
  <c r="N125" i="5"/>
  <c r="X125" i="5"/>
  <c r="Z125" i="5" s="1"/>
  <c r="X115" i="5"/>
  <c r="Z115" i="5" s="1"/>
  <c r="L115" i="5"/>
  <c r="P115" i="5"/>
  <c r="T115" i="5"/>
  <c r="V115" i="5"/>
  <c r="J115" i="5"/>
  <c r="I115" i="5"/>
  <c r="K115" i="5" s="1"/>
  <c r="M115" i="5" s="1"/>
  <c r="N105" i="5"/>
  <c r="L105" i="5"/>
  <c r="R105" i="5"/>
  <c r="V105" i="5"/>
  <c r="P105" i="5"/>
  <c r="F95" i="5"/>
  <c r="H95" i="5"/>
  <c r="J85" i="5"/>
  <c r="I85" i="5"/>
  <c r="P85" i="5"/>
  <c r="V85" i="5"/>
  <c r="E75" i="5"/>
  <c r="H75" i="5"/>
  <c r="E65" i="5"/>
  <c r="H65" i="5"/>
  <c r="E55" i="5"/>
  <c r="H55" i="5"/>
  <c r="F45" i="5"/>
  <c r="H45" i="5"/>
  <c r="E35" i="5"/>
  <c r="H35" i="5"/>
  <c r="I25" i="5"/>
  <c r="R25" i="5"/>
  <c r="V25" i="5"/>
  <c r="I15" i="5"/>
  <c r="J15" i="5"/>
  <c r="R15" i="5"/>
  <c r="T15" i="5"/>
  <c r="L15" i="5"/>
  <c r="V15" i="5"/>
  <c r="F5" i="5"/>
  <c r="H5" i="5"/>
  <c r="J5" i="5" s="1"/>
  <c r="X1876" i="5"/>
  <c r="Z1876" i="5" s="1"/>
  <c r="P1876" i="5"/>
  <c r="L1876" i="5"/>
  <c r="N1876" i="5"/>
  <c r="R1876" i="5"/>
  <c r="V1876" i="5"/>
  <c r="J1868" i="5"/>
  <c r="I1868" i="5"/>
  <c r="K1868" i="5" s="1"/>
  <c r="F1858" i="5"/>
  <c r="H1858" i="5"/>
  <c r="N1850" i="5"/>
  <c r="X1850" i="5"/>
  <c r="Z1850" i="5" s="1"/>
  <c r="J1850" i="5"/>
  <c r="L1850" i="5"/>
  <c r="P1850" i="5"/>
  <c r="R1850" i="5"/>
  <c r="T1850" i="5"/>
  <c r="V1850" i="5"/>
  <c r="F1843" i="5"/>
  <c r="H1843" i="5"/>
  <c r="E1834" i="5"/>
  <c r="F1826" i="5"/>
  <c r="E1818" i="5"/>
  <c r="F1810" i="5"/>
  <c r="H1810" i="5"/>
  <c r="V1802" i="5"/>
  <c r="I1802" i="5"/>
  <c r="J1802" i="5"/>
  <c r="L1802" i="5"/>
  <c r="P1802" i="5"/>
  <c r="R1802" i="5"/>
  <c r="T1802" i="5"/>
  <c r="F1792" i="5"/>
  <c r="H1792" i="5"/>
  <c r="I1784" i="5"/>
  <c r="J1784" i="5"/>
  <c r="N1784" i="5"/>
  <c r="L1784" i="5"/>
  <c r="P1784" i="5"/>
  <c r="R1784" i="5"/>
  <c r="T1784" i="5"/>
  <c r="V1784" i="5"/>
  <c r="X1784" i="5"/>
  <c r="Z1784" i="5" s="1"/>
  <c r="I1775" i="5"/>
  <c r="L1775" i="5"/>
  <c r="N1775" i="5"/>
  <c r="X1775" i="5"/>
  <c r="Z1775" i="5" s="1"/>
  <c r="N1766" i="5"/>
  <c r="P1766" i="5"/>
  <c r="R1766" i="5"/>
  <c r="E1757" i="5"/>
  <c r="H1757" i="5"/>
  <c r="F1747" i="5"/>
  <c r="H1747" i="5"/>
  <c r="E1737" i="5"/>
  <c r="H1737" i="5"/>
  <c r="V1730" i="5"/>
  <c r="X1730" i="5"/>
  <c r="Z1730" i="5" s="1"/>
  <c r="J1730" i="5"/>
  <c r="K1730" i="5" s="1"/>
  <c r="M1730" i="5" s="1"/>
  <c r="O1730" i="5" s="1"/>
  <c r="Q1730" i="5" s="1"/>
  <c r="S1730" i="5" s="1"/>
  <c r="I1730" i="5"/>
  <c r="L1730" i="5"/>
  <c r="N1730" i="5"/>
  <c r="P1730" i="5"/>
  <c r="R1730" i="5"/>
  <c r="N1721" i="5"/>
  <c r="P1721" i="5"/>
  <c r="R1721" i="5"/>
  <c r="I1712" i="5"/>
  <c r="R1712" i="5"/>
  <c r="F1704" i="5"/>
  <c r="I1696" i="5"/>
  <c r="N1696" i="5"/>
  <c r="R1696" i="5"/>
  <c r="X1696" i="5"/>
  <c r="Z1696" i="5" s="1"/>
  <c r="P1696" i="5"/>
  <c r="F1686" i="5"/>
  <c r="H1686" i="5"/>
  <c r="E1678" i="5"/>
  <c r="H1678" i="5"/>
  <c r="T1668" i="5"/>
  <c r="N1668" i="5"/>
  <c r="I1668" i="5"/>
  <c r="R1668" i="5"/>
  <c r="J1668" i="5"/>
  <c r="K1668" i="5" s="1"/>
  <c r="J1658" i="5"/>
  <c r="R1658" i="5"/>
  <c r="T1658" i="5"/>
  <c r="N1658" i="5"/>
  <c r="I1658" i="5"/>
  <c r="F1648" i="5"/>
  <c r="H1648" i="5"/>
  <c r="L1640" i="5"/>
  <c r="I1640" i="5"/>
  <c r="J1640" i="5"/>
  <c r="K1640" i="5" s="1"/>
  <c r="M1640" i="5" s="1"/>
  <c r="P1640" i="5"/>
  <c r="T1640" i="5"/>
  <c r="V1640" i="5"/>
  <c r="P1631" i="5"/>
  <c r="I1631" i="5"/>
  <c r="K1631" i="5" s="1"/>
  <c r="J1631" i="5"/>
  <c r="T1631" i="5"/>
  <c r="V1631" i="5"/>
  <c r="X1622" i="5"/>
  <c r="Z1622" i="5" s="1"/>
  <c r="I1622" i="5"/>
  <c r="J1622" i="5"/>
  <c r="N1622" i="5"/>
  <c r="P1622" i="5"/>
  <c r="R1622" i="5"/>
  <c r="L1622" i="5"/>
  <c r="T1622" i="5"/>
  <c r="V1622" i="5"/>
  <c r="F1612" i="5"/>
  <c r="H1612" i="5"/>
  <c r="E1603" i="5"/>
  <c r="H1603" i="5"/>
  <c r="T1595" i="5"/>
  <c r="L1595" i="5"/>
  <c r="V1595" i="5"/>
  <c r="J1595" i="5"/>
  <c r="I1595" i="5"/>
  <c r="R1595" i="5"/>
  <c r="E1585" i="5"/>
  <c r="H1585" i="5"/>
  <c r="V1565" i="5"/>
  <c r="I1565" i="5"/>
  <c r="R1565" i="5"/>
  <c r="J1565" i="5"/>
  <c r="L1565" i="5"/>
  <c r="I1555" i="5"/>
  <c r="K1555" i="5" s="1"/>
  <c r="J1555" i="5"/>
  <c r="T1555" i="5"/>
  <c r="E1546" i="5"/>
  <c r="H1546" i="5"/>
  <c r="J1546" i="5" s="1"/>
  <c r="X1536" i="5"/>
  <c r="Z1536" i="5" s="1"/>
  <c r="I1536" i="5"/>
  <c r="J1536" i="5"/>
  <c r="L1536" i="5"/>
  <c r="N1536" i="5"/>
  <c r="T1536" i="5"/>
  <c r="V1536" i="5"/>
  <c r="P1536" i="5"/>
  <c r="F1527" i="5"/>
  <c r="T1520" i="5"/>
  <c r="V1520" i="5"/>
  <c r="R1520" i="5"/>
  <c r="I1520" i="5"/>
  <c r="K1520" i="5" s="1"/>
  <c r="J1520" i="5"/>
  <c r="I1510" i="5"/>
  <c r="J1510" i="5"/>
  <c r="P1510" i="5"/>
  <c r="R1510" i="5"/>
  <c r="T1510" i="5"/>
  <c r="R1503" i="5"/>
  <c r="L1503" i="5"/>
  <c r="N1503" i="5"/>
  <c r="P1503" i="5"/>
  <c r="V1503" i="5"/>
  <c r="X1503" i="5"/>
  <c r="Z1503" i="5" s="1"/>
  <c r="I1503" i="5"/>
  <c r="K1503" i="5" s="1"/>
  <c r="M1503" i="5" s="1"/>
  <c r="O1503" i="5" s="1"/>
  <c r="Q1503" i="5" s="1"/>
  <c r="S1503" i="5" s="1"/>
  <c r="J1503" i="5"/>
  <c r="F1496" i="5"/>
  <c r="H1496" i="5"/>
  <c r="E1487" i="5"/>
  <c r="H1487" i="5"/>
  <c r="F1480" i="5"/>
  <c r="H1480" i="5"/>
  <c r="E1470" i="5"/>
  <c r="V1463" i="5"/>
  <c r="N1463" i="5"/>
  <c r="R1463" i="5"/>
  <c r="I1445" i="5"/>
  <c r="R1445" i="5"/>
  <c r="J1445" i="5"/>
  <c r="L1445" i="5"/>
  <c r="P1445" i="5"/>
  <c r="T1445" i="5"/>
  <c r="V1445" i="5"/>
  <c r="T1436" i="5"/>
  <c r="J1436" i="5"/>
  <c r="V1436" i="5"/>
  <c r="R1426" i="5"/>
  <c r="T1426" i="5"/>
  <c r="E1418" i="5"/>
  <c r="H1418" i="5"/>
  <c r="V1410" i="5"/>
  <c r="L1410" i="5"/>
  <c r="P1410" i="5"/>
  <c r="R1410" i="5"/>
  <c r="X1410" i="5"/>
  <c r="Z1410" i="5" s="1"/>
  <c r="N1410" i="5"/>
  <c r="I1410" i="5"/>
  <c r="J1410" i="5"/>
  <c r="I1400" i="5"/>
  <c r="P1400" i="5"/>
  <c r="N1400" i="5"/>
  <c r="T1400" i="5"/>
  <c r="X1400" i="5"/>
  <c r="Z1400" i="5" s="1"/>
  <c r="E1391" i="5"/>
  <c r="H1391" i="5"/>
  <c r="J1381" i="5"/>
  <c r="L1381" i="5"/>
  <c r="I1381" i="5"/>
  <c r="K1381" i="5" s="1"/>
  <c r="M1381" i="5" s="1"/>
  <c r="N1381" i="5"/>
  <c r="P1381" i="5"/>
  <c r="R1381" i="5"/>
  <c r="V1381" i="5"/>
  <c r="X1381" i="5"/>
  <c r="Z1381" i="5" s="1"/>
  <c r="F1239" i="5"/>
  <c r="I1233" i="5"/>
  <c r="R1233" i="5"/>
  <c r="T1233" i="5"/>
  <c r="V1233" i="5"/>
  <c r="X1233" i="5"/>
  <c r="Z1233" i="5" s="1"/>
  <c r="J1233" i="5"/>
  <c r="P1233" i="5"/>
  <c r="L1233" i="5"/>
  <c r="N1233" i="5"/>
  <c r="V1214" i="5"/>
  <c r="I1214" i="5"/>
  <c r="L1214" i="5"/>
  <c r="X1214" i="5"/>
  <c r="Z1214" i="5" s="1"/>
  <c r="N1214" i="5"/>
  <c r="P1214" i="5"/>
  <c r="I1204" i="5"/>
  <c r="L1204" i="5"/>
  <c r="P1204" i="5"/>
  <c r="V1204" i="5"/>
  <c r="X1204" i="5"/>
  <c r="Z1204" i="5" s="1"/>
  <c r="H1195" i="5"/>
  <c r="E1195" i="5"/>
  <c r="I1186" i="5"/>
  <c r="J1186" i="5"/>
  <c r="L1186" i="5"/>
  <c r="N1186" i="5"/>
  <c r="P1186" i="5"/>
  <c r="R1186" i="5"/>
  <c r="T1186" i="5"/>
  <c r="X1186" i="5"/>
  <c r="Z1186" i="5" s="1"/>
  <c r="V1186" i="5"/>
  <c r="R1176" i="5"/>
  <c r="I1176" i="5"/>
  <c r="J1176" i="5"/>
  <c r="L1176" i="5"/>
  <c r="N1176" i="5"/>
  <c r="P1176" i="5"/>
  <c r="T1176" i="5"/>
  <c r="X1176" i="5"/>
  <c r="Z1176" i="5" s="1"/>
  <c r="V1176" i="5"/>
  <c r="F1166" i="5"/>
  <c r="L1159" i="5"/>
  <c r="V1159" i="5"/>
  <c r="R1159" i="5"/>
  <c r="H1132" i="5"/>
  <c r="E1132" i="5"/>
  <c r="E1117" i="5"/>
  <c r="J1109" i="5"/>
  <c r="R1109" i="5"/>
  <c r="N1109" i="5"/>
  <c r="X1109" i="5"/>
  <c r="Z1109" i="5" s="1"/>
  <c r="H1092" i="5"/>
  <c r="F1092" i="5"/>
  <c r="X1032" i="5"/>
  <c r="Z1032" i="5" s="1"/>
  <c r="L1032" i="5"/>
  <c r="T1032" i="5"/>
  <c r="I1032" i="5"/>
  <c r="J1032" i="5"/>
  <c r="N1032" i="5"/>
  <c r="P1032" i="5"/>
  <c r="R1032" i="5"/>
  <c r="N1016" i="5"/>
  <c r="L1016" i="5"/>
  <c r="R1016" i="5"/>
  <c r="I1016" i="5"/>
  <c r="X1016" i="5"/>
  <c r="Z1016" i="5" s="1"/>
  <c r="F988" i="5"/>
  <c r="H988" i="5"/>
  <c r="T978" i="5"/>
  <c r="X978" i="5"/>
  <c r="Z978" i="5" s="1"/>
  <c r="I978" i="5"/>
  <c r="J978" i="5"/>
  <c r="L978" i="5"/>
  <c r="N978" i="5"/>
  <c r="V978" i="5"/>
  <c r="P978" i="5"/>
  <c r="R978" i="5"/>
  <c r="P969" i="5"/>
  <c r="V969" i="5"/>
  <c r="X969" i="5"/>
  <c r="Z969" i="5" s="1"/>
  <c r="I969" i="5"/>
  <c r="L969" i="5"/>
  <c r="H945" i="5"/>
  <c r="E945" i="5"/>
  <c r="P935" i="5"/>
  <c r="N935" i="5"/>
  <c r="T935" i="5"/>
  <c r="I935" i="5"/>
  <c r="V935" i="5"/>
  <c r="L935" i="5"/>
  <c r="X935" i="5"/>
  <c r="Z935" i="5" s="1"/>
  <c r="J901" i="5"/>
  <c r="L901" i="5"/>
  <c r="N901" i="5"/>
  <c r="P901" i="5"/>
  <c r="R901" i="5"/>
  <c r="T901" i="5"/>
  <c r="V901" i="5"/>
  <c r="X901" i="5"/>
  <c r="Z901" i="5" s="1"/>
  <c r="I901" i="5"/>
  <c r="K901" i="5" s="1"/>
  <c r="M901" i="5" s="1"/>
  <c r="E881" i="5"/>
  <c r="H881" i="5"/>
  <c r="E871" i="5"/>
  <c r="J863" i="5"/>
  <c r="T863" i="5"/>
  <c r="I863" i="5"/>
  <c r="V863" i="5"/>
  <c r="I853" i="5"/>
  <c r="J853" i="5"/>
  <c r="R853" i="5"/>
  <c r="T853" i="5"/>
  <c r="V853" i="5"/>
  <c r="F843" i="5"/>
  <c r="H843" i="5"/>
  <c r="E833" i="5"/>
  <c r="H833" i="5"/>
  <c r="P823" i="5"/>
  <c r="V823" i="5"/>
  <c r="L805" i="5"/>
  <c r="T805" i="5"/>
  <c r="V805" i="5"/>
  <c r="I805" i="5"/>
  <c r="J805" i="5"/>
  <c r="N805" i="5"/>
  <c r="P805" i="5"/>
  <c r="R805" i="5"/>
  <c r="X805" i="5"/>
  <c r="Z805" i="5" s="1"/>
  <c r="E779" i="5"/>
  <c r="H779" i="5"/>
  <c r="P770" i="5"/>
  <c r="J770" i="5"/>
  <c r="L770" i="5"/>
  <c r="X770" i="5"/>
  <c r="Z770" i="5" s="1"/>
  <c r="I770" i="5"/>
  <c r="N770" i="5"/>
  <c r="R770" i="5"/>
  <c r="T770" i="5"/>
  <c r="V770" i="5"/>
  <c r="R761" i="5"/>
  <c r="V761" i="5"/>
  <c r="X761" i="5"/>
  <c r="Z761" i="5" s="1"/>
  <c r="P761" i="5"/>
  <c r="I761" i="5"/>
  <c r="L761" i="5"/>
  <c r="N761" i="5"/>
  <c r="H744" i="5"/>
  <c r="F744" i="5"/>
  <c r="F735" i="5"/>
  <c r="H735" i="5"/>
  <c r="N729" i="5"/>
  <c r="X729" i="5"/>
  <c r="Z729" i="5" s="1"/>
  <c r="I729" i="5"/>
  <c r="J729" i="5"/>
  <c r="L729" i="5"/>
  <c r="P729" i="5"/>
  <c r="V729" i="5"/>
  <c r="T729" i="5"/>
  <c r="R729" i="5"/>
  <c r="E720" i="5"/>
  <c r="H720" i="5"/>
  <c r="L692" i="5"/>
  <c r="P692" i="5"/>
  <c r="V692" i="5"/>
  <c r="J692" i="5"/>
  <c r="I692" i="5"/>
  <c r="R692" i="5"/>
  <c r="T692" i="5"/>
  <c r="N683" i="5"/>
  <c r="V683" i="5"/>
  <c r="J683" i="5"/>
  <c r="R683" i="5"/>
  <c r="L673" i="5"/>
  <c r="X673" i="5"/>
  <c r="Z673" i="5" s="1"/>
  <c r="T673" i="5"/>
  <c r="R673" i="5"/>
  <c r="I523" i="5"/>
  <c r="K523" i="5" s="1"/>
  <c r="T523" i="5"/>
  <c r="V523" i="5"/>
  <c r="J523" i="5"/>
  <c r="L523" i="5"/>
  <c r="N523" i="5"/>
  <c r="X523" i="5"/>
  <c r="Z523" i="5" s="1"/>
  <c r="H477" i="5"/>
  <c r="F477" i="5"/>
  <c r="T713" i="5"/>
  <c r="I713" i="5"/>
  <c r="L713" i="5"/>
  <c r="R713" i="5"/>
  <c r="X705" i="5"/>
  <c r="Z705" i="5" s="1"/>
  <c r="L705" i="5"/>
  <c r="V705" i="5"/>
  <c r="I705" i="5"/>
  <c r="N705" i="5"/>
  <c r="R705" i="5"/>
  <c r="L695" i="5"/>
  <c r="X695" i="5"/>
  <c r="Z695" i="5" s="1"/>
  <c r="I695" i="5"/>
  <c r="P695" i="5"/>
  <c r="V695" i="5"/>
  <c r="F688" i="5"/>
  <c r="H688" i="5"/>
  <c r="E678" i="5"/>
  <c r="H678" i="5"/>
  <c r="E669" i="5"/>
  <c r="H669" i="5"/>
  <c r="I651" i="5"/>
  <c r="K651" i="5" s="1"/>
  <c r="N651" i="5"/>
  <c r="T651" i="5"/>
  <c r="J651" i="5"/>
  <c r="R651" i="5"/>
  <c r="X651" i="5"/>
  <c r="Z651" i="5" s="1"/>
  <c r="F642" i="5"/>
  <c r="H642" i="5"/>
  <c r="E634" i="5"/>
  <c r="H634" i="5"/>
  <c r="T625" i="5"/>
  <c r="J625" i="5"/>
  <c r="I625" i="5"/>
  <c r="I616" i="5"/>
  <c r="P616" i="5"/>
  <c r="N616" i="5"/>
  <c r="R616" i="5"/>
  <c r="T616" i="5"/>
  <c r="L616" i="5"/>
  <c r="V616" i="5"/>
  <c r="V607" i="5"/>
  <c r="R607" i="5"/>
  <c r="P607" i="5"/>
  <c r="I607" i="5"/>
  <c r="J607" i="5"/>
  <c r="N607" i="5"/>
  <c r="X607" i="5"/>
  <c r="Z607" i="5" s="1"/>
  <c r="T607" i="5"/>
  <c r="L607" i="5"/>
  <c r="T581" i="5"/>
  <c r="N581" i="5"/>
  <c r="I581" i="5"/>
  <c r="N534" i="5"/>
  <c r="V534" i="5"/>
  <c r="T526" i="5"/>
  <c r="L526" i="5"/>
  <c r="M526" i="5" s="1"/>
  <c r="O526" i="5" s="1"/>
  <c r="Q526" i="5" s="1"/>
  <c r="S526" i="5" s="1"/>
  <c r="U526" i="5" s="1"/>
  <c r="W526" i="5" s="1"/>
  <c r="N526" i="5"/>
  <c r="P526" i="5"/>
  <c r="R526" i="5"/>
  <c r="V526" i="5"/>
  <c r="I526" i="5"/>
  <c r="K526" i="5" s="1"/>
  <c r="J526" i="5"/>
  <c r="L520" i="5"/>
  <c r="T520" i="5"/>
  <c r="V520" i="5"/>
  <c r="I520" i="5"/>
  <c r="K520" i="5" s="1"/>
  <c r="M520" i="5" s="1"/>
  <c r="E510" i="5"/>
  <c r="H510" i="5"/>
  <c r="V485" i="5"/>
  <c r="N485" i="5"/>
  <c r="R485" i="5"/>
  <c r="I476" i="5"/>
  <c r="J476" i="5"/>
  <c r="R476" i="5"/>
  <c r="T476" i="5"/>
  <c r="X469" i="5"/>
  <c r="Z469" i="5" s="1"/>
  <c r="N469" i="5"/>
  <c r="P469" i="5"/>
  <c r="R469" i="5"/>
  <c r="V469" i="5"/>
  <c r="I469" i="5"/>
  <c r="K469" i="5" s="1"/>
  <c r="J469" i="5"/>
  <c r="L469" i="5"/>
  <c r="T469" i="5"/>
  <c r="I461" i="5"/>
  <c r="R461" i="5"/>
  <c r="P461" i="5"/>
  <c r="T461" i="5"/>
  <c r="J427" i="5"/>
  <c r="V427" i="5"/>
  <c r="I427" i="5"/>
  <c r="K427" i="5" s="1"/>
  <c r="T427" i="5"/>
  <c r="J417" i="5"/>
  <c r="V417" i="5"/>
  <c r="I417" i="5"/>
  <c r="K417" i="5" s="1"/>
  <c r="T417" i="5"/>
  <c r="N409" i="5"/>
  <c r="T409" i="5"/>
  <c r="V409" i="5"/>
  <c r="X409" i="5"/>
  <c r="Z409" i="5" s="1"/>
  <c r="L409" i="5"/>
  <c r="J409" i="5"/>
  <c r="P409" i="5"/>
  <c r="R409" i="5"/>
  <c r="I409" i="5"/>
  <c r="K409" i="5" s="1"/>
  <c r="M409" i="5" s="1"/>
  <c r="O409" i="5" s="1"/>
  <c r="Q409" i="5" s="1"/>
  <c r="S409" i="5" s="1"/>
  <c r="U409" i="5" s="1"/>
  <c r="W409" i="5" s="1"/>
  <c r="Y409" i="5" s="1"/>
  <c r="V400" i="5"/>
  <c r="I400" i="5"/>
  <c r="P400" i="5"/>
  <c r="T392" i="5"/>
  <c r="I392" i="5"/>
  <c r="J392" i="5"/>
  <c r="P392" i="5"/>
  <c r="R392" i="5"/>
  <c r="V392" i="5"/>
  <c r="L392" i="5"/>
  <c r="X384" i="5"/>
  <c r="Z384" i="5" s="1"/>
  <c r="J384" i="5"/>
  <c r="P384" i="5"/>
  <c r="R384" i="5"/>
  <c r="T384" i="5"/>
  <c r="I384" i="5"/>
  <c r="L384" i="5"/>
  <c r="N384" i="5"/>
  <c r="V384" i="5"/>
  <c r="X369" i="5"/>
  <c r="Z369" i="5" s="1"/>
  <c r="R369" i="5"/>
  <c r="J369" i="5"/>
  <c r="L369" i="5"/>
  <c r="N369" i="5"/>
  <c r="V369" i="5"/>
  <c r="L361" i="5"/>
  <c r="N361" i="5"/>
  <c r="V361" i="5"/>
  <c r="X361" i="5"/>
  <c r="Z361" i="5" s="1"/>
  <c r="R361" i="5"/>
  <c r="J361" i="5"/>
  <c r="V351" i="5"/>
  <c r="I351" i="5"/>
  <c r="R342" i="5"/>
  <c r="T342" i="5"/>
  <c r="V342" i="5"/>
  <c r="I333" i="5"/>
  <c r="K333" i="5" s="1"/>
  <c r="M333" i="5" s="1"/>
  <c r="N333" i="5"/>
  <c r="P333" i="5"/>
  <c r="R333" i="5"/>
  <c r="T333" i="5"/>
  <c r="X333" i="5"/>
  <c r="Z333" i="5" s="1"/>
  <c r="J333" i="5"/>
  <c r="L333" i="5"/>
  <c r="V333" i="5"/>
  <c r="X326" i="5"/>
  <c r="Z326" i="5" s="1"/>
  <c r="L326" i="5"/>
  <c r="R326" i="5"/>
  <c r="T326" i="5"/>
  <c r="V326" i="5"/>
  <c r="J326" i="5"/>
  <c r="I326" i="5"/>
  <c r="N326" i="5"/>
  <c r="P326" i="5"/>
  <c r="F317" i="5"/>
  <c r="H317" i="5"/>
  <c r="R308" i="5"/>
  <c r="L308" i="5"/>
  <c r="I308" i="5"/>
  <c r="N308" i="5"/>
  <c r="P308" i="5"/>
  <c r="V308" i="5"/>
  <c r="E293" i="5"/>
  <c r="H293" i="5"/>
  <c r="J283" i="5"/>
  <c r="I283" i="5"/>
  <c r="K283" i="5" s="1"/>
  <c r="M283" i="5" s="1"/>
  <c r="L283" i="5"/>
  <c r="N283" i="5"/>
  <c r="P283" i="5"/>
  <c r="R283" i="5"/>
  <c r="V283" i="5"/>
  <c r="X283" i="5"/>
  <c r="Z283" i="5" s="1"/>
  <c r="T283" i="5"/>
  <c r="V274" i="5"/>
  <c r="L274" i="5"/>
  <c r="N274" i="5"/>
  <c r="P274" i="5"/>
  <c r="R274" i="5"/>
  <c r="X274" i="5"/>
  <c r="Z274" i="5" s="1"/>
  <c r="R265" i="5"/>
  <c r="J265" i="5"/>
  <c r="K265" i="5" s="1"/>
  <c r="M265" i="5" s="1"/>
  <c r="L265" i="5"/>
  <c r="I265" i="5"/>
  <c r="T265" i="5"/>
  <c r="V265" i="5"/>
  <c r="E256" i="5"/>
  <c r="H256" i="5"/>
  <c r="N247" i="5"/>
  <c r="V247" i="5"/>
  <c r="X247" i="5"/>
  <c r="Z247" i="5" s="1"/>
  <c r="J247" i="5"/>
  <c r="L247" i="5"/>
  <c r="R247" i="5"/>
  <c r="X238" i="5"/>
  <c r="Z238" i="5" s="1"/>
  <c r="L238" i="5"/>
  <c r="N238" i="5"/>
  <c r="T238" i="5"/>
  <c r="J238" i="5"/>
  <c r="I238" i="5"/>
  <c r="P229" i="5"/>
  <c r="R229" i="5"/>
  <c r="V229" i="5"/>
  <c r="X229" i="5"/>
  <c r="Z229" i="5" s="1"/>
  <c r="E219" i="5"/>
  <c r="H219" i="5"/>
  <c r="F209" i="5"/>
  <c r="H209" i="5"/>
  <c r="E200" i="5"/>
  <c r="H200" i="5"/>
  <c r="R200" i="5" s="1"/>
  <c r="R191" i="5"/>
  <c r="P191" i="5"/>
  <c r="N1872" i="5"/>
  <c r="R1852" i="5"/>
  <c r="R1846" i="5"/>
  <c r="L1815" i="5"/>
  <c r="L1665" i="5"/>
  <c r="L1638" i="5"/>
  <c r="R1484" i="5"/>
  <c r="I1205" i="5"/>
  <c r="N1205" i="5"/>
  <c r="P1205" i="5"/>
  <c r="T1205" i="5"/>
  <c r="X1205" i="5"/>
  <c r="Z1205" i="5" s="1"/>
  <c r="J1205" i="5"/>
  <c r="I1190" i="5"/>
  <c r="N1190" i="5"/>
  <c r="R1190" i="5"/>
  <c r="T1190" i="5"/>
  <c r="X1190" i="5"/>
  <c r="Z1190" i="5" s="1"/>
  <c r="L1190" i="5"/>
  <c r="J1190" i="5"/>
  <c r="K1190" i="5" s="1"/>
  <c r="M1190" i="5" s="1"/>
  <c r="O1190" i="5" s="1"/>
  <c r="Q1190" i="5" s="1"/>
  <c r="S1190" i="5" s="1"/>
  <c r="U1190" i="5" s="1"/>
  <c r="I1180" i="5"/>
  <c r="J1180" i="5"/>
  <c r="N1180" i="5"/>
  <c r="X1180" i="5"/>
  <c r="Z1180" i="5" s="1"/>
  <c r="J1170" i="5"/>
  <c r="L1170" i="5"/>
  <c r="N1170" i="5"/>
  <c r="T1170" i="5"/>
  <c r="V1170" i="5"/>
  <c r="I1170" i="5"/>
  <c r="K1170" i="5" s="1"/>
  <c r="M1170" i="5" s="1"/>
  <c r="O1170" i="5" s="1"/>
  <c r="Q1170" i="5" s="1"/>
  <c r="P1170" i="5"/>
  <c r="E1163" i="5"/>
  <c r="H1163" i="5"/>
  <c r="J1148" i="5"/>
  <c r="P1148" i="5"/>
  <c r="E1139" i="5"/>
  <c r="H1139" i="5"/>
  <c r="E1130" i="5"/>
  <c r="H1130" i="5"/>
  <c r="N1123" i="5"/>
  <c r="P1123" i="5"/>
  <c r="V1116" i="5"/>
  <c r="X1116" i="5"/>
  <c r="Z1116" i="5" s="1"/>
  <c r="I1116" i="5"/>
  <c r="J1116" i="5"/>
  <c r="K1116" i="5" s="1"/>
  <c r="L1116" i="5"/>
  <c r="N1116" i="5"/>
  <c r="P1116" i="5"/>
  <c r="R1116" i="5"/>
  <c r="T1116" i="5"/>
  <c r="F1108" i="5"/>
  <c r="H1108" i="5"/>
  <c r="V1098" i="5"/>
  <c r="X1098" i="5"/>
  <c r="Z1098" i="5" s="1"/>
  <c r="P1098" i="5"/>
  <c r="R1084" i="5"/>
  <c r="T1084" i="5"/>
  <c r="J1084" i="5"/>
  <c r="X1084" i="5"/>
  <c r="Z1084" i="5" s="1"/>
  <c r="R1076" i="5"/>
  <c r="V1076" i="5"/>
  <c r="I1076" i="5"/>
  <c r="L1076" i="5"/>
  <c r="X1076" i="5"/>
  <c r="Z1076" i="5" s="1"/>
  <c r="F1066" i="5"/>
  <c r="H1066" i="5"/>
  <c r="I1058" i="5"/>
  <c r="L1058" i="5"/>
  <c r="P1058" i="5"/>
  <c r="V1058" i="5"/>
  <c r="J1049" i="5"/>
  <c r="I1049" i="5"/>
  <c r="N1049" i="5"/>
  <c r="R1049" i="5"/>
  <c r="T1049" i="5"/>
  <c r="X1049" i="5"/>
  <c r="Z1049" i="5" s="1"/>
  <c r="I1041" i="5"/>
  <c r="X1041" i="5"/>
  <c r="Z1041" i="5" s="1"/>
  <c r="N1041" i="5"/>
  <c r="L1041" i="5"/>
  <c r="R1041" i="5"/>
  <c r="L1033" i="5"/>
  <c r="I1033" i="5"/>
  <c r="P1033" i="5"/>
  <c r="E1026" i="5"/>
  <c r="H1026" i="5"/>
  <c r="N1009" i="5"/>
  <c r="I1009" i="5"/>
  <c r="J1009" i="5"/>
  <c r="X1009" i="5"/>
  <c r="Z1009" i="5" s="1"/>
  <c r="L999" i="5"/>
  <c r="N999" i="5"/>
  <c r="N983" i="5"/>
  <c r="P983" i="5"/>
  <c r="I983" i="5"/>
  <c r="K983" i="5" s="1"/>
  <c r="M983" i="5" s="1"/>
  <c r="J983" i="5"/>
  <c r="L983" i="5"/>
  <c r="R983" i="5"/>
  <c r="T983" i="5"/>
  <c r="V983" i="5"/>
  <c r="X983" i="5"/>
  <c r="Z983" i="5" s="1"/>
  <c r="E974" i="5"/>
  <c r="H974" i="5"/>
  <c r="V959" i="5"/>
  <c r="I959" i="5"/>
  <c r="L959" i="5"/>
  <c r="L943" i="5"/>
  <c r="T943" i="5"/>
  <c r="V943" i="5"/>
  <c r="N943" i="5"/>
  <c r="R943" i="5"/>
  <c r="X943" i="5"/>
  <c r="Z943" i="5" s="1"/>
  <c r="P943" i="5"/>
  <c r="J943" i="5"/>
  <c r="I943" i="5"/>
  <c r="K943" i="5" s="1"/>
  <c r="M943" i="5" s="1"/>
  <c r="I934" i="5"/>
  <c r="J934" i="5"/>
  <c r="R934" i="5"/>
  <c r="X934" i="5"/>
  <c r="Z934" i="5" s="1"/>
  <c r="F926" i="5"/>
  <c r="H926" i="5"/>
  <c r="I916" i="5"/>
  <c r="V916" i="5"/>
  <c r="N908" i="5"/>
  <c r="I908" i="5"/>
  <c r="K908" i="5" s="1"/>
  <c r="J908" i="5"/>
  <c r="T908" i="5"/>
  <c r="P891" i="5"/>
  <c r="R891" i="5"/>
  <c r="I891" i="5"/>
  <c r="N891" i="5"/>
  <c r="T891" i="5"/>
  <c r="F882" i="5"/>
  <c r="H882" i="5"/>
  <c r="V872" i="5"/>
  <c r="N872" i="5"/>
  <c r="P872" i="5"/>
  <c r="X872" i="5"/>
  <c r="Z872" i="5" s="1"/>
  <c r="I872" i="5"/>
  <c r="L872" i="5"/>
  <c r="R872" i="5"/>
  <c r="I855" i="5"/>
  <c r="L855" i="5"/>
  <c r="N855" i="5"/>
  <c r="R855" i="5"/>
  <c r="T855" i="5"/>
  <c r="V855" i="5"/>
  <c r="X855" i="5"/>
  <c r="Z855" i="5" s="1"/>
  <c r="J855" i="5"/>
  <c r="K855" i="5" s="1"/>
  <c r="M855" i="5" s="1"/>
  <c r="O855" i="5" s="1"/>
  <c r="P855" i="5"/>
  <c r="P845" i="5"/>
  <c r="X845" i="5"/>
  <c r="Z845" i="5" s="1"/>
  <c r="J845" i="5"/>
  <c r="N845" i="5"/>
  <c r="R845" i="5"/>
  <c r="T845" i="5"/>
  <c r="V845" i="5"/>
  <c r="I845" i="5"/>
  <c r="K845" i="5" s="1"/>
  <c r="L845" i="5"/>
  <c r="I835" i="5"/>
  <c r="K835" i="5" s="1"/>
  <c r="M835" i="5" s="1"/>
  <c r="O835" i="5" s="1"/>
  <c r="Q835" i="5" s="1"/>
  <c r="S835" i="5" s="1"/>
  <c r="U835" i="5" s="1"/>
  <c r="W835" i="5" s="1"/>
  <c r="Y835" i="5" s="1"/>
  <c r="X835" i="5"/>
  <c r="Z835" i="5" s="1"/>
  <c r="J835" i="5"/>
  <c r="L835" i="5"/>
  <c r="P835" i="5"/>
  <c r="R835" i="5"/>
  <c r="T835" i="5"/>
  <c r="V835" i="5"/>
  <c r="N835" i="5"/>
  <c r="V825" i="5"/>
  <c r="I825" i="5"/>
  <c r="K825" i="5" s="1"/>
  <c r="M825" i="5" s="1"/>
  <c r="O825" i="5" s="1"/>
  <c r="Q825" i="5" s="1"/>
  <c r="S825" i="5" s="1"/>
  <c r="U825" i="5" s="1"/>
  <c r="W825" i="5" s="1"/>
  <c r="Y825" i="5" s="1"/>
  <c r="L825" i="5"/>
  <c r="N825" i="5"/>
  <c r="R825" i="5"/>
  <c r="T825" i="5"/>
  <c r="X825" i="5"/>
  <c r="Z825" i="5" s="1"/>
  <c r="J825" i="5"/>
  <c r="P825" i="5"/>
  <c r="I816" i="5"/>
  <c r="L816" i="5"/>
  <c r="N816" i="5"/>
  <c r="R816" i="5"/>
  <c r="V816" i="5"/>
  <c r="X816" i="5"/>
  <c r="Z816" i="5" s="1"/>
  <c r="J807" i="5"/>
  <c r="X807" i="5"/>
  <c r="Z807" i="5" s="1"/>
  <c r="R807" i="5"/>
  <c r="T807" i="5"/>
  <c r="I807" i="5"/>
  <c r="K807" i="5" s="1"/>
  <c r="N807" i="5"/>
  <c r="V798" i="5"/>
  <c r="I798" i="5"/>
  <c r="J798" i="5"/>
  <c r="L798" i="5"/>
  <c r="R798" i="5"/>
  <c r="T798" i="5"/>
  <c r="I783" i="5"/>
  <c r="J783" i="5"/>
  <c r="K783" i="5" s="1"/>
  <c r="L783" i="5"/>
  <c r="T783" i="5"/>
  <c r="V783" i="5"/>
  <c r="P783" i="5"/>
  <c r="L774" i="5"/>
  <c r="P774" i="5"/>
  <c r="J774" i="5"/>
  <c r="T774" i="5"/>
  <c r="I774" i="5"/>
  <c r="V774" i="5"/>
  <c r="X774" i="5"/>
  <c r="Z774" i="5" s="1"/>
  <c r="X765" i="5"/>
  <c r="Z765" i="5" s="1"/>
  <c r="I765" i="5"/>
  <c r="J765" i="5"/>
  <c r="L765" i="5"/>
  <c r="N765" i="5"/>
  <c r="P765" i="5"/>
  <c r="R765" i="5"/>
  <c r="T765" i="5"/>
  <c r="V765" i="5"/>
  <c r="T758" i="5"/>
  <c r="R758" i="5"/>
  <c r="L750" i="5"/>
  <c r="V750" i="5"/>
  <c r="I750" i="5"/>
  <c r="N750" i="5"/>
  <c r="P750" i="5"/>
  <c r="F742" i="5"/>
  <c r="H742" i="5"/>
  <c r="L734" i="5"/>
  <c r="T734" i="5"/>
  <c r="V734" i="5"/>
  <c r="X734" i="5"/>
  <c r="Z734" i="5" s="1"/>
  <c r="I734" i="5"/>
  <c r="J734" i="5"/>
  <c r="R734" i="5"/>
  <c r="N734" i="5"/>
  <c r="P734" i="5"/>
  <c r="X728" i="5"/>
  <c r="Z728" i="5" s="1"/>
  <c r="J728" i="5"/>
  <c r="R728" i="5"/>
  <c r="T728" i="5"/>
  <c r="I728" i="5"/>
  <c r="K728" i="5" s="1"/>
  <c r="F719" i="5"/>
  <c r="P712" i="5"/>
  <c r="V712" i="5"/>
  <c r="E704" i="5"/>
  <c r="H704" i="5"/>
  <c r="F694" i="5"/>
  <c r="J687" i="5"/>
  <c r="I687" i="5"/>
  <c r="T687" i="5"/>
  <c r="V687" i="5"/>
  <c r="I677" i="5"/>
  <c r="L677" i="5"/>
  <c r="P677" i="5"/>
  <c r="T677" i="5"/>
  <c r="F659" i="5"/>
  <c r="H659" i="5"/>
  <c r="R650" i="5"/>
  <c r="V650" i="5"/>
  <c r="X650" i="5"/>
  <c r="Z650" i="5" s="1"/>
  <c r="I650" i="5"/>
  <c r="L650" i="5"/>
  <c r="P650" i="5"/>
  <c r="N650" i="5"/>
  <c r="J633" i="5"/>
  <c r="N633" i="5"/>
  <c r="L633" i="5"/>
  <c r="X633" i="5"/>
  <c r="Z633" i="5" s="1"/>
  <c r="F615" i="5"/>
  <c r="E597" i="5"/>
  <c r="H597" i="5"/>
  <c r="I589" i="5"/>
  <c r="R589" i="5"/>
  <c r="N589" i="5"/>
  <c r="T589" i="5"/>
  <c r="V589" i="5"/>
  <c r="X589" i="5"/>
  <c r="Z589" i="5" s="1"/>
  <c r="L589" i="5"/>
  <c r="P589" i="5"/>
  <c r="F573" i="5"/>
  <c r="H573" i="5"/>
  <c r="V565" i="5"/>
  <c r="N565" i="5"/>
  <c r="P565" i="5"/>
  <c r="X565" i="5"/>
  <c r="Z565" i="5" s="1"/>
  <c r="I558" i="5"/>
  <c r="N558" i="5"/>
  <c r="V558" i="5"/>
  <c r="X558" i="5"/>
  <c r="Z558" i="5" s="1"/>
  <c r="J558" i="5"/>
  <c r="L558" i="5"/>
  <c r="R558" i="5"/>
  <c r="T558" i="5"/>
  <c r="P558" i="5"/>
  <c r="I549" i="5"/>
  <c r="L549" i="5"/>
  <c r="V549" i="5"/>
  <c r="X549" i="5"/>
  <c r="Z549" i="5" s="1"/>
  <c r="J549" i="5"/>
  <c r="I541" i="5"/>
  <c r="K541" i="5" s="1"/>
  <c r="L541" i="5"/>
  <c r="T541" i="5"/>
  <c r="V541" i="5"/>
  <c r="X541" i="5"/>
  <c r="Z541" i="5" s="1"/>
  <c r="N541" i="5"/>
  <c r="P541" i="5"/>
  <c r="R541" i="5"/>
  <c r="J541" i="5"/>
  <c r="E533" i="5"/>
  <c r="H533" i="5"/>
  <c r="F525" i="5"/>
  <c r="I519" i="5"/>
  <c r="P519" i="5"/>
  <c r="N519" i="5"/>
  <c r="R519" i="5"/>
  <c r="R509" i="5"/>
  <c r="J509" i="5"/>
  <c r="L509" i="5"/>
  <c r="N509" i="5"/>
  <c r="P509" i="5"/>
  <c r="T509" i="5"/>
  <c r="V509" i="5"/>
  <c r="X509" i="5"/>
  <c r="Z509" i="5" s="1"/>
  <c r="I509" i="5"/>
  <c r="J501" i="5"/>
  <c r="N501" i="5"/>
  <c r="P501" i="5"/>
  <c r="I501" i="5"/>
  <c r="T501" i="5"/>
  <c r="N493" i="5"/>
  <c r="X493" i="5"/>
  <c r="Z493" i="5" s="1"/>
  <c r="I493" i="5"/>
  <c r="R493" i="5"/>
  <c r="T493" i="5"/>
  <c r="L484" i="5"/>
  <c r="P484" i="5"/>
  <c r="R484" i="5"/>
  <c r="T484" i="5"/>
  <c r="X484" i="5"/>
  <c r="Z484" i="5" s="1"/>
  <c r="J484" i="5"/>
  <c r="I484" i="5"/>
  <c r="K484" i="5" s="1"/>
  <c r="M484" i="5" s="1"/>
  <c r="O484" i="5" s="1"/>
  <c r="Q484" i="5" s="1"/>
  <c r="S484" i="5" s="1"/>
  <c r="U484" i="5" s="1"/>
  <c r="W484" i="5" s="1"/>
  <c r="Y484" i="5" s="1"/>
  <c r="N484" i="5"/>
  <c r="V484" i="5"/>
  <c r="E475" i="5"/>
  <c r="E460" i="5"/>
  <c r="H460" i="5"/>
  <c r="E453" i="5"/>
  <c r="H453" i="5"/>
  <c r="N445" i="5"/>
  <c r="X445" i="5"/>
  <c r="Z445" i="5" s="1"/>
  <c r="L445" i="5"/>
  <c r="V445" i="5"/>
  <c r="P436" i="5"/>
  <c r="N436" i="5"/>
  <c r="R436" i="5"/>
  <c r="J436" i="5"/>
  <c r="I436" i="5"/>
  <c r="T436" i="5"/>
  <c r="J426" i="5"/>
  <c r="I426" i="5"/>
  <c r="P426" i="5"/>
  <c r="T426" i="5"/>
  <c r="N426" i="5"/>
  <c r="R426" i="5"/>
  <c r="I416" i="5"/>
  <c r="R416" i="5"/>
  <c r="N416" i="5"/>
  <c r="P416" i="5"/>
  <c r="T416" i="5"/>
  <c r="J416" i="5"/>
  <c r="P408" i="5"/>
  <c r="N408" i="5"/>
  <c r="T408" i="5"/>
  <c r="R408" i="5"/>
  <c r="X399" i="5"/>
  <c r="Z399" i="5" s="1"/>
  <c r="J399" i="5"/>
  <c r="K399" i="5" s="1"/>
  <c r="M399" i="5" s="1"/>
  <c r="O399" i="5" s="1"/>
  <c r="Q399" i="5" s="1"/>
  <c r="I399" i="5"/>
  <c r="L399" i="5"/>
  <c r="P399" i="5"/>
  <c r="V399" i="5"/>
  <c r="T399" i="5"/>
  <c r="N399" i="5"/>
  <c r="R399" i="5"/>
  <c r="J391" i="5"/>
  <c r="T391" i="5"/>
  <c r="X391" i="5"/>
  <c r="Z391" i="5" s="1"/>
  <c r="I391" i="5"/>
  <c r="P391" i="5"/>
  <c r="R391" i="5"/>
  <c r="F383" i="5"/>
  <c r="H383" i="5"/>
  <c r="E374" i="5"/>
  <c r="E368" i="5"/>
  <c r="H368" i="5"/>
  <c r="J368" i="5" s="1"/>
  <c r="T360" i="5"/>
  <c r="L360" i="5"/>
  <c r="I360" i="5"/>
  <c r="J360" i="5"/>
  <c r="R360" i="5"/>
  <c r="V350" i="5"/>
  <c r="I350" i="5"/>
  <c r="K350" i="5" s="1"/>
  <c r="J350" i="5"/>
  <c r="T350" i="5"/>
  <c r="I341" i="5"/>
  <c r="J341" i="5"/>
  <c r="N341" i="5"/>
  <c r="P341" i="5"/>
  <c r="V341" i="5"/>
  <c r="X341" i="5"/>
  <c r="Z341" i="5" s="1"/>
  <c r="R341" i="5"/>
  <c r="F332" i="5"/>
  <c r="J316" i="5"/>
  <c r="I316" i="5"/>
  <c r="N307" i="5"/>
  <c r="X307" i="5"/>
  <c r="Z307" i="5" s="1"/>
  <c r="I307" i="5"/>
  <c r="J307" i="5"/>
  <c r="L307" i="5"/>
  <c r="P307" i="5"/>
  <c r="T307" i="5"/>
  <c r="R307" i="5"/>
  <c r="S307" i="5" s="1"/>
  <c r="U307" i="5" s="1"/>
  <c r="W307" i="5" s="1"/>
  <c r="Y307" i="5" s="1"/>
  <c r="V307" i="5"/>
  <c r="L300" i="5"/>
  <c r="J300" i="5"/>
  <c r="V300" i="5"/>
  <c r="R292" i="5"/>
  <c r="I292" i="5"/>
  <c r="L292" i="5"/>
  <c r="E282" i="5"/>
  <c r="N273" i="5"/>
  <c r="V273" i="5"/>
  <c r="X273" i="5"/>
  <c r="Z273" i="5" s="1"/>
  <c r="T273" i="5"/>
  <c r="I273" i="5"/>
  <c r="J273" i="5"/>
  <c r="P273" i="5"/>
  <c r="L273" i="5"/>
  <c r="R273" i="5"/>
  <c r="T264" i="5"/>
  <c r="R264" i="5"/>
  <c r="X264" i="5"/>
  <c r="Z264" i="5" s="1"/>
  <c r="E246" i="5"/>
  <c r="H246" i="5"/>
  <c r="R237" i="5"/>
  <c r="N237" i="5"/>
  <c r="I237" i="5"/>
  <c r="P237" i="5"/>
  <c r="E228" i="5"/>
  <c r="H228" i="5"/>
  <c r="I218" i="5"/>
  <c r="K218" i="5" s="1"/>
  <c r="M218" i="5" s="1"/>
  <c r="V218" i="5"/>
  <c r="J218" i="5"/>
  <c r="L218" i="5"/>
  <c r="R218" i="5"/>
  <c r="J208" i="5"/>
  <c r="I208" i="5"/>
  <c r="P208" i="5"/>
  <c r="T208" i="5"/>
  <c r="E199" i="5"/>
  <c r="E190" i="5"/>
  <c r="H190" i="5"/>
  <c r="F182" i="5"/>
  <c r="H182" i="5"/>
  <c r="L1872" i="5"/>
  <c r="X1862" i="5"/>
  <c r="Z1862" i="5" s="1"/>
  <c r="P1852" i="5"/>
  <c r="J1815" i="5"/>
  <c r="I1665" i="5"/>
  <c r="K1665" i="5" s="1"/>
  <c r="I1638" i="5"/>
  <c r="J719" i="5"/>
  <c r="R719" i="5"/>
  <c r="I719" i="5"/>
  <c r="L719" i="5"/>
  <c r="N719" i="5"/>
  <c r="P719" i="5"/>
  <c r="T719" i="5"/>
  <c r="V719" i="5"/>
  <c r="X719" i="5"/>
  <c r="Z719" i="5" s="1"/>
  <c r="T711" i="5"/>
  <c r="I711" i="5"/>
  <c r="J711" i="5"/>
  <c r="K711" i="5" s="1"/>
  <c r="R711" i="5"/>
  <c r="L703" i="5"/>
  <c r="N703" i="5"/>
  <c r="V703" i="5"/>
  <c r="J703" i="5"/>
  <c r="R703" i="5"/>
  <c r="T703" i="5"/>
  <c r="X703" i="5"/>
  <c r="Z703" i="5" s="1"/>
  <c r="E694" i="5"/>
  <c r="J676" i="5"/>
  <c r="T676" i="5"/>
  <c r="I676" i="5"/>
  <c r="R676" i="5"/>
  <c r="X676" i="5"/>
  <c r="Z676" i="5" s="1"/>
  <c r="N676" i="5"/>
  <c r="F668" i="5"/>
  <c r="H668" i="5"/>
  <c r="J658" i="5"/>
  <c r="V658" i="5"/>
  <c r="F632" i="5"/>
  <c r="H632" i="5"/>
  <c r="J615" i="5"/>
  <c r="L615" i="5"/>
  <c r="X615" i="5"/>
  <c r="Z615" i="5" s="1"/>
  <c r="V605" i="5"/>
  <c r="P605" i="5"/>
  <c r="I605" i="5"/>
  <c r="K605" i="5" s="1"/>
  <c r="M605" i="5" s="1"/>
  <c r="O605" i="5" s="1"/>
  <c r="L605" i="5"/>
  <c r="R605" i="5"/>
  <c r="T605" i="5"/>
  <c r="X605" i="5"/>
  <c r="Z605" i="5" s="1"/>
  <c r="J605" i="5"/>
  <c r="N605" i="5"/>
  <c r="P596" i="5"/>
  <c r="T596" i="5"/>
  <c r="V596" i="5"/>
  <c r="I596" i="5"/>
  <c r="L596" i="5"/>
  <c r="J588" i="5"/>
  <c r="P588" i="5"/>
  <c r="V588" i="5"/>
  <c r="N588" i="5"/>
  <c r="F580" i="5"/>
  <c r="H580" i="5"/>
  <c r="J572" i="5"/>
  <c r="R572" i="5"/>
  <c r="I572" i="5"/>
  <c r="T572" i="5"/>
  <c r="V572" i="5"/>
  <c r="X572" i="5"/>
  <c r="Z572" i="5" s="1"/>
  <c r="J564" i="5"/>
  <c r="N564" i="5"/>
  <c r="R564" i="5"/>
  <c r="T564" i="5"/>
  <c r="L564" i="5"/>
  <c r="I564" i="5"/>
  <c r="I557" i="5"/>
  <c r="N557" i="5"/>
  <c r="P557" i="5"/>
  <c r="R557" i="5"/>
  <c r="X557" i="5"/>
  <c r="Z557" i="5" s="1"/>
  <c r="L557" i="5"/>
  <c r="T557" i="5"/>
  <c r="F548" i="5"/>
  <c r="E540" i="5"/>
  <c r="H540" i="5"/>
  <c r="E525" i="5"/>
  <c r="V518" i="5"/>
  <c r="L518" i="5"/>
  <c r="I518" i="5"/>
  <c r="K518" i="5" s="1"/>
  <c r="M518" i="5" s="1"/>
  <c r="O518" i="5" s="1"/>
  <c r="Q518" i="5" s="1"/>
  <c r="S518" i="5" s="1"/>
  <c r="U518" i="5" s="1"/>
  <c r="W518" i="5" s="1"/>
  <c r="J518" i="5"/>
  <c r="N518" i="5"/>
  <c r="P518" i="5"/>
  <c r="R518" i="5"/>
  <c r="T518" i="5"/>
  <c r="I508" i="5"/>
  <c r="R508" i="5"/>
  <c r="X508" i="5"/>
  <c r="Z508" i="5" s="1"/>
  <c r="I492" i="5"/>
  <c r="L492" i="5"/>
  <c r="P492" i="5"/>
  <c r="V492" i="5"/>
  <c r="V475" i="5"/>
  <c r="X475" i="5"/>
  <c r="Z475" i="5" s="1"/>
  <c r="N475" i="5"/>
  <c r="L475" i="5"/>
  <c r="P475" i="5"/>
  <c r="R475" i="5"/>
  <c r="I475" i="5"/>
  <c r="T467" i="5"/>
  <c r="I467" i="5"/>
  <c r="E459" i="5"/>
  <c r="E452" i="5"/>
  <c r="H452" i="5"/>
  <c r="J444" i="5"/>
  <c r="L444" i="5"/>
  <c r="N444" i="5"/>
  <c r="R444" i="5"/>
  <c r="X444" i="5"/>
  <c r="Z444" i="5" s="1"/>
  <c r="V444" i="5"/>
  <c r="I444" i="5"/>
  <c r="P444" i="5"/>
  <c r="T444" i="5"/>
  <c r="E425" i="5"/>
  <c r="H425" i="5"/>
  <c r="F415" i="5"/>
  <c r="H415" i="5"/>
  <c r="I415" i="5" s="1"/>
  <c r="J407" i="5"/>
  <c r="T407" i="5"/>
  <c r="V407" i="5"/>
  <c r="I407" i="5"/>
  <c r="R398" i="5"/>
  <c r="T398" i="5"/>
  <c r="P398" i="5"/>
  <c r="N398" i="5"/>
  <c r="E390" i="5"/>
  <c r="F382" i="5"/>
  <c r="H382" i="5"/>
  <c r="T374" i="5"/>
  <c r="P374" i="5"/>
  <c r="I374" i="5"/>
  <c r="J374" i="5"/>
  <c r="N374" i="5"/>
  <c r="R374" i="5"/>
  <c r="V374" i="5"/>
  <c r="X374" i="5"/>
  <c r="Z374" i="5" s="1"/>
  <c r="L374" i="5"/>
  <c r="P359" i="5"/>
  <c r="N359" i="5"/>
  <c r="I359" i="5"/>
  <c r="L359" i="5"/>
  <c r="T359" i="5"/>
  <c r="X359" i="5"/>
  <c r="Z359" i="5" s="1"/>
  <c r="F349" i="5"/>
  <c r="H349" i="5"/>
  <c r="E340" i="5"/>
  <c r="H340" i="5"/>
  <c r="E332" i="5"/>
  <c r="V324" i="5"/>
  <c r="J324" i="5"/>
  <c r="L324" i="5"/>
  <c r="N324" i="5"/>
  <c r="P324" i="5"/>
  <c r="R324" i="5"/>
  <c r="V315" i="5"/>
  <c r="T315" i="5"/>
  <c r="X315" i="5"/>
  <c r="Z315" i="5" s="1"/>
  <c r="I315" i="5"/>
  <c r="J315" i="5"/>
  <c r="L315" i="5"/>
  <c r="N315" i="5"/>
  <c r="P315" i="5"/>
  <c r="R315" i="5"/>
  <c r="T291" i="5"/>
  <c r="I291" i="5"/>
  <c r="V291" i="5"/>
  <c r="J291" i="5"/>
  <c r="P291" i="5"/>
  <c r="R291" i="5"/>
  <c r="L291" i="5"/>
  <c r="V282" i="5"/>
  <c r="N282" i="5"/>
  <c r="R282" i="5"/>
  <c r="T282" i="5"/>
  <c r="P282" i="5"/>
  <c r="J282" i="5"/>
  <c r="L272" i="5"/>
  <c r="N272" i="5"/>
  <c r="P272" i="5"/>
  <c r="I272" i="5"/>
  <c r="T272" i="5"/>
  <c r="X272" i="5"/>
  <c r="Z272" i="5" s="1"/>
  <c r="I254" i="5"/>
  <c r="J254" i="5"/>
  <c r="X254" i="5"/>
  <c r="Z254" i="5" s="1"/>
  <c r="P245" i="5"/>
  <c r="J245" i="5"/>
  <c r="R245" i="5"/>
  <c r="E236" i="5"/>
  <c r="H236" i="5"/>
  <c r="F227" i="5"/>
  <c r="H227" i="5"/>
  <c r="J217" i="5"/>
  <c r="N217" i="5"/>
  <c r="P217" i="5"/>
  <c r="X217" i="5"/>
  <c r="Z217" i="5" s="1"/>
  <c r="I217" i="5"/>
  <c r="K217" i="5" s="1"/>
  <c r="N199" i="5"/>
  <c r="R199" i="5"/>
  <c r="I199" i="5"/>
  <c r="X199" i="5"/>
  <c r="Z199" i="5" s="1"/>
  <c r="R1862" i="5"/>
  <c r="N1852" i="5"/>
  <c r="N1815" i="5"/>
  <c r="R1493" i="5"/>
  <c r="L718" i="5"/>
  <c r="V718" i="5"/>
  <c r="X718" i="5"/>
  <c r="Z718" i="5" s="1"/>
  <c r="P718" i="5"/>
  <c r="T718" i="5"/>
  <c r="N718" i="5"/>
  <c r="I718" i="5"/>
  <c r="X710" i="5"/>
  <c r="Z710" i="5" s="1"/>
  <c r="I710" i="5"/>
  <c r="V710" i="5"/>
  <c r="L710" i="5"/>
  <c r="R710" i="5"/>
  <c r="N710" i="5"/>
  <c r="P710" i="5"/>
  <c r="I702" i="5"/>
  <c r="P702" i="5"/>
  <c r="T702" i="5"/>
  <c r="P694" i="5"/>
  <c r="R694" i="5"/>
  <c r="X694" i="5"/>
  <c r="Z694" i="5" s="1"/>
  <c r="I694" i="5"/>
  <c r="N694" i="5"/>
  <c r="V694" i="5"/>
  <c r="T694" i="5"/>
  <c r="J694" i="5"/>
  <c r="K694" i="5" s="1"/>
  <c r="M694" i="5" s="1"/>
  <c r="O694" i="5" s="1"/>
  <c r="Q694" i="5" s="1"/>
  <c r="S694" i="5" s="1"/>
  <c r="U694" i="5" s="1"/>
  <c r="W694" i="5" s="1"/>
  <c r="Y694" i="5" s="1"/>
  <c r="L694" i="5"/>
  <c r="V685" i="5"/>
  <c r="I685" i="5"/>
  <c r="E675" i="5"/>
  <c r="H675" i="5"/>
  <c r="R667" i="5"/>
  <c r="L667" i="5"/>
  <c r="P667" i="5"/>
  <c r="J667" i="5"/>
  <c r="I667" i="5"/>
  <c r="K667" i="5" s="1"/>
  <c r="M667" i="5" s="1"/>
  <c r="O667" i="5" s="1"/>
  <c r="Q667" i="5" s="1"/>
  <c r="S667" i="5" s="1"/>
  <c r="U667" i="5" s="1"/>
  <c r="W667" i="5" s="1"/>
  <c r="Y667" i="5" s="1"/>
  <c r="T667" i="5"/>
  <c r="V667" i="5"/>
  <c r="T657" i="5"/>
  <c r="I657" i="5"/>
  <c r="E649" i="5"/>
  <c r="H649" i="5"/>
  <c r="P639" i="5"/>
  <c r="R639" i="5"/>
  <c r="T639" i="5"/>
  <c r="X639" i="5"/>
  <c r="Z639" i="5" s="1"/>
  <c r="I639" i="5"/>
  <c r="J639" i="5"/>
  <c r="N639" i="5"/>
  <c r="L639" i="5"/>
  <c r="V639" i="5"/>
  <c r="N631" i="5"/>
  <c r="P631" i="5"/>
  <c r="I631" i="5"/>
  <c r="R631" i="5"/>
  <c r="X631" i="5"/>
  <c r="Z631" i="5" s="1"/>
  <c r="J631" i="5"/>
  <c r="T631" i="5"/>
  <c r="J623" i="5"/>
  <c r="L623" i="5"/>
  <c r="X623" i="5"/>
  <c r="Z623" i="5" s="1"/>
  <c r="L604" i="5"/>
  <c r="T604" i="5"/>
  <c r="V604" i="5"/>
  <c r="N604" i="5"/>
  <c r="I604" i="5"/>
  <c r="K604" i="5" s="1"/>
  <c r="M604" i="5" s="1"/>
  <c r="O604" i="5" s="1"/>
  <c r="J604" i="5"/>
  <c r="L587" i="5"/>
  <c r="I587" i="5"/>
  <c r="J587" i="5"/>
  <c r="P587" i="5"/>
  <c r="R587" i="5"/>
  <c r="V587" i="5"/>
  <c r="N587" i="5"/>
  <c r="J579" i="5"/>
  <c r="R579" i="5"/>
  <c r="V579" i="5"/>
  <c r="X579" i="5"/>
  <c r="Z579" i="5" s="1"/>
  <c r="I579" i="5"/>
  <c r="N579" i="5"/>
  <c r="P579" i="5"/>
  <c r="J571" i="5"/>
  <c r="I571" i="5"/>
  <c r="K571" i="5" s="1"/>
  <c r="M571" i="5" s="1"/>
  <c r="O571" i="5" s="1"/>
  <c r="L571" i="5"/>
  <c r="P571" i="5"/>
  <c r="Q571" i="5" s="1"/>
  <c r="S571" i="5" s="1"/>
  <c r="T571" i="5"/>
  <c r="V571" i="5"/>
  <c r="X571" i="5"/>
  <c r="Z571" i="5" s="1"/>
  <c r="R571" i="5"/>
  <c r="N571" i="5"/>
  <c r="J563" i="5"/>
  <c r="T563" i="5"/>
  <c r="I563" i="5"/>
  <c r="L563" i="5"/>
  <c r="P563" i="5"/>
  <c r="V563" i="5"/>
  <c r="X563" i="5"/>
  <c r="Z563" i="5" s="1"/>
  <c r="N563" i="5"/>
  <c r="R563" i="5"/>
  <c r="L556" i="5"/>
  <c r="I556" i="5"/>
  <c r="X556" i="5"/>
  <c r="Z556" i="5" s="1"/>
  <c r="R548" i="5"/>
  <c r="I548" i="5"/>
  <c r="N548" i="5"/>
  <c r="P548" i="5"/>
  <c r="X548" i="5"/>
  <c r="Z548" i="5" s="1"/>
  <c r="T548" i="5"/>
  <c r="I539" i="5"/>
  <c r="N539" i="5"/>
  <c r="T539" i="5"/>
  <c r="V539" i="5"/>
  <c r="X539" i="5"/>
  <c r="Z539" i="5" s="1"/>
  <c r="L539" i="5"/>
  <c r="J539" i="5"/>
  <c r="K539" i="5" s="1"/>
  <c r="M539" i="5" s="1"/>
  <c r="O539" i="5" s="1"/>
  <c r="P539" i="5"/>
  <c r="R539" i="5"/>
  <c r="J525" i="5"/>
  <c r="L525" i="5"/>
  <c r="E517" i="5"/>
  <c r="H517" i="5"/>
  <c r="V507" i="5"/>
  <c r="J507" i="5"/>
  <c r="I507" i="5"/>
  <c r="L507" i="5"/>
  <c r="P507" i="5"/>
  <c r="R507" i="5"/>
  <c r="T507" i="5"/>
  <c r="L499" i="5"/>
  <c r="J499" i="5"/>
  <c r="N499" i="5"/>
  <c r="P499" i="5"/>
  <c r="R499" i="5"/>
  <c r="T499" i="5"/>
  <c r="V499" i="5"/>
  <c r="X499" i="5"/>
  <c r="Z499" i="5" s="1"/>
  <c r="I499" i="5"/>
  <c r="I491" i="5"/>
  <c r="P491" i="5"/>
  <c r="T491" i="5"/>
  <c r="T474" i="5"/>
  <c r="N474" i="5"/>
  <c r="P474" i="5"/>
  <c r="R474" i="5"/>
  <c r="X474" i="5"/>
  <c r="Z474" i="5" s="1"/>
  <c r="I474" i="5"/>
  <c r="J474" i="5"/>
  <c r="L474" i="5"/>
  <c r="V474" i="5"/>
  <c r="N466" i="5"/>
  <c r="P466" i="5"/>
  <c r="R466" i="5"/>
  <c r="X466" i="5"/>
  <c r="Z466" i="5" s="1"/>
  <c r="I466" i="5"/>
  <c r="J466" i="5"/>
  <c r="T466" i="5"/>
  <c r="L459" i="5"/>
  <c r="J459" i="5"/>
  <c r="N459" i="5"/>
  <c r="P459" i="5"/>
  <c r="T459" i="5"/>
  <c r="I459" i="5"/>
  <c r="R459" i="5"/>
  <c r="V459" i="5"/>
  <c r="X459" i="5"/>
  <c r="Z459" i="5" s="1"/>
  <c r="E451" i="5"/>
  <c r="H451" i="5"/>
  <c r="I443" i="5"/>
  <c r="T443" i="5"/>
  <c r="F434" i="5"/>
  <c r="H434" i="5"/>
  <c r="F424" i="5"/>
  <c r="H424" i="5"/>
  <c r="F414" i="5"/>
  <c r="H414" i="5"/>
  <c r="J406" i="5"/>
  <c r="K406" i="5" s="1"/>
  <c r="I406" i="5"/>
  <c r="R406" i="5"/>
  <c r="N406" i="5"/>
  <c r="P406" i="5"/>
  <c r="T406" i="5"/>
  <c r="I397" i="5"/>
  <c r="J397" i="5"/>
  <c r="V397" i="5"/>
  <c r="T397" i="5"/>
  <c r="I390" i="5"/>
  <c r="K390" i="5" s="1"/>
  <c r="P390" i="5"/>
  <c r="V390" i="5"/>
  <c r="F381" i="5"/>
  <c r="H381" i="5"/>
  <c r="E367" i="5"/>
  <c r="H367" i="5"/>
  <c r="J358" i="5"/>
  <c r="L358" i="5"/>
  <c r="P358" i="5"/>
  <c r="R358" i="5"/>
  <c r="T358" i="5"/>
  <c r="V358" i="5"/>
  <c r="X358" i="5"/>
  <c r="Z358" i="5" s="1"/>
  <c r="J348" i="5"/>
  <c r="L348" i="5"/>
  <c r="R348" i="5"/>
  <c r="T348" i="5"/>
  <c r="V348" i="5"/>
  <c r="X348" i="5"/>
  <c r="Z348" i="5" s="1"/>
  <c r="I348" i="5"/>
  <c r="N348" i="5"/>
  <c r="P339" i="5"/>
  <c r="I339" i="5"/>
  <c r="L332" i="5"/>
  <c r="N332" i="5"/>
  <c r="P332" i="5"/>
  <c r="R332" i="5"/>
  <c r="I332" i="5"/>
  <c r="T332" i="5"/>
  <c r="V332" i="5"/>
  <c r="X332" i="5"/>
  <c r="Z332" i="5" s="1"/>
  <c r="J332" i="5"/>
  <c r="L314" i="5"/>
  <c r="J314" i="5"/>
  <c r="J306" i="5"/>
  <c r="T306" i="5"/>
  <c r="V306" i="5"/>
  <c r="X306" i="5"/>
  <c r="Z306" i="5" s="1"/>
  <c r="R306" i="5"/>
  <c r="I306" i="5"/>
  <c r="K306" i="5" s="1"/>
  <c r="M306" i="5" s="1"/>
  <c r="O306" i="5" s="1"/>
  <c r="Q306" i="5" s="1"/>
  <c r="S306" i="5" s="1"/>
  <c r="U306" i="5" s="1"/>
  <c r="W306" i="5" s="1"/>
  <c r="Y306" i="5" s="1"/>
  <c r="N306" i="5"/>
  <c r="P306" i="5"/>
  <c r="L306" i="5"/>
  <c r="V299" i="5"/>
  <c r="X299" i="5"/>
  <c r="Z299" i="5" s="1"/>
  <c r="L299" i="5"/>
  <c r="P299" i="5"/>
  <c r="N299" i="5"/>
  <c r="R299" i="5"/>
  <c r="P290" i="5"/>
  <c r="X290" i="5"/>
  <c r="Z290" i="5" s="1"/>
  <c r="J290" i="5"/>
  <c r="R290" i="5"/>
  <c r="T290" i="5"/>
  <c r="J281" i="5"/>
  <c r="I281" i="5"/>
  <c r="K281" i="5" s="1"/>
  <c r="T281" i="5"/>
  <c r="V281" i="5"/>
  <c r="F271" i="5"/>
  <c r="H271" i="5"/>
  <c r="I263" i="5"/>
  <c r="L263" i="5"/>
  <c r="I253" i="5"/>
  <c r="L253" i="5"/>
  <c r="N244" i="5"/>
  <c r="L244" i="5"/>
  <c r="P244" i="5"/>
  <c r="T244" i="5"/>
  <c r="I244" i="5"/>
  <c r="J244" i="5"/>
  <c r="R244" i="5"/>
  <c r="V244" i="5"/>
  <c r="X244" i="5"/>
  <c r="Z244" i="5" s="1"/>
  <c r="V235" i="5"/>
  <c r="L235" i="5"/>
  <c r="P235" i="5"/>
  <c r="R235" i="5"/>
  <c r="T235" i="5"/>
  <c r="X235" i="5"/>
  <c r="Z235" i="5" s="1"/>
  <c r="J235" i="5"/>
  <c r="N235" i="5"/>
  <c r="I235" i="5"/>
  <c r="L226" i="5"/>
  <c r="I226" i="5"/>
  <c r="P226" i="5"/>
  <c r="N226" i="5"/>
  <c r="T226" i="5"/>
  <c r="V226" i="5"/>
  <c r="N216" i="5"/>
  <c r="V216" i="5"/>
  <c r="X216" i="5"/>
  <c r="Z216" i="5" s="1"/>
  <c r="J216" i="5"/>
  <c r="L216" i="5"/>
  <c r="R216" i="5"/>
  <c r="P216" i="5"/>
  <c r="F207" i="5"/>
  <c r="H207" i="5"/>
  <c r="E198" i="5"/>
  <c r="H198" i="5"/>
  <c r="I189" i="5"/>
  <c r="K189" i="5" s="1"/>
  <c r="J189" i="5"/>
  <c r="N189" i="5"/>
  <c r="T189" i="5"/>
  <c r="I204" i="5"/>
  <c r="K204" i="5" s="1"/>
  <c r="M204" i="5" s="1"/>
  <c r="P1862" i="5"/>
  <c r="J1852" i="5"/>
  <c r="V1461" i="5"/>
  <c r="P1424" i="5"/>
  <c r="V1279" i="5"/>
  <c r="X1279" i="5"/>
  <c r="Z1279" i="5" s="1"/>
  <c r="I1279" i="5"/>
  <c r="L1279" i="5"/>
  <c r="N1279" i="5"/>
  <c r="P1279" i="5"/>
  <c r="R1279" i="5"/>
  <c r="I1260" i="5"/>
  <c r="X1260" i="5"/>
  <c r="Z1260" i="5" s="1"/>
  <c r="N1260" i="5"/>
  <c r="E1252" i="5"/>
  <c r="H1252" i="5"/>
  <c r="T1237" i="5"/>
  <c r="V1237" i="5"/>
  <c r="X1237" i="5"/>
  <c r="Z1237" i="5" s="1"/>
  <c r="P1237" i="5"/>
  <c r="N1237" i="5"/>
  <c r="I1237" i="5"/>
  <c r="L1237" i="5"/>
  <c r="L1228" i="5"/>
  <c r="R1228" i="5"/>
  <c r="T1228" i="5"/>
  <c r="V1228" i="5"/>
  <c r="X1228" i="5"/>
  <c r="Z1228" i="5" s="1"/>
  <c r="I1228" i="5"/>
  <c r="P1228" i="5"/>
  <c r="N1228" i="5"/>
  <c r="J1228" i="5"/>
  <c r="F1211" i="5"/>
  <c r="H1211" i="5"/>
  <c r="N1177" i="5"/>
  <c r="R1177" i="5"/>
  <c r="L1177" i="5"/>
  <c r="I1167" i="5"/>
  <c r="N1167" i="5"/>
  <c r="V1167" i="5"/>
  <c r="X1167" i="5"/>
  <c r="Z1167" i="5" s="1"/>
  <c r="F1161" i="5"/>
  <c r="H1161" i="5"/>
  <c r="E1153" i="5"/>
  <c r="H1153" i="5"/>
  <c r="L1146" i="5"/>
  <c r="I1146" i="5"/>
  <c r="J1146" i="5"/>
  <c r="N1146" i="5"/>
  <c r="P1146" i="5"/>
  <c r="R1146" i="5"/>
  <c r="T1146" i="5"/>
  <c r="V1146" i="5"/>
  <c r="X1146" i="5"/>
  <c r="Z1146" i="5" s="1"/>
  <c r="N1136" i="5"/>
  <c r="P1136" i="5"/>
  <c r="T1136" i="5"/>
  <c r="I1136" i="5"/>
  <c r="J1136" i="5"/>
  <c r="L1136" i="5"/>
  <c r="R1136" i="5"/>
  <c r="V1136" i="5"/>
  <c r="X1136" i="5"/>
  <c r="Z1136" i="5" s="1"/>
  <c r="E1127" i="5"/>
  <c r="H1127" i="5"/>
  <c r="N1121" i="5"/>
  <c r="P1121" i="5"/>
  <c r="T1121" i="5"/>
  <c r="J1121" i="5"/>
  <c r="L1121" i="5"/>
  <c r="R1121" i="5"/>
  <c r="V1121" i="5"/>
  <c r="X1121" i="5"/>
  <c r="Z1121" i="5" s="1"/>
  <c r="I1121" i="5"/>
  <c r="K1121" i="5" s="1"/>
  <c r="M1121" i="5" s="1"/>
  <c r="X1113" i="5"/>
  <c r="Z1113" i="5" s="1"/>
  <c r="L1113" i="5"/>
  <c r="N1113" i="5"/>
  <c r="P1113" i="5"/>
  <c r="V1113" i="5"/>
  <c r="I1113" i="5"/>
  <c r="R1105" i="5"/>
  <c r="T1105" i="5"/>
  <c r="I1105" i="5"/>
  <c r="J1105" i="5"/>
  <c r="L1105" i="5"/>
  <c r="P1105" i="5"/>
  <c r="P1095" i="5"/>
  <c r="T1095" i="5"/>
  <c r="I1095" i="5"/>
  <c r="J1095" i="5"/>
  <c r="L1095" i="5"/>
  <c r="V1095" i="5"/>
  <c r="E1089" i="5"/>
  <c r="H1089" i="5"/>
  <c r="N1089" i="5" s="1"/>
  <c r="I1073" i="5"/>
  <c r="R1073" i="5"/>
  <c r="I1063" i="5"/>
  <c r="L1063" i="5"/>
  <c r="R1055" i="5"/>
  <c r="T1055" i="5"/>
  <c r="V1055" i="5"/>
  <c r="I1055" i="5"/>
  <c r="J1055" i="5"/>
  <c r="L1055" i="5"/>
  <c r="N1055" i="5"/>
  <c r="P1055" i="5"/>
  <c r="X1055" i="5"/>
  <c r="Z1055" i="5" s="1"/>
  <c r="F1047" i="5"/>
  <c r="H1047" i="5"/>
  <c r="F1038" i="5"/>
  <c r="H1038" i="5"/>
  <c r="R1024" i="5"/>
  <c r="I1024" i="5"/>
  <c r="J1024" i="5"/>
  <c r="K1024" i="5" s="1"/>
  <c r="N1024" i="5"/>
  <c r="T1024" i="5"/>
  <c r="X1024" i="5"/>
  <c r="Z1024" i="5" s="1"/>
  <c r="I997" i="5"/>
  <c r="L997" i="5"/>
  <c r="R997" i="5"/>
  <c r="T997" i="5"/>
  <c r="J990" i="5"/>
  <c r="P990" i="5"/>
  <c r="T980" i="5"/>
  <c r="I980" i="5"/>
  <c r="P971" i="5"/>
  <c r="I971" i="5"/>
  <c r="J971" i="5"/>
  <c r="K971" i="5" s="1"/>
  <c r="T971" i="5"/>
  <c r="L971" i="5"/>
  <c r="R971" i="5"/>
  <c r="V971" i="5"/>
  <c r="I963" i="5"/>
  <c r="N963" i="5"/>
  <c r="P963" i="5"/>
  <c r="J963" i="5"/>
  <c r="L963" i="5"/>
  <c r="R963" i="5"/>
  <c r="T963" i="5"/>
  <c r="V963" i="5"/>
  <c r="X963" i="5"/>
  <c r="Z963" i="5" s="1"/>
  <c r="R949" i="5"/>
  <c r="I949" i="5"/>
  <c r="J949" i="5"/>
  <c r="P949" i="5"/>
  <c r="T949" i="5"/>
  <c r="V949" i="5"/>
  <c r="X949" i="5"/>
  <c r="Z949" i="5" s="1"/>
  <c r="L949" i="5"/>
  <c r="N949" i="5"/>
  <c r="E940" i="5"/>
  <c r="H940" i="5"/>
  <c r="E931" i="5"/>
  <c r="H931" i="5"/>
  <c r="I923" i="5"/>
  <c r="P923" i="5"/>
  <c r="R923" i="5"/>
  <c r="V923" i="5"/>
  <c r="V915" i="5"/>
  <c r="X915" i="5"/>
  <c r="Z915" i="5" s="1"/>
  <c r="N915" i="5"/>
  <c r="P915" i="5"/>
  <c r="R915" i="5"/>
  <c r="T915" i="5"/>
  <c r="J915" i="5"/>
  <c r="I915" i="5"/>
  <c r="K915" i="5" s="1"/>
  <c r="M915" i="5" s="1"/>
  <c r="O915" i="5" s="1"/>
  <c r="Q915" i="5" s="1"/>
  <c r="S915" i="5" s="1"/>
  <c r="U915" i="5" s="1"/>
  <c r="W915" i="5" s="1"/>
  <c r="Y915" i="5" s="1"/>
  <c r="L915" i="5"/>
  <c r="X898" i="5"/>
  <c r="Z898" i="5" s="1"/>
  <c r="N898" i="5"/>
  <c r="J898" i="5"/>
  <c r="P898" i="5"/>
  <c r="L898" i="5"/>
  <c r="V898" i="5"/>
  <c r="I879" i="5"/>
  <c r="L879" i="5"/>
  <c r="R879" i="5"/>
  <c r="P879" i="5"/>
  <c r="T879" i="5"/>
  <c r="X879" i="5"/>
  <c r="Z879" i="5" s="1"/>
  <c r="I870" i="5"/>
  <c r="J870" i="5"/>
  <c r="T870" i="5"/>
  <c r="L870" i="5"/>
  <c r="V870" i="5"/>
  <c r="P862" i="5"/>
  <c r="T862" i="5"/>
  <c r="N862" i="5"/>
  <c r="X852" i="5"/>
  <c r="Z852" i="5" s="1"/>
  <c r="P852" i="5"/>
  <c r="R852" i="5"/>
  <c r="J852" i="5"/>
  <c r="N852" i="5"/>
  <c r="T852" i="5"/>
  <c r="I852" i="5"/>
  <c r="P842" i="5"/>
  <c r="T842" i="5"/>
  <c r="X842" i="5"/>
  <c r="Z842" i="5" s="1"/>
  <c r="N842" i="5"/>
  <c r="R842" i="5"/>
  <c r="J842" i="5"/>
  <c r="I842" i="5"/>
  <c r="K842" i="5" s="1"/>
  <c r="P832" i="5"/>
  <c r="I832" i="5"/>
  <c r="T832" i="5"/>
  <c r="R832" i="5"/>
  <c r="X832" i="5"/>
  <c r="Z832" i="5" s="1"/>
  <c r="F813" i="5"/>
  <c r="H813" i="5"/>
  <c r="L813" i="5" s="1"/>
  <c r="X804" i="5"/>
  <c r="Z804" i="5" s="1"/>
  <c r="L804" i="5"/>
  <c r="I797" i="5"/>
  <c r="N797" i="5"/>
  <c r="T797" i="5"/>
  <c r="J797" i="5"/>
  <c r="F788" i="5"/>
  <c r="H788" i="5"/>
  <c r="P780" i="5"/>
  <c r="N780" i="5"/>
  <c r="R780" i="5"/>
  <c r="V780" i="5"/>
  <c r="X780" i="5"/>
  <c r="Z780" i="5" s="1"/>
  <c r="I780" i="5"/>
  <c r="J780" i="5"/>
  <c r="T780" i="5"/>
  <c r="L780" i="5"/>
  <c r="N772" i="5"/>
  <c r="I772" i="5"/>
  <c r="X772" i="5"/>
  <c r="Z772" i="5" s="1"/>
  <c r="P772" i="5"/>
  <c r="V763" i="5"/>
  <c r="L763" i="5"/>
  <c r="P763" i="5"/>
  <c r="I763" i="5"/>
  <c r="E748" i="5"/>
  <c r="H748" i="5"/>
  <c r="E732" i="5"/>
  <c r="H732" i="5"/>
  <c r="P717" i="5"/>
  <c r="J717" i="5"/>
  <c r="L717" i="5"/>
  <c r="V717" i="5"/>
  <c r="J701" i="5"/>
  <c r="T701" i="5"/>
  <c r="I701" i="5"/>
  <c r="K701" i="5" s="1"/>
  <c r="R701" i="5"/>
  <c r="X701" i="5"/>
  <c r="Z701" i="5" s="1"/>
  <c r="N701" i="5"/>
  <c r="F693" i="5"/>
  <c r="H693" i="5"/>
  <c r="L693" i="5" s="1"/>
  <c r="V684" i="5"/>
  <c r="R684" i="5"/>
  <c r="T684" i="5"/>
  <c r="J684" i="5"/>
  <c r="P684" i="5"/>
  <c r="I684" i="5"/>
  <c r="X684" i="5"/>
  <c r="Z684" i="5" s="1"/>
  <c r="N684" i="5"/>
  <c r="L684" i="5"/>
  <c r="N674" i="5"/>
  <c r="T674" i="5"/>
  <c r="V674" i="5"/>
  <c r="J674" i="5"/>
  <c r="R674" i="5"/>
  <c r="I674" i="5"/>
  <c r="K674" i="5" s="1"/>
  <c r="L674" i="5"/>
  <c r="P674" i="5"/>
  <c r="X674" i="5"/>
  <c r="Z674" i="5" s="1"/>
  <c r="J666" i="5"/>
  <c r="T666" i="5"/>
  <c r="I666" i="5"/>
  <c r="P666" i="5"/>
  <c r="X666" i="5"/>
  <c r="Z666" i="5" s="1"/>
  <c r="F656" i="5"/>
  <c r="H656" i="5"/>
  <c r="T656" i="5" s="1"/>
  <c r="F648" i="5"/>
  <c r="H648" i="5"/>
  <c r="X638" i="5"/>
  <c r="Z638" i="5" s="1"/>
  <c r="J638" i="5"/>
  <c r="L638" i="5"/>
  <c r="R638" i="5"/>
  <c r="N638" i="5"/>
  <c r="T638" i="5"/>
  <c r="R630" i="5"/>
  <c r="X630" i="5"/>
  <c r="Z630" i="5" s="1"/>
  <c r="L630" i="5"/>
  <c r="P630" i="5"/>
  <c r="N630" i="5"/>
  <c r="N613" i="5"/>
  <c r="R613" i="5"/>
  <c r="L613" i="5"/>
  <c r="P613" i="5"/>
  <c r="T613" i="5"/>
  <c r="X613" i="5"/>
  <c r="Z613" i="5" s="1"/>
  <c r="I613" i="5"/>
  <c r="J613" i="5"/>
  <c r="V613" i="5"/>
  <c r="X603" i="5"/>
  <c r="Z603" i="5" s="1"/>
  <c r="R603" i="5"/>
  <c r="L603" i="5"/>
  <c r="N594" i="5"/>
  <c r="X594" i="5"/>
  <c r="Z594" i="5" s="1"/>
  <c r="R594" i="5"/>
  <c r="T578" i="5"/>
  <c r="I578" i="5"/>
  <c r="K578" i="5" s="1"/>
  <c r="M578" i="5" s="1"/>
  <c r="O578" i="5" s="1"/>
  <c r="Q578" i="5" s="1"/>
  <c r="S578" i="5" s="1"/>
  <c r="U578" i="5" s="1"/>
  <c r="W578" i="5" s="1"/>
  <c r="Y578" i="5" s="1"/>
  <c r="J578" i="5"/>
  <c r="L578" i="5"/>
  <c r="R578" i="5"/>
  <c r="X578" i="5"/>
  <c r="Z578" i="5" s="1"/>
  <c r="P578" i="5"/>
  <c r="N578" i="5"/>
  <c r="V578" i="5"/>
  <c r="J570" i="5"/>
  <c r="K570" i="5" s="1"/>
  <c r="X570" i="5"/>
  <c r="Z570" i="5" s="1"/>
  <c r="L570" i="5"/>
  <c r="P570" i="5"/>
  <c r="R570" i="5"/>
  <c r="T570" i="5"/>
  <c r="V570" i="5"/>
  <c r="I570" i="5"/>
  <c r="N570" i="5"/>
  <c r="I562" i="5"/>
  <c r="X562" i="5"/>
  <c r="Z562" i="5" s="1"/>
  <c r="P562" i="5"/>
  <c r="L562" i="5"/>
  <c r="T562" i="5"/>
  <c r="V562" i="5"/>
  <c r="J547" i="5"/>
  <c r="N547" i="5"/>
  <c r="L547" i="5"/>
  <c r="T547" i="5"/>
  <c r="X547" i="5"/>
  <c r="Z547" i="5" s="1"/>
  <c r="J538" i="5"/>
  <c r="N538" i="5"/>
  <c r="P538" i="5"/>
  <c r="R538" i="5"/>
  <c r="V538" i="5"/>
  <c r="I538" i="5"/>
  <c r="L538" i="5"/>
  <c r="X538" i="5"/>
  <c r="Z538" i="5" s="1"/>
  <c r="T538" i="5"/>
  <c r="N532" i="5"/>
  <c r="J532" i="5"/>
  <c r="R532" i="5"/>
  <c r="V532" i="5"/>
  <c r="T516" i="5"/>
  <c r="R516" i="5"/>
  <c r="V516" i="5"/>
  <c r="N516" i="5"/>
  <c r="P516" i="5"/>
  <c r="X516" i="5"/>
  <c r="Z516" i="5" s="1"/>
  <c r="I516" i="5"/>
  <c r="J516" i="5"/>
  <c r="K516" i="5" s="1"/>
  <c r="M516" i="5" s="1"/>
  <c r="O516" i="5" s="1"/>
  <c r="Q516" i="5" s="1"/>
  <c r="L516" i="5"/>
  <c r="E506" i="5"/>
  <c r="H506" i="5"/>
  <c r="R490" i="5"/>
  <c r="N490" i="5"/>
  <c r="V490" i="5"/>
  <c r="L490" i="5"/>
  <c r="P490" i="5"/>
  <c r="E481" i="5"/>
  <c r="H481" i="5"/>
  <c r="J473" i="5"/>
  <c r="L473" i="5"/>
  <c r="T473" i="5"/>
  <c r="V473" i="5"/>
  <c r="F465" i="5"/>
  <c r="H465" i="5"/>
  <c r="R458" i="5"/>
  <c r="J458" i="5"/>
  <c r="T458" i="5"/>
  <c r="F442" i="5"/>
  <c r="H442" i="5"/>
  <c r="J433" i="5"/>
  <c r="T433" i="5"/>
  <c r="L433" i="5"/>
  <c r="R433" i="5"/>
  <c r="V433" i="5"/>
  <c r="R423" i="5"/>
  <c r="X423" i="5"/>
  <c r="Z423" i="5" s="1"/>
  <c r="P423" i="5"/>
  <c r="L423" i="5"/>
  <c r="T423" i="5"/>
  <c r="V423" i="5"/>
  <c r="F413" i="5"/>
  <c r="N396" i="5"/>
  <c r="T396" i="5"/>
  <c r="J396" i="5"/>
  <c r="I396" i="5"/>
  <c r="P396" i="5"/>
  <c r="R396" i="5"/>
  <c r="N389" i="5"/>
  <c r="T389" i="5"/>
  <c r="P389" i="5"/>
  <c r="R389" i="5"/>
  <c r="V389" i="5"/>
  <c r="I389" i="5"/>
  <c r="J389" i="5"/>
  <c r="L389" i="5"/>
  <c r="X389" i="5"/>
  <c r="Z389" i="5" s="1"/>
  <c r="E380" i="5"/>
  <c r="H380" i="5"/>
  <c r="L380" i="5" s="1"/>
  <c r="R372" i="5"/>
  <c r="X372" i="5"/>
  <c r="Z372" i="5" s="1"/>
  <c r="J372" i="5"/>
  <c r="K372" i="5" s="1"/>
  <c r="L372" i="5"/>
  <c r="N372" i="5"/>
  <c r="P372" i="5"/>
  <c r="T372" i="5"/>
  <c r="I372" i="5"/>
  <c r="V372" i="5"/>
  <c r="I366" i="5"/>
  <c r="R366" i="5"/>
  <c r="J366" i="5"/>
  <c r="K366" i="5" s="1"/>
  <c r="M366" i="5" s="1"/>
  <c r="L366" i="5"/>
  <c r="T366" i="5"/>
  <c r="V366" i="5"/>
  <c r="X366" i="5"/>
  <c r="Z366" i="5" s="1"/>
  <c r="P366" i="5"/>
  <c r="R357" i="5"/>
  <c r="I357" i="5"/>
  <c r="V357" i="5"/>
  <c r="T347" i="5"/>
  <c r="P347" i="5"/>
  <c r="R347" i="5"/>
  <c r="X347" i="5"/>
  <c r="Z347" i="5" s="1"/>
  <c r="T338" i="5"/>
  <c r="I338" i="5"/>
  <c r="J338" i="5"/>
  <c r="N338" i="5"/>
  <c r="P338" i="5"/>
  <c r="X338" i="5"/>
  <c r="Z338" i="5" s="1"/>
  <c r="L338" i="5"/>
  <c r="X331" i="5"/>
  <c r="Z331" i="5" s="1"/>
  <c r="P331" i="5"/>
  <c r="I331" i="5"/>
  <c r="E322" i="5"/>
  <c r="H322" i="5"/>
  <c r="X313" i="5"/>
  <c r="Z313" i="5" s="1"/>
  <c r="R313" i="5"/>
  <c r="T313" i="5"/>
  <c r="V313" i="5"/>
  <c r="J313" i="5"/>
  <c r="N313" i="5"/>
  <c r="P313" i="5"/>
  <c r="L313" i="5"/>
  <c r="L305" i="5"/>
  <c r="I305" i="5"/>
  <c r="P305" i="5"/>
  <c r="R305" i="5"/>
  <c r="X305" i="5"/>
  <c r="Z305" i="5" s="1"/>
  <c r="N298" i="5"/>
  <c r="L298" i="5"/>
  <c r="P298" i="5"/>
  <c r="R298" i="5"/>
  <c r="T298" i="5"/>
  <c r="V298" i="5"/>
  <c r="X298" i="5"/>
  <c r="Z298" i="5" s="1"/>
  <c r="I298" i="5"/>
  <c r="J298" i="5"/>
  <c r="V289" i="5"/>
  <c r="X289" i="5"/>
  <c r="Z289" i="5" s="1"/>
  <c r="L289" i="5"/>
  <c r="F280" i="5"/>
  <c r="H280" i="5"/>
  <c r="J270" i="5"/>
  <c r="K270" i="5" s="1"/>
  <c r="N270" i="5"/>
  <c r="I270" i="5"/>
  <c r="P270" i="5"/>
  <c r="R270" i="5"/>
  <c r="X270" i="5"/>
  <c r="Z270" i="5" s="1"/>
  <c r="T270" i="5"/>
  <c r="V262" i="5"/>
  <c r="P262" i="5"/>
  <c r="R262" i="5"/>
  <c r="J262" i="5"/>
  <c r="L262" i="5"/>
  <c r="N262" i="5"/>
  <c r="T262" i="5"/>
  <c r="X262" i="5"/>
  <c r="Z262" i="5" s="1"/>
  <c r="I262" i="5"/>
  <c r="F243" i="5"/>
  <c r="H243" i="5"/>
  <c r="V234" i="5"/>
  <c r="P234" i="5"/>
  <c r="R234" i="5"/>
  <c r="X234" i="5"/>
  <c r="Z234" i="5" s="1"/>
  <c r="X225" i="5"/>
  <c r="Z225" i="5" s="1"/>
  <c r="N225" i="5"/>
  <c r="P225" i="5"/>
  <c r="T225" i="5"/>
  <c r="V225" i="5"/>
  <c r="J225" i="5"/>
  <c r="L225" i="5"/>
  <c r="E215" i="5"/>
  <c r="H215" i="5"/>
  <c r="J206" i="5"/>
  <c r="P206" i="5"/>
  <c r="R206" i="5"/>
  <c r="V206" i="5"/>
  <c r="X206" i="5"/>
  <c r="Z206" i="5" s="1"/>
  <c r="L206" i="5"/>
  <c r="N206" i="5"/>
  <c r="F197" i="5"/>
  <c r="H197" i="5"/>
  <c r="E188" i="5"/>
  <c r="H188" i="5"/>
  <c r="N1862" i="5"/>
  <c r="X1805" i="5"/>
  <c r="Z1805" i="5" s="1"/>
  <c r="R1683" i="5"/>
  <c r="E196" i="5"/>
  <c r="H196" i="5"/>
  <c r="F187" i="5"/>
  <c r="H187" i="5"/>
  <c r="X1872" i="5"/>
  <c r="Z1872" i="5" s="1"/>
  <c r="L1862" i="5"/>
  <c r="P1805" i="5"/>
  <c r="V1780" i="5"/>
  <c r="X1771" i="5"/>
  <c r="Z1771" i="5" s="1"/>
  <c r="X1734" i="5"/>
  <c r="Z1734" i="5" s="1"/>
  <c r="P1701" i="5"/>
  <c r="X1562" i="5"/>
  <c r="Z1562" i="5" s="1"/>
  <c r="F708" i="5"/>
  <c r="H708" i="5"/>
  <c r="V699" i="5"/>
  <c r="X699" i="5"/>
  <c r="Z699" i="5" s="1"/>
  <c r="J699" i="5"/>
  <c r="N699" i="5"/>
  <c r="T699" i="5"/>
  <c r="I699" i="5"/>
  <c r="L699" i="5"/>
  <c r="P699" i="5"/>
  <c r="R699" i="5"/>
  <c r="P682" i="5"/>
  <c r="T682" i="5"/>
  <c r="F672" i="5"/>
  <c r="H672" i="5"/>
  <c r="F664" i="5"/>
  <c r="H664" i="5"/>
  <c r="E655" i="5"/>
  <c r="H655" i="5"/>
  <c r="E646" i="5"/>
  <c r="H646" i="5"/>
  <c r="F628" i="5"/>
  <c r="H628" i="5"/>
  <c r="X620" i="5"/>
  <c r="Z620" i="5" s="1"/>
  <c r="N620" i="5"/>
  <c r="R620" i="5"/>
  <c r="T620" i="5"/>
  <c r="V620" i="5"/>
  <c r="I620" i="5"/>
  <c r="J620" i="5"/>
  <c r="K620" i="5" s="1"/>
  <c r="M620" i="5" s="1"/>
  <c r="O620" i="5" s="1"/>
  <c r="L620" i="5"/>
  <c r="P620" i="5"/>
  <c r="E611" i="5"/>
  <c r="H611" i="5"/>
  <c r="J601" i="5"/>
  <c r="I601" i="5"/>
  <c r="K601" i="5" s="1"/>
  <c r="R601" i="5"/>
  <c r="V601" i="5"/>
  <c r="T601" i="5"/>
  <c r="L593" i="5"/>
  <c r="I593" i="5"/>
  <c r="K593" i="5" s="1"/>
  <c r="M593" i="5" s="1"/>
  <c r="J593" i="5"/>
  <c r="T593" i="5"/>
  <c r="R593" i="5"/>
  <c r="R585" i="5"/>
  <c r="L585" i="5"/>
  <c r="I585" i="5"/>
  <c r="N585" i="5"/>
  <c r="J585" i="5"/>
  <c r="T585" i="5"/>
  <c r="T576" i="5"/>
  <c r="I576" i="5"/>
  <c r="K576" i="5" s="1"/>
  <c r="L576" i="5"/>
  <c r="P576" i="5"/>
  <c r="X576" i="5"/>
  <c r="Z576" i="5" s="1"/>
  <c r="J576" i="5"/>
  <c r="N576" i="5"/>
  <c r="T569" i="5"/>
  <c r="I569" i="5"/>
  <c r="I554" i="5"/>
  <c r="R554" i="5"/>
  <c r="T554" i="5"/>
  <c r="V554" i="5"/>
  <c r="J554" i="5"/>
  <c r="P545" i="5"/>
  <c r="I545" i="5"/>
  <c r="J545" i="5"/>
  <c r="N545" i="5"/>
  <c r="T545" i="5"/>
  <c r="V545" i="5"/>
  <c r="X545" i="5"/>
  <c r="Z545" i="5" s="1"/>
  <c r="L545" i="5"/>
  <c r="R545" i="5"/>
  <c r="E537" i="5"/>
  <c r="H537" i="5"/>
  <c r="F530" i="5"/>
  <c r="H530" i="5"/>
  <c r="V522" i="5"/>
  <c r="I522" i="5"/>
  <c r="J522" i="5"/>
  <c r="P522" i="5"/>
  <c r="T522" i="5"/>
  <c r="F514" i="5"/>
  <c r="H514" i="5"/>
  <c r="I505" i="5"/>
  <c r="L505" i="5"/>
  <c r="N505" i="5"/>
  <c r="R505" i="5"/>
  <c r="X505" i="5"/>
  <c r="Z505" i="5" s="1"/>
  <c r="T497" i="5"/>
  <c r="V497" i="5"/>
  <c r="I497" i="5"/>
  <c r="K497" i="5" s="1"/>
  <c r="J497" i="5"/>
  <c r="L497" i="5"/>
  <c r="P497" i="5"/>
  <c r="R497" i="5"/>
  <c r="N479" i="5"/>
  <c r="L479" i="5"/>
  <c r="P479" i="5"/>
  <c r="R479" i="5"/>
  <c r="V479" i="5"/>
  <c r="I479" i="5"/>
  <c r="J479" i="5"/>
  <c r="T479" i="5"/>
  <c r="X479" i="5"/>
  <c r="Z479" i="5" s="1"/>
  <c r="E471" i="5"/>
  <c r="H471" i="5"/>
  <c r="P463" i="5"/>
  <c r="N463" i="5"/>
  <c r="V463" i="5"/>
  <c r="R463" i="5"/>
  <c r="X463" i="5"/>
  <c r="Z463" i="5" s="1"/>
  <c r="J456" i="5"/>
  <c r="I456" i="5"/>
  <c r="K456" i="5" s="1"/>
  <c r="X456" i="5"/>
  <c r="Z456" i="5" s="1"/>
  <c r="F449" i="5"/>
  <c r="H449" i="5"/>
  <c r="V440" i="5"/>
  <c r="X440" i="5"/>
  <c r="Z440" i="5" s="1"/>
  <c r="F431" i="5"/>
  <c r="H431" i="5"/>
  <c r="X421" i="5"/>
  <c r="Z421" i="5" s="1"/>
  <c r="J421" i="5"/>
  <c r="P421" i="5"/>
  <c r="R421" i="5"/>
  <c r="I421" i="5"/>
  <c r="T421" i="5"/>
  <c r="I413" i="5"/>
  <c r="X413" i="5"/>
  <c r="Z413" i="5" s="1"/>
  <c r="R413" i="5"/>
  <c r="L413" i="5"/>
  <c r="T413" i="5"/>
  <c r="V413" i="5"/>
  <c r="P413" i="5"/>
  <c r="V404" i="5"/>
  <c r="I404" i="5"/>
  <c r="R404" i="5"/>
  <c r="T404" i="5"/>
  <c r="X404" i="5"/>
  <c r="Z404" i="5" s="1"/>
  <c r="L404" i="5"/>
  <c r="J404" i="5"/>
  <c r="K404" i="5" s="1"/>
  <c r="N404" i="5"/>
  <c r="P404" i="5"/>
  <c r="J378" i="5"/>
  <c r="L378" i="5"/>
  <c r="N378" i="5"/>
  <c r="R378" i="5"/>
  <c r="T378" i="5"/>
  <c r="X378" i="5"/>
  <c r="Z378" i="5" s="1"/>
  <c r="R364" i="5"/>
  <c r="L364" i="5"/>
  <c r="T364" i="5"/>
  <c r="V364" i="5"/>
  <c r="X364" i="5"/>
  <c r="Z364" i="5" s="1"/>
  <c r="I364" i="5"/>
  <c r="J364" i="5"/>
  <c r="N364" i="5"/>
  <c r="P364" i="5"/>
  <c r="R355" i="5"/>
  <c r="V355" i="5"/>
  <c r="I355" i="5"/>
  <c r="J355" i="5"/>
  <c r="N355" i="5"/>
  <c r="I345" i="5"/>
  <c r="K345" i="5" s="1"/>
  <c r="M345" i="5" s="1"/>
  <c r="J345" i="5"/>
  <c r="L345" i="5"/>
  <c r="P345" i="5"/>
  <c r="X345" i="5"/>
  <c r="Z345" i="5" s="1"/>
  <c r="V345" i="5"/>
  <c r="L336" i="5"/>
  <c r="N336" i="5"/>
  <c r="P336" i="5"/>
  <c r="R336" i="5"/>
  <c r="L329" i="5"/>
  <c r="I329" i="5"/>
  <c r="J329" i="5"/>
  <c r="E321" i="5"/>
  <c r="H321" i="5"/>
  <c r="E311" i="5"/>
  <c r="H311" i="5"/>
  <c r="I296" i="5"/>
  <c r="J296" i="5"/>
  <c r="L296" i="5"/>
  <c r="V296" i="5"/>
  <c r="J287" i="5"/>
  <c r="L287" i="5"/>
  <c r="N287" i="5"/>
  <c r="T287" i="5"/>
  <c r="V287" i="5"/>
  <c r="X287" i="5"/>
  <c r="Z287" i="5" s="1"/>
  <c r="I287" i="5"/>
  <c r="K287" i="5" s="1"/>
  <c r="M287" i="5" s="1"/>
  <c r="P287" i="5"/>
  <c r="R287" i="5"/>
  <c r="T278" i="5"/>
  <c r="L278" i="5"/>
  <c r="N278" i="5"/>
  <c r="X278" i="5"/>
  <c r="Z278" i="5" s="1"/>
  <c r="I278" i="5"/>
  <c r="J278" i="5"/>
  <c r="R278" i="5"/>
  <c r="V278" i="5"/>
  <c r="P278" i="5"/>
  <c r="V268" i="5"/>
  <c r="I268" i="5"/>
  <c r="F260" i="5"/>
  <c r="H260" i="5"/>
  <c r="F251" i="5"/>
  <c r="H251" i="5"/>
  <c r="I242" i="5"/>
  <c r="K242" i="5" s="1"/>
  <c r="M242" i="5" s="1"/>
  <c r="L242" i="5"/>
  <c r="J242" i="5"/>
  <c r="N242" i="5"/>
  <c r="P242" i="5"/>
  <c r="R242" i="5"/>
  <c r="T242" i="5"/>
  <c r="V242" i="5"/>
  <c r="X242" i="5"/>
  <c r="Z242" i="5" s="1"/>
  <c r="E233" i="5"/>
  <c r="H233" i="5"/>
  <c r="F223" i="5"/>
  <c r="H223" i="5"/>
  <c r="I213" i="5"/>
  <c r="K213" i="5" s="1"/>
  <c r="P213" i="5"/>
  <c r="T213" i="5"/>
  <c r="J213" i="5"/>
  <c r="P204" i="5"/>
  <c r="N204" i="5"/>
  <c r="O204" i="5" s="1"/>
  <c r="J195" i="5"/>
  <c r="I195" i="5"/>
  <c r="P195" i="5"/>
  <c r="T195" i="5"/>
  <c r="V195" i="5"/>
  <c r="J186" i="5"/>
  <c r="K186" i="5" s="1"/>
  <c r="P186" i="5"/>
  <c r="T186" i="5"/>
  <c r="V186" i="5"/>
  <c r="I186" i="5"/>
  <c r="N186" i="5"/>
  <c r="R204" i="5"/>
  <c r="V1872" i="5"/>
  <c r="J1862" i="5"/>
  <c r="V1815" i="5"/>
  <c r="R1780" i="5"/>
  <c r="T1771" i="5"/>
  <c r="V1734" i="5"/>
  <c r="N1701" i="5"/>
  <c r="J1425" i="5"/>
  <c r="I1425" i="5"/>
  <c r="K1425" i="5" s="1"/>
  <c r="L1425" i="5"/>
  <c r="M1425" i="5" s="1"/>
  <c r="R1425" i="5"/>
  <c r="T1425" i="5"/>
  <c r="V1425" i="5"/>
  <c r="E1399" i="5"/>
  <c r="H1399" i="5"/>
  <c r="V1356" i="5"/>
  <c r="I1356" i="5"/>
  <c r="J1356" i="5"/>
  <c r="P1356" i="5"/>
  <c r="X1356" i="5"/>
  <c r="Z1356" i="5" s="1"/>
  <c r="J1330" i="5"/>
  <c r="R1330" i="5"/>
  <c r="T1330" i="5"/>
  <c r="I1330" i="5"/>
  <c r="K1330" i="5" s="1"/>
  <c r="L1330" i="5"/>
  <c r="P1330" i="5"/>
  <c r="J1322" i="5"/>
  <c r="L1322" i="5"/>
  <c r="R1322" i="5"/>
  <c r="T1322" i="5"/>
  <c r="I1322" i="5"/>
  <c r="N1322" i="5"/>
  <c r="P1322" i="5"/>
  <c r="V1322" i="5"/>
  <c r="X1322" i="5"/>
  <c r="Z1322" i="5" s="1"/>
  <c r="E1312" i="5"/>
  <c r="H1312" i="5"/>
  <c r="F1304" i="5"/>
  <c r="H1304" i="5"/>
  <c r="I1295" i="5"/>
  <c r="J1295" i="5"/>
  <c r="T1295" i="5"/>
  <c r="T1286" i="5"/>
  <c r="I1286" i="5"/>
  <c r="J1286" i="5"/>
  <c r="L1286" i="5"/>
  <c r="P1286" i="5"/>
  <c r="V1286" i="5"/>
  <c r="N1249" i="5"/>
  <c r="L1249" i="5"/>
  <c r="R1235" i="5"/>
  <c r="N1235" i="5"/>
  <c r="R1226" i="5"/>
  <c r="V1226" i="5"/>
  <c r="X1217" i="5"/>
  <c r="Z1217" i="5" s="1"/>
  <c r="V1217" i="5"/>
  <c r="R1217" i="5"/>
  <c r="P1217" i="5"/>
  <c r="P1208" i="5"/>
  <c r="V1208" i="5"/>
  <c r="X1208" i="5"/>
  <c r="Z1208" i="5" s="1"/>
  <c r="I1208" i="5"/>
  <c r="J1208" i="5"/>
  <c r="L1208" i="5"/>
  <c r="T1208" i="5"/>
  <c r="N1208" i="5"/>
  <c r="R1208" i="5"/>
  <c r="F1201" i="5"/>
  <c r="H1201" i="5"/>
  <c r="I1193" i="5"/>
  <c r="K1193" i="5" s="1"/>
  <c r="M1193" i="5" s="1"/>
  <c r="O1193" i="5" s="1"/>
  <c r="Q1193" i="5" s="1"/>
  <c r="S1193" i="5" s="1"/>
  <c r="P1193" i="5"/>
  <c r="R1193" i="5"/>
  <c r="T1193" i="5"/>
  <c r="V1193" i="5"/>
  <c r="X1193" i="5"/>
  <c r="Z1193" i="5" s="1"/>
  <c r="N1193" i="5"/>
  <c r="J1193" i="5"/>
  <c r="L1193" i="5"/>
  <c r="T1184" i="5"/>
  <c r="L1184" i="5"/>
  <c r="R1184" i="5"/>
  <c r="V1184" i="5"/>
  <c r="I1184" i="5"/>
  <c r="E1174" i="5"/>
  <c r="H1174" i="5"/>
  <c r="E1158" i="5"/>
  <c r="H1158" i="5"/>
  <c r="N1151" i="5"/>
  <c r="T1151" i="5"/>
  <c r="X1151" i="5"/>
  <c r="Z1151" i="5" s="1"/>
  <c r="I1151" i="5"/>
  <c r="K1151" i="5" s="1"/>
  <c r="J1151" i="5"/>
  <c r="L1151" i="5"/>
  <c r="V1151" i="5"/>
  <c r="P1151" i="5"/>
  <c r="R1151" i="5"/>
  <c r="N1143" i="5"/>
  <c r="I1143" i="5"/>
  <c r="T1143" i="5"/>
  <c r="J1133" i="5"/>
  <c r="N1133" i="5"/>
  <c r="R1133" i="5"/>
  <c r="P1133" i="5"/>
  <c r="X1133" i="5"/>
  <c r="Z1133" i="5" s="1"/>
  <c r="R1102" i="5"/>
  <c r="T1102" i="5"/>
  <c r="X1102" i="5"/>
  <c r="Z1102" i="5" s="1"/>
  <c r="I1102" i="5"/>
  <c r="J1102" i="5"/>
  <c r="L1102" i="5"/>
  <c r="N1102" i="5"/>
  <c r="P1102" i="5"/>
  <c r="V1102" i="5"/>
  <c r="L1093" i="5"/>
  <c r="N1093" i="5"/>
  <c r="N1087" i="5"/>
  <c r="P1087" i="5"/>
  <c r="T1087" i="5"/>
  <c r="V1087" i="5"/>
  <c r="X1087" i="5"/>
  <c r="Z1087" i="5" s="1"/>
  <c r="I1087" i="5"/>
  <c r="R1087" i="5"/>
  <c r="J1087" i="5"/>
  <c r="L1087" i="5"/>
  <c r="P1070" i="5"/>
  <c r="L1070" i="5"/>
  <c r="R1070" i="5"/>
  <c r="V1070" i="5"/>
  <c r="N1070" i="5"/>
  <c r="I1070" i="5"/>
  <c r="J1070" i="5"/>
  <c r="T1070" i="5"/>
  <c r="I1062" i="5"/>
  <c r="K1062" i="5" s="1"/>
  <c r="M1062" i="5" s="1"/>
  <c r="O1062" i="5" s="1"/>
  <c r="Q1062" i="5" s="1"/>
  <c r="S1062" i="5" s="1"/>
  <c r="R1062" i="5"/>
  <c r="T1062" i="5"/>
  <c r="X1062" i="5"/>
  <c r="Z1062" i="5" s="1"/>
  <c r="L1062" i="5"/>
  <c r="J1062" i="5"/>
  <c r="P1062" i="5"/>
  <c r="N1062" i="5"/>
  <c r="E1053" i="5"/>
  <c r="H1053" i="5"/>
  <c r="X1044" i="5"/>
  <c r="Z1044" i="5" s="1"/>
  <c r="I1044" i="5"/>
  <c r="N1036" i="5"/>
  <c r="R1036" i="5"/>
  <c r="X1036" i="5"/>
  <c r="Z1036" i="5" s="1"/>
  <c r="I1036" i="5"/>
  <c r="L1036" i="5"/>
  <c r="V1036" i="5"/>
  <c r="X1029" i="5"/>
  <c r="Z1029" i="5" s="1"/>
  <c r="R1029" i="5"/>
  <c r="I1029" i="5"/>
  <c r="N1029" i="5"/>
  <c r="J1029" i="5"/>
  <c r="L1022" i="5"/>
  <c r="R1022" i="5"/>
  <c r="I1022" i="5"/>
  <c r="J1022" i="5"/>
  <c r="K1022" i="5" s="1"/>
  <c r="M1022" i="5" s="1"/>
  <c r="N1022" i="5"/>
  <c r="P1022" i="5"/>
  <c r="T1022" i="5"/>
  <c r="X1022" i="5"/>
  <c r="Z1022" i="5" s="1"/>
  <c r="L1013" i="5"/>
  <c r="I1013" i="5"/>
  <c r="X1003" i="5"/>
  <c r="Z1003" i="5" s="1"/>
  <c r="L1003" i="5"/>
  <c r="N1003" i="5"/>
  <c r="I1003" i="5"/>
  <c r="T1003" i="5"/>
  <c r="J1003" i="5"/>
  <c r="P1003" i="5"/>
  <c r="R1003" i="5"/>
  <c r="V1003" i="5"/>
  <c r="P994" i="5"/>
  <c r="N994" i="5"/>
  <c r="R994" i="5"/>
  <c r="X994" i="5"/>
  <c r="Z994" i="5" s="1"/>
  <c r="I994" i="5"/>
  <c r="L994" i="5"/>
  <c r="V994" i="5"/>
  <c r="E987" i="5"/>
  <c r="H987" i="5"/>
  <c r="R968" i="5"/>
  <c r="I968" i="5"/>
  <c r="K968" i="5" s="1"/>
  <c r="M968" i="5" s="1"/>
  <c r="O968" i="5" s="1"/>
  <c r="Q968" i="5" s="1"/>
  <c r="S968" i="5" s="1"/>
  <c r="U968" i="5" s="1"/>
  <c r="W968" i="5" s="1"/>
  <c r="Y968" i="5" s="1"/>
  <c r="J968" i="5"/>
  <c r="L968" i="5"/>
  <c r="N968" i="5"/>
  <c r="P968" i="5"/>
  <c r="T968" i="5"/>
  <c r="V968" i="5"/>
  <c r="X968" i="5"/>
  <c r="Z968" i="5" s="1"/>
  <c r="J962" i="5"/>
  <c r="V962" i="5"/>
  <c r="X962" i="5"/>
  <c r="Z962" i="5" s="1"/>
  <c r="L962" i="5"/>
  <c r="R962" i="5"/>
  <c r="N962" i="5"/>
  <c r="T962" i="5"/>
  <c r="R954" i="5"/>
  <c r="V954" i="5"/>
  <c r="L954" i="5"/>
  <c r="P954" i="5"/>
  <c r="I954" i="5"/>
  <c r="N946" i="5"/>
  <c r="X946" i="5"/>
  <c r="Z946" i="5" s="1"/>
  <c r="F929" i="5"/>
  <c r="H929" i="5"/>
  <c r="F920" i="5"/>
  <c r="H920" i="5"/>
  <c r="F912" i="5"/>
  <c r="H912" i="5"/>
  <c r="E895" i="5"/>
  <c r="H895" i="5"/>
  <c r="X886" i="5"/>
  <c r="Z886" i="5" s="1"/>
  <c r="N886" i="5"/>
  <c r="P886" i="5"/>
  <c r="T886" i="5"/>
  <c r="L886" i="5"/>
  <c r="I886" i="5"/>
  <c r="J886" i="5"/>
  <c r="R886" i="5"/>
  <c r="V886" i="5"/>
  <c r="F868" i="5"/>
  <c r="H868" i="5"/>
  <c r="J859" i="5"/>
  <c r="L859" i="5"/>
  <c r="T859" i="5"/>
  <c r="V859" i="5"/>
  <c r="R859" i="5"/>
  <c r="I859" i="5"/>
  <c r="K859" i="5" s="1"/>
  <c r="J849" i="5"/>
  <c r="L849" i="5"/>
  <c r="R849" i="5"/>
  <c r="V849" i="5"/>
  <c r="N849" i="5"/>
  <c r="L839" i="5"/>
  <c r="J839" i="5"/>
  <c r="N839" i="5"/>
  <c r="V839" i="5"/>
  <c r="X839" i="5"/>
  <c r="Z839" i="5" s="1"/>
  <c r="R839" i="5"/>
  <c r="P839" i="5"/>
  <c r="I829" i="5"/>
  <c r="K829" i="5" s="1"/>
  <c r="M829" i="5" s="1"/>
  <c r="X829" i="5"/>
  <c r="Z829" i="5" s="1"/>
  <c r="L829" i="5"/>
  <c r="R829" i="5"/>
  <c r="J829" i="5"/>
  <c r="T829" i="5"/>
  <c r="V820" i="5"/>
  <c r="X820" i="5"/>
  <c r="Z820" i="5" s="1"/>
  <c r="J820" i="5"/>
  <c r="R820" i="5"/>
  <c r="T820" i="5"/>
  <c r="I820" i="5"/>
  <c r="K820" i="5" s="1"/>
  <c r="M820" i="5" s="1"/>
  <c r="O820" i="5" s="1"/>
  <c r="Q820" i="5" s="1"/>
  <c r="S820" i="5" s="1"/>
  <c r="U820" i="5" s="1"/>
  <c r="W820" i="5" s="1"/>
  <c r="Y820" i="5" s="1"/>
  <c r="N820" i="5"/>
  <c r="L820" i="5"/>
  <c r="P820" i="5"/>
  <c r="L801" i="5"/>
  <c r="N801" i="5"/>
  <c r="V801" i="5"/>
  <c r="X801" i="5"/>
  <c r="Z801" i="5" s="1"/>
  <c r="I801" i="5"/>
  <c r="P801" i="5"/>
  <c r="I794" i="5"/>
  <c r="K794" i="5" s="1"/>
  <c r="J794" i="5"/>
  <c r="N794" i="5"/>
  <c r="R794" i="5"/>
  <c r="T794" i="5"/>
  <c r="V794" i="5"/>
  <c r="I786" i="5"/>
  <c r="V786" i="5"/>
  <c r="X786" i="5"/>
  <c r="Z786" i="5" s="1"/>
  <c r="L786" i="5"/>
  <c r="I777" i="5"/>
  <c r="K777" i="5" s="1"/>
  <c r="J777" i="5"/>
  <c r="F769" i="5"/>
  <c r="H769" i="5"/>
  <c r="N760" i="5"/>
  <c r="L760" i="5"/>
  <c r="P760" i="5"/>
  <c r="R760" i="5"/>
  <c r="T760" i="5"/>
  <c r="V760" i="5"/>
  <c r="I760" i="5"/>
  <c r="K760" i="5" s="1"/>
  <c r="M760" i="5" s="1"/>
  <c r="O760" i="5" s="1"/>
  <c r="Q760" i="5" s="1"/>
  <c r="S760" i="5" s="1"/>
  <c r="U760" i="5" s="1"/>
  <c r="W760" i="5" s="1"/>
  <c r="Y760" i="5" s="1"/>
  <c r="J760" i="5"/>
  <c r="X760" i="5"/>
  <c r="Z760" i="5" s="1"/>
  <c r="V753" i="5"/>
  <c r="J753" i="5"/>
  <c r="L753" i="5"/>
  <c r="N753" i="5"/>
  <c r="R753" i="5"/>
  <c r="T753" i="5"/>
  <c r="I753" i="5"/>
  <c r="K753" i="5" s="1"/>
  <c r="M753" i="5" s="1"/>
  <c r="O753" i="5" s="1"/>
  <c r="Q753" i="5" s="1"/>
  <c r="S753" i="5" s="1"/>
  <c r="X753" i="5"/>
  <c r="Z753" i="5" s="1"/>
  <c r="P753" i="5"/>
  <c r="E745" i="5"/>
  <c r="H745" i="5"/>
  <c r="P738" i="5"/>
  <c r="V738" i="5"/>
  <c r="X738" i="5"/>
  <c r="Z738" i="5" s="1"/>
  <c r="I738" i="5"/>
  <c r="J738" i="5"/>
  <c r="K738" i="5" s="1"/>
  <c r="M738" i="5" s="1"/>
  <c r="O738" i="5" s="1"/>
  <c r="Q738" i="5" s="1"/>
  <c r="S738" i="5" s="1"/>
  <c r="L738" i="5"/>
  <c r="T738" i="5"/>
  <c r="R738" i="5"/>
  <c r="N738" i="5"/>
  <c r="P723" i="5"/>
  <c r="T723" i="5"/>
  <c r="J723" i="5"/>
  <c r="L723" i="5"/>
  <c r="V723" i="5"/>
  <c r="X723" i="5"/>
  <c r="Z723" i="5" s="1"/>
  <c r="I723" i="5"/>
  <c r="K723" i="5" s="1"/>
  <c r="M723" i="5" s="1"/>
  <c r="T707" i="5"/>
  <c r="P707" i="5"/>
  <c r="J691" i="5"/>
  <c r="T691" i="5"/>
  <c r="I691" i="5"/>
  <c r="P691" i="5"/>
  <c r="X691" i="5"/>
  <c r="Z691" i="5" s="1"/>
  <c r="I671" i="5"/>
  <c r="J671" i="5"/>
  <c r="K671" i="5" s="1"/>
  <c r="N671" i="5"/>
  <c r="T671" i="5"/>
  <c r="P671" i="5"/>
  <c r="R671" i="5"/>
  <c r="X671" i="5"/>
  <c r="Z671" i="5" s="1"/>
  <c r="N663" i="5"/>
  <c r="R663" i="5"/>
  <c r="L663" i="5"/>
  <c r="J663" i="5"/>
  <c r="V663" i="5"/>
  <c r="X663" i="5"/>
  <c r="Z663" i="5" s="1"/>
  <c r="N654" i="5"/>
  <c r="T654" i="5"/>
  <c r="V654" i="5"/>
  <c r="J654" i="5"/>
  <c r="R654" i="5"/>
  <c r="I654" i="5"/>
  <c r="K654" i="5" s="1"/>
  <c r="M654" i="5" s="1"/>
  <c r="L654" i="5"/>
  <c r="P654" i="5"/>
  <c r="X654" i="5"/>
  <c r="Z654" i="5" s="1"/>
  <c r="V645" i="5"/>
  <c r="X645" i="5"/>
  <c r="Z645" i="5" s="1"/>
  <c r="I645" i="5"/>
  <c r="P645" i="5"/>
  <c r="L645" i="5"/>
  <c r="L637" i="5"/>
  <c r="V637" i="5"/>
  <c r="J637" i="5"/>
  <c r="P637" i="5"/>
  <c r="T637" i="5"/>
  <c r="I637" i="5"/>
  <c r="K637" i="5" s="1"/>
  <c r="M637" i="5" s="1"/>
  <c r="R637" i="5"/>
  <c r="T619" i="5"/>
  <c r="I619" i="5"/>
  <c r="R619" i="5"/>
  <c r="X619" i="5"/>
  <c r="Z619" i="5" s="1"/>
  <c r="P619" i="5"/>
  <c r="V610" i="5"/>
  <c r="X610" i="5"/>
  <c r="Z610" i="5" s="1"/>
  <c r="R610" i="5"/>
  <c r="L610" i="5"/>
  <c r="N610" i="5"/>
  <c r="P610" i="5"/>
  <c r="T610" i="5"/>
  <c r="I610" i="5"/>
  <c r="V592" i="5"/>
  <c r="X592" i="5"/>
  <c r="Z592" i="5" s="1"/>
  <c r="J592" i="5"/>
  <c r="N592" i="5"/>
  <c r="P592" i="5"/>
  <c r="R592" i="5"/>
  <c r="T592" i="5"/>
  <c r="I592" i="5"/>
  <c r="L592" i="5"/>
  <c r="T584" i="5"/>
  <c r="L584" i="5"/>
  <c r="X584" i="5"/>
  <c r="Z584" i="5" s="1"/>
  <c r="I584" i="5"/>
  <c r="K584" i="5" s="1"/>
  <c r="M584" i="5" s="1"/>
  <c r="O584" i="5" s="1"/>
  <c r="N584" i="5"/>
  <c r="P584" i="5"/>
  <c r="R584" i="5"/>
  <c r="V584" i="5"/>
  <c r="J584" i="5"/>
  <c r="I568" i="5"/>
  <c r="V568" i="5"/>
  <c r="X568" i="5"/>
  <c r="Z568" i="5" s="1"/>
  <c r="L568" i="5"/>
  <c r="N568" i="5"/>
  <c r="P568" i="5"/>
  <c r="T568" i="5"/>
  <c r="R568" i="5"/>
  <c r="L560" i="5"/>
  <c r="N560" i="5"/>
  <c r="T560" i="5"/>
  <c r="R560" i="5"/>
  <c r="P553" i="5"/>
  <c r="N553" i="5"/>
  <c r="L553" i="5"/>
  <c r="R553" i="5"/>
  <c r="T553" i="5"/>
  <c r="J553" i="5"/>
  <c r="I553" i="5"/>
  <c r="K553" i="5" s="1"/>
  <c r="M553" i="5" s="1"/>
  <c r="O553" i="5" s="1"/>
  <c r="Q553" i="5" s="1"/>
  <c r="S553" i="5" s="1"/>
  <c r="U553" i="5" s="1"/>
  <c r="X553" i="5"/>
  <c r="Z553" i="5" s="1"/>
  <c r="R529" i="5"/>
  <c r="J529" i="5"/>
  <c r="N529" i="5"/>
  <c r="I529" i="5"/>
  <c r="K529" i="5" s="1"/>
  <c r="T529" i="5"/>
  <c r="V529" i="5"/>
  <c r="X529" i="5"/>
  <c r="Z529" i="5" s="1"/>
  <c r="L529" i="5"/>
  <c r="P529" i="5"/>
  <c r="F513" i="5"/>
  <c r="H513" i="5"/>
  <c r="T504" i="5"/>
  <c r="P504" i="5"/>
  <c r="R504" i="5"/>
  <c r="V504" i="5"/>
  <c r="X504" i="5"/>
  <c r="Z504" i="5" s="1"/>
  <c r="I504" i="5"/>
  <c r="J504" i="5"/>
  <c r="L504" i="5"/>
  <c r="N504" i="5"/>
  <c r="X496" i="5"/>
  <c r="Z496" i="5" s="1"/>
  <c r="I496" i="5"/>
  <c r="P496" i="5"/>
  <c r="T496" i="5"/>
  <c r="L448" i="5"/>
  <c r="V448" i="5"/>
  <c r="X448" i="5"/>
  <c r="Z448" i="5" s="1"/>
  <c r="P448" i="5"/>
  <c r="N448" i="5"/>
  <c r="I448" i="5"/>
  <c r="J448" i="5"/>
  <c r="R448" i="5"/>
  <c r="T448" i="5"/>
  <c r="I439" i="5"/>
  <c r="J439" i="5"/>
  <c r="L439" i="5"/>
  <c r="P439" i="5"/>
  <c r="V439" i="5"/>
  <c r="T439" i="5"/>
  <c r="X439" i="5"/>
  <c r="Z439" i="5" s="1"/>
  <c r="N439" i="5"/>
  <c r="R439" i="5"/>
  <c r="P420" i="5"/>
  <c r="I420" i="5"/>
  <c r="V420" i="5"/>
  <c r="T412" i="5"/>
  <c r="J412" i="5"/>
  <c r="K412" i="5" s="1"/>
  <c r="M412" i="5" s="1"/>
  <c r="L412" i="5"/>
  <c r="P412" i="5"/>
  <c r="V412" i="5"/>
  <c r="I412" i="5"/>
  <c r="R412" i="5"/>
  <c r="R403" i="5"/>
  <c r="P403" i="5"/>
  <c r="I403" i="5"/>
  <c r="T403" i="5"/>
  <c r="L403" i="5"/>
  <c r="X403" i="5"/>
  <c r="Z403" i="5" s="1"/>
  <c r="L394" i="5"/>
  <c r="R394" i="5"/>
  <c r="I394" i="5"/>
  <c r="N394" i="5"/>
  <c r="P394" i="5"/>
  <c r="T394" i="5"/>
  <c r="V394" i="5"/>
  <c r="J394" i="5"/>
  <c r="K394" i="5" s="1"/>
  <c r="X394" i="5"/>
  <c r="Z394" i="5" s="1"/>
  <c r="J387" i="5"/>
  <c r="I387" i="5"/>
  <c r="K387" i="5" s="1"/>
  <c r="T387" i="5"/>
  <c r="V387" i="5"/>
  <c r="P377" i="5"/>
  <c r="V377" i="5"/>
  <c r="J377" i="5"/>
  <c r="L377" i="5"/>
  <c r="R377" i="5"/>
  <c r="I377" i="5"/>
  <c r="K377" i="5" s="1"/>
  <c r="M377" i="5" s="1"/>
  <c r="T377" i="5"/>
  <c r="I371" i="5"/>
  <c r="K371" i="5" s="1"/>
  <c r="J371" i="5"/>
  <c r="P354" i="5"/>
  <c r="V354" i="5"/>
  <c r="I354" i="5"/>
  <c r="J354" i="5"/>
  <c r="L354" i="5"/>
  <c r="R354" i="5"/>
  <c r="T354" i="5"/>
  <c r="X354" i="5"/>
  <c r="Z354" i="5" s="1"/>
  <c r="N354" i="5"/>
  <c r="E344" i="5"/>
  <c r="H344" i="5"/>
  <c r="L335" i="5"/>
  <c r="N335" i="5"/>
  <c r="J335" i="5"/>
  <c r="F320" i="5"/>
  <c r="H320" i="5"/>
  <c r="F303" i="5"/>
  <c r="H303" i="5"/>
  <c r="F286" i="5"/>
  <c r="H286" i="5"/>
  <c r="J277" i="5"/>
  <c r="I277" i="5"/>
  <c r="T277" i="5"/>
  <c r="V277" i="5"/>
  <c r="V267" i="5"/>
  <c r="X267" i="5"/>
  <c r="Z267" i="5" s="1"/>
  <c r="I267" i="5"/>
  <c r="K267" i="5" s="1"/>
  <c r="M267" i="5" s="1"/>
  <c r="O267" i="5" s="1"/>
  <c r="Q267" i="5" s="1"/>
  <c r="S267" i="5" s="1"/>
  <c r="U267" i="5" s="1"/>
  <c r="W267" i="5" s="1"/>
  <c r="Y267" i="5" s="1"/>
  <c r="J267" i="5"/>
  <c r="L267" i="5"/>
  <c r="N267" i="5"/>
  <c r="P267" i="5"/>
  <c r="R267" i="5"/>
  <c r="T267" i="5"/>
  <c r="X259" i="5"/>
  <c r="Z259" i="5" s="1"/>
  <c r="I259" i="5"/>
  <c r="J259" i="5"/>
  <c r="P259" i="5"/>
  <c r="R259" i="5"/>
  <c r="T259" i="5"/>
  <c r="T250" i="5"/>
  <c r="N250" i="5"/>
  <c r="R250" i="5"/>
  <c r="R241" i="5"/>
  <c r="X241" i="5"/>
  <c r="Z241" i="5" s="1"/>
  <c r="N241" i="5"/>
  <c r="L241" i="5"/>
  <c r="J241" i="5"/>
  <c r="P241" i="5"/>
  <c r="R232" i="5"/>
  <c r="I232" i="5"/>
  <c r="V232" i="5"/>
  <c r="X232" i="5"/>
  <c r="Z232" i="5" s="1"/>
  <c r="T232" i="5"/>
  <c r="J232" i="5"/>
  <c r="N232" i="5"/>
  <c r="L232" i="5"/>
  <c r="P232" i="5"/>
  <c r="X222" i="5"/>
  <c r="Z222" i="5" s="1"/>
  <c r="L222" i="5"/>
  <c r="J222" i="5"/>
  <c r="R222" i="5"/>
  <c r="P222" i="5"/>
  <c r="I212" i="5"/>
  <c r="N212" i="5"/>
  <c r="P212" i="5"/>
  <c r="X203" i="5"/>
  <c r="Z203" i="5" s="1"/>
  <c r="L203" i="5"/>
  <c r="N203" i="5"/>
  <c r="R203" i="5"/>
  <c r="P203" i="5"/>
  <c r="V203" i="5"/>
  <c r="I203" i="5"/>
  <c r="R194" i="5"/>
  <c r="T194" i="5"/>
  <c r="X194" i="5"/>
  <c r="Z194" i="5" s="1"/>
  <c r="N194" i="5"/>
  <c r="P194" i="5"/>
  <c r="I194" i="5"/>
  <c r="J194" i="5"/>
  <c r="R185" i="5"/>
  <c r="T185" i="5"/>
  <c r="I185" i="5"/>
  <c r="J185" i="5"/>
  <c r="K185" i="5" s="1"/>
  <c r="L185" i="5"/>
  <c r="P185" i="5"/>
  <c r="V185" i="5"/>
  <c r="T204" i="5"/>
  <c r="T1815" i="5"/>
  <c r="N1780" i="5"/>
  <c r="I1518" i="5"/>
  <c r="X1518" i="5"/>
  <c r="Z1518" i="5" s="1"/>
  <c r="J1518" i="5"/>
  <c r="L1518" i="5"/>
  <c r="N1518" i="5"/>
  <c r="V1518" i="5"/>
  <c r="P1502" i="5"/>
  <c r="J1502" i="5"/>
  <c r="L1502" i="5"/>
  <c r="N1502" i="5"/>
  <c r="R1502" i="5"/>
  <c r="T1502" i="5"/>
  <c r="V1502" i="5"/>
  <c r="I1502" i="5"/>
  <c r="E1478" i="5"/>
  <c r="H1478" i="5"/>
  <c r="J1461" i="5"/>
  <c r="N1461" i="5"/>
  <c r="L1453" i="5"/>
  <c r="N1453" i="5"/>
  <c r="P1453" i="5"/>
  <c r="R1453" i="5"/>
  <c r="V1453" i="5"/>
  <c r="X1453" i="5"/>
  <c r="Z1453" i="5" s="1"/>
  <c r="T1435" i="5"/>
  <c r="I1435" i="5"/>
  <c r="L1435" i="5"/>
  <c r="P1435" i="5"/>
  <c r="T1417" i="5"/>
  <c r="V1417" i="5"/>
  <c r="X1417" i="5"/>
  <c r="Z1417" i="5" s="1"/>
  <c r="P1417" i="5"/>
  <c r="R1417" i="5"/>
  <c r="E1409" i="5"/>
  <c r="H1409" i="5"/>
  <c r="I1390" i="5"/>
  <c r="L1390" i="5"/>
  <c r="T1390" i="5"/>
  <c r="J1390" i="5"/>
  <c r="P1380" i="5"/>
  <c r="V1380" i="5"/>
  <c r="X1380" i="5"/>
  <c r="Z1380" i="5" s="1"/>
  <c r="I1380" i="5"/>
  <c r="J1380" i="5"/>
  <c r="L1380" i="5"/>
  <c r="N1380" i="5"/>
  <c r="R1380" i="5"/>
  <c r="T1380" i="5"/>
  <c r="L1364" i="5"/>
  <c r="P1364" i="5"/>
  <c r="T1364" i="5"/>
  <c r="V1364" i="5"/>
  <c r="X1364" i="5"/>
  <c r="Z1364" i="5" s="1"/>
  <c r="J1364" i="5"/>
  <c r="E1339" i="5"/>
  <c r="H1339" i="5"/>
  <c r="N1258" i="5"/>
  <c r="I1258" i="5"/>
  <c r="K1258" i="5" s="1"/>
  <c r="J1258" i="5"/>
  <c r="P1258" i="5"/>
  <c r="R1258" i="5"/>
  <c r="V1258" i="5"/>
  <c r="L1258" i="5"/>
  <c r="T1258" i="5"/>
  <c r="X1258" i="5"/>
  <c r="Z1258" i="5" s="1"/>
  <c r="F179" i="5"/>
  <c r="H179" i="5"/>
  <c r="F169" i="5"/>
  <c r="H169" i="5"/>
  <c r="N159" i="5"/>
  <c r="L159" i="5"/>
  <c r="R159" i="5"/>
  <c r="V159" i="5"/>
  <c r="X159" i="5"/>
  <c r="Z159" i="5" s="1"/>
  <c r="I159" i="5"/>
  <c r="P159" i="5"/>
  <c r="X139" i="5"/>
  <c r="Z139" i="5" s="1"/>
  <c r="V139" i="5"/>
  <c r="I139" i="5"/>
  <c r="L139" i="5"/>
  <c r="N139" i="5"/>
  <c r="P139" i="5"/>
  <c r="T139" i="5"/>
  <c r="J139" i="5"/>
  <c r="R139" i="5"/>
  <c r="E129" i="5"/>
  <c r="H129" i="5"/>
  <c r="F109" i="5"/>
  <c r="H109" i="5"/>
  <c r="I99" i="5"/>
  <c r="L99" i="5"/>
  <c r="P99" i="5"/>
  <c r="T99" i="5"/>
  <c r="X99" i="5"/>
  <c r="Z99" i="5" s="1"/>
  <c r="I89" i="5"/>
  <c r="N89" i="5"/>
  <c r="P89" i="5"/>
  <c r="T89" i="5"/>
  <c r="L89" i="5"/>
  <c r="R89" i="5"/>
  <c r="V89" i="5"/>
  <c r="X89" i="5"/>
  <c r="Z89" i="5" s="1"/>
  <c r="J89" i="5"/>
  <c r="E79" i="5"/>
  <c r="H79" i="5"/>
  <c r="N79" i="5" s="1"/>
  <c r="E69" i="5"/>
  <c r="H69" i="5"/>
  <c r="T59" i="5"/>
  <c r="L59" i="5"/>
  <c r="N59" i="5"/>
  <c r="R59" i="5"/>
  <c r="V59" i="5"/>
  <c r="X59" i="5"/>
  <c r="Z59" i="5" s="1"/>
  <c r="P59" i="5"/>
  <c r="I59" i="5"/>
  <c r="K59" i="5" s="1"/>
  <c r="J59" i="5"/>
  <c r="N49" i="5"/>
  <c r="P49" i="5"/>
  <c r="R49" i="5"/>
  <c r="T49" i="5"/>
  <c r="F39" i="5"/>
  <c r="H39" i="5"/>
  <c r="E29" i="5"/>
  <c r="H29" i="5"/>
  <c r="F19" i="5"/>
  <c r="H19" i="5"/>
  <c r="E9" i="5"/>
  <c r="H9" i="5"/>
  <c r="L1879" i="5"/>
  <c r="J1879" i="5"/>
  <c r="I1872" i="5"/>
  <c r="J1872" i="5"/>
  <c r="T1862" i="5"/>
  <c r="V1862" i="5"/>
  <c r="T1852" i="5"/>
  <c r="X1852" i="5"/>
  <c r="Z1852" i="5" s="1"/>
  <c r="P1846" i="5"/>
  <c r="L1846" i="5"/>
  <c r="F1838" i="5"/>
  <c r="H1838" i="5"/>
  <c r="F1830" i="5"/>
  <c r="H1830" i="5"/>
  <c r="I1797" i="5"/>
  <c r="T1797" i="5"/>
  <c r="N1771" i="5"/>
  <c r="P1771" i="5"/>
  <c r="I1762" i="5"/>
  <c r="R1762" i="5"/>
  <c r="F1753" i="5"/>
  <c r="H1753" i="5"/>
  <c r="E1743" i="5"/>
  <c r="H1743" i="5"/>
  <c r="J1734" i="5"/>
  <c r="L1734" i="5"/>
  <c r="P1734" i="5"/>
  <c r="R1734" i="5"/>
  <c r="F1726" i="5"/>
  <c r="H1726" i="5"/>
  <c r="P1717" i="5"/>
  <c r="R1717" i="5"/>
  <c r="F1709" i="5"/>
  <c r="H1709" i="5"/>
  <c r="R1701" i="5"/>
  <c r="X1701" i="5"/>
  <c r="Z1701" i="5" s="1"/>
  <c r="I1683" i="5"/>
  <c r="J1683" i="5"/>
  <c r="K1683" i="5" s="1"/>
  <c r="T1683" i="5"/>
  <c r="P1665" i="5"/>
  <c r="R1665" i="5"/>
  <c r="X1665" i="5"/>
  <c r="Z1665" i="5" s="1"/>
  <c r="E1655" i="5"/>
  <c r="H1655" i="5"/>
  <c r="V1638" i="5"/>
  <c r="X1638" i="5"/>
  <c r="Z1638" i="5" s="1"/>
  <c r="F1619" i="5"/>
  <c r="H1619" i="5"/>
  <c r="I1619" i="5" s="1"/>
  <c r="I1601" i="5"/>
  <c r="T1601" i="5"/>
  <c r="T1592" i="5"/>
  <c r="J1592" i="5"/>
  <c r="L1592" i="5"/>
  <c r="N1592" i="5"/>
  <c r="P1592" i="5"/>
  <c r="R1592" i="5"/>
  <c r="V1592" i="5"/>
  <c r="I1592" i="5"/>
  <c r="R1582" i="5"/>
  <c r="P1582" i="5"/>
  <c r="T1582" i="5"/>
  <c r="V1582" i="5"/>
  <c r="X1582" i="5"/>
  <c r="Z1582" i="5" s="1"/>
  <c r="I1582" i="5"/>
  <c r="N1582" i="5"/>
  <c r="F1572" i="5"/>
  <c r="H1572" i="5"/>
  <c r="J1562" i="5"/>
  <c r="I1562" i="5"/>
  <c r="L1562" i="5"/>
  <c r="N1562" i="5"/>
  <c r="P1562" i="5"/>
  <c r="R1562" i="5"/>
  <c r="T1562" i="5"/>
  <c r="L1552" i="5"/>
  <c r="N1552" i="5"/>
  <c r="P1552" i="5"/>
  <c r="R1552" i="5"/>
  <c r="T1552" i="5"/>
  <c r="V1552" i="5"/>
  <c r="X1552" i="5"/>
  <c r="Z1552" i="5" s="1"/>
  <c r="J1552" i="5"/>
  <c r="K1552" i="5" s="1"/>
  <c r="M1552" i="5" s="1"/>
  <c r="O1552" i="5" s="1"/>
  <c r="Q1552" i="5" s="1"/>
  <c r="S1552" i="5" s="1"/>
  <c r="U1552" i="5" s="1"/>
  <c r="W1552" i="5" s="1"/>
  <c r="Y1552" i="5" s="1"/>
  <c r="I1517" i="5"/>
  <c r="R1517" i="5"/>
  <c r="T1517" i="5"/>
  <c r="V1517" i="5"/>
  <c r="X1517" i="5"/>
  <c r="Z1517" i="5" s="1"/>
  <c r="J1517" i="5"/>
  <c r="P1517" i="5"/>
  <c r="I1508" i="5"/>
  <c r="K1508" i="5" s="1"/>
  <c r="M1508" i="5" s="1"/>
  <c r="O1508" i="5" s="1"/>
  <c r="Q1508" i="5" s="1"/>
  <c r="S1508" i="5" s="1"/>
  <c r="J1508" i="5"/>
  <c r="L1508" i="5"/>
  <c r="N1508" i="5"/>
  <c r="P1508" i="5"/>
  <c r="R1508" i="5"/>
  <c r="V1508" i="5"/>
  <c r="F1501" i="5"/>
  <c r="H1501" i="5"/>
  <c r="N1477" i="5"/>
  <c r="V1477" i="5"/>
  <c r="X1477" i="5"/>
  <c r="Z1477" i="5" s="1"/>
  <c r="I1477" i="5"/>
  <c r="K1477" i="5" s="1"/>
  <c r="M1477" i="5" s="1"/>
  <c r="O1477" i="5" s="1"/>
  <c r="Q1477" i="5" s="1"/>
  <c r="S1477" i="5" s="1"/>
  <c r="U1477" i="5" s="1"/>
  <c r="W1477" i="5" s="1"/>
  <c r="Y1477" i="5" s="1"/>
  <c r="J1477" i="5"/>
  <c r="L1477" i="5"/>
  <c r="T1477" i="5"/>
  <c r="E1469" i="5"/>
  <c r="H1469" i="5"/>
  <c r="J1469" i="5" s="1"/>
  <c r="X1452" i="5"/>
  <c r="Z1452" i="5" s="1"/>
  <c r="T1452" i="5"/>
  <c r="I1452" i="5"/>
  <c r="J1452" i="5"/>
  <c r="L1452" i="5"/>
  <c r="N1452" i="5"/>
  <c r="V1452" i="5"/>
  <c r="R1434" i="5"/>
  <c r="T1434" i="5"/>
  <c r="R1424" i="5"/>
  <c r="X1424" i="5"/>
  <c r="Z1424" i="5" s="1"/>
  <c r="I1424" i="5"/>
  <c r="J1424" i="5"/>
  <c r="T1424" i="5"/>
  <c r="R1416" i="5"/>
  <c r="N1416" i="5"/>
  <c r="J1416" i="5"/>
  <c r="I1416" i="5"/>
  <c r="J1398" i="5"/>
  <c r="I1398" i="5"/>
  <c r="K1398" i="5" s="1"/>
  <c r="M1398" i="5" s="1"/>
  <c r="L1398" i="5"/>
  <c r="P1398" i="5"/>
  <c r="T1398" i="5"/>
  <c r="V1398" i="5"/>
  <c r="N1389" i="5"/>
  <c r="X1389" i="5"/>
  <c r="Z1389" i="5" s="1"/>
  <c r="I1389" i="5"/>
  <c r="L1389" i="5"/>
  <c r="P1389" i="5"/>
  <c r="R1389" i="5"/>
  <c r="T1389" i="5"/>
  <c r="V1389" i="5"/>
  <c r="N1372" i="5"/>
  <c r="R1372" i="5"/>
  <c r="X1372" i="5"/>
  <c r="Z1372" i="5" s="1"/>
  <c r="V1372" i="5"/>
  <c r="I1372" i="5"/>
  <c r="J1372" i="5"/>
  <c r="L1372" i="5"/>
  <c r="T1372" i="5"/>
  <c r="I1363" i="5"/>
  <c r="P1363" i="5"/>
  <c r="N1348" i="5"/>
  <c r="R1348" i="5"/>
  <c r="I1348" i="5"/>
  <c r="V1348" i="5"/>
  <c r="L1338" i="5"/>
  <c r="R1338" i="5"/>
  <c r="X1338" i="5"/>
  <c r="Z1338" i="5" s="1"/>
  <c r="J1329" i="5"/>
  <c r="T1329" i="5"/>
  <c r="X1329" i="5"/>
  <c r="Z1329" i="5" s="1"/>
  <c r="P1329" i="5"/>
  <c r="E1321" i="5"/>
  <c r="H1321" i="5"/>
  <c r="I1311" i="5"/>
  <c r="R1311" i="5"/>
  <c r="I1303" i="5"/>
  <c r="L1303" i="5"/>
  <c r="R1303" i="5"/>
  <c r="V1303" i="5"/>
  <c r="J1303" i="5"/>
  <c r="N1303" i="5"/>
  <c r="P1303" i="5"/>
  <c r="X1303" i="5"/>
  <c r="Z1303" i="5" s="1"/>
  <c r="N1294" i="5"/>
  <c r="X1294" i="5"/>
  <c r="Z1294" i="5" s="1"/>
  <c r="P1294" i="5"/>
  <c r="N1285" i="5"/>
  <c r="P1285" i="5"/>
  <c r="T1275" i="5"/>
  <c r="I1275" i="5"/>
  <c r="J1275" i="5"/>
  <c r="R1275" i="5"/>
  <c r="X1275" i="5"/>
  <c r="Z1275" i="5" s="1"/>
  <c r="N1275" i="5"/>
  <c r="T1266" i="5"/>
  <c r="I1266" i="5"/>
  <c r="J1266" i="5"/>
  <c r="L1266" i="5"/>
  <c r="R1266" i="5"/>
  <c r="V1266" i="5"/>
  <c r="J1257" i="5"/>
  <c r="I1257" i="5"/>
  <c r="L1257" i="5"/>
  <c r="R1257" i="5"/>
  <c r="X1257" i="5"/>
  <c r="Z1257" i="5" s="1"/>
  <c r="N1257" i="5"/>
  <c r="T1257" i="5"/>
  <c r="V1257" i="5"/>
  <c r="P1257" i="5"/>
  <c r="V1248" i="5"/>
  <c r="I1248" i="5"/>
  <c r="K1248" i="5" s="1"/>
  <c r="J1248" i="5"/>
  <c r="L1248" i="5"/>
  <c r="N1248" i="5"/>
  <c r="R1248" i="5"/>
  <c r="P1248" i="5"/>
  <c r="T1248" i="5"/>
  <c r="X1248" i="5"/>
  <c r="Z1248" i="5" s="1"/>
  <c r="L1234" i="5"/>
  <c r="I1234" i="5"/>
  <c r="N1234" i="5"/>
  <c r="R1234" i="5"/>
  <c r="V1234" i="5"/>
  <c r="X1234" i="5"/>
  <c r="Z1234" i="5" s="1"/>
  <c r="E1225" i="5"/>
  <c r="H1225" i="5"/>
  <c r="P1216" i="5"/>
  <c r="I1216" i="5"/>
  <c r="J1216" i="5"/>
  <c r="L1216" i="5"/>
  <c r="R1216" i="5"/>
  <c r="T1216" i="5"/>
  <c r="V1216" i="5"/>
  <c r="I1200" i="5"/>
  <c r="N1200" i="5"/>
  <c r="L1192" i="5"/>
  <c r="I1192" i="5"/>
  <c r="N1192" i="5"/>
  <c r="R1192" i="5"/>
  <c r="X1192" i="5"/>
  <c r="Z1192" i="5" s="1"/>
  <c r="I1183" i="5"/>
  <c r="N1183" i="5"/>
  <c r="X1183" i="5"/>
  <c r="Z1183" i="5" s="1"/>
  <c r="I1173" i="5"/>
  <c r="N1173" i="5"/>
  <c r="P1173" i="5"/>
  <c r="T1173" i="5"/>
  <c r="J1173" i="5"/>
  <c r="P1142" i="5"/>
  <c r="R1142" i="5"/>
  <c r="V1142" i="5"/>
  <c r="I1142" i="5"/>
  <c r="N1142" i="5"/>
  <c r="T1124" i="5"/>
  <c r="J1124" i="5"/>
  <c r="P1124" i="5"/>
  <c r="R1124" i="5"/>
  <c r="F1118" i="5"/>
  <c r="H1118" i="5"/>
  <c r="R1110" i="5"/>
  <c r="T1110" i="5"/>
  <c r="V1110" i="5"/>
  <c r="I1110" i="5"/>
  <c r="K1110" i="5" s="1"/>
  <c r="M1110" i="5" s="1"/>
  <c r="J1110" i="5"/>
  <c r="P1110" i="5"/>
  <c r="L1110" i="5"/>
  <c r="N1101" i="5"/>
  <c r="R1101" i="5"/>
  <c r="V1101" i="5"/>
  <c r="P1101" i="5"/>
  <c r="I1101" i="5"/>
  <c r="J1101" i="5"/>
  <c r="X1101" i="5"/>
  <c r="Z1101" i="5" s="1"/>
  <c r="L1101" i="5"/>
  <c r="T1101" i="5"/>
  <c r="I1086" i="5"/>
  <c r="N1086" i="5"/>
  <c r="L1086" i="5"/>
  <c r="R1086" i="5"/>
  <c r="V1086" i="5"/>
  <c r="X1086" i="5"/>
  <c r="Z1086" i="5" s="1"/>
  <c r="P1078" i="5"/>
  <c r="V1078" i="5"/>
  <c r="I1078" i="5"/>
  <c r="I1069" i="5"/>
  <c r="N1069" i="5"/>
  <c r="R1069" i="5"/>
  <c r="X1069" i="5"/>
  <c r="Z1069" i="5" s="1"/>
  <c r="T1069" i="5"/>
  <c r="J1069" i="5"/>
  <c r="K1069" i="5" s="1"/>
  <c r="M1069" i="5" s="1"/>
  <c r="O1069" i="5" s="1"/>
  <c r="E1061" i="5"/>
  <c r="H1061" i="5"/>
  <c r="L1052" i="5"/>
  <c r="M1052" i="5" s="1"/>
  <c r="O1052" i="5" s="1"/>
  <c r="Q1052" i="5" s="1"/>
  <c r="S1052" i="5" s="1"/>
  <c r="U1052" i="5" s="1"/>
  <c r="W1052" i="5" s="1"/>
  <c r="Y1052" i="5" s="1"/>
  <c r="J1052" i="5"/>
  <c r="N1052" i="5"/>
  <c r="I1052" i="5"/>
  <c r="P1052" i="5"/>
  <c r="R1052" i="5"/>
  <c r="T1052" i="5"/>
  <c r="X1052" i="5"/>
  <c r="Z1052" i="5" s="1"/>
  <c r="F1028" i="5"/>
  <c r="H1028" i="5"/>
  <c r="L1021" i="5"/>
  <c r="I1021" i="5"/>
  <c r="X1021" i="5"/>
  <c r="Z1021" i="5" s="1"/>
  <c r="N1021" i="5"/>
  <c r="E1012" i="5"/>
  <c r="H1012" i="5"/>
  <c r="E1002" i="5"/>
  <c r="H1002" i="5"/>
  <c r="J977" i="5"/>
  <c r="N977" i="5"/>
  <c r="T977" i="5"/>
  <c r="X977" i="5"/>
  <c r="Z977" i="5" s="1"/>
  <c r="R961" i="5"/>
  <c r="V961" i="5"/>
  <c r="L961" i="5"/>
  <c r="J961" i="5"/>
  <c r="P961" i="5"/>
  <c r="T961" i="5"/>
  <c r="I928" i="5"/>
  <c r="K928" i="5" s="1"/>
  <c r="M928" i="5" s="1"/>
  <c r="O928" i="5" s="1"/>
  <c r="Q928" i="5" s="1"/>
  <c r="S928" i="5" s="1"/>
  <c r="U928" i="5" s="1"/>
  <c r="T928" i="5"/>
  <c r="V928" i="5"/>
  <c r="L928" i="5"/>
  <c r="N928" i="5"/>
  <c r="P928" i="5"/>
  <c r="R928" i="5"/>
  <c r="X928" i="5"/>
  <c r="Z928" i="5" s="1"/>
  <c r="J928" i="5"/>
  <c r="V919" i="5"/>
  <c r="P919" i="5"/>
  <c r="X919" i="5"/>
  <c r="Z919" i="5" s="1"/>
  <c r="J919" i="5"/>
  <c r="N919" i="5"/>
  <c r="L919" i="5"/>
  <c r="P911" i="5"/>
  <c r="I911" i="5"/>
  <c r="J911" i="5"/>
  <c r="L911" i="5"/>
  <c r="R911" i="5"/>
  <c r="T911" i="5"/>
  <c r="V911" i="5"/>
  <c r="X911" i="5"/>
  <c r="Z911" i="5" s="1"/>
  <c r="N911" i="5"/>
  <c r="R903" i="5"/>
  <c r="X903" i="5"/>
  <c r="Z903" i="5" s="1"/>
  <c r="L903" i="5"/>
  <c r="N903" i="5"/>
  <c r="P903" i="5"/>
  <c r="T903" i="5"/>
  <c r="V903" i="5"/>
  <c r="I903" i="5"/>
  <c r="J903" i="5"/>
  <c r="R894" i="5"/>
  <c r="V894" i="5"/>
  <c r="I894" i="5"/>
  <c r="P894" i="5"/>
  <c r="F885" i="5"/>
  <c r="H885" i="5"/>
  <c r="L875" i="5"/>
  <c r="X875" i="5"/>
  <c r="Z875" i="5" s="1"/>
  <c r="N875" i="5"/>
  <c r="N867" i="5"/>
  <c r="J867" i="5"/>
  <c r="V867" i="5"/>
  <c r="L858" i="5"/>
  <c r="J858" i="5"/>
  <c r="P858" i="5"/>
  <c r="V858" i="5"/>
  <c r="R858" i="5"/>
  <c r="L848" i="5"/>
  <c r="R848" i="5"/>
  <c r="J848" i="5"/>
  <c r="V848" i="5"/>
  <c r="I838" i="5"/>
  <c r="R838" i="5"/>
  <c r="J838" i="5"/>
  <c r="L828" i="5"/>
  <c r="P828" i="5"/>
  <c r="I828" i="5"/>
  <c r="T828" i="5"/>
  <c r="R810" i="5"/>
  <c r="T810" i="5"/>
  <c r="X810" i="5"/>
  <c r="Z810" i="5" s="1"/>
  <c r="I810" i="5"/>
  <c r="J810" i="5"/>
  <c r="L810" i="5"/>
  <c r="N810" i="5"/>
  <c r="V810" i="5"/>
  <c r="P810" i="5"/>
  <c r="X800" i="5"/>
  <c r="Z800" i="5" s="1"/>
  <c r="I800" i="5"/>
  <c r="K800" i="5" s="1"/>
  <c r="L800" i="5"/>
  <c r="N800" i="5"/>
  <c r="R800" i="5"/>
  <c r="T800" i="5"/>
  <c r="V800" i="5"/>
  <c r="J800" i="5"/>
  <c r="P800" i="5"/>
  <c r="R793" i="5"/>
  <c r="T793" i="5"/>
  <c r="V793" i="5"/>
  <c r="I793" i="5"/>
  <c r="K793" i="5" s="1"/>
  <c r="M793" i="5" s="1"/>
  <c r="L793" i="5"/>
  <c r="J793" i="5"/>
  <c r="P793" i="5"/>
  <c r="L768" i="5"/>
  <c r="V768" i="5"/>
  <c r="J768" i="5"/>
  <c r="E752" i="5"/>
  <c r="H752" i="5"/>
  <c r="F737" i="5"/>
  <c r="H737" i="5"/>
  <c r="L730" i="5"/>
  <c r="N730" i="5"/>
  <c r="I722" i="5"/>
  <c r="L722" i="5"/>
  <c r="P722" i="5"/>
  <c r="R722" i="5"/>
  <c r="T722" i="5"/>
  <c r="R715" i="5"/>
  <c r="V715" i="5"/>
  <c r="X715" i="5"/>
  <c r="Z715" i="5" s="1"/>
  <c r="N715" i="5"/>
  <c r="I715" i="5"/>
  <c r="L715" i="5"/>
  <c r="R697" i="5"/>
  <c r="T697" i="5"/>
  <c r="L697" i="5"/>
  <c r="V697" i="5"/>
  <c r="I697" i="5"/>
  <c r="K697" i="5" s="1"/>
  <c r="M697" i="5" s="1"/>
  <c r="J697" i="5"/>
  <c r="E690" i="5"/>
  <c r="H690" i="5"/>
  <c r="I680" i="5"/>
  <c r="L680" i="5"/>
  <c r="R680" i="5"/>
  <c r="N680" i="5"/>
  <c r="V680" i="5"/>
  <c r="X680" i="5"/>
  <c r="Z680" i="5" s="1"/>
  <c r="I662" i="5"/>
  <c r="K662" i="5" s="1"/>
  <c r="T662" i="5"/>
  <c r="J662" i="5"/>
  <c r="V662" i="5"/>
  <c r="J653" i="5"/>
  <c r="N653" i="5"/>
  <c r="R653" i="5"/>
  <c r="X653" i="5"/>
  <c r="Z653" i="5" s="1"/>
  <c r="L653" i="5"/>
  <c r="T653" i="5"/>
  <c r="V653" i="5"/>
  <c r="R644" i="5"/>
  <c r="J644" i="5"/>
  <c r="K644" i="5" s="1"/>
  <c r="M644" i="5" s="1"/>
  <c r="O644" i="5" s="1"/>
  <c r="Q644" i="5" s="1"/>
  <c r="S644" i="5" s="1"/>
  <c r="U644" i="5" s="1"/>
  <c r="W644" i="5" s="1"/>
  <c r="Y644" i="5" s="1"/>
  <c r="L644" i="5"/>
  <c r="N644" i="5"/>
  <c r="T644" i="5"/>
  <c r="X644" i="5"/>
  <c r="Z644" i="5" s="1"/>
  <c r="I644" i="5"/>
  <c r="P644" i="5"/>
  <c r="V644" i="5"/>
  <c r="E636" i="5"/>
  <c r="H636" i="5"/>
  <c r="F627" i="5"/>
  <c r="H627" i="5"/>
  <c r="I618" i="5"/>
  <c r="T618" i="5"/>
  <c r="V618" i="5"/>
  <c r="X618" i="5"/>
  <c r="Z618" i="5" s="1"/>
  <c r="R618" i="5"/>
  <c r="L618" i="5"/>
  <c r="N618" i="5"/>
  <c r="P618" i="5"/>
  <c r="V609" i="5"/>
  <c r="P609" i="5"/>
  <c r="X609" i="5"/>
  <c r="Z609" i="5" s="1"/>
  <c r="J609" i="5"/>
  <c r="P600" i="5"/>
  <c r="X600" i="5"/>
  <c r="Z600" i="5" s="1"/>
  <c r="I600" i="5"/>
  <c r="N600" i="5"/>
  <c r="R600" i="5"/>
  <c r="V600" i="5"/>
  <c r="T591" i="5"/>
  <c r="V591" i="5"/>
  <c r="J591" i="5"/>
  <c r="L591" i="5"/>
  <c r="X591" i="5"/>
  <c r="Z591" i="5" s="1"/>
  <c r="I591" i="5"/>
  <c r="L583" i="5"/>
  <c r="J583" i="5"/>
  <c r="K583" i="5" s="1"/>
  <c r="M583" i="5" s="1"/>
  <c r="T583" i="5"/>
  <c r="V583" i="5"/>
  <c r="P583" i="5"/>
  <c r="I583" i="5"/>
  <c r="X583" i="5"/>
  <c r="Z583" i="5" s="1"/>
  <c r="J575" i="5"/>
  <c r="P575" i="5"/>
  <c r="T575" i="5"/>
  <c r="V575" i="5"/>
  <c r="N575" i="5"/>
  <c r="I575" i="5"/>
  <c r="L575" i="5"/>
  <c r="L567" i="5"/>
  <c r="N567" i="5"/>
  <c r="V567" i="5"/>
  <c r="J567" i="5"/>
  <c r="V543" i="5"/>
  <c r="I543" i="5"/>
  <c r="L543" i="5"/>
  <c r="E528" i="5"/>
  <c r="H528" i="5"/>
  <c r="P512" i="5"/>
  <c r="T512" i="5"/>
  <c r="I512" i="5"/>
  <c r="J512" i="5"/>
  <c r="L512" i="5"/>
  <c r="V512" i="5"/>
  <c r="R503" i="5"/>
  <c r="V503" i="5"/>
  <c r="X503" i="5"/>
  <c r="Z503" i="5" s="1"/>
  <c r="P503" i="5"/>
  <c r="I503" i="5"/>
  <c r="J503" i="5"/>
  <c r="L503" i="5"/>
  <c r="N503" i="5"/>
  <c r="T503" i="5"/>
  <c r="I495" i="5"/>
  <c r="N495" i="5"/>
  <c r="P495" i="5"/>
  <c r="R495" i="5"/>
  <c r="I487" i="5"/>
  <c r="T487" i="5"/>
  <c r="V487" i="5"/>
  <c r="V470" i="5"/>
  <c r="R470" i="5"/>
  <c r="P470" i="5"/>
  <c r="T447" i="5"/>
  <c r="J447" i="5"/>
  <c r="E438" i="5"/>
  <c r="H438" i="5"/>
  <c r="T429" i="5"/>
  <c r="V429" i="5"/>
  <c r="X429" i="5"/>
  <c r="Z429" i="5" s="1"/>
  <c r="I429" i="5"/>
  <c r="N429" i="5"/>
  <c r="J429" i="5"/>
  <c r="L429" i="5"/>
  <c r="P429" i="5"/>
  <c r="R429" i="5"/>
  <c r="V419" i="5"/>
  <c r="I419" i="5"/>
  <c r="K419" i="5" s="1"/>
  <c r="J419" i="5"/>
  <c r="L419" i="5"/>
  <c r="N419" i="5"/>
  <c r="R419" i="5"/>
  <c r="P419" i="5"/>
  <c r="T419" i="5"/>
  <c r="X419" i="5"/>
  <c r="Z419" i="5" s="1"/>
  <c r="J411" i="5"/>
  <c r="T411" i="5"/>
  <c r="R411" i="5"/>
  <c r="I411" i="5"/>
  <c r="P411" i="5"/>
  <c r="X411" i="5"/>
  <c r="Z411" i="5" s="1"/>
  <c r="I402" i="5"/>
  <c r="P402" i="5"/>
  <c r="V402" i="5"/>
  <c r="L402" i="5"/>
  <c r="J402" i="5"/>
  <c r="K402" i="5" s="1"/>
  <c r="M402" i="5" s="1"/>
  <c r="R402" i="5"/>
  <c r="T402" i="5"/>
  <c r="E386" i="5"/>
  <c r="H386" i="5"/>
  <c r="N376" i="5"/>
  <c r="P376" i="5"/>
  <c r="I376" i="5"/>
  <c r="J376" i="5"/>
  <c r="R376" i="5"/>
  <c r="T376" i="5"/>
  <c r="X376" i="5"/>
  <c r="Z376" i="5" s="1"/>
  <c r="R370" i="5"/>
  <c r="P370" i="5"/>
  <c r="L363" i="5"/>
  <c r="J363" i="5"/>
  <c r="J353" i="5"/>
  <c r="P353" i="5"/>
  <c r="L353" i="5"/>
  <c r="N353" i="5"/>
  <c r="V353" i="5"/>
  <c r="X353" i="5"/>
  <c r="Z353" i="5" s="1"/>
  <c r="L343" i="5"/>
  <c r="N343" i="5"/>
  <c r="R343" i="5"/>
  <c r="T343" i="5"/>
  <c r="V343" i="5"/>
  <c r="X343" i="5"/>
  <c r="Z343" i="5" s="1"/>
  <c r="F334" i="5"/>
  <c r="H334" i="5"/>
  <c r="F328" i="5"/>
  <c r="H328" i="5"/>
  <c r="P319" i="5"/>
  <c r="R319" i="5"/>
  <c r="T319" i="5"/>
  <c r="N310" i="5"/>
  <c r="J310" i="5"/>
  <c r="L310" i="5"/>
  <c r="P310" i="5"/>
  <c r="V310" i="5"/>
  <c r="R310" i="5"/>
  <c r="J302" i="5"/>
  <c r="N302" i="5"/>
  <c r="P302" i="5"/>
  <c r="V302" i="5"/>
  <c r="X295" i="5"/>
  <c r="Z295" i="5" s="1"/>
  <c r="R295" i="5"/>
  <c r="T295" i="5"/>
  <c r="I295" i="5"/>
  <c r="N295" i="5"/>
  <c r="P295" i="5"/>
  <c r="J295" i="5"/>
  <c r="I276" i="5"/>
  <c r="K276" i="5" s="1"/>
  <c r="M276" i="5" s="1"/>
  <c r="P276" i="5"/>
  <c r="T276" i="5"/>
  <c r="J276" i="5"/>
  <c r="L276" i="5"/>
  <c r="E266" i="5"/>
  <c r="H266" i="5"/>
  <c r="E258" i="5"/>
  <c r="H258" i="5"/>
  <c r="L258" i="5" s="1"/>
  <c r="J240" i="5"/>
  <c r="N240" i="5"/>
  <c r="P240" i="5"/>
  <c r="E231" i="5"/>
  <c r="H231" i="5"/>
  <c r="N221" i="5"/>
  <c r="L221" i="5"/>
  <c r="P221" i="5"/>
  <c r="R221" i="5"/>
  <c r="V221" i="5"/>
  <c r="X221" i="5"/>
  <c r="Z221" i="5" s="1"/>
  <c r="T221" i="5"/>
  <c r="L211" i="5"/>
  <c r="J211" i="5"/>
  <c r="N211" i="5"/>
  <c r="R211" i="5"/>
  <c r="X211" i="5"/>
  <c r="Z211" i="5" s="1"/>
  <c r="P211" i="5"/>
  <c r="V211" i="5"/>
  <c r="F202" i="5"/>
  <c r="H202" i="5"/>
  <c r="E193" i="5"/>
  <c r="H193" i="5"/>
  <c r="X184" i="5"/>
  <c r="Z184" i="5" s="1"/>
  <c r="I184" i="5"/>
  <c r="N184" i="5"/>
  <c r="J184" i="5"/>
  <c r="K184" i="5" s="1"/>
  <c r="R184" i="5"/>
  <c r="T184" i="5"/>
  <c r="V204" i="5"/>
  <c r="T1879" i="5"/>
  <c r="R1872" i="5"/>
  <c r="X1846" i="5"/>
  <c r="Z1846" i="5" s="1"/>
  <c r="R1815" i="5"/>
  <c r="J1771" i="5"/>
  <c r="P1762" i="5"/>
  <c r="N1734" i="5"/>
  <c r="V1665" i="5"/>
  <c r="P1638" i="5"/>
  <c r="J1582" i="5"/>
  <c r="K1582" i="5" s="1"/>
  <c r="M1582" i="5" s="1"/>
  <c r="O1582" i="5" s="1"/>
  <c r="P1518" i="5"/>
  <c r="X1508" i="5"/>
  <c r="Z1508" i="5" s="1"/>
  <c r="P1477" i="5"/>
  <c r="R1879" i="5"/>
  <c r="P1872" i="5"/>
  <c r="V1846" i="5"/>
  <c r="P1815" i="5"/>
  <c r="I1734" i="5"/>
  <c r="N1665" i="5"/>
  <c r="N1638" i="5"/>
  <c r="N1517" i="5"/>
  <c r="R1452" i="5"/>
  <c r="N1417" i="5"/>
  <c r="K1853" i="5"/>
  <c r="K1786" i="5"/>
  <c r="K1719" i="5"/>
  <c r="M1719" i="5" s="1"/>
  <c r="O1719" i="5" s="1"/>
  <c r="K1594" i="5"/>
  <c r="K1482" i="5"/>
  <c r="M1482" i="5" s="1"/>
  <c r="O1482" i="5" s="1"/>
  <c r="Q1482" i="5" s="1"/>
  <c r="K1144" i="5"/>
  <c r="M1144" i="5" s="1"/>
  <c r="K439" i="5"/>
  <c r="M439" i="5" s="1"/>
  <c r="O439" i="5" s="1"/>
  <c r="K1877" i="5"/>
  <c r="M1877" i="5" s="1"/>
  <c r="O1877" i="5" s="1"/>
  <c r="K1872" i="5"/>
  <c r="M1872" i="5" s="1"/>
  <c r="O1872" i="5" s="1"/>
  <c r="Q1872" i="5" s="1"/>
  <c r="K1807" i="5"/>
  <c r="M1807" i="5" s="1"/>
  <c r="M1754" i="5"/>
  <c r="O1754" i="5" s="1"/>
  <c r="Q1754" i="5" s="1"/>
  <c r="S1754" i="5" s="1"/>
  <c r="K1642" i="5"/>
  <c r="O1729" i="5"/>
  <c r="Q1729" i="5" s="1"/>
  <c r="S1729" i="5" s="1"/>
  <c r="U1729" i="5" s="1"/>
  <c r="W1729" i="5" s="1"/>
  <c r="Y1729" i="5" s="1"/>
  <c r="K1774" i="5"/>
  <c r="M1774" i="5" s="1"/>
  <c r="O1774" i="5" s="1"/>
  <c r="Q1774" i="5" s="1"/>
  <c r="S1774" i="5" s="1"/>
  <c r="U1774" i="5" s="1"/>
  <c r="W1774" i="5" s="1"/>
  <c r="Y1774" i="5" s="1"/>
  <c r="K1739" i="5"/>
  <c r="M1739" i="5" s="1"/>
  <c r="O1739" i="5" s="1"/>
  <c r="Q1739" i="5" s="1"/>
  <c r="S1739" i="5" s="1"/>
  <c r="K1615" i="5"/>
  <c r="M1615" i="5" s="1"/>
  <c r="K1562" i="5"/>
  <c r="K1037" i="5"/>
  <c r="M1037" i="5" s="1"/>
  <c r="O1037" i="5" s="1"/>
  <c r="Q1037" i="5" s="1"/>
  <c r="S1037" i="5" s="1"/>
  <c r="U1037" i="5" s="1"/>
  <c r="M871" i="5"/>
  <c r="K625" i="5"/>
  <c r="K1637" i="5"/>
  <c r="M1637" i="5" s="1"/>
  <c r="O1637" i="5" s="1"/>
  <c r="Q1637" i="5" s="1"/>
  <c r="S1637" i="5" s="1"/>
  <c r="U1637" i="5" s="1"/>
  <c r="W1637" i="5" s="1"/>
  <c r="Y1637" i="5" s="1"/>
  <c r="K389" i="5"/>
  <c r="M389" i="5" s="1"/>
  <c r="O389" i="5" s="1"/>
  <c r="Q389" i="5" s="1"/>
  <c r="S389" i="5" s="1"/>
  <c r="U389" i="5" s="1"/>
  <c r="K153" i="5"/>
  <c r="M153" i="5" s="1"/>
  <c r="K1517" i="5"/>
  <c r="M1517" i="5" s="1"/>
  <c r="O1517" i="5" s="1"/>
  <c r="Q1517" i="5" s="1"/>
  <c r="S1517" i="5" s="1"/>
  <c r="U1517" i="5" s="1"/>
  <c r="W1517" i="5" s="1"/>
  <c r="Y1517" i="5" s="1"/>
  <c r="Q1423" i="5"/>
  <c r="S1423" i="5" s="1"/>
  <c r="K1407" i="5"/>
  <c r="M1407" i="5" s="1"/>
  <c r="O1407" i="5" s="1"/>
  <c r="Q1407" i="5" s="1"/>
  <c r="S1407" i="5" s="1"/>
  <c r="U1407" i="5" s="1"/>
  <c r="K1271" i="5"/>
  <c r="M1437" i="5"/>
  <c r="O1437" i="5" s="1"/>
  <c r="Q1437" i="5" s="1"/>
  <c r="S1437" i="5" s="1"/>
  <c r="U1437" i="5" s="1"/>
  <c r="K1812" i="5"/>
  <c r="M1812" i="5" s="1"/>
  <c r="O1812" i="5" s="1"/>
  <c r="Q1812" i="5" s="1"/>
  <c r="S1812" i="5" s="1"/>
  <c r="U1812" i="5" s="1"/>
  <c r="K1699" i="5"/>
  <c r="M1699" i="5" s="1"/>
  <c r="O1699" i="5" s="1"/>
  <c r="Q1699" i="5" s="1"/>
  <c r="S1699" i="5" s="1"/>
  <c r="U1699" i="5" s="1"/>
  <c r="W1699" i="5" s="1"/>
  <c r="Y1699" i="5" s="1"/>
  <c r="K1611" i="5"/>
  <c r="K1565" i="5"/>
  <c r="K1141" i="5"/>
  <c r="K1862" i="5"/>
  <c r="K1852" i="5"/>
  <c r="K1833" i="5"/>
  <c r="K1764" i="5"/>
  <c r="M1764" i="5" s="1"/>
  <c r="O1764" i="5" s="1"/>
  <c r="Q1764" i="5" s="1"/>
  <c r="S1764" i="5" s="1"/>
  <c r="U1764" i="5" s="1"/>
  <c r="W1764" i="5" s="1"/>
  <c r="M1704" i="5"/>
  <c r="O1704" i="5" s="1"/>
  <c r="Q1704" i="5" s="1"/>
  <c r="S1704" i="5" s="1"/>
  <c r="U1704" i="5" s="1"/>
  <c r="W1704" i="5" s="1"/>
  <c r="Y1704" i="5" s="1"/>
  <c r="K1607" i="5"/>
  <c r="M1607" i="5" s="1"/>
  <c r="K1570" i="5"/>
  <c r="K1387" i="5"/>
  <c r="M1387" i="5" s="1"/>
  <c r="O1387" i="5" s="1"/>
  <c r="Q1387" i="5" s="1"/>
  <c r="S1387" i="5" s="1"/>
  <c r="U1387" i="5" s="1"/>
  <c r="W1387" i="5" s="1"/>
  <c r="Y1387" i="5" s="1"/>
  <c r="K1052" i="5"/>
  <c r="O983" i="5"/>
  <c r="K924" i="5"/>
  <c r="M469" i="5"/>
  <c r="O469" i="5" s="1"/>
  <c r="Q469" i="5" s="1"/>
  <c r="S469" i="5" s="1"/>
  <c r="U469" i="5" s="1"/>
  <c r="W469" i="5" s="1"/>
  <c r="O283" i="5"/>
  <c r="Q283" i="5" s="1"/>
  <c r="S283" i="5" s="1"/>
  <c r="U283" i="5" s="1"/>
  <c r="K1536" i="5"/>
  <c r="K1342" i="5"/>
  <c r="M1342" i="5" s="1"/>
  <c r="O1342" i="5" s="1"/>
  <c r="Q1342" i="5" s="1"/>
  <c r="S1342" i="5" s="1"/>
  <c r="U1342" i="5" s="1"/>
  <c r="W1342" i="5" s="1"/>
  <c r="Y1342" i="5" s="1"/>
  <c r="K1327" i="5"/>
  <c r="M1327" i="5" s="1"/>
  <c r="O1327" i="5" s="1"/>
  <c r="Q1327" i="5" s="1"/>
  <c r="S1327" i="5" s="1"/>
  <c r="U1327" i="5" s="1"/>
  <c r="W1327" i="5" s="1"/>
  <c r="Y1327" i="5" s="1"/>
  <c r="K1154" i="5"/>
  <c r="M1154" i="5" s="1"/>
  <c r="K1075" i="5"/>
  <c r="M1075" i="5" s="1"/>
  <c r="O1075" i="5" s="1"/>
  <c r="Q1075" i="5" s="1"/>
  <c r="S1075" i="5" s="1"/>
  <c r="U1075" i="5" s="1"/>
  <c r="W1075" i="5" s="1"/>
  <c r="K1034" i="5"/>
  <c r="K1014" i="5"/>
  <c r="K865" i="5"/>
  <c r="M865" i="5" s="1"/>
  <c r="O865" i="5" s="1"/>
  <c r="Q865" i="5" s="1"/>
  <c r="K853" i="5"/>
  <c r="K316" i="5"/>
  <c r="K257" i="5"/>
  <c r="M257" i="5" s="1"/>
  <c r="O257" i="5" s="1"/>
  <c r="K120" i="5"/>
  <c r="M120" i="5" s="1"/>
  <c r="O120" i="5" s="1"/>
  <c r="K57" i="5"/>
  <c r="K15" i="5"/>
  <c r="M15" i="5" s="1"/>
  <c r="K1352" i="5"/>
  <c r="M1352" i="5" s="1"/>
  <c r="O1352" i="5" s="1"/>
  <c r="Q1352" i="5" s="1"/>
  <c r="S1352" i="5" s="1"/>
  <c r="U1352" i="5" s="1"/>
  <c r="W1352" i="5" s="1"/>
  <c r="Y1352" i="5" s="1"/>
  <c r="M1302" i="5"/>
  <c r="O1302" i="5" s="1"/>
  <c r="Q1302" i="5" s="1"/>
  <c r="S1302" i="5" s="1"/>
  <c r="U1302" i="5" s="1"/>
  <c r="W1302" i="5" s="1"/>
  <c r="Y1302" i="5" s="1"/>
  <c r="K1300" i="5"/>
  <c r="K1295" i="5"/>
  <c r="K1278" i="5"/>
  <c r="M1278" i="5" s="1"/>
  <c r="O1278" i="5" s="1"/>
  <c r="K1243" i="5"/>
  <c r="M1243" i="5" s="1"/>
  <c r="K1203" i="5"/>
  <c r="M1203" i="5" s="1"/>
  <c r="O1203" i="5" s="1"/>
  <c r="Q1203" i="5" s="1"/>
  <c r="S1203" i="5" s="1"/>
  <c r="U1203" i="5" s="1"/>
  <c r="W1203" i="5" s="1"/>
  <c r="Y1203" i="5" s="1"/>
  <c r="K1179" i="5"/>
  <c r="K1009" i="5"/>
  <c r="K1004" i="5"/>
  <c r="K978" i="5"/>
  <c r="M978" i="5" s="1"/>
  <c r="O978" i="5" s="1"/>
  <c r="Q978" i="5" s="1"/>
  <c r="S978" i="5" s="1"/>
  <c r="U978" i="5" s="1"/>
  <c r="W978" i="5" s="1"/>
  <c r="Y978" i="5" s="1"/>
  <c r="M783" i="5"/>
  <c r="K364" i="5"/>
  <c r="K220" i="5"/>
  <c r="M220" i="5" s="1"/>
  <c r="O220" i="5" s="1"/>
  <c r="O205" i="5"/>
  <c r="Q205" i="5" s="1"/>
  <c r="S205" i="5" s="1"/>
  <c r="U205" i="5" s="1"/>
  <c r="K173" i="5"/>
  <c r="M173" i="5" s="1"/>
  <c r="O173" i="5" s="1"/>
  <c r="Q173" i="5" s="1"/>
  <c r="K26" i="5"/>
  <c r="M26" i="5" s="1"/>
  <c r="O26" i="5" s="1"/>
  <c r="Q26" i="5" s="1"/>
  <c r="S26" i="5" s="1"/>
  <c r="U26" i="5" s="1"/>
  <c r="W26" i="5" s="1"/>
  <c r="Y26" i="5" s="1"/>
  <c r="M1156" i="5"/>
  <c r="M1085" i="5"/>
  <c r="O1085" i="5" s="1"/>
  <c r="O1060" i="5"/>
  <c r="K392" i="5"/>
  <c r="M392" i="5" s="1"/>
  <c r="K1228" i="5"/>
  <c r="M1228" i="5" s="1"/>
  <c r="O1228" i="5" s="1"/>
  <c r="Q1228" i="5" s="1"/>
  <c r="S1228" i="5" s="1"/>
  <c r="U1228" i="5" s="1"/>
  <c r="W1228" i="5" s="1"/>
  <c r="Y1228" i="5" s="1"/>
  <c r="K1055" i="5"/>
  <c r="M1055" i="5" s="1"/>
  <c r="K1030" i="5"/>
  <c r="M1030" i="5" s="1"/>
  <c r="K975" i="5"/>
  <c r="M975" i="5" s="1"/>
  <c r="O975" i="5" s="1"/>
  <c r="Q975" i="5" s="1"/>
  <c r="S975" i="5" s="1"/>
  <c r="U975" i="5" s="1"/>
  <c r="W975" i="5" s="1"/>
  <c r="Y975" i="5" s="1"/>
  <c r="K798" i="5"/>
  <c r="M798" i="5" s="1"/>
  <c r="K778" i="5"/>
  <c r="K591" i="5"/>
  <c r="M591" i="5" s="1"/>
  <c r="K531" i="5"/>
  <c r="O333" i="5"/>
  <c r="Q333" i="5" s="1"/>
  <c r="K318" i="5"/>
  <c r="M318" i="5" s="1"/>
  <c r="O318" i="5" s="1"/>
  <c r="Q318" i="5" s="1"/>
  <c r="S318" i="5" s="1"/>
  <c r="O287" i="5"/>
  <c r="K208" i="5"/>
  <c r="K150" i="5"/>
  <c r="Q605" i="5"/>
  <c r="S605" i="5" s="1"/>
  <c r="S516" i="5"/>
  <c r="U516" i="5" s="1"/>
  <c r="W516" i="5" s="1"/>
  <c r="Y516" i="5" s="1"/>
  <c r="S399" i="5"/>
  <c r="M1597" i="5"/>
  <c r="K1547" i="5"/>
  <c r="M1547" i="5" s="1"/>
  <c r="O1547" i="5" s="1"/>
  <c r="Q1547" i="5" s="1"/>
  <c r="M1359" i="5"/>
  <c r="O1359" i="5" s="1"/>
  <c r="K1322" i="5"/>
  <c r="M1322" i="5" s="1"/>
  <c r="O1322" i="5" s="1"/>
  <c r="K1280" i="5"/>
  <c r="M1246" i="5"/>
  <c r="K1126" i="5"/>
  <c r="M1126" i="5" s="1"/>
  <c r="O1126" i="5" s="1"/>
  <c r="Q1126" i="5" s="1"/>
  <c r="S1126" i="5" s="1"/>
  <c r="K934" i="5"/>
  <c r="K784" i="5"/>
  <c r="M784" i="5" s="1"/>
  <c r="O784" i="5" s="1"/>
  <c r="Q784" i="5" s="1"/>
  <c r="S784" i="5" s="1"/>
  <c r="U784" i="5" s="1"/>
  <c r="W784" i="5" s="1"/>
  <c r="K599" i="5"/>
  <c r="M599" i="5" s="1"/>
  <c r="O599" i="5" s="1"/>
  <c r="Q599" i="5" s="1"/>
  <c r="S599" i="5" s="1"/>
  <c r="U599" i="5" s="1"/>
  <c r="W599" i="5" s="1"/>
  <c r="Y599" i="5" s="1"/>
  <c r="K564" i="5"/>
  <c r="M564" i="5" s="1"/>
  <c r="O564" i="5" s="1"/>
  <c r="K563" i="5"/>
  <c r="M563" i="5" s="1"/>
  <c r="O563" i="5" s="1"/>
  <c r="K307" i="5"/>
  <c r="M307" i="5" s="1"/>
  <c r="O307" i="5" s="1"/>
  <c r="Q307" i="5" s="1"/>
  <c r="K224" i="5"/>
  <c r="M201" i="5"/>
  <c r="M171" i="5"/>
  <c r="M1695" i="5"/>
  <c r="O1695" i="5" s="1"/>
  <c r="Q1695" i="5" s="1"/>
  <c r="S1695" i="5" s="1"/>
  <c r="M1665" i="5"/>
  <c r="O1665" i="5" s="1"/>
  <c r="K1657" i="5"/>
  <c r="M1657" i="5" s="1"/>
  <c r="O1657" i="5" s="1"/>
  <c r="Q1657" i="5" s="1"/>
  <c r="S1657" i="5" s="1"/>
  <c r="U1657" i="5" s="1"/>
  <c r="W1657" i="5" s="1"/>
  <c r="Y1657" i="5" s="1"/>
  <c r="K1445" i="5"/>
  <c r="M1445" i="5" s="1"/>
  <c r="K1432" i="5"/>
  <c r="M1432" i="5" s="1"/>
  <c r="O1432" i="5" s="1"/>
  <c r="Q1432" i="5" s="1"/>
  <c r="K1335" i="5"/>
  <c r="M1335" i="5" s="1"/>
  <c r="K1292" i="5"/>
  <c r="K1221" i="5"/>
  <c r="M1141" i="5"/>
  <c r="O1141" i="5" s="1"/>
  <c r="Q1141" i="5" s="1"/>
  <c r="S1141" i="5" s="1"/>
  <c r="U1141" i="5" s="1"/>
  <c r="W1141" i="5" s="1"/>
  <c r="Y1141" i="5" s="1"/>
  <c r="K1105" i="5"/>
  <c r="M1105" i="5" s="1"/>
  <c r="K1064" i="5"/>
  <c r="K699" i="5"/>
  <c r="M699" i="5" s="1"/>
  <c r="O699" i="5" s="1"/>
  <c r="Q699" i="5" s="1"/>
  <c r="S699" i="5" s="1"/>
  <c r="U699" i="5" s="1"/>
  <c r="K691" i="5"/>
  <c r="K549" i="5"/>
  <c r="M549" i="5" s="1"/>
  <c r="K512" i="5"/>
  <c r="M512" i="5" s="1"/>
  <c r="K437" i="5"/>
  <c r="K407" i="5"/>
  <c r="K384" i="5"/>
  <c r="M384" i="5" s="1"/>
  <c r="O384" i="5" s="1"/>
  <c r="Q384" i="5" s="1"/>
  <c r="S384" i="5" s="1"/>
  <c r="U384" i="5" s="1"/>
  <c r="W384" i="5" s="1"/>
  <c r="K374" i="5"/>
  <c r="M374" i="5" s="1"/>
  <c r="O374" i="5" s="1"/>
  <c r="K332" i="5"/>
  <c r="M332" i="5" s="1"/>
  <c r="O332" i="5" s="1"/>
  <c r="Q332" i="5" s="1"/>
  <c r="S332" i="5" s="1"/>
  <c r="K161" i="5"/>
  <c r="K20" i="5"/>
  <c r="M20" i="5" s="1"/>
  <c r="K1817" i="5"/>
  <c r="M1817" i="5" s="1"/>
  <c r="O1817" i="5" s="1"/>
  <c r="Q1817" i="5" s="1"/>
  <c r="S1817" i="5" s="1"/>
  <c r="U1817" i="5" s="1"/>
  <c r="W1817" i="5" s="1"/>
  <c r="Y1817" i="5" s="1"/>
  <c r="K1784" i="5"/>
  <c r="M1784" i="5" s="1"/>
  <c r="O1784" i="5" s="1"/>
  <c r="Q1784" i="5" s="1"/>
  <c r="S1784" i="5" s="1"/>
  <c r="U1784" i="5" s="1"/>
  <c r="W1784" i="5" s="1"/>
  <c r="Y1784" i="5" s="1"/>
  <c r="K1647" i="5"/>
  <c r="M1647" i="5" s="1"/>
  <c r="O1647" i="5" s="1"/>
  <c r="Q1647" i="5" s="1"/>
  <c r="S1647" i="5" s="1"/>
  <c r="U1647" i="5" s="1"/>
  <c r="W1647" i="5" s="1"/>
  <c r="Y1647" i="5" s="1"/>
  <c r="K1624" i="5"/>
  <c r="K1551" i="5"/>
  <c r="M1551" i="5" s="1"/>
  <c r="K1310" i="5"/>
  <c r="K1045" i="5"/>
  <c r="M1045" i="5" s="1"/>
  <c r="O1045" i="5" s="1"/>
  <c r="Q1045" i="5" s="1"/>
  <c r="S1045" i="5" s="1"/>
  <c r="U1045" i="5" s="1"/>
  <c r="K743" i="5"/>
  <c r="K724" i="5"/>
  <c r="M724" i="5" s="1"/>
  <c r="O724" i="5" s="1"/>
  <c r="Q724" i="5" s="1"/>
  <c r="S724" i="5" s="1"/>
  <c r="U724" i="5" s="1"/>
  <c r="W724" i="5" s="1"/>
  <c r="K494" i="5"/>
  <c r="M494" i="5" s="1"/>
  <c r="O494" i="5" s="1"/>
  <c r="Q494" i="5" s="1"/>
  <c r="S494" i="5" s="1"/>
  <c r="U494" i="5" s="1"/>
  <c r="W494" i="5" s="1"/>
  <c r="Y494" i="5" s="1"/>
  <c r="M141" i="5"/>
  <c r="K4" i="5"/>
  <c r="M4" i="5" s="1"/>
  <c r="J2" i="5"/>
  <c r="K2" i="5" s="1"/>
  <c r="M2" i="5" s="1"/>
  <c r="O2" i="5" s="1"/>
  <c r="Q2" i="5" s="1"/>
  <c r="S2" i="5" s="1"/>
  <c r="N200" i="5"/>
  <c r="X200" i="5"/>
  <c r="Z200" i="5" s="1"/>
  <c r="J154" i="5"/>
  <c r="T154" i="5"/>
  <c r="I154" i="5"/>
  <c r="L154" i="5"/>
  <c r="X154" i="5"/>
  <c r="Z154" i="5" s="1"/>
  <c r="N154" i="5"/>
  <c r="P154" i="5"/>
  <c r="N130" i="5"/>
  <c r="J130" i="5"/>
  <c r="V130" i="5"/>
  <c r="L130" i="5"/>
  <c r="X130" i="5"/>
  <c r="Z130" i="5" s="1"/>
  <c r="P130" i="5"/>
  <c r="R130" i="5"/>
  <c r="V128" i="5"/>
  <c r="J128" i="5"/>
  <c r="L128" i="5"/>
  <c r="X128" i="5"/>
  <c r="Z128" i="5" s="1"/>
  <c r="N128" i="5"/>
  <c r="P128" i="5"/>
  <c r="J183" i="5"/>
  <c r="K183" i="5" s="1"/>
  <c r="T183" i="5"/>
  <c r="L119" i="5"/>
  <c r="X119" i="5"/>
  <c r="Z119" i="5" s="1"/>
  <c r="I119" i="5"/>
  <c r="K119" i="5" s="1"/>
  <c r="T119" i="5"/>
  <c r="N119" i="5"/>
  <c r="P119" i="5"/>
  <c r="R119" i="5"/>
  <c r="L189" i="5"/>
  <c r="V189" i="5"/>
  <c r="R183" i="5"/>
  <c r="L181" i="5"/>
  <c r="N180" i="5"/>
  <c r="X180" i="5"/>
  <c r="Z180" i="5" s="1"/>
  <c r="L175" i="5"/>
  <c r="V175" i="5"/>
  <c r="N174" i="5"/>
  <c r="P165" i="5"/>
  <c r="I149" i="5"/>
  <c r="K149" i="5" s="1"/>
  <c r="X149" i="5"/>
  <c r="Z149" i="5" s="1"/>
  <c r="L149" i="5"/>
  <c r="N149" i="5"/>
  <c r="P149" i="5"/>
  <c r="R149" i="5"/>
  <c r="I134" i="5"/>
  <c r="K134" i="5" s="1"/>
  <c r="T134" i="5"/>
  <c r="X134" i="5"/>
  <c r="Z134" i="5" s="1"/>
  <c r="L134" i="5"/>
  <c r="N134" i="5"/>
  <c r="P134" i="5"/>
  <c r="R134" i="5"/>
  <c r="P200" i="5"/>
  <c r="L196" i="5"/>
  <c r="N195" i="5"/>
  <c r="X195" i="5"/>
  <c r="Z195" i="5" s="1"/>
  <c r="R189" i="5"/>
  <c r="N165" i="5"/>
  <c r="V145" i="5"/>
  <c r="I145" i="5"/>
  <c r="L145" i="5"/>
  <c r="X145" i="5"/>
  <c r="Z145" i="5" s="1"/>
  <c r="N145" i="5"/>
  <c r="R145" i="5"/>
  <c r="J199" i="5"/>
  <c r="V196" i="5"/>
  <c r="R195" i="5"/>
  <c r="N191" i="5"/>
  <c r="R186" i="5"/>
  <c r="P183" i="5"/>
  <c r="J181" i="5"/>
  <c r="J178" i="5"/>
  <c r="K178" i="5" s="1"/>
  <c r="M178" i="5" s="1"/>
  <c r="T178" i="5"/>
  <c r="R175" i="5"/>
  <c r="X174" i="5"/>
  <c r="Z174" i="5" s="1"/>
  <c r="L174" i="5"/>
  <c r="R169" i="5"/>
  <c r="P156" i="5"/>
  <c r="L155" i="5"/>
  <c r="V155" i="5"/>
  <c r="N155" i="5"/>
  <c r="P155" i="5"/>
  <c r="R155" i="5"/>
  <c r="I155" i="5"/>
  <c r="T155" i="5"/>
  <c r="J155" i="5"/>
  <c r="I132" i="5"/>
  <c r="L132" i="5"/>
  <c r="J132" i="5"/>
  <c r="V132" i="5"/>
  <c r="X132" i="5"/>
  <c r="Z132" i="5" s="1"/>
  <c r="N132" i="5"/>
  <c r="P132" i="5"/>
  <c r="R132" i="5"/>
  <c r="R123" i="5"/>
  <c r="I123" i="5"/>
  <c r="J123" i="5"/>
  <c r="X123" i="5"/>
  <c r="Z123" i="5" s="1"/>
  <c r="L123" i="5"/>
  <c r="N123" i="5"/>
  <c r="P123" i="5"/>
  <c r="J100" i="5"/>
  <c r="K100" i="5" s="1"/>
  <c r="V100" i="5"/>
  <c r="N100" i="5"/>
  <c r="R100" i="5"/>
  <c r="L100" i="5"/>
  <c r="P100" i="5"/>
  <c r="T100" i="5"/>
  <c r="X100" i="5"/>
  <c r="Z100" i="5" s="1"/>
  <c r="T199" i="5"/>
  <c r="J196" i="5"/>
  <c r="X191" i="5"/>
  <c r="Z191" i="5" s="1"/>
  <c r="P189" i="5"/>
  <c r="L184" i="5"/>
  <c r="M184" i="5" s="1"/>
  <c r="O184" i="5" s="1"/>
  <c r="V184" i="5"/>
  <c r="T181" i="5"/>
  <c r="I181" i="5"/>
  <c r="P180" i="5"/>
  <c r="R178" i="5"/>
  <c r="V154" i="5"/>
  <c r="L200" i="5"/>
  <c r="L199" i="5"/>
  <c r="V199" i="5"/>
  <c r="T196" i="5"/>
  <c r="I196" i="5"/>
  <c r="L191" i="5"/>
  <c r="X190" i="5"/>
  <c r="Z190" i="5" s="1"/>
  <c r="N183" i="5"/>
  <c r="P175" i="5"/>
  <c r="V174" i="5"/>
  <c r="V200" i="5"/>
  <c r="V191" i="5"/>
  <c r="X183" i="5"/>
  <c r="Z183" i="5" s="1"/>
  <c r="J174" i="5"/>
  <c r="K174" i="5" s="1"/>
  <c r="T174" i="5"/>
  <c r="R174" i="5"/>
  <c r="L165" i="5"/>
  <c r="V165" i="5"/>
  <c r="R165" i="5"/>
  <c r="I165" i="5"/>
  <c r="K165" i="5" s="1"/>
  <c r="T165" i="5"/>
  <c r="N156" i="5"/>
  <c r="X156" i="5"/>
  <c r="Z156" i="5" s="1"/>
  <c r="R156" i="5"/>
  <c r="I156" i="5"/>
  <c r="T156" i="5"/>
  <c r="J156" i="5"/>
  <c r="V156" i="5"/>
  <c r="R154" i="5"/>
  <c r="V149" i="5"/>
  <c r="I112" i="5"/>
  <c r="P112" i="5"/>
  <c r="J112" i="5"/>
  <c r="X112" i="5"/>
  <c r="Z112" i="5" s="1"/>
  <c r="L112" i="5"/>
  <c r="N112" i="5"/>
  <c r="R112" i="5"/>
  <c r="T112" i="5"/>
  <c r="V112" i="5"/>
  <c r="P79" i="5"/>
  <c r="I79" i="5"/>
  <c r="V79" i="5"/>
  <c r="J79" i="5"/>
  <c r="X79" i="5"/>
  <c r="Z79" i="5" s="1"/>
  <c r="L79" i="5"/>
  <c r="N201" i="5"/>
  <c r="J200" i="5"/>
  <c r="R196" i="5"/>
  <c r="J191" i="5"/>
  <c r="X189" i="5"/>
  <c r="Z189" i="5" s="1"/>
  <c r="J188" i="5"/>
  <c r="T188" i="5"/>
  <c r="X186" i="5"/>
  <c r="Z186" i="5" s="1"/>
  <c r="P184" i="5"/>
  <c r="L183" i="5"/>
  <c r="L180" i="5"/>
  <c r="L179" i="5"/>
  <c r="V179" i="5"/>
  <c r="N176" i="5"/>
  <c r="P176" i="5"/>
  <c r="N175" i="5"/>
  <c r="P172" i="5"/>
  <c r="L172" i="5"/>
  <c r="L170" i="5"/>
  <c r="M170" i="5" s="1"/>
  <c r="O170" i="5" s="1"/>
  <c r="V170" i="5"/>
  <c r="J164" i="5"/>
  <c r="K164" i="5" s="1"/>
  <c r="M164" i="5" s="1"/>
  <c r="T164" i="5"/>
  <c r="N164" i="5"/>
  <c r="P164" i="5"/>
  <c r="V164" i="5"/>
  <c r="N161" i="5"/>
  <c r="X161" i="5"/>
  <c r="Z161" i="5" s="1"/>
  <c r="V161" i="5"/>
  <c r="K157" i="5"/>
  <c r="M157" i="5" s="1"/>
  <c r="O157" i="5" s="1"/>
  <c r="X155" i="5"/>
  <c r="Z155" i="5" s="1"/>
  <c r="T149" i="5"/>
  <c r="X148" i="5"/>
  <c r="Z148" i="5" s="1"/>
  <c r="R148" i="5"/>
  <c r="I148" i="5"/>
  <c r="V148" i="5"/>
  <c r="J148" i="5"/>
  <c r="T130" i="5"/>
  <c r="T128" i="5"/>
  <c r="K89" i="5"/>
  <c r="J203" i="5"/>
  <c r="K203" i="5" s="1"/>
  <c r="T203" i="5"/>
  <c r="X201" i="5"/>
  <c r="Z201" i="5" s="1"/>
  <c r="T200" i="5"/>
  <c r="I200" i="5"/>
  <c r="P199" i="5"/>
  <c r="L195" i="5"/>
  <c r="L194" i="5"/>
  <c r="V194" i="5"/>
  <c r="T191" i="5"/>
  <c r="I191" i="5"/>
  <c r="P190" i="5"/>
  <c r="R188" i="5"/>
  <c r="L186" i="5"/>
  <c r="N185" i="5"/>
  <c r="X185" i="5"/>
  <c r="Z185" i="5" s="1"/>
  <c r="V183" i="5"/>
  <c r="V180" i="5"/>
  <c r="R179" i="5"/>
  <c r="N178" i="5"/>
  <c r="L160" i="5"/>
  <c r="V160" i="5"/>
  <c r="J160" i="5"/>
  <c r="K160" i="5" s="1"/>
  <c r="X160" i="5"/>
  <c r="Z160" i="5" s="1"/>
  <c r="R160" i="5"/>
  <c r="N151" i="5"/>
  <c r="X151" i="5"/>
  <c r="Z151" i="5" s="1"/>
  <c r="J151" i="5"/>
  <c r="L151" i="5"/>
  <c r="R151" i="5"/>
  <c r="T145" i="5"/>
  <c r="V134" i="5"/>
  <c r="I130" i="5"/>
  <c r="V119" i="5"/>
  <c r="L111" i="5"/>
  <c r="X111" i="5"/>
  <c r="Z111" i="5" s="1"/>
  <c r="P111" i="5"/>
  <c r="I111" i="5"/>
  <c r="T111" i="5"/>
  <c r="J111" i="5"/>
  <c r="N111" i="5"/>
  <c r="R111" i="5"/>
  <c r="V111" i="5"/>
  <c r="N166" i="5"/>
  <c r="X166" i="5"/>
  <c r="Z166" i="5" s="1"/>
  <c r="V152" i="5"/>
  <c r="X150" i="5"/>
  <c r="Z150" i="5" s="1"/>
  <c r="L150" i="5"/>
  <c r="X146" i="5"/>
  <c r="Z146" i="5" s="1"/>
  <c r="L146" i="5"/>
  <c r="X144" i="5"/>
  <c r="Z144" i="5" s="1"/>
  <c r="I140" i="5"/>
  <c r="K140" i="5" s="1"/>
  <c r="M140" i="5" s="1"/>
  <c r="O140" i="5" s="1"/>
  <c r="V138" i="5"/>
  <c r="I138" i="5"/>
  <c r="K138" i="5" s="1"/>
  <c r="M138" i="5" s="1"/>
  <c r="O138" i="5" s="1"/>
  <c r="Q138" i="5" s="1"/>
  <c r="N135" i="5"/>
  <c r="L129" i="5"/>
  <c r="V125" i="5"/>
  <c r="I122" i="5"/>
  <c r="K122" i="5" s="1"/>
  <c r="M122" i="5" s="1"/>
  <c r="N122" i="5"/>
  <c r="V122" i="5"/>
  <c r="K116" i="5"/>
  <c r="M116" i="5" s="1"/>
  <c r="O116" i="5" s="1"/>
  <c r="Q116" i="5" s="1"/>
  <c r="S116" i="5" s="1"/>
  <c r="U116" i="5" s="1"/>
  <c r="W116" i="5" s="1"/>
  <c r="Y116" i="5" s="1"/>
  <c r="P108" i="5"/>
  <c r="N73" i="5"/>
  <c r="X73" i="5"/>
  <c r="Z73" i="5" s="1"/>
  <c r="I73" i="5"/>
  <c r="V73" i="5"/>
  <c r="J73" i="5"/>
  <c r="L73" i="5"/>
  <c r="P73" i="5"/>
  <c r="R73" i="5"/>
  <c r="I142" i="5"/>
  <c r="J142" i="5"/>
  <c r="V127" i="5"/>
  <c r="P125" i="5"/>
  <c r="L125" i="5"/>
  <c r="I127" i="5"/>
  <c r="K127" i="5" s="1"/>
  <c r="M127" i="5" s="1"/>
  <c r="O127" i="5" s="1"/>
  <c r="Q127" i="5" s="1"/>
  <c r="X127" i="5"/>
  <c r="Z127" i="5" s="1"/>
  <c r="P69" i="5"/>
  <c r="R69" i="5"/>
  <c r="T69" i="5"/>
  <c r="I146" i="5"/>
  <c r="K146" i="5" s="1"/>
  <c r="R142" i="5"/>
  <c r="R140" i="5"/>
  <c r="R138" i="5"/>
  <c r="I133" i="5"/>
  <c r="K133" i="5" s="1"/>
  <c r="M133" i="5" s="1"/>
  <c r="O133" i="5" s="1"/>
  <c r="Q133" i="5" s="1"/>
  <c r="S133" i="5" s="1"/>
  <c r="U133" i="5" s="1"/>
  <c r="W133" i="5" s="1"/>
  <c r="Y133" i="5" s="1"/>
  <c r="T127" i="5"/>
  <c r="K118" i="5"/>
  <c r="M118" i="5" s="1"/>
  <c r="O118" i="5" s="1"/>
  <c r="Q118" i="5" s="1"/>
  <c r="S118" i="5" s="1"/>
  <c r="U118" i="5" s="1"/>
  <c r="W118" i="5" s="1"/>
  <c r="Y118" i="5" s="1"/>
  <c r="L114" i="5"/>
  <c r="I105" i="5"/>
  <c r="T105" i="5"/>
  <c r="J105" i="5"/>
  <c r="X105" i="5"/>
  <c r="Z105" i="5" s="1"/>
  <c r="P104" i="5"/>
  <c r="I104" i="5"/>
  <c r="T104" i="5"/>
  <c r="L104" i="5"/>
  <c r="X104" i="5"/>
  <c r="Z104" i="5" s="1"/>
  <c r="P96" i="5"/>
  <c r="R96" i="5"/>
  <c r="I96" i="5"/>
  <c r="T96" i="5"/>
  <c r="J96" i="5"/>
  <c r="V96" i="5"/>
  <c r="L96" i="5"/>
  <c r="J81" i="5"/>
  <c r="T81" i="5"/>
  <c r="I81" i="5"/>
  <c r="X81" i="5"/>
  <c r="Z81" i="5" s="1"/>
  <c r="L81" i="5"/>
  <c r="N81" i="5"/>
  <c r="P81" i="5"/>
  <c r="R81" i="5"/>
  <c r="L72" i="5"/>
  <c r="V72" i="5"/>
  <c r="I72" i="5"/>
  <c r="J72" i="5"/>
  <c r="N72" i="5"/>
  <c r="P72" i="5"/>
  <c r="R72" i="5"/>
  <c r="T72" i="5"/>
  <c r="X72" i="5"/>
  <c r="Z72" i="5" s="1"/>
  <c r="K40" i="5"/>
  <c r="R152" i="5"/>
  <c r="R127" i="5"/>
  <c r="R125" i="5"/>
  <c r="J121" i="5"/>
  <c r="R121" i="5"/>
  <c r="J108" i="5"/>
  <c r="V108" i="5"/>
  <c r="L108" i="5"/>
  <c r="R108" i="5"/>
  <c r="X106" i="5"/>
  <c r="Z106" i="5" s="1"/>
  <c r="N106" i="5"/>
  <c r="R106" i="5"/>
  <c r="J106" i="5"/>
  <c r="K106" i="5" s="1"/>
  <c r="M106" i="5" s="1"/>
  <c r="K78" i="5"/>
  <c r="N68" i="5"/>
  <c r="X68" i="5"/>
  <c r="Z68" i="5" s="1"/>
  <c r="I68" i="5"/>
  <c r="J68" i="5"/>
  <c r="V68" i="5"/>
  <c r="L68" i="5"/>
  <c r="P68" i="5"/>
  <c r="R68" i="5"/>
  <c r="T68" i="5"/>
  <c r="N45" i="5"/>
  <c r="X45" i="5"/>
  <c r="Z45" i="5" s="1"/>
  <c r="J45" i="5"/>
  <c r="V45" i="5"/>
  <c r="L45" i="5"/>
  <c r="P45" i="5"/>
  <c r="R45" i="5"/>
  <c r="T45" i="5"/>
  <c r="I45" i="5"/>
  <c r="J159" i="5"/>
  <c r="K159" i="5" s="1"/>
  <c r="M159" i="5" s="1"/>
  <c r="T159" i="5"/>
  <c r="R150" i="5"/>
  <c r="P142" i="5"/>
  <c r="P140" i="5"/>
  <c r="I137" i="5"/>
  <c r="K137" i="5" s="1"/>
  <c r="M137" i="5" s="1"/>
  <c r="O137" i="5" s="1"/>
  <c r="Q137" i="5" s="1"/>
  <c r="V137" i="5"/>
  <c r="R129" i="5"/>
  <c r="P122" i="5"/>
  <c r="T121" i="5"/>
  <c r="R115" i="5"/>
  <c r="N115" i="5"/>
  <c r="O115" i="5" s="1"/>
  <c r="Q115" i="5" s="1"/>
  <c r="S115" i="5" s="1"/>
  <c r="U115" i="5" s="1"/>
  <c r="W115" i="5" s="1"/>
  <c r="Y115" i="5" s="1"/>
  <c r="X107" i="5"/>
  <c r="Z107" i="5" s="1"/>
  <c r="V104" i="5"/>
  <c r="M97" i="5"/>
  <c r="K84" i="5"/>
  <c r="M84" i="5" s="1"/>
  <c r="O84" i="5" s="1"/>
  <c r="Q84" i="5" s="1"/>
  <c r="S84" i="5" s="1"/>
  <c r="U84" i="5" s="1"/>
  <c r="W84" i="5" s="1"/>
  <c r="Y84" i="5" s="1"/>
  <c r="N114" i="5"/>
  <c r="R114" i="5"/>
  <c r="J114" i="5"/>
  <c r="N171" i="5"/>
  <c r="X171" i="5"/>
  <c r="Z171" i="5" s="1"/>
  <c r="V166" i="5"/>
  <c r="V157" i="5"/>
  <c r="N152" i="5"/>
  <c r="O152" i="5" s="1"/>
  <c r="P150" i="5"/>
  <c r="N142" i="5"/>
  <c r="R137" i="5"/>
  <c r="R135" i="5"/>
  <c r="P129" i="5"/>
  <c r="I126" i="5"/>
  <c r="K126" i="5" s="1"/>
  <c r="M126" i="5" s="1"/>
  <c r="O126" i="5" s="1"/>
  <c r="Q126" i="5" s="1"/>
  <c r="S126" i="5" s="1"/>
  <c r="T126" i="5"/>
  <c r="P121" i="5"/>
  <c r="I117" i="5"/>
  <c r="K117" i="5" s="1"/>
  <c r="L117" i="5"/>
  <c r="V114" i="5"/>
  <c r="I113" i="5"/>
  <c r="K113" i="5" s="1"/>
  <c r="M113" i="5" s="1"/>
  <c r="T113" i="5"/>
  <c r="N113" i="5"/>
  <c r="T108" i="5"/>
  <c r="T106" i="5"/>
  <c r="R99" i="5"/>
  <c r="J99" i="5"/>
  <c r="V99" i="5"/>
  <c r="N99" i="5"/>
  <c r="I92" i="5"/>
  <c r="J92" i="5"/>
  <c r="V92" i="5"/>
  <c r="L92" i="5"/>
  <c r="N92" i="5"/>
  <c r="P92" i="5"/>
  <c r="T98" i="5"/>
  <c r="I98" i="5"/>
  <c r="K98" i="5" s="1"/>
  <c r="V93" i="5"/>
  <c r="J93" i="5"/>
  <c r="X91" i="5"/>
  <c r="Z91" i="5" s="1"/>
  <c r="J86" i="5"/>
  <c r="K86" i="5" s="1"/>
  <c r="M86" i="5" s="1"/>
  <c r="V86" i="5"/>
  <c r="N85" i="5"/>
  <c r="P82" i="5"/>
  <c r="N78" i="5"/>
  <c r="X78" i="5"/>
  <c r="Z78" i="5" s="1"/>
  <c r="N74" i="5"/>
  <c r="L67" i="5"/>
  <c r="V67" i="5"/>
  <c r="P67" i="5"/>
  <c r="R67" i="5"/>
  <c r="T64" i="5"/>
  <c r="T58" i="5"/>
  <c r="L54" i="5"/>
  <c r="P54" i="5"/>
  <c r="I54" i="5"/>
  <c r="V54" i="5"/>
  <c r="J54" i="5"/>
  <c r="X54" i="5"/>
  <c r="Z54" i="5" s="1"/>
  <c r="N54" i="5"/>
  <c r="J48" i="5"/>
  <c r="T48" i="5"/>
  <c r="P48" i="5"/>
  <c r="L48" i="5"/>
  <c r="N48" i="5"/>
  <c r="R48" i="5"/>
  <c r="V48" i="5"/>
  <c r="I48" i="5"/>
  <c r="L44" i="5"/>
  <c r="V44" i="5"/>
  <c r="P44" i="5"/>
  <c r="J44" i="5"/>
  <c r="N44" i="5"/>
  <c r="R44" i="5"/>
  <c r="T44" i="5"/>
  <c r="X44" i="5"/>
  <c r="Z44" i="5" s="1"/>
  <c r="I44" i="5"/>
  <c r="K93" i="5"/>
  <c r="M93" i="5" s="1"/>
  <c r="L91" i="5"/>
  <c r="J71" i="5"/>
  <c r="K71" i="5" s="1"/>
  <c r="M71" i="5" s="1"/>
  <c r="O71" i="5" s="1"/>
  <c r="T71" i="5"/>
  <c r="P71" i="5"/>
  <c r="R98" i="5"/>
  <c r="V91" i="5"/>
  <c r="X85" i="5"/>
  <c r="Z85" i="5" s="1"/>
  <c r="L85" i="5"/>
  <c r="O21" i="5"/>
  <c r="Q21" i="5" s="1"/>
  <c r="S21" i="5" s="1"/>
  <c r="U21" i="5" s="1"/>
  <c r="W21" i="5" s="1"/>
  <c r="Y21" i="5" s="1"/>
  <c r="R93" i="5"/>
  <c r="J91" i="5"/>
  <c r="N83" i="5"/>
  <c r="X83" i="5"/>
  <c r="Z83" i="5" s="1"/>
  <c r="L77" i="5"/>
  <c r="V77" i="5"/>
  <c r="V71" i="5"/>
  <c r="J61" i="5"/>
  <c r="K61" i="5" s="1"/>
  <c r="M61" i="5" s="1"/>
  <c r="T61" i="5"/>
  <c r="N61" i="5"/>
  <c r="P61" i="5"/>
  <c r="R61" i="5"/>
  <c r="K82" i="5"/>
  <c r="N58" i="5"/>
  <c r="X58" i="5"/>
  <c r="Z58" i="5" s="1"/>
  <c r="I58" i="5"/>
  <c r="J58" i="5"/>
  <c r="V58" i="5"/>
  <c r="L58" i="5"/>
  <c r="P58" i="5"/>
  <c r="L82" i="5"/>
  <c r="V82" i="5"/>
  <c r="J76" i="5"/>
  <c r="T76" i="5"/>
  <c r="I76" i="5"/>
  <c r="R71" i="5"/>
  <c r="N63" i="5"/>
  <c r="X63" i="5"/>
  <c r="Z63" i="5" s="1"/>
  <c r="P63" i="5"/>
  <c r="I63" i="5"/>
  <c r="K63" i="5" s="1"/>
  <c r="M63" i="5" s="1"/>
  <c r="N98" i="5"/>
  <c r="L95" i="5"/>
  <c r="R91" i="5"/>
  <c r="N86" i="5"/>
  <c r="T85" i="5"/>
  <c r="T82" i="5"/>
  <c r="R77" i="5"/>
  <c r="V76" i="5"/>
  <c r="T74" i="5"/>
  <c r="P64" i="5"/>
  <c r="J64" i="5"/>
  <c r="V64" i="5"/>
  <c r="R102" i="5"/>
  <c r="R85" i="5"/>
  <c r="P83" i="5"/>
  <c r="L78" i="5"/>
  <c r="P77" i="5"/>
  <c r="N71" i="5"/>
  <c r="X61" i="5"/>
  <c r="Z61" i="5" s="1"/>
  <c r="T54" i="5"/>
  <c r="J53" i="5"/>
  <c r="T53" i="5"/>
  <c r="I53" i="5"/>
  <c r="L53" i="5"/>
  <c r="X53" i="5"/>
  <c r="Z53" i="5" s="1"/>
  <c r="N40" i="5"/>
  <c r="X40" i="5"/>
  <c r="Z40" i="5" s="1"/>
  <c r="P40" i="5"/>
  <c r="R40" i="5"/>
  <c r="L57" i="5"/>
  <c r="M57" i="5" s="1"/>
  <c r="O57" i="5" s="1"/>
  <c r="Q57" i="5" s="1"/>
  <c r="V57" i="5"/>
  <c r="R53" i="5"/>
  <c r="J38" i="5"/>
  <c r="T38" i="5"/>
  <c r="L38" i="5"/>
  <c r="V38" i="5"/>
  <c r="I38" i="5"/>
  <c r="R38" i="5"/>
  <c r="R57" i="5"/>
  <c r="X56" i="5"/>
  <c r="Z56" i="5" s="1"/>
  <c r="P53" i="5"/>
  <c r="P51" i="5"/>
  <c r="L51" i="5"/>
  <c r="X51" i="5"/>
  <c r="Z51" i="5" s="1"/>
  <c r="V40" i="5"/>
  <c r="J66" i="5"/>
  <c r="K66" i="5" s="1"/>
  <c r="M66" i="5" s="1"/>
  <c r="O66" i="5" s="1"/>
  <c r="Q66" i="5" s="1"/>
  <c r="S66" i="5" s="1"/>
  <c r="U66" i="5" s="1"/>
  <c r="T66" i="5"/>
  <c r="P57" i="5"/>
  <c r="J56" i="5"/>
  <c r="T56" i="5"/>
  <c r="N53" i="5"/>
  <c r="T40" i="5"/>
  <c r="N5" i="5"/>
  <c r="X5" i="5"/>
  <c r="Z5" i="5" s="1"/>
  <c r="P5" i="5"/>
  <c r="I5" i="5"/>
  <c r="K5" i="5" s="1"/>
  <c r="M5" i="5" s="1"/>
  <c r="O5" i="5" s="1"/>
  <c r="L5" i="5"/>
  <c r="R5" i="5"/>
  <c r="T5" i="5"/>
  <c r="V5" i="5"/>
  <c r="L62" i="5"/>
  <c r="M62" i="5" s="1"/>
  <c r="O62" i="5" s="1"/>
  <c r="Q62" i="5" s="1"/>
  <c r="S62" i="5" s="1"/>
  <c r="U62" i="5" s="1"/>
  <c r="W62" i="5" s="1"/>
  <c r="Y62" i="5" s="1"/>
  <c r="V62" i="5"/>
  <c r="T51" i="5"/>
  <c r="N50" i="5"/>
  <c r="O50" i="5" s="1"/>
  <c r="Q50" i="5" s="1"/>
  <c r="X50" i="5"/>
  <c r="Z50" i="5" s="1"/>
  <c r="R50" i="5"/>
  <c r="L49" i="5"/>
  <c r="V49" i="5"/>
  <c r="I49" i="5"/>
  <c r="J49" i="5"/>
  <c r="X49" i="5"/>
  <c r="Z49" i="5" s="1"/>
  <c r="J43" i="5"/>
  <c r="T43" i="5"/>
  <c r="L43" i="5"/>
  <c r="V43" i="5"/>
  <c r="I43" i="5"/>
  <c r="K43" i="5" s="1"/>
  <c r="M43" i="5" s="1"/>
  <c r="O43" i="5" s="1"/>
  <c r="Q43" i="5" s="1"/>
  <c r="S43" i="5" s="1"/>
  <c r="U43" i="5" s="1"/>
  <c r="P43" i="5"/>
  <c r="L40" i="5"/>
  <c r="L39" i="5"/>
  <c r="V39" i="5"/>
  <c r="N39" i="5"/>
  <c r="X39" i="5"/>
  <c r="Z39" i="5" s="1"/>
  <c r="R39" i="5"/>
  <c r="L25" i="5"/>
  <c r="P24" i="5"/>
  <c r="P23" i="5"/>
  <c r="L34" i="5"/>
  <c r="V34" i="5"/>
  <c r="N34" i="5"/>
  <c r="X34" i="5"/>
  <c r="Z34" i="5" s="1"/>
  <c r="J33" i="5"/>
  <c r="T33" i="5"/>
  <c r="L33" i="5"/>
  <c r="V33" i="5"/>
  <c r="I33" i="5"/>
  <c r="J25" i="5"/>
  <c r="K25" i="5" s="1"/>
  <c r="J24" i="5"/>
  <c r="N30" i="5"/>
  <c r="X30" i="5"/>
  <c r="Z30" i="5" s="1"/>
  <c r="P30" i="5"/>
  <c r="L29" i="5"/>
  <c r="V29" i="5"/>
  <c r="N29" i="5"/>
  <c r="X29" i="5"/>
  <c r="Z29" i="5" s="1"/>
  <c r="J28" i="5"/>
  <c r="T28" i="5"/>
  <c r="L28" i="5"/>
  <c r="V28" i="5"/>
  <c r="I28" i="5"/>
  <c r="J3" i="5"/>
  <c r="T3" i="5"/>
  <c r="L3" i="5"/>
  <c r="V3" i="5"/>
  <c r="N3" i="5"/>
  <c r="X3" i="5"/>
  <c r="Z3" i="5" s="1"/>
  <c r="P3" i="5"/>
  <c r="I3" i="5"/>
  <c r="N25" i="5"/>
  <c r="X25" i="5"/>
  <c r="Z25" i="5" s="1"/>
  <c r="P25" i="5"/>
  <c r="L24" i="5"/>
  <c r="V24" i="5"/>
  <c r="N24" i="5"/>
  <c r="X24" i="5"/>
  <c r="Z24" i="5" s="1"/>
  <c r="J23" i="5"/>
  <c r="T23" i="5"/>
  <c r="L23" i="5"/>
  <c r="V23" i="5"/>
  <c r="I23" i="5"/>
  <c r="J8" i="5"/>
  <c r="T8" i="5"/>
  <c r="L8" i="5"/>
  <c r="V8" i="5"/>
  <c r="I8" i="5"/>
  <c r="N20" i="5"/>
  <c r="X20" i="5"/>
  <c r="Z20" i="5" s="1"/>
  <c r="P20" i="5"/>
  <c r="X19" i="5"/>
  <c r="Z19" i="5" s="1"/>
  <c r="R34" i="5"/>
  <c r="R33" i="5"/>
  <c r="T25" i="5"/>
  <c r="T24" i="5"/>
  <c r="X23" i="5"/>
  <c r="Z23" i="5" s="1"/>
  <c r="N15" i="5"/>
  <c r="O15" i="5" s="1"/>
  <c r="Q15" i="5" s="1"/>
  <c r="S15" i="5" s="1"/>
  <c r="U15" i="5" s="1"/>
  <c r="W15" i="5" s="1"/>
  <c r="Y15" i="5" s="1"/>
  <c r="X15" i="5"/>
  <c r="Z15" i="5" s="1"/>
  <c r="P15" i="5"/>
  <c r="L14" i="5"/>
  <c r="V14" i="5"/>
  <c r="N14" i="5"/>
  <c r="X14" i="5"/>
  <c r="Z14" i="5" s="1"/>
  <c r="J13" i="5"/>
  <c r="T13" i="5"/>
  <c r="L13" i="5"/>
  <c r="V13" i="5"/>
  <c r="I13" i="5"/>
  <c r="R30" i="5"/>
  <c r="R29" i="5"/>
  <c r="R28" i="5"/>
  <c r="T20" i="5"/>
  <c r="T19" i="5"/>
  <c r="N10" i="5"/>
  <c r="X10" i="5"/>
  <c r="Z10" i="5" s="1"/>
  <c r="P10" i="5"/>
  <c r="X8" i="5"/>
  <c r="Z8" i="5" s="1"/>
  <c r="X4" i="5"/>
  <c r="Z4" i="5" s="1"/>
  <c r="N4" i="5"/>
  <c r="V4" i="5"/>
  <c r="K1848" i="5"/>
  <c r="K1823" i="5"/>
  <c r="K1818" i="5"/>
  <c r="K1781" i="5"/>
  <c r="K1777" i="5"/>
  <c r="R1878" i="5"/>
  <c r="R1791" i="5"/>
  <c r="L1692" i="5"/>
  <c r="V1692" i="5"/>
  <c r="N1692" i="5"/>
  <c r="X1692" i="5"/>
  <c r="Z1692" i="5" s="1"/>
  <c r="J1692" i="5"/>
  <c r="T1692" i="5"/>
  <c r="N1610" i="5"/>
  <c r="X1610" i="5"/>
  <c r="Z1610" i="5" s="1"/>
  <c r="V1610" i="5"/>
  <c r="L1610" i="5"/>
  <c r="P1610" i="5"/>
  <c r="R1610" i="5"/>
  <c r="J1610" i="5"/>
  <c r="N1575" i="5"/>
  <c r="X1575" i="5"/>
  <c r="Z1575" i="5" s="1"/>
  <c r="I1575" i="5"/>
  <c r="T1575" i="5"/>
  <c r="J1575" i="5"/>
  <c r="L1575" i="5"/>
  <c r="P1575" i="5"/>
  <c r="R1575" i="5"/>
  <c r="V1575" i="5"/>
  <c r="J1558" i="5"/>
  <c r="T1558" i="5"/>
  <c r="V1558" i="5"/>
  <c r="L1558" i="5"/>
  <c r="X1558" i="5"/>
  <c r="Z1558" i="5" s="1"/>
  <c r="N1558" i="5"/>
  <c r="R1558" i="5"/>
  <c r="P1558" i="5"/>
  <c r="N1703" i="5"/>
  <c r="X1703" i="5"/>
  <c r="Z1703" i="5" s="1"/>
  <c r="P1703" i="5"/>
  <c r="L1703" i="5"/>
  <c r="V1703" i="5"/>
  <c r="I1879" i="5"/>
  <c r="I1874" i="5"/>
  <c r="I1869" i="5"/>
  <c r="K1869" i="5" s="1"/>
  <c r="M1869" i="5" s="1"/>
  <c r="I1864" i="5"/>
  <c r="I1859" i="5"/>
  <c r="I1854" i="5"/>
  <c r="I1849" i="5"/>
  <c r="K1849" i="5" s="1"/>
  <c r="M1849" i="5" s="1"/>
  <c r="I1844" i="5"/>
  <c r="K1844" i="5" s="1"/>
  <c r="M1844" i="5" s="1"/>
  <c r="I1839" i="5"/>
  <c r="K1839" i="5" s="1"/>
  <c r="M1839" i="5" s="1"/>
  <c r="I1834" i="5"/>
  <c r="K1834" i="5" s="1"/>
  <c r="M1834" i="5" s="1"/>
  <c r="I1829" i="5"/>
  <c r="K1829" i="5" s="1"/>
  <c r="M1829" i="5" s="1"/>
  <c r="I1824" i="5"/>
  <c r="I1819" i="5"/>
  <c r="K1819" i="5" s="1"/>
  <c r="M1819" i="5" s="1"/>
  <c r="I1814" i="5"/>
  <c r="R1806" i="5"/>
  <c r="N1805" i="5"/>
  <c r="R1797" i="5"/>
  <c r="N1796" i="5"/>
  <c r="X1790" i="5"/>
  <c r="Z1790" i="5" s="1"/>
  <c r="R1788" i="5"/>
  <c r="T1786" i="5"/>
  <c r="X1781" i="5"/>
  <c r="Z1781" i="5" s="1"/>
  <c r="J1780" i="5"/>
  <c r="K1780" i="5" s="1"/>
  <c r="T1780" i="5"/>
  <c r="I1778" i="5"/>
  <c r="K1778" i="5" s="1"/>
  <c r="M1778" i="5" s="1"/>
  <c r="O1778" i="5" s="1"/>
  <c r="Q1778" i="5" s="1"/>
  <c r="N1773" i="5"/>
  <c r="R1698" i="5"/>
  <c r="R1687" i="5"/>
  <c r="L1682" i="5"/>
  <c r="V1682" i="5"/>
  <c r="N1682" i="5"/>
  <c r="X1682" i="5"/>
  <c r="Z1682" i="5" s="1"/>
  <c r="P1682" i="5"/>
  <c r="J1682" i="5"/>
  <c r="K1682" i="5" s="1"/>
  <c r="M1682" i="5" s="1"/>
  <c r="O1682" i="5" s="1"/>
  <c r="T1682" i="5"/>
  <c r="P1636" i="5"/>
  <c r="J1636" i="5"/>
  <c r="V1636" i="5"/>
  <c r="L1636" i="5"/>
  <c r="X1636" i="5"/>
  <c r="Z1636" i="5" s="1"/>
  <c r="N1636" i="5"/>
  <c r="I1636" i="5"/>
  <c r="T1636" i="5"/>
  <c r="K1616" i="5"/>
  <c r="J1800" i="5"/>
  <c r="T1800" i="5"/>
  <c r="I1776" i="5"/>
  <c r="L1776" i="5"/>
  <c r="V1776" i="5"/>
  <c r="N1772" i="5"/>
  <c r="X1772" i="5"/>
  <c r="Z1772" i="5" s="1"/>
  <c r="P1878" i="5"/>
  <c r="P1868" i="5"/>
  <c r="P1863" i="5"/>
  <c r="P1858" i="5"/>
  <c r="P1853" i="5"/>
  <c r="P1848" i="5"/>
  <c r="P1843" i="5"/>
  <c r="P1833" i="5"/>
  <c r="P1828" i="5"/>
  <c r="P1823" i="5"/>
  <c r="P1818" i="5"/>
  <c r="P1813" i="5"/>
  <c r="P1800" i="5"/>
  <c r="J1795" i="5"/>
  <c r="K1795" i="5" s="1"/>
  <c r="M1795" i="5" s="1"/>
  <c r="T1795" i="5"/>
  <c r="L1786" i="5"/>
  <c r="M1786" i="5" s="1"/>
  <c r="V1786" i="5"/>
  <c r="P1782" i="5"/>
  <c r="R1776" i="5"/>
  <c r="R1772" i="5"/>
  <c r="L1738" i="5"/>
  <c r="P1737" i="5"/>
  <c r="P1736" i="5"/>
  <c r="L1733" i="5"/>
  <c r="P1732" i="5"/>
  <c r="P1731" i="5"/>
  <c r="L1728" i="5"/>
  <c r="P1727" i="5"/>
  <c r="L1723" i="5"/>
  <c r="P1722" i="5"/>
  <c r="L1713" i="5"/>
  <c r="P1712" i="5"/>
  <c r="P1711" i="5"/>
  <c r="L1707" i="5"/>
  <c r="V1707" i="5"/>
  <c r="N1707" i="5"/>
  <c r="X1707" i="5"/>
  <c r="Z1707" i="5" s="1"/>
  <c r="J1707" i="5"/>
  <c r="T1707" i="5"/>
  <c r="N1693" i="5"/>
  <c r="X1693" i="5"/>
  <c r="Z1693" i="5" s="1"/>
  <c r="P1693" i="5"/>
  <c r="L1693" i="5"/>
  <c r="V1693" i="5"/>
  <c r="R1677" i="5"/>
  <c r="L1667" i="5"/>
  <c r="V1667" i="5"/>
  <c r="N1667" i="5"/>
  <c r="X1667" i="5"/>
  <c r="Z1667" i="5" s="1"/>
  <c r="P1667" i="5"/>
  <c r="J1667" i="5"/>
  <c r="K1667" i="5" s="1"/>
  <c r="M1667" i="5" s="1"/>
  <c r="O1667" i="5" s="1"/>
  <c r="T1667" i="5"/>
  <c r="L1662" i="5"/>
  <c r="V1662" i="5"/>
  <c r="N1662" i="5"/>
  <c r="X1662" i="5"/>
  <c r="Z1662" i="5" s="1"/>
  <c r="P1662" i="5"/>
  <c r="J1662" i="5"/>
  <c r="K1662" i="5" s="1"/>
  <c r="M1662" i="5" s="1"/>
  <c r="T1662" i="5"/>
  <c r="J1613" i="5"/>
  <c r="T1613" i="5"/>
  <c r="V1613" i="5"/>
  <c r="L1613" i="5"/>
  <c r="X1613" i="5"/>
  <c r="Z1613" i="5" s="1"/>
  <c r="N1613" i="5"/>
  <c r="P1613" i="5"/>
  <c r="I1613" i="5"/>
  <c r="P1596" i="5"/>
  <c r="J1596" i="5"/>
  <c r="V1596" i="5"/>
  <c r="L1596" i="5"/>
  <c r="X1596" i="5"/>
  <c r="Z1596" i="5" s="1"/>
  <c r="N1596" i="5"/>
  <c r="R1596" i="5"/>
  <c r="I1596" i="5"/>
  <c r="R1813" i="5"/>
  <c r="P1873" i="5"/>
  <c r="I1880" i="5"/>
  <c r="K1880" i="5" s="1"/>
  <c r="M1880" i="5" s="1"/>
  <c r="O1880" i="5" s="1"/>
  <c r="Q1880" i="5" s="1"/>
  <c r="S1880" i="5" s="1"/>
  <c r="U1880" i="5" s="1"/>
  <c r="I1875" i="5"/>
  <c r="K1875" i="5" s="1"/>
  <c r="M1875" i="5" s="1"/>
  <c r="O1875" i="5" s="1"/>
  <c r="Q1875" i="5" s="1"/>
  <c r="S1875" i="5" s="1"/>
  <c r="U1875" i="5" s="1"/>
  <c r="W1875" i="5" s="1"/>
  <c r="I1870" i="5"/>
  <c r="K1870" i="5" s="1"/>
  <c r="M1870" i="5" s="1"/>
  <c r="I1865" i="5"/>
  <c r="K1865" i="5" s="1"/>
  <c r="M1865" i="5" s="1"/>
  <c r="O1865" i="5" s="1"/>
  <c r="Q1865" i="5" s="1"/>
  <c r="S1865" i="5" s="1"/>
  <c r="U1865" i="5" s="1"/>
  <c r="W1865" i="5" s="1"/>
  <c r="I1860" i="5"/>
  <c r="K1860" i="5" s="1"/>
  <c r="M1860" i="5" s="1"/>
  <c r="O1860" i="5" s="1"/>
  <c r="Q1860" i="5" s="1"/>
  <c r="S1860" i="5" s="1"/>
  <c r="U1860" i="5" s="1"/>
  <c r="W1860" i="5" s="1"/>
  <c r="I1850" i="5"/>
  <c r="K1850" i="5" s="1"/>
  <c r="M1850" i="5" s="1"/>
  <c r="O1850" i="5" s="1"/>
  <c r="Q1850" i="5" s="1"/>
  <c r="S1850" i="5" s="1"/>
  <c r="U1850" i="5" s="1"/>
  <c r="I1840" i="5"/>
  <c r="K1840" i="5" s="1"/>
  <c r="I1835" i="5"/>
  <c r="K1835" i="5" s="1"/>
  <c r="I1830" i="5"/>
  <c r="I1825" i="5"/>
  <c r="K1825" i="5" s="1"/>
  <c r="M1825" i="5" s="1"/>
  <c r="O1825" i="5" s="1"/>
  <c r="Q1825" i="5" s="1"/>
  <c r="S1825" i="5" s="1"/>
  <c r="I1820" i="5"/>
  <c r="I1815" i="5"/>
  <c r="K1815" i="5" s="1"/>
  <c r="M1815" i="5" s="1"/>
  <c r="O1815" i="5" s="1"/>
  <c r="Q1815" i="5" s="1"/>
  <c r="X1808" i="5"/>
  <c r="Z1808" i="5" s="1"/>
  <c r="T1807" i="5"/>
  <c r="P1806" i="5"/>
  <c r="L1805" i="5"/>
  <c r="L1801" i="5"/>
  <c r="M1801" i="5" s="1"/>
  <c r="O1801" i="5" s="1"/>
  <c r="Q1801" i="5" s="1"/>
  <c r="S1801" i="5" s="1"/>
  <c r="U1801" i="5" s="1"/>
  <c r="V1801" i="5"/>
  <c r="T1798" i="5"/>
  <c r="I1798" i="5"/>
  <c r="K1798" i="5" s="1"/>
  <c r="M1798" i="5" s="1"/>
  <c r="P1797" i="5"/>
  <c r="R1795" i="5"/>
  <c r="N1792" i="5"/>
  <c r="X1792" i="5"/>
  <c r="Z1792" i="5" s="1"/>
  <c r="V1787" i="5"/>
  <c r="R1786" i="5"/>
  <c r="J1781" i="5"/>
  <c r="L1777" i="5"/>
  <c r="X1773" i="5"/>
  <c r="Z1773" i="5" s="1"/>
  <c r="T1703" i="5"/>
  <c r="P1687" i="5"/>
  <c r="T1619" i="5"/>
  <c r="L1544" i="5"/>
  <c r="V1544" i="5"/>
  <c r="N1544" i="5"/>
  <c r="P1544" i="5"/>
  <c r="R1544" i="5"/>
  <c r="I1544" i="5"/>
  <c r="T1544" i="5"/>
  <c r="X1544" i="5"/>
  <c r="Z1544" i="5" s="1"/>
  <c r="R1868" i="5"/>
  <c r="R1863" i="5"/>
  <c r="T1881" i="5"/>
  <c r="J1881" i="5"/>
  <c r="P1879" i="5"/>
  <c r="X1878" i="5"/>
  <c r="Z1878" i="5" s="1"/>
  <c r="N1878" i="5"/>
  <c r="T1876" i="5"/>
  <c r="J1876" i="5"/>
  <c r="P1874" i="5"/>
  <c r="X1873" i="5"/>
  <c r="Z1873" i="5" s="1"/>
  <c r="N1873" i="5"/>
  <c r="T1871" i="5"/>
  <c r="J1871" i="5"/>
  <c r="P1869" i="5"/>
  <c r="X1868" i="5"/>
  <c r="Z1868" i="5" s="1"/>
  <c r="N1868" i="5"/>
  <c r="T1866" i="5"/>
  <c r="J1866" i="5"/>
  <c r="P1864" i="5"/>
  <c r="X1863" i="5"/>
  <c r="Z1863" i="5" s="1"/>
  <c r="N1863" i="5"/>
  <c r="T1861" i="5"/>
  <c r="J1861" i="5"/>
  <c r="P1859" i="5"/>
  <c r="X1858" i="5"/>
  <c r="Z1858" i="5" s="1"/>
  <c r="N1858" i="5"/>
  <c r="T1856" i="5"/>
  <c r="J1856" i="5"/>
  <c r="P1854" i="5"/>
  <c r="X1853" i="5"/>
  <c r="Z1853" i="5" s="1"/>
  <c r="N1853" i="5"/>
  <c r="V1852" i="5"/>
  <c r="L1852" i="5"/>
  <c r="T1851" i="5"/>
  <c r="J1851" i="5"/>
  <c r="P1849" i="5"/>
  <c r="X1848" i="5"/>
  <c r="Z1848" i="5" s="1"/>
  <c r="N1848" i="5"/>
  <c r="T1846" i="5"/>
  <c r="J1846" i="5"/>
  <c r="P1844" i="5"/>
  <c r="X1843" i="5"/>
  <c r="Z1843" i="5" s="1"/>
  <c r="N1843" i="5"/>
  <c r="T1841" i="5"/>
  <c r="J1841" i="5"/>
  <c r="P1839" i="5"/>
  <c r="T1836" i="5"/>
  <c r="J1836" i="5"/>
  <c r="P1834" i="5"/>
  <c r="X1833" i="5"/>
  <c r="Z1833" i="5" s="1"/>
  <c r="N1833" i="5"/>
  <c r="T1831" i="5"/>
  <c r="J1831" i="5"/>
  <c r="P1829" i="5"/>
  <c r="X1828" i="5"/>
  <c r="Z1828" i="5" s="1"/>
  <c r="N1828" i="5"/>
  <c r="T1826" i="5"/>
  <c r="J1826" i="5"/>
  <c r="P1824" i="5"/>
  <c r="X1823" i="5"/>
  <c r="Z1823" i="5" s="1"/>
  <c r="N1823" i="5"/>
  <c r="T1821" i="5"/>
  <c r="J1821" i="5"/>
  <c r="P1819" i="5"/>
  <c r="X1818" i="5"/>
  <c r="Z1818" i="5" s="1"/>
  <c r="N1818" i="5"/>
  <c r="T1816" i="5"/>
  <c r="P1814" i="5"/>
  <c r="X1813" i="5"/>
  <c r="Z1813" i="5" s="1"/>
  <c r="N1813" i="5"/>
  <c r="T1811" i="5"/>
  <c r="J1811" i="5"/>
  <c r="N1807" i="5"/>
  <c r="O1807" i="5" s="1"/>
  <c r="X1807" i="5"/>
  <c r="Z1807" i="5" s="1"/>
  <c r="V1805" i="5"/>
  <c r="N1800" i="5"/>
  <c r="J1796" i="5"/>
  <c r="J1787" i="5"/>
  <c r="K1787" i="5" s="1"/>
  <c r="M1787" i="5" s="1"/>
  <c r="R1783" i="5"/>
  <c r="T1781" i="5"/>
  <c r="P1780" i="5"/>
  <c r="R1778" i="5"/>
  <c r="J1777" i="5"/>
  <c r="P1776" i="5"/>
  <c r="V1775" i="5"/>
  <c r="V1773" i="5"/>
  <c r="J1773" i="5"/>
  <c r="P1772" i="5"/>
  <c r="I1771" i="5"/>
  <c r="K1771" i="5" s="1"/>
  <c r="L1771" i="5"/>
  <c r="V1771" i="5"/>
  <c r="J1768" i="5"/>
  <c r="K1768" i="5" s="1"/>
  <c r="J1767" i="5"/>
  <c r="K1767" i="5" s="1"/>
  <c r="J1763" i="5"/>
  <c r="K1763" i="5" s="1"/>
  <c r="M1763" i="5" s="1"/>
  <c r="J1762" i="5"/>
  <c r="J1758" i="5"/>
  <c r="J1757" i="5"/>
  <c r="J1752" i="5"/>
  <c r="J1748" i="5"/>
  <c r="K1748" i="5" s="1"/>
  <c r="M1748" i="5" s="1"/>
  <c r="O1748" i="5" s="1"/>
  <c r="J1747" i="5"/>
  <c r="J1743" i="5"/>
  <c r="J1742" i="5"/>
  <c r="K1742" i="5" s="1"/>
  <c r="J1738" i="5"/>
  <c r="K1738" i="5" s="1"/>
  <c r="J1737" i="5"/>
  <c r="J1733" i="5"/>
  <c r="K1733" i="5" s="1"/>
  <c r="M1733" i="5" s="1"/>
  <c r="J1732" i="5"/>
  <c r="K1732" i="5" s="1"/>
  <c r="J1728" i="5"/>
  <c r="K1728" i="5" s="1"/>
  <c r="J1727" i="5"/>
  <c r="J1723" i="5"/>
  <c r="J1722" i="5"/>
  <c r="J1718" i="5"/>
  <c r="K1718" i="5" s="1"/>
  <c r="M1718" i="5" s="1"/>
  <c r="J1717" i="5"/>
  <c r="K1717" i="5" s="1"/>
  <c r="J1713" i="5"/>
  <c r="K1713" i="5" s="1"/>
  <c r="J1712" i="5"/>
  <c r="N1708" i="5"/>
  <c r="X1708" i="5"/>
  <c r="Z1708" i="5" s="1"/>
  <c r="P1708" i="5"/>
  <c r="L1708" i="5"/>
  <c r="M1708" i="5" s="1"/>
  <c r="O1708" i="5" s="1"/>
  <c r="Q1708" i="5" s="1"/>
  <c r="S1708" i="5" s="1"/>
  <c r="U1708" i="5" s="1"/>
  <c r="V1708" i="5"/>
  <c r="K1705" i="5"/>
  <c r="J1698" i="5"/>
  <c r="K1698" i="5" s="1"/>
  <c r="L1697" i="5"/>
  <c r="V1697" i="5"/>
  <c r="N1697" i="5"/>
  <c r="X1697" i="5"/>
  <c r="Z1697" i="5" s="1"/>
  <c r="J1697" i="5"/>
  <c r="K1697" i="5" s="1"/>
  <c r="T1697" i="5"/>
  <c r="N1645" i="5"/>
  <c r="X1645" i="5"/>
  <c r="Z1645" i="5" s="1"/>
  <c r="J1645" i="5"/>
  <c r="V1645" i="5"/>
  <c r="L1645" i="5"/>
  <c r="P1645" i="5"/>
  <c r="I1645" i="5"/>
  <c r="T1645" i="5"/>
  <c r="K1622" i="5"/>
  <c r="L1604" i="5"/>
  <c r="V1604" i="5"/>
  <c r="J1604" i="5"/>
  <c r="X1604" i="5"/>
  <c r="Z1604" i="5" s="1"/>
  <c r="N1604" i="5"/>
  <c r="P1604" i="5"/>
  <c r="I1604" i="5"/>
  <c r="T1604" i="5"/>
  <c r="K1558" i="5"/>
  <c r="R1782" i="5"/>
  <c r="I1881" i="5"/>
  <c r="I1876" i="5"/>
  <c r="I1871" i="5"/>
  <c r="I1866" i="5"/>
  <c r="K1866" i="5" s="1"/>
  <c r="M1866" i="5" s="1"/>
  <c r="O1866" i="5" s="1"/>
  <c r="Q1866" i="5" s="1"/>
  <c r="S1866" i="5" s="1"/>
  <c r="I1861" i="5"/>
  <c r="I1856" i="5"/>
  <c r="I1851" i="5"/>
  <c r="I1846" i="5"/>
  <c r="I1841" i="5"/>
  <c r="I1836" i="5"/>
  <c r="K1836" i="5" s="1"/>
  <c r="M1836" i="5" s="1"/>
  <c r="O1836" i="5" s="1"/>
  <c r="Q1836" i="5" s="1"/>
  <c r="S1836" i="5" s="1"/>
  <c r="I1831" i="5"/>
  <c r="I1826" i="5"/>
  <c r="K1826" i="5" s="1"/>
  <c r="M1826" i="5" s="1"/>
  <c r="O1826" i="5" s="1"/>
  <c r="Q1826" i="5" s="1"/>
  <c r="S1826" i="5" s="1"/>
  <c r="I1821" i="5"/>
  <c r="I1816" i="5"/>
  <c r="I1811" i="5"/>
  <c r="X1800" i="5"/>
  <c r="Z1800" i="5" s="1"/>
  <c r="T1796" i="5"/>
  <c r="P1795" i="5"/>
  <c r="J1790" i="5"/>
  <c r="T1790" i="5"/>
  <c r="X1788" i="5"/>
  <c r="Z1788" i="5" s="1"/>
  <c r="T1787" i="5"/>
  <c r="P1786" i="5"/>
  <c r="L1781" i="5"/>
  <c r="V1781" i="5"/>
  <c r="V1777" i="5"/>
  <c r="J1775" i="5"/>
  <c r="K1775" i="5" s="1"/>
  <c r="M1775" i="5" s="1"/>
  <c r="O1775" i="5" s="1"/>
  <c r="T1775" i="5"/>
  <c r="I1773" i="5"/>
  <c r="R1703" i="5"/>
  <c r="T1693" i="5"/>
  <c r="R1692" i="5"/>
  <c r="K1675" i="5"/>
  <c r="L1672" i="5"/>
  <c r="V1672" i="5"/>
  <c r="N1672" i="5"/>
  <c r="X1672" i="5"/>
  <c r="Z1672" i="5" s="1"/>
  <c r="P1672" i="5"/>
  <c r="J1672" i="5"/>
  <c r="K1672" i="5" s="1"/>
  <c r="T1672" i="5"/>
  <c r="P1601" i="5"/>
  <c r="V1601" i="5"/>
  <c r="L1601" i="5"/>
  <c r="X1601" i="5"/>
  <c r="Z1601" i="5" s="1"/>
  <c r="N1601" i="5"/>
  <c r="R1601" i="5"/>
  <c r="J1601" i="5"/>
  <c r="N1782" i="5"/>
  <c r="X1782" i="5"/>
  <c r="Z1782" i="5" s="1"/>
  <c r="L1806" i="5"/>
  <c r="V1806" i="5"/>
  <c r="X1879" i="5"/>
  <c r="Z1879" i="5" s="1"/>
  <c r="N1879" i="5"/>
  <c r="V1878" i="5"/>
  <c r="L1878" i="5"/>
  <c r="X1874" i="5"/>
  <c r="Z1874" i="5" s="1"/>
  <c r="N1874" i="5"/>
  <c r="V1873" i="5"/>
  <c r="L1873" i="5"/>
  <c r="X1869" i="5"/>
  <c r="Z1869" i="5" s="1"/>
  <c r="N1869" i="5"/>
  <c r="V1868" i="5"/>
  <c r="X1864" i="5"/>
  <c r="Z1864" i="5" s="1"/>
  <c r="N1864" i="5"/>
  <c r="V1863" i="5"/>
  <c r="L1863" i="5"/>
  <c r="X1859" i="5"/>
  <c r="Z1859" i="5" s="1"/>
  <c r="N1859" i="5"/>
  <c r="V1858" i="5"/>
  <c r="L1858" i="5"/>
  <c r="X1854" i="5"/>
  <c r="Z1854" i="5" s="1"/>
  <c r="N1854" i="5"/>
  <c r="V1853" i="5"/>
  <c r="L1853" i="5"/>
  <c r="M1853" i="5" s="1"/>
  <c r="X1849" i="5"/>
  <c r="Z1849" i="5" s="1"/>
  <c r="N1849" i="5"/>
  <c r="V1848" i="5"/>
  <c r="L1848" i="5"/>
  <c r="X1844" i="5"/>
  <c r="Z1844" i="5" s="1"/>
  <c r="N1844" i="5"/>
  <c r="V1843" i="5"/>
  <c r="L1843" i="5"/>
  <c r="X1839" i="5"/>
  <c r="Z1839" i="5" s="1"/>
  <c r="N1839" i="5"/>
  <c r="X1834" i="5"/>
  <c r="Z1834" i="5" s="1"/>
  <c r="N1834" i="5"/>
  <c r="V1833" i="5"/>
  <c r="L1833" i="5"/>
  <c r="X1829" i="5"/>
  <c r="Z1829" i="5" s="1"/>
  <c r="N1829" i="5"/>
  <c r="V1828" i="5"/>
  <c r="L1828" i="5"/>
  <c r="M1828" i="5" s="1"/>
  <c r="X1824" i="5"/>
  <c r="Z1824" i="5" s="1"/>
  <c r="N1824" i="5"/>
  <c r="V1823" i="5"/>
  <c r="L1823" i="5"/>
  <c r="X1819" i="5"/>
  <c r="Z1819" i="5" s="1"/>
  <c r="N1819" i="5"/>
  <c r="V1818" i="5"/>
  <c r="L1818" i="5"/>
  <c r="X1814" i="5"/>
  <c r="Z1814" i="5" s="1"/>
  <c r="N1814" i="5"/>
  <c r="V1813" i="5"/>
  <c r="L1813" i="5"/>
  <c r="M1813" i="5" s="1"/>
  <c r="X1806" i="5"/>
  <c r="Z1806" i="5" s="1"/>
  <c r="J1805" i="5"/>
  <c r="K1805" i="5" s="1"/>
  <c r="M1805" i="5" s="1"/>
  <c r="T1805" i="5"/>
  <c r="L1800" i="5"/>
  <c r="L1797" i="5"/>
  <c r="L1796" i="5"/>
  <c r="V1796" i="5"/>
  <c r="L1788" i="5"/>
  <c r="N1787" i="5"/>
  <c r="X1787" i="5"/>
  <c r="Z1787" i="5" s="1"/>
  <c r="V1782" i="5"/>
  <c r="N1777" i="5"/>
  <c r="X1777" i="5"/>
  <c r="Z1777" i="5" s="1"/>
  <c r="N1776" i="5"/>
  <c r="N1768" i="5"/>
  <c r="X1768" i="5"/>
  <c r="Z1768" i="5" s="1"/>
  <c r="P1768" i="5"/>
  <c r="L1767" i="5"/>
  <c r="V1767" i="5"/>
  <c r="N1767" i="5"/>
  <c r="X1767" i="5"/>
  <c r="Z1767" i="5" s="1"/>
  <c r="I1766" i="5"/>
  <c r="J1766" i="5"/>
  <c r="T1766" i="5"/>
  <c r="L1766" i="5"/>
  <c r="V1766" i="5"/>
  <c r="N1763" i="5"/>
  <c r="X1763" i="5"/>
  <c r="Z1763" i="5" s="1"/>
  <c r="P1763" i="5"/>
  <c r="L1762" i="5"/>
  <c r="V1762" i="5"/>
  <c r="N1762" i="5"/>
  <c r="X1762" i="5"/>
  <c r="Z1762" i="5" s="1"/>
  <c r="I1761" i="5"/>
  <c r="J1761" i="5"/>
  <c r="T1761" i="5"/>
  <c r="L1761" i="5"/>
  <c r="V1761" i="5"/>
  <c r="N1758" i="5"/>
  <c r="X1758" i="5"/>
  <c r="Z1758" i="5" s="1"/>
  <c r="P1758" i="5"/>
  <c r="L1757" i="5"/>
  <c r="V1757" i="5"/>
  <c r="N1757" i="5"/>
  <c r="X1757" i="5"/>
  <c r="Z1757" i="5" s="1"/>
  <c r="I1756" i="5"/>
  <c r="J1756" i="5"/>
  <c r="T1756" i="5"/>
  <c r="L1756" i="5"/>
  <c r="V1756" i="5"/>
  <c r="L1752" i="5"/>
  <c r="V1752" i="5"/>
  <c r="N1752" i="5"/>
  <c r="X1752" i="5"/>
  <c r="Z1752" i="5" s="1"/>
  <c r="I1751" i="5"/>
  <c r="J1751" i="5"/>
  <c r="T1751" i="5"/>
  <c r="L1751" i="5"/>
  <c r="V1751" i="5"/>
  <c r="N1748" i="5"/>
  <c r="X1748" i="5"/>
  <c r="Z1748" i="5" s="1"/>
  <c r="P1748" i="5"/>
  <c r="L1747" i="5"/>
  <c r="V1747" i="5"/>
  <c r="N1747" i="5"/>
  <c r="X1747" i="5"/>
  <c r="Z1747" i="5" s="1"/>
  <c r="I1746" i="5"/>
  <c r="J1746" i="5"/>
  <c r="T1746" i="5"/>
  <c r="L1746" i="5"/>
  <c r="V1746" i="5"/>
  <c r="N1743" i="5"/>
  <c r="X1743" i="5"/>
  <c r="Z1743" i="5" s="1"/>
  <c r="P1743" i="5"/>
  <c r="L1742" i="5"/>
  <c r="V1742" i="5"/>
  <c r="N1742" i="5"/>
  <c r="X1742" i="5"/>
  <c r="Z1742" i="5" s="1"/>
  <c r="I1741" i="5"/>
  <c r="J1741" i="5"/>
  <c r="T1741" i="5"/>
  <c r="L1741" i="5"/>
  <c r="V1741" i="5"/>
  <c r="N1738" i="5"/>
  <c r="X1738" i="5"/>
  <c r="Z1738" i="5" s="1"/>
  <c r="P1738" i="5"/>
  <c r="L1737" i="5"/>
  <c r="V1737" i="5"/>
  <c r="N1737" i="5"/>
  <c r="X1737" i="5"/>
  <c r="Z1737" i="5" s="1"/>
  <c r="I1736" i="5"/>
  <c r="J1736" i="5"/>
  <c r="T1736" i="5"/>
  <c r="L1736" i="5"/>
  <c r="V1736" i="5"/>
  <c r="N1733" i="5"/>
  <c r="X1733" i="5"/>
  <c r="Z1733" i="5" s="1"/>
  <c r="P1733" i="5"/>
  <c r="L1732" i="5"/>
  <c r="V1732" i="5"/>
  <c r="N1732" i="5"/>
  <c r="X1732" i="5"/>
  <c r="Z1732" i="5" s="1"/>
  <c r="I1731" i="5"/>
  <c r="J1731" i="5"/>
  <c r="T1731" i="5"/>
  <c r="L1731" i="5"/>
  <c r="V1731" i="5"/>
  <c r="N1728" i="5"/>
  <c r="X1728" i="5"/>
  <c r="Z1728" i="5" s="1"/>
  <c r="P1728" i="5"/>
  <c r="L1727" i="5"/>
  <c r="V1727" i="5"/>
  <c r="N1727" i="5"/>
  <c r="X1727" i="5"/>
  <c r="Z1727" i="5" s="1"/>
  <c r="N1723" i="5"/>
  <c r="X1723" i="5"/>
  <c r="Z1723" i="5" s="1"/>
  <c r="P1723" i="5"/>
  <c r="L1722" i="5"/>
  <c r="V1722" i="5"/>
  <c r="N1722" i="5"/>
  <c r="X1722" i="5"/>
  <c r="Z1722" i="5" s="1"/>
  <c r="I1721" i="5"/>
  <c r="J1721" i="5"/>
  <c r="T1721" i="5"/>
  <c r="L1721" i="5"/>
  <c r="V1721" i="5"/>
  <c r="N1718" i="5"/>
  <c r="X1718" i="5"/>
  <c r="Z1718" i="5" s="1"/>
  <c r="P1718" i="5"/>
  <c r="L1717" i="5"/>
  <c r="V1717" i="5"/>
  <c r="N1717" i="5"/>
  <c r="X1717" i="5"/>
  <c r="Z1717" i="5" s="1"/>
  <c r="I1716" i="5"/>
  <c r="J1716" i="5"/>
  <c r="T1716" i="5"/>
  <c r="L1716" i="5"/>
  <c r="V1716" i="5"/>
  <c r="N1713" i="5"/>
  <c r="X1713" i="5"/>
  <c r="Z1713" i="5" s="1"/>
  <c r="P1713" i="5"/>
  <c r="L1712" i="5"/>
  <c r="V1712" i="5"/>
  <c r="N1712" i="5"/>
  <c r="X1712" i="5"/>
  <c r="Z1712" i="5" s="1"/>
  <c r="I1711" i="5"/>
  <c r="J1711" i="5"/>
  <c r="T1711" i="5"/>
  <c r="L1711" i="5"/>
  <c r="V1711" i="5"/>
  <c r="N1698" i="5"/>
  <c r="X1698" i="5"/>
  <c r="Z1698" i="5" s="1"/>
  <c r="P1698" i="5"/>
  <c r="L1698" i="5"/>
  <c r="V1698" i="5"/>
  <c r="L1687" i="5"/>
  <c r="V1687" i="5"/>
  <c r="N1687" i="5"/>
  <c r="X1687" i="5"/>
  <c r="Z1687" i="5" s="1"/>
  <c r="J1687" i="5"/>
  <c r="K1687" i="5" s="1"/>
  <c r="T1687" i="5"/>
  <c r="L1677" i="5"/>
  <c r="V1677" i="5"/>
  <c r="N1677" i="5"/>
  <c r="X1677" i="5"/>
  <c r="Z1677" i="5" s="1"/>
  <c r="P1677" i="5"/>
  <c r="J1677" i="5"/>
  <c r="K1677" i="5" s="1"/>
  <c r="M1677" i="5" s="1"/>
  <c r="O1677" i="5" s="1"/>
  <c r="T1677" i="5"/>
  <c r="L1619" i="5"/>
  <c r="V1619" i="5"/>
  <c r="X1619" i="5"/>
  <c r="Z1619" i="5" s="1"/>
  <c r="J1619" i="5"/>
  <c r="K1619" i="5" s="1"/>
  <c r="L1654" i="5"/>
  <c r="V1654" i="5"/>
  <c r="J1654" i="5"/>
  <c r="X1654" i="5"/>
  <c r="Z1654" i="5" s="1"/>
  <c r="N1654" i="5"/>
  <c r="P1654" i="5"/>
  <c r="I1654" i="5"/>
  <c r="T1654" i="5"/>
  <c r="K1610" i="5"/>
  <c r="P1506" i="5"/>
  <c r="N1506" i="5"/>
  <c r="X1506" i="5"/>
  <c r="Z1506" i="5" s="1"/>
  <c r="L1506" i="5"/>
  <c r="I1506" i="5"/>
  <c r="J1506" i="5"/>
  <c r="V1506" i="5"/>
  <c r="T1506" i="5"/>
  <c r="L1868" i="5"/>
  <c r="T1808" i="5"/>
  <c r="I1808" i="5"/>
  <c r="K1808" i="5" s="1"/>
  <c r="M1808" i="5" s="1"/>
  <c r="O1808" i="5" s="1"/>
  <c r="Q1808" i="5" s="1"/>
  <c r="P1807" i="5"/>
  <c r="R1805" i="5"/>
  <c r="L1803" i="5"/>
  <c r="M1803" i="5" s="1"/>
  <c r="O1803" i="5" s="1"/>
  <c r="Q1803" i="5" s="1"/>
  <c r="S1803" i="5" s="1"/>
  <c r="U1803" i="5" s="1"/>
  <c r="N1802" i="5"/>
  <c r="X1802" i="5"/>
  <c r="Z1802" i="5" s="1"/>
  <c r="V1800" i="5"/>
  <c r="R1796" i="5"/>
  <c r="N1795" i="5"/>
  <c r="J1791" i="5"/>
  <c r="V1788" i="5"/>
  <c r="R1787" i="5"/>
  <c r="N1786" i="5"/>
  <c r="N1783" i="5"/>
  <c r="J1782" i="5"/>
  <c r="X1780" i="5"/>
  <c r="Z1780" i="5" s="1"/>
  <c r="N1778" i="5"/>
  <c r="R1775" i="5"/>
  <c r="L1772" i="5"/>
  <c r="R1707" i="5"/>
  <c r="K1702" i="5"/>
  <c r="R1693" i="5"/>
  <c r="P1692" i="5"/>
  <c r="R1682" i="5"/>
  <c r="J1628" i="5"/>
  <c r="K1628" i="5" s="1"/>
  <c r="M1628" i="5" s="1"/>
  <c r="T1628" i="5"/>
  <c r="L1628" i="5"/>
  <c r="X1628" i="5"/>
  <c r="Z1628" i="5" s="1"/>
  <c r="N1628" i="5"/>
  <c r="P1628" i="5"/>
  <c r="R1628" i="5"/>
  <c r="V1628" i="5"/>
  <c r="T1610" i="5"/>
  <c r="P1581" i="5"/>
  <c r="I1581" i="5"/>
  <c r="J1581" i="5"/>
  <c r="T1581" i="5"/>
  <c r="L1581" i="5"/>
  <c r="N1581" i="5"/>
  <c r="R1581" i="5"/>
  <c r="V1581" i="5"/>
  <c r="K1692" i="5"/>
  <c r="P1651" i="5"/>
  <c r="V1651" i="5"/>
  <c r="L1651" i="5"/>
  <c r="X1651" i="5"/>
  <c r="Z1651" i="5" s="1"/>
  <c r="N1651" i="5"/>
  <c r="R1651" i="5"/>
  <c r="J1651" i="5"/>
  <c r="R1848" i="5"/>
  <c r="R1800" i="5"/>
  <c r="N1797" i="5"/>
  <c r="X1797" i="5"/>
  <c r="Z1797" i="5" s="1"/>
  <c r="X1880" i="5"/>
  <c r="Z1880" i="5" s="1"/>
  <c r="V1879" i="5"/>
  <c r="T1878" i="5"/>
  <c r="X1875" i="5"/>
  <c r="Z1875" i="5" s="1"/>
  <c r="V1874" i="5"/>
  <c r="T1873" i="5"/>
  <c r="X1870" i="5"/>
  <c r="Z1870" i="5" s="1"/>
  <c r="V1869" i="5"/>
  <c r="T1868" i="5"/>
  <c r="X1865" i="5"/>
  <c r="Z1865" i="5" s="1"/>
  <c r="V1864" i="5"/>
  <c r="T1863" i="5"/>
  <c r="X1860" i="5"/>
  <c r="Z1860" i="5" s="1"/>
  <c r="V1859" i="5"/>
  <c r="T1858" i="5"/>
  <c r="V1854" i="5"/>
  <c r="T1853" i="5"/>
  <c r="V1849" i="5"/>
  <c r="T1848" i="5"/>
  <c r="V1844" i="5"/>
  <c r="T1843" i="5"/>
  <c r="V1839" i="5"/>
  <c r="X1835" i="5"/>
  <c r="Z1835" i="5" s="1"/>
  <c r="V1834" i="5"/>
  <c r="T1833" i="5"/>
  <c r="V1829" i="5"/>
  <c r="T1828" i="5"/>
  <c r="X1825" i="5"/>
  <c r="Z1825" i="5" s="1"/>
  <c r="V1824" i="5"/>
  <c r="T1823" i="5"/>
  <c r="V1819" i="5"/>
  <c r="T1818" i="5"/>
  <c r="V1814" i="5"/>
  <c r="T1813" i="5"/>
  <c r="J1806" i="5"/>
  <c r="K1806" i="5" s="1"/>
  <c r="V1803" i="5"/>
  <c r="I1800" i="5"/>
  <c r="N1798" i="5"/>
  <c r="J1797" i="5"/>
  <c r="K1797" i="5" s="1"/>
  <c r="X1795" i="5"/>
  <c r="Z1795" i="5" s="1"/>
  <c r="P1790" i="5"/>
  <c r="J1788" i="5"/>
  <c r="X1786" i="5"/>
  <c r="Z1786" i="5" s="1"/>
  <c r="J1785" i="5"/>
  <c r="K1785" i="5" s="1"/>
  <c r="T1785" i="5"/>
  <c r="X1783" i="5"/>
  <c r="Z1783" i="5" s="1"/>
  <c r="T1782" i="5"/>
  <c r="I1782" i="5"/>
  <c r="P1781" i="5"/>
  <c r="L1780" i="5"/>
  <c r="L1778" i="5"/>
  <c r="R1777" i="5"/>
  <c r="X1776" i="5"/>
  <c r="Z1776" i="5" s="1"/>
  <c r="P1775" i="5"/>
  <c r="R1773" i="5"/>
  <c r="J1772" i="5"/>
  <c r="K1772" i="5" s="1"/>
  <c r="T1768" i="5"/>
  <c r="T1767" i="5"/>
  <c r="X1766" i="5"/>
  <c r="Z1766" i="5" s="1"/>
  <c r="T1763" i="5"/>
  <c r="T1762" i="5"/>
  <c r="X1761" i="5"/>
  <c r="Z1761" i="5" s="1"/>
  <c r="T1758" i="5"/>
  <c r="T1757" i="5"/>
  <c r="X1756" i="5"/>
  <c r="Z1756" i="5" s="1"/>
  <c r="K1755" i="5"/>
  <c r="M1755" i="5" s="1"/>
  <c r="O1755" i="5" s="1"/>
  <c r="T1752" i="5"/>
  <c r="X1751" i="5"/>
  <c r="Z1751" i="5" s="1"/>
  <c r="K1750" i="5"/>
  <c r="T1748" i="5"/>
  <c r="T1747" i="5"/>
  <c r="X1746" i="5"/>
  <c r="Z1746" i="5" s="1"/>
  <c r="K1745" i="5"/>
  <c r="M1745" i="5" s="1"/>
  <c r="O1745" i="5" s="1"/>
  <c r="Q1745" i="5" s="1"/>
  <c r="S1745" i="5" s="1"/>
  <c r="T1743" i="5"/>
  <c r="T1742" i="5"/>
  <c r="X1741" i="5"/>
  <c r="Z1741" i="5" s="1"/>
  <c r="T1738" i="5"/>
  <c r="T1737" i="5"/>
  <c r="X1736" i="5"/>
  <c r="Z1736" i="5" s="1"/>
  <c r="T1733" i="5"/>
  <c r="T1732" i="5"/>
  <c r="X1731" i="5"/>
  <c r="Z1731" i="5" s="1"/>
  <c r="T1728" i="5"/>
  <c r="T1727" i="5"/>
  <c r="K1725" i="5"/>
  <c r="M1725" i="5" s="1"/>
  <c r="O1725" i="5" s="1"/>
  <c r="T1723" i="5"/>
  <c r="T1722" i="5"/>
  <c r="X1721" i="5"/>
  <c r="Z1721" i="5" s="1"/>
  <c r="K1720" i="5"/>
  <c r="M1720" i="5" s="1"/>
  <c r="O1720" i="5" s="1"/>
  <c r="Q1720" i="5" s="1"/>
  <c r="S1720" i="5" s="1"/>
  <c r="T1718" i="5"/>
  <c r="T1717" i="5"/>
  <c r="X1716" i="5"/>
  <c r="Z1716" i="5" s="1"/>
  <c r="T1713" i="5"/>
  <c r="T1712" i="5"/>
  <c r="X1711" i="5"/>
  <c r="Z1711" i="5" s="1"/>
  <c r="J1703" i="5"/>
  <c r="K1703" i="5" s="1"/>
  <c r="M1703" i="5" s="1"/>
  <c r="L1702" i="5"/>
  <c r="V1702" i="5"/>
  <c r="N1702" i="5"/>
  <c r="X1702" i="5"/>
  <c r="Z1702" i="5" s="1"/>
  <c r="J1702" i="5"/>
  <c r="T1702" i="5"/>
  <c r="N1688" i="5"/>
  <c r="X1688" i="5"/>
  <c r="Z1688" i="5" s="1"/>
  <c r="P1688" i="5"/>
  <c r="L1688" i="5"/>
  <c r="M1688" i="5" s="1"/>
  <c r="V1688" i="5"/>
  <c r="K1685" i="5"/>
  <c r="M1685" i="5" s="1"/>
  <c r="O1685" i="5" s="1"/>
  <c r="Q1685" i="5" s="1"/>
  <c r="S1685" i="5" s="1"/>
  <c r="K1661" i="5"/>
  <c r="R1654" i="5"/>
  <c r="I1651" i="5"/>
  <c r="K1625" i="5"/>
  <c r="J1544" i="5"/>
  <c r="R1506" i="5"/>
  <c r="V1683" i="5"/>
  <c r="L1683" i="5"/>
  <c r="V1673" i="5"/>
  <c r="L1673" i="5"/>
  <c r="M1673" i="5" s="1"/>
  <c r="O1673" i="5" s="1"/>
  <c r="Q1673" i="5" s="1"/>
  <c r="S1673" i="5" s="1"/>
  <c r="U1673" i="5" s="1"/>
  <c r="V1668" i="5"/>
  <c r="L1668" i="5"/>
  <c r="M1668" i="5" s="1"/>
  <c r="O1668" i="5" s="1"/>
  <c r="V1663" i="5"/>
  <c r="L1663" i="5"/>
  <c r="V1658" i="5"/>
  <c r="L1658" i="5"/>
  <c r="P1653" i="5"/>
  <c r="J1648" i="5"/>
  <c r="T1648" i="5"/>
  <c r="P1644" i="5"/>
  <c r="L1639" i="5"/>
  <c r="V1639" i="5"/>
  <c r="P1635" i="5"/>
  <c r="L1631" i="5"/>
  <c r="N1630" i="5"/>
  <c r="X1630" i="5"/>
  <c r="Z1630" i="5" s="1"/>
  <c r="V1616" i="5"/>
  <c r="X1608" i="5"/>
  <c r="Z1608" i="5" s="1"/>
  <c r="P1603" i="5"/>
  <c r="X1599" i="5"/>
  <c r="Z1599" i="5" s="1"/>
  <c r="N1590" i="5"/>
  <c r="X1590" i="5"/>
  <c r="Z1590" i="5" s="1"/>
  <c r="N1589" i="5"/>
  <c r="P1586" i="5"/>
  <c r="J1586" i="5"/>
  <c r="P1583" i="5"/>
  <c r="N1535" i="5"/>
  <c r="X1535" i="5"/>
  <c r="Z1535" i="5" s="1"/>
  <c r="P1535" i="5"/>
  <c r="R1535" i="5"/>
  <c r="I1535" i="5"/>
  <c r="T1535" i="5"/>
  <c r="V1535" i="5"/>
  <c r="L1535" i="5"/>
  <c r="X1653" i="5"/>
  <c r="Z1653" i="5" s="1"/>
  <c r="X1644" i="5"/>
  <c r="Z1644" i="5" s="1"/>
  <c r="J1643" i="5"/>
  <c r="T1643" i="5"/>
  <c r="L1635" i="5"/>
  <c r="L1634" i="5"/>
  <c r="M1634" i="5" s="1"/>
  <c r="V1634" i="5"/>
  <c r="L1626" i="5"/>
  <c r="N1625" i="5"/>
  <c r="X1625" i="5"/>
  <c r="Z1625" i="5" s="1"/>
  <c r="J1593" i="5"/>
  <c r="K1593" i="5" s="1"/>
  <c r="M1593" i="5" s="1"/>
  <c r="T1593" i="5"/>
  <c r="J1573" i="5"/>
  <c r="T1573" i="5"/>
  <c r="L1573" i="5"/>
  <c r="X1573" i="5"/>
  <c r="Z1573" i="5" s="1"/>
  <c r="P1573" i="5"/>
  <c r="K1564" i="5"/>
  <c r="J1553" i="5"/>
  <c r="T1553" i="5"/>
  <c r="N1553" i="5"/>
  <c r="P1553" i="5"/>
  <c r="R1553" i="5"/>
  <c r="I1553" i="5"/>
  <c r="L1653" i="5"/>
  <c r="L1649" i="5"/>
  <c r="M1649" i="5" s="1"/>
  <c r="V1649" i="5"/>
  <c r="R1643" i="5"/>
  <c r="N1640" i="5"/>
  <c r="O1640" i="5" s="1"/>
  <c r="Q1640" i="5" s="1"/>
  <c r="X1640" i="5"/>
  <c r="Z1640" i="5" s="1"/>
  <c r="V1635" i="5"/>
  <c r="R1634" i="5"/>
  <c r="V1626" i="5"/>
  <c r="R1625" i="5"/>
  <c r="R1616" i="5"/>
  <c r="J1608" i="5"/>
  <c r="K1608" i="5" s="1"/>
  <c r="M1608" i="5" s="1"/>
  <c r="T1608" i="5"/>
  <c r="L1603" i="5"/>
  <c r="L1599" i="5"/>
  <c r="V1599" i="5"/>
  <c r="L1589" i="5"/>
  <c r="V1589" i="5"/>
  <c r="L1584" i="5"/>
  <c r="M1584" i="5" s="1"/>
  <c r="O1584" i="5" s="1"/>
  <c r="V1584" i="5"/>
  <c r="P1584" i="5"/>
  <c r="J1583" i="5"/>
  <c r="T1583" i="5"/>
  <c r="N1583" i="5"/>
  <c r="X1583" i="5"/>
  <c r="Z1583" i="5" s="1"/>
  <c r="N1576" i="5"/>
  <c r="R1576" i="5"/>
  <c r="R1566" i="5"/>
  <c r="L1564" i="5"/>
  <c r="V1564" i="5"/>
  <c r="X1564" i="5"/>
  <c r="Z1564" i="5" s="1"/>
  <c r="N1564" i="5"/>
  <c r="P1564" i="5"/>
  <c r="R1564" i="5"/>
  <c r="N1485" i="5"/>
  <c r="X1485" i="5"/>
  <c r="Z1485" i="5" s="1"/>
  <c r="P1485" i="5"/>
  <c r="R1485" i="5"/>
  <c r="I1485" i="5"/>
  <c r="T1485" i="5"/>
  <c r="J1485" i="5"/>
  <c r="V1485" i="5"/>
  <c r="L1485" i="5"/>
  <c r="I1448" i="5"/>
  <c r="J1448" i="5"/>
  <c r="T1448" i="5"/>
  <c r="N1448" i="5"/>
  <c r="R1448" i="5"/>
  <c r="L1448" i="5"/>
  <c r="V1448" i="5"/>
  <c r="X1448" i="5"/>
  <c r="Z1448" i="5" s="1"/>
  <c r="I1438" i="5"/>
  <c r="K1438" i="5" s="1"/>
  <c r="J1438" i="5"/>
  <c r="T1438" i="5"/>
  <c r="L1438" i="5"/>
  <c r="X1438" i="5"/>
  <c r="Z1438" i="5" s="1"/>
  <c r="N1438" i="5"/>
  <c r="P1438" i="5"/>
  <c r="R1438" i="5"/>
  <c r="V1438" i="5"/>
  <c r="N1655" i="5"/>
  <c r="X1655" i="5"/>
  <c r="Z1655" i="5" s="1"/>
  <c r="V1653" i="5"/>
  <c r="R1649" i="5"/>
  <c r="N1648" i="5"/>
  <c r="J1644" i="5"/>
  <c r="K1644" i="5" s="1"/>
  <c r="R1640" i="5"/>
  <c r="N1639" i="5"/>
  <c r="J1635" i="5"/>
  <c r="K1635" i="5" s="1"/>
  <c r="R1631" i="5"/>
  <c r="J1626" i="5"/>
  <c r="J1623" i="5"/>
  <c r="K1623" i="5" s="1"/>
  <c r="M1623" i="5" s="1"/>
  <c r="O1623" i="5" s="1"/>
  <c r="T1623" i="5"/>
  <c r="X1621" i="5"/>
  <c r="Z1621" i="5" s="1"/>
  <c r="R1608" i="5"/>
  <c r="N1605" i="5"/>
  <c r="X1605" i="5"/>
  <c r="Z1605" i="5" s="1"/>
  <c r="V1603" i="5"/>
  <c r="R1599" i="5"/>
  <c r="N1595" i="5"/>
  <c r="X1595" i="5"/>
  <c r="Z1595" i="5" s="1"/>
  <c r="R1593" i="5"/>
  <c r="N1586" i="5"/>
  <c r="L1579" i="5"/>
  <c r="V1579" i="5"/>
  <c r="P1579" i="5"/>
  <c r="V1576" i="5"/>
  <c r="V1573" i="5"/>
  <c r="N1555" i="5"/>
  <c r="X1555" i="5"/>
  <c r="Z1555" i="5" s="1"/>
  <c r="V1555" i="5"/>
  <c r="L1555" i="5"/>
  <c r="P1555" i="5"/>
  <c r="R1555" i="5"/>
  <c r="M1542" i="5"/>
  <c r="O1542" i="5" s="1"/>
  <c r="Q1542" i="5" s="1"/>
  <c r="S1542" i="5" s="1"/>
  <c r="M1536" i="5"/>
  <c r="O1536" i="5" s="1"/>
  <c r="Q1536" i="5" s="1"/>
  <c r="P1526" i="5"/>
  <c r="X1526" i="5"/>
  <c r="Z1526" i="5" s="1"/>
  <c r="N1526" i="5"/>
  <c r="R1526" i="5"/>
  <c r="I1526" i="5"/>
  <c r="K1526" i="5" s="1"/>
  <c r="T1526" i="5"/>
  <c r="V1526" i="5"/>
  <c r="L1526" i="5"/>
  <c r="N1515" i="5"/>
  <c r="X1515" i="5"/>
  <c r="Z1515" i="5" s="1"/>
  <c r="L1515" i="5"/>
  <c r="V1515" i="5"/>
  <c r="P1515" i="5"/>
  <c r="I1515" i="5"/>
  <c r="J1515" i="5"/>
  <c r="N1495" i="5"/>
  <c r="X1495" i="5"/>
  <c r="Z1495" i="5" s="1"/>
  <c r="I1495" i="5"/>
  <c r="T1495" i="5"/>
  <c r="J1495" i="5"/>
  <c r="V1495" i="5"/>
  <c r="R1495" i="5"/>
  <c r="L1495" i="5"/>
  <c r="P1495" i="5"/>
  <c r="T1770" i="5"/>
  <c r="T1765" i="5"/>
  <c r="T1760" i="5"/>
  <c r="T1755" i="5"/>
  <c r="T1750" i="5"/>
  <c r="T1745" i="5"/>
  <c r="T1740" i="5"/>
  <c r="T1735" i="5"/>
  <c r="T1730" i="5"/>
  <c r="T1725" i="5"/>
  <c r="T1720" i="5"/>
  <c r="T1715" i="5"/>
  <c r="T1710" i="5"/>
  <c r="V1706" i="5"/>
  <c r="L1706" i="5"/>
  <c r="T1705" i="5"/>
  <c r="V1701" i="5"/>
  <c r="L1701" i="5"/>
  <c r="T1700" i="5"/>
  <c r="V1696" i="5"/>
  <c r="L1696" i="5"/>
  <c r="T1695" i="5"/>
  <c r="U1695" i="5" s="1"/>
  <c r="W1695" i="5" s="1"/>
  <c r="Y1695" i="5" s="1"/>
  <c r="V1691" i="5"/>
  <c r="L1691" i="5"/>
  <c r="T1690" i="5"/>
  <c r="V1686" i="5"/>
  <c r="L1686" i="5"/>
  <c r="T1685" i="5"/>
  <c r="P1683" i="5"/>
  <c r="V1681" i="5"/>
  <c r="L1681" i="5"/>
  <c r="T1680" i="5"/>
  <c r="P1678" i="5"/>
  <c r="V1676" i="5"/>
  <c r="L1676" i="5"/>
  <c r="T1675" i="5"/>
  <c r="P1673" i="5"/>
  <c r="V1671" i="5"/>
  <c r="L1671" i="5"/>
  <c r="P1668" i="5"/>
  <c r="V1666" i="5"/>
  <c r="L1666" i="5"/>
  <c r="T1665" i="5"/>
  <c r="P1663" i="5"/>
  <c r="V1661" i="5"/>
  <c r="L1661" i="5"/>
  <c r="T1660" i="5"/>
  <c r="P1658" i="5"/>
  <c r="V1656" i="5"/>
  <c r="R1655" i="5"/>
  <c r="X1648" i="5"/>
  <c r="Z1648" i="5" s="1"/>
  <c r="R1646" i="5"/>
  <c r="T1644" i="5"/>
  <c r="P1643" i="5"/>
  <c r="J1641" i="5"/>
  <c r="K1641" i="5" s="1"/>
  <c r="M1641" i="5" s="1"/>
  <c r="O1641" i="5" s="1"/>
  <c r="Q1641" i="5" s="1"/>
  <c r="S1641" i="5" s="1"/>
  <c r="U1641" i="5" s="1"/>
  <c r="W1641" i="5" s="1"/>
  <c r="Y1641" i="5" s="1"/>
  <c r="X1639" i="5"/>
  <c r="Z1639" i="5" s="1"/>
  <c r="J1638" i="5"/>
  <c r="K1638" i="5" s="1"/>
  <c r="M1638" i="5" s="1"/>
  <c r="O1638" i="5" s="1"/>
  <c r="Q1638" i="5" s="1"/>
  <c r="S1638" i="5" s="1"/>
  <c r="T1638" i="5"/>
  <c r="T1635" i="5"/>
  <c r="P1634" i="5"/>
  <c r="L1633" i="5"/>
  <c r="L1630" i="5"/>
  <c r="L1629" i="5"/>
  <c r="M1629" i="5" s="1"/>
  <c r="O1629" i="5" s="1"/>
  <c r="Q1629" i="5" s="1"/>
  <c r="S1629" i="5" s="1"/>
  <c r="U1629" i="5" s="1"/>
  <c r="V1629" i="5"/>
  <c r="T1626" i="5"/>
  <c r="I1626" i="5"/>
  <c r="P1625" i="5"/>
  <c r="R1623" i="5"/>
  <c r="L1621" i="5"/>
  <c r="N1620" i="5"/>
  <c r="X1620" i="5"/>
  <c r="Z1620" i="5" s="1"/>
  <c r="V1606" i="5"/>
  <c r="R1605" i="5"/>
  <c r="X1598" i="5"/>
  <c r="Z1598" i="5" s="1"/>
  <c r="L1590" i="5"/>
  <c r="R1589" i="5"/>
  <c r="X1588" i="5"/>
  <c r="Z1588" i="5" s="1"/>
  <c r="T1584" i="5"/>
  <c r="V1583" i="5"/>
  <c r="X1553" i="5"/>
  <c r="Z1553" i="5" s="1"/>
  <c r="P1546" i="5"/>
  <c r="V1546" i="5"/>
  <c r="L1546" i="5"/>
  <c r="X1546" i="5"/>
  <c r="Z1546" i="5" s="1"/>
  <c r="N1546" i="5"/>
  <c r="R1546" i="5"/>
  <c r="I1546" i="5"/>
  <c r="K1546" i="5" s="1"/>
  <c r="T1546" i="5"/>
  <c r="L1369" i="5"/>
  <c r="T1369" i="5"/>
  <c r="J1653" i="5"/>
  <c r="K1653" i="5" s="1"/>
  <c r="T1653" i="5"/>
  <c r="L1644" i="5"/>
  <c r="V1644" i="5"/>
  <c r="N1635" i="5"/>
  <c r="X1635" i="5"/>
  <c r="Z1635" i="5" s="1"/>
  <c r="J1603" i="5"/>
  <c r="T1603" i="5"/>
  <c r="P1566" i="5"/>
  <c r="I1566" i="5"/>
  <c r="T1566" i="5"/>
  <c r="J1566" i="5"/>
  <c r="V1566" i="5"/>
  <c r="L1566" i="5"/>
  <c r="X1566" i="5"/>
  <c r="Z1566" i="5" s="1"/>
  <c r="T1706" i="5"/>
  <c r="J1706" i="5"/>
  <c r="K1706" i="5" s="1"/>
  <c r="T1701" i="5"/>
  <c r="J1701" i="5"/>
  <c r="K1701" i="5" s="1"/>
  <c r="T1696" i="5"/>
  <c r="J1696" i="5"/>
  <c r="K1696" i="5" s="1"/>
  <c r="T1691" i="5"/>
  <c r="J1691" i="5"/>
  <c r="K1691" i="5" s="1"/>
  <c r="T1686" i="5"/>
  <c r="J1686" i="5"/>
  <c r="X1683" i="5"/>
  <c r="Z1683" i="5" s="1"/>
  <c r="T1681" i="5"/>
  <c r="J1681" i="5"/>
  <c r="K1681" i="5" s="1"/>
  <c r="T1676" i="5"/>
  <c r="J1676" i="5"/>
  <c r="K1676" i="5" s="1"/>
  <c r="X1673" i="5"/>
  <c r="Z1673" i="5" s="1"/>
  <c r="T1671" i="5"/>
  <c r="J1671" i="5"/>
  <c r="K1671" i="5" s="1"/>
  <c r="X1668" i="5"/>
  <c r="Z1668" i="5" s="1"/>
  <c r="T1666" i="5"/>
  <c r="J1666" i="5"/>
  <c r="X1663" i="5"/>
  <c r="Z1663" i="5" s="1"/>
  <c r="T1661" i="5"/>
  <c r="J1661" i="5"/>
  <c r="X1658" i="5"/>
  <c r="Z1658" i="5" s="1"/>
  <c r="I1656" i="5"/>
  <c r="K1656" i="5" s="1"/>
  <c r="P1655" i="5"/>
  <c r="R1653" i="5"/>
  <c r="N1650" i="5"/>
  <c r="X1650" i="5"/>
  <c r="Z1650" i="5" s="1"/>
  <c r="V1648" i="5"/>
  <c r="R1644" i="5"/>
  <c r="N1643" i="5"/>
  <c r="J1639" i="5"/>
  <c r="R1635" i="5"/>
  <c r="N1634" i="5"/>
  <c r="N1631" i="5"/>
  <c r="J1630" i="5"/>
  <c r="R1626" i="5"/>
  <c r="T1624" i="5"/>
  <c r="P1623" i="5"/>
  <c r="J1621" i="5"/>
  <c r="J1618" i="5"/>
  <c r="T1618" i="5"/>
  <c r="X1616" i="5"/>
  <c r="Z1616" i="5" s="1"/>
  <c r="L1609" i="5"/>
  <c r="M1609" i="5" s="1"/>
  <c r="O1609" i="5" s="1"/>
  <c r="Q1609" i="5" s="1"/>
  <c r="V1609" i="5"/>
  <c r="I1606" i="5"/>
  <c r="K1606" i="5" s="1"/>
  <c r="M1606" i="5" s="1"/>
  <c r="O1606" i="5" s="1"/>
  <c r="Q1606" i="5" s="1"/>
  <c r="S1606" i="5" s="1"/>
  <c r="U1606" i="5" s="1"/>
  <c r="P1605" i="5"/>
  <c r="R1603" i="5"/>
  <c r="N1600" i="5"/>
  <c r="X1600" i="5"/>
  <c r="Z1600" i="5" s="1"/>
  <c r="J1598" i="5"/>
  <c r="K1598" i="5" s="1"/>
  <c r="M1598" i="5" s="1"/>
  <c r="T1598" i="5"/>
  <c r="V1590" i="5"/>
  <c r="J1590" i="5"/>
  <c r="P1589" i="5"/>
  <c r="J1588" i="5"/>
  <c r="T1588" i="5"/>
  <c r="R1584" i="5"/>
  <c r="R1583" i="5"/>
  <c r="R1573" i="5"/>
  <c r="V1553" i="5"/>
  <c r="J1523" i="5"/>
  <c r="T1523" i="5"/>
  <c r="L1523" i="5"/>
  <c r="X1523" i="5"/>
  <c r="Z1523" i="5" s="1"/>
  <c r="N1523" i="5"/>
  <c r="P1523" i="5"/>
  <c r="R1523" i="5"/>
  <c r="I1523" i="5"/>
  <c r="V1523" i="5"/>
  <c r="L1499" i="5"/>
  <c r="V1499" i="5"/>
  <c r="N1499" i="5"/>
  <c r="X1499" i="5"/>
  <c r="Z1499" i="5" s="1"/>
  <c r="P1499" i="5"/>
  <c r="J1499" i="5"/>
  <c r="T1499" i="5"/>
  <c r="R1499" i="5"/>
  <c r="I1499" i="5"/>
  <c r="N1455" i="5"/>
  <c r="X1455" i="5"/>
  <c r="Z1455" i="5" s="1"/>
  <c r="I1455" i="5"/>
  <c r="J1455" i="5"/>
  <c r="V1455" i="5"/>
  <c r="P1455" i="5"/>
  <c r="L1455" i="5"/>
  <c r="T1455" i="5"/>
  <c r="N1649" i="5"/>
  <c r="I1648" i="5"/>
  <c r="N1646" i="5"/>
  <c r="X1643" i="5"/>
  <c r="Z1643" i="5" s="1"/>
  <c r="T1639" i="5"/>
  <c r="I1639" i="5"/>
  <c r="K1639" i="5" s="1"/>
  <c r="X1634" i="5"/>
  <c r="Z1634" i="5" s="1"/>
  <c r="J1633" i="5"/>
  <c r="K1633" i="5" s="1"/>
  <c r="T1633" i="5"/>
  <c r="X1631" i="5"/>
  <c r="Z1631" i="5" s="1"/>
  <c r="T1630" i="5"/>
  <c r="I1630" i="5"/>
  <c r="L1625" i="5"/>
  <c r="L1624" i="5"/>
  <c r="M1624" i="5" s="1"/>
  <c r="O1624" i="5" s="1"/>
  <c r="Q1624" i="5" s="1"/>
  <c r="S1624" i="5" s="1"/>
  <c r="V1624" i="5"/>
  <c r="T1621" i="5"/>
  <c r="I1621" i="5"/>
  <c r="R1618" i="5"/>
  <c r="L1616" i="5"/>
  <c r="N1615" i="5"/>
  <c r="O1615" i="5" s="1"/>
  <c r="Q1615" i="5" s="1"/>
  <c r="S1615" i="5" s="1"/>
  <c r="X1615" i="5"/>
  <c r="Z1615" i="5" s="1"/>
  <c r="R1609" i="5"/>
  <c r="N1608" i="5"/>
  <c r="N1599" i="5"/>
  <c r="P1595" i="5"/>
  <c r="L1594" i="5"/>
  <c r="V1594" i="5"/>
  <c r="N1593" i="5"/>
  <c r="I1590" i="5"/>
  <c r="K1590" i="5" s="1"/>
  <c r="M1590" i="5" s="1"/>
  <c r="V1586" i="5"/>
  <c r="I1586" i="5"/>
  <c r="R1579" i="5"/>
  <c r="T1564" i="5"/>
  <c r="J1535" i="5"/>
  <c r="J1543" i="5"/>
  <c r="T1543" i="5"/>
  <c r="L1534" i="5"/>
  <c r="V1534" i="5"/>
  <c r="N1525" i="5"/>
  <c r="X1525" i="5"/>
  <c r="Z1525" i="5" s="1"/>
  <c r="P1456" i="5"/>
  <c r="R1456" i="5"/>
  <c r="I1456" i="5"/>
  <c r="J1456" i="5"/>
  <c r="V1456" i="5"/>
  <c r="I1443" i="5"/>
  <c r="J1443" i="5"/>
  <c r="T1443" i="5"/>
  <c r="R1443" i="5"/>
  <c r="L1443" i="5"/>
  <c r="X1443" i="5"/>
  <c r="Z1443" i="5" s="1"/>
  <c r="K1416" i="5"/>
  <c r="R1370" i="5"/>
  <c r="I1370" i="5"/>
  <c r="T1370" i="5"/>
  <c r="J1370" i="5"/>
  <c r="V1370" i="5"/>
  <c r="N1370" i="5"/>
  <c r="P1370" i="5"/>
  <c r="X1370" i="5"/>
  <c r="Z1370" i="5" s="1"/>
  <c r="L1370" i="5"/>
  <c r="L1549" i="5"/>
  <c r="V1549" i="5"/>
  <c r="R1543" i="5"/>
  <c r="N1540" i="5"/>
  <c r="X1540" i="5"/>
  <c r="Z1540" i="5" s="1"/>
  <c r="R1534" i="5"/>
  <c r="R1525" i="5"/>
  <c r="L1469" i="5"/>
  <c r="V1469" i="5"/>
  <c r="N1469" i="5"/>
  <c r="R1469" i="5"/>
  <c r="I1469" i="5"/>
  <c r="K1469" i="5" s="1"/>
  <c r="L1464" i="5"/>
  <c r="V1464" i="5"/>
  <c r="R1464" i="5"/>
  <c r="I1464" i="5"/>
  <c r="J1464" i="5"/>
  <c r="X1464" i="5"/>
  <c r="Z1464" i="5" s="1"/>
  <c r="N1460" i="5"/>
  <c r="X1460" i="5"/>
  <c r="Z1460" i="5" s="1"/>
  <c r="R1460" i="5"/>
  <c r="I1460" i="5"/>
  <c r="J1460" i="5"/>
  <c r="V1460" i="5"/>
  <c r="I1405" i="5"/>
  <c r="T1405" i="5"/>
  <c r="J1405" i="5"/>
  <c r="V1405" i="5"/>
  <c r="L1405" i="5"/>
  <c r="N1405" i="5"/>
  <c r="P1405" i="5"/>
  <c r="R1405" i="5"/>
  <c r="L1382" i="5"/>
  <c r="X1382" i="5"/>
  <c r="Z1382" i="5" s="1"/>
  <c r="P1382" i="5"/>
  <c r="I1382" i="5"/>
  <c r="J1382" i="5"/>
  <c r="N1382" i="5"/>
  <c r="R1382" i="5"/>
  <c r="T1382" i="5"/>
  <c r="V1382" i="5"/>
  <c r="Q1359" i="5"/>
  <c r="S1359" i="5" s="1"/>
  <c r="N1570" i="5"/>
  <c r="X1570" i="5"/>
  <c r="Z1570" i="5" s="1"/>
  <c r="P1543" i="5"/>
  <c r="J1538" i="5"/>
  <c r="K1538" i="5" s="1"/>
  <c r="M1538" i="5" s="1"/>
  <c r="T1538" i="5"/>
  <c r="P1534" i="5"/>
  <c r="L1529" i="5"/>
  <c r="V1529" i="5"/>
  <c r="P1525" i="5"/>
  <c r="N1520" i="5"/>
  <c r="X1520" i="5"/>
  <c r="Z1520" i="5" s="1"/>
  <c r="L1509" i="5"/>
  <c r="V1509" i="5"/>
  <c r="J1509" i="5"/>
  <c r="K1509" i="5" s="1"/>
  <c r="T1509" i="5"/>
  <c r="P1476" i="5"/>
  <c r="I1476" i="5"/>
  <c r="J1476" i="5"/>
  <c r="V1476" i="5"/>
  <c r="N1476" i="5"/>
  <c r="K1446" i="5"/>
  <c r="M1446" i="5" s="1"/>
  <c r="N1350" i="5"/>
  <c r="X1350" i="5"/>
  <c r="Z1350" i="5" s="1"/>
  <c r="R1350" i="5"/>
  <c r="J1350" i="5"/>
  <c r="L1350" i="5"/>
  <c r="P1350" i="5"/>
  <c r="T1350" i="5"/>
  <c r="V1350" i="5"/>
  <c r="I1350" i="5"/>
  <c r="T1574" i="5"/>
  <c r="J1571" i="5"/>
  <c r="J1568" i="5"/>
  <c r="K1568" i="5" s="1"/>
  <c r="M1568" i="5" s="1"/>
  <c r="O1568" i="5" s="1"/>
  <c r="T1568" i="5"/>
  <c r="T1565" i="5"/>
  <c r="L1559" i="5"/>
  <c r="V1559" i="5"/>
  <c r="T1556" i="5"/>
  <c r="I1556" i="5"/>
  <c r="K1556" i="5" s="1"/>
  <c r="M1556" i="5" s="1"/>
  <c r="O1556" i="5" s="1"/>
  <c r="Q1556" i="5" s="1"/>
  <c r="S1556" i="5" s="1"/>
  <c r="N1550" i="5"/>
  <c r="X1550" i="5"/>
  <c r="Z1550" i="5" s="1"/>
  <c r="N1543" i="5"/>
  <c r="J1539" i="5"/>
  <c r="K1539" i="5" s="1"/>
  <c r="N1534" i="5"/>
  <c r="N1531" i="5"/>
  <c r="J1530" i="5"/>
  <c r="T1524" i="5"/>
  <c r="J1521" i="5"/>
  <c r="P1511" i="5"/>
  <c r="N1511" i="5"/>
  <c r="X1511" i="5"/>
  <c r="Z1511" i="5" s="1"/>
  <c r="R1509" i="5"/>
  <c r="N1505" i="5"/>
  <c r="X1505" i="5"/>
  <c r="Z1505" i="5" s="1"/>
  <c r="I1505" i="5"/>
  <c r="K1505" i="5" s="1"/>
  <c r="L1505" i="5"/>
  <c r="V1505" i="5"/>
  <c r="J1493" i="5"/>
  <c r="T1493" i="5"/>
  <c r="L1493" i="5"/>
  <c r="X1493" i="5"/>
  <c r="Z1493" i="5" s="1"/>
  <c r="N1493" i="5"/>
  <c r="P1493" i="5"/>
  <c r="I1493" i="5"/>
  <c r="N1490" i="5"/>
  <c r="X1490" i="5"/>
  <c r="Z1490" i="5" s="1"/>
  <c r="L1490" i="5"/>
  <c r="R1490" i="5"/>
  <c r="J1490" i="5"/>
  <c r="P1486" i="5"/>
  <c r="I1486" i="5"/>
  <c r="T1486" i="5"/>
  <c r="J1486" i="5"/>
  <c r="V1486" i="5"/>
  <c r="X1486" i="5"/>
  <c r="Z1486" i="5" s="1"/>
  <c r="N1486" i="5"/>
  <c r="R1486" i="5"/>
  <c r="I1473" i="5"/>
  <c r="J1473" i="5"/>
  <c r="T1473" i="5"/>
  <c r="N1473" i="5"/>
  <c r="R1473" i="5"/>
  <c r="K1470" i="5"/>
  <c r="M1470" i="5" s="1"/>
  <c r="N1465" i="5"/>
  <c r="X1465" i="5"/>
  <c r="Z1465" i="5" s="1"/>
  <c r="L1465" i="5"/>
  <c r="R1465" i="5"/>
  <c r="I1465" i="5"/>
  <c r="K1465" i="5" s="1"/>
  <c r="P1461" i="5"/>
  <c r="L1461" i="5"/>
  <c r="X1461" i="5"/>
  <c r="Z1461" i="5" s="1"/>
  <c r="R1461" i="5"/>
  <c r="I1461" i="5"/>
  <c r="K1461" i="5" s="1"/>
  <c r="P1451" i="5"/>
  <c r="I1451" i="5"/>
  <c r="J1451" i="5"/>
  <c r="V1451" i="5"/>
  <c r="N1451" i="5"/>
  <c r="N1440" i="5"/>
  <c r="X1440" i="5"/>
  <c r="Z1440" i="5" s="1"/>
  <c r="L1440" i="5"/>
  <c r="R1440" i="5"/>
  <c r="I1440" i="5"/>
  <c r="K1440" i="5" s="1"/>
  <c r="L1434" i="5"/>
  <c r="V1434" i="5"/>
  <c r="I1434" i="5"/>
  <c r="J1434" i="5"/>
  <c r="X1434" i="5"/>
  <c r="Z1434" i="5" s="1"/>
  <c r="N1434" i="5"/>
  <c r="P1434" i="5"/>
  <c r="R1420" i="5"/>
  <c r="L1420" i="5"/>
  <c r="N1420" i="5"/>
  <c r="P1420" i="5"/>
  <c r="T1420" i="5"/>
  <c r="I1420" i="5"/>
  <c r="K1420" i="5" s="1"/>
  <c r="M1420" i="5" s="1"/>
  <c r="O1420" i="5" s="1"/>
  <c r="L1574" i="5"/>
  <c r="V1574" i="5"/>
  <c r="T1571" i="5"/>
  <c r="I1571" i="5"/>
  <c r="P1570" i="5"/>
  <c r="N1565" i="5"/>
  <c r="X1565" i="5"/>
  <c r="Z1565" i="5" s="1"/>
  <c r="N1549" i="5"/>
  <c r="X1543" i="5"/>
  <c r="Z1543" i="5" s="1"/>
  <c r="T1539" i="5"/>
  <c r="P1538" i="5"/>
  <c r="X1534" i="5"/>
  <c r="Z1534" i="5" s="1"/>
  <c r="J1533" i="5"/>
  <c r="K1533" i="5" s="1"/>
  <c r="M1533" i="5" s="1"/>
  <c r="O1533" i="5" s="1"/>
  <c r="T1533" i="5"/>
  <c r="T1530" i="5"/>
  <c r="P1529" i="5"/>
  <c r="L1525" i="5"/>
  <c r="L1524" i="5"/>
  <c r="V1524" i="5"/>
  <c r="T1521" i="5"/>
  <c r="I1521" i="5"/>
  <c r="P1520" i="5"/>
  <c r="L1514" i="5"/>
  <c r="V1514" i="5"/>
  <c r="J1514" i="5"/>
  <c r="T1514" i="5"/>
  <c r="T1505" i="5"/>
  <c r="L1504" i="5"/>
  <c r="V1504" i="5"/>
  <c r="N1504" i="5"/>
  <c r="X1504" i="5"/>
  <c r="Z1504" i="5" s="1"/>
  <c r="J1504" i="5"/>
  <c r="K1504" i="5" s="1"/>
  <c r="T1504" i="5"/>
  <c r="K1471" i="5"/>
  <c r="M1471" i="5" s="1"/>
  <c r="X1469" i="5"/>
  <c r="Z1469" i="5" s="1"/>
  <c r="I1463" i="5"/>
  <c r="J1463" i="5"/>
  <c r="T1463" i="5"/>
  <c r="L1463" i="5"/>
  <c r="X1463" i="5"/>
  <c r="Z1463" i="5" s="1"/>
  <c r="P1463" i="5"/>
  <c r="L1459" i="5"/>
  <c r="V1459" i="5"/>
  <c r="I1459" i="5"/>
  <c r="J1459" i="5"/>
  <c r="X1459" i="5"/>
  <c r="Z1459" i="5" s="1"/>
  <c r="P1459" i="5"/>
  <c r="X1456" i="5"/>
  <c r="Z1456" i="5" s="1"/>
  <c r="L1444" i="5"/>
  <c r="V1444" i="5"/>
  <c r="N1444" i="5"/>
  <c r="R1444" i="5"/>
  <c r="I1444" i="5"/>
  <c r="V1366" i="5"/>
  <c r="L1366" i="5"/>
  <c r="X1366" i="5"/>
  <c r="Z1366" i="5" s="1"/>
  <c r="P1366" i="5"/>
  <c r="N1366" i="5"/>
  <c r="R1366" i="5"/>
  <c r="T1366" i="5"/>
  <c r="I1366" i="5"/>
  <c r="K1366" i="5" s="1"/>
  <c r="N1561" i="5"/>
  <c r="X1549" i="5"/>
  <c r="Z1549" i="5" s="1"/>
  <c r="L1543" i="5"/>
  <c r="L1540" i="5"/>
  <c r="L1539" i="5"/>
  <c r="V1539" i="5"/>
  <c r="L1531" i="5"/>
  <c r="N1530" i="5"/>
  <c r="V1525" i="5"/>
  <c r="P1509" i="5"/>
  <c r="P1481" i="5"/>
  <c r="L1481" i="5"/>
  <c r="X1481" i="5"/>
  <c r="Z1481" i="5" s="1"/>
  <c r="N1481" i="5"/>
  <c r="R1481" i="5"/>
  <c r="J1481" i="5"/>
  <c r="K1481" i="5" s="1"/>
  <c r="T1469" i="5"/>
  <c r="I1468" i="5"/>
  <c r="J1468" i="5"/>
  <c r="T1468" i="5"/>
  <c r="R1468" i="5"/>
  <c r="L1468" i="5"/>
  <c r="X1468" i="5"/>
  <c r="Z1468" i="5" s="1"/>
  <c r="T1464" i="5"/>
  <c r="T1460" i="5"/>
  <c r="T1456" i="5"/>
  <c r="V1443" i="5"/>
  <c r="R1571" i="5"/>
  <c r="P1568" i="5"/>
  <c r="J1563" i="5"/>
  <c r="T1563" i="5"/>
  <c r="X1561" i="5"/>
  <c r="Z1561" i="5" s="1"/>
  <c r="P1559" i="5"/>
  <c r="L1554" i="5"/>
  <c r="M1554" i="5" s="1"/>
  <c r="O1554" i="5" s="1"/>
  <c r="Q1554" i="5" s="1"/>
  <c r="S1554" i="5" s="1"/>
  <c r="U1554" i="5" s="1"/>
  <c r="V1554" i="5"/>
  <c r="P1550" i="5"/>
  <c r="N1545" i="5"/>
  <c r="X1545" i="5"/>
  <c r="Z1545" i="5" s="1"/>
  <c r="V1543" i="5"/>
  <c r="V1540" i="5"/>
  <c r="R1539" i="5"/>
  <c r="N1538" i="5"/>
  <c r="J1534" i="5"/>
  <c r="V1531" i="5"/>
  <c r="R1530" i="5"/>
  <c r="N1529" i="5"/>
  <c r="J1525" i="5"/>
  <c r="R1521" i="5"/>
  <c r="R1514" i="5"/>
  <c r="R1505" i="5"/>
  <c r="L1484" i="5"/>
  <c r="V1484" i="5"/>
  <c r="X1484" i="5"/>
  <c r="Z1484" i="5" s="1"/>
  <c r="N1484" i="5"/>
  <c r="P1484" i="5"/>
  <c r="I1484" i="5"/>
  <c r="K1484" i="5" s="1"/>
  <c r="T1484" i="5"/>
  <c r="X1476" i="5"/>
  <c r="Z1476" i="5" s="1"/>
  <c r="P1464" i="5"/>
  <c r="P1460" i="5"/>
  <c r="N1456" i="5"/>
  <c r="P1443" i="5"/>
  <c r="P1436" i="5"/>
  <c r="L1436" i="5"/>
  <c r="X1436" i="5"/>
  <c r="Z1436" i="5" s="1"/>
  <c r="N1436" i="5"/>
  <c r="R1436" i="5"/>
  <c r="I1436" i="5"/>
  <c r="P1426" i="5"/>
  <c r="I1426" i="5"/>
  <c r="J1426" i="5"/>
  <c r="V1426" i="5"/>
  <c r="L1426" i="5"/>
  <c r="X1426" i="5"/>
  <c r="Z1426" i="5" s="1"/>
  <c r="N1426" i="5"/>
  <c r="L1411" i="5"/>
  <c r="X1411" i="5"/>
  <c r="Z1411" i="5" s="1"/>
  <c r="N1411" i="5"/>
  <c r="I1411" i="5"/>
  <c r="V1411" i="5"/>
  <c r="J1411" i="5"/>
  <c r="P1411" i="5"/>
  <c r="R1411" i="5"/>
  <c r="T1411" i="5"/>
  <c r="V1408" i="5"/>
  <c r="L1408" i="5"/>
  <c r="I1408" i="5"/>
  <c r="X1408" i="5"/>
  <c r="Z1408" i="5" s="1"/>
  <c r="J1408" i="5"/>
  <c r="N1408" i="5"/>
  <c r="P1408" i="5"/>
  <c r="R1408" i="5"/>
  <c r="T1408" i="5"/>
  <c r="J1371" i="5"/>
  <c r="V1371" i="5"/>
  <c r="N1371" i="5"/>
  <c r="P1371" i="5"/>
  <c r="R1371" i="5"/>
  <c r="T1371" i="5"/>
  <c r="X1371" i="5"/>
  <c r="Z1371" i="5" s="1"/>
  <c r="I1371" i="5"/>
  <c r="X1585" i="5"/>
  <c r="Z1585" i="5" s="1"/>
  <c r="X1580" i="5"/>
  <c r="J1578" i="5"/>
  <c r="K1578" i="5" s="1"/>
  <c r="M1578" i="5" s="1"/>
  <c r="O1578" i="5" s="1"/>
  <c r="Q1578" i="5" s="1"/>
  <c r="S1578" i="5" s="1"/>
  <c r="T1578" i="5"/>
  <c r="P1574" i="5"/>
  <c r="L1570" i="5"/>
  <c r="M1570" i="5" s="1"/>
  <c r="L1569" i="5"/>
  <c r="M1569" i="5" s="1"/>
  <c r="O1569" i="5" s="1"/>
  <c r="Q1569" i="5" s="1"/>
  <c r="S1569" i="5" s="1"/>
  <c r="U1569" i="5" s="1"/>
  <c r="V1569" i="5"/>
  <c r="P1565" i="5"/>
  <c r="R1563" i="5"/>
  <c r="L1561" i="5"/>
  <c r="N1560" i="5"/>
  <c r="X1560" i="5"/>
  <c r="Z1560" i="5" s="1"/>
  <c r="R1554" i="5"/>
  <c r="J1549" i="5"/>
  <c r="K1549" i="5" s="1"/>
  <c r="R1545" i="5"/>
  <c r="I1543" i="5"/>
  <c r="N1541" i="5"/>
  <c r="J1540" i="5"/>
  <c r="X1538" i="5"/>
  <c r="Z1538" i="5" s="1"/>
  <c r="R1536" i="5"/>
  <c r="T1534" i="5"/>
  <c r="I1534" i="5"/>
  <c r="P1533" i="5"/>
  <c r="X1529" i="5"/>
  <c r="Z1529" i="5" s="1"/>
  <c r="J1528" i="5"/>
  <c r="K1528" i="5" s="1"/>
  <c r="M1528" i="5" s="1"/>
  <c r="O1528" i="5" s="1"/>
  <c r="T1528" i="5"/>
  <c r="T1525" i="5"/>
  <c r="I1525" i="5"/>
  <c r="P1524" i="5"/>
  <c r="L1520" i="5"/>
  <c r="M1520" i="5" s="1"/>
  <c r="L1519" i="5"/>
  <c r="V1519" i="5"/>
  <c r="N1510" i="5"/>
  <c r="X1510" i="5"/>
  <c r="Z1510" i="5" s="1"/>
  <c r="L1510" i="5"/>
  <c r="V1510" i="5"/>
  <c r="N1509" i="5"/>
  <c r="L1494" i="5"/>
  <c r="V1494" i="5"/>
  <c r="P1494" i="5"/>
  <c r="R1494" i="5"/>
  <c r="I1494" i="5"/>
  <c r="T1494" i="5"/>
  <c r="J1494" i="5"/>
  <c r="N1494" i="5"/>
  <c r="V1490" i="5"/>
  <c r="T1476" i="5"/>
  <c r="K1474" i="5"/>
  <c r="P1469" i="5"/>
  <c r="N1464" i="5"/>
  <c r="L1460" i="5"/>
  <c r="L1456" i="5"/>
  <c r="K1449" i="5"/>
  <c r="N1443" i="5"/>
  <c r="L1439" i="5"/>
  <c r="V1439" i="5"/>
  <c r="R1439" i="5"/>
  <c r="I1439" i="5"/>
  <c r="J1439" i="5"/>
  <c r="X1439" i="5"/>
  <c r="Z1439" i="5" s="1"/>
  <c r="N1430" i="5"/>
  <c r="X1430" i="5"/>
  <c r="Z1430" i="5" s="1"/>
  <c r="I1430" i="5"/>
  <c r="J1430" i="5"/>
  <c r="V1430" i="5"/>
  <c r="L1430" i="5"/>
  <c r="P1430" i="5"/>
  <c r="X1405" i="5"/>
  <c r="Z1405" i="5" s="1"/>
  <c r="K1390" i="5"/>
  <c r="M1390" i="5" s="1"/>
  <c r="P1383" i="5"/>
  <c r="R1383" i="5"/>
  <c r="I1383" i="5"/>
  <c r="T1383" i="5"/>
  <c r="J1383" i="5"/>
  <c r="L1383" i="5"/>
  <c r="N1383" i="5"/>
  <c r="V1383" i="5"/>
  <c r="X1383" i="5"/>
  <c r="Z1383" i="5" s="1"/>
  <c r="X1501" i="5"/>
  <c r="Z1501" i="5" s="1"/>
  <c r="N1501" i="5"/>
  <c r="V1500" i="5"/>
  <c r="L1500" i="5"/>
  <c r="V1496" i="5"/>
  <c r="N1491" i="5"/>
  <c r="X1488" i="5"/>
  <c r="Z1488" i="5" s="1"/>
  <c r="R1421" i="5"/>
  <c r="I1414" i="5"/>
  <c r="K1414" i="5" s="1"/>
  <c r="M1414" i="5" s="1"/>
  <c r="N1414" i="5"/>
  <c r="P1412" i="5"/>
  <c r="R1406" i="5"/>
  <c r="R1397" i="5"/>
  <c r="N1385" i="5"/>
  <c r="R1385" i="5"/>
  <c r="I1368" i="5"/>
  <c r="T1368" i="5"/>
  <c r="J1368" i="5"/>
  <c r="L1368" i="5"/>
  <c r="X1368" i="5"/>
  <c r="Z1368" i="5" s="1"/>
  <c r="R1363" i="5"/>
  <c r="P1362" i="5"/>
  <c r="R1361" i="5"/>
  <c r="V1358" i="5"/>
  <c r="L1358" i="5"/>
  <c r="N1358" i="5"/>
  <c r="L1356" i="5"/>
  <c r="T1354" i="5"/>
  <c r="T1344" i="5"/>
  <c r="T1341" i="5"/>
  <c r="J1269" i="5"/>
  <c r="T1269" i="5"/>
  <c r="P1269" i="5"/>
  <c r="R1269" i="5"/>
  <c r="V1269" i="5"/>
  <c r="I1269" i="5"/>
  <c r="L1269" i="5"/>
  <c r="N1269" i="5"/>
  <c r="X1269" i="5"/>
  <c r="Z1269" i="5" s="1"/>
  <c r="J1187" i="5"/>
  <c r="T1187" i="5"/>
  <c r="I1187" i="5"/>
  <c r="N1187" i="5"/>
  <c r="P1187" i="5"/>
  <c r="R1187" i="5"/>
  <c r="V1187" i="5"/>
  <c r="L1187" i="5"/>
  <c r="K1454" i="5"/>
  <c r="K1429" i="5"/>
  <c r="X1422" i="5"/>
  <c r="Z1422" i="5" s="1"/>
  <c r="V1416" i="5"/>
  <c r="L1416" i="5"/>
  <c r="X1416" i="5"/>
  <c r="Z1416" i="5" s="1"/>
  <c r="K1410" i="5"/>
  <c r="M1410" i="5" s="1"/>
  <c r="O1410" i="5" s="1"/>
  <c r="Q1410" i="5" s="1"/>
  <c r="P1397" i="5"/>
  <c r="J1392" i="5"/>
  <c r="K1392" i="5" s="1"/>
  <c r="M1392" i="5" s="1"/>
  <c r="O1392" i="5" s="1"/>
  <c r="Q1392" i="5" s="1"/>
  <c r="V1392" i="5"/>
  <c r="X1392" i="5"/>
  <c r="Z1392" i="5" s="1"/>
  <c r="N1392" i="5"/>
  <c r="X1390" i="5"/>
  <c r="Z1390" i="5" s="1"/>
  <c r="N1390" i="5"/>
  <c r="P1390" i="5"/>
  <c r="N1340" i="5"/>
  <c r="X1340" i="5"/>
  <c r="Z1340" i="5" s="1"/>
  <c r="J1340" i="5"/>
  <c r="K1340" i="5" s="1"/>
  <c r="L1340" i="5"/>
  <c r="P1340" i="5"/>
  <c r="R1340" i="5"/>
  <c r="I1324" i="5"/>
  <c r="L1324" i="5"/>
  <c r="V1324" i="5"/>
  <c r="R1324" i="5"/>
  <c r="T1324" i="5"/>
  <c r="J1324" i="5"/>
  <c r="X1324" i="5"/>
  <c r="Z1324" i="5" s="1"/>
  <c r="N1324" i="5"/>
  <c r="P1324" i="5"/>
  <c r="P1232" i="5"/>
  <c r="J1232" i="5"/>
  <c r="V1232" i="5"/>
  <c r="L1232" i="5"/>
  <c r="X1232" i="5"/>
  <c r="Z1232" i="5" s="1"/>
  <c r="N1232" i="5"/>
  <c r="I1232" i="5"/>
  <c r="T1232" i="5"/>
  <c r="R1232" i="5"/>
  <c r="I1500" i="5"/>
  <c r="K1500" i="5" s="1"/>
  <c r="L1479" i="5"/>
  <c r="V1479" i="5"/>
  <c r="N1475" i="5"/>
  <c r="O1475" i="5" s="1"/>
  <c r="Q1475" i="5" s="1"/>
  <c r="S1475" i="5" s="1"/>
  <c r="U1475" i="5" s="1"/>
  <c r="W1475" i="5" s="1"/>
  <c r="X1475" i="5"/>
  <c r="Z1475" i="5" s="1"/>
  <c r="I1458" i="5"/>
  <c r="J1458" i="5"/>
  <c r="T1458" i="5"/>
  <c r="L1454" i="5"/>
  <c r="V1454" i="5"/>
  <c r="N1450" i="5"/>
  <c r="X1450" i="5"/>
  <c r="Z1450" i="5" s="1"/>
  <c r="V1435" i="5"/>
  <c r="J1435" i="5"/>
  <c r="K1435" i="5" s="1"/>
  <c r="M1435" i="5" s="1"/>
  <c r="I1433" i="5"/>
  <c r="J1433" i="5"/>
  <c r="T1433" i="5"/>
  <c r="V1431" i="5"/>
  <c r="J1431" i="5"/>
  <c r="L1429" i="5"/>
  <c r="V1429" i="5"/>
  <c r="N1425" i="5"/>
  <c r="X1425" i="5"/>
  <c r="Z1425" i="5" s="1"/>
  <c r="J1422" i="5"/>
  <c r="K1422" i="5" s="1"/>
  <c r="M1422" i="5" s="1"/>
  <c r="I1419" i="5"/>
  <c r="X1419" i="5"/>
  <c r="Z1419" i="5" s="1"/>
  <c r="N1419" i="5"/>
  <c r="T1416" i="5"/>
  <c r="J1413" i="5"/>
  <c r="V1413" i="5"/>
  <c r="I1404" i="5"/>
  <c r="K1404" i="5" s="1"/>
  <c r="M1404" i="5" s="1"/>
  <c r="P1404" i="5"/>
  <c r="J1400" i="5"/>
  <c r="K1400" i="5" s="1"/>
  <c r="V1400" i="5"/>
  <c r="L1400" i="5"/>
  <c r="K1380" i="5"/>
  <c r="M1380" i="5" s="1"/>
  <c r="O1380" i="5" s="1"/>
  <c r="I1379" i="5"/>
  <c r="V1379" i="5"/>
  <c r="L1379" i="5"/>
  <c r="N1379" i="5"/>
  <c r="L1363" i="5"/>
  <c r="J1361" i="5"/>
  <c r="K1361" i="5" s="1"/>
  <c r="K1262" i="5"/>
  <c r="J1488" i="5"/>
  <c r="K1488" i="5" s="1"/>
  <c r="M1488" i="5" s="1"/>
  <c r="O1488" i="5" s="1"/>
  <c r="Q1488" i="5" s="1"/>
  <c r="S1488" i="5" s="1"/>
  <c r="U1488" i="5" s="1"/>
  <c r="W1488" i="5" s="1"/>
  <c r="T1488" i="5"/>
  <c r="I1431" i="5"/>
  <c r="K1431" i="5" s="1"/>
  <c r="M1431" i="5" s="1"/>
  <c r="O1431" i="5" s="1"/>
  <c r="Q1431" i="5" s="1"/>
  <c r="V1422" i="5"/>
  <c r="V1390" i="5"/>
  <c r="N1356" i="5"/>
  <c r="R1356" i="5"/>
  <c r="I1344" i="5"/>
  <c r="L1344" i="5"/>
  <c r="V1344" i="5"/>
  <c r="X1344" i="5"/>
  <c r="Z1344" i="5" s="1"/>
  <c r="P1344" i="5"/>
  <c r="R1344" i="5"/>
  <c r="T1336" i="5"/>
  <c r="N1435" i="5"/>
  <c r="X1435" i="5"/>
  <c r="Z1435" i="5" s="1"/>
  <c r="N1422" i="5"/>
  <c r="P1422" i="5"/>
  <c r="I1397" i="5"/>
  <c r="T1397" i="5"/>
  <c r="J1397" i="5"/>
  <c r="L1397" i="5"/>
  <c r="X1397" i="5"/>
  <c r="Z1397" i="5" s="1"/>
  <c r="J1363" i="5"/>
  <c r="K1363" i="5" s="1"/>
  <c r="V1363" i="5"/>
  <c r="X1363" i="5"/>
  <c r="Z1363" i="5" s="1"/>
  <c r="N1363" i="5"/>
  <c r="R1362" i="5"/>
  <c r="I1362" i="5"/>
  <c r="T1362" i="5"/>
  <c r="J1362" i="5"/>
  <c r="L1361" i="5"/>
  <c r="X1361" i="5"/>
  <c r="Z1361" i="5" s="1"/>
  <c r="N1361" i="5"/>
  <c r="P1361" i="5"/>
  <c r="I1354" i="5"/>
  <c r="K1354" i="5" s="1"/>
  <c r="L1354" i="5"/>
  <c r="V1354" i="5"/>
  <c r="N1354" i="5"/>
  <c r="R1354" i="5"/>
  <c r="P1349" i="5"/>
  <c r="P1341" i="5"/>
  <c r="R1341" i="5"/>
  <c r="I1341" i="5"/>
  <c r="J1341" i="5"/>
  <c r="V1341" i="5"/>
  <c r="L1341" i="5"/>
  <c r="K1325" i="5"/>
  <c r="M1325" i="5" s="1"/>
  <c r="N1276" i="5"/>
  <c r="X1276" i="5"/>
  <c r="Z1276" i="5" s="1"/>
  <c r="I1276" i="5"/>
  <c r="T1276" i="5"/>
  <c r="J1276" i="5"/>
  <c r="L1276" i="5"/>
  <c r="P1276" i="5"/>
  <c r="R1276" i="5"/>
  <c r="V1276" i="5"/>
  <c r="P1150" i="5"/>
  <c r="R1150" i="5"/>
  <c r="I1150" i="5"/>
  <c r="T1150" i="5"/>
  <c r="J1150" i="5"/>
  <c r="V1150" i="5"/>
  <c r="N1150" i="5"/>
  <c r="X1150" i="5"/>
  <c r="Z1150" i="5" s="1"/>
  <c r="L1150" i="5"/>
  <c r="P1500" i="5"/>
  <c r="I1466" i="5"/>
  <c r="K1466" i="5" s="1"/>
  <c r="M1466" i="5" s="1"/>
  <c r="O1466" i="5" s="1"/>
  <c r="I1441" i="5"/>
  <c r="T1422" i="5"/>
  <c r="R1419" i="5"/>
  <c r="I1418" i="5"/>
  <c r="T1418" i="5"/>
  <c r="J1418" i="5"/>
  <c r="L1417" i="5"/>
  <c r="K1415" i="5"/>
  <c r="M1415" i="5" s="1"/>
  <c r="R1413" i="5"/>
  <c r="I1409" i="5"/>
  <c r="P1409" i="5"/>
  <c r="V1406" i="5"/>
  <c r="I1406" i="5"/>
  <c r="R1404" i="5"/>
  <c r="L1403" i="5"/>
  <c r="X1403" i="5"/>
  <c r="Z1403" i="5" s="1"/>
  <c r="L1395" i="5"/>
  <c r="X1395" i="5"/>
  <c r="Z1395" i="5" s="1"/>
  <c r="P1395" i="5"/>
  <c r="V1387" i="5"/>
  <c r="L1387" i="5"/>
  <c r="N1387" i="5"/>
  <c r="P1387" i="5"/>
  <c r="I1376" i="5"/>
  <c r="T1376" i="5"/>
  <c r="J1376" i="5"/>
  <c r="L1376" i="5"/>
  <c r="X1376" i="5"/>
  <c r="Z1376" i="5" s="1"/>
  <c r="N1376" i="5"/>
  <c r="P1368" i="5"/>
  <c r="I1364" i="5"/>
  <c r="K1364" i="5" s="1"/>
  <c r="N1364" i="5"/>
  <c r="R1364" i="5"/>
  <c r="X1362" i="5"/>
  <c r="Z1362" i="5" s="1"/>
  <c r="V1361" i="5"/>
  <c r="P1358" i="5"/>
  <c r="V1340" i="5"/>
  <c r="N1496" i="5"/>
  <c r="R1491" i="5"/>
  <c r="P1488" i="5"/>
  <c r="J1483" i="5"/>
  <c r="K1483" i="5" s="1"/>
  <c r="M1483" i="5" s="1"/>
  <c r="O1483" i="5" s="1"/>
  <c r="Q1483" i="5" s="1"/>
  <c r="S1483" i="5" s="1"/>
  <c r="T1483" i="5"/>
  <c r="P1479" i="5"/>
  <c r="I1478" i="5"/>
  <c r="T1478" i="5"/>
  <c r="P1475" i="5"/>
  <c r="L1474" i="5"/>
  <c r="V1474" i="5"/>
  <c r="N1471" i="5"/>
  <c r="N1470" i="5"/>
  <c r="X1470" i="5"/>
  <c r="Z1470" i="5" s="1"/>
  <c r="P1458" i="5"/>
  <c r="P1454" i="5"/>
  <c r="I1453" i="5"/>
  <c r="J1453" i="5"/>
  <c r="T1453" i="5"/>
  <c r="P1450" i="5"/>
  <c r="L1449" i="5"/>
  <c r="V1449" i="5"/>
  <c r="N1446" i="5"/>
  <c r="N1445" i="5"/>
  <c r="O1445" i="5" s="1"/>
  <c r="Q1445" i="5" s="1"/>
  <c r="S1445" i="5" s="1"/>
  <c r="U1445" i="5" s="1"/>
  <c r="W1445" i="5" s="1"/>
  <c r="X1445" i="5"/>
  <c r="Z1445" i="5" s="1"/>
  <c r="R1435" i="5"/>
  <c r="P1433" i="5"/>
  <c r="R1431" i="5"/>
  <c r="P1429" i="5"/>
  <c r="I1428" i="5"/>
  <c r="J1428" i="5"/>
  <c r="T1428" i="5"/>
  <c r="P1425" i="5"/>
  <c r="L1424" i="5"/>
  <c r="V1424" i="5"/>
  <c r="J1421" i="5"/>
  <c r="K1421" i="5" s="1"/>
  <c r="V1421" i="5"/>
  <c r="P1416" i="5"/>
  <c r="P1413" i="5"/>
  <c r="R1400" i="5"/>
  <c r="X1398" i="5"/>
  <c r="Z1398" i="5" s="1"/>
  <c r="N1398" i="5"/>
  <c r="O1398" i="5" s="1"/>
  <c r="Q1398" i="5" s="1"/>
  <c r="R1398" i="5"/>
  <c r="R1392" i="5"/>
  <c r="R1390" i="5"/>
  <c r="T1379" i="5"/>
  <c r="I1374" i="5"/>
  <c r="L1374" i="5"/>
  <c r="X1374" i="5"/>
  <c r="Z1374" i="5" s="1"/>
  <c r="P1374" i="5"/>
  <c r="T1356" i="5"/>
  <c r="X1354" i="5"/>
  <c r="Z1354" i="5" s="1"/>
  <c r="N1345" i="5"/>
  <c r="X1345" i="5"/>
  <c r="Z1345" i="5" s="1"/>
  <c r="R1345" i="5"/>
  <c r="I1345" i="5"/>
  <c r="V1345" i="5"/>
  <c r="J1345" i="5"/>
  <c r="T1340" i="5"/>
  <c r="L1336" i="5"/>
  <c r="J1333" i="5"/>
  <c r="T1333" i="5"/>
  <c r="N1333" i="5"/>
  <c r="R1333" i="5"/>
  <c r="I1333" i="5"/>
  <c r="V1333" i="5"/>
  <c r="J1157" i="5"/>
  <c r="T1157" i="5"/>
  <c r="R1157" i="5"/>
  <c r="L1157" i="5"/>
  <c r="X1157" i="5"/>
  <c r="Z1157" i="5" s="1"/>
  <c r="N1157" i="5"/>
  <c r="P1157" i="5"/>
  <c r="I1157" i="5"/>
  <c r="K1157" i="5" s="1"/>
  <c r="V1157" i="5"/>
  <c r="T1518" i="5"/>
  <c r="T1508" i="5"/>
  <c r="T1503" i="5"/>
  <c r="X1500" i="5"/>
  <c r="Z1500" i="5" s="1"/>
  <c r="J1498" i="5"/>
  <c r="K1498" i="5" s="1"/>
  <c r="M1498" i="5" s="1"/>
  <c r="T1498" i="5"/>
  <c r="X1496" i="5"/>
  <c r="Z1496" i="5" s="1"/>
  <c r="L1489" i="5"/>
  <c r="V1489" i="5"/>
  <c r="R1483" i="5"/>
  <c r="N1480" i="5"/>
  <c r="X1480" i="5"/>
  <c r="Z1480" i="5" s="1"/>
  <c r="R1422" i="5"/>
  <c r="T1421" i="5"/>
  <c r="P1419" i="5"/>
  <c r="J1417" i="5"/>
  <c r="K1417" i="5" s="1"/>
  <c r="M1417" i="5" s="1"/>
  <c r="O1417" i="5" s="1"/>
  <c r="Q1417" i="5" s="1"/>
  <c r="S1417" i="5" s="1"/>
  <c r="U1417" i="5" s="1"/>
  <c r="X1414" i="5"/>
  <c r="Z1414" i="5" s="1"/>
  <c r="T1412" i="5"/>
  <c r="T1406" i="5"/>
  <c r="N1404" i="5"/>
  <c r="V1397" i="5"/>
  <c r="J1385" i="5"/>
  <c r="K1385" i="5" s="1"/>
  <c r="M1385" i="5" s="1"/>
  <c r="O1385" i="5" s="1"/>
  <c r="I1384" i="5"/>
  <c r="J1384" i="5"/>
  <c r="V1384" i="5"/>
  <c r="X1384" i="5"/>
  <c r="Z1384" i="5" s="1"/>
  <c r="N1384" i="5"/>
  <c r="R1379" i="5"/>
  <c r="X1377" i="5"/>
  <c r="Z1377" i="5" s="1"/>
  <c r="N1377" i="5"/>
  <c r="R1377" i="5"/>
  <c r="N1368" i="5"/>
  <c r="T1363" i="5"/>
  <c r="V1362" i="5"/>
  <c r="T1361" i="5"/>
  <c r="J1358" i="5"/>
  <c r="K1358" i="5" s="1"/>
  <c r="J1348" i="5"/>
  <c r="T1348" i="5"/>
  <c r="L1348" i="5"/>
  <c r="X1348" i="5"/>
  <c r="Z1348" i="5" s="1"/>
  <c r="P1348" i="5"/>
  <c r="J1338" i="5"/>
  <c r="T1338" i="5"/>
  <c r="I1338" i="5"/>
  <c r="V1338" i="5"/>
  <c r="N1338" i="5"/>
  <c r="P1338" i="5"/>
  <c r="J1323" i="5"/>
  <c r="T1323" i="5"/>
  <c r="L1323" i="5"/>
  <c r="X1323" i="5"/>
  <c r="Z1323" i="5" s="1"/>
  <c r="P1323" i="5"/>
  <c r="I1323" i="5"/>
  <c r="V1323" i="5"/>
  <c r="J1209" i="5"/>
  <c r="T1209" i="5"/>
  <c r="V1209" i="5"/>
  <c r="L1209" i="5"/>
  <c r="X1209" i="5"/>
  <c r="Z1209" i="5" s="1"/>
  <c r="N1209" i="5"/>
  <c r="P1209" i="5"/>
  <c r="I1209" i="5"/>
  <c r="R1209" i="5"/>
  <c r="I1349" i="5"/>
  <c r="K1349" i="5" s="1"/>
  <c r="M1349" i="5" s="1"/>
  <c r="O1349" i="5" s="1"/>
  <c r="Q1349" i="5" s="1"/>
  <c r="S1349" i="5" s="1"/>
  <c r="U1349" i="5" s="1"/>
  <c r="W1349" i="5" s="1"/>
  <c r="Y1349" i="5" s="1"/>
  <c r="L1349" i="5"/>
  <c r="V1349" i="5"/>
  <c r="R1349" i="5"/>
  <c r="T1349" i="5"/>
  <c r="J1349" i="5"/>
  <c r="X1349" i="5"/>
  <c r="Z1349" i="5" s="1"/>
  <c r="P1336" i="5"/>
  <c r="J1336" i="5"/>
  <c r="K1336" i="5" s="1"/>
  <c r="M1336" i="5" s="1"/>
  <c r="O1336" i="5" s="1"/>
  <c r="Q1336" i="5" s="1"/>
  <c r="S1336" i="5" s="1"/>
  <c r="U1336" i="5" s="1"/>
  <c r="W1336" i="5" s="1"/>
  <c r="V1336" i="5"/>
  <c r="X1336" i="5"/>
  <c r="Z1336" i="5" s="1"/>
  <c r="N1336" i="5"/>
  <c r="R1336" i="5"/>
  <c r="N1241" i="5"/>
  <c r="X1241" i="5"/>
  <c r="Z1241" i="5" s="1"/>
  <c r="J1241" i="5"/>
  <c r="V1241" i="5"/>
  <c r="P1241" i="5"/>
  <c r="R1241" i="5"/>
  <c r="T1241" i="5"/>
  <c r="I1241" i="5"/>
  <c r="L1315" i="5"/>
  <c r="V1315" i="5"/>
  <c r="N1315" i="5"/>
  <c r="X1315" i="5"/>
  <c r="Z1315" i="5" s="1"/>
  <c r="I1309" i="5"/>
  <c r="K1309" i="5" s="1"/>
  <c r="J1309" i="5"/>
  <c r="T1309" i="5"/>
  <c r="L1309" i="5"/>
  <c r="V1309" i="5"/>
  <c r="N1296" i="5"/>
  <c r="X1296" i="5"/>
  <c r="Z1296" i="5" s="1"/>
  <c r="P1296" i="5"/>
  <c r="P1277" i="5"/>
  <c r="X1277" i="5"/>
  <c r="Z1277" i="5" s="1"/>
  <c r="N1277" i="5"/>
  <c r="I1277" i="5"/>
  <c r="T1277" i="5"/>
  <c r="J1274" i="5"/>
  <c r="K1274" i="5" s="1"/>
  <c r="T1274" i="5"/>
  <c r="L1274" i="5"/>
  <c r="X1274" i="5"/>
  <c r="Z1274" i="5" s="1"/>
  <c r="R1274" i="5"/>
  <c r="K1182" i="5"/>
  <c r="M1182" i="5" s="1"/>
  <c r="O1182" i="5" s="1"/>
  <c r="I1329" i="5"/>
  <c r="K1329" i="5" s="1"/>
  <c r="L1329" i="5"/>
  <c r="V1329" i="5"/>
  <c r="N1325" i="5"/>
  <c r="X1325" i="5"/>
  <c r="Z1325" i="5" s="1"/>
  <c r="L1320" i="5"/>
  <c r="V1320" i="5"/>
  <c r="N1320" i="5"/>
  <c r="X1320" i="5"/>
  <c r="Z1320" i="5" s="1"/>
  <c r="I1314" i="5"/>
  <c r="J1314" i="5"/>
  <c r="T1314" i="5"/>
  <c r="L1314" i="5"/>
  <c r="V1314" i="5"/>
  <c r="L1311" i="5"/>
  <c r="N1301" i="5"/>
  <c r="X1301" i="5"/>
  <c r="Z1301" i="5" s="1"/>
  <c r="P1301" i="5"/>
  <c r="L1295" i="5"/>
  <c r="V1295" i="5"/>
  <c r="N1295" i="5"/>
  <c r="X1295" i="5"/>
  <c r="Z1295" i="5" s="1"/>
  <c r="P1292" i="5"/>
  <c r="N1292" i="5"/>
  <c r="R1292" i="5"/>
  <c r="N1291" i="5"/>
  <c r="X1291" i="5"/>
  <c r="Z1291" i="5" s="1"/>
  <c r="J1291" i="5"/>
  <c r="V1291" i="5"/>
  <c r="P1282" i="5"/>
  <c r="J1282" i="5"/>
  <c r="V1282" i="5"/>
  <c r="X1282" i="5"/>
  <c r="Z1282" i="5" s="1"/>
  <c r="N1281" i="5"/>
  <c r="X1281" i="5"/>
  <c r="Z1281" i="5" s="1"/>
  <c r="R1281" i="5"/>
  <c r="I1281" i="5"/>
  <c r="K1281" i="5" s="1"/>
  <c r="T1281" i="5"/>
  <c r="L1281" i="5"/>
  <c r="V1274" i="5"/>
  <c r="N1256" i="5"/>
  <c r="X1256" i="5"/>
  <c r="Z1256" i="5" s="1"/>
  <c r="V1256" i="5"/>
  <c r="L1256" i="5"/>
  <c r="R1256" i="5"/>
  <c r="L1250" i="5"/>
  <c r="V1250" i="5"/>
  <c r="J1250" i="5"/>
  <c r="K1250" i="5" s="1"/>
  <c r="N1250" i="5"/>
  <c r="J1249" i="5"/>
  <c r="T1249" i="5"/>
  <c r="R1249" i="5"/>
  <c r="I1249" i="5"/>
  <c r="K1249" i="5" s="1"/>
  <c r="M1249" i="5" s="1"/>
  <c r="O1249" i="5" s="1"/>
  <c r="X1249" i="5"/>
  <c r="Z1249" i="5" s="1"/>
  <c r="J1242" i="5"/>
  <c r="K1212" i="5"/>
  <c r="K1205" i="5"/>
  <c r="N1149" i="5"/>
  <c r="X1149" i="5"/>
  <c r="Z1149" i="5" s="1"/>
  <c r="V1149" i="5"/>
  <c r="P1149" i="5"/>
  <c r="R1149" i="5"/>
  <c r="J1149" i="5"/>
  <c r="L1149" i="5"/>
  <c r="T1149" i="5"/>
  <c r="I1149" i="5"/>
  <c r="K1149" i="5" s="1"/>
  <c r="M1149" i="5" s="1"/>
  <c r="R1315" i="5"/>
  <c r="P1267" i="5"/>
  <c r="I1267" i="5"/>
  <c r="T1267" i="5"/>
  <c r="J1267" i="5"/>
  <c r="L1267" i="5"/>
  <c r="J1254" i="5"/>
  <c r="T1254" i="5"/>
  <c r="N1254" i="5"/>
  <c r="I1254" i="5"/>
  <c r="N1251" i="5"/>
  <c r="X1251" i="5"/>
  <c r="Z1251" i="5" s="1"/>
  <c r="P1251" i="5"/>
  <c r="R1251" i="5"/>
  <c r="J1251" i="5"/>
  <c r="K1251" i="5" s="1"/>
  <c r="M1251" i="5" s="1"/>
  <c r="T1215" i="5"/>
  <c r="T1396" i="5"/>
  <c r="I1396" i="5"/>
  <c r="T1388" i="5"/>
  <c r="I1388" i="5"/>
  <c r="K1388" i="5" s="1"/>
  <c r="M1388" i="5" s="1"/>
  <c r="O1388" i="5" s="1"/>
  <c r="Q1388" i="5" s="1"/>
  <c r="S1388" i="5" s="1"/>
  <c r="U1388" i="5" s="1"/>
  <c r="W1388" i="5" s="1"/>
  <c r="Y1388" i="5" s="1"/>
  <c r="T1375" i="5"/>
  <c r="I1375" i="5"/>
  <c r="K1375" i="5" s="1"/>
  <c r="M1375" i="5" s="1"/>
  <c r="O1375" i="5" s="1"/>
  <c r="Q1375" i="5" s="1"/>
  <c r="S1375" i="5" s="1"/>
  <c r="U1375" i="5" s="1"/>
  <c r="W1375" i="5" s="1"/>
  <c r="Y1375" i="5" s="1"/>
  <c r="T1367" i="5"/>
  <c r="I1367" i="5"/>
  <c r="K1367" i="5" s="1"/>
  <c r="M1367" i="5" s="1"/>
  <c r="O1367" i="5" s="1"/>
  <c r="Q1367" i="5" s="1"/>
  <c r="S1367" i="5" s="1"/>
  <c r="R1346" i="5"/>
  <c r="V1343" i="5"/>
  <c r="I1339" i="5"/>
  <c r="L1339" i="5"/>
  <c r="V1339" i="5"/>
  <c r="N1335" i="5"/>
  <c r="O1335" i="5" s="1"/>
  <c r="X1335" i="5"/>
  <c r="Z1335" i="5" s="1"/>
  <c r="R1329" i="5"/>
  <c r="R1325" i="5"/>
  <c r="I1319" i="5"/>
  <c r="J1319" i="5"/>
  <c r="T1319" i="5"/>
  <c r="L1319" i="5"/>
  <c r="V1319" i="5"/>
  <c r="J1311" i="5"/>
  <c r="K1311" i="5" s="1"/>
  <c r="M1311" i="5" s="1"/>
  <c r="N1306" i="5"/>
  <c r="X1306" i="5"/>
  <c r="Z1306" i="5" s="1"/>
  <c r="P1306" i="5"/>
  <c r="J1305" i="5"/>
  <c r="K1305" i="5" s="1"/>
  <c r="L1300" i="5"/>
  <c r="V1300" i="5"/>
  <c r="N1300" i="5"/>
  <c r="X1300" i="5"/>
  <c r="Z1300" i="5" s="1"/>
  <c r="I1294" i="5"/>
  <c r="J1294" i="5"/>
  <c r="T1294" i="5"/>
  <c r="L1294" i="5"/>
  <c r="V1294" i="5"/>
  <c r="T1292" i="5"/>
  <c r="T1291" i="5"/>
  <c r="L1290" i="5"/>
  <c r="V1290" i="5"/>
  <c r="R1290" i="5"/>
  <c r="I1290" i="5"/>
  <c r="K1290" i="5" s="1"/>
  <c r="T1290" i="5"/>
  <c r="N1286" i="5"/>
  <c r="X1286" i="5"/>
  <c r="Z1286" i="5" s="1"/>
  <c r="L1285" i="5"/>
  <c r="V1285" i="5"/>
  <c r="I1285" i="5"/>
  <c r="T1285" i="5"/>
  <c r="J1285" i="5"/>
  <c r="X1285" i="5"/>
  <c r="Z1285" i="5" s="1"/>
  <c r="V1281" i="5"/>
  <c r="K1266" i="5"/>
  <c r="M1266" i="5" s="1"/>
  <c r="J1259" i="5"/>
  <c r="K1259" i="5" s="1"/>
  <c r="M1259" i="5" s="1"/>
  <c r="O1259" i="5" s="1"/>
  <c r="Q1259" i="5" s="1"/>
  <c r="S1259" i="5" s="1"/>
  <c r="T1259" i="5"/>
  <c r="V1259" i="5"/>
  <c r="L1259" i="5"/>
  <c r="N1259" i="5"/>
  <c r="X1254" i="5"/>
  <c r="Z1254" i="5" s="1"/>
  <c r="X1250" i="5"/>
  <c r="Z1250" i="5" s="1"/>
  <c r="N1244" i="5"/>
  <c r="K1183" i="5"/>
  <c r="M1179" i="5"/>
  <c r="K1176" i="5"/>
  <c r="M1176" i="5" s="1"/>
  <c r="O1176" i="5" s="1"/>
  <c r="Q1176" i="5" s="1"/>
  <c r="S1176" i="5" s="1"/>
  <c r="U1176" i="5" s="1"/>
  <c r="W1176" i="5" s="1"/>
  <c r="Y1176" i="5" s="1"/>
  <c r="J1343" i="5"/>
  <c r="K1343" i="5" s="1"/>
  <c r="M1343" i="5" s="1"/>
  <c r="O1343" i="5" s="1"/>
  <c r="T1343" i="5"/>
  <c r="T1339" i="5"/>
  <c r="R1320" i="5"/>
  <c r="P1315" i="5"/>
  <c r="R1314" i="5"/>
  <c r="V1311" i="5"/>
  <c r="P1309" i="5"/>
  <c r="T1306" i="5"/>
  <c r="R1301" i="5"/>
  <c r="T1300" i="5"/>
  <c r="R1295" i="5"/>
  <c r="J1289" i="5"/>
  <c r="T1289" i="5"/>
  <c r="X1289" i="5"/>
  <c r="Z1289" i="5" s="1"/>
  <c r="N1289" i="5"/>
  <c r="P1289" i="5"/>
  <c r="T1282" i="5"/>
  <c r="R1277" i="5"/>
  <c r="X1267" i="5"/>
  <c r="Z1267" i="5" s="1"/>
  <c r="L1265" i="5"/>
  <c r="V1265" i="5"/>
  <c r="X1265" i="5"/>
  <c r="Z1265" i="5" s="1"/>
  <c r="R1265" i="5"/>
  <c r="L1260" i="5"/>
  <c r="V1260" i="5"/>
  <c r="P1260" i="5"/>
  <c r="R1260" i="5"/>
  <c r="J1260" i="5"/>
  <c r="K1260" i="5" s="1"/>
  <c r="T1256" i="5"/>
  <c r="V1251" i="5"/>
  <c r="T1250" i="5"/>
  <c r="V1249" i="5"/>
  <c r="K1237" i="5"/>
  <c r="M1237" i="5" s="1"/>
  <c r="O1237" i="5" s="1"/>
  <c r="Q1237" i="5" s="1"/>
  <c r="K1234" i="5"/>
  <c r="M1234" i="5" s="1"/>
  <c r="K1218" i="5"/>
  <c r="M1218" i="5" s="1"/>
  <c r="O1218" i="5" s="1"/>
  <c r="Q1218" i="5" s="1"/>
  <c r="S1218" i="5" s="1"/>
  <c r="U1218" i="5" s="1"/>
  <c r="W1218" i="5" s="1"/>
  <c r="Y1218" i="5" s="1"/>
  <c r="N1169" i="5"/>
  <c r="X1169" i="5"/>
  <c r="Z1169" i="5" s="1"/>
  <c r="I1169" i="5"/>
  <c r="T1169" i="5"/>
  <c r="L1169" i="5"/>
  <c r="P1169" i="5"/>
  <c r="R1169" i="5"/>
  <c r="J1169" i="5"/>
  <c r="N1311" i="5"/>
  <c r="X1311" i="5"/>
  <c r="Z1311" i="5" s="1"/>
  <c r="P1311" i="5"/>
  <c r="L1305" i="5"/>
  <c r="V1305" i="5"/>
  <c r="N1305" i="5"/>
  <c r="X1305" i="5"/>
  <c r="Z1305" i="5" s="1"/>
  <c r="I1299" i="5"/>
  <c r="J1299" i="5"/>
  <c r="T1299" i="5"/>
  <c r="L1299" i="5"/>
  <c r="V1299" i="5"/>
  <c r="P1274" i="5"/>
  <c r="P1272" i="5"/>
  <c r="R1272" i="5"/>
  <c r="I1272" i="5"/>
  <c r="K1272" i="5" s="1"/>
  <c r="T1272" i="5"/>
  <c r="L1272" i="5"/>
  <c r="V1267" i="5"/>
  <c r="J1244" i="5"/>
  <c r="T1244" i="5"/>
  <c r="I1244" i="5"/>
  <c r="V1244" i="5"/>
  <c r="X1244" i="5"/>
  <c r="Z1244" i="5" s="1"/>
  <c r="P1244" i="5"/>
  <c r="J1224" i="5"/>
  <c r="K1224" i="5" s="1"/>
  <c r="T1224" i="5"/>
  <c r="L1224" i="5"/>
  <c r="X1224" i="5"/>
  <c r="Z1224" i="5" s="1"/>
  <c r="N1224" i="5"/>
  <c r="P1224" i="5"/>
  <c r="R1224" i="5"/>
  <c r="V1224" i="5"/>
  <c r="L1215" i="5"/>
  <c r="V1215" i="5"/>
  <c r="X1215" i="5"/>
  <c r="Z1215" i="5" s="1"/>
  <c r="N1215" i="5"/>
  <c r="P1215" i="5"/>
  <c r="R1215" i="5"/>
  <c r="J1215" i="5"/>
  <c r="K1215" i="5" s="1"/>
  <c r="M1215" i="5" s="1"/>
  <c r="N1206" i="5"/>
  <c r="X1206" i="5"/>
  <c r="Z1206" i="5" s="1"/>
  <c r="V1206" i="5"/>
  <c r="L1206" i="5"/>
  <c r="P1206" i="5"/>
  <c r="R1206" i="5"/>
  <c r="J1206" i="5"/>
  <c r="K1206" i="5" s="1"/>
  <c r="M1206" i="5" s="1"/>
  <c r="T1423" i="5"/>
  <c r="T1410" i="5"/>
  <c r="T1402" i="5"/>
  <c r="J1389" i="5"/>
  <c r="K1389" i="5" s="1"/>
  <c r="M1389" i="5" s="1"/>
  <c r="O1389" i="5" s="1"/>
  <c r="Q1389" i="5" s="1"/>
  <c r="S1389" i="5" s="1"/>
  <c r="U1389" i="5" s="1"/>
  <c r="W1389" i="5" s="1"/>
  <c r="Y1389" i="5" s="1"/>
  <c r="T1381" i="5"/>
  <c r="T1373" i="5"/>
  <c r="P1372" i="5"/>
  <c r="T1360" i="5"/>
  <c r="P1359" i="5"/>
  <c r="V1355" i="5"/>
  <c r="I1355" i="5"/>
  <c r="J1353" i="5"/>
  <c r="K1353" i="5" s="1"/>
  <c r="M1353" i="5" s="1"/>
  <c r="O1353" i="5" s="1"/>
  <c r="Q1353" i="5" s="1"/>
  <c r="S1353" i="5" s="1"/>
  <c r="T1353" i="5"/>
  <c r="I1351" i="5"/>
  <c r="N1346" i="5"/>
  <c r="R1343" i="5"/>
  <c r="V1330" i="5"/>
  <c r="J1328" i="5"/>
  <c r="T1328" i="5"/>
  <c r="I1326" i="5"/>
  <c r="K1326" i="5" s="1"/>
  <c r="M1326" i="5" s="1"/>
  <c r="O1326" i="5" s="1"/>
  <c r="Q1326" i="5" s="1"/>
  <c r="S1326" i="5" s="1"/>
  <c r="U1326" i="5" s="1"/>
  <c r="P1320" i="5"/>
  <c r="R1319" i="5"/>
  <c r="V1316" i="5"/>
  <c r="P1314" i="5"/>
  <c r="T1311" i="5"/>
  <c r="N1309" i="5"/>
  <c r="R1306" i="5"/>
  <c r="T1305" i="5"/>
  <c r="R1300" i="5"/>
  <c r="P1295" i="5"/>
  <c r="R1294" i="5"/>
  <c r="R1282" i="5"/>
  <c r="P1281" i="5"/>
  <c r="L1277" i="5"/>
  <c r="N1274" i="5"/>
  <c r="X1272" i="5"/>
  <c r="Z1272" i="5" s="1"/>
  <c r="K1270" i="5"/>
  <c r="K1253" i="5"/>
  <c r="M1253" i="5" s="1"/>
  <c r="O1253" i="5" s="1"/>
  <c r="Q1253" i="5" s="1"/>
  <c r="S1253" i="5" s="1"/>
  <c r="U1253" i="5" s="1"/>
  <c r="R1250" i="5"/>
  <c r="P1249" i="5"/>
  <c r="P1247" i="5"/>
  <c r="V1247" i="5"/>
  <c r="L1247" i="5"/>
  <c r="M1247" i="5" s="1"/>
  <c r="N1247" i="5"/>
  <c r="R1247" i="5"/>
  <c r="L1245" i="5"/>
  <c r="V1245" i="5"/>
  <c r="N1245" i="5"/>
  <c r="I1245" i="5"/>
  <c r="K1245" i="5" s="1"/>
  <c r="T1245" i="5"/>
  <c r="K1180" i="5"/>
  <c r="L1346" i="5"/>
  <c r="M1346" i="5" s="1"/>
  <c r="P1343" i="5"/>
  <c r="P1339" i="5"/>
  <c r="P1335" i="5"/>
  <c r="I1334" i="5"/>
  <c r="K1334" i="5" s="1"/>
  <c r="L1334" i="5"/>
  <c r="V1334" i="5"/>
  <c r="N1330" i="5"/>
  <c r="X1330" i="5"/>
  <c r="Z1330" i="5" s="1"/>
  <c r="N1329" i="5"/>
  <c r="N1316" i="5"/>
  <c r="X1316" i="5"/>
  <c r="Z1316" i="5" s="1"/>
  <c r="P1316" i="5"/>
  <c r="J1315" i="5"/>
  <c r="K1315" i="5" s="1"/>
  <c r="L1310" i="5"/>
  <c r="V1310" i="5"/>
  <c r="N1310" i="5"/>
  <c r="X1310" i="5"/>
  <c r="Z1310" i="5" s="1"/>
  <c r="I1304" i="5"/>
  <c r="J1304" i="5"/>
  <c r="T1304" i="5"/>
  <c r="L1304" i="5"/>
  <c r="V1304" i="5"/>
  <c r="L1301" i="5"/>
  <c r="J1296" i="5"/>
  <c r="K1296" i="5" s="1"/>
  <c r="M1296" i="5" s="1"/>
  <c r="L1292" i="5"/>
  <c r="M1292" i="5" s="1"/>
  <c r="P1291" i="5"/>
  <c r="P1290" i="5"/>
  <c r="R1286" i="5"/>
  <c r="R1285" i="5"/>
  <c r="V1272" i="5"/>
  <c r="R1267" i="5"/>
  <c r="T1265" i="5"/>
  <c r="T1260" i="5"/>
  <c r="P1256" i="5"/>
  <c r="R1254" i="5"/>
  <c r="P1250" i="5"/>
  <c r="L1240" i="5"/>
  <c r="V1240" i="5"/>
  <c r="R1240" i="5"/>
  <c r="I1240" i="5"/>
  <c r="T1240" i="5"/>
  <c r="J1240" i="5"/>
  <c r="X1240" i="5"/>
  <c r="Z1240" i="5" s="1"/>
  <c r="P1240" i="5"/>
  <c r="L1168" i="5"/>
  <c r="V1168" i="5"/>
  <c r="P1168" i="5"/>
  <c r="I1168" i="5"/>
  <c r="T1168" i="5"/>
  <c r="J1168" i="5"/>
  <c r="N1168" i="5"/>
  <c r="R1168" i="5"/>
  <c r="X1168" i="5"/>
  <c r="Z1168" i="5" s="1"/>
  <c r="P1165" i="5"/>
  <c r="J1165" i="5"/>
  <c r="V1165" i="5"/>
  <c r="L1165" i="5"/>
  <c r="N1165" i="5"/>
  <c r="R1165" i="5"/>
  <c r="T1165" i="5"/>
  <c r="I1165" i="5"/>
  <c r="K1165" i="5" s="1"/>
  <c r="L1236" i="5"/>
  <c r="L1235" i="5"/>
  <c r="V1235" i="5"/>
  <c r="P1231" i="5"/>
  <c r="L1227" i="5"/>
  <c r="N1226" i="5"/>
  <c r="X1226" i="5"/>
  <c r="Z1226" i="5" s="1"/>
  <c r="N1210" i="5"/>
  <c r="R1200" i="5"/>
  <c r="L1158" i="5"/>
  <c r="V1158" i="5"/>
  <c r="P1158" i="5"/>
  <c r="L1128" i="5"/>
  <c r="V1128" i="5"/>
  <c r="I1128" i="5"/>
  <c r="T1128" i="5"/>
  <c r="J1128" i="5"/>
  <c r="N1128" i="5"/>
  <c r="L1123" i="5"/>
  <c r="V1123" i="5"/>
  <c r="I1123" i="5"/>
  <c r="R1123" i="5"/>
  <c r="T1123" i="5"/>
  <c r="J1123" i="5"/>
  <c r="N1119" i="5"/>
  <c r="X1119" i="5"/>
  <c r="Z1119" i="5" s="1"/>
  <c r="L1119" i="5"/>
  <c r="R1119" i="5"/>
  <c r="I1119" i="5"/>
  <c r="V1119" i="5"/>
  <c r="L1280" i="5"/>
  <c r="V1280" i="5"/>
  <c r="N1271" i="5"/>
  <c r="X1271" i="5"/>
  <c r="Z1271" i="5" s="1"/>
  <c r="J1239" i="5"/>
  <c r="K1239" i="5" s="1"/>
  <c r="M1239" i="5" s="1"/>
  <c r="T1239" i="5"/>
  <c r="T1236" i="5"/>
  <c r="P1235" i="5"/>
  <c r="L1231" i="5"/>
  <c r="L1230" i="5"/>
  <c r="V1230" i="5"/>
  <c r="T1227" i="5"/>
  <c r="I1227" i="5"/>
  <c r="P1226" i="5"/>
  <c r="L1222" i="5"/>
  <c r="N1221" i="5"/>
  <c r="X1221" i="5"/>
  <c r="Z1221" i="5" s="1"/>
  <c r="V1219" i="5"/>
  <c r="J1210" i="5"/>
  <c r="K1210" i="5" s="1"/>
  <c r="N1184" i="5"/>
  <c r="X1184" i="5"/>
  <c r="Z1184" i="5" s="1"/>
  <c r="J1184" i="5"/>
  <c r="P1184" i="5"/>
  <c r="P1178" i="5"/>
  <c r="N1164" i="5"/>
  <c r="X1164" i="5"/>
  <c r="Z1164" i="5" s="1"/>
  <c r="L1164" i="5"/>
  <c r="R1164" i="5"/>
  <c r="R1152" i="5"/>
  <c r="L1143" i="5"/>
  <c r="V1143" i="5"/>
  <c r="J1143" i="5"/>
  <c r="K1143" i="5" s="1"/>
  <c r="X1143" i="5"/>
  <c r="Z1143" i="5" s="1"/>
  <c r="P1143" i="5"/>
  <c r="N1236" i="5"/>
  <c r="X1236" i="5"/>
  <c r="Z1236" i="5" s="1"/>
  <c r="V1222" i="5"/>
  <c r="N1217" i="5"/>
  <c r="T1210" i="5"/>
  <c r="J1204" i="5"/>
  <c r="K1204" i="5" s="1"/>
  <c r="M1204" i="5" s="1"/>
  <c r="T1204" i="5"/>
  <c r="X1202" i="5"/>
  <c r="Z1202" i="5" s="1"/>
  <c r="L1202" i="5"/>
  <c r="L1183" i="5"/>
  <c r="V1183" i="5"/>
  <c r="J1183" i="5"/>
  <c r="P1180" i="5"/>
  <c r="R1180" i="5"/>
  <c r="V1180" i="5"/>
  <c r="L1180" i="5"/>
  <c r="X1175" i="5"/>
  <c r="Z1175" i="5" s="1"/>
  <c r="J1167" i="5"/>
  <c r="K1167" i="5" s="1"/>
  <c r="T1167" i="5"/>
  <c r="L1167" i="5"/>
  <c r="P1167" i="5"/>
  <c r="L1160" i="5"/>
  <c r="R1158" i="5"/>
  <c r="N1152" i="5"/>
  <c r="R1134" i="5"/>
  <c r="N1130" i="5"/>
  <c r="N1124" i="5"/>
  <c r="X1124" i="5"/>
  <c r="Z1124" i="5" s="1"/>
  <c r="I1124" i="5"/>
  <c r="K1124" i="5" s="1"/>
  <c r="V1124" i="5"/>
  <c r="L1124" i="5"/>
  <c r="P1120" i="5"/>
  <c r="I1120" i="5"/>
  <c r="K1120" i="5" s="1"/>
  <c r="X1120" i="5"/>
  <c r="Z1120" i="5" s="1"/>
  <c r="L1120" i="5"/>
  <c r="N1120" i="5"/>
  <c r="M1116" i="5"/>
  <c r="O1116" i="5" s="1"/>
  <c r="Q1116" i="5" s="1"/>
  <c r="S1116" i="5" s="1"/>
  <c r="J1231" i="5"/>
  <c r="J1222" i="5"/>
  <c r="J1219" i="5"/>
  <c r="T1219" i="5"/>
  <c r="L1210" i="5"/>
  <c r="V1210" i="5"/>
  <c r="R1204" i="5"/>
  <c r="X1200" i="5"/>
  <c r="Z1200" i="5" s="1"/>
  <c r="J1200" i="5"/>
  <c r="K1200" i="5" s="1"/>
  <c r="M1200" i="5" s="1"/>
  <c r="O1200" i="5" s="1"/>
  <c r="P1175" i="5"/>
  <c r="J1175" i="5"/>
  <c r="K1175" i="5" s="1"/>
  <c r="M1175" i="5" s="1"/>
  <c r="N1175" i="5"/>
  <c r="L1152" i="5"/>
  <c r="L1140" i="5"/>
  <c r="N1139" i="5"/>
  <c r="X1139" i="5"/>
  <c r="Z1139" i="5" s="1"/>
  <c r="R1139" i="5"/>
  <c r="I1139" i="5"/>
  <c r="T1139" i="5"/>
  <c r="V1139" i="5"/>
  <c r="L1139" i="5"/>
  <c r="J1137" i="5"/>
  <c r="T1137" i="5"/>
  <c r="I1137" i="5"/>
  <c r="L1137" i="5"/>
  <c r="N1137" i="5"/>
  <c r="P1137" i="5"/>
  <c r="X1123" i="5"/>
  <c r="Z1123" i="5" s="1"/>
  <c r="L1089" i="5"/>
  <c r="V1089" i="5"/>
  <c r="P1089" i="5"/>
  <c r="J1089" i="5"/>
  <c r="I1089" i="5"/>
  <c r="R1089" i="5"/>
  <c r="T1089" i="5"/>
  <c r="X1089" i="5"/>
  <c r="Z1089" i="5" s="1"/>
  <c r="T1318" i="5"/>
  <c r="T1313" i="5"/>
  <c r="T1308" i="5"/>
  <c r="T1303" i="5"/>
  <c r="T1298" i="5"/>
  <c r="T1293" i="5"/>
  <c r="J1287" i="5"/>
  <c r="J1284" i="5"/>
  <c r="K1284" i="5" s="1"/>
  <c r="M1284" i="5" s="1"/>
  <c r="O1284" i="5" s="1"/>
  <c r="T1284" i="5"/>
  <c r="P1280" i="5"/>
  <c r="L1275" i="5"/>
  <c r="V1275" i="5"/>
  <c r="P1271" i="5"/>
  <c r="N1266" i="5"/>
  <c r="X1266" i="5"/>
  <c r="Z1266" i="5" s="1"/>
  <c r="P1239" i="5"/>
  <c r="J1237" i="5"/>
  <c r="X1235" i="5"/>
  <c r="Z1235" i="5" s="1"/>
  <c r="J1234" i="5"/>
  <c r="T1234" i="5"/>
  <c r="T1231" i="5"/>
  <c r="P1230" i="5"/>
  <c r="L1226" i="5"/>
  <c r="L1225" i="5"/>
  <c r="V1225" i="5"/>
  <c r="T1222" i="5"/>
  <c r="I1222" i="5"/>
  <c r="P1221" i="5"/>
  <c r="R1219" i="5"/>
  <c r="L1217" i="5"/>
  <c r="N1216" i="5"/>
  <c r="X1216" i="5"/>
  <c r="Z1216" i="5" s="1"/>
  <c r="R1210" i="5"/>
  <c r="V1202" i="5"/>
  <c r="K1186" i="5"/>
  <c r="M1186" i="5" s="1"/>
  <c r="O1186" i="5" s="1"/>
  <c r="Q1186" i="5" s="1"/>
  <c r="S1186" i="5" s="1"/>
  <c r="U1186" i="5" s="1"/>
  <c r="T1183" i="5"/>
  <c r="J1182" i="5"/>
  <c r="T1182" i="5"/>
  <c r="X1182" i="5"/>
  <c r="Z1182" i="5" s="1"/>
  <c r="R1182" i="5"/>
  <c r="T1180" i="5"/>
  <c r="V1175" i="5"/>
  <c r="N1158" i="5"/>
  <c r="K1136" i="5"/>
  <c r="M1136" i="5" s="1"/>
  <c r="T1119" i="5"/>
  <c r="N1231" i="5"/>
  <c r="X1231" i="5"/>
  <c r="Z1231" i="5" s="1"/>
  <c r="P1202" i="5"/>
  <c r="J1202" i="5"/>
  <c r="T1202" i="5"/>
  <c r="L1200" i="5"/>
  <c r="V1200" i="5"/>
  <c r="P1200" i="5"/>
  <c r="L1178" i="5"/>
  <c r="V1178" i="5"/>
  <c r="I1178" i="5"/>
  <c r="T1178" i="5"/>
  <c r="N1178" i="5"/>
  <c r="P1160" i="5"/>
  <c r="I1160" i="5"/>
  <c r="K1160" i="5" s="1"/>
  <c r="T1160" i="5"/>
  <c r="X1160" i="5"/>
  <c r="Z1160" i="5" s="1"/>
  <c r="N1160" i="5"/>
  <c r="J1152" i="5"/>
  <c r="K1152" i="5" s="1"/>
  <c r="M1152" i="5" s="1"/>
  <c r="O1152" i="5" s="1"/>
  <c r="Q1152" i="5" s="1"/>
  <c r="S1152" i="5" s="1"/>
  <c r="T1152" i="5"/>
  <c r="V1152" i="5"/>
  <c r="X1152" i="5"/>
  <c r="Z1152" i="5" s="1"/>
  <c r="P1152" i="5"/>
  <c r="N1134" i="5"/>
  <c r="X1134" i="5"/>
  <c r="Z1134" i="5" s="1"/>
  <c r="I1134" i="5"/>
  <c r="K1134" i="5" s="1"/>
  <c r="L1134" i="5"/>
  <c r="P1134" i="5"/>
  <c r="J1083" i="5"/>
  <c r="T1083" i="5"/>
  <c r="N1083" i="5"/>
  <c r="X1083" i="5"/>
  <c r="Z1083" i="5" s="1"/>
  <c r="P1083" i="5"/>
  <c r="I1083" i="5"/>
  <c r="L1083" i="5"/>
  <c r="R1083" i="5"/>
  <c r="V1083" i="5"/>
  <c r="N986" i="5"/>
  <c r="X986" i="5"/>
  <c r="Z986" i="5" s="1"/>
  <c r="L986" i="5"/>
  <c r="R986" i="5"/>
  <c r="I986" i="5"/>
  <c r="J986" i="5"/>
  <c r="P986" i="5"/>
  <c r="T986" i="5"/>
  <c r="V986" i="5"/>
  <c r="L921" i="5"/>
  <c r="X921" i="5"/>
  <c r="Z921" i="5" s="1"/>
  <c r="P921" i="5"/>
  <c r="J921" i="5"/>
  <c r="V921" i="5"/>
  <c r="I921" i="5"/>
  <c r="N921" i="5"/>
  <c r="R921" i="5"/>
  <c r="T921" i="5"/>
  <c r="N1280" i="5"/>
  <c r="J1264" i="5"/>
  <c r="K1264" i="5" s="1"/>
  <c r="M1264" i="5" s="1"/>
  <c r="O1264" i="5" s="1"/>
  <c r="Q1264" i="5" s="1"/>
  <c r="T1264" i="5"/>
  <c r="X1262" i="5"/>
  <c r="Z1262" i="5" s="1"/>
  <c r="L1255" i="5"/>
  <c r="V1255" i="5"/>
  <c r="N1246" i="5"/>
  <c r="X1246" i="5"/>
  <c r="Z1246" i="5" s="1"/>
  <c r="N1239" i="5"/>
  <c r="J1235" i="5"/>
  <c r="R1231" i="5"/>
  <c r="N1230" i="5"/>
  <c r="N1227" i="5"/>
  <c r="J1226" i="5"/>
  <c r="R1222" i="5"/>
  <c r="P1219" i="5"/>
  <c r="J1217" i="5"/>
  <c r="J1214" i="5"/>
  <c r="T1214" i="5"/>
  <c r="X1212" i="5"/>
  <c r="Z1212" i="5" s="1"/>
  <c r="P1210" i="5"/>
  <c r="L1205" i="5"/>
  <c r="V1205" i="5"/>
  <c r="T1200" i="5"/>
  <c r="P1197" i="5"/>
  <c r="J1197" i="5"/>
  <c r="T1197" i="5"/>
  <c r="P1192" i="5"/>
  <c r="J1192" i="5"/>
  <c r="K1192" i="5" s="1"/>
  <c r="M1192" i="5" s="1"/>
  <c r="O1192" i="5" s="1"/>
  <c r="Q1192" i="5" s="1"/>
  <c r="S1192" i="5" s="1"/>
  <c r="T1192" i="5"/>
  <c r="P1190" i="5"/>
  <c r="V1190" i="5"/>
  <c r="R1183" i="5"/>
  <c r="J1177" i="5"/>
  <c r="T1177" i="5"/>
  <c r="P1177" i="5"/>
  <c r="I1177" i="5"/>
  <c r="K1177" i="5" s="1"/>
  <c r="M1177" i="5" s="1"/>
  <c r="O1177" i="5" s="1"/>
  <c r="V1177" i="5"/>
  <c r="L1173" i="5"/>
  <c r="V1173" i="5"/>
  <c r="X1173" i="5"/>
  <c r="Z1173" i="5" s="1"/>
  <c r="R1173" i="5"/>
  <c r="R1167" i="5"/>
  <c r="V1160" i="5"/>
  <c r="N1159" i="5"/>
  <c r="X1159" i="5"/>
  <c r="Z1159" i="5" s="1"/>
  <c r="P1159" i="5"/>
  <c r="I1159" i="5"/>
  <c r="T1159" i="5"/>
  <c r="J1159" i="5"/>
  <c r="J1158" i="5"/>
  <c r="L1148" i="5"/>
  <c r="V1148" i="5"/>
  <c r="R1148" i="5"/>
  <c r="I1148" i="5"/>
  <c r="K1148" i="5" s="1"/>
  <c r="T1148" i="5"/>
  <c r="X1148" i="5"/>
  <c r="Z1148" i="5" s="1"/>
  <c r="N1148" i="5"/>
  <c r="P1140" i="5"/>
  <c r="V1140" i="5"/>
  <c r="X1140" i="5"/>
  <c r="Z1140" i="5" s="1"/>
  <c r="R1140" i="5"/>
  <c r="X1137" i="5"/>
  <c r="Z1137" i="5" s="1"/>
  <c r="P1128" i="5"/>
  <c r="R1287" i="5"/>
  <c r="P1284" i="5"/>
  <c r="X1280" i="5"/>
  <c r="Z1280" i="5" s="1"/>
  <c r="J1279" i="5"/>
  <c r="K1279" i="5" s="1"/>
  <c r="M1279" i="5" s="1"/>
  <c r="O1279" i="5" s="1"/>
  <c r="Q1279" i="5" s="1"/>
  <c r="S1279" i="5" s="1"/>
  <c r="T1279" i="5"/>
  <c r="P1275" i="5"/>
  <c r="L1271" i="5"/>
  <c r="M1271" i="5" s="1"/>
  <c r="L1270" i="5"/>
  <c r="V1270" i="5"/>
  <c r="P1266" i="5"/>
  <c r="R1264" i="5"/>
  <c r="L1262" i="5"/>
  <c r="N1261" i="5"/>
  <c r="X1261" i="5"/>
  <c r="Z1261" i="5" s="1"/>
  <c r="R1255" i="5"/>
  <c r="R1246" i="5"/>
  <c r="X1239" i="5"/>
  <c r="Z1239" i="5" s="1"/>
  <c r="R1237" i="5"/>
  <c r="T1235" i="5"/>
  <c r="I1235" i="5"/>
  <c r="P1234" i="5"/>
  <c r="X1230" i="5"/>
  <c r="Z1230" i="5" s="1"/>
  <c r="J1229" i="5"/>
  <c r="K1229" i="5" s="1"/>
  <c r="M1229" i="5" s="1"/>
  <c r="O1229" i="5" s="1"/>
  <c r="Q1229" i="5" s="1"/>
  <c r="S1229" i="5" s="1"/>
  <c r="T1229" i="5"/>
  <c r="X1227" i="5"/>
  <c r="Z1227" i="5" s="1"/>
  <c r="T1226" i="5"/>
  <c r="I1226" i="5"/>
  <c r="P1225" i="5"/>
  <c r="L1221" i="5"/>
  <c r="M1221" i="5" s="1"/>
  <c r="L1220" i="5"/>
  <c r="V1220" i="5"/>
  <c r="T1217" i="5"/>
  <c r="I1217" i="5"/>
  <c r="K1217" i="5" s="1"/>
  <c r="M1217" i="5" s="1"/>
  <c r="R1214" i="5"/>
  <c r="L1212" i="5"/>
  <c r="N1211" i="5"/>
  <c r="X1211" i="5"/>
  <c r="Z1211" i="5" s="1"/>
  <c r="R1205" i="5"/>
  <c r="N1204" i="5"/>
  <c r="R1202" i="5"/>
  <c r="J1199" i="5"/>
  <c r="K1199" i="5" s="1"/>
  <c r="T1199" i="5"/>
  <c r="N1199" i="5"/>
  <c r="X1199" i="5"/>
  <c r="Z1199" i="5" s="1"/>
  <c r="V1197" i="5"/>
  <c r="J1194" i="5"/>
  <c r="K1194" i="5" s="1"/>
  <c r="M1194" i="5" s="1"/>
  <c r="O1194" i="5" s="1"/>
  <c r="Q1194" i="5" s="1"/>
  <c r="S1194" i="5" s="1"/>
  <c r="U1194" i="5" s="1"/>
  <c r="W1194" i="5" s="1"/>
  <c r="Y1194" i="5" s="1"/>
  <c r="T1194" i="5"/>
  <c r="N1194" i="5"/>
  <c r="X1194" i="5"/>
  <c r="Z1194" i="5" s="1"/>
  <c r="V1192" i="5"/>
  <c r="N1189" i="5"/>
  <c r="X1189" i="5"/>
  <c r="Z1189" i="5" s="1"/>
  <c r="R1189" i="5"/>
  <c r="V1189" i="5"/>
  <c r="L1189" i="5"/>
  <c r="P1183" i="5"/>
  <c r="X1177" i="5"/>
  <c r="Z1177" i="5" s="1"/>
  <c r="R1175" i="5"/>
  <c r="I1158" i="5"/>
  <c r="K1146" i="5"/>
  <c r="R1143" i="5"/>
  <c r="V1137" i="5"/>
  <c r="V1130" i="5"/>
  <c r="V1120" i="5"/>
  <c r="J1119" i="5"/>
  <c r="L929" i="5"/>
  <c r="X929" i="5"/>
  <c r="Z929" i="5" s="1"/>
  <c r="P929" i="5"/>
  <c r="R929" i="5"/>
  <c r="V929" i="5"/>
  <c r="I929" i="5"/>
  <c r="J929" i="5"/>
  <c r="N929" i="5"/>
  <c r="T929" i="5"/>
  <c r="N1100" i="5"/>
  <c r="X1100" i="5"/>
  <c r="Z1100" i="5" s="1"/>
  <c r="P1100" i="5"/>
  <c r="R1100" i="5"/>
  <c r="I1100" i="5"/>
  <c r="K1100" i="5" s="1"/>
  <c r="T1100" i="5"/>
  <c r="V1100" i="5"/>
  <c r="X1142" i="5"/>
  <c r="Z1142" i="5" s="1"/>
  <c r="K1129" i="5"/>
  <c r="M1129" i="5" s="1"/>
  <c r="N1117" i="5"/>
  <c r="N1111" i="5"/>
  <c r="R1093" i="5"/>
  <c r="P1091" i="5"/>
  <c r="N1091" i="5"/>
  <c r="R1091" i="5"/>
  <c r="I1091" i="5"/>
  <c r="T1091" i="5"/>
  <c r="V1091" i="5"/>
  <c r="P1056" i="5"/>
  <c r="J1056" i="5"/>
  <c r="T1056" i="5"/>
  <c r="I1056" i="5"/>
  <c r="L1056" i="5"/>
  <c r="N1056" i="5"/>
  <c r="R1056" i="5"/>
  <c r="V1056" i="5"/>
  <c r="P1031" i="5"/>
  <c r="J1031" i="5"/>
  <c r="T1031" i="5"/>
  <c r="I1031" i="5"/>
  <c r="L1031" i="5"/>
  <c r="N1031" i="5"/>
  <c r="R1031" i="5"/>
  <c r="V1031" i="5"/>
  <c r="J989" i="5"/>
  <c r="K989" i="5" s="1"/>
  <c r="T989" i="5"/>
  <c r="R989" i="5"/>
  <c r="X989" i="5"/>
  <c r="Z989" i="5" s="1"/>
  <c r="L989" i="5"/>
  <c r="N989" i="5"/>
  <c r="P989" i="5"/>
  <c r="V989" i="5"/>
  <c r="Q983" i="5"/>
  <c r="S983" i="5" s="1"/>
  <c r="U983" i="5" s="1"/>
  <c r="L937" i="5"/>
  <c r="X937" i="5"/>
  <c r="Z937" i="5" s="1"/>
  <c r="N937" i="5"/>
  <c r="P937" i="5"/>
  <c r="R937" i="5"/>
  <c r="J937" i="5"/>
  <c r="T937" i="5"/>
  <c r="V937" i="5"/>
  <c r="I937" i="5"/>
  <c r="I931" i="5"/>
  <c r="K931" i="5" s="1"/>
  <c r="T931" i="5"/>
  <c r="J931" i="5"/>
  <c r="V931" i="5"/>
  <c r="X931" i="5"/>
  <c r="Z931" i="5" s="1"/>
  <c r="N931" i="5"/>
  <c r="L931" i="5"/>
  <c r="P931" i="5"/>
  <c r="R931" i="5"/>
  <c r="L1188" i="5"/>
  <c r="V1188" i="5"/>
  <c r="N1179" i="5"/>
  <c r="X1179" i="5"/>
  <c r="Z1179" i="5" s="1"/>
  <c r="R1155" i="5"/>
  <c r="J1147" i="5"/>
  <c r="K1147" i="5" s="1"/>
  <c r="M1147" i="5" s="1"/>
  <c r="T1147" i="5"/>
  <c r="L1142" i="5"/>
  <c r="L1138" i="5"/>
  <c r="M1138" i="5" s="1"/>
  <c r="V1138" i="5"/>
  <c r="L1133" i="5"/>
  <c r="V1133" i="5"/>
  <c r="I1133" i="5"/>
  <c r="K1133" i="5" s="1"/>
  <c r="N1129" i="5"/>
  <c r="X1129" i="5"/>
  <c r="Z1129" i="5" s="1"/>
  <c r="X1122" i="5"/>
  <c r="Z1122" i="5" s="1"/>
  <c r="L1118" i="5"/>
  <c r="V1118" i="5"/>
  <c r="I1118" i="5"/>
  <c r="P1093" i="5"/>
  <c r="R1188" i="5"/>
  <c r="R1179" i="5"/>
  <c r="R1170" i="5"/>
  <c r="J1162" i="5"/>
  <c r="T1162" i="5"/>
  <c r="L1153" i="5"/>
  <c r="V1153" i="5"/>
  <c r="R1147" i="5"/>
  <c r="N1144" i="5"/>
  <c r="O1144" i="5" s="1"/>
  <c r="Q1144" i="5" s="1"/>
  <c r="S1144" i="5" s="1"/>
  <c r="X1144" i="5"/>
  <c r="Z1144" i="5" s="1"/>
  <c r="R1138" i="5"/>
  <c r="T1133" i="5"/>
  <c r="R1127" i="5"/>
  <c r="N1115" i="5"/>
  <c r="P1115" i="5"/>
  <c r="L1115" i="5"/>
  <c r="X1091" i="5"/>
  <c r="Z1091" i="5" s="1"/>
  <c r="J1088" i="5"/>
  <c r="T1088" i="5"/>
  <c r="N1088" i="5"/>
  <c r="X1088" i="5"/>
  <c r="Z1088" i="5" s="1"/>
  <c r="L1088" i="5"/>
  <c r="Q1085" i="5"/>
  <c r="S1085" i="5" s="1"/>
  <c r="U1085" i="5" s="1"/>
  <c r="L1084" i="5"/>
  <c r="V1084" i="5"/>
  <c r="P1084" i="5"/>
  <c r="N1084" i="5"/>
  <c r="I1084" i="5"/>
  <c r="K1084" i="5" s="1"/>
  <c r="L1044" i="5"/>
  <c r="V1044" i="5"/>
  <c r="P1044" i="5"/>
  <c r="J1044" i="5"/>
  <c r="K1044" i="5" s="1"/>
  <c r="M1044" i="5" s="1"/>
  <c r="N1044" i="5"/>
  <c r="R1044" i="5"/>
  <c r="T1044" i="5"/>
  <c r="O1017" i="5"/>
  <c r="Q1017" i="5" s="1"/>
  <c r="S1017" i="5" s="1"/>
  <c r="U1017" i="5" s="1"/>
  <c r="P1006" i="5"/>
  <c r="J1006" i="5"/>
  <c r="T1006" i="5"/>
  <c r="I1006" i="5"/>
  <c r="L1006" i="5"/>
  <c r="N1006" i="5"/>
  <c r="R1006" i="5"/>
  <c r="V1006" i="5"/>
  <c r="P1111" i="5"/>
  <c r="L1111" i="5"/>
  <c r="X1111" i="5"/>
  <c r="Z1111" i="5" s="1"/>
  <c r="R1111" i="5"/>
  <c r="I1111" i="5"/>
  <c r="K1111" i="5" s="1"/>
  <c r="T1111" i="5"/>
  <c r="J1142" i="5"/>
  <c r="K1142" i="5" s="1"/>
  <c r="M1142" i="5" s="1"/>
  <c r="T1142" i="5"/>
  <c r="J1122" i="5"/>
  <c r="K1122" i="5" s="1"/>
  <c r="M1122" i="5" s="1"/>
  <c r="O1122" i="5" s="1"/>
  <c r="Q1122" i="5" s="1"/>
  <c r="T1122" i="5"/>
  <c r="J1117" i="5"/>
  <c r="K1117" i="5" s="1"/>
  <c r="M1117" i="5" s="1"/>
  <c r="T1117" i="5"/>
  <c r="J1098" i="5"/>
  <c r="T1098" i="5"/>
  <c r="R1098" i="5"/>
  <c r="I1098" i="5"/>
  <c r="L1098" i="5"/>
  <c r="N1098" i="5"/>
  <c r="J1093" i="5"/>
  <c r="T1093" i="5"/>
  <c r="I1093" i="5"/>
  <c r="V1093" i="5"/>
  <c r="X1093" i="5"/>
  <c r="Z1093" i="5" s="1"/>
  <c r="J1043" i="5"/>
  <c r="K1043" i="5" s="1"/>
  <c r="T1043" i="5"/>
  <c r="N1043" i="5"/>
  <c r="X1043" i="5"/>
  <c r="Z1043" i="5" s="1"/>
  <c r="L1043" i="5"/>
  <c r="P1043" i="5"/>
  <c r="R1043" i="5"/>
  <c r="V1043" i="5"/>
  <c r="L1019" i="5"/>
  <c r="V1019" i="5"/>
  <c r="P1019" i="5"/>
  <c r="J1019" i="5"/>
  <c r="K1019" i="5" s="1"/>
  <c r="N1019" i="5"/>
  <c r="R1019" i="5"/>
  <c r="T1019" i="5"/>
  <c r="V942" i="5"/>
  <c r="P942" i="5"/>
  <c r="J942" i="5"/>
  <c r="K942" i="5" s="1"/>
  <c r="L942" i="5"/>
  <c r="N942" i="5"/>
  <c r="R942" i="5"/>
  <c r="T942" i="5"/>
  <c r="X942" i="5"/>
  <c r="Z942" i="5" s="1"/>
  <c r="K916" i="5"/>
  <c r="X1201" i="5"/>
  <c r="Z1201" i="5" s="1"/>
  <c r="X1196" i="5"/>
  <c r="N1188" i="5"/>
  <c r="N1185" i="5"/>
  <c r="J1172" i="5"/>
  <c r="T1172" i="5"/>
  <c r="X1170" i="5"/>
  <c r="Z1170" i="5" s="1"/>
  <c r="L1163" i="5"/>
  <c r="V1163" i="5"/>
  <c r="L1155" i="5"/>
  <c r="N1154" i="5"/>
  <c r="O1154" i="5" s="1"/>
  <c r="Q1154" i="5" s="1"/>
  <c r="S1154" i="5" s="1"/>
  <c r="U1154" i="5" s="1"/>
  <c r="W1154" i="5" s="1"/>
  <c r="X1154" i="5"/>
  <c r="Z1154" i="5" s="1"/>
  <c r="N1147" i="5"/>
  <c r="N1138" i="5"/>
  <c r="N1135" i="5"/>
  <c r="J1132" i="5"/>
  <c r="T1132" i="5"/>
  <c r="N1125" i="5"/>
  <c r="R1122" i="5"/>
  <c r="P1118" i="5"/>
  <c r="R1115" i="5"/>
  <c r="L1109" i="5"/>
  <c r="V1109" i="5"/>
  <c r="P1109" i="5"/>
  <c r="I1109" i="5"/>
  <c r="K1109" i="5" s="1"/>
  <c r="T1109" i="5"/>
  <c r="J1108" i="5"/>
  <c r="T1108" i="5"/>
  <c r="V1108" i="5"/>
  <c r="L1108" i="5"/>
  <c r="P1108" i="5"/>
  <c r="R1108" i="5"/>
  <c r="L1100" i="5"/>
  <c r="L1099" i="5"/>
  <c r="V1099" i="5"/>
  <c r="J1099" i="5"/>
  <c r="K1099" i="5" s="1"/>
  <c r="N1099" i="5"/>
  <c r="P1099" i="5"/>
  <c r="R1099" i="5"/>
  <c r="P1081" i="5"/>
  <c r="J1081" i="5"/>
  <c r="T1081" i="5"/>
  <c r="I1081" i="5"/>
  <c r="L1081" i="5"/>
  <c r="N1081" i="5"/>
  <c r="R1081" i="5"/>
  <c r="V1081" i="5"/>
  <c r="J1018" i="5"/>
  <c r="K1018" i="5" s="1"/>
  <c r="T1018" i="5"/>
  <c r="N1018" i="5"/>
  <c r="X1018" i="5"/>
  <c r="Z1018" i="5" s="1"/>
  <c r="L1018" i="5"/>
  <c r="P1018" i="5"/>
  <c r="R1018" i="5"/>
  <c r="V1018" i="5"/>
  <c r="P957" i="5"/>
  <c r="I957" i="5"/>
  <c r="J957" i="5"/>
  <c r="X957" i="5"/>
  <c r="Z957" i="5" s="1"/>
  <c r="L957" i="5"/>
  <c r="N957" i="5"/>
  <c r="R957" i="5"/>
  <c r="T957" i="5"/>
  <c r="L1114" i="5"/>
  <c r="V1114" i="5"/>
  <c r="L1106" i="5"/>
  <c r="N1105" i="5"/>
  <c r="X1105" i="5"/>
  <c r="Z1105" i="5" s="1"/>
  <c r="P1076" i="5"/>
  <c r="J1076" i="5"/>
  <c r="K1076" i="5" s="1"/>
  <c r="M1076" i="5" s="1"/>
  <c r="T1076" i="5"/>
  <c r="N1066" i="5"/>
  <c r="P1051" i="5"/>
  <c r="J1051" i="5"/>
  <c r="K1051" i="5" s="1"/>
  <c r="M1051" i="5" s="1"/>
  <c r="O1051" i="5" s="1"/>
  <c r="Q1051" i="5" s="1"/>
  <c r="S1051" i="5" s="1"/>
  <c r="U1051" i="5" s="1"/>
  <c r="W1051" i="5" s="1"/>
  <c r="Y1051" i="5" s="1"/>
  <c r="T1051" i="5"/>
  <c r="P1026" i="5"/>
  <c r="J1026" i="5"/>
  <c r="T1026" i="5"/>
  <c r="T985" i="5"/>
  <c r="R941" i="5"/>
  <c r="J941" i="5"/>
  <c r="V941" i="5"/>
  <c r="L941" i="5"/>
  <c r="X941" i="5"/>
  <c r="Z941" i="5" s="1"/>
  <c r="I941" i="5"/>
  <c r="N941" i="5"/>
  <c r="P941" i="5"/>
  <c r="T941" i="5"/>
  <c r="P909" i="5"/>
  <c r="R909" i="5"/>
  <c r="I909" i="5"/>
  <c r="T909" i="5"/>
  <c r="J909" i="5"/>
  <c r="V909" i="5"/>
  <c r="N909" i="5"/>
  <c r="X909" i="5"/>
  <c r="Z909" i="5" s="1"/>
  <c r="O901" i="5"/>
  <c r="Q901" i="5" s="1"/>
  <c r="S901" i="5" s="1"/>
  <c r="U901" i="5" s="1"/>
  <c r="W901" i="5" s="1"/>
  <c r="Y901" i="5" s="1"/>
  <c r="J1079" i="5"/>
  <c r="K1079" i="5" s="1"/>
  <c r="M1079" i="5" s="1"/>
  <c r="O1079" i="5" s="1"/>
  <c r="Q1079" i="5" s="1"/>
  <c r="L1078" i="5"/>
  <c r="N1074" i="5"/>
  <c r="P1073" i="5"/>
  <c r="L1064" i="5"/>
  <c r="M1064" i="5" s="1"/>
  <c r="V1064" i="5"/>
  <c r="P1064" i="5"/>
  <c r="J1063" i="5"/>
  <c r="K1063" i="5" s="1"/>
  <c r="M1063" i="5" s="1"/>
  <c r="T1063" i="5"/>
  <c r="N1063" i="5"/>
  <c r="X1063" i="5"/>
  <c r="Z1063" i="5" s="1"/>
  <c r="L1039" i="5"/>
  <c r="V1039" i="5"/>
  <c r="P1039" i="5"/>
  <c r="J1038" i="5"/>
  <c r="T1038" i="5"/>
  <c r="N1038" i="5"/>
  <c r="X1038" i="5"/>
  <c r="Z1038" i="5" s="1"/>
  <c r="L1014" i="5"/>
  <c r="M1014" i="5" s="1"/>
  <c r="V1014" i="5"/>
  <c r="P1014" i="5"/>
  <c r="J1013" i="5"/>
  <c r="T1013" i="5"/>
  <c r="N1013" i="5"/>
  <c r="X1013" i="5"/>
  <c r="Z1013" i="5" s="1"/>
  <c r="L1000" i="5"/>
  <c r="V1000" i="5"/>
  <c r="I1000" i="5"/>
  <c r="T1000" i="5"/>
  <c r="J1000" i="5"/>
  <c r="N1000" i="5"/>
  <c r="J999" i="5"/>
  <c r="T999" i="5"/>
  <c r="P999" i="5"/>
  <c r="I999" i="5"/>
  <c r="V999" i="5"/>
  <c r="N976" i="5"/>
  <c r="X976" i="5"/>
  <c r="Z976" i="5" s="1"/>
  <c r="J976" i="5"/>
  <c r="V976" i="5"/>
  <c r="L976" i="5"/>
  <c r="P976" i="5"/>
  <c r="R976" i="5"/>
  <c r="L960" i="5"/>
  <c r="V960" i="5"/>
  <c r="J960" i="5"/>
  <c r="K960" i="5" s="1"/>
  <c r="X960" i="5"/>
  <c r="Z960" i="5" s="1"/>
  <c r="N960" i="5"/>
  <c r="P960" i="5"/>
  <c r="R960" i="5"/>
  <c r="T960" i="5"/>
  <c r="V892" i="5"/>
  <c r="L892" i="5"/>
  <c r="X892" i="5"/>
  <c r="Z892" i="5" s="1"/>
  <c r="P892" i="5"/>
  <c r="J892" i="5"/>
  <c r="K892" i="5" s="1"/>
  <c r="N892" i="5"/>
  <c r="R892" i="5"/>
  <c r="T892" i="5"/>
  <c r="J1106" i="5"/>
  <c r="K1106" i="5" s="1"/>
  <c r="J1103" i="5"/>
  <c r="K1103" i="5" s="1"/>
  <c r="M1103" i="5" s="1"/>
  <c r="T1103" i="5"/>
  <c r="L1094" i="5"/>
  <c r="V1094" i="5"/>
  <c r="P1071" i="5"/>
  <c r="J1071" i="5"/>
  <c r="T1071" i="5"/>
  <c r="P1046" i="5"/>
  <c r="J1046" i="5"/>
  <c r="K1046" i="5" s="1"/>
  <c r="M1046" i="5" s="1"/>
  <c r="O1046" i="5" s="1"/>
  <c r="T1046" i="5"/>
  <c r="P1021" i="5"/>
  <c r="J1021" i="5"/>
  <c r="K1021" i="5" s="1"/>
  <c r="T1021" i="5"/>
  <c r="L990" i="5"/>
  <c r="V990" i="5"/>
  <c r="N990" i="5"/>
  <c r="R990" i="5"/>
  <c r="I990" i="5"/>
  <c r="K990" i="5" s="1"/>
  <c r="J984" i="5"/>
  <c r="T984" i="5"/>
  <c r="X984" i="5"/>
  <c r="Z984" i="5" s="1"/>
  <c r="L984" i="5"/>
  <c r="P984" i="5"/>
  <c r="L980" i="5"/>
  <c r="V980" i="5"/>
  <c r="J980" i="5"/>
  <c r="X980" i="5"/>
  <c r="Z980" i="5" s="1"/>
  <c r="N980" i="5"/>
  <c r="P980" i="5"/>
  <c r="R980" i="5"/>
  <c r="L1079" i="5"/>
  <c r="V1079" i="5"/>
  <c r="P1079" i="5"/>
  <c r="J1078" i="5"/>
  <c r="K1078" i="5" s="1"/>
  <c r="M1078" i="5" s="1"/>
  <c r="O1078" i="5" s="1"/>
  <c r="Q1078" i="5" s="1"/>
  <c r="T1078" i="5"/>
  <c r="N1078" i="5"/>
  <c r="X1078" i="5"/>
  <c r="Z1078" i="5" s="1"/>
  <c r="J1074" i="5"/>
  <c r="L1073" i="5"/>
  <c r="T1064" i="5"/>
  <c r="V1063" i="5"/>
  <c r="L1059" i="5"/>
  <c r="M1059" i="5" s="1"/>
  <c r="O1059" i="5" s="1"/>
  <c r="V1059" i="5"/>
  <c r="P1059" i="5"/>
  <c r="J1058" i="5"/>
  <c r="K1058" i="5" s="1"/>
  <c r="M1058" i="5" s="1"/>
  <c r="T1058" i="5"/>
  <c r="N1058" i="5"/>
  <c r="X1058" i="5"/>
  <c r="Z1058" i="5" s="1"/>
  <c r="J1054" i="5"/>
  <c r="K1054" i="5" s="1"/>
  <c r="M1054" i="5" s="1"/>
  <c r="O1054" i="5" s="1"/>
  <c r="L1053" i="5"/>
  <c r="T1039" i="5"/>
  <c r="V1038" i="5"/>
  <c r="L1034" i="5"/>
  <c r="M1034" i="5" s="1"/>
  <c r="O1034" i="5" s="1"/>
  <c r="V1034" i="5"/>
  <c r="P1034" i="5"/>
  <c r="J1033" i="5"/>
  <c r="K1033" i="5" s="1"/>
  <c r="M1033" i="5" s="1"/>
  <c r="T1033" i="5"/>
  <c r="N1033" i="5"/>
  <c r="X1033" i="5"/>
  <c r="Z1033" i="5" s="1"/>
  <c r="T1014" i="5"/>
  <c r="V1013" i="5"/>
  <c r="L1009" i="5"/>
  <c r="M1009" i="5" s="1"/>
  <c r="O1009" i="5" s="1"/>
  <c r="V1009" i="5"/>
  <c r="P1009" i="5"/>
  <c r="J1008" i="5"/>
  <c r="K1008" i="5" s="1"/>
  <c r="M1008" i="5" s="1"/>
  <c r="O1008" i="5" s="1"/>
  <c r="Q1008" i="5" s="1"/>
  <c r="T1008" i="5"/>
  <c r="N1008" i="5"/>
  <c r="X1008" i="5"/>
  <c r="Z1008" i="5" s="1"/>
  <c r="X1000" i="5"/>
  <c r="Z1000" i="5" s="1"/>
  <c r="X999" i="5"/>
  <c r="Z999" i="5" s="1"/>
  <c r="P972" i="5"/>
  <c r="I972" i="5"/>
  <c r="J972" i="5"/>
  <c r="V972" i="5"/>
  <c r="L972" i="5"/>
  <c r="X972" i="5"/>
  <c r="Z972" i="5" s="1"/>
  <c r="N972" i="5"/>
  <c r="R972" i="5"/>
  <c r="P1066" i="5"/>
  <c r="J1066" i="5"/>
  <c r="T1066" i="5"/>
  <c r="V1046" i="5"/>
  <c r="P1041" i="5"/>
  <c r="J1041" i="5"/>
  <c r="K1041" i="5" s="1"/>
  <c r="T1041" i="5"/>
  <c r="V1021" i="5"/>
  <c r="P1016" i="5"/>
  <c r="J1016" i="5"/>
  <c r="K1016" i="5" s="1"/>
  <c r="M1016" i="5" s="1"/>
  <c r="O1016" i="5" s="1"/>
  <c r="Q1016" i="5" s="1"/>
  <c r="S1016" i="5" s="1"/>
  <c r="T1016" i="5"/>
  <c r="P967" i="5"/>
  <c r="I967" i="5"/>
  <c r="J967" i="5"/>
  <c r="X967" i="5"/>
  <c r="Z967" i="5" s="1"/>
  <c r="L967" i="5"/>
  <c r="N967" i="5"/>
  <c r="R967" i="5"/>
  <c r="T967" i="5"/>
  <c r="L1074" i="5"/>
  <c r="V1074" i="5"/>
  <c r="P1074" i="5"/>
  <c r="J1073" i="5"/>
  <c r="K1073" i="5" s="1"/>
  <c r="M1073" i="5" s="1"/>
  <c r="T1073" i="5"/>
  <c r="N1073" i="5"/>
  <c r="X1073" i="5"/>
  <c r="Z1073" i="5" s="1"/>
  <c r="R1064" i="5"/>
  <c r="R1063" i="5"/>
  <c r="L1054" i="5"/>
  <c r="V1054" i="5"/>
  <c r="P1054" i="5"/>
  <c r="J1053" i="5"/>
  <c r="T1053" i="5"/>
  <c r="N1053" i="5"/>
  <c r="X1053" i="5"/>
  <c r="Z1053" i="5" s="1"/>
  <c r="R1039" i="5"/>
  <c r="R1038" i="5"/>
  <c r="T1034" i="5"/>
  <c r="V1033" i="5"/>
  <c r="L1029" i="5"/>
  <c r="V1029" i="5"/>
  <c r="P1029" i="5"/>
  <c r="J1028" i="5"/>
  <c r="T1028" i="5"/>
  <c r="N1028" i="5"/>
  <c r="R1014" i="5"/>
  <c r="R1013" i="5"/>
  <c r="T1009" i="5"/>
  <c r="V1008" i="5"/>
  <c r="L1004" i="5"/>
  <c r="M1004" i="5" s="1"/>
  <c r="O1004" i="5" s="1"/>
  <c r="V1004" i="5"/>
  <c r="P1004" i="5"/>
  <c r="X990" i="5"/>
  <c r="Z990" i="5" s="1"/>
  <c r="L985" i="5"/>
  <c r="V985" i="5"/>
  <c r="R985" i="5"/>
  <c r="J985" i="5"/>
  <c r="X985" i="5"/>
  <c r="Z985" i="5" s="1"/>
  <c r="N985" i="5"/>
  <c r="J897" i="5"/>
  <c r="V897" i="5"/>
  <c r="N897" i="5"/>
  <c r="P897" i="5"/>
  <c r="I897" i="5"/>
  <c r="T897" i="5"/>
  <c r="R897" i="5"/>
  <c r="X897" i="5"/>
  <c r="Z897" i="5" s="1"/>
  <c r="J1113" i="5"/>
  <c r="K1113" i="5" s="1"/>
  <c r="T1113" i="5"/>
  <c r="L1104" i="5"/>
  <c r="V1104" i="5"/>
  <c r="L1096" i="5"/>
  <c r="M1096" i="5" s="1"/>
  <c r="O1096" i="5" s="1"/>
  <c r="Q1096" i="5" s="1"/>
  <c r="S1096" i="5" s="1"/>
  <c r="U1096" i="5" s="1"/>
  <c r="N1095" i="5"/>
  <c r="X1095" i="5"/>
  <c r="Z1095" i="5" s="1"/>
  <c r="P1086" i="5"/>
  <c r="J1086" i="5"/>
  <c r="K1086" i="5" s="1"/>
  <c r="M1086" i="5" s="1"/>
  <c r="O1086" i="5" s="1"/>
  <c r="T1086" i="5"/>
  <c r="N1076" i="5"/>
  <c r="R1071" i="5"/>
  <c r="V1066" i="5"/>
  <c r="P1061" i="5"/>
  <c r="R1046" i="5"/>
  <c r="V1041" i="5"/>
  <c r="P1036" i="5"/>
  <c r="J1036" i="5"/>
  <c r="K1036" i="5" s="1"/>
  <c r="M1036" i="5" s="1"/>
  <c r="O1036" i="5" s="1"/>
  <c r="Q1036" i="5" s="1"/>
  <c r="S1036" i="5" s="1"/>
  <c r="U1036" i="5" s="1"/>
  <c r="W1036" i="5" s="1"/>
  <c r="Y1036" i="5" s="1"/>
  <c r="T1036" i="5"/>
  <c r="R1021" i="5"/>
  <c r="V1016" i="5"/>
  <c r="P1011" i="5"/>
  <c r="J1011" i="5"/>
  <c r="T1011" i="5"/>
  <c r="R1000" i="5"/>
  <c r="R999" i="5"/>
  <c r="P997" i="5"/>
  <c r="J997" i="5"/>
  <c r="K997" i="5" s="1"/>
  <c r="M997" i="5" s="1"/>
  <c r="V997" i="5"/>
  <c r="N997" i="5"/>
  <c r="N996" i="5"/>
  <c r="X996" i="5"/>
  <c r="Z996" i="5" s="1"/>
  <c r="R996" i="5"/>
  <c r="J996" i="5"/>
  <c r="K996" i="5" s="1"/>
  <c r="M996" i="5" s="1"/>
  <c r="V996" i="5"/>
  <c r="L995" i="5"/>
  <c r="M995" i="5" s="1"/>
  <c r="O995" i="5" s="1"/>
  <c r="Q995" i="5" s="1"/>
  <c r="S995" i="5" s="1"/>
  <c r="U995" i="5" s="1"/>
  <c r="W995" i="5" s="1"/>
  <c r="V995" i="5"/>
  <c r="X995" i="5"/>
  <c r="Z995" i="5" s="1"/>
  <c r="N995" i="5"/>
  <c r="R995" i="5"/>
  <c r="V984" i="5"/>
  <c r="R1113" i="5"/>
  <c r="N1110" i="5"/>
  <c r="X1110" i="5"/>
  <c r="Z1110" i="5" s="1"/>
  <c r="V1105" i="5"/>
  <c r="R1104" i="5"/>
  <c r="N1103" i="5"/>
  <c r="V1096" i="5"/>
  <c r="R1095" i="5"/>
  <c r="N1094" i="5"/>
  <c r="N1090" i="5"/>
  <c r="X1090" i="5"/>
  <c r="Z1090" i="5" s="1"/>
  <c r="I1090" i="5"/>
  <c r="R1079" i="5"/>
  <c r="R1078" i="5"/>
  <c r="T1074" i="5"/>
  <c r="V1073" i="5"/>
  <c r="L1069" i="5"/>
  <c r="V1069" i="5"/>
  <c r="P1069" i="5"/>
  <c r="J1068" i="5"/>
  <c r="K1068" i="5" s="1"/>
  <c r="T1068" i="5"/>
  <c r="N1068" i="5"/>
  <c r="X1068" i="5"/>
  <c r="Z1068" i="5" s="1"/>
  <c r="N1064" i="5"/>
  <c r="P1063" i="5"/>
  <c r="R1059" i="5"/>
  <c r="R1058" i="5"/>
  <c r="T1054" i="5"/>
  <c r="V1053" i="5"/>
  <c r="L1049" i="5"/>
  <c r="V1049" i="5"/>
  <c r="P1049" i="5"/>
  <c r="J1048" i="5"/>
  <c r="K1048" i="5" s="1"/>
  <c r="M1048" i="5" s="1"/>
  <c r="T1048" i="5"/>
  <c r="N1048" i="5"/>
  <c r="X1048" i="5"/>
  <c r="Z1048" i="5" s="1"/>
  <c r="N1039" i="5"/>
  <c r="P1038" i="5"/>
  <c r="R1034" i="5"/>
  <c r="R1033" i="5"/>
  <c r="T1029" i="5"/>
  <c r="L1024" i="5"/>
  <c r="M1024" i="5" s="1"/>
  <c r="V1024" i="5"/>
  <c r="P1024" i="5"/>
  <c r="J1023" i="5"/>
  <c r="K1023" i="5" s="1"/>
  <c r="M1023" i="5" s="1"/>
  <c r="T1023" i="5"/>
  <c r="N1023" i="5"/>
  <c r="X1023" i="5"/>
  <c r="Z1023" i="5" s="1"/>
  <c r="N1014" i="5"/>
  <c r="P1013" i="5"/>
  <c r="R1009" i="5"/>
  <c r="R1008" i="5"/>
  <c r="T1004" i="5"/>
  <c r="X997" i="5"/>
  <c r="Z997" i="5" s="1"/>
  <c r="T990" i="5"/>
  <c r="K981" i="5"/>
  <c r="M981" i="5" s="1"/>
  <c r="P952" i="5"/>
  <c r="I952" i="5"/>
  <c r="J952" i="5"/>
  <c r="T952" i="5"/>
  <c r="L952" i="5"/>
  <c r="N952" i="5"/>
  <c r="R952" i="5"/>
  <c r="V952" i="5"/>
  <c r="K933" i="5"/>
  <c r="R917" i="5"/>
  <c r="I917" i="5"/>
  <c r="T917" i="5"/>
  <c r="J917" i="5"/>
  <c r="V917" i="5"/>
  <c r="P917" i="5"/>
  <c r="L917" i="5"/>
  <c r="N917" i="5"/>
  <c r="X917" i="5"/>
  <c r="Z917" i="5" s="1"/>
  <c r="P982" i="5"/>
  <c r="I982" i="5"/>
  <c r="X959" i="5"/>
  <c r="Z959" i="5" s="1"/>
  <c r="R946" i="5"/>
  <c r="R944" i="5"/>
  <c r="I938" i="5"/>
  <c r="T938" i="5"/>
  <c r="J938" i="5"/>
  <c r="V938" i="5"/>
  <c r="T916" i="5"/>
  <c r="X905" i="5"/>
  <c r="Z905" i="5" s="1"/>
  <c r="R888" i="5"/>
  <c r="I888" i="5"/>
  <c r="T888" i="5"/>
  <c r="J888" i="5"/>
  <c r="V888" i="5"/>
  <c r="P888" i="5"/>
  <c r="L876" i="5"/>
  <c r="V876" i="5"/>
  <c r="J876" i="5"/>
  <c r="P876" i="5"/>
  <c r="R876" i="5"/>
  <c r="I876" i="5"/>
  <c r="X876" i="5"/>
  <c r="Z876" i="5" s="1"/>
  <c r="N808" i="5"/>
  <c r="X808" i="5"/>
  <c r="Z808" i="5" s="1"/>
  <c r="I808" i="5"/>
  <c r="T808" i="5"/>
  <c r="J808" i="5"/>
  <c r="L808" i="5"/>
  <c r="R808" i="5"/>
  <c r="P808" i="5"/>
  <c r="V808" i="5"/>
  <c r="L977" i="5"/>
  <c r="J969" i="5"/>
  <c r="T969" i="5"/>
  <c r="N966" i="5"/>
  <c r="X966" i="5"/>
  <c r="Z966" i="5" s="1"/>
  <c r="I966" i="5"/>
  <c r="K966" i="5" s="1"/>
  <c r="M966" i="5" s="1"/>
  <c r="J959" i="5"/>
  <c r="K959" i="5" s="1"/>
  <c r="M959" i="5" s="1"/>
  <c r="T959" i="5"/>
  <c r="P946" i="5"/>
  <c r="P944" i="5"/>
  <c r="J939" i="5"/>
  <c r="K939" i="5" s="1"/>
  <c r="M939" i="5" s="1"/>
  <c r="X939" i="5"/>
  <c r="Z939" i="5" s="1"/>
  <c r="N939" i="5"/>
  <c r="J918" i="5"/>
  <c r="V918" i="5"/>
  <c r="X918" i="5"/>
  <c r="Z918" i="5" s="1"/>
  <c r="N918" i="5"/>
  <c r="P918" i="5"/>
  <c r="I918" i="5"/>
  <c r="T918" i="5"/>
  <c r="T905" i="5"/>
  <c r="I900" i="5"/>
  <c r="L900" i="5"/>
  <c r="X900" i="5"/>
  <c r="Z900" i="5" s="1"/>
  <c r="P900" i="5"/>
  <c r="V900" i="5"/>
  <c r="N1001" i="5"/>
  <c r="X1001" i="5"/>
  <c r="Z1001" i="5" s="1"/>
  <c r="R982" i="5"/>
  <c r="K973" i="5"/>
  <c r="M973" i="5" s="1"/>
  <c r="O973" i="5" s="1"/>
  <c r="Q973" i="5" s="1"/>
  <c r="S973" i="5" s="1"/>
  <c r="U973" i="5" s="1"/>
  <c r="W973" i="5" s="1"/>
  <c r="Y973" i="5" s="1"/>
  <c r="X965" i="5"/>
  <c r="Z965" i="5" s="1"/>
  <c r="J965" i="5"/>
  <c r="I950" i="5"/>
  <c r="K950" i="5" s="1"/>
  <c r="L950" i="5"/>
  <c r="V950" i="5"/>
  <c r="P950" i="5"/>
  <c r="X938" i="5"/>
  <c r="Z938" i="5" s="1"/>
  <c r="V934" i="5"/>
  <c r="L934" i="5"/>
  <c r="M934" i="5" s="1"/>
  <c r="N934" i="5"/>
  <c r="P934" i="5"/>
  <c r="K899" i="5"/>
  <c r="M899" i="5" s="1"/>
  <c r="O899" i="5" s="1"/>
  <c r="Q899" i="5" s="1"/>
  <c r="S899" i="5" s="1"/>
  <c r="U899" i="5" s="1"/>
  <c r="W899" i="5" s="1"/>
  <c r="Y899" i="5" s="1"/>
  <c r="L817" i="5"/>
  <c r="V817" i="5"/>
  <c r="I817" i="5"/>
  <c r="K817" i="5" s="1"/>
  <c r="T817" i="5"/>
  <c r="X817" i="5"/>
  <c r="Z817" i="5" s="1"/>
  <c r="N817" i="5"/>
  <c r="P817" i="5"/>
  <c r="R817" i="5"/>
  <c r="V1062" i="5"/>
  <c r="V1057" i="5"/>
  <c r="V1052" i="5"/>
  <c r="V1047" i="5"/>
  <c r="V1042" i="5"/>
  <c r="V1037" i="5"/>
  <c r="V1032" i="5"/>
  <c r="V1027" i="5"/>
  <c r="V1022" i="5"/>
  <c r="V1017" i="5"/>
  <c r="V1012" i="5"/>
  <c r="V1007" i="5"/>
  <c r="V1002" i="5"/>
  <c r="R1001" i="5"/>
  <c r="R992" i="5"/>
  <c r="V981" i="5"/>
  <c r="J979" i="5"/>
  <c r="K979" i="5" s="1"/>
  <c r="M979" i="5" s="1"/>
  <c r="T979" i="5"/>
  <c r="V977" i="5"/>
  <c r="L975" i="5"/>
  <c r="V975" i="5"/>
  <c r="N971" i="5"/>
  <c r="X971" i="5"/>
  <c r="Z971" i="5" s="1"/>
  <c r="R969" i="5"/>
  <c r="T966" i="5"/>
  <c r="P962" i="5"/>
  <c r="I962" i="5"/>
  <c r="L955" i="5"/>
  <c r="M955" i="5" s="1"/>
  <c r="V955" i="5"/>
  <c r="P955" i="5"/>
  <c r="J954" i="5"/>
  <c r="K954" i="5" s="1"/>
  <c r="M954" i="5" s="1"/>
  <c r="T954" i="5"/>
  <c r="N954" i="5"/>
  <c r="X954" i="5"/>
  <c r="Z954" i="5" s="1"/>
  <c r="V939" i="5"/>
  <c r="I925" i="5"/>
  <c r="R925" i="5"/>
  <c r="J925" i="5"/>
  <c r="V925" i="5"/>
  <c r="L925" i="5"/>
  <c r="P925" i="5"/>
  <c r="J916" i="5"/>
  <c r="K911" i="5"/>
  <c r="M911" i="5" s="1"/>
  <c r="O911" i="5" s="1"/>
  <c r="Q911" i="5" s="1"/>
  <c r="S911" i="5" s="1"/>
  <c r="X895" i="5"/>
  <c r="Z895" i="5" s="1"/>
  <c r="N895" i="5"/>
  <c r="P895" i="5"/>
  <c r="R895" i="5"/>
  <c r="L895" i="5"/>
  <c r="J889" i="5"/>
  <c r="V889" i="5"/>
  <c r="X889" i="5"/>
  <c r="Z889" i="5" s="1"/>
  <c r="N889" i="5"/>
  <c r="I889" i="5"/>
  <c r="T889" i="5"/>
  <c r="O871" i="5"/>
  <c r="Q871" i="5" s="1"/>
  <c r="S871" i="5" s="1"/>
  <c r="U871" i="5" s="1"/>
  <c r="W871" i="5" s="1"/>
  <c r="Y871" i="5" s="1"/>
  <c r="P977" i="5"/>
  <c r="I977" i="5"/>
  <c r="R966" i="5"/>
  <c r="L965" i="5"/>
  <c r="V965" i="5"/>
  <c r="R959" i="5"/>
  <c r="T939" i="5"/>
  <c r="X888" i="5"/>
  <c r="Z888" i="5" s="1"/>
  <c r="N981" i="5"/>
  <c r="X981" i="5"/>
  <c r="Z981" i="5" s="1"/>
  <c r="I946" i="5"/>
  <c r="T946" i="5"/>
  <c r="J946" i="5"/>
  <c r="V946" i="5"/>
  <c r="L946" i="5"/>
  <c r="I944" i="5"/>
  <c r="K944" i="5" s="1"/>
  <c r="T944" i="5"/>
  <c r="L944" i="5"/>
  <c r="X944" i="5"/>
  <c r="Z944" i="5" s="1"/>
  <c r="N944" i="5"/>
  <c r="X916" i="5"/>
  <c r="Z916" i="5" s="1"/>
  <c r="N916" i="5"/>
  <c r="P916" i="5"/>
  <c r="R916" i="5"/>
  <c r="L916" i="5"/>
  <c r="I905" i="5"/>
  <c r="V905" i="5"/>
  <c r="L905" i="5"/>
  <c r="N905" i="5"/>
  <c r="P905" i="5"/>
  <c r="J905" i="5"/>
  <c r="K879" i="5"/>
  <c r="M879" i="5" s="1"/>
  <c r="N992" i="5"/>
  <c r="R977" i="5"/>
  <c r="J964" i="5"/>
  <c r="T964" i="5"/>
  <c r="N961" i="5"/>
  <c r="X961" i="5"/>
  <c r="Z961" i="5" s="1"/>
  <c r="I961" i="5"/>
  <c r="K961" i="5" s="1"/>
  <c r="M961" i="5" s="1"/>
  <c r="P959" i="5"/>
  <c r="J947" i="5"/>
  <c r="K947" i="5" s="1"/>
  <c r="M947" i="5" s="1"/>
  <c r="N947" i="5"/>
  <c r="P947" i="5"/>
  <c r="I945" i="5"/>
  <c r="X945" i="5"/>
  <c r="Z945" i="5" s="1"/>
  <c r="P945" i="5"/>
  <c r="R945" i="5"/>
  <c r="R939" i="5"/>
  <c r="P938" i="5"/>
  <c r="T934" i="5"/>
  <c r="J926" i="5"/>
  <c r="V926" i="5"/>
  <c r="L926" i="5"/>
  <c r="N926" i="5"/>
  <c r="P926" i="5"/>
  <c r="I926" i="5"/>
  <c r="T926" i="5"/>
  <c r="L908" i="5"/>
  <c r="M908" i="5" s="1"/>
  <c r="O908" i="5" s="1"/>
  <c r="X908" i="5"/>
  <c r="Z908" i="5" s="1"/>
  <c r="P908" i="5"/>
  <c r="R908" i="5"/>
  <c r="V908" i="5"/>
  <c r="R896" i="5"/>
  <c r="I896" i="5"/>
  <c r="T896" i="5"/>
  <c r="J896" i="5"/>
  <c r="V896" i="5"/>
  <c r="L896" i="5"/>
  <c r="P896" i="5"/>
  <c r="K887" i="5"/>
  <c r="V884" i="5"/>
  <c r="L884" i="5"/>
  <c r="N884" i="5"/>
  <c r="P884" i="5"/>
  <c r="J884" i="5"/>
  <c r="M830" i="5"/>
  <c r="O830" i="5" s="1"/>
  <c r="Q830" i="5" s="1"/>
  <c r="S830" i="5" s="1"/>
  <c r="U830" i="5" s="1"/>
  <c r="W830" i="5" s="1"/>
  <c r="Y830" i="5" s="1"/>
  <c r="X1085" i="5"/>
  <c r="Z1085" i="5" s="1"/>
  <c r="X1080" i="5"/>
  <c r="X1075" i="5"/>
  <c r="Z1075" i="5" s="1"/>
  <c r="X1070" i="5"/>
  <c r="R1002" i="5"/>
  <c r="J994" i="5"/>
  <c r="K994" i="5" s="1"/>
  <c r="M994" i="5" s="1"/>
  <c r="O994" i="5" s="1"/>
  <c r="T994" i="5"/>
  <c r="X992" i="5"/>
  <c r="Z992" i="5" s="1"/>
  <c r="N991" i="5"/>
  <c r="O991" i="5" s="1"/>
  <c r="Q991" i="5" s="1"/>
  <c r="S991" i="5" s="1"/>
  <c r="U991" i="5" s="1"/>
  <c r="W991" i="5" s="1"/>
  <c r="X991" i="5"/>
  <c r="Z991" i="5" s="1"/>
  <c r="X982" i="5"/>
  <c r="Z982" i="5" s="1"/>
  <c r="L982" i="5"/>
  <c r="R981" i="5"/>
  <c r="J974" i="5"/>
  <c r="T974" i="5"/>
  <c r="L970" i="5"/>
  <c r="M970" i="5" s="1"/>
  <c r="O970" i="5" s="1"/>
  <c r="Q970" i="5" s="1"/>
  <c r="S970" i="5" s="1"/>
  <c r="U970" i="5" s="1"/>
  <c r="V970" i="5"/>
  <c r="N969" i="5"/>
  <c r="R965" i="5"/>
  <c r="N959" i="5"/>
  <c r="R950" i="5"/>
  <c r="X947" i="5"/>
  <c r="Z947" i="5" s="1"/>
  <c r="V944" i="5"/>
  <c r="P939" i="5"/>
  <c r="N938" i="5"/>
  <c r="V913" i="5"/>
  <c r="L913" i="5"/>
  <c r="N913" i="5"/>
  <c r="P913" i="5"/>
  <c r="J913" i="5"/>
  <c r="K913" i="5" s="1"/>
  <c r="M913" i="5" s="1"/>
  <c r="O913" i="5" s="1"/>
  <c r="T900" i="5"/>
  <c r="N888" i="5"/>
  <c r="L887" i="5"/>
  <c r="X887" i="5"/>
  <c r="Z887" i="5" s="1"/>
  <c r="N887" i="5"/>
  <c r="P887" i="5"/>
  <c r="R887" i="5"/>
  <c r="V887" i="5"/>
  <c r="T876" i="5"/>
  <c r="N803" i="5"/>
  <c r="X803" i="5"/>
  <c r="Z803" i="5" s="1"/>
  <c r="L803" i="5"/>
  <c r="P803" i="5"/>
  <c r="R803" i="5"/>
  <c r="T803" i="5"/>
  <c r="V803" i="5"/>
  <c r="J803" i="5"/>
  <c r="K803" i="5" s="1"/>
  <c r="X866" i="5"/>
  <c r="Z866" i="5" s="1"/>
  <c r="J864" i="5"/>
  <c r="L827" i="5"/>
  <c r="V827" i="5"/>
  <c r="N827" i="5"/>
  <c r="R827" i="5"/>
  <c r="J827" i="5"/>
  <c r="P827" i="5"/>
  <c r="J821" i="5"/>
  <c r="T821" i="5"/>
  <c r="X821" i="5"/>
  <c r="Z821" i="5" s="1"/>
  <c r="P821" i="5"/>
  <c r="N821" i="5"/>
  <c r="R821" i="5"/>
  <c r="V821" i="5"/>
  <c r="P819" i="5"/>
  <c r="R819" i="5"/>
  <c r="J819" i="5"/>
  <c r="V819" i="5"/>
  <c r="L819" i="5"/>
  <c r="N819" i="5"/>
  <c r="P814" i="5"/>
  <c r="J814" i="5"/>
  <c r="X814" i="5"/>
  <c r="Z814" i="5" s="1"/>
  <c r="N814" i="5"/>
  <c r="L814" i="5"/>
  <c r="T814" i="5"/>
  <c r="I875" i="5"/>
  <c r="J875" i="5"/>
  <c r="T875" i="5"/>
  <c r="M859" i="5"/>
  <c r="J856" i="5"/>
  <c r="T856" i="5"/>
  <c r="L856" i="5"/>
  <c r="R856" i="5"/>
  <c r="X856" i="5"/>
  <c r="Z856" i="5" s="1"/>
  <c r="K850" i="5"/>
  <c r="M850" i="5" s="1"/>
  <c r="O850" i="5" s="1"/>
  <c r="L847" i="5"/>
  <c r="V847" i="5"/>
  <c r="P847" i="5"/>
  <c r="J847" i="5"/>
  <c r="K847" i="5" s="1"/>
  <c r="R847" i="5"/>
  <c r="L822" i="5"/>
  <c r="V822" i="5"/>
  <c r="I822" i="5"/>
  <c r="K822" i="5" s="1"/>
  <c r="M822" i="5" s="1"/>
  <c r="O822" i="5" s="1"/>
  <c r="Q822" i="5" s="1"/>
  <c r="S822" i="5" s="1"/>
  <c r="T822" i="5"/>
  <c r="J822" i="5"/>
  <c r="N822" i="5"/>
  <c r="R822" i="5"/>
  <c r="I956" i="5"/>
  <c r="K956" i="5" s="1"/>
  <c r="I951" i="5"/>
  <c r="K951" i="5" s="1"/>
  <c r="M951" i="5" s="1"/>
  <c r="O951" i="5" s="1"/>
  <c r="Q951" i="5" s="1"/>
  <c r="S951" i="5" s="1"/>
  <c r="U951" i="5" s="1"/>
  <c r="W951" i="5" s="1"/>
  <c r="T948" i="5"/>
  <c r="I948" i="5"/>
  <c r="K948" i="5" s="1"/>
  <c r="M948" i="5" s="1"/>
  <c r="O948" i="5" s="1"/>
  <c r="Q948" i="5" s="1"/>
  <c r="J935" i="5"/>
  <c r="K935" i="5" s="1"/>
  <c r="M935" i="5" s="1"/>
  <c r="O935" i="5" s="1"/>
  <c r="Q935" i="5" s="1"/>
  <c r="S935" i="5" s="1"/>
  <c r="U935" i="5" s="1"/>
  <c r="W935" i="5" s="1"/>
  <c r="L933" i="5"/>
  <c r="T927" i="5"/>
  <c r="I927" i="5"/>
  <c r="K927" i="5" s="1"/>
  <c r="M927" i="5" s="1"/>
  <c r="O927" i="5" s="1"/>
  <c r="N923" i="5"/>
  <c r="X920" i="5"/>
  <c r="Z920" i="5" s="1"/>
  <c r="T919" i="5"/>
  <c r="I919" i="5"/>
  <c r="X912" i="5"/>
  <c r="Z912" i="5" s="1"/>
  <c r="L912" i="5"/>
  <c r="T906" i="5"/>
  <c r="I906" i="5"/>
  <c r="K906" i="5" s="1"/>
  <c r="M906" i="5" s="1"/>
  <c r="O906" i="5" s="1"/>
  <c r="Q906" i="5" s="1"/>
  <c r="S906" i="5" s="1"/>
  <c r="L904" i="5"/>
  <c r="T898" i="5"/>
  <c r="I898" i="5"/>
  <c r="K898" i="5" s="1"/>
  <c r="M898" i="5" s="1"/>
  <c r="O898" i="5" s="1"/>
  <c r="Q898" i="5" s="1"/>
  <c r="S898" i="5" s="1"/>
  <c r="N894" i="5"/>
  <c r="X891" i="5"/>
  <c r="Z891" i="5" s="1"/>
  <c r="J885" i="5"/>
  <c r="L883" i="5"/>
  <c r="V880" i="5"/>
  <c r="J880" i="5"/>
  <c r="V875" i="5"/>
  <c r="R867" i="5"/>
  <c r="N866" i="5"/>
  <c r="T864" i="5"/>
  <c r="T823" i="5"/>
  <c r="L782" i="5"/>
  <c r="V782" i="5"/>
  <c r="J782" i="5"/>
  <c r="X782" i="5"/>
  <c r="Z782" i="5" s="1"/>
  <c r="N782" i="5"/>
  <c r="I782" i="5"/>
  <c r="P782" i="5"/>
  <c r="R782" i="5"/>
  <c r="T782" i="5"/>
  <c r="V933" i="5"/>
  <c r="X923" i="5"/>
  <c r="Z923" i="5" s="1"/>
  <c r="L920" i="5"/>
  <c r="V912" i="5"/>
  <c r="N910" i="5"/>
  <c r="V904" i="5"/>
  <c r="N902" i="5"/>
  <c r="X894" i="5"/>
  <c r="Z894" i="5" s="1"/>
  <c r="L891" i="5"/>
  <c r="V883" i="5"/>
  <c r="N881" i="5"/>
  <c r="N879" i="5"/>
  <c r="J873" i="5"/>
  <c r="K873" i="5" s="1"/>
  <c r="L857" i="5"/>
  <c r="V857" i="5"/>
  <c r="P857" i="5"/>
  <c r="N857" i="5"/>
  <c r="R857" i="5"/>
  <c r="P841" i="5"/>
  <c r="X819" i="5"/>
  <c r="Z819" i="5" s="1"/>
  <c r="J818" i="5"/>
  <c r="K818" i="5" s="1"/>
  <c r="L746" i="5"/>
  <c r="V746" i="5"/>
  <c r="X746" i="5"/>
  <c r="Z746" i="5" s="1"/>
  <c r="P746" i="5"/>
  <c r="N746" i="5"/>
  <c r="R746" i="5"/>
  <c r="T746" i="5"/>
  <c r="J746" i="5"/>
  <c r="I746" i="5"/>
  <c r="R948" i="5"/>
  <c r="R935" i="5"/>
  <c r="J933" i="5"/>
  <c r="P924" i="5"/>
  <c r="L923" i="5"/>
  <c r="V920" i="5"/>
  <c r="R919" i="5"/>
  <c r="J912" i="5"/>
  <c r="X910" i="5"/>
  <c r="Z910" i="5" s="1"/>
  <c r="J904" i="5"/>
  <c r="K904" i="5" s="1"/>
  <c r="M904" i="5" s="1"/>
  <c r="X902" i="5"/>
  <c r="Z902" i="5" s="1"/>
  <c r="L902" i="5"/>
  <c r="R898" i="5"/>
  <c r="L894" i="5"/>
  <c r="V891" i="5"/>
  <c r="J891" i="5"/>
  <c r="R885" i="5"/>
  <c r="J883" i="5"/>
  <c r="K883" i="5" s="1"/>
  <c r="X881" i="5"/>
  <c r="Z881" i="5" s="1"/>
  <c r="T880" i="5"/>
  <c r="R878" i="5"/>
  <c r="R875" i="5"/>
  <c r="N874" i="5"/>
  <c r="R874" i="5"/>
  <c r="J874" i="5"/>
  <c r="K874" i="5" s="1"/>
  <c r="M874" i="5" s="1"/>
  <c r="O874" i="5" s="1"/>
  <c r="Q874" i="5" s="1"/>
  <c r="X857" i="5"/>
  <c r="Z857" i="5" s="1"/>
  <c r="V856" i="5"/>
  <c r="P854" i="5"/>
  <c r="I854" i="5"/>
  <c r="J854" i="5"/>
  <c r="V854" i="5"/>
  <c r="N854" i="5"/>
  <c r="X847" i="5"/>
  <c r="Z847" i="5" s="1"/>
  <c r="P844" i="5"/>
  <c r="L844" i="5"/>
  <c r="N844" i="5"/>
  <c r="T844" i="5"/>
  <c r="L837" i="5"/>
  <c r="V837" i="5"/>
  <c r="R837" i="5"/>
  <c r="J837" i="5"/>
  <c r="K837" i="5" s="1"/>
  <c r="P837" i="5"/>
  <c r="T837" i="5"/>
  <c r="X837" i="5"/>
  <c r="Z837" i="5" s="1"/>
  <c r="T827" i="5"/>
  <c r="J826" i="5"/>
  <c r="T826" i="5"/>
  <c r="I826" i="5"/>
  <c r="K826" i="5" s="1"/>
  <c r="X826" i="5"/>
  <c r="Z826" i="5" s="1"/>
  <c r="N826" i="5"/>
  <c r="L826" i="5"/>
  <c r="R826" i="5"/>
  <c r="V814" i="5"/>
  <c r="N813" i="5"/>
  <c r="X813" i="5"/>
  <c r="Z813" i="5" s="1"/>
  <c r="I813" i="5"/>
  <c r="T813" i="5"/>
  <c r="J813" i="5"/>
  <c r="P813" i="5"/>
  <c r="R813" i="5"/>
  <c r="V813" i="5"/>
  <c r="L873" i="5"/>
  <c r="V873" i="5"/>
  <c r="X873" i="5"/>
  <c r="Z873" i="5" s="1"/>
  <c r="N873" i="5"/>
  <c r="J866" i="5"/>
  <c r="T866" i="5"/>
  <c r="P866" i="5"/>
  <c r="R866" i="5"/>
  <c r="I866" i="5"/>
  <c r="V866" i="5"/>
  <c r="L862" i="5"/>
  <c r="V862" i="5"/>
  <c r="X862" i="5"/>
  <c r="Z862" i="5" s="1"/>
  <c r="R862" i="5"/>
  <c r="I862" i="5"/>
  <c r="J862" i="5"/>
  <c r="J841" i="5"/>
  <c r="K841" i="5" s="1"/>
  <c r="T841" i="5"/>
  <c r="V841" i="5"/>
  <c r="N841" i="5"/>
  <c r="L841" i="5"/>
  <c r="R841" i="5"/>
  <c r="N823" i="5"/>
  <c r="X823" i="5"/>
  <c r="Z823" i="5" s="1"/>
  <c r="J823" i="5"/>
  <c r="I823" i="5"/>
  <c r="K823" i="5" s="1"/>
  <c r="L823" i="5"/>
  <c r="R823" i="5"/>
  <c r="N818" i="5"/>
  <c r="X818" i="5"/>
  <c r="Z818" i="5" s="1"/>
  <c r="R818" i="5"/>
  <c r="L818" i="5"/>
  <c r="P818" i="5"/>
  <c r="T818" i="5"/>
  <c r="P804" i="5"/>
  <c r="R804" i="5"/>
  <c r="I804" i="5"/>
  <c r="T804" i="5"/>
  <c r="J804" i="5"/>
  <c r="N804" i="5"/>
  <c r="V804" i="5"/>
  <c r="P799" i="5"/>
  <c r="I799" i="5"/>
  <c r="T799" i="5"/>
  <c r="J799" i="5"/>
  <c r="L799" i="5"/>
  <c r="X799" i="5"/>
  <c r="Z799" i="5" s="1"/>
  <c r="N799" i="5"/>
  <c r="R799" i="5"/>
  <c r="J660" i="5"/>
  <c r="T660" i="5"/>
  <c r="X660" i="5"/>
  <c r="Z660" i="5" s="1"/>
  <c r="L660" i="5"/>
  <c r="N660" i="5"/>
  <c r="P660" i="5"/>
  <c r="R660" i="5"/>
  <c r="I660" i="5"/>
  <c r="V660" i="5"/>
  <c r="J923" i="5"/>
  <c r="K923" i="5" s="1"/>
  <c r="V910" i="5"/>
  <c r="J902" i="5"/>
  <c r="J894" i="5"/>
  <c r="K894" i="5" s="1"/>
  <c r="K886" i="5"/>
  <c r="M886" i="5" s="1"/>
  <c r="O886" i="5" s="1"/>
  <c r="Q886" i="5" s="1"/>
  <c r="S886" i="5" s="1"/>
  <c r="U886" i="5" s="1"/>
  <c r="V881" i="5"/>
  <c r="J881" i="5"/>
  <c r="J879" i="5"/>
  <c r="P875" i="5"/>
  <c r="L867" i="5"/>
  <c r="I867" i="5"/>
  <c r="K867" i="5" s="1"/>
  <c r="M867" i="5" s="1"/>
  <c r="T867" i="5"/>
  <c r="X867" i="5"/>
  <c r="Z867" i="5" s="1"/>
  <c r="P867" i="5"/>
  <c r="K863" i="5"/>
  <c r="T847" i="5"/>
  <c r="K838" i="5"/>
  <c r="J806" i="5"/>
  <c r="T806" i="5"/>
  <c r="L806" i="5"/>
  <c r="X806" i="5"/>
  <c r="Z806" i="5" s="1"/>
  <c r="P806" i="5"/>
  <c r="V806" i="5"/>
  <c r="I806" i="5"/>
  <c r="P643" i="5"/>
  <c r="I643" i="5"/>
  <c r="L643" i="5"/>
  <c r="N643" i="5"/>
  <c r="R643" i="5"/>
  <c r="T643" i="5"/>
  <c r="J643" i="5"/>
  <c r="X643" i="5"/>
  <c r="Z643" i="5" s="1"/>
  <c r="X956" i="5"/>
  <c r="Z956" i="5" s="1"/>
  <c r="X951" i="5"/>
  <c r="Z951" i="5" s="1"/>
  <c r="N940" i="5"/>
  <c r="P930" i="5"/>
  <c r="T923" i="5"/>
  <c r="R920" i="5"/>
  <c r="J910" i="5"/>
  <c r="T902" i="5"/>
  <c r="T894" i="5"/>
  <c r="N890" i="5"/>
  <c r="T881" i="5"/>
  <c r="P880" i="5"/>
  <c r="V879" i="5"/>
  <c r="N878" i="5"/>
  <c r="T873" i="5"/>
  <c r="P870" i="5"/>
  <c r="X870" i="5"/>
  <c r="Z870" i="5" s="1"/>
  <c r="N870" i="5"/>
  <c r="R870" i="5"/>
  <c r="N869" i="5"/>
  <c r="X869" i="5"/>
  <c r="Z869" i="5" s="1"/>
  <c r="I869" i="5"/>
  <c r="T869" i="5"/>
  <c r="J869" i="5"/>
  <c r="N863" i="5"/>
  <c r="X863" i="5"/>
  <c r="Z863" i="5" s="1"/>
  <c r="L863" i="5"/>
  <c r="P863" i="5"/>
  <c r="R863" i="5"/>
  <c r="T857" i="5"/>
  <c r="P856" i="5"/>
  <c r="V844" i="5"/>
  <c r="N838" i="5"/>
  <c r="X838" i="5"/>
  <c r="Z838" i="5" s="1"/>
  <c r="V838" i="5"/>
  <c r="P838" i="5"/>
  <c r="L838" i="5"/>
  <c r="T838" i="5"/>
  <c r="I827" i="5"/>
  <c r="X822" i="5"/>
  <c r="Z822" i="5" s="1"/>
  <c r="I821" i="5"/>
  <c r="I819" i="5"/>
  <c r="I814" i="5"/>
  <c r="M778" i="5"/>
  <c r="P779" i="5"/>
  <c r="V779" i="5"/>
  <c r="L779" i="5"/>
  <c r="X779" i="5"/>
  <c r="Z779" i="5" s="1"/>
  <c r="N779" i="5"/>
  <c r="L777" i="5"/>
  <c r="V777" i="5"/>
  <c r="N777" i="5"/>
  <c r="P777" i="5"/>
  <c r="R777" i="5"/>
  <c r="L767" i="5"/>
  <c r="V767" i="5"/>
  <c r="I767" i="5"/>
  <c r="T767" i="5"/>
  <c r="J767" i="5"/>
  <c r="X767" i="5"/>
  <c r="Z767" i="5" s="1"/>
  <c r="N767" i="5"/>
  <c r="P767" i="5"/>
  <c r="O621" i="5"/>
  <c r="Q621" i="5" s="1"/>
  <c r="S621" i="5" s="1"/>
  <c r="U621" i="5" s="1"/>
  <c r="W621" i="5" s="1"/>
  <c r="Y621" i="5" s="1"/>
  <c r="V590" i="5"/>
  <c r="L590" i="5"/>
  <c r="X590" i="5"/>
  <c r="Z590" i="5" s="1"/>
  <c r="N590" i="5"/>
  <c r="P590" i="5"/>
  <c r="R590" i="5"/>
  <c r="J590" i="5"/>
  <c r="T590" i="5"/>
  <c r="I590" i="5"/>
  <c r="K590" i="5" s="1"/>
  <c r="L797" i="5"/>
  <c r="V797" i="5"/>
  <c r="X797" i="5"/>
  <c r="Z797" i="5" s="1"/>
  <c r="P797" i="5"/>
  <c r="X777" i="5"/>
  <c r="Z777" i="5" s="1"/>
  <c r="P859" i="5"/>
  <c r="X859" i="5"/>
  <c r="Z859" i="5" s="1"/>
  <c r="N853" i="5"/>
  <c r="X853" i="5"/>
  <c r="Z853" i="5" s="1"/>
  <c r="L853" i="5"/>
  <c r="J851" i="5"/>
  <c r="K851" i="5" s="1"/>
  <c r="M851" i="5" s="1"/>
  <c r="T851" i="5"/>
  <c r="J846" i="5"/>
  <c r="K846" i="5" s="1"/>
  <c r="T846" i="5"/>
  <c r="R846" i="5"/>
  <c r="L846" i="5"/>
  <c r="J791" i="5"/>
  <c r="K791" i="5" s="1"/>
  <c r="M791" i="5" s="1"/>
  <c r="O791" i="5" s="1"/>
  <c r="Q791" i="5" s="1"/>
  <c r="T791" i="5"/>
  <c r="V791" i="5"/>
  <c r="L791" i="5"/>
  <c r="N791" i="5"/>
  <c r="J786" i="5"/>
  <c r="K786" i="5" s="1"/>
  <c r="M786" i="5" s="1"/>
  <c r="T786" i="5"/>
  <c r="N786" i="5"/>
  <c r="R786" i="5"/>
  <c r="P849" i="5"/>
  <c r="I849" i="5"/>
  <c r="K849" i="5" s="1"/>
  <c r="T849" i="5"/>
  <c r="X849" i="5"/>
  <c r="Z849" i="5" s="1"/>
  <c r="J836" i="5"/>
  <c r="K836" i="5" s="1"/>
  <c r="M836" i="5" s="1"/>
  <c r="T836" i="5"/>
  <c r="N836" i="5"/>
  <c r="R836" i="5"/>
  <c r="L812" i="5"/>
  <c r="M812" i="5" s="1"/>
  <c r="O812" i="5" s="1"/>
  <c r="V812" i="5"/>
  <c r="X812" i="5"/>
  <c r="Z812" i="5" s="1"/>
  <c r="P812" i="5"/>
  <c r="P809" i="5"/>
  <c r="X809" i="5"/>
  <c r="Z809" i="5" s="1"/>
  <c r="N809" i="5"/>
  <c r="O809" i="5" s="1"/>
  <c r="R809" i="5"/>
  <c r="M743" i="5"/>
  <c r="O743" i="5" s="1"/>
  <c r="Q743" i="5" s="1"/>
  <c r="S743" i="5" s="1"/>
  <c r="U743" i="5" s="1"/>
  <c r="W743" i="5" s="1"/>
  <c r="T779" i="5"/>
  <c r="T777" i="5"/>
  <c r="P708" i="5"/>
  <c r="I708" i="5"/>
  <c r="L708" i="5"/>
  <c r="X708" i="5"/>
  <c r="Z708" i="5" s="1"/>
  <c r="T708" i="5"/>
  <c r="N708" i="5"/>
  <c r="R708" i="5"/>
  <c r="V708" i="5"/>
  <c r="J708" i="5"/>
  <c r="N768" i="5"/>
  <c r="X768" i="5"/>
  <c r="Z768" i="5" s="1"/>
  <c r="P768" i="5"/>
  <c r="R768" i="5"/>
  <c r="I768" i="5"/>
  <c r="K768" i="5" s="1"/>
  <c r="M768" i="5" s="1"/>
  <c r="T768" i="5"/>
  <c r="P764" i="5"/>
  <c r="J764" i="5"/>
  <c r="V764" i="5"/>
  <c r="L764" i="5"/>
  <c r="X764" i="5"/>
  <c r="Z764" i="5" s="1"/>
  <c r="N764" i="5"/>
  <c r="I764" i="5"/>
  <c r="T764" i="5"/>
  <c r="L726" i="5"/>
  <c r="V726" i="5"/>
  <c r="N726" i="5"/>
  <c r="R726" i="5"/>
  <c r="J726" i="5"/>
  <c r="P726" i="5"/>
  <c r="T726" i="5"/>
  <c r="I726" i="5"/>
  <c r="K692" i="5"/>
  <c r="K687" i="5"/>
  <c r="N858" i="5"/>
  <c r="X858" i="5"/>
  <c r="Z858" i="5" s="1"/>
  <c r="I858" i="5"/>
  <c r="K858" i="5" s="1"/>
  <c r="M858" i="5" s="1"/>
  <c r="T858" i="5"/>
  <c r="P853" i="5"/>
  <c r="P851" i="5"/>
  <c r="N848" i="5"/>
  <c r="X848" i="5"/>
  <c r="Z848" i="5" s="1"/>
  <c r="P848" i="5"/>
  <c r="I848" i="5"/>
  <c r="T848" i="5"/>
  <c r="P846" i="5"/>
  <c r="L832" i="5"/>
  <c r="V832" i="5"/>
  <c r="J832" i="5"/>
  <c r="K832" i="5" s="1"/>
  <c r="N832" i="5"/>
  <c r="P829" i="5"/>
  <c r="V829" i="5"/>
  <c r="N829" i="5"/>
  <c r="R797" i="5"/>
  <c r="R779" i="5"/>
  <c r="J776" i="5"/>
  <c r="T776" i="5"/>
  <c r="I776" i="5"/>
  <c r="V776" i="5"/>
  <c r="L776" i="5"/>
  <c r="X776" i="5"/>
  <c r="Z776" i="5" s="1"/>
  <c r="N776" i="5"/>
  <c r="L614" i="5"/>
  <c r="X614" i="5"/>
  <c r="Z614" i="5" s="1"/>
  <c r="P614" i="5"/>
  <c r="V614" i="5"/>
  <c r="N614" i="5"/>
  <c r="R614" i="5"/>
  <c r="T614" i="5"/>
  <c r="J614" i="5"/>
  <c r="K614" i="5" s="1"/>
  <c r="J872" i="5"/>
  <c r="K872" i="5" s="1"/>
  <c r="T872" i="5"/>
  <c r="N859" i="5"/>
  <c r="N851" i="5"/>
  <c r="P836" i="5"/>
  <c r="J831" i="5"/>
  <c r="T831" i="5"/>
  <c r="I831" i="5"/>
  <c r="V831" i="5"/>
  <c r="N828" i="5"/>
  <c r="X828" i="5"/>
  <c r="Z828" i="5" s="1"/>
  <c r="R828" i="5"/>
  <c r="J828" i="5"/>
  <c r="K828" i="5" s="1"/>
  <c r="M828" i="5" s="1"/>
  <c r="O828" i="5" s="1"/>
  <c r="Q828" i="5" s="1"/>
  <c r="S828" i="5" s="1"/>
  <c r="V828" i="5"/>
  <c r="R812" i="5"/>
  <c r="P794" i="5"/>
  <c r="L794" i="5"/>
  <c r="X794" i="5"/>
  <c r="Z794" i="5" s="1"/>
  <c r="R791" i="5"/>
  <c r="P786" i="5"/>
  <c r="N773" i="5"/>
  <c r="X773" i="5"/>
  <c r="Z773" i="5" s="1"/>
  <c r="J773" i="5"/>
  <c r="K773" i="5" s="1"/>
  <c r="M773" i="5" s="1"/>
  <c r="O773" i="5" s="1"/>
  <c r="Q773" i="5" s="1"/>
  <c r="S773" i="5" s="1"/>
  <c r="U773" i="5" s="1"/>
  <c r="W773" i="5" s="1"/>
  <c r="Y773" i="5" s="1"/>
  <c r="V773" i="5"/>
  <c r="L773" i="5"/>
  <c r="R767" i="5"/>
  <c r="K762" i="5"/>
  <c r="P758" i="5"/>
  <c r="X758" i="5"/>
  <c r="Z758" i="5" s="1"/>
  <c r="P748" i="5"/>
  <c r="I748" i="5"/>
  <c r="T748" i="5"/>
  <c r="J748" i="5"/>
  <c r="L748" i="5"/>
  <c r="P698" i="5"/>
  <c r="I698" i="5"/>
  <c r="J698" i="5"/>
  <c r="V698" i="5"/>
  <c r="N698" i="5"/>
  <c r="J690" i="5"/>
  <c r="T690" i="5"/>
  <c r="R690" i="5"/>
  <c r="I690" i="5"/>
  <c r="V690" i="5"/>
  <c r="X690" i="5"/>
  <c r="Z690" i="5" s="1"/>
  <c r="N690" i="5"/>
  <c r="L686" i="5"/>
  <c r="V686" i="5"/>
  <c r="R686" i="5"/>
  <c r="I686" i="5"/>
  <c r="K686" i="5" s="1"/>
  <c r="J686" i="5"/>
  <c r="L552" i="5"/>
  <c r="X552" i="5"/>
  <c r="Z552" i="5" s="1"/>
  <c r="N552" i="5"/>
  <c r="P552" i="5"/>
  <c r="R552" i="5"/>
  <c r="J552" i="5"/>
  <c r="V552" i="5"/>
  <c r="T552" i="5"/>
  <c r="J771" i="5"/>
  <c r="T771" i="5"/>
  <c r="L762" i="5"/>
  <c r="V762" i="5"/>
  <c r="V757" i="5"/>
  <c r="J755" i="5"/>
  <c r="T755" i="5"/>
  <c r="L755" i="5"/>
  <c r="V748" i="5"/>
  <c r="P693" i="5"/>
  <c r="I693" i="5"/>
  <c r="N693" i="5"/>
  <c r="R693" i="5"/>
  <c r="T693" i="5"/>
  <c r="J693" i="5"/>
  <c r="V693" i="5"/>
  <c r="L681" i="5"/>
  <c r="V681" i="5"/>
  <c r="J681" i="5"/>
  <c r="K681" i="5" s="1"/>
  <c r="X681" i="5"/>
  <c r="Z681" i="5" s="1"/>
  <c r="N681" i="5"/>
  <c r="P681" i="5"/>
  <c r="R681" i="5"/>
  <c r="N757" i="5"/>
  <c r="X757" i="5"/>
  <c r="Z757" i="5" s="1"/>
  <c r="I757" i="5"/>
  <c r="K757" i="5" s="1"/>
  <c r="M757" i="5" s="1"/>
  <c r="T757" i="5"/>
  <c r="P752" i="5"/>
  <c r="J740" i="5"/>
  <c r="K740" i="5" s="1"/>
  <c r="T740" i="5"/>
  <c r="V740" i="5"/>
  <c r="L740" i="5"/>
  <c r="N740" i="5"/>
  <c r="L731" i="5"/>
  <c r="V731" i="5"/>
  <c r="J731" i="5"/>
  <c r="K731" i="5" s="1"/>
  <c r="N731" i="5"/>
  <c r="J730" i="5"/>
  <c r="T730" i="5"/>
  <c r="R730" i="5"/>
  <c r="I730" i="5"/>
  <c r="V730" i="5"/>
  <c r="X698" i="5"/>
  <c r="Z698" i="5" s="1"/>
  <c r="X686" i="5"/>
  <c r="Z686" i="5" s="1"/>
  <c r="L656" i="5"/>
  <c r="V656" i="5"/>
  <c r="J656" i="5"/>
  <c r="X656" i="5"/>
  <c r="Z656" i="5" s="1"/>
  <c r="N656" i="5"/>
  <c r="P656" i="5"/>
  <c r="R656" i="5"/>
  <c r="I656" i="5"/>
  <c r="K656" i="5" s="1"/>
  <c r="L627" i="5"/>
  <c r="X627" i="5"/>
  <c r="Z627" i="5" s="1"/>
  <c r="J627" i="5"/>
  <c r="V627" i="5"/>
  <c r="N627" i="5"/>
  <c r="P627" i="5"/>
  <c r="R627" i="5"/>
  <c r="T627" i="5"/>
  <c r="I627" i="5"/>
  <c r="L842" i="5"/>
  <c r="M842" i="5" s="1"/>
  <c r="O842" i="5" s="1"/>
  <c r="Q842" i="5" s="1"/>
  <c r="S842" i="5" s="1"/>
  <c r="V842" i="5"/>
  <c r="T839" i="5"/>
  <c r="I839" i="5"/>
  <c r="K839" i="5" s="1"/>
  <c r="M839" i="5" s="1"/>
  <c r="O839" i="5" s="1"/>
  <c r="N833" i="5"/>
  <c r="X833" i="5"/>
  <c r="Z833" i="5" s="1"/>
  <c r="J801" i="5"/>
  <c r="T801" i="5"/>
  <c r="L796" i="5"/>
  <c r="L792" i="5"/>
  <c r="M792" i="5" s="1"/>
  <c r="V792" i="5"/>
  <c r="N783" i="5"/>
  <c r="O783" i="5" s="1"/>
  <c r="Q783" i="5" s="1"/>
  <c r="X783" i="5"/>
  <c r="Z783" i="5" s="1"/>
  <c r="V781" i="5"/>
  <c r="V778" i="5"/>
  <c r="J772" i="5"/>
  <c r="K772" i="5" s="1"/>
  <c r="V769" i="5"/>
  <c r="J763" i="5"/>
  <c r="K763" i="5" s="1"/>
  <c r="M763" i="5" s="1"/>
  <c r="N758" i="5"/>
  <c r="R755" i="5"/>
  <c r="X750" i="5"/>
  <c r="Z750" i="5" s="1"/>
  <c r="R748" i="5"/>
  <c r="J735" i="5"/>
  <c r="T735" i="5"/>
  <c r="N735" i="5"/>
  <c r="R735" i="5"/>
  <c r="N722" i="5"/>
  <c r="X722" i="5"/>
  <c r="Z722" i="5" s="1"/>
  <c r="J722" i="5"/>
  <c r="K722" i="5" s="1"/>
  <c r="M722" i="5" s="1"/>
  <c r="O722" i="5" s="1"/>
  <c r="Q722" i="5" s="1"/>
  <c r="S722" i="5" s="1"/>
  <c r="U722" i="5" s="1"/>
  <c r="V722" i="5"/>
  <c r="L721" i="5"/>
  <c r="V721" i="5"/>
  <c r="R721" i="5"/>
  <c r="I721" i="5"/>
  <c r="T721" i="5"/>
  <c r="J721" i="5"/>
  <c r="T720" i="5"/>
  <c r="X720" i="5"/>
  <c r="Z720" i="5" s="1"/>
  <c r="N720" i="5"/>
  <c r="P720" i="5"/>
  <c r="L706" i="5"/>
  <c r="V706" i="5"/>
  <c r="J706" i="5"/>
  <c r="X706" i="5"/>
  <c r="Z706" i="5" s="1"/>
  <c r="N706" i="5"/>
  <c r="P706" i="5"/>
  <c r="R706" i="5"/>
  <c r="L702" i="5"/>
  <c r="T686" i="5"/>
  <c r="N685" i="5"/>
  <c r="N677" i="5"/>
  <c r="X677" i="5"/>
  <c r="Z677" i="5" s="1"/>
  <c r="J677" i="5"/>
  <c r="K677" i="5" s="1"/>
  <c r="M677" i="5" s="1"/>
  <c r="V677" i="5"/>
  <c r="R677" i="5"/>
  <c r="K666" i="5"/>
  <c r="N642" i="5"/>
  <c r="X642" i="5"/>
  <c r="Z642" i="5" s="1"/>
  <c r="L642" i="5"/>
  <c r="P642" i="5"/>
  <c r="R642" i="5"/>
  <c r="T642" i="5"/>
  <c r="J642" i="5"/>
  <c r="X622" i="5"/>
  <c r="Z622" i="5" s="1"/>
  <c r="N622" i="5"/>
  <c r="P622" i="5"/>
  <c r="L622" i="5"/>
  <c r="R622" i="5"/>
  <c r="T622" i="5"/>
  <c r="V622" i="5"/>
  <c r="J622" i="5"/>
  <c r="K622" i="5" s="1"/>
  <c r="R602" i="5"/>
  <c r="I602" i="5"/>
  <c r="T602" i="5"/>
  <c r="J602" i="5"/>
  <c r="V602" i="5"/>
  <c r="L602" i="5"/>
  <c r="X602" i="5"/>
  <c r="Z602" i="5" s="1"/>
  <c r="P602" i="5"/>
  <c r="N602" i="5"/>
  <c r="R824" i="5"/>
  <c r="J816" i="5"/>
  <c r="K816" i="5" s="1"/>
  <c r="M816" i="5" s="1"/>
  <c r="T816" i="5"/>
  <c r="L807" i="5"/>
  <c r="M807" i="5" s="1"/>
  <c r="V807" i="5"/>
  <c r="R801" i="5"/>
  <c r="N798" i="5"/>
  <c r="X798" i="5"/>
  <c r="Z798" i="5" s="1"/>
  <c r="R792" i="5"/>
  <c r="R783" i="5"/>
  <c r="R774" i="5"/>
  <c r="T772" i="5"/>
  <c r="P771" i="5"/>
  <c r="J769" i="5"/>
  <c r="J766" i="5"/>
  <c r="K766" i="5" s="1"/>
  <c r="M766" i="5" s="1"/>
  <c r="O766" i="5" s="1"/>
  <c r="T766" i="5"/>
  <c r="T763" i="5"/>
  <c r="P762" i="5"/>
  <c r="L758" i="5"/>
  <c r="R757" i="5"/>
  <c r="X740" i="5"/>
  <c r="Z740" i="5" s="1"/>
  <c r="X731" i="5"/>
  <c r="Z731" i="5" s="1"/>
  <c r="X730" i="5"/>
  <c r="Z730" i="5" s="1"/>
  <c r="L716" i="5"/>
  <c r="V716" i="5"/>
  <c r="I716" i="5"/>
  <c r="T716" i="5"/>
  <c r="J716" i="5"/>
  <c r="X716" i="5"/>
  <c r="Z716" i="5" s="1"/>
  <c r="N716" i="5"/>
  <c r="P716" i="5"/>
  <c r="T698" i="5"/>
  <c r="X693" i="5"/>
  <c r="Z693" i="5" s="1"/>
  <c r="N682" i="5"/>
  <c r="X682" i="5"/>
  <c r="Z682" i="5" s="1"/>
  <c r="R682" i="5"/>
  <c r="I682" i="5"/>
  <c r="J682" i="5"/>
  <c r="V682" i="5"/>
  <c r="L682" i="5"/>
  <c r="J781" i="5"/>
  <c r="K781" i="5" s="1"/>
  <c r="M781" i="5" s="1"/>
  <c r="O781" i="5" s="1"/>
  <c r="Q781" i="5" s="1"/>
  <c r="S781" i="5" s="1"/>
  <c r="T781" i="5"/>
  <c r="L772" i="5"/>
  <c r="V772" i="5"/>
  <c r="N763" i="5"/>
  <c r="X763" i="5"/>
  <c r="Z763" i="5" s="1"/>
  <c r="P755" i="5"/>
  <c r="J750" i="5"/>
  <c r="K750" i="5" s="1"/>
  <c r="T750" i="5"/>
  <c r="R750" i="5"/>
  <c r="T731" i="5"/>
  <c r="N712" i="5"/>
  <c r="X712" i="5"/>
  <c r="Z712" i="5" s="1"/>
  <c r="R712" i="5"/>
  <c r="I712" i="5"/>
  <c r="T712" i="5"/>
  <c r="J712" i="5"/>
  <c r="L712" i="5"/>
  <c r="N702" i="5"/>
  <c r="X702" i="5"/>
  <c r="Z702" i="5" s="1"/>
  <c r="J702" i="5"/>
  <c r="V702" i="5"/>
  <c r="R702" i="5"/>
  <c r="R698" i="5"/>
  <c r="P690" i="5"/>
  <c r="P686" i="5"/>
  <c r="J685" i="5"/>
  <c r="K685" i="5" s="1"/>
  <c r="T685" i="5"/>
  <c r="X685" i="5"/>
  <c r="Z685" i="5" s="1"/>
  <c r="L685" i="5"/>
  <c r="P685" i="5"/>
  <c r="R685" i="5"/>
  <c r="P658" i="5"/>
  <c r="I658" i="5"/>
  <c r="K658" i="5" s="1"/>
  <c r="L658" i="5"/>
  <c r="X658" i="5"/>
  <c r="Z658" i="5" s="1"/>
  <c r="N658" i="5"/>
  <c r="R658" i="5"/>
  <c r="T658" i="5"/>
  <c r="N652" i="5"/>
  <c r="X652" i="5"/>
  <c r="Z652" i="5" s="1"/>
  <c r="J652" i="5"/>
  <c r="V652" i="5"/>
  <c r="L652" i="5"/>
  <c r="P652" i="5"/>
  <c r="R652" i="5"/>
  <c r="I652" i="5"/>
  <c r="L641" i="5"/>
  <c r="V641" i="5"/>
  <c r="N641" i="5"/>
  <c r="P641" i="5"/>
  <c r="R641" i="5"/>
  <c r="T641" i="5"/>
  <c r="X641" i="5"/>
  <c r="Z641" i="5" s="1"/>
  <c r="J641" i="5"/>
  <c r="K641" i="5" s="1"/>
  <c r="J796" i="5"/>
  <c r="K796" i="5" s="1"/>
  <c r="T796" i="5"/>
  <c r="L787" i="5"/>
  <c r="M787" i="5" s="1"/>
  <c r="O787" i="5" s="1"/>
  <c r="Q787" i="5" s="1"/>
  <c r="V787" i="5"/>
  <c r="R781" i="5"/>
  <c r="N778" i="5"/>
  <c r="X778" i="5"/>
  <c r="Z778" i="5" s="1"/>
  <c r="R772" i="5"/>
  <c r="N771" i="5"/>
  <c r="R763" i="5"/>
  <c r="N762" i="5"/>
  <c r="V758" i="5"/>
  <c r="J758" i="5"/>
  <c r="P757" i="5"/>
  <c r="K734" i="5"/>
  <c r="M734" i="5" s="1"/>
  <c r="O734" i="5" s="1"/>
  <c r="Q734" i="5" s="1"/>
  <c r="S734" i="5" s="1"/>
  <c r="U734" i="5" s="1"/>
  <c r="W734" i="5" s="1"/>
  <c r="Y734" i="5" s="1"/>
  <c r="M714" i="5"/>
  <c r="O714" i="5" s="1"/>
  <c r="Q714" i="5" s="1"/>
  <c r="S714" i="5" s="1"/>
  <c r="U714" i="5" s="1"/>
  <c r="W714" i="5" s="1"/>
  <c r="Y714" i="5" s="1"/>
  <c r="N707" i="5"/>
  <c r="X707" i="5"/>
  <c r="Z707" i="5" s="1"/>
  <c r="R707" i="5"/>
  <c r="I707" i="5"/>
  <c r="J707" i="5"/>
  <c r="V707" i="5"/>
  <c r="L707" i="5"/>
  <c r="N686" i="5"/>
  <c r="T681" i="5"/>
  <c r="J624" i="5"/>
  <c r="V624" i="5"/>
  <c r="X624" i="5"/>
  <c r="Z624" i="5" s="1"/>
  <c r="I624" i="5"/>
  <c r="K624" i="5" s="1"/>
  <c r="M624" i="5" s="1"/>
  <c r="T624" i="5"/>
  <c r="P624" i="5"/>
  <c r="R624" i="5"/>
  <c r="N624" i="5"/>
  <c r="J861" i="5"/>
  <c r="K861" i="5" s="1"/>
  <c r="M861" i="5" s="1"/>
  <c r="O861" i="5" s="1"/>
  <c r="Q861" i="5" s="1"/>
  <c r="S861" i="5" s="1"/>
  <c r="U861" i="5" s="1"/>
  <c r="W861" i="5" s="1"/>
  <c r="Y861" i="5" s="1"/>
  <c r="T861" i="5"/>
  <c r="L852" i="5"/>
  <c r="V852" i="5"/>
  <c r="N843" i="5"/>
  <c r="X843" i="5"/>
  <c r="Z843" i="5" s="1"/>
  <c r="N824" i="5"/>
  <c r="P816" i="5"/>
  <c r="J811" i="5"/>
  <c r="K811" i="5" s="1"/>
  <c r="M811" i="5" s="1"/>
  <c r="O811" i="5" s="1"/>
  <c r="Q811" i="5" s="1"/>
  <c r="S811" i="5" s="1"/>
  <c r="T811" i="5"/>
  <c r="P807" i="5"/>
  <c r="L802" i="5"/>
  <c r="M802" i="5" s="1"/>
  <c r="O802" i="5" s="1"/>
  <c r="Q802" i="5" s="1"/>
  <c r="S802" i="5" s="1"/>
  <c r="U802" i="5" s="1"/>
  <c r="V802" i="5"/>
  <c r="P798" i="5"/>
  <c r="R796" i="5"/>
  <c r="N793" i="5"/>
  <c r="X793" i="5"/>
  <c r="Z793" i="5" s="1"/>
  <c r="R787" i="5"/>
  <c r="R778" i="5"/>
  <c r="N774" i="5"/>
  <c r="X771" i="5"/>
  <c r="Z771" i="5" s="1"/>
  <c r="R769" i="5"/>
  <c r="P766" i="5"/>
  <c r="X762" i="5"/>
  <c r="Z762" i="5" s="1"/>
  <c r="J761" i="5"/>
  <c r="K761" i="5" s="1"/>
  <c r="M761" i="5" s="1"/>
  <c r="O761" i="5" s="1"/>
  <c r="Q761" i="5" s="1"/>
  <c r="S761" i="5" s="1"/>
  <c r="T761" i="5"/>
  <c r="I758" i="5"/>
  <c r="L756" i="5"/>
  <c r="V756" i="5"/>
  <c r="P756" i="5"/>
  <c r="N755" i="5"/>
  <c r="I752" i="5"/>
  <c r="P743" i="5"/>
  <c r="L743" i="5"/>
  <c r="X743" i="5"/>
  <c r="Z743" i="5" s="1"/>
  <c r="R740" i="5"/>
  <c r="R731" i="5"/>
  <c r="P730" i="5"/>
  <c r="P728" i="5"/>
  <c r="V728" i="5"/>
  <c r="L728" i="5"/>
  <c r="N728" i="5"/>
  <c r="K727" i="5"/>
  <c r="M727" i="5" s="1"/>
  <c r="J725" i="5"/>
  <c r="T725" i="5"/>
  <c r="I725" i="5"/>
  <c r="V725" i="5"/>
  <c r="X725" i="5"/>
  <c r="Z725" i="5" s="1"/>
  <c r="N725" i="5"/>
  <c r="N717" i="5"/>
  <c r="X717" i="5"/>
  <c r="Z717" i="5" s="1"/>
  <c r="R717" i="5"/>
  <c r="I717" i="5"/>
  <c r="K717" i="5" s="1"/>
  <c r="M717" i="5" s="1"/>
  <c r="T717" i="5"/>
  <c r="P713" i="5"/>
  <c r="J713" i="5"/>
  <c r="K713" i="5" s="1"/>
  <c r="M713" i="5" s="1"/>
  <c r="V713" i="5"/>
  <c r="X713" i="5"/>
  <c r="Z713" i="5" s="1"/>
  <c r="N713" i="5"/>
  <c r="L698" i="5"/>
  <c r="L690" i="5"/>
  <c r="P683" i="5"/>
  <c r="I683" i="5"/>
  <c r="K683" i="5" s="1"/>
  <c r="L683" i="5"/>
  <c r="X683" i="5"/>
  <c r="Z683" i="5" s="1"/>
  <c r="T683" i="5"/>
  <c r="M647" i="5"/>
  <c r="J640" i="5"/>
  <c r="T640" i="5"/>
  <c r="I640" i="5"/>
  <c r="P640" i="5"/>
  <c r="R640" i="5"/>
  <c r="V640" i="5"/>
  <c r="X640" i="5"/>
  <c r="Z640" i="5" s="1"/>
  <c r="N640" i="5"/>
  <c r="I552" i="5"/>
  <c r="P673" i="5"/>
  <c r="I673" i="5"/>
  <c r="P657" i="5"/>
  <c r="P648" i="5"/>
  <c r="L625" i="5"/>
  <c r="M625" i="5" s="1"/>
  <c r="O625" i="5" s="1"/>
  <c r="N617" i="5"/>
  <c r="X617" i="5"/>
  <c r="Z617" i="5" s="1"/>
  <c r="I606" i="5"/>
  <c r="L606" i="5"/>
  <c r="X606" i="5"/>
  <c r="Z606" i="5" s="1"/>
  <c r="P606" i="5"/>
  <c r="R606" i="5"/>
  <c r="V606" i="5"/>
  <c r="V598" i="5"/>
  <c r="L598" i="5"/>
  <c r="X598" i="5"/>
  <c r="Z598" i="5" s="1"/>
  <c r="N598" i="5"/>
  <c r="P598" i="5"/>
  <c r="R598" i="5"/>
  <c r="J598" i="5"/>
  <c r="I561" i="5"/>
  <c r="V561" i="5"/>
  <c r="L561" i="5"/>
  <c r="X561" i="5"/>
  <c r="Z561" i="5" s="1"/>
  <c r="N561" i="5"/>
  <c r="P561" i="5"/>
  <c r="J561" i="5"/>
  <c r="L711" i="5"/>
  <c r="V711" i="5"/>
  <c r="J695" i="5"/>
  <c r="K695" i="5" s="1"/>
  <c r="M695" i="5" s="1"/>
  <c r="T695" i="5"/>
  <c r="L691" i="5"/>
  <c r="M691" i="5" s="1"/>
  <c r="V691" i="5"/>
  <c r="N687" i="5"/>
  <c r="X687" i="5"/>
  <c r="Z687" i="5" s="1"/>
  <c r="J670" i="5"/>
  <c r="T670" i="5"/>
  <c r="V668" i="5"/>
  <c r="L666" i="5"/>
  <c r="V666" i="5"/>
  <c r="N665" i="5"/>
  <c r="N662" i="5"/>
  <c r="X662" i="5"/>
  <c r="Z662" i="5" s="1"/>
  <c r="L657" i="5"/>
  <c r="J645" i="5"/>
  <c r="K645" i="5" s="1"/>
  <c r="M645" i="5" s="1"/>
  <c r="T645" i="5"/>
  <c r="R623" i="5"/>
  <c r="I623" i="5"/>
  <c r="K623" i="5" s="1"/>
  <c r="M623" i="5" s="1"/>
  <c r="T623" i="5"/>
  <c r="P623" i="5"/>
  <c r="T617" i="5"/>
  <c r="P615" i="5"/>
  <c r="R615" i="5"/>
  <c r="I615" i="5"/>
  <c r="K615" i="5" s="1"/>
  <c r="M615" i="5" s="1"/>
  <c r="T615" i="5"/>
  <c r="J582" i="5"/>
  <c r="V582" i="5"/>
  <c r="L582" i="5"/>
  <c r="X582" i="5"/>
  <c r="Z582" i="5" s="1"/>
  <c r="N582" i="5"/>
  <c r="P582" i="5"/>
  <c r="I582" i="5"/>
  <c r="T582" i="5"/>
  <c r="V569" i="5"/>
  <c r="L569" i="5"/>
  <c r="X569" i="5"/>
  <c r="Z569" i="5" s="1"/>
  <c r="N569" i="5"/>
  <c r="P569" i="5"/>
  <c r="R569" i="5"/>
  <c r="J569" i="5"/>
  <c r="K569" i="5" s="1"/>
  <c r="P540" i="5"/>
  <c r="J540" i="5"/>
  <c r="L540" i="5"/>
  <c r="N540" i="5"/>
  <c r="R540" i="5"/>
  <c r="T540" i="5"/>
  <c r="I540" i="5"/>
  <c r="P668" i="5"/>
  <c r="I668" i="5"/>
  <c r="L665" i="5"/>
  <c r="X661" i="5"/>
  <c r="Z661" i="5" s="1"/>
  <c r="N625" i="5"/>
  <c r="R625" i="5"/>
  <c r="X625" i="5"/>
  <c r="Z625" i="5" s="1"/>
  <c r="K577" i="5"/>
  <c r="P524" i="5"/>
  <c r="I524" i="5"/>
  <c r="T524" i="5"/>
  <c r="J524" i="5"/>
  <c r="V524" i="5"/>
  <c r="L524" i="5"/>
  <c r="N524" i="5"/>
  <c r="R524" i="5"/>
  <c r="X524" i="5"/>
  <c r="Z524" i="5" s="1"/>
  <c r="J515" i="5"/>
  <c r="V515" i="5"/>
  <c r="P515" i="5"/>
  <c r="R515" i="5"/>
  <c r="L515" i="5"/>
  <c r="N515" i="5"/>
  <c r="T515" i="5"/>
  <c r="X515" i="5"/>
  <c r="Z515" i="5" s="1"/>
  <c r="I515" i="5"/>
  <c r="L741" i="5"/>
  <c r="V741" i="5"/>
  <c r="N732" i="5"/>
  <c r="X732" i="5"/>
  <c r="Z732" i="5" s="1"/>
  <c r="J705" i="5"/>
  <c r="K705" i="5" s="1"/>
  <c r="M705" i="5" s="1"/>
  <c r="O705" i="5" s="1"/>
  <c r="T705" i="5"/>
  <c r="L701" i="5"/>
  <c r="M701" i="5" s="1"/>
  <c r="O701" i="5" s="1"/>
  <c r="Q701" i="5" s="1"/>
  <c r="S701" i="5" s="1"/>
  <c r="U701" i="5" s="1"/>
  <c r="V701" i="5"/>
  <c r="N697" i="5"/>
  <c r="X697" i="5"/>
  <c r="Z697" i="5" s="1"/>
  <c r="R695" i="5"/>
  <c r="R691" i="5"/>
  <c r="R687" i="5"/>
  <c r="J680" i="5"/>
  <c r="K680" i="5" s="1"/>
  <c r="M680" i="5" s="1"/>
  <c r="O680" i="5" s="1"/>
  <c r="Q680" i="5" s="1"/>
  <c r="S680" i="5" s="1"/>
  <c r="T680" i="5"/>
  <c r="L676" i="5"/>
  <c r="V676" i="5"/>
  <c r="N673" i="5"/>
  <c r="N672" i="5"/>
  <c r="X672" i="5"/>
  <c r="Z672" i="5" s="1"/>
  <c r="R670" i="5"/>
  <c r="T668" i="5"/>
  <c r="R666" i="5"/>
  <c r="X665" i="5"/>
  <c r="Z665" i="5" s="1"/>
  <c r="R662" i="5"/>
  <c r="J661" i="5"/>
  <c r="K661" i="5" s="1"/>
  <c r="M661" i="5" s="1"/>
  <c r="O661" i="5" s="1"/>
  <c r="Q661" i="5" s="1"/>
  <c r="V657" i="5"/>
  <c r="J657" i="5"/>
  <c r="K657" i="5" s="1"/>
  <c r="J655" i="5"/>
  <c r="T655" i="5"/>
  <c r="L651" i="5"/>
  <c r="M651" i="5" s="1"/>
  <c r="O651" i="5" s="1"/>
  <c r="V651" i="5"/>
  <c r="N648" i="5"/>
  <c r="N647" i="5"/>
  <c r="X647" i="5"/>
  <c r="Z647" i="5" s="1"/>
  <c r="R645" i="5"/>
  <c r="K639" i="5"/>
  <c r="M639" i="5" s="1"/>
  <c r="O639" i="5" s="1"/>
  <c r="Q639" i="5" s="1"/>
  <c r="S639" i="5" s="1"/>
  <c r="U639" i="5" s="1"/>
  <c r="W639" i="5" s="1"/>
  <c r="P633" i="5"/>
  <c r="I633" i="5"/>
  <c r="K633" i="5" s="1"/>
  <c r="M633" i="5" s="1"/>
  <c r="O633" i="5" s="1"/>
  <c r="Q633" i="5" s="1"/>
  <c r="K631" i="5"/>
  <c r="V625" i="5"/>
  <c r="V623" i="5"/>
  <c r="R617" i="5"/>
  <c r="V615" i="5"/>
  <c r="L577" i="5"/>
  <c r="X577" i="5"/>
  <c r="Z577" i="5" s="1"/>
  <c r="N577" i="5"/>
  <c r="P577" i="5"/>
  <c r="R577" i="5"/>
  <c r="J577" i="5"/>
  <c r="V577" i="5"/>
  <c r="J574" i="5"/>
  <c r="V574" i="5"/>
  <c r="L574" i="5"/>
  <c r="X574" i="5"/>
  <c r="Z574" i="5" s="1"/>
  <c r="N574" i="5"/>
  <c r="P574" i="5"/>
  <c r="I574" i="5"/>
  <c r="T574" i="5"/>
  <c r="K572" i="5"/>
  <c r="N747" i="5"/>
  <c r="X747" i="5"/>
  <c r="Z747" i="5" s="1"/>
  <c r="R741" i="5"/>
  <c r="R732" i="5"/>
  <c r="R723" i="5"/>
  <c r="J718" i="5"/>
  <c r="K718" i="5" s="1"/>
  <c r="M718" i="5" s="1"/>
  <c r="O718" i="5" s="1"/>
  <c r="Q718" i="5" s="1"/>
  <c r="J715" i="5"/>
  <c r="K715" i="5" s="1"/>
  <c r="M715" i="5" s="1"/>
  <c r="O715" i="5" s="1"/>
  <c r="T715" i="5"/>
  <c r="P711" i="5"/>
  <c r="P703" i="5"/>
  <c r="I703" i="5"/>
  <c r="K703" i="5" s="1"/>
  <c r="M703" i="5" s="1"/>
  <c r="O703" i="5" s="1"/>
  <c r="P687" i="5"/>
  <c r="K684" i="5"/>
  <c r="M684" i="5" s="1"/>
  <c r="O684" i="5" s="1"/>
  <c r="Q684" i="5" s="1"/>
  <c r="S684" i="5" s="1"/>
  <c r="U684" i="5" s="1"/>
  <c r="W684" i="5" s="1"/>
  <c r="Y684" i="5" s="1"/>
  <c r="P678" i="5"/>
  <c r="I678" i="5"/>
  <c r="R668" i="5"/>
  <c r="V665" i="5"/>
  <c r="P662" i="5"/>
  <c r="P653" i="5"/>
  <c r="I653" i="5"/>
  <c r="K653" i="5" s="1"/>
  <c r="M653" i="5" s="1"/>
  <c r="O653" i="5" s="1"/>
  <c r="V633" i="5"/>
  <c r="N632" i="5"/>
  <c r="X632" i="5"/>
  <c r="Z632" i="5" s="1"/>
  <c r="L631" i="5"/>
  <c r="V631" i="5"/>
  <c r="J630" i="5"/>
  <c r="T630" i="5"/>
  <c r="I630" i="5"/>
  <c r="P617" i="5"/>
  <c r="J603" i="5"/>
  <c r="V603" i="5"/>
  <c r="N603" i="5"/>
  <c r="P603" i="5"/>
  <c r="I603" i="5"/>
  <c r="K603" i="5" s="1"/>
  <c r="M603" i="5" s="1"/>
  <c r="T603" i="5"/>
  <c r="J550" i="5"/>
  <c r="L550" i="5"/>
  <c r="X550" i="5"/>
  <c r="Z550" i="5" s="1"/>
  <c r="N550" i="5"/>
  <c r="P550" i="5"/>
  <c r="R550" i="5"/>
  <c r="I550" i="5"/>
  <c r="K550" i="5" s="1"/>
  <c r="M550" i="5" s="1"/>
  <c r="O550" i="5" s="1"/>
  <c r="Q550" i="5" s="1"/>
  <c r="V550" i="5"/>
  <c r="K502" i="5"/>
  <c r="M502" i="5" s="1"/>
  <c r="J665" i="5"/>
  <c r="K665" i="5" s="1"/>
  <c r="T665" i="5"/>
  <c r="L661" i="5"/>
  <c r="V661" i="5"/>
  <c r="N657" i="5"/>
  <c r="X657" i="5"/>
  <c r="Z657" i="5" s="1"/>
  <c r="O583" i="5"/>
  <c r="I536" i="5"/>
  <c r="V536" i="5"/>
  <c r="R536" i="5"/>
  <c r="L536" i="5"/>
  <c r="N536" i="5"/>
  <c r="P536" i="5"/>
  <c r="T536" i="5"/>
  <c r="J536" i="5"/>
  <c r="J745" i="5"/>
  <c r="T745" i="5"/>
  <c r="L736" i="5"/>
  <c r="V736" i="5"/>
  <c r="P732" i="5"/>
  <c r="N727" i="5"/>
  <c r="X727" i="5"/>
  <c r="Z727" i="5" s="1"/>
  <c r="N711" i="5"/>
  <c r="P697" i="5"/>
  <c r="N691" i="5"/>
  <c r="P688" i="5"/>
  <c r="P672" i="5"/>
  <c r="N666" i="5"/>
  <c r="P663" i="5"/>
  <c r="I663" i="5"/>
  <c r="K663" i="5" s="1"/>
  <c r="M663" i="5" s="1"/>
  <c r="O663" i="5" s="1"/>
  <c r="P647" i="5"/>
  <c r="P638" i="5"/>
  <c r="I638" i="5"/>
  <c r="K638" i="5" s="1"/>
  <c r="M638" i="5" s="1"/>
  <c r="O638" i="5" s="1"/>
  <c r="Q638" i="5" s="1"/>
  <c r="S638" i="5" s="1"/>
  <c r="U638" i="5" s="1"/>
  <c r="T633" i="5"/>
  <c r="J617" i="5"/>
  <c r="N615" i="5"/>
  <c r="N606" i="5"/>
  <c r="J595" i="5"/>
  <c r="V595" i="5"/>
  <c r="L595" i="5"/>
  <c r="X595" i="5"/>
  <c r="Z595" i="5" s="1"/>
  <c r="N595" i="5"/>
  <c r="P595" i="5"/>
  <c r="I595" i="5"/>
  <c r="T595" i="5"/>
  <c r="T561" i="5"/>
  <c r="I544" i="5"/>
  <c r="K544" i="5" s="1"/>
  <c r="L544" i="5"/>
  <c r="N544" i="5"/>
  <c r="P544" i="5"/>
  <c r="R544" i="5"/>
  <c r="T544" i="5"/>
  <c r="J544" i="5"/>
  <c r="X544" i="5"/>
  <c r="Z544" i="5" s="1"/>
  <c r="L751" i="5"/>
  <c r="V751" i="5"/>
  <c r="P747" i="5"/>
  <c r="R745" i="5"/>
  <c r="N742" i="5"/>
  <c r="X742" i="5"/>
  <c r="Z742" i="5" s="1"/>
  <c r="R736" i="5"/>
  <c r="R727" i="5"/>
  <c r="N723" i="5"/>
  <c r="O723" i="5" s="1"/>
  <c r="Q723" i="5" s="1"/>
  <c r="R718" i="5"/>
  <c r="P715" i="5"/>
  <c r="X711" i="5"/>
  <c r="Z711" i="5" s="1"/>
  <c r="J710" i="5"/>
  <c r="K710" i="5" s="1"/>
  <c r="M710" i="5" s="1"/>
  <c r="O710" i="5" s="1"/>
  <c r="Q710" i="5" s="1"/>
  <c r="S710" i="5" s="1"/>
  <c r="U710" i="5" s="1"/>
  <c r="W710" i="5" s="1"/>
  <c r="Y710" i="5" s="1"/>
  <c r="T710" i="5"/>
  <c r="P705" i="5"/>
  <c r="P701" i="5"/>
  <c r="J700" i="5"/>
  <c r="K700" i="5" s="1"/>
  <c r="M700" i="5" s="1"/>
  <c r="O700" i="5" s="1"/>
  <c r="Q700" i="5" s="1"/>
  <c r="S700" i="5" s="1"/>
  <c r="T700" i="5"/>
  <c r="L696" i="5"/>
  <c r="V696" i="5"/>
  <c r="N695" i="5"/>
  <c r="N692" i="5"/>
  <c r="X692" i="5"/>
  <c r="Z692" i="5" s="1"/>
  <c r="L687" i="5"/>
  <c r="P680" i="5"/>
  <c r="P676" i="5"/>
  <c r="J675" i="5"/>
  <c r="T675" i="5"/>
  <c r="V673" i="5"/>
  <c r="J673" i="5"/>
  <c r="L671" i="5"/>
  <c r="V671" i="5"/>
  <c r="N670" i="5"/>
  <c r="N668" i="5"/>
  <c r="N667" i="5"/>
  <c r="X667" i="5"/>
  <c r="Z667" i="5" s="1"/>
  <c r="R665" i="5"/>
  <c r="T663" i="5"/>
  <c r="L662" i="5"/>
  <c r="R661" i="5"/>
  <c r="R657" i="5"/>
  <c r="P655" i="5"/>
  <c r="P651" i="5"/>
  <c r="J650" i="5"/>
  <c r="K650" i="5" s="1"/>
  <c r="M650" i="5" s="1"/>
  <c r="O650" i="5" s="1"/>
  <c r="Q650" i="5" s="1"/>
  <c r="S650" i="5" s="1"/>
  <c r="T650" i="5"/>
  <c r="L646" i="5"/>
  <c r="V646" i="5"/>
  <c r="N645" i="5"/>
  <c r="V638" i="5"/>
  <c r="N637" i="5"/>
  <c r="O637" i="5" s="1"/>
  <c r="Q637" i="5" s="1"/>
  <c r="X637" i="5"/>
  <c r="Z637" i="5" s="1"/>
  <c r="L636" i="5"/>
  <c r="J635" i="5"/>
  <c r="T635" i="5"/>
  <c r="I635" i="5"/>
  <c r="R633" i="5"/>
  <c r="V630" i="5"/>
  <c r="K629" i="5"/>
  <c r="M629" i="5" s="1"/>
  <c r="O629" i="5" s="1"/>
  <c r="Q629" i="5" s="1"/>
  <c r="P625" i="5"/>
  <c r="N623" i="5"/>
  <c r="V619" i="5"/>
  <c r="L619" i="5"/>
  <c r="N619" i="5"/>
  <c r="J619" i="5"/>
  <c r="K619" i="5" s="1"/>
  <c r="M619" i="5" s="1"/>
  <c r="O619" i="5" s="1"/>
  <c r="Q619" i="5" s="1"/>
  <c r="S619" i="5" s="1"/>
  <c r="U619" i="5" s="1"/>
  <c r="I617" i="5"/>
  <c r="J606" i="5"/>
  <c r="I598" i="5"/>
  <c r="R561" i="5"/>
  <c r="I559" i="5"/>
  <c r="L559" i="5"/>
  <c r="X559" i="5"/>
  <c r="Z559" i="5" s="1"/>
  <c r="N559" i="5"/>
  <c r="P559" i="5"/>
  <c r="R559" i="5"/>
  <c r="J559" i="5"/>
  <c r="V559" i="5"/>
  <c r="K548" i="5"/>
  <c r="R535" i="5"/>
  <c r="V535" i="5"/>
  <c r="X535" i="5"/>
  <c r="Z535" i="5" s="1"/>
  <c r="N535" i="5"/>
  <c r="J535" i="5"/>
  <c r="L535" i="5"/>
  <c r="P535" i="5"/>
  <c r="T535" i="5"/>
  <c r="I535" i="5"/>
  <c r="K535" i="5" s="1"/>
  <c r="M535" i="5" s="1"/>
  <c r="O535" i="5" s="1"/>
  <c r="M531" i="5"/>
  <c r="O531" i="5" s="1"/>
  <c r="Q531" i="5" s="1"/>
  <c r="N612" i="5"/>
  <c r="L609" i="5"/>
  <c r="X604" i="5"/>
  <c r="Z604" i="5" s="1"/>
  <c r="L601" i="5"/>
  <c r="M601" i="5" s="1"/>
  <c r="X596" i="5"/>
  <c r="Z596" i="5" s="1"/>
  <c r="P594" i="5"/>
  <c r="V593" i="5"/>
  <c r="N591" i="5"/>
  <c r="O591" i="5" s="1"/>
  <c r="X588" i="5"/>
  <c r="Z588" i="5" s="1"/>
  <c r="L588" i="5"/>
  <c r="V585" i="5"/>
  <c r="N583" i="5"/>
  <c r="P581" i="5"/>
  <c r="L580" i="5"/>
  <c r="X575" i="5"/>
  <c r="Z575" i="5" s="1"/>
  <c r="L572" i="5"/>
  <c r="X567" i="5"/>
  <c r="Z567" i="5" s="1"/>
  <c r="V564" i="5"/>
  <c r="N562" i="5"/>
  <c r="P560" i="5"/>
  <c r="N556" i="5"/>
  <c r="X554" i="5"/>
  <c r="Z554" i="5" s="1"/>
  <c r="L554" i="5"/>
  <c r="N549" i="5"/>
  <c r="O549" i="5" s="1"/>
  <c r="N543" i="5"/>
  <c r="R542" i="5"/>
  <c r="X534" i="5"/>
  <c r="Z534" i="5" s="1"/>
  <c r="R534" i="5"/>
  <c r="I534" i="5"/>
  <c r="K534" i="5" s="1"/>
  <c r="T534" i="5"/>
  <c r="J534" i="5"/>
  <c r="T533" i="5"/>
  <c r="N533" i="5"/>
  <c r="P533" i="5"/>
  <c r="R525" i="5"/>
  <c r="K495" i="5"/>
  <c r="P488" i="5"/>
  <c r="N488" i="5"/>
  <c r="R488" i="5"/>
  <c r="I488" i="5"/>
  <c r="V488" i="5"/>
  <c r="X488" i="5"/>
  <c r="Z488" i="5" s="1"/>
  <c r="J488" i="5"/>
  <c r="L488" i="5"/>
  <c r="T488" i="5"/>
  <c r="N477" i="5"/>
  <c r="X477" i="5"/>
  <c r="Z477" i="5" s="1"/>
  <c r="R477" i="5"/>
  <c r="I477" i="5"/>
  <c r="T477" i="5"/>
  <c r="V477" i="5"/>
  <c r="J477" i="5"/>
  <c r="L477" i="5"/>
  <c r="P477" i="5"/>
  <c r="T609" i="5"/>
  <c r="I609" i="5"/>
  <c r="K609" i="5" s="1"/>
  <c r="M609" i="5" s="1"/>
  <c r="J596" i="5"/>
  <c r="K596" i="5" s="1"/>
  <c r="M596" i="5" s="1"/>
  <c r="L594" i="5"/>
  <c r="T588" i="5"/>
  <c r="I588" i="5"/>
  <c r="K588" i="5" s="1"/>
  <c r="X581" i="5"/>
  <c r="Z581" i="5" s="1"/>
  <c r="T580" i="5"/>
  <c r="I580" i="5"/>
  <c r="T567" i="5"/>
  <c r="I567" i="5"/>
  <c r="K567" i="5" s="1"/>
  <c r="L565" i="5"/>
  <c r="J562" i="5"/>
  <c r="K562" i="5" s="1"/>
  <c r="M562" i="5" s="1"/>
  <c r="X560" i="5"/>
  <c r="Z560" i="5" s="1"/>
  <c r="V556" i="5"/>
  <c r="J556" i="5"/>
  <c r="K556" i="5" s="1"/>
  <c r="M556" i="5" s="1"/>
  <c r="V547" i="5"/>
  <c r="I547" i="5"/>
  <c r="K547" i="5" s="1"/>
  <c r="M547" i="5" s="1"/>
  <c r="O547" i="5" s="1"/>
  <c r="X543" i="5"/>
  <c r="Z543" i="5" s="1"/>
  <c r="J543" i="5"/>
  <c r="K543" i="5" s="1"/>
  <c r="M543" i="5" s="1"/>
  <c r="J527" i="5"/>
  <c r="V527" i="5"/>
  <c r="L527" i="5"/>
  <c r="X527" i="5"/>
  <c r="Z527" i="5" s="1"/>
  <c r="N527" i="5"/>
  <c r="N482" i="5"/>
  <c r="X482" i="5"/>
  <c r="Z482" i="5" s="1"/>
  <c r="J482" i="5"/>
  <c r="K482" i="5" s="1"/>
  <c r="L482" i="5"/>
  <c r="P482" i="5"/>
  <c r="R482" i="5"/>
  <c r="T482" i="5"/>
  <c r="V482" i="5"/>
  <c r="K612" i="5"/>
  <c r="M612" i="5" s="1"/>
  <c r="V594" i="5"/>
  <c r="L581" i="5"/>
  <c r="I525" i="5"/>
  <c r="K525" i="5" s="1"/>
  <c r="M525" i="5" s="1"/>
  <c r="T525" i="5"/>
  <c r="X525" i="5"/>
  <c r="Z525" i="5" s="1"/>
  <c r="N525" i="5"/>
  <c r="P525" i="5"/>
  <c r="N502" i="5"/>
  <c r="X502" i="5"/>
  <c r="Z502" i="5" s="1"/>
  <c r="V502" i="5"/>
  <c r="R502" i="5"/>
  <c r="T502" i="5"/>
  <c r="J502" i="5"/>
  <c r="L502" i="5"/>
  <c r="P502" i="5"/>
  <c r="N472" i="5"/>
  <c r="X472" i="5"/>
  <c r="Z472" i="5" s="1"/>
  <c r="I472" i="5"/>
  <c r="T472" i="5"/>
  <c r="J472" i="5"/>
  <c r="L472" i="5"/>
  <c r="P472" i="5"/>
  <c r="R472" i="5"/>
  <c r="V472" i="5"/>
  <c r="K395" i="5"/>
  <c r="R609" i="5"/>
  <c r="K607" i="5"/>
  <c r="M607" i="5" s="1"/>
  <c r="O607" i="5" s="1"/>
  <c r="Q607" i="5" s="1"/>
  <c r="S607" i="5" s="1"/>
  <c r="U607" i="5" s="1"/>
  <c r="W607" i="5" s="1"/>
  <c r="Y607" i="5" s="1"/>
  <c r="R596" i="5"/>
  <c r="J594" i="5"/>
  <c r="R588" i="5"/>
  <c r="P585" i="5"/>
  <c r="V581" i="5"/>
  <c r="R580" i="5"/>
  <c r="R567" i="5"/>
  <c r="J565" i="5"/>
  <c r="V560" i="5"/>
  <c r="J560" i="5"/>
  <c r="T556" i="5"/>
  <c r="J519" i="5"/>
  <c r="K519" i="5" s="1"/>
  <c r="V519" i="5"/>
  <c r="L519" i="5"/>
  <c r="X519" i="5"/>
  <c r="Z519" i="5" s="1"/>
  <c r="K496" i="5"/>
  <c r="M496" i="5" s="1"/>
  <c r="J455" i="5"/>
  <c r="T455" i="5"/>
  <c r="V455" i="5"/>
  <c r="L455" i="5"/>
  <c r="N455" i="5"/>
  <c r="I455" i="5"/>
  <c r="R455" i="5"/>
  <c r="P455" i="5"/>
  <c r="X455" i="5"/>
  <c r="Z455" i="5" s="1"/>
  <c r="V626" i="5"/>
  <c r="J618" i="5"/>
  <c r="K618" i="5" s="1"/>
  <c r="M618" i="5" s="1"/>
  <c r="X616" i="5"/>
  <c r="Z616" i="5" s="1"/>
  <c r="R612" i="5"/>
  <c r="J610" i="5"/>
  <c r="K610" i="5" s="1"/>
  <c r="M610" i="5" s="1"/>
  <c r="X608" i="5"/>
  <c r="Z608" i="5" s="1"/>
  <c r="L608" i="5"/>
  <c r="R604" i="5"/>
  <c r="P601" i="5"/>
  <c r="L600" i="5"/>
  <c r="V597" i="5"/>
  <c r="T594" i="5"/>
  <c r="I594" i="5"/>
  <c r="P593" i="5"/>
  <c r="R591" i="5"/>
  <c r="J589" i="5"/>
  <c r="K589" i="5" s="1"/>
  <c r="M589" i="5" s="1"/>
  <c r="O589" i="5" s="1"/>
  <c r="Q589" i="5" s="1"/>
  <c r="S589" i="5" s="1"/>
  <c r="U589" i="5" s="1"/>
  <c r="W589" i="5" s="1"/>
  <c r="Y589" i="5" s="1"/>
  <c r="X587" i="5"/>
  <c r="Z587" i="5" s="1"/>
  <c r="R583" i="5"/>
  <c r="J581" i="5"/>
  <c r="K581" i="5" s="1"/>
  <c r="P580" i="5"/>
  <c r="L579" i="5"/>
  <c r="V576" i="5"/>
  <c r="R575" i="5"/>
  <c r="P572" i="5"/>
  <c r="J568" i="5"/>
  <c r="K568" i="5" s="1"/>
  <c r="M568" i="5" s="1"/>
  <c r="O568" i="5" s="1"/>
  <c r="Q568" i="5" s="1"/>
  <c r="S568" i="5" s="1"/>
  <c r="X566" i="5"/>
  <c r="Z566" i="5" s="1"/>
  <c r="T565" i="5"/>
  <c r="I565" i="5"/>
  <c r="P564" i="5"/>
  <c r="Q564" i="5" s="1"/>
  <c r="S564" i="5" s="1"/>
  <c r="U564" i="5" s="1"/>
  <c r="R562" i="5"/>
  <c r="I560" i="5"/>
  <c r="K560" i="5" s="1"/>
  <c r="R556" i="5"/>
  <c r="V553" i="5"/>
  <c r="T549" i="5"/>
  <c r="L548" i="5"/>
  <c r="R547" i="5"/>
  <c r="T543" i="5"/>
  <c r="I542" i="5"/>
  <c r="K542" i="5" s="1"/>
  <c r="M542" i="5" s="1"/>
  <c r="O542" i="5" s="1"/>
  <c r="Q542" i="5" s="1"/>
  <c r="P534" i="5"/>
  <c r="J500" i="5"/>
  <c r="T500" i="5"/>
  <c r="N500" i="5"/>
  <c r="L500" i="5"/>
  <c r="X500" i="5"/>
  <c r="Z500" i="5" s="1"/>
  <c r="I500" i="5"/>
  <c r="P500" i="5"/>
  <c r="R500" i="5"/>
  <c r="K459" i="5"/>
  <c r="M459" i="5" s="1"/>
  <c r="O459" i="5" s="1"/>
  <c r="Q459" i="5" s="1"/>
  <c r="S459" i="5" s="1"/>
  <c r="U459" i="5" s="1"/>
  <c r="W459" i="5" s="1"/>
  <c r="Y459" i="5" s="1"/>
  <c r="P567" i="5"/>
  <c r="P554" i="5"/>
  <c r="R549" i="5"/>
  <c r="R543" i="5"/>
  <c r="T527" i="5"/>
  <c r="V525" i="5"/>
  <c r="N609" i="5"/>
  <c r="J608" i="5"/>
  <c r="K608" i="5" s="1"/>
  <c r="P604" i="5"/>
  <c r="N601" i="5"/>
  <c r="J600" i="5"/>
  <c r="K600" i="5" s="1"/>
  <c r="N593" i="5"/>
  <c r="O593" i="5" s="1"/>
  <c r="Q593" i="5" s="1"/>
  <c r="S593" i="5" s="1"/>
  <c r="U593" i="5" s="1"/>
  <c r="K592" i="5"/>
  <c r="M592" i="5" s="1"/>
  <c r="O592" i="5" s="1"/>
  <c r="P591" i="5"/>
  <c r="X585" i="5"/>
  <c r="Z585" i="5" s="1"/>
  <c r="R581" i="5"/>
  <c r="N580" i="5"/>
  <c r="N572" i="5"/>
  <c r="R565" i="5"/>
  <c r="X564" i="5"/>
  <c r="Z564" i="5" s="1"/>
  <c r="J557" i="5"/>
  <c r="K557" i="5" s="1"/>
  <c r="M557" i="5" s="1"/>
  <c r="O557" i="5" s="1"/>
  <c r="Q557" i="5" s="1"/>
  <c r="P556" i="5"/>
  <c r="N554" i="5"/>
  <c r="V548" i="5"/>
  <c r="J548" i="5"/>
  <c r="P547" i="5"/>
  <c r="K545" i="5"/>
  <c r="M545" i="5" s="1"/>
  <c r="O545" i="5" s="1"/>
  <c r="Q545" i="5" s="1"/>
  <c r="S545" i="5" s="1"/>
  <c r="U545" i="5" s="1"/>
  <c r="W545" i="5" s="1"/>
  <c r="Y545" i="5" s="1"/>
  <c r="P543" i="5"/>
  <c r="L534" i="5"/>
  <c r="K522" i="5"/>
  <c r="J520" i="5"/>
  <c r="N520" i="5"/>
  <c r="P520" i="5"/>
  <c r="R520" i="5"/>
  <c r="K491" i="5"/>
  <c r="M491" i="5" s="1"/>
  <c r="O491" i="5" s="1"/>
  <c r="Q491" i="5" s="1"/>
  <c r="R626" i="5"/>
  <c r="J616" i="5"/>
  <c r="K616" i="5" s="1"/>
  <c r="M616" i="5" s="1"/>
  <c r="T608" i="5"/>
  <c r="X601" i="5"/>
  <c r="Z601" i="5" s="1"/>
  <c r="T600" i="5"/>
  <c r="N596" i="5"/>
  <c r="X593" i="5"/>
  <c r="Z593" i="5" s="1"/>
  <c r="T587" i="5"/>
  <c r="P586" i="5"/>
  <c r="T579" i="5"/>
  <c r="R576" i="5"/>
  <c r="J566" i="5"/>
  <c r="K566" i="5" s="1"/>
  <c r="M566" i="5" s="1"/>
  <c r="V557" i="5"/>
  <c r="P549" i="5"/>
  <c r="R546" i="5"/>
  <c r="J533" i="5"/>
  <c r="P532" i="5"/>
  <c r="I532" i="5"/>
  <c r="K532" i="5" s="1"/>
  <c r="T532" i="5"/>
  <c r="L532" i="5"/>
  <c r="X532" i="5"/>
  <c r="Z532" i="5" s="1"/>
  <c r="R527" i="5"/>
  <c r="R522" i="5"/>
  <c r="L522" i="5"/>
  <c r="X522" i="5"/>
  <c r="Z522" i="5" s="1"/>
  <c r="N522" i="5"/>
  <c r="X520" i="5"/>
  <c r="Z520" i="5" s="1"/>
  <c r="T519" i="5"/>
  <c r="P478" i="5"/>
  <c r="J478" i="5"/>
  <c r="K478" i="5" s="1"/>
  <c r="M478" i="5" s="1"/>
  <c r="O478" i="5" s="1"/>
  <c r="V478" i="5"/>
  <c r="X478" i="5"/>
  <c r="Z478" i="5" s="1"/>
  <c r="N478" i="5"/>
  <c r="L478" i="5"/>
  <c r="R478" i="5"/>
  <c r="T478" i="5"/>
  <c r="V521" i="5"/>
  <c r="J513" i="5"/>
  <c r="L493" i="5"/>
  <c r="P483" i="5"/>
  <c r="R483" i="5"/>
  <c r="J483" i="5"/>
  <c r="T483" i="5"/>
  <c r="I483" i="5"/>
  <c r="L483" i="5"/>
  <c r="N467" i="5"/>
  <c r="X467" i="5"/>
  <c r="Z467" i="5" s="1"/>
  <c r="L467" i="5"/>
  <c r="P467" i="5"/>
  <c r="J467" i="5"/>
  <c r="K467" i="5" s="1"/>
  <c r="R467" i="5"/>
  <c r="K466" i="5"/>
  <c r="K444" i="5"/>
  <c r="M444" i="5" s="1"/>
  <c r="O444" i="5" s="1"/>
  <c r="Q444" i="5" s="1"/>
  <c r="S444" i="5" s="1"/>
  <c r="U444" i="5" s="1"/>
  <c r="R531" i="5"/>
  <c r="R523" i="5"/>
  <c r="J521" i="5"/>
  <c r="L511" i="5"/>
  <c r="M511" i="5" s="1"/>
  <c r="O511" i="5" s="1"/>
  <c r="Q511" i="5" s="1"/>
  <c r="S511" i="5" s="1"/>
  <c r="U511" i="5" s="1"/>
  <c r="V511" i="5"/>
  <c r="N511" i="5"/>
  <c r="P508" i="5"/>
  <c r="L508" i="5"/>
  <c r="J508" i="5"/>
  <c r="K508" i="5" s="1"/>
  <c r="V508" i="5"/>
  <c r="V447" i="5"/>
  <c r="L446" i="5"/>
  <c r="V446" i="5"/>
  <c r="J446" i="5"/>
  <c r="N446" i="5"/>
  <c r="I446" i="5"/>
  <c r="T446" i="5"/>
  <c r="P446" i="5"/>
  <c r="L441" i="5"/>
  <c r="V441" i="5"/>
  <c r="N441" i="5"/>
  <c r="X441" i="5"/>
  <c r="Z441" i="5" s="1"/>
  <c r="J441" i="5"/>
  <c r="K441" i="5" s="1"/>
  <c r="M441" i="5" s="1"/>
  <c r="O441" i="5" s="1"/>
  <c r="Q441" i="5" s="1"/>
  <c r="R441" i="5"/>
  <c r="T441" i="5"/>
  <c r="P513" i="5"/>
  <c r="V513" i="5"/>
  <c r="P493" i="5"/>
  <c r="V493" i="5"/>
  <c r="J493" i="5"/>
  <c r="K493" i="5" s="1"/>
  <c r="P473" i="5"/>
  <c r="X473" i="5"/>
  <c r="Z473" i="5" s="1"/>
  <c r="N473" i="5"/>
  <c r="I473" i="5"/>
  <c r="K473" i="5" s="1"/>
  <c r="M473" i="5" s="1"/>
  <c r="O473" i="5" s="1"/>
  <c r="P468" i="5"/>
  <c r="R468" i="5"/>
  <c r="I468" i="5"/>
  <c r="T468" i="5"/>
  <c r="J468" i="5"/>
  <c r="X468" i="5"/>
  <c r="Z468" i="5" s="1"/>
  <c r="L468" i="5"/>
  <c r="N468" i="5"/>
  <c r="R450" i="5"/>
  <c r="X443" i="5"/>
  <c r="Z443" i="5" s="1"/>
  <c r="V415" i="5"/>
  <c r="V365" i="5"/>
  <c r="L365" i="5"/>
  <c r="X365" i="5"/>
  <c r="Z365" i="5" s="1"/>
  <c r="N365" i="5"/>
  <c r="J365" i="5"/>
  <c r="P365" i="5"/>
  <c r="R365" i="5"/>
  <c r="T365" i="5"/>
  <c r="I365" i="5"/>
  <c r="P531" i="5"/>
  <c r="P523" i="5"/>
  <c r="R521" i="5"/>
  <c r="R511" i="5"/>
  <c r="J510" i="5"/>
  <c r="T510" i="5"/>
  <c r="I510" i="5"/>
  <c r="N510" i="5"/>
  <c r="T508" i="5"/>
  <c r="L496" i="5"/>
  <c r="V496" i="5"/>
  <c r="J496" i="5"/>
  <c r="N496" i="5"/>
  <c r="R496" i="5"/>
  <c r="N492" i="5"/>
  <c r="X492" i="5"/>
  <c r="Z492" i="5" s="1"/>
  <c r="R492" i="5"/>
  <c r="J492" i="5"/>
  <c r="K492" i="5" s="1"/>
  <c r="M492" i="5" s="1"/>
  <c r="T492" i="5"/>
  <c r="L491" i="5"/>
  <c r="V491" i="5"/>
  <c r="N491" i="5"/>
  <c r="J491" i="5"/>
  <c r="X491" i="5"/>
  <c r="Z491" i="5" s="1"/>
  <c r="V483" i="5"/>
  <c r="V467" i="5"/>
  <c r="N437" i="5"/>
  <c r="X437" i="5"/>
  <c r="Z437" i="5" s="1"/>
  <c r="P437" i="5"/>
  <c r="R437" i="5"/>
  <c r="L437" i="5"/>
  <c r="M437" i="5" s="1"/>
  <c r="V437" i="5"/>
  <c r="K426" i="5"/>
  <c r="V395" i="5"/>
  <c r="J450" i="5"/>
  <c r="T450" i="5"/>
  <c r="N450" i="5"/>
  <c r="X450" i="5"/>
  <c r="Z450" i="5" s="1"/>
  <c r="I450" i="5"/>
  <c r="L450" i="5"/>
  <c r="J415" i="5"/>
  <c r="K415" i="5" s="1"/>
  <c r="T415" i="5"/>
  <c r="N415" i="5"/>
  <c r="P415" i="5"/>
  <c r="R415" i="5"/>
  <c r="L415" i="5"/>
  <c r="X415" i="5"/>
  <c r="Z415" i="5" s="1"/>
  <c r="J495" i="5"/>
  <c r="T495" i="5"/>
  <c r="L495" i="5"/>
  <c r="X495" i="5"/>
  <c r="Z495" i="5" s="1"/>
  <c r="L456" i="5"/>
  <c r="V456" i="5"/>
  <c r="P456" i="5"/>
  <c r="R456" i="5"/>
  <c r="N456" i="5"/>
  <c r="T456" i="5"/>
  <c r="J430" i="5"/>
  <c r="T430" i="5"/>
  <c r="R430" i="5"/>
  <c r="I430" i="5"/>
  <c r="L430" i="5"/>
  <c r="X430" i="5"/>
  <c r="Z430" i="5" s="1"/>
  <c r="N430" i="5"/>
  <c r="P430" i="5"/>
  <c r="V430" i="5"/>
  <c r="J425" i="5"/>
  <c r="T425" i="5"/>
  <c r="N425" i="5"/>
  <c r="P425" i="5"/>
  <c r="R425" i="5"/>
  <c r="L425" i="5"/>
  <c r="X425" i="5"/>
  <c r="Z425" i="5" s="1"/>
  <c r="I425" i="5"/>
  <c r="V425" i="5"/>
  <c r="J395" i="5"/>
  <c r="T395" i="5"/>
  <c r="N395" i="5"/>
  <c r="P395" i="5"/>
  <c r="R395" i="5"/>
  <c r="L395" i="5"/>
  <c r="X395" i="5"/>
  <c r="Z395" i="5" s="1"/>
  <c r="I356" i="5"/>
  <c r="T356" i="5"/>
  <c r="P356" i="5"/>
  <c r="R356" i="5"/>
  <c r="J356" i="5"/>
  <c r="X356" i="5"/>
  <c r="Z356" i="5" s="1"/>
  <c r="N356" i="5"/>
  <c r="V356" i="5"/>
  <c r="L356" i="5"/>
  <c r="K501" i="5"/>
  <c r="V495" i="5"/>
  <c r="J485" i="5"/>
  <c r="T485" i="5"/>
  <c r="X485" i="5"/>
  <c r="Z485" i="5" s="1"/>
  <c r="P485" i="5"/>
  <c r="I485" i="5"/>
  <c r="L485" i="5"/>
  <c r="N447" i="5"/>
  <c r="X447" i="5"/>
  <c r="Z447" i="5" s="1"/>
  <c r="P447" i="5"/>
  <c r="R447" i="5"/>
  <c r="I447" i="5"/>
  <c r="K447" i="5" s="1"/>
  <c r="L447" i="5"/>
  <c r="P443" i="5"/>
  <c r="V443" i="5"/>
  <c r="L443" i="5"/>
  <c r="N443" i="5"/>
  <c r="J443" i="5"/>
  <c r="K443" i="5" s="1"/>
  <c r="R443" i="5"/>
  <c r="J440" i="5"/>
  <c r="T440" i="5"/>
  <c r="R440" i="5"/>
  <c r="I440" i="5"/>
  <c r="L440" i="5"/>
  <c r="N440" i="5"/>
  <c r="P440" i="5"/>
  <c r="J435" i="5"/>
  <c r="K435" i="5" s="1"/>
  <c r="T435" i="5"/>
  <c r="N435" i="5"/>
  <c r="P435" i="5"/>
  <c r="L435" i="5"/>
  <c r="X435" i="5"/>
  <c r="Z435" i="5" s="1"/>
  <c r="R435" i="5"/>
  <c r="V435" i="5"/>
  <c r="K397" i="5"/>
  <c r="L531" i="5"/>
  <c r="X526" i="5"/>
  <c r="Z526" i="5" s="1"/>
  <c r="N521" i="5"/>
  <c r="X518" i="5"/>
  <c r="Z518" i="5" s="1"/>
  <c r="N513" i="5"/>
  <c r="N512" i="5"/>
  <c r="O512" i="5" s="1"/>
  <c r="Q512" i="5" s="1"/>
  <c r="X512" i="5"/>
  <c r="Z512" i="5" s="1"/>
  <c r="R512" i="5"/>
  <c r="N508" i="5"/>
  <c r="L506" i="5"/>
  <c r="V506" i="5"/>
  <c r="J506" i="5"/>
  <c r="P506" i="5"/>
  <c r="L501" i="5"/>
  <c r="V501" i="5"/>
  <c r="R501" i="5"/>
  <c r="X501" i="5"/>
  <c r="Z501" i="5" s="1"/>
  <c r="R491" i="5"/>
  <c r="N487" i="5"/>
  <c r="X487" i="5"/>
  <c r="Z487" i="5" s="1"/>
  <c r="J487" i="5"/>
  <c r="L487" i="5"/>
  <c r="P487" i="5"/>
  <c r="R487" i="5"/>
  <c r="N483" i="5"/>
  <c r="L481" i="5"/>
  <c r="V481" i="5"/>
  <c r="I481" i="5"/>
  <c r="T481" i="5"/>
  <c r="J481" i="5"/>
  <c r="X481" i="5"/>
  <c r="Z481" i="5" s="1"/>
  <c r="R473" i="5"/>
  <c r="J470" i="5"/>
  <c r="T470" i="5"/>
  <c r="L470" i="5"/>
  <c r="X470" i="5"/>
  <c r="Z470" i="5" s="1"/>
  <c r="I470" i="5"/>
  <c r="N470" i="5"/>
  <c r="L461" i="5"/>
  <c r="V461" i="5"/>
  <c r="X461" i="5"/>
  <c r="Z461" i="5" s="1"/>
  <c r="J461" i="5"/>
  <c r="K461" i="5" s="1"/>
  <c r="M461" i="5" s="1"/>
  <c r="N461" i="5"/>
  <c r="P458" i="5"/>
  <c r="L458" i="5"/>
  <c r="X458" i="5"/>
  <c r="Z458" i="5" s="1"/>
  <c r="V458" i="5"/>
  <c r="I458" i="5"/>
  <c r="K458" i="5" s="1"/>
  <c r="N458" i="5"/>
  <c r="X446" i="5"/>
  <c r="Z446" i="5" s="1"/>
  <c r="L381" i="5"/>
  <c r="V381" i="5"/>
  <c r="J381" i="5"/>
  <c r="N381" i="5"/>
  <c r="P381" i="5"/>
  <c r="R381" i="5"/>
  <c r="I381" i="5"/>
  <c r="K421" i="5"/>
  <c r="J505" i="5"/>
  <c r="K505" i="5" s="1"/>
  <c r="M505" i="5" s="1"/>
  <c r="O505" i="5" s="1"/>
  <c r="T505" i="5"/>
  <c r="V505" i="5"/>
  <c r="L486" i="5"/>
  <c r="V486" i="5"/>
  <c r="I486" i="5"/>
  <c r="K486" i="5" s="1"/>
  <c r="T486" i="5"/>
  <c r="L476" i="5"/>
  <c r="V476" i="5"/>
  <c r="X476" i="5"/>
  <c r="Z476" i="5" s="1"/>
  <c r="N476" i="5"/>
  <c r="P476" i="5"/>
  <c r="K432" i="5"/>
  <c r="M432" i="5" s="1"/>
  <c r="J380" i="5"/>
  <c r="T380" i="5"/>
  <c r="I380" i="5"/>
  <c r="P380" i="5"/>
  <c r="R380" i="5"/>
  <c r="V380" i="5"/>
  <c r="X380" i="5"/>
  <c r="Z380" i="5" s="1"/>
  <c r="N380" i="5"/>
  <c r="V405" i="5"/>
  <c r="I368" i="5"/>
  <c r="K368" i="5" s="1"/>
  <c r="X368" i="5"/>
  <c r="Z368" i="5" s="1"/>
  <c r="N368" i="5"/>
  <c r="P368" i="5"/>
  <c r="L368" i="5"/>
  <c r="R368" i="5"/>
  <c r="T368" i="5"/>
  <c r="V368" i="5"/>
  <c r="J465" i="5"/>
  <c r="T465" i="5"/>
  <c r="P465" i="5"/>
  <c r="R465" i="5"/>
  <c r="N452" i="5"/>
  <c r="X452" i="5"/>
  <c r="Z452" i="5" s="1"/>
  <c r="V452" i="5"/>
  <c r="L452" i="5"/>
  <c r="J452" i="5"/>
  <c r="P433" i="5"/>
  <c r="N433" i="5"/>
  <c r="I433" i="5"/>
  <c r="K433" i="5" s="1"/>
  <c r="K396" i="5"/>
  <c r="K391" i="5"/>
  <c r="J405" i="5"/>
  <c r="K405" i="5" s="1"/>
  <c r="M405" i="5" s="1"/>
  <c r="T405" i="5"/>
  <c r="N405" i="5"/>
  <c r="P405" i="5"/>
  <c r="R405" i="5"/>
  <c r="L405" i="5"/>
  <c r="X405" i="5"/>
  <c r="Z405" i="5" s="1"/>
  <c r="K400" i="5"/>
  <c r="M400" i="5" s="1"/>
  <c r="I373" i="5"/>
  <c r="L373" i="5"/>
  <c r="X373" i="5"/>
  <c r="Z373" i="5" s="1"/>
  <c r="V373" i="5"/>
  <c r="N373" i="5"/>
  <c r="P373" i="5"/>
  <c r="R373" i="5"/>
  <c r="T373" i="5"/>
  <c r="J373" i="5"/>
  <c r="P505" i="5"/>
  <c r="N497" i="5"/>
  <c r="X497" i="5"/>
  <c r="Z497" i="5" s="1"/>
  <c r="J490" i="5"/>
  <c r="T490" i="5"/>
  <c r="I490" i="5"/>
  <c r="X490" i="5"/>
  <c r="Z490" i="5" s="1"/>
  <c r="P486" i="5"/>
  <c r="K464" i="5"/>
  <c r="M464" i="5" s="1"/>
  <c r="O464" i="5" s="1"/>
  <c r="Q464" i="5" s="1"/>
  <c r="S464" i="5" s="1"/>
  <c r="U464" i="5" s="1"/>
  <c r="W464" i="5" s="1"/>
  <c r="Y464" i="5" s="1"/>
  <c r="J445" i="5"/>
  <c r="T445" i="5"/>
  <c r="R445" i="5"/>
  <c r="I445" i="5"/>
  <c r="P445" i="5"/>
  <c r="X433" i="5"/>
  <c r="Z433" i="5" s="1"/>
  <c r="K411" i="5"/>
  <c r="K329" i="5"/>
  <c r="L427" i="5"/>
  <c r="M427" i="5" s="1"/>
  <c r="L417" i="5"/>
  <c r="M417" i="5" s="1"/>
  <c r="O417" i="5" s="1"/>
  <c r="L407" i="5"/>
  <c r="M407" i="5" s="1"/>
  <c r="O407" i="5" s="1"/>
  <c r="Q407" i="5" s="1"/>
  <c r="L397" i="5"/>
  <c r="R385" i="5"/>
  <c r="T371" i="5"/>
  <c r="J362" i="5"/>
  <c r="V362" i="5"/>
  <c r="L362" i="5"/>
  <c r="X362" i="5"/>
  <c r="Z362" i="5" s="1"/>
  <c r="I362" i="5"/>
  <c r="T362" i="5"/>
  <c r="W205" i="5"/>
  <c r="Y205" i="5" s="1"/>
  <c r="L431" i="5"/>
  <c r="V431" i="5"/>
  <c r="J423" i="5"/>
  <c r="L421" i="5"/>
  <c r="V421" i="5"/>
  <c r="N420" i="5"/>
  <c r="J413" i="5"/>
  <c r="K413" i="5" s="1"/>
  <c r="M413" i="5" s="1"/>
  <c r="L411" i="5"/>
  <c r="V411" i="5"/>
  <c r="N410" i="5"/>
  <c r="V403" i="5"/>
  <c r="J403" i="5"/>
  <c r="K403" i="5" s="1"/>
  <c r="L401" i="5"/>
  <c r="V401" i="5"/>
  <c r="N400" i="5"/>
  <c r="V393" i="5"/>
  <c r="J393" i="5"/>
  <c r="L391" i="5"/>
  <c r="V391" i="5"/>
  <c r="N390" i="5"/>
  <c r="N387" i="5"/>
  <c r="X387" i="5"/>
  <c r="Z387" i="5" s="1"/>
  <c r="L371" i="5"/>
  <c r="I363" i="5"/>
  <c r="K363" i="5" s="1"/>
  <c r="N363" i="5"/>
  <c r="P363" i="5"/>
  <c r="X363" i="5"/>
  <c r="Z363" i="5" s="1"/>
  <c r="N427" i="5"/>
  <c r="X427" i="5"/>
  <c r="Z427" i="5" s="1"/>
  <c r="I423" i="5"/>
  <c r="K423" i="5" s="1"/>
  <c r="M423" i="5" s="1"/>
  <c r="O423" i="5" s="1"/>
  <c r="Q423" i="5" s="1"/>
  <c r="S423" i="5" s="1"/>
  <c r="U423" i="5" s="1"/>
  <c r="W423" i="5" s="1"/>
  <c r="Y423" i="5" s="1"/>
  <c r="N417" i="5"/>
  <c r="X417" i="5"/>
  <c r="Z417" i="5" s="1"/>
  <c r="N407" i="5"/>
  <c r="X407" i="5"/>
  <c r="Z407" i="5" s="1"/>
  <c r="N397" i="5"/>
  <c r="X397" i="5"/>
  <c r="Z397" i="5" s="1"/>
  <c r="J370" i="5"/>
  <c r="V370" i="5"/>
  <c r="L370" i="5"/>
  <c r="N370" i="5"/>
  <c r="I370" i="5"/>
  <c r="T370" i="5"/>
  <c r="R351" i="5"/>
  <c r="J351" i="5"/>
  <c r="K351" i="5" s="1"/>
  <c r="M351" i="5" s="1"/>
  <c r="L351" i="5"/>
  <c r="N351" i="5"/>
  <c r="P351" i="5"/>
  <c r="T351" i="5"/>
  <c r="X351" i="5"/>
  <c r="Z351" i="5" s="1"/>
  <c r="X420" i="5"/>
  <c r="Z420" i="5" s="1"/>
  <c r="L420" i="5"/>
  <c r="X410" i="5"/>
  <c r="Z410" i="5" s="1"/>
  <c r="L410" i="5"/>
  <c r="X400" i="5"/>
  <c r="Z400" i="5" s="1"/>
  <c r="L400" i="5"/>
  <c r="X390" i="5"/>
  <c r="Z390" i="5" s="1"/>
  <c r="L390" i="5"/>
  <c r="V386" i="5"/>
  <c r="N325" i="5"/>
  <c r="R325" i="5"/>
  <c r="L325" i="5"/>
  <c r="P325" i="5"/>
  <c r="T325" i="5"/>
  <c r="V325" i="5"/>
  <c r="X325" i="5"/>
  <c r="Z325" i="5" s="1"/>
  <c r="J325" i="5"/>
  <c r="K325" i="5" s="1"/>
  <c r="J480" i="5"/>
  <c r="K480" i="5" s="1"/>
  <c r="M480" i="5" s="1"/>
  <c r="O480" i="5" s="1"/>
  <c r="T480" i="5"/>
  <c r="L471" i="5"/>
  <c r="V471" i="5"/>
  <c r="L463" i="5"/>
  <c r="N462" i="5"/>
  <c r="X462" i="5"/>
  <c r="Z462" i="5" s="1"/>
  <c r="X438" i="5"/>
  <c r="Z438" i="5" s="1"/>
  <c r="L438" i="5"/>
  <c r="X436" i="5"/>
  <c r="Z436" i="5" s="1"/>
  <c r="X428" i="5"/>
  <c r="Z428" i="5" s="1"/>
  <c r="L428" i="5"/>
  <c r="R427" i="5"/>
  <c r="X426" i="5"/>
  <c r="Z426" i="5" s="1"/>
  <c r="X418" i="5"/>
  <c r="Z418" i="5" s="1"/>
  <c r="L418" i="5"/>
  <c r="R417" i="5"/>
  <c r="X416" i="5"/>
  <c r="Z416" i="5" s="1"/>
  <c r="X408" i="5"/>
  <c r="Z408" i="5" s="1"/>
  <c r="L408" i="5"/>
  <c r="R407" i="5"/>
  <c r="X406" i="5"/>
  <c r="Z406" i="5" s="1"/>
  <c r="X398" i="5"/>
  <c r="Z398" i="5" s="1"/>
  <c r="L398" i="5"/>
  <c r="R397" i="5"/>
  <c r="X396" i="5"/>
  <c r="Z396" i="5" s="1"/>
  <c r="X388" i="5"/>
  <c r="Z388" i="5" s="1"/>
  <c r="L388" i="5"/>
  <c r="R387" i="5"/>
  <c r="V383" i="5"/>
  <c r="V363" i="5"/>
  <c r="R362" i="5"/>
  <c r="K360" i="5"/>
  <c r="M360" i="5" s="1"/>
  <c r="J420" i="5"/>
  <c r="K420" i="5" s="1"/>
  <c r="T420" i="5"/>
  <c r="J410" i="5"/>
  <c r="K410" i="5" s="1"/>
  <c r="T410" i="5"/>
  <c r="J400" i="5"/>
  <c r="T400" i="5"/>
  <c r="J390" i="5"/>
  <c r="T390" i="5"/>
  <c r="J385" i="5"/>
  <c r="T385" i="5"/>
  <c r="I385" i="5"/>
  <c r="N371" i="5"/>
  <c r="P371" i="5"/>
  <c r="R371" i="5"/>
  <c r="X371" i="5"/>
  <c r="Z371" i="5" s="1"/>
  <c r="L285" i="5"/>
  <c r="V285" i="5"/>
  <c r="R285" i="5"/>
  <c r="N285" i="5"/>
  <c r="J285" i="5"/>
  <c r="P285" i="5"/>
  <c r="T285" i="5"/>
  <c r="I285" i="5"/>
  <c r="P256" i="5"/>
  <c r="N256" i="5"/>
  <c r="I256" i="5"/>
  <c r="T256" i="5"/>
  <c r="L256" i="5"/>
  <c r="J256" i="5"/>
  <c r="X256" i="5"/>
  <c r="Z256" i="5" s="1"/>
  <c r="V256" i="5"/>
  <c r="R256" i="5"/>
  <c r="R249" i="5"/>
  <c r="P249" i="5"/>
  <c r="J249" i="5"/>
  <c r="V249" i="5"/>
  <c r="L249" i="5"/>
  <c r="N249" i="5"/>
  <c r="T249" i="5"/>
  <c r="I249" i="5"/>
  <c r="X249" i="5"/>
  <c r="Z249" i="5" s="1"/>
  <c r="J463" i="5"/>
  <c r="J460" i="5"/>
  <c r="T460" i="5"/>
  <c r="L451" i="5"/>
  <c r="V451" i="5"/>
  <c r="N442" i="5"/>
  <c r="X442" i="5"/>
  <c r="Z442" i="5" s="1"/>
  <c r="V438" i="5"/>
  <c r="J438" i="5"/>
  <c r="L436" i="5"/>
  <c r="V436" i="5"/>
  <c r="V428" i="5"/>
  <c r="J428" i="5"/>
  <c r="P427" i="5"/>
  <c r="L426" i="5"/>
  <c r="V426" i="5"/>
  <c r="V418" i="5"/>
  <c r="J418" i="5"/>
  <c r="P417" i="5"/>
  <c r="L416" i="5"/>
  <c r="V416" i="5"/>
  <c r="V408" i="5"/>
  <c r="J408" i="5"/>
  <c r="P407" i="5"/>
  <c r="L406" i="5"/>
  <c r="V406" i="5"/>
  <c r="V398" i="5"/>
  <c r="J398" i="5"/>
  <c r="P397" i="5"/>
  <c r="L396" i="5"/>
  <c r="V396" i="5"/>
  <c r="V388" i="5"/>
  <c r="J388" i="5"/>
  <c r="P387" i="5"/>
  <c r="R386" i="5"/>
  <c r="P378" i="5"/>
  <c r="I378" i="5"/>
  <c r="K376" i="5"/>
  <c r="V371" i="5"/>
  <c r="X370" i="5"/>
  <c r="Z370" i="5" s="1"/>
  <c r="T363" i="5"/>
  <c r="J357" i="5"/>
  <c r="K357" i="5" s="1"/>
  <c r="X357" i="5"/>
  <c r="Z357" i="5" s="1"/>
  <c r="L357" i="5"/>
  <c r="N357" i="5"/>
  <c r="P357" i="5"/>
  <c r="T357" i="5"/>
  <c r="N507" i="5"/>
  <c r="X507" i="5"/>
  <c r="Z507" i="5" s="1"/>
  <c r="P480" i="5"/>
  <c r="J475" i="5"/>
  <c r="K475" i="5" s="1"/>
  <c r="M475" i="5" s="1"/>
  <c r="O475" i="5" s="1"/>
  <c r="Q475" i="5" s="1"/>
  <c r="S475" i="5" s="1"/>
  <c r="T475" i="5"/>
  <c r="P471" i="5"/>
  <c r="L466" i="5"/>
  <c r="V466" i="5"/>
  <c r="T463" i="5"/>
  <c r="I463" i="5"/>
  <c r="K463" i="5" s="1"/>
  <c r="P462" i="5"/>
  <c r="R460" i="5"/>
  <c r="N457" i="5"/>
  <c r="X457" i="5"/>
  <c r="Z457" i="5" s="1"/>
  <c r="R451" i="5"/>
  <c r="R442" i="5"/>
  <c r="I438" i="5"/>
  <c r="N432" i="5"/>
  <c r="X432" i="5"/>
  <c r="Z432" i="5" s="1"/>
  <c r="N431" i="5"/>
  <c r="I428" i="5"/>
  <c r="N423" i="5"/>
  <c r="N422" i="5"/>
  <c r="X422" i="5"/>
  <c r="Z422" i="5" s="1"/>
  <c r="N421" i="5"/>
  <c r="R420" i="5"/>
  <c r="I418" i="5"/>
  <c r="N413" i="5"/>
  <c r="N412" i="5"/>
  <c r="X412" i="5"/>
  <c r="Z412" i="5" s="1"/>
  <c r="N411" i="5"/>
  <c r="R410" i="5"/>
  <c r="I408" i="5"/>
  <c r="K408" i="5" s="1"/>
  <c r="N403" i="5"/>
  <c r="N402" i="5"/>
  <c r="O402" i="5" s="1"/>
  <c r="Q402" i="5" s="1"/>
  <c r="S402" i="5" s="1"/>
  <c r="U402" i="5" s="1"/>
  <c r="W402" i="5" s="1"/>
  <c r="X402" i="5"/>
  <c r="Z402" i="5" s="1"/>
  <c r="N401" i="5"/>
  <c r="R400" i="5"/>
  <c r="I398" i="5"/>
  <c r="N393" i="5"/>
  <c r="N392" i="5"/>
  <c r="O392" i="5" s="1"/>
  <c r="Q392" i="5" s="1"/>
  <c r="S392" i="5" s="1"/>
  <c r="U392" i="5" s="1"/>
  <c r="W392" i="5" s="1"/>
  <c r="X392" i="5"/>
  <c r="Z392" i="5" s="1"/>
  <c r="N391" i="5"/>
  <c r="R390" i="5"/>
  <c r="I388" i="5"/>
  <c r="K388" i="5" s="1"/>
  <c r="M388" i="5" s="1"/>
  <c r="O388" i="5" s="1"/>
  <c r="Q388" i="5" s="1"/>
  <c r="S388" i="5" s="1"/>
  <c r="U388" i="5" s="1"/>
  <c r="W388" i="5" s="1"/>
  <c r="Y388" i="5" s="1"/>
  <c r="L387" i="5"/>
  <c r="V385" i="5"/>
  <c r="N382" i="5"/>
  <c r="X382" i="5"/>
  <c r="Z382" i="5" s="1"/>
  <c r="V378" i="5"/>
  <c r="N377" i="5"/>
  <c r="X377" i="5"/>
  <c r="Z377" i="5" s="1"/>
  <c r="L376" i="5"/>
  <c r="V376" i="5"/>
  <c r="R363" i="5"/>
  <c r="N362" i="5"/>
  <c r="I304" i="5"/>
  <c r="J304" i="5"/>
  <c r="L304" i="5"/>
  <c r="N304" i="5"/>
  <c r="P304" i="5"/>
  <c r="X304" i="5"/>
  <c r="Z304" i="5" s="1"/>
  <c r="T304" i="5"/>
  <c r="V304" i="5"/>
  <c r="R304" i="5"/>
  <c r="P369" i="5"/>
  <c r="N366" i="5"/>
  <c r="O366" i="5" s="1"/>
  <c r="Q366" i="5" s="1"/>
  <c r="S366" i="5" s="1"/>
  <c r="U366" i="5" s="1"/>
  <c r="W366" i="5" s="1"/>
  <c r="Y366" i="5" s="1"/>
  <c r="P361" i="5"/>
  <c r="V360" i="5"/>
  <c r="L347" i="5"/>
  <c r="V347" i="5"/>
  <c r="X342" i="5"/>
  <c r="Z342" i="5" s="1"/>
  <c r="P342" i="5"/>
  <c r="L342" i="5"/>
  <c r="R339" i="5"/>
  <c r="P329" i="5"/>
  <c r="N327" i="5"/>
  <c r="P327" i="5"/>
  <c r="I323" i="5"/>
  <c r="T323" i="5"/>
  <c r="N323" i="5"/>
  <c r="P323" i="5"/>
  <c r="L323" i="5"/>
  <c r="X323" i="5"/>
  <c r="Z323" i="5" s="1"/>
  <c r="T312" i="5"/>
  <c r="N350" i="5"/>
  <c r="L350" i="5"/>
  <c r="X350" i="5"/>
  <c r="Z350" i="5" s="1"/>
  <c r="N339" i="5"/>
  <c r="V331" i="5"/>
  <c r="L331" i="5"/>
  <c r="N331" i="5"/>
  <c r="J331" i="5"/>
  <c r="L316" i="5"/>
  <c r="M316" i="5" s="1"/>
  <c r="X316" i="5"/>
  <c r="Z316" i="5" s="1"/>
  <c r="P316" i="5"/>
  <c r="R316" i="5"/>
  <c r="N329" i="5"/>
  <c r="X329" i="5"/>
  <c r="Z329" i="5" s="1"/>
  <c r="J317" i="5"/>
  <c r="V317" i="5"/>
  <c r="L317" i="5"/>
  <c r="X317" i="5"/>
  <c r="Z317" i="5" s="1"/>
  <c r="I317" i="5"/>
  <c r="R312" i="5"/>
  <c r="J312" i="5"/>
  <c r="K312" i="5" s="1"/>
  <c r="M312" i="5" s="1"/>
  <c r="O312" i="5" s="1"/>
  <c r="N312" i="5"/>
  <c r="P312" i="5"/>
  <c r="O218" i="5"/>
  <c r="L339" i="5"/>
  <c r="J339" i="5"/>
  <c r="K339" i="5" s="1"/>
  <c r="M339" i="5" s="1"/>
  <c r="O339" i="5" s="1"/>
  <c r="Q339" i="5" s="1"/>
  <c r="V339" i="5"/>
  <c r="I319" i="5"/>
  <c r="N319" i="5"/>
  <c r="L319" i="5"/>
  <c r="X319" i="5"/>
  <c r="Z319" i="5" s="1"/>
  <c r="J319" i="5"/>
  <c r="V319" i="5"/>
  <c r="I314" i="5"/>
  <c r="K314" i="5" s="1"/>
  <c r="M314" i="5" s="1"/>
  <c r="P314" i="5"/>
  <c r="R314" i="5"/>
  <c r="T314" i="5"/>
  <c r="N314" i="5"/>
  <c r="T369" i="5"/>
  <c r="I369" i="5"/>
  <c r="K369" i="5" s="1"/>
  <c r="M369" i="5" s="1"/>
  <c r="O369" i="5" s="1"/>
  <c r="T361" i="5"/>
  <c r="I361" i="5"/>
  <c r="P360" i="5"/>
  <c r="R359" i="5"/>
  <c r="J359" i="5"/>
  <c r="K359" i="5" s="1"/>
  <c r="M359" i="5" s="1"/>
  <c r="O359" i="5" s="1"/>
  <c r="Q359" i="5" s="1"/>
  <c r="S359" i="5" s="1"/>
  <c r="U359" i="5" s="1"/>
  <c r="W359" i="5" s="1"/>
  <c r="Y359" i="5" s="1"/>
  <c r="V359" i="5"/>
  <c r="I353" i="5"/>
  <c r="K353" i="5" s="1"/>
  <c r="M353" i="5" s="1"/>
  <c r="O353" i="5" s="1"/>
  <c r="Q353" i="5" s="1"/>
  <c r="R353" i="5"/>
  <c r="N347" i="5"/>
  <c r="R345" i="5"/>
  <c r="N345" i="5"/>
  <c r="J344" i="5"/>
  <c r="V344" i="5"/>
  <c r="N344" i="5"/>
  <c r="I344" i="5"/>
  <c r="T344" i="5"/>
  <c r="N342" i="5"/>
  <c r="J336" i="5"/>
  <c r="V336" i="5"/>
  <c r="X336" i="5"/>
  <c r="Z336" i="5" s="1"/>
  <c r="I336" i="5"/>
  <c r="K336" i="5" s="1"/>
  <c r="M336" i="5" s="1"/>
  <c r="O336" i="5" s="1"/>
  <c r="Q336" i="5" s="1"/>
  <c r="S336" i="5" s="1"/>
  <c r="T336" i="5"/>
  <c r="X334" i="5"/>
  <c r="Z334" i="5" s="1"/>
  <c r="N334" i="5"/>
  <c r="P334" i="5"/>
  <c r="L334" i="5"/>
  <c r="T331" i="5"/>
  <c r="V329" i="5"/>
  <c r="L327" i="5"/>
  <c r="R323" i="5"/>
  <c r="V316" i="5"/>
  <c r="X312" i="5"/>
  <c r="Z312" i="5" s="1"/>
  <c r="R350" i="5"/>
  <c r="X339" i="5"/>
  <c r="Z339" i="5" s="1"/>
  <c r="R335" i="5"/>
  <c r="I335" i="5"/>
  <c r="K335" i="5" s="1"/>
  <c r="M335" i="5" s="1"/>
  <c r="O335" i="5" s="1"/>
  <c r="T335" i="5"/>
  <c r="P335" i="5"/>
  <c r="T329" i="5"/>
  <c r="X314" i="5"/>
  <c r="Z314" i="5" s="1"/>
  <c r="J375" i="5"/>
  <c r="K375" i="5" s="1"/>
  <c r="M375" i="5" s="1"/>
  <c r="O375" i="5" s="1"/>
  <c r="Q375" i="5" s="1"/>
  <c r="S375" i="5" s="1"/>
  <c r="J367" i="5"/>
  <c r="N360" i="5"/>
  <c r="L355" i="5"/>
  <c r="X355" i="5"/>
  <c r="Z355" i="5" s="1"/>
  <c r="P355" i="5"/>
  <c r="T353" i="5"/>
  <c r="P350" i="5"/>
  <c r="J347" i="5"/>
  <c r="T345" i="5"/>
  <c r="I343" i="5"/>
  <c r="J343" i="5"/>
  <c r="P343" i="5"/>
  <c r="J342" i="5"/>
  <c r="T339" i="5"/>
  <c r="N337" i="5"/>
  <c r="R337" i="5"/>
  <c r="X337" i="5"/>
  <c r="Z337" i="5" s="1"/>
  <c r="X335" i="5"/>
  <c r="Z335" i="5" s="1"/>
  <c r="V334" i="5"/>
  <c r="R331" i="5"/>
  <c r="J327" i="5"/>
  <c r="T316" i="5"/>
  <c r="V312" i="5"/>
  <c r="P261" i="5"/>
  <c r="V261" i="5"/>
  <c r="L261" i="5"/>
  <c r="R261" i="5"/>
  <c r="I261" i="5"/>
  <c r="K261" i="5" s="1"/>
  <c r="X261" i="5"/>
  <c r="Z261" i="5" s="1"/>
  <c r="N261" i="5"/>
  <c r="T261" i="5"/>
  <c r="J261" i="5"/>
  <c r="T375" i="5"/>
  <c r="T367" i="5"/>
  <c r="X360" i="5"/>
  <c r="Z360" i="5" s="1"/>
  <c r="I358" i="5"/>
  <c r="K358" i="5" s="1"/>
  <c r="M358" i="5" s="1"/>
  <c r="N358" i="5"/>
  <c r="T355" i="5"/>
  <c r="V352" i="5"/>
  <c r="N352" i="5"/>
  <c r="I347" i="5"/>
  <c r="I342" i="5"/>
  <c r="V337" i="5"/>
  <c r="V335" i="5"/>
  <c r="T334" i="5"/>
  <c r="R329" i="5"/>
  <c r="I327" i="5"/>
  <c r="J323" i="5"/>
  <c r="V321" i="5"/>
  <c r="L321" i="5"/>
  <c r="N321" i="5"/>
  <c r="P321" i="5"/>
  <c r="J321" i="5"/>
  <c r="X321" i="5"/>
  <c r="Z321" i="5" s="1"/>
  <c r="T317" i="5"/>
  <c r="N316" i="5"/>
  <c r="V314" i="5"/>
  <c r="R322" i="5"/>
  <c r="P320" i="5"/>
  <c r="R311" i="5"/>
  <c r="R302" i="5"/>
  <c r="N300" i="5"/>
  <c r="I289" i="5"/>
  <c r="J289" i="5"/>
  <c r="T289" i="5"/>
  <c r="R289" i="5"/>
  <c r="N289" i="5"/>
  <c r="X300" i="5"/>
  <c r="Z300" i="5" s="1"/>
  <c r="I300" i="5"/>
  <c r="K300" i="5" s="1"/>
  <c r="M300" i="5" s="1"/>
  <c r="O300" i="5" s="1"/>
  <c r="Q300" i="5" s="1"/>
  <c r="X297" i="5"/>
  <c r="Z297" i="5" s="1"/>
  <c r="J263" i="5"/>
  <c r="K263" i="5" s="1"/>
  <c r="M263" i="5" s="1"/>
  <c r="T263" i="5"/>
  <c r="R263" i="5"/>
  <c r="P263" i="5"/>
  <c r="X263" i="5"/>
  <c r="Z263" i="5" s="1"/>
  <c r="N263" i="5"/>
  <c r="Q257" i="5"/>
  <c r="S257" i="5" s="1"/>
  <c r="U257" i="5" s="1"/>
  <c r="W257" i="5" s="1"/>
  <c r="Y257" i="5" s="1"/>
  <c r="P297" i="5"/>
  <c r="J297" i="5"/>
  <c r="K297" i="5" s="1"/>
  <c r="M297" i="5" s="1"/>
  <c r="O297" i="5" s="1"/>
  <c r="Q297" i="5" s="1"/>
  <c r="S297" i="5" s="1"/>
  <c r="U297" i="5" s="1"/>
  <c r="W297" i="5" s="1"/>
  <c r="Y297" i="5" s="1"/>
  <c r="V297" i="5"/>
  <c r="I279" i="5"/>
  <c r="J279" i="5"/>
  <c r="T279" i="5"/>
  <c r="N279" i="5"/>
  <c r="P279" i="5"/>
  <c r="L279" i="5"/>
  <c r="X279" i="5"/>
  <c r="Z279" i="5" s="1"/>
  <c r="L275" i="5"/>
  <c r="V275" i="5"/>
  <c r="N275" i="5"/>
  <c r="P275" i="5"/>
  <c r="J275" i="5"/>
  <c r="K275" i="5" s="1"/>
  <c r="X275" i="5"/>
  <c r="Z275" i="5" s="1"/>
  <c r="X303" i="5"/>
  <c r="Z303" i="5" s="1"/>
  <c r="P303" i="5"/>
  <c r="T300" i="5"/>
  <c r="N296" i="5"/>
  <c r="X296" i="5"/>
  <c r="Z296" i="5" s="1"/>
  <c r="P296" i="5"/>
  <c r="P292" i="5"/>
  <c r="N292" i="5"/>
  <c r="J292" i="5"/>
  <c r="K292" i="5" s="1"/>
  <c r="M292" i="5" s="1"/>
  <c r="O292" i="5" s="1"/>
  <c r="Q292" i="5" s="1"/>
  <c r="S292" i="5" s="1"/>
  <c r="U292" i="5" s="1"/>
  <c r="W292" i="5" s="1"/>
  <c r="Y292" i="5" s="1"/>
  <c r="V292" i="5"/>
  <c r="N271" i="5"/>
  <c r="L271" i="5"/>
  <c r="J268" i="5"/>
  <c r="T268" i="5"/>
  <c r="N268" i="5"/>
  <c r="P268" i="5"/>
  <c r="R268" i="5"/>
  <c r="L268" i="5"/>
  <c r="X349" i="5"/>
  <c r="Z349" i="5" s="1"/>
  <c r="L341" i="5"/>
  <c r="V338" i="5"/>
  <c r="J330" i="5"/>
  <c r="K330" i="5" s="1"/>
  <c r="M330" i="5" s="1"/>
  <c r="O330" i="5" s="1"/>
  <c r="Q330" i="5" s="1"/>
  <c r="S330" i="5" s="1"/>
  <c r="U330" i="5" s="1"/>
  <c r="W330" i="5" s="1"/>
  <c r="Y330" i="5" s="1"/>
  <c r="V322" i="5"/>
  <c r="J322" i="5"/>
  <c r="V320" i="5"/>
  <c r="I320" i="5"/>
  <c r="V311" i="5"/>
  <c r="I311" i="5"/>
  <c r="X308" i="5"/>
  <c r="Z308" i="5" s="1"/>
  <c r="J308" i="5"/>
  <c r="K308" i="5" s="1"/>
  <c r="M308" i="5" s="1"/>
  <c r="O308" i="5" s="1"/>
  <c r="T303" i="5"/>
  <c r="X302" i="5"/>
  <c r="Z302" i="5" s="1"/>
  <c r="T297" i="5"/>
  <c r="X292" i="5"/>
  <c r="Z292" i="5" s="1"/>
  <c r="P289" i="5"/>
  <c r="N281" i="5"/>
  <c r="X281" i="5"/>
  <c r="Z281" i="5" s="1"/>
  <c r="P281" i="5"/>
  <c r="R281" i="5"/>
  <c r="L281" i="5"/>
  <c r="M281" i="5" s="1"/>
  <c r="L264" i="5"/>
  <c r="V264" i="5"/>
  <c r="J264" i="5"/>
  <c r="N264" i="5"/>
  <c r="P264" i="5"/>
  <c r="I264" i="5"/>
  <c r="J258" i="5"/>
  <c r="T258" i="5"/>
  <c r="I258" i="5"/>
  <c r="V258" i="5"/>
  <c r="N258" i="5"/>
  <c r="P258" i="5"/>
  <c r="R258" i="5"/>
  <c r="X258" i="5"/>
  <c r="Z258" i="5" s="1"/>
  <c r="N255" i="5"/>
  <c r="X255" i="5"/>
  <c r="Z255" i="5" s="1"/>
  <c r="J255" i="5"/>
  <c r="K255" i="5" s="1"/>
  <c r="V255" i="5"/>
  <c r="P255" i="5"/>
  <c r="R255" i="5"/>
  <c r="T255" i="5"/>
  <c r="L255" i="5"/>
  <c r="I302" i="5"/>
  <c r="K302" i="5" s="1"/>
  <c r="T302" i="5"/>
  <c r="L302" i="5"/>
  <c r="R300" i="5"/>
  <c r="R297" i="5"/>
  <c r="T296" i="5"/>
  <c r="I324" i="5"/>
  <c r="X324" i="5"/>
  <c r="Z324" i="5" s="1"/>
  <c r="T311" i="5"/>
  <c r="J305" i="5"/>
  <c r="K305" i="5" s="1"/>
  <c r="M305" i="5" s="1"/>
  <c r="V305" i="5"/>
  <c r="N305" i="5"/>
  <c r="R303" i="5"/>
  <c r="T292" i="5"/>
  <c r="V279" i="5"/>
  <c r="P277" i="5"/>
  <c r="N277" i="5"/>
  <c r="R277" i="5"/>
  <c r="L277" i="5"/>
  <c r="X277" i="5"/>
  <c r="Z277" i="5" s="1"/>
  <c r="X268" i="5"/>
  <c r="Z268" i="5" s="1"/>
  <c r="T349" i="5"/>
  <c r="P348" i="5"/>
  <c r="T341" i="5"/>
  <c r="R338" i="5"/>
  <c r="T324" i="5"/>
  <c r="K315" i="5"/>
  <c r="I313" i="5"/>
  <c r="K313" i="5" s="1"/>
  <c r="I310" i="5"/>
  <c r="K310" i="5" s="1"/>
  <c r="M310" i="5" s="1"/>
  <c r="O310" i="5" s="1"/>
  <c r="Q310" i="5" s="1"/>
  <c r="S310" i="5" s="1"/>
  <c r="T310" i="5"/>
  <c r="X310" i="5"/>
  <c r="Z310" i="5" s="1"/>
  <c r="T308" i="5"/>
  <c r="T305" i="5"/>
  <c r="P300" i="5"/>
  <c r="N297" i="5"/>
  <c r="R296" i="5"/>
  <c r="T275" i="5"/>
  <c r="V263" i="5"/>
  <c r="I294" i="5"/>
  <c r="J294" i="5"/>
  <c r="T294" i="5"/>
  <c r="L290" i="5"/>
  <c r="V290" i="5"/>
  <c r="N286" i="5"/>
  <c r="X286" i="5"/>
  <c r="Z286" i="5" s="1"/>
  <c r="R284" i="5"/>
  <c r="R280" i="5"/>
  <c r="R276" i="5"/>
  <c r="R272" i="5"/>
  <c r="N254" i="5"/>
  <c r="P253" i="5"/>
  <c r="R251" i="5"/>
  <c r="J251" i="5"/>
  <c r="X248" i="5"/>
  <c r="Z248" i="5" s="1"/>
  <c r="I248" i="5"/>
  <c r="J248" i="5"/>
  <c r="V248" i="5"/>
  <c r="P248" i="5"/>
  <c r="T241" i="5"/>
  <c r="T237" i="5"/>
  <c r="L234" i="5"/>
  <c r="T234" i="5"/>
  <c r="I229" i="5"/>
  <c r="T229" i="5"/>
  <c r="L229" i="5"/>
  <c r="L254" i="5"/>
  <c r="V254" i="5"/>
  <c r="R254" i="5"/>
  <c r="J253" i="5"/>
  <c r="K253" i="5" s="1"/>
  <c r="M253" i="5" s="1"/>
  <c r="T253" i="5"/>
  <c r="X253" i="5"/>
  <c r="Z253" i="5" s="1"/>
  <c r="N253" i="5"/>
  <c r="R253" i="5"/>
  <c r="I299" i="5"/>
  <c r="J299" i="5"/>
  <c r="T299" i="5"/>
  <c r="L295" i="5"/>
  <c r="V295" i="5"/>
  <c r="N294" i="5"/>
  <c r="N291" i="5"/>
  <c r="X291" i="5"/>
  <c r="Z291" i="5" s="1"/>
  <c r="N290" i="5"/>
  <c r="L286" i="5"/>
  <c r="X284" i="5"/>
  <c r="Z284" i="5" s="1"/>
  <c r="X282" i="5"/>
  <c r="Z282" i="5" s="1"/>
  <c r="L282" i="5"/>
  <c r="X280" i="5"/>
  <c r="Z280" i="5" s="1"/>
  <c r="V276" i="5"/>
  <c r="I274" i="5"/>
  <c r="J274" i="5"/>
  <c r="T274" i="5"/>
  <c r="V272" i="5"/>
  <c r="J272" i="5"/>
  <c r="L270" i="5"/>
  <c r="V270" i="5"/>
  <c r="T254" i="5"/>
  <c r="V253" i="5"/>
  <c r="N251" i="5"/>
  <c r="I241" i="5"/>
  <c r="K241" i="5" s="1"/>
  <c r="M241" i="5" s="1"/>
  <c r="O241" i="5" s="1"/>
  <c r="Q241" i="5" s="1"/>
  <c r="S241" i="5" s="1"/>
  <c r="U241" i="5" s="1"/>
  <c r="N234" i="5"/>
  <c r="N229" i="5"/>
  <c r="L224" i="5"/>
  <c r="M224" i="5" s="1"/>
  <c r="N224" i="5"/>
  <c r="R224" i="5"/>
  <c r="I245" i="5"/>
  <c r="K245" i="5" s="1"/>
  <c r="L245" i="5"/>
  <c r="N245" i="5"/>
  <c r="T245" i="5"/>
  <c r="I240" i="5"/>
  <c r="K240" i="5" s="1"/>
  <c r="X240" i="5"/>
  <c r="Z240" i="5" s="1"/>
  <c r="R240" i="5"/>
  <c r="T240" i="5"/>
  <c r="L240" i="5"/>
  <c r="I239" i="5"/>
  <c r="T239" i="5"/>
  <c r="L239" i="5"/>
  <c r="X239" i="5"/>
  <c r="Z239" i="5" s="1"/>
  <c r="R239" i="5"/>
  <c r="K238" i="5"/>
  <c r="M238" i="5" s="1"/>
  <c r="O238" i="5" s="1"/>
  <c r="V237" i="5"/>
  <c r="J237" i="5"/>
  <c r="K237" i="5" s="1"/>
  <c r="M237" i="5" s="1"/>
  <c r="O237" i="5" s="1"/>
  <c r="Q237" i="5" s="1"/>
  <c r="S237" i="5" s="1"/>
  <c r="X237" i="5"/>
  <c r="Z237" i="5" s="1"/>
  <c r="L237" i="5"/>
  <c r="I284" i="5"/>
  <c r="K284" i="5" s="1"/>
  <c r="M284" i="5" s="1"/>
  <c r="O284" i="5" s="1"/>
  <c r="Q284" i="5" s="1"/>
  <c r="S284" i="5" s="1"/>
  <c r="J284" i="5"/>
  <c r="T284" i="5"/>
  <c r="L280" i="5"/>
  <c r="V280" i="5"/>
  <c r="N276" i="5"/>
  <c r="X276" i="5"/>
  <c r="Z276" i="5" s="1"/>
  <c r="P254" i="5"/>
  <c r="X245" i="5"/>
  <c r="Z245" i="5" s="1"/>
  <c r="P238" i="5"/>
  <c r="R238" i="5"/>
  <c r="P236" i="5"/>
  <c r="J234" i="5"/>
  <c r="X233" i="5"/>
  <c r="Z233" i="5" s="1"/>
  <c r="R233" i="5"/>
  <c r="I233" i="5"/>
  <c r="V233" i="5"/>
  <c r="I231" i="5"/>
  <c r="K231" i="5" s="1"/>
  <c r="J231" i="5"/>
  <c r="L231" i="5"/>
  <c r="N228" i="5"/>
  <c r="I228" i="5"/>
  <c r="V228" i="5"/>
  <c r="J228" i="5"/>
  <c r="X228" i="5"/>
  <c r="Z228" i="5" s="1"/>
  <c r="N227" i="5"/>
  <c r="T227" i="5"/>
  <c r="P309" i="5"/>
  <c r="I290" i="5"/>
  <c r="K290" i="5" s="1"/>
  <c r="I286" i="5"/>
  <c r="I282" i="5"/>
  <c r="K282" i="5" s="1"/>
  <c r="M282" i="5" s="1"/>
  <c r="O282" i="5" s="1"/>
  <c r="Q282" i="5" s="1"/>
  <c r="S282" i="5" s="1"/>
  <c r="U282" i="5" s="1"/>
  <c r="W282" i="5" s="1"/>
  <c r="Y282" i="5" s="1"/>
  <c r="N265" i="5"/>
  <c r="X265" i="5"/>
  <c r="Z265" i="5" s="1"/>
  <c r="P265" i="5"/>
  <c r="I251" i="5"/>
  <c r="I250" i="5"/>
  <c r="V250" i="5"/>
  <c r="J250" i="5"/>
  <c r="L250" i="5"/>
  <c r="X250" i="5"/>
  <c r="Z250" i="5" s="1"/>
  <c r="P250" i="5"/>
  <c r="V245" i="5"/>
  <c r="V241" i="5"/>
  <c r="V240" i="5"/>
  <c r="V239" i="5"/>
  <c r="V238" i="5"/>
  <c r="I234" i="5"/>
  <c r="K232" i="5"/>
  <c r="M232" i="5" s="1"/>
  <c r="O232" i="5" s="1"/>
  <c r="J229" i="5"/>
  <c r="X224" i="5"/>
  <c r="Z224" i="5" s="1"/>
  <c r="L259" i="5"/>
  <c r="V259" i="5"/>
  <c r="I247" i="5"/>
  <c r="T247" i="5"/>
  <c r="X226" i="5"/>
  <c r="Z226" i="5" s="1"/>
  <c r="J226" i="5"/>
  <c r="K226" i="5" s="1"/>
  <c r="M226" i="5" s="1"/>
  <c r="O226" i="5" s="1"/>
  <c r="Q226" i="5" s="1"/>
  <c r="V223" i="5"/>
  <c r="I223" i="5"/>
  <c r="N222" i="5"/>
  <c r="P219" i="5"/>
  <c r="X219" i="5"/>
  <c r="Z219" i="5" s="1"/>
  <c r="L219" i="5"/>
  <c r="N218" i="5"/>
  <c r="X218" i="5"/>
  <c r="Z218" i="5" s="1"/>
  <c r="P218" i="5"/>
  <c r="L217" i="5"/>
  <c r="M217" i="5" s="1"/>
  <c r="O217" i="5" s="1"/>
  <c r="Q217" i="5" s="1"/>
  <c r="V217" i="5"/>
  <c r="R217" i="5"/>
  <c r="L212" i="5"/>
  <c r="V212" i="5"/>
  <c r="J212" i="5"/>
  <c r="K212" i="5" s="1"/>
  <c r="T212" i="5"/>
  <c r="R212" i="5"/>
  <c r="L207" i="5"/>
  <c r="V207" i="5"/>
  <c r="J207" i="5"/>
  <c r="T207" i="5"/>
  <c r="R207" i="5"/>
  <c r="I222" i="5"/>
  <c r="K222" i="5" s="1"/>
  <c r="V222" i="5"/>
  <c r="N213" i="5"/>
  <c r="X213" i="5"/>
  <c r="Z213" i="5" s="1"/>
  <c r="L213" i="5"/>
  <c r="V213" i="5"/>
  <c r="R213" i="5"/>
  <c r="N208" i="5"/>
  <c r="X208" i="5"/>
  <c r="Z208" i="5" s="1"/>
  <c r="L208" i="5"/>
  <c r="M208" i="5" s="1"/>
  <c r="V208" i="5"/>
  <c r="R208" i="5"/>
  <c r="L269" i="5"/>
  <c r="V269" i="5"/>
  <c r="N260" i="5"/>
  <c r="X260" i="5"/>
  <c r="Z260" i="5" s="1"/>
  <c r="P247" i="5"/>
  <c r="P243" i="5"/>
  <c r="P230" i="5"/>
  <c r="R226" i="5"/>
  <c r="R223" i="5"/>
  <c r="T222" i="5"/>
  <c r="T219" i="5"/>
  <c r="T218" i="5"/>
  <c r="T217" i="5"/>
  <c r="R269" i="5"/>
  <c r="R260" i="5"/>
  <c r="N259" i="5"/>
  <c r="N230" i="5"/>
  <c r="O230" i="5" s="1"/>
  <c r="Q230" i="5" s="1"/>
  <c r="S230" i="5" s="1"/>
  <c r="U230" i="5" s="1"/>
  <c r="W230" i="5" s="1"/>
  <c r="Y230" i="5" s="1"/>
  <c r="I225" i="5"/>
  <c r="K225" i="5" s="1"/>
  <c r="M225" i="5" s="1"/>
  <c r="O225" i="5" s="1"/>
  <c r="Q225" i="5" s="1"/>
  <c r="S225" i="5" s="1"/>
  <c r="U225" i="5" s="1"/>
  <c r="W225" i="5" s="1"/>
  <c r="Y225" i="5" s="1"/>
  <c r="R225" i="5"/>
  <c r="J221" i="5"/>
  <c r="I221" i="5"/>
  <c r="K221" i="5" s="1"/>
  <c r="M221" i="5" s="1"/>
  <c r="O221" i="5" s="1"/>
  <c r="Q221" i="5" s="1"/>
  <c r="S221" i="5" s="1"/>
  <c r="P214" i="5"/>
  <c r="N214" i="5"/>
  <c r="X214" i="5"/>
  <c r="Z214" i="5" s="1"/>
  <c r="R214" i="5"/>
  <c r="X212" i="5"/>
  <c r="Z212" i="5" s="1"/>
  <c r="P209" i="5"/>
  <c r="N209" i="5"/>
  <c r="X209" i="5"/>
  <c r="Z209" i="5" s="1"/>
  <c r="R209" i="5"/>
  <c r="X207" i="5"/>
  <c r="Z207" i="5" s="1"/>
  <c r="I216" i="5"/>
  <c r="K216" i="5" s="1"/>
  <c r="M216" i="5" s="1"/>
  <c r="O216" i="5" s="1"/>
  <c r="Q216" i="5" s="1"/>
  <c r="S216" i="5" s="1"/>
  <c r="I211" i="5"/>
  <c r="I206" i="5"/>
  <c r="K206" i="5" s="1"/>
  <c r="M206" i="5" s="1"/>
  <c r="O206" i="5" s="1"/>
  <c r="Q206" i="5" s="1"/>
  <c r="S206" i="5" s="1"/>
  <c r="T216" i="5"/>
  <c r="T211" i="5"/>
  <c r="T206" i="5"/>
  <c r="Q204" i="5"/>
  <c r="S204" i="5" s="1"/>
  <c r="U204" i="5" s="1"/>
  <c r="W204" i="5" s="1"/>
  <c r="Y204" i="5" s="1"/>
  <c r="B1882" i="5"/>
  <c r="D1882" i="5" s="1"/>
  <c r="B1870" i="5"/>
  <c r="B1856" i="5"/>
  <c r="D1856" i="5" s="1"/>
  <c r="B1844" i="5"/>
  <c r="D1844" i="5" s="1"/>
  <c r="B1832" i="5"/>
  <c r="D1832" i="5" s="1"/>
  <c r="B1820" i="5"/>
  <c r="B1806" i="5"/>
  <c r="B1794" i="5"/>
  <c r="B1782" i="5"/>
  <c r="D1782" i="5" s="1"/>
  <c r="B1770" i="5"/>
  <c r="B1756" i="5"/>
  <c r="D1756" i="5" s="1"/>
  <c r="B1744" i="5"/>
  <c r="B1732" i="5"/>
  <c r="D1732" i="5" s="1"/>
  <c r="B1720" i="5"/>
  <c r="B1706" i="5"/>
  <c r="D1706" i="5" s="1"/>
  <c r="B1694" i="5"/>
  <c r="D1694" i="5" s="1"/>
  <c r="B1682" i="5"/>
  <c r="D1682" i="5" s="1"/>
  <c r="B1670" i="5"/>
  <c r="B1656" i="5"/>
  <c r="D1656" i="5" s="1"/>
  <c r="B1644" i="5"/>
  <c r="C1644" i="5" s="1"/>
  <c r="B1632" i="5"/>
  <c r="B1620" i="5"/>
  <c r="D1620" i="5" s="1"/>
  <c r="B1606" i="5"/>
  <c r="D1606" i="5" s="1"/>
  <c r="B1594" i="5"/>
  <c r="D1594" i="5" s="1"/>
  <c r="B1582" i="5"/>
  <c r="D1582" i="5" s="1"/>
  <c r="B1565" i="5"/>
  <c r="B1545" i="5"/>
  <c r="C1545" i="5" s="1"/>
  <c r="B1515" i="5"/>
  <c r="B1476" i="5"/>
  <c r="C1476" i="5" s="1"/>
  <c r="B1426" i="5"/>
  <c r="D1426" i="5" s="1"/>
  <c r="B1376" i="5"/>
  <c r="D1376" i="5" s="1"/>
  <c r="B1326" i="5"/>
  <c r="B1276" i="5"/>
  <c r="D1276" i="5" s="1"/>
  <c r="B1226" i="5"/>
  <c r="D1226" i="5" s="1"/>
  <c r="B1173" i="5"/>
  <c r="D1173" i="5" s="1"/>
  <c r="B1118" i="5"/>
  <c r="D1118" i="5" s="1"/>
  <c r="B1062" i="5"/>
  <c r="C1062" i="5" s="1"/>
  <c r="B1006" i="5"/>
  <c r="C1006" i="5" s="1"/>
  <c r="B951" i="5"/>
  <c r="D951" i="5" s="1"/>
  <c r="B1881" i="5"/>
  <c r="D1881" i="5" s="1"/>
  <c r="B1867" i="5"/>
  <c r="C1867" i="5" s="1"/>
  <c r="B1855" i="5"/>
  <c r="D1855" i="5" s="1"/>
  <c r="B1843" i="5"/>
  <c r="D1843" i="5" s="1"/>
  <c r="B1831" i="5"/>
  <c r="D1831" i="5" s="1"/>
  <c r="B1817" i="5"/>
  <c r="D1817" i="5" s="1"/>
  <c r="B1805" i="5"/>
  <c r="B1793" i="5"/>
  <c r="C1793" i="5" s="1"/>
  <c r="B1781" i="5"/>
  <c r="C1781" i="5" s="1"/>
  <c r="B1767" i="5"/>
  <c r="D1767" i="5" s="1"/>
  <c r="B1755" i="5"/>
  <c r="D1755" i="5" s="1"/>
  <c r="B1743" i="5"/>
  <c r="D1743" i="5" s="1"/>
  <c r="B1731" i="5"/>
  <c r="C1731" i="5" s="1"/>
  <c r="B1717" i="5"/>
  <c r="B1705" i="5"/>
  <c r="B1693" i="5"/>
  <c r="D1693" i="5" s="1"/>
  <c r="B1681" i="5"/>
  <c r="B1667" i="5"/>
  <c r="B1655" i="5"/>
  <c r="B1643" i="5"/>
  <c r="D1643" i="5" s="1"/>
  <c r="B1631" i="5"/>
  <c r="C1631" i="5" s="1"/>
  <c r="B1617" i="5"/>
  <c r="D1617" i="5" s="1"/>
  <c r="B1605" i="5"/>
  <c r="B1593" i="5"/>
  <c r="D1593" i="5" s="1"/>
  <c r="B1581" i="5"/>
  <c r="D1581" i="5" s="1"/>
  <c r="B1564" i="5"/>
  <c r="D1564" i="5" s="1"/>
  <c r="B1544" i="5"/>
  <c r="C1544" i="5" s="1"/>
  <c r="B1511" i="5"/>
  <c r="C1511" i="5" s="1"/>
  <c r="B1475" i="5"/>
  <c r="D1475" i="5" s="1"/>
  <c r="B1425" i="5"/>
  <c r="B1375" i="5"/>
  <c r="B1325" i="5"/>
  <c r="B1275" i="5"/>
  <c r="B1225" i="5"/>
  <c r="C1225" i="5" s="1"/>
  <c r="B1172" i="5"/>
  <c r="D1172" i="5" s="1"/>
  <c r="B1116" i="5"/>
  <c r="D1116" i="5" s="1"/>
  <c r="B1061" i="5"/>
  <c r="B1005" i="5"/>
  <c r="B950" i="5"/>
  <c r="D950" i="5" s="1"/>
  <c r="B1880" i="5"/>
  <c r="D1880" i="5" s="1"/>
  <c r="B1866" i="5"/>
  <c r="C1866" i="5" s="1"/>
  <c r="B1854" i="5"/>
  <c r="B1842" i="5"/>
  <c r="D1842" i="5" s="1"/>
  <c r="B1830" i="5"/>
  <c r="B1816" i="5"/>
  <c r="D1816" i="5" s="1"/>
  <c r="B1804" i="5"/>
  <c r="D1804" i="5" s="1"/>
  <c r="B1792" i="5"/>
  <c r="B1780" i="5"/>
  <c r="B1766" i="5"/>
  <c r="C1766" i="5" s="1"/>
  <c r="B1754" i="5"/>
  <c r="B1742" i="5"/>
  <c r="D1742" i="5" s="1"/>
  <c r="B1730" i="5"/>
  <c r="D1730" i="5" s="1"/>
  <c r="B1716" i="5"/>
  <c r="D1716" i="5" s="1"/>
  <c r="B1704" i="5"/>
  <c r="D1704" i="5" s="1"/>
  <c r="B1692" i="5"/>
  <c r="D1692" i="5" s="1"/>
  <c r="B1680" i="5"/>
  <c r="C1680" i="5" s="1"/>
  <c r="B1666" i="5"/>
  <c r="B1654" i="5"/>
  <c r="D1654" i="5" s="1"/>
  <c r="B1642" i="5"/>
  <c r="D1642" i="5" s="1"/>
  <c r="B1630" i="5"/>
  <c r="B1616" i="5"/>
  <c r="B1604" i="5"/>
  <c r="B1592" i="5"/>
  <c r="D1592" i="5" s="1"/>
  <c r="B1580" i="5"/>
  <c r="D1580" i="5" s="1"/>
  <c r="B1563" i="5"/>
  <c r="B1541" i="5"/>
  <c r="D1541" i="5" s="1"/>
  <c r="B1506" i="5"/>
  <c r="B1466" i="5"/>
  <c r="B1416" i="5"/>
  <c r="D1416" i="5" s="1"/>
  <c r="B1366" i="5"/>
  <c r="D1366" i="5" s="1"/>
  <c r="B1316" i="5"/>
  <c r="C1316" i="5" s="1"/>
  <c r="B1266" i="5"/>
  <c r="D1266" i="5" s="1"/>
  <c r="B1216" i="5"/>
  <c r="C1216" i="5" s="1"/>
  <c r="B1162" i="5"/>
  <c r="B1106" i="5"/>
  <c r="D1106" i="5" s="1"/>
  <c r="B1051" i="5"/>
  <c r="B995" i="5"/>
  <c r="B940" i="5"/>
  <c r="D940" i="5" s="1"/>
  <c r="B1877" i="5"/>
  <c r="D1877" i="5" s="1"/>
  <c r="B1865" i="5"/>
  <c r="D1865" i="5" s="1"/>
  <c r="B1853" i="5"/>
  <c r="C1853" i="5" s="1"/>
  <c r="B1841" i="5"/>
  <c r="B1827" i="5"/>
  <c r="C1827" i="5" s="1"/>
  <c r="B1815" i="5"/>
  <c r="D1815" i="5" s="1"/>
  <c r="B1803" i="5"/>
  <c r="D1803" i="5" s="1"/>
  <c r="B1791" i="5"/>
  <c r="C1791" i="5" s="1"/>
  <c r="B1777" i="5"/>
  <c r="D1777" i="5" s="1"/>
  <c r="B1765" i="5"/>
  <c r="B1753" i="5"/>
  <c r="C1753" i="5" s="1"/>
  <c r="B1741" i="5"/>
  <c r="D1741" i="5" s="1"/>
  <c r="B1727" i="5"/>
  <c r="B1715" i="5"/>
  <c r="C1715" i="5" s="1"/>
  <c r="B1703" i="5"/>
  <c r="D1703" i="5" s="1"/>
  <c r="B1691" i="5"/>
  <c r="C1691" i="5" s="1"/>
  <c r="B1677" i="5"/>
  <c r="B1665" i="5"/>
  <c r="B1653" i="5"/>
  <c r="D1653" i="5" s="1"/>
  <c r="B1641" i="5"/>
  <c r="D1641" i="5" s="1"/>
  <c r="B1627" i="5"/>
  <c r="B1615" i="5"/>
  <c r="D1615" i="5" s="1"/>
  <c r="B1603" i="5"/>
  <c r="D1603" i="5" s="1"/>
  <c r="B1591" i="5"/>
  <c r="B1576" i="5"/>
  <c r="B1562" i="5"/>
  <c r="C1562" i="5" s="1"/>
  <c r="B1536" i="5"/>
  <c r="D1536" i="5" s="1"/>
  <c r="B1505" i="5"/>
  <c r="B1465" i="5"/>
  <c r="B1415" i="5"/>
  <c r="C1415" i="5" s="1"/>
  <c r="B1365" i="5"/>
  <c r="D1365" i="5" s="1"/>
  <c r="B1315" i="5"/>
  <c r="D1315" i="5" s="1"/>
  <c r="B1265" i="5"/>
  <c r="D1265" i="5" s="1"/>
  <c r="B1215" i="5"/>
  <c r="C1215" i="5" s="1"/>
  <c r="B1161" i="5"/>
  <c r="B1105" i="5"/>
  <c r="C1105" i="5" s="1"/>
  <c r="B1050" i="5"/>
  <c r="D1050" i="5" s="1"/>
  <c r="B994" i="5"/>
  <c r="B939" i="5"/>
  <c r="B1876" i="5"/>
  <c r="B1864" i="5"/>
  <c r="D1864" i="5" s="1"/>
  <c r="B1852" i="5"/>
  <c r="C1852" i="5" s="1"/>
  <c r="B1840" i="5"/>
  <c r="D1840" i="5" s="1"/>
  <c r="B1826" i="5"/>
  <c r="D1826" i="5" s="1"/>
  <c r="B1814" i="5"/>
  <c r="D1814" i="5" s="1"/>
  <c r="B1802" i="5"/>
  <c r="D1802" i="5" s="1"/>
  <c r="B1790" i="5"/>
  <c r="B1776" i="5"/>
  <c r="B1764" i="5"/>
  <c r="C1764" i="5" s="1"/>
  <c r="B1752" i="5"/>
  <c r="B1740" i="5"/>
  <c r="D1740" i="5" s="1"/>
  <c r="B1726" i="5"/>
  <c r="C1726" i="5" s="1"/>
  <c r="B1714" i="5"/>
  <c r="D1714" i="5" s="1"/>
  <c r="B1702" i="5"/>
  <c r="D1702" i="5" s="1"/>
  <c r="B1690" i="5"/>
  <c r="D1690" i="5" s="1"/>
  <c r="B1676" i="5"/>
  <c r="D1676" i="5" s="1"/>
  <c r="B1664" i="5"/>
  <c r="C1664" i="5" s="1"/>
  <c r="B1652" i="5"/>
  <c r="B1640" i="5"/>
  <c r="B1626" i="5"/>
  <c r="B1614" i="5"/>
  <c r="D1614" i="5" s="1"/>
  <c r="B1602" i="5"/>
  <c r="D1602" i="5" s="1"/>
  <c r="B1590" i="5"/>
  <c r="C1590" i="5" s="1"/>
  <c r="B1575" i="5"/>
  <c r="D1575" i="5" s="1"/>
  <c r="B1561" i="5"/>
  <c r="B1535" i="5"/>
  <c r="D1535" i="5" s="1"/>
  <c r="B1501" i="5"/>
  <c r="B1456" i="5"/>
  <c r="D1456" i="5" s="1"/>
  <c r="B1406" i="5"/>
  <c r="D1406" i="5" s="1"/>
  <c r="B1356" i="5"/>
  <c r="D1356" i="5" s="1"/>
  <c r="B1306" i="5"/>
  <c r="B1256" i="5"/>
  <c r="D1256" i="5" s="1"/>
  <c r="B1206" i="5"/>
  <c r="D1206" i="5" s="1"/>
  <c r="B1151" i="5"/>
  <c r="D1151" i="5" s="1"/>
  <c r="B1095" i="5"/>
  <c r="C1095" i="5" s="1"/>
  <c r="B1040" i="5"/>
  <c r="D1040" i="5" s="1"/>
  <c r="B984" i="5"/>
  <c r="C984" i="5" s="1"/>
  <c r="B926" i="5"/>
  <c r="B1875" i="5"/>
  <c r="D1875" i="5" s="1"/>
  <c r="B1863" i="5"/>
  <c r="D1863" i="5" s="1"/>
  <c r="B1851" i="5"/>
  <c r="B1837" i="5"/>
  <c r="B1825" i="5"/>
  <c r="D1825" i="5" s="1"/>
  <c r="B1813" i="5"/>
  <c r="C1813" i="5" s="1"/>
  <c r="B1801" i="5"/>
  <c r="C1801" i="5" s="1"/>
  <c r="B1787" i="5"/>
  <c r="D1787" i="5" s="1"/>
  <c r="B1775" i="5"/>
  <c r="D1775" i="5" s="1"/>
  <c r="B1763" i="5"/>
  <c r="B1751" i="5"/>
  <c r="C1751" i="5" s="1"/>
  <c r="B1737" i="5"/>
  <c r="B1725" i="5"/>
  <c r="B1713" i="5"/>
  <c r="C1713" i="5" s="1"/>
  <c r="B1701" i="5"/>
  <c r="D1701" i="5" s="1"/>
  <c r="B1687" i="5"/>
  <c r="D1687" i="5" s="1"/>
  <c r="B1675" i="5"/>
  <c r="D1675" i="5" s="1"/>
  <c r="B1663" i="5"/>
  <c r="D1663" i="5" s="1"/>
  <c r="B1651" i="5"/>
  <c r="D1651" i="5" s="1"/>
  <c r="B1637" i="5"/>
  <c r="D1637" i="5" s="1"/>
  <c r="B1625" i="5"/>
  <c r="D1625" i="5" s="1"/>
  <c r="B1613" i="5"/>
  <c r="B1601" i="5"/>
  <c r="D1601" i="5" s="1"/>
  <c r="B1587" i="5"/>
  <c r="D1587" i="5" s="1"/>
  <c r="B1574" i="5"/>
  <c r="C1574" i="5" s="1"/>
  <c r="B1556" i="5"/>
  <c r="D1556" i="5" s="1"/>
  <c r="B1531" i="5"/>
  <c r="B1496" i="5"/>
  <c r="D1496" i="5" s="1"/>
  <c r="B1455" i="5"/>
  <c r="D1455" i="5" s="1"/>
  <c r="B1405" i="5"/>
  <c r="C1405" i="5" s="1"/>
  <c r="B1355" i="5"/>
  <c r="D1355" i="5" s="1"/>
  <c r="B1305" i="5"/>
  <c r="D1305" i="5" s="1"/>
  <c r="B1255" i="5"/>
  <c r="C1255" i="5" s="1"/>
  <c r="B1205" i="5"/>
  <c r="C1205" i="5" s="1"/>
  <c r="B1150" i="5"/>
  <c r="C1150" i="5" s="1"/>
  <c r="B1094" i="5"/>
  <c r="B1039" i="5"/>
  <c r="D1039" i="5" s="1"/>
  <c r="B983" i="5"/>
  <c r="D983" i="5" s="1"/>
  <c r="B925" i="5"/>
  <c r="B1874" i="5"/>
  <c r="B1862" i="5"/>
  <c r="D1862" i="5" s="1"/>
  <c r="B1850" i="5"/>
  <c r="B1836" i="5"/>
  <c r="D1836" i="5" s="1"/>
  <c r="B1824" i="5"/>
  <c r="D1824" i="5" s="1"/>
  <c r="B1812" i="5"/>
  <c r="D1812" i="5" s="1"/>
  <c r="B1800" i="5"/>
  <c r="B1786" i="5"/>
  <c r="D1786" i="5" s="1"/>
  <c r="B1774" i="5"/>
  <c r="D1774" i="5" s="1"/>
  <c r="B1762" i="5"/>
  <c r="B1750" i="5"/>
  <c r="D1750" i="5" s="1"/>
  <c r="B1736" i="5"/>
  <c r="B1724" i="5"/>
  <c r="C1724" i="5" s="1"/>
  <c r="B1712" i="5"/>
  <c r="D1712" i="5" s="1"/>
  <c r="B1700" i="5"/>
  <c r="C1700" i="5" s="1"/>
  <c r="B1686" i="5"/>
  <c r="B1674" i="5"/>
  <c r="B1662" i="5"/>
  <c r="B1650" i="5"/>
  <c r="D1650" i="5" s="1"/>
  <c r="B1636" i="5"/>
  <c r="B1624" i="5"/>
  <c r="D1624" i="5" s="1"/>
  <c r="B1612" i="5"/>
  <c r="B1600" i="5"/>
  <c r="B1586" i="5"/>
  <c r="B1573" i="5"/>
  <c r="D1573" i="5" s="1"/>
  <c r="B1555" i="5"/>
  <c r="D1555" i="5" s="1"/>
  <c r="B1526" i="5"/>
  <c r="B1495" i="5"/>
  <c r="C1495" i="5" s="1"/>
  <c r="B1446" i="5"/>
  <c r="C1446" i="5" s="1"/>
  <c r="B1396" i="5"/>
  <c r="D1396" i="5" s="1"/>
  <c r="B1346" i="5"/>
  <c r="B1296" i="5"/>
  <c r="B1246" i="5"/>
  <c r="B1195" i="5"/>
  <c r="D1195" i="5" s="1"/>
  <c r="B1140" i="5"/>
  <c r="D1140" i="5" s="1"/>
  <c r="B1084" i="5"/>
  <c r="B1029" i="5"/>
  <c r="B973" i="5"/>
  <c r="B12" i="5"/>
  <c r="D12" i="5" s="1"/>
  <c r="B22" i="5"/>
  <c r="C22" i="5" s="1"/>
  <c r="B32" i="5"/>
  <c r="B42" i="5"/>
  <c r="C42" i="5" s="1"/>
  <c r="B52" i="5"/>
  <c r="C52" i="5" s="1"/>
  <c r="B62" i="5"/>
  <c r="C62" i="5" s="1"/>
  <c r="B72" i="5"/>
  <c r="D72" i="5" s="1"/>
  <c r="B82" i="5"/>
  <c r="C82" i="5" s="1"/>
  <c r="B92" i="5"/>
  <c r="D92" i="5" s="1"/>
  <c r="B102" i="5"/>
  <c r="B112" i="5"/>
  <c r="C112" i="5" s="1"/>
  <c r="B122" i="5"/>
  <c r="C122" i="5" s="1"/>
  <c r="B132" i="5"/>
  <c r="D132" i="5" s="1"/>
  <c r="B142" i="5"/>
  <c r="B152" i="5"/>
  <c r="C152" i="5" s="1"/>
  <c r="B162" i="5"/>
  <c r="D162" i="5" s="1"/>
  <c r="B172" i="5"/>
  <c r="D172" i="5" s="1"/>
  <c r="B182" i="5"/>
  <c r="C182" i="5" s="1"/>
  <c r="B192" i="5"/>
  <c r="D192" i="5" s="1"/>
  <c r="B202" i="5"/>
  <c r="C202" i="5" s="1"/>
  <c r="B212" i="5"/>
  <c r="D212" i="5" s="1"/>
  <c r="B222" i="5"/>
  <c r="D222" i="5" s="1"/>
  <c r="B232" i="5"/>
  <c r="D232" i="5" s="1"/>
  <c r="B242" i="5"/>
  <c r="B252" i="5"/>
  <c r="C252" i="5" s="1"/>
  <c r="B262" i="5"/>
  <c r="D262" i="5" s="1"/>
  <c r="B272" i="5"/>
  <c r="D272" i="5" s="1"/>
  <c r="B282" i="5"/>
  <c r="B292" i="5"/>
  <c r="B302" i="5"/>
  <c r="D302" i="5" s="1"/>
  <c r="B312" i="5"/>
  <c r="D312" i="5" s="1"/>
  <c r="B322" i="5"/>
  <c r="D322" i="5" s="1"/>
  <c r="B332" i="5"/>
  <c r="B342" i="5"/>
  <c r="B352" i="5"/>
  <c r="D352" i="5" s="1"/>
  <c r="B362" i="5"/>
  <c r="B372" i="5"/>
  <c r="B382" i="5"/>
  <c r="B392" i="5"/>
  <c r="D392" i="5" s="1"/>
  <c r="B402" i="5"/>
  <c r="C402" i="5" s="1"/>
  <c r="B412" i="5"/>
  <c r="D412" i="5" s="1"/>
  <c r="B422" i="5"/>
  <c r="C422" i="5" s="1"/>
  <c r="B432" i="5"/>
  <c r="B442" i="5"/>
  <c r="C442" i="5" s="1"/>
  <c r="B452" i="5"/>
  <c r="D452" i="5" s="1"/>
  <c r="B462" i="5"/>
  <c r="D462" i="5" s="1"/>
  <c r="B472" i="5"/>
  <c r="C472" i="5" s="1"/>
  <c r="B482" i="5"/>
  <c r="B492" i="5"/>
  <c r="D492" i="5" s="1"/>
  <c r="B502" i="5"/>
  <c r="C502" i="5" s="1"/>
  <c r="B512" i="5"/>
  <c r="D512" i="5" s="1"/>
  <c r="B522" i="5"/>
  <c r="B532" i="5"/>
  <c r="C532" i="5" s="1"/>
  <c r="B542" i="5"/>
  <c r="D542" i="5" s="1"/>
  <c r="B552" i="5"/>
  <c r="C552" i="5" s="1"/>
  <c r="B562" i="5"/>
  <c r="C562" i="5" s="1"/>
  <c r="B572" i="5"/>
  <c r="C572" i="5" s="1"/>
  <c r="B582" i="5"/>
  <c r="B592" i="5"/>
  <c r="C592" i="5" s="1"/>
  <c r="B602" i="5"/>
  <c r="D602" i="5" s="1"/>
  <c r="B612" i="5"/>
  <c r="D612" i="5" s="1"/>
  <c r="B622" i="5"/>
  <c r="D622" i="5" s="1"/>
  <c r="B632" i="5"/>
  <c r="C632" i="5" s="1"/>
  <c r="B642" i="5"/>
  <c r="C642" i="5" s="1"/>
  <c r="B652" i="5"/>
  <c r="D652" i="5" s="1"/>
  <c r="B662" i="5"/>
  <c r="D662" i="5" s="1"/>
  <c r="B672" i="5"/>
  <c r="B682" i="5"/>
  <c r="B692" i="5"/>
  <c r="D692" i="5" s="1"/>
  <c r="B702" i="5"/>
  <c r="B712" i="5"/>
  <c r="B722" i="5"/>
  <c r="D722" i="5" s="1"/>
  <c r="B732" i="5"/>
  <c r="D732" i="5" s="1"/>
  <c r="B742" i="5"/>
  <c r="B752" i="5"/>
  <c r="D752" i="5" s="1"/>
  <c r="B762" i="5"/>
  <c r="C762" i="5" s="1"/>
  <c r="B772" i="5"/>
  <c r="B782" i="5"/>
  <c r="B792" i="5"/>
  <c r="B802" i="5"/>
  <c r="D802" i="5" s="1"/>
  <c r="B812" i="5"/>
  <c r="C812" i="5" s="1"/>
  <c r="B822" i="5"/>
  <c r="C822" i="5" s="1"/>
  <c r="B832" i="5"/>
  <c r="B842" i="5"/>
  <c r="C842" i="5" s="1"/>
  <c r="B852" i="5"/>
  <c r="B3" i="5"/>
  <c r="C3" i="5" s="1"/>
  <c r="B13" i="5"/>
  <c r="C13" i="5" s="1"/>
  <c r="B23" i="5"/>
  <c r="B33" i="5"/>
  <c r="D33" i="5" s="1"/>
  <c r="B43" i="5"/>
  <c r="D43" i="5" s="1"/>
  <c r="B53" i="5"/>
  <c r="C53" i="5" s="1"/>
  <c r="B63" i="5"/>
  <c r="C63" i="5" s="1"/>
  <c r="B73" i="5"/>
  <c r="C73" i="5" s="1"/>
  <c r="B83" i="5"/>
  <c r="C83" i="5" s="1"/>
  <c r="B93" i="5"/>
  <c r="D93" i="5" s="1"/>
  <c r="B103" i="5"/>
  <c r="D103" i="5" s="1"/>
  <c r="B113" i="5"/>
  <c r="C113" i="5" s="1"/>
  <c r="B123" i="5"/>
  <c r="B133" i="5"/>
  <c r="C133" i="5" s="1"/>
  <c r="B143" i="5"/>
  <c r="D143" i="5" s="1"/>
  <c r="B153" i="5"/>
  <c r="D153" i="5" s="1"/>
  <c r="B163" i="5"/>
  <c r="D163" i="5" s="1"/>
  <c r="B173" i="5"/>
  <c r="B183" i="5"/>
  <c r="D183" i="5" s="1"/>
  <c r="B193" i="5"/>
  <c r="C193" i="5" s="1"/>
  <c r="B203" i="5"/>
  <c r="B213" i="5"/>
  <c r="D213" i="5" s="1"/>
  <c r="B223" i="5"/>
  <c r="B233" i="5"/>
  <c r="B243" i="5"/>
  <c r="D243" i="5" s="1"/>
  <c r="B253" i="5"/>
  <c r="D253" i="5" s="1"/>
  <c r="B263" i="5"/>
  <c r="D263" i="5" s="1"/>
  <c r="B273" i="5"/>
  <c r="B283" i="5"/>
  <c r="D283" i="5" s="1"/>
  <c r="B293" i="5"/>
  <c r="C293" i="5" s="1"/>
  <c r="B303" i="5"/>
  <c r="D303" i="5" s="1"/>
  <c r="B313" i="5"/>
  <c r="D313" i="5" s="1"/>
  <c r="B323" i="5"/>
  <c r="B333" i="5"/>
  <c r="D333" i="5" s="1"/>
  <c r="B343" i="5"/>
  <c r="C343" i="5" s="1"/>
  <c r="B353" i="5"/>
  <c r="B363" i="5"/>
  <c r="B373" i="5"/>
  <c r="D373" i="5" s="1"/>
  <c r="B383" i="5"/>
  <c r="D383" i="5" s="1"/>
  <c r="B393" i="5"/>
  <c r="B403" i="5"/>
  <c r="C403" i="5" s="1"/>
  <c r="B413" i="5"/>
  <c r="C413" i="5" s="1"/>
  <c r="B423" i="5"/>
  <c r="D423" i="5" s="1"/>
  <c r="B433" i="5"/>
  <c r="B443" i="5"/>
  <c r="B453" i="5"/>
  <c r="D453" i="5" s="1"/>
  <c r="B463" i="5"/>
  <c r="B473" i="5"/>
  <c r="D473" i="5" s="1"/>
  <c r="B483" i="5"/>
  <c r="B493" i="5"/>
  <c r="B503" i="5"/>
  <c r="B513" i="5"/>
  <c r="C513" i="5" s="1"/>
  <c r="B523" i="5"/>
  <c r="B533" i="5"/>
  <c r="D533" i="5" s="1"/>
  <c r="B543" i="5"/>
  <c r="B553" i="5"/>
  <c r="B563" i="5"/>
  <c r="C563" i="5" s="1"/>
  <c r="B573" i="5"/>
  <c r="B583" i="5"/>
  <c r="C583" i="5" s="1"/>
  <c r="B593" i="5"/>
  <c r="B603" i="5"/>
  <c r="D603" i="5" s="1"/>
  <c r="B613" i="5"/>
  <c r="B623" i="5"/>
  <c r="B633" i="5"/>
  <c r="D633" i="5" s="1"/>
  <c r="B643" i="5"/>
  <c r="D643" i="5" s="1"/>
  <c r="B653" i="5"/>
  <c r="D653" i="5" s="1"/>
  <c r="B663" i="5"/>
  <c r="D663" i="5" s="1"/>
  <c r="B673" i="5"/>
  <c r="D673" i="5" s="1"/>
  <c r="B683" i="5"/>
  <c r="B693" i="5"/>
  <c r="C693" i="5" s="1"/>
  <c r="B703" i="5"/>
  <c r="D703" i="5" s="1"/>
  <c r="B713" i="5"/>
  <c r="C713" i="5" s="1"/>
  <c r="B723" i="5"/>
  <c r="D723" i="5" s="1"/>
  <c r="B733" i="5"/>
  <c r="C733" i="5" s="1"/>
  <c r="B743" i="5"/>
  <c r="B753" i="5"/>
  <c r="B763" i="5"/>
  <c r="D763" i="5" s="1"/>
  <c r="B773" i="5"/>
  <c r="B783" i="5"/>
  <c r="B793" i="5"/>
  <c r="C793" i="5" s="1"/>
  <c r="B803" i="5"/>
  <c r="D803" i="5" s="1"/>
  <c r="B813" i="5"/>
  <c r="D813" i="5" s="1"/>
  <c r="B823" i="5"/>
  <c r="B833" i="5"/>
  <c r="D833" i="5" s="1"/>
  <c r="B843" i="5"/>
  <c r="C843" i="5" s="1"/>
  <c r="B4" i="5"/>
  <c r="C4" i="5" s="1"/>
  <c r="B14" i="5"/>
  <c r="C14" i="5" s="1"/>
  <c r="B24" i="5"/>
  <c r="C24" i="5" s="1"/>
  <c r="B34" i="5"/>
  <c r="B44" i="5"/>
  <c r="C44" i="5" s="1"/>
  <c r="B54" i="5"/>
  <c r="C54" i="5" s="1"/>
  <c r="B64" i="5"/>
  <c r="C64" i="5" s="1"/>
  <c r="B74" i="5"/>
  <c r="B84" i="5"/>
  <c r="D84" i="5" s="1"/>
  <c r="B94" i="5"/>
  <c r="D94" i="5" s="1"/>
  <c r="B104" i="5"/>
  <c r="C104" i="5" s="1"/>
  <c r="B114" i="5"/>
  <c r="D114" i="5" s="1"/>
  <c r="B124" i="5"/>
  <c r="C124" i="5" s="1"/>
  <c r="B134" i="5"/>
  <c r="D134" i="5" s="1"/>
  <c r="B144" i="5"/>
  <c r="D144" i="5" s="1"/>
  <c r="B154" i="5"/>
  <c r="C154" i="5" s="1"/>
  <c r="B164" i="5"/>
  <c r="C164" i="5" s="1"/>
  <c r="B174" i="5"/>
  <c r="B184" i="5"/>
  <c r="C184" i="5" s="1"/>
  <c r="B194" i="5"/>
  <c r="D194" i="5" s="1"/>
  <c r="B204" i="5"/>
  <c r="D204" i="5" s="1"/>
  <c r="B214" i="5"/>
  <c r="C214" i="5" s="1"/>
  <c r="B224" i="5"/>
  <c r="B234" i="5"/>
  <c r="D234" i="5" s="1"/>
  <c r="B244" i="5"/>
  <c r="D244" i="5" s="1"/>
  <c r="B254" i="5"/>
  <c r="D254" i="5" s="1"/>
  <c r="B264" i="5"/>
  <c r="D264" i="5" s="1"/>
  <c r="B274" i="5"/>
  <c r="D274" i="5" s="1"/>
  <c r="B284" i="5"/>
  <c r="B294" i="5"/>
  <c r="C294" i="5" s="1"/>
  <c r="B304" i="5"/>
  <c r="B314" i="5"/>
  <c r="D314" i="5" s="1"/>
  <c r="B324" i="5"/>
  <c r="D324" i="5" s="1"/>
  <c r="B334" i="5"/>
  <c r="B344" i="5"/>
  <c r="D344" i="5" s="1"/>
  <c r="B354" i="5"/>
  <c r="B364" i="5"/>
  <c r="B374" i="5"/>
  <c r="B384" i="5"/>
  <c r="B394" i="5"/>
  <c r="B404" i="5"/>
  <c r="B414" i="5"/>
  <c r="B424" i="5"/>
  <c r="B434" i="5"/>
  <c r="D434" i="5" s="1"/>
  <c r="B444" i="5"/>
  <c r="D444" i="5" s="1"/>
  <c r="B454" i="5"/>
  <c r="D454" i="5" s="1"/>
  <c r="B464" i="5"/>
  <c r="B474" i="5"/>
  <c r="B484" i="5"/>
  <c r="D484" i="5" s="1"/>
  <c r="B494" i="5"/>
  <c r="B504" i="5"/>
  <c r="B514" i="5"/>
  <c r="B524" i="5"/>
  <c r="B534" i="5"/>
  <c r="B544" i="5"/>
  <c r="B554" i="5"/>
  <c r="B564" i="5"/>
  <c r="C564" i="5" s="1"/>
  <c r="B574" i="5"/>
  <c r="B584" i="5"/>
  <c r="C584" i="5" s="1"/>
  <c r="B594" i="5"/>
  <c r="B604" i="5"/>
  <c r="C604" i="5" s="1"/>
  <c r="B614" i="5"/>
  <c r="B624" i="5"/>
  <c r="B634" i="5"/>
  <c r="B644" i="5"/>
  <c r="C644" i="5" s="1"/>
  <c r="B654" i="5"/>
  <c r="C654" i="5" s="1"/>
  <c r="B664" i="5"/>
  <c r="C664" i="5" s="1"/>
  <c r="B674" i="5"/>
  <c r="B684" i="5"/>
  <c r="D684" i="5" s="1"/>
  <c r="B694" i="5"/>
  <c r="D694" i="5" s="1"/>
  <c r="B704" i="5"/>
  <c r="C704" i="5" s="1"/>
  <c r="B714" i="5"/>
  <c r="D714" i="5" s="1"/>
  <c r="B724" i="5"/>
  <c r="B734" i="5"/>
  <c r="B744" i="5"/>
  <c r="D744" i="5" s="1"/>
  <c r="B754" i="5"/>
  <c r="C754" i="5" s="1"/>
  <c r="B764" i="5"/>
  <c r="D764" i="5" s="1"/>
  <c r="B774" i="5"/>
  <c r="B784" i="5"/>
  <c r="D784" i="5" s="1"/>
  <c r="B794" i="5"/>
  <c r="D794" i="5" s="1"/>
  <c r="B804" i="5"/>
  <c r="D804" i="5" s="1"/>
  <c r="B814" i="5"/>
  <c r="B824" i="5"/>
  <c r="D824" i="5" s="1"/>
  <c r="B834" i="5"/>
  <c r="C834" i="5" s="1"/>
  <c r="B5" i="5"/>
  <c r="C5" i="5" s="1"/>
  <c r="B15" i="5"/>
  <c r="C15" i="5" s="1"/>
  <c r="B25" i="5"/>
  <c r="C25" i="5" s="1"/>
  <c r="B35" i="5"/>
  <c r="B45" i="5"/>
  <c r="C45" i="5" s="1"/>
  <c r="B55" i="5"/>
  <c r="D55" i="5" s="1"/>
  <c r="B65" i="5"/>
  <c r="C65" i="5" s="1"/>
  <c r="B6" i="5"/>
  <c r="C6" i="5" s="1"/>
  <c r="B16" i="5"/>
  <c r="C16" i="5" s="1"/>
  <c r="B26" i="5"/>
  <c r="C26" i="5" s="1"/>
  <c r="B36" i="5"/>
  <c r="C36" i="5" s="1"/>
  <c r="B46" i="5"/>
  <c r="C46" i="5" s="1"/>
  <c r="B56" i="5"/>
  <c r="D56" i="5" s="1"/>
  <c r="B66" i="5"/>
  <c r="B7" i="5"/>
  <c r="D7" i="5" s="1"/>
  <c r="B17" i="5"/>
  <c r="C17" i="5" s="1"/>
  <c r="B27" i="5"/>
  <c r="D27" i="5" s="1"/>
  <c r="B37" i="5"/>
  <c r="D37" i="5" s="1"/>
  <c r="B47" i="5"/>
  <c r="D47" i="5" s="1"/>
  <c r="B57" i="5"/>
  <c r="C57" i="5" s="1"/>
  <c r="B67" i="5"/>
  <c r="D67" i="5" s="1"/>
  <c r="B8" i="5"/>
  <c r="C8" i="5" s="1"/>
  <c r="B18" i="5"/>
  <c r="C18" i="5" s="1"/>
  <c r="B28" i="5"/>
  <c r="C28" i="5" s="1"/>
  <c r="B38" i="5"/>
  <c r="D38" i="5" s="1"/>
  <c r="B48" i="5"/>
  <c r="C48" i="5" s="1"/>
  <c r="B58" i="5"/>
  <c r="C58" i="5" s="1"/>
  <c r="B68" i="5"/>
  <c r="C68" i="5" s="1"/>
  <c r="B78" i="5"/>
  <c r="C78" i="5" s="1"/>
  <c r="B9" i="5"/>
  <c r="D9" i="5" s="1"/>
  <c r="B10" i="5"/>
  <c r="C10" i="5" s="1"/>
  <c r="B11" i="5"/>
  <c r="B21" i="5"/>
  <c r="C21" i="5" s="1"/>
  <c r="B31" i="5"/>
  <c r="C31" i="5" s="1"/>
  <c r="B41" i="5"/>
  <c r="D41" i="5" s="1"/>
  <c r="B51" i="5"/>
  <c r="D51" i="5" s="1"/>
  <c r="B61" i="5"/>
  <c r="B71" i="5"/>
  <c r="C71" i="5" s="1"/>
  <c r="B81" i="5"/>
  <c r="B91" i="5"/>
  <c r="C91" i="5" s="1"/>
  <c r="B101" i="5"/>
  <c r="C101" i="5" s="1"/>
  <c r="B111" i="5"/>
  <c r="C111" i="5" s="1"/>
  <c r="B121" i="5"/>
  <c r="C121" i="5" s="1"/>
  <c r="B131" i="5"/>
  <c r="B141" i="5"/>
  <c r="C141" i="5" s="1"/>
  <c r="B151" i="5"/>
  <c r="C151" i="5" s="1"/>
  <c r="B161" i="5"/>
  <c r="C161" i="5" s="1"/>
  <c r="B171" i="5"/>
  <c r="C171" i="5" s="1"/>
  <c r="B181" i="5"/>
  <c r="B191" i="5"/>
  <c r="C191" i="5" s="1"/>
  <c r="B201" i="5"/>
  <c r="B211" i="5"/>
  <c r="D211" i="5" s="1"/>
  <c r="B221" i="5"/>
  <c r="C221" i="5" s="1"/>
  <c r="B231" i="5"/>
  <c r="B241" i="5"/>
  <c r="C241" i="5" s="1"/>
  <c r="B251" i="5"/>
  <c r="D251" i="5" s="1"/>
  <c r="B261" i="5"/>
  <c r="D261" i="5" s="1"/>
  <c r="B271" i="5"/>
  <c r="B281" i="5"/>
  <c r="D281" i="5" s="1"/>
  <c r="B291" i="5"/>
  <c r="B301" i="5"/>
  <c r="D301" i="5" s="1"/>
  <c r="B311" i="5"/>
  <c r="C311" i="5" s="1"/>
  <c r="B321" i="5"/>
  <c r="B331" i="5"/>
  <c r="D331" i="5" s="1"/>
  <c r="B341" i="5"/>
  <c r="D341" i="5" s="1"/>
  <c r="B351" i="5"/>
  <c r="D351" i="5" s="1"/>
  <c r="B361" i="5"/>
  <c r="C361" i="5" s="1"/>
  <c r="B371" i="5"/>
  <c r="B381" i="5"/>
  <c r="B391" i="5"/>
  <c r="D391" i="5" s="1"/>
  <c r="B401" i="5"/>
  <c r="D401" i="5" s="1"/>
  <c r="B411" i="5"/>
  <c r="B421" i="5"/>
  <c r="D421" i="5" s="1"/>
  <c r="B431" i="5"/>
  <c r="B441" i="5"/>
  <c r="D441" i="5" s="1"/>
  <c r="B451" i="5"/>
  <c r="D451" i="5" s="1"/>
  <c r="B461" i="5"/>
  <c r="C461" i="5" s="1"/>
  <c r="B471" i="5"/>
  <c r="D471" i="5" s="1"/>
  <c r="B481" i="5"/>
  <c r="D481" i="5" s="1"/>
  <c r="B491" i="5"/>
  <c r="B501" i="5"/>
  <c r="C501" i="5" s="1"/>
  <c r="B511" i="5"/>
  <c r="D511" i="5" s="1"/>
  <c r="B521" i="5"/>
  <c r="D521" i="5" s="1"/>
  <c r="B531" i="5"/>
  <c r="D531" i="5" s="1"/>
  <c r="B541" i="5"/>
  <c r="D541" i="5" s="1"/>
  <c r="B551" i="5"/>
  <c r="C551" i="5" s="1"/>
  <c r="B561" i="5"/>
  <c r="C561" i="5" s="1"/>
  <c r="B571" i="5"/>
  <c r="C571" i="5" s="1"/>
  <c r="B581" i="5"/>
  <c r="C581" i="5" s="1"/>
  <c r="B591" i="5"/>
  <c r="B601" i="5"/>
  <c r="D601" i="5" s="1"/>
  <c r="B60" i="5"/>
  <c r="C60" i="5" s="1"/>
  <c r="B87" i="5"/>
  <c r="D87" i="5" s="1"/>
  <c r="B105" i="5"/>
  <c r="C105" i="5" s="1"/>
  <c r="B119" i="5"/>
  <c r="C119" i="5" s="1"/>
  <c r="B137" i="5"/>
  <c r="C137" i="5" s="1"/>
  <c r="B155" i="5"/>
  <c r="C155" i="5" s="1"/>
  <c r="B169" i="5"/>
  <c r="D169" i="5" s="1"/>
  <c r="B187" i="5"/>
  <c r="C187" i="5" s="1"/>
  <c r="B205" i="5"/>
  <c r="B219" i="5"/>
  <c r="B237" i="5"/>
  <c r="B255" i="5"/>
  <c r="D255" i="5" s="1"/>
  <c r="B269" i="5"/>
  <c r="B287" i="5"/>
  <c r="B305" i="5"/>
  <c r="D305" i="5" s="1"/>
  <c r="B319" i="5"/>
  <c r="B337" i="5"/>
  <c r="D337" i="5" s="1"/>
  <c r="B355" i="5"/>
  <c r="B369" i="5"/>
  <c r="B387" i="5"/>
  <c r="D387" i="5" s="1"/>
  <c r="B405" i="5"/>
  <c r="D405" i="5" s="1"/>
  <c r="B419" i="5"/>
  <c r="C419" i="5" s="1"/>
  <c r="B437" i="5"/>
  <c r="D437" i="5" s="1"/>
  <c r="B455" i="5"/>
  <c r="C455" i="5" s="1"/>
  <c r="B469" i="5"/>
  <c r="C469" i="5" s="1"/>
  <c r="B487" i="5"/>
  <c r="D487" i="5" s="1"/>
  <c r="B505" i="5"/>
  <c r="D505" i="5" s="1"/>
  <c r="B519" i="5"/>
  <c r="D519" i="5" s="1"/>
  <c r="B537" i="5"/>
  <c r="B555" i="5"/>
  <c r="C555" i="5" s="1"/>
  <c r="B569" i="5"/>
  <c r="B587" i="5"/>
  <c r="D587" i="5" s="1"/>
  <c r="B605" i="5"/>
  <c r="D605" i="5" s="1"/>
  <c r="B618" i="5"/>
  <c r="D618" i="5" s="1"/>
  <c r="B631" i="5"/>
  <c r="B647" i="5"/>
  <c r="B660" i="5"/>
  <c r="D660" i="5" s="1"/>
  <c r="B676" i="5"/>
  <c r="B689" i="5"/>
  <c r="B705" i="5"/>
  <c r="D705" i="5" s="1"/>
  <c r="B718" i="5"/>
  <c r="D718" i="5" s="1"/>
  <c r="B731" i="5"/>
  <c r="D731" i="5" s="1"/>
  <c r="B747" i="5"/>
  <c r="B760" i="5"/>
  <c r="C760" i="5" s="1"/>
  <c r="B776" i="5"/>
  <c r="B789" i="5"/>
  <c r="B805" i="5"/>
  <c r="C805" i="5" s="1"/>
  <c r="B818" i="5"/>
  <c r="B831" i="5"/>
  <c r="B846" i="5"/>
  <c r="D846" i="5" s="1"/>
  <c r="B857" i="5"/>
  <c r="D857" i="5" s="1"/>
  <c r="B867" i="5"/>
  <c r="C867" i="5" s="1"/>
  <c r="B877" i="5"/>
  <c r="D877" i="5" s="1"/>
  <c r="B887" i="5"/>
  <c r="D887" i="5" s="1"/>
  <c r="B897" i="5"/>
  <c r="D897" i="5" s="1"/>
  <c r="B907" i="5"/>
  <c r="D907" i="5" s="1"/>
  <c r="B917" i="5"/>
  <c r="B927" i="5"/>
  <c r="D927" i="5" s="1"/>
  <c r="B937" i="5"/>
  <c r="D937" i="5" s="1"/>
  <c r="B947" i="5"/>
  <c r="B957" i="5"/>
  <c r="D957" i="5" s="1"/>
  <c r="B967" i="5"/>
  <c r="D967" i="5" s="1"/>
  <c r="B977" i="5"/>
  <c r="D977" i="5" s="1"/>
  <c r="B987" i="5"/>
  <c r="D987" i="5" s="1"/>
  <c r="B997" i="5"/>
  <c r="D997" i="5" s="1"/>
  <c r="B1007" i="5"/>
  <c r="C1007" i="5" s="1"/>
  <c r="B1017" i="5"/>
  <c r="D1017" i="5" s="1"/>
  <c r="B1027" i="5"/>
  <c r="B1037" i="5"/>
  <c r="B1047" i="5"/>
  <c r="C1047" i="5" s="1"/>
  <c r="B1057" i="5"/>
  <c r="D1057" i="5" s="1"/>
  <c r="B1067" i="5"/>
  <c r="D1067" i="5" s="1"/>
  <c r="B1077" i="5"/>
  <c r="B1087" i="5"/>
  <c r="C1087" i="5" s="1"/>
  <c r="B1097" i="5"/>
  <c r="B1107" i="5"/>
  <c r="D1107" i="5" s="1"/>
  <c r="B1117" i="5"/>
  <c r="B1127" i="5"/>
  <c r="B1137" i="5"/>
  <c r="B1147" i="5"/>
  <c r="C1147" i="5" s="1"/>
  <c r="B1157" i="5"/>
  <c r="D1157" i="5" s="1"/>
  <c r="B1167" i="5"/>
  <c r="D1167" i="5" s="1"/>
  <c r="B1177" i="5"/>
  <c r="C1177" i="5" s="1"/>
  <c r="B1187" i="5"/>
  <c r="D1187" i="5" s="1"/>
  <c r="B1197" i="5"/>
  <c r="D1197" i="5" s="1"/>
  <c r="B19" i="5"/>
  <c r="C19" i="5" s="1"/>
  <c r="B69" i="5"/>
  <c r="C69" i="5" s="1"/>
  <c r="B88" i="5"/>
  <c r="C88" i="5" s="1"/>
  <c r="B106" i="5"/>
  <c r="C106" i="5" s="1"/>
  <c r="B120" i="5"/>
  <c r="C120" i="5" s="1"/>
  <c r="B138" i="5"/>
  <c r="C138" i="5" s="1"/>
  <c r="B156" i="5"/>
  <c r="C156" i="5" s="1"/>
  <c r="B170" i="5"/>
  <c r="B188" i="5"/>
  <c r="D188" i="5" s="1"/>
  <c r="B206" i="5"/>
  <c r="D206" i="5" s="1"/>
  <c r="B220" i="5"/>
  <c r="D220" i="5" s="1"/>
  <c r="B238" i="5"/>
  <c r="D238" i="5" s="1"/>
  <c r="B256" i="5"/>
  <c r="C256" i="5" s="1"/>
  <c r="B270" i="5"/>
  <c r="B288" i="5"/>
  <c r="D288" i="5" s="1"/>
  <c r="B306" i="5"/>
  <c r="D306" i="5" s="1"/>
  <c r="B320" i="5"/>
  <c r="B338" i="5"/>
  <c r="B356" i="5"/>
  <c r="D356" i="5" s="1"/>
  <c r="B370" i="5"/>
  <c r="C370" i="5" s="1"/>
  <c r="B388" i="5"/>
  <c r="D388" i="5" s="1"/>
  <c r="B406" i="5"/>
  <c r="D406" i="5" s="1"/>
  <c r="B420" i="5"/>
  <c r="B438" i="5"/>
  <c r="B456" i="5"/>
  <c r="D456" i="5" s="1"/>
  <c r="B470" i="5"/>
  <c r="D470" i="5" s="1"/>
  <c r="B488" i="5"/>
  <c r="D488" i="5" s="1"/>
  <c r="B506" i="5"/>
  <c r="B520" i="5"/>
  <c r="C520" i="5" s="1"/>
  <c r="B538" i="5"/>
  <c r="B556" i="5"/>
  <c r="D556" i="5" s="1"/>
  <c r="B570" i="5"/>
  <c r="D570" i="5" s="1"/>
  <c r="B588" i="5"/>
  <c r="B606" i="5"/>
  <c r="D606" i="5" s="1"/>
  <c r="B619" i="5"/>
  <c r="D619" i="5" s="1"/>
  <c r="B635" i="5"/>
  <c r="B648" i="5"/>
  <c r="C648" i="5" s="1"/>
  <c r="B661" i="5"/>
  <c r="C661" i="5" s="1"/>
  <c r="B677" i="5"/>
  <c r="D677" i="5" s="1"/>
  <c r="B690" i="5"/>
  <c r="D690" i="5" s="1"/>
  <c r="B706" i="5"/>
  <c r="B719" i="5"/>
  <c r="D719" i="5" s="1"/>
  <c r="B735" i="5"/>
  <c r="B748" i="5"/>
  <c r="B761" i="5"/>
  <c r="B777" i="5"/>
  <c r="B790" i="5"/>
  <c r="D790" i="5" s="1"/>
  <c r="B806" i="5"/>
  <c r="D806" i="5" s="1"/>
  <c r="B819" i="5"/>
  <c r="D819" i="5" s="1"/>
  <c r="B835" i="5"/>
  <c r="D835" i="5" s="1"/>
  <c r="B847" i="5"/>
  <c r="C847" i="5" s="1"/>
  <c r="B858" i="5"/>
  <c r="C858" i="5" s="1"/>
  <c r="B868" i="5"/>
  <c r="C868" i="5" s="1"/>
  <c r="B878" i="5"/>
  <c r="B888" i="5"/>
  <c r="B898" i="5"/>
  <c r="D898" i="5" s="1"/>
  <c r="B908" i="5"/>
  <c r="B918" i="5"/>
  <c r="D918" i="5" s="1"/>
  <c r="B928" i="5"/>
  <c r="B938" i="5"/>
  <c r="D938" i="5" s="1"/>
  <c r="B20" i="5"/>
  <c r="C20" i="5" s="1"/>
  <c r="B70" i="5"/>
  <c r="C70" i="5" s="1"/>
  <c r="B89" i="5"/>
  <c r="B107" i="5"/>
  <c r="C107" i="5" s="1"/>
  <c r="B125" i="5"/>
  <c r="C125" i="5" s="1"/>
  <c r="B139" i="5"/>
  <c r="C139" i="5" s="1"/>
  <c r="B157" i="5"/>
  <c r="C157" i="5" s="1"/>
  <c r="B175" i="5"/>
  <c r="B189" i="5"/>
  <c r="D189" i="5" s="1"/>
  <c r="B207" i="5"/>
  <c r="C207" i="5" s="1"/>
  <c r="B225" i="5"/>
  <c r="D225" i="5" s="1"/>
  <c r="B239" i="5"/>
  <c r="B257" i="5"/>
  <c r="D257" i="5" s="1"/>
  <c r="B275" i="5"/>
  <c r="D275" i="5" s="1"/>
  <c r="B289" i="5"/>
  <c r="D289" i="5" s="1"/>
  <c r="B307" i="5"/>
  <c r="C307" i="5" s="1"/>
  <c r="B325" i="5"/>
  <c r="D325" i="5" s="1"/>
  <c r="B339" i="5"/>
  <c r="B357" i="5"/>
  <c r="B375" i="5"/>
  <c r="D375" i="5" s="1"/>
  <c r="B389" i="5"/>
  <c r="B407" i="5"/>
  <c r="B425" i="5"/>
  <c r="C425" i="5" s="1"/>
  <c r="B439" i="5"/>
  <c r="B457" i="5"/>
  <c r="D457" i="5" s="1"/>
  <c r="B475" i="5"/>
  <c r="C475" i="5" s="1"/>
  <c r="B489" i="5"/>
  <c r="C489" i="5" s="1"/>
  <c r="B507" i="5"/>
  <c r="B525" i="5"/>
  <c r="C525" i="5" s="1"/>
  <c r="B539" i="5"/>
  <c r="D539" i="5" s="1"/>
  <c r="B557" i="5"/>
  <c r="D557" i="5" s="1"/>
  <c r="B575" i="5"/>
  <c r="B589" i="5"/>
  <c r="D589" i="5" s="1"/>
  <c r="B607" i="5"/>
  <c r="D607" i="5" s="1"/>
  <c r="B620" i="5"/>
  <c r="D620" i="5" s="1"/>
  <c r="B636" i="5"/>
  <c r="D636" i="5" s="1"/>
  <c r="B649" i="5"/>
  <c r="D649" i="5" s="1"/>
  <c r="B665" i="5"/>
  <c r="B29" i="5"/>
  <c r="C29" i="5" s="1"/>
  <c r="B75" i="5"/>
  <c r="D75" i="5" s="1"/>
  <c r="B90" i="5"/>
  <c r="C90" i="5" s="1"/>
  <c r="B108" i="5"/>
  <c r="D108" i="5" s="1"/>
  <c r="B126" i="5"/>
  <c r="C126" i="5" s="1"/>
  <c r="B140" i="5"/>
  <c r="B158" i="5"/>
  <c r="D158" i="5" s="1"/>
  <c r="B176" i="5"/>
  <c r="C176" i="5" s="1"/>
  <c r="B190" i="5"/>
  <c r="B208" i="5"/>
  <c r="D208" i="5" s="1"/>
  <c r="B226" i="5"/>
  <c r="D226" i="5" s="1"/>
  <c r="B240" i="5"/>
  <c r="D240" i="5" s="1"/>
  <c r="B258" i="5"/>
  <c r="B276" i="5"/>
  <c r="D276" i="5" s="1"/>
  <c r="B290" i="5"/>
  <c r="D290" i="5" s="1"/>
  <c r="B308" i="5"/>
  <c r="B326" i="5"/>
  <c r="C326" i="5" s="1"/>
  <c r="B340" i="5"/>
  <c r="B358" i="5"/>
  <c r="D358" i="5" s="1"/>
  <c r="B376" i="5"/>
  <c r="B390" i="5"/>
  <c r="D390" i="5" s="1"/>
  <c r="B408" i="5"/>
  <c r="D408" i="5" s="1"/>
  <c r="B426" i="5"/>
  <c r="D426" i="5" s="1"/>
  <c r="B440" i="5"/>
  <c r="B458" i="5"/>
  <c r="B476" i="5"/>
  <c r="B490" i="5"/>
  <c r="B508" i="5"/>
  <c r="B526" i="5"/>
  <c r="B540" i="5"/>
  <c r="B558" i="5"/>
  <c r="B576" i="5"/>
  <c r="D576" i="5" s="1"/>
  <c r="B590" i="5"/>
  <c r="D590" i="5" s="1"/>
  <c r="B608" i="5"/>
  <c r="B621" i="5"/>
  <c r="D621" i="5" s="1"/>
  <c r="B637" i="5"/>
  <c r="D637" i="5" s="1"/>
  <c r="B650" i="5"/>
  <c r="D650" i="5" s="1"/>
  <c r="B30" i="5"/>
  <c r="C30" i="5" s="1"/>
  <c r="B76" i="5"/>
  <c r="C76" i="5" s="1"/>
  <c r="B95" i="5"/>
  <c r="C95" i="5" s="1"/>
  <c r="B109" i="5"/>
  <c r="C109" i="5" s="1"/>
  <c r="B127" i="5"/>
  <c r="C127" i="5" s="1"/>
  <c r="B145" i="5"/>
  <c r="D145" i="5" s="1"/>
  <c r="B159" i="5"/>
  <c r="D159" i="5" s="1"/>
  <c r="B177" i="5"/>
  <c r="C177" i="5" s="1"/>
  <c r="B195" i="5"/>
  <c r="D195" i="5" s="1"/>
  <c r="B209" i="5"/>
  <c r="D209" i="5" s="1"/>
  <c r="B227" i="5"/>
  <c r="C227" i="5" s="1"/>
  <c r="B245" i="5"/>
  <c r="C245" i="5" s="1"/>
  <c r="B259" i="5"/>
  <c r="B277" i="5"/>
  <c r="D277" i="5" s="1"/>
  <c r="B295" i="5"/>
  <c r="D295" i="5" s="1"/>
  <c r="B309" i="5"/>
  <c r="C309" i="5" s="1"/>
  <c r="B327" i="5"/>
  <c r="B345" i="5"/>
  <c r="D345" i="5" s="1"/>
  <c r="B359" i="5"/>
  <c r="B377" i="5"/>
  <c r="B395" i="5"/>
  <c r="D395" i="5" s="1"/>
  <c r="B409" i="5"/>
  <c r="B427" i="5"/>
  <c r="C427" i="5" s="1"/>
  <c r="B445" i="5"/>
  <c r="D445" i="5" s="1"/>
  <c r="B459" i="5"/>
  <c r="D459" i="5" s="1"/>
  <c r="B477" i="5"/>
  <c r="B495" i="5"/>
  <c r="B509" i="5"/>
  <c r="C509" i="5" s="1"/>
  <c r="B527" i="5"/>
  <c r="D527" i="5" s="1"/>
  <c r="B545" i="5"/>
  <c r="D545" i="5" s="1"/>
  <c r="B559" i="5"/>
  <c r="B577" i="5"/>
  <c r="C577" i="5" s="1"/>
  <c r="B595" i="5"/>
  <c r="D595" i="5" s="1"/>
  <c r="B609" i="5"/>
  <c r="C609" i="5" s="1"/>
  <c r="B625" i="5"/>
  <c r="D625" i="5" s="1"/>
  <c r="B638" i="5"/>
  <c r="D638" i="5" s="1"/>
  <c r="B651" i="5"/>
  <c r="C651" i="5" s="1"/>
  <c r="B667" i="5"/>
  <c r="D667" i="5" s="1"/>
  <c r="B680" i="5"/>
  <c r="D680" i="5" s="1"/>
  <c r="B696" i="5"/>
  <c r="D696" i="5" s="1"/>
  <c r="B709" i="5"/>
  <c r="C709" i="5" s="1"/>
  <c r="B39" i="5"/>
  <c r="C39" i="5" s="1"/>
  <c r="B77" i="5"/>
  <c r="B96" i="5"/>
  <c r="C96" i="5" s="1"/>
  <c r="B110" i="5"/>
  <c r="C110" i="5" s="1"/>
  <c r="B128" i="5"/>
  <c r="D128" i="5" s="1"/>
  <c r="B146" i="5"/>
  <c r="C146" i="5" s="1"/>
  <c r="B160" i="5"/>
  <c r="B178" i="5"/>
  <c r="B196" i="5"/>
  <c r="C196" i="5" s="1"/>
  <c r="B210" i="5"/>
  <c r="D210" i="5" s="1"/>
  <c r="B228" i="5"/>
  <c r="D228" i="5" s="1"/>
  <c r="B246" i="5"/>
  <c r="C246" i="5" s="1"/>
  <c r="B260" i="5"/>
  <c r="D260" i="5" s="1"/>
  <c r="B278" i="5"/>
  <c r="C278" i="5" s="1"/>
  <c r="B296" i="5"/>
  <c r="D296" i="5" s="1"/>
  <c r="B310" i="5"/>
  <c r="C310" i="5" s="1"/>
  <c r="B328" i="5"/>
  <c r="B346" i="5"/>
  <c r="C346" i="5" s="1"/>
  <c r="B360" i="5"/>
  <c r="D360" i="5" s="1"/>
  <c r="B378" i="5"/>
  <c r="B396" i="5"/>
  <c r="D396" i="5" s="1"/>
  <c r="B410" i="5"/>
  <c r="B428" i="5"/>
  <c r="D428" i="5" s="1"/>
  <c r="B446" i="5"/>
  <c r="D446" i="5" s="1"/>
  <c r="B460" i="5"/>
  <c r="C460" i="5" s="1"/>
  <c r="B478" i="5"/>
  <c r="C478" i="5" s="1"/>
  <c r="B496" i="5"/>
  <c r="D496" i="5" s="1"/>
  <c r="B510" i="5"/>
  <c r="D510" i="5" s="1"/>
  <c r="B528" i="5"/>
  <c r="B546" i="5"/>
  <c r="D546" i="5" s="1"/>
  <c r="B560" i="5"/>
  <c r="D560" i="5" s="1"/>
  <c r="B578" i="5"/>
  <c r="C578" i="5" s="1"/>
  <c r="B596" i="5"/>
  <c r="D596" i="5" s="1"/>
  <c r="B610" i="5"/>
  <c r="D610" i="5" s="1"/>
  <c r="B626" i="5"/>
  <c r="D626" i="5" s="1"/>
  <c r="B40" i="5"/>
  <c r="C40" i="5" s="1"/>
  <c r="B79" i="5"/>
  <c r="C79" i="5" s="1"/>
  <c r="B97" i="5"/>
  <c r="D97" i="5" s="1"/>
  <c r="B115" i="5"/>
  <c r="D115" i="5" s="1"/>
  <c r="B129" i="5"/>
  <c r="C129" i="5" s="1"/>
  <c r="B147" i="5"/>
  <c r="B165" i="5"/>
  <c r="B179" i="5"/>
  <c r="D179" i="5" s="1"/>
  <c r="B197" i="5"/>
  <c r="D197" i="5" s="1"/>
  <c r="B215" i="5"/>
  <c r="D215" i="5" s="1"/>
  <c r="B229" i="5"/>
  <c r="D229" i="5" s="1"/>
  <c r="B247" i="5"/>
  <c r="D247" i="5" s="1"/>
  <c r="B265" i="5"/>
  <c r="B279" i="5"/>
  <c r="D279" i="5" s="1"/>
  <c r="B297" i="5"/>
  <c r="B315" i="5"/>
  <c r="B329" i="5"/>
  <c r="B347" i="5"/>
  <c r="D347" i="5" s="1"/>
  <c r="B365" i="5"/>
  <c r="B379" i="5"/>
  <c r="B397" i="5"/>
  <c r="B415" i="5"/>
  <c r="D415" i="5" s="1"/>
  <c r="B429" i="5"/>
  <c r="C429" i="5" s="1"/>
  <c r="B447" i="5"/>
  <c r="D447" i="5" s="1"/>
  <c r="B465" i="5"/>
  <c r="D465" i="5" s="1"/>
  <c r="B479" i="5"/>
  <c r="B497" i="5"/>
  <c r="B515" i="5"/>
  <c r="B529" i="5"/>
  <c r="C529" i="5" s="1"/>
  <c r="B547" i="5"/>
  <c r="C547" i="5" s="1"/>
  <c r="B565" i="5"/>
  <c r="D565" i="5" s="1"/>
  <c r="B579" i="5"/>
  <c r="D579" i="5" s="1"/>
  <c r="B597" i="5"/>
  <c r="B611" i="5"/>
  <c r="B627" i="5"/>
  <c r="B49" i="5"/>
  <c r="B50" i="5"/>
  <c r="C50" i="5" s="1"/>
  <c r="B59" i="5"/>
  <c r="C59" i="5" s="1"/>
  <c r="B86" i="5"/>
  <c r="C86" i="5" s="1"/>
  <c r="B100" i="5"/>
  <c r="C100" i="5" s="1"/>
  <c r="B118" i="5"/>
  <c r="D118" i="5" s="1"/>
  <c r="B136" i="5"/>
  <c r="C136" i="5" s="1"/>
  <c r="B150" i="5"/>
  <c r="C150" i="5" s="1"/>
  <c r="B168" i="5"/>
  <c r="D168" i="5" s="1"/>
  <c r="B186" i="5"/>
  <c r="C186" i="5" s="1"/>
  <c r="B200" i="5"/>
  <c r="D200" i="5" s="1"/>
  <c r="B218" i="5"/>
  <c r="D218" i="5" s="1"/>
  <c r="B236" i="5"/>
  <c r="B250" i="5"/>
  <c r="D250" i="5" s="1"/>
  <c r="B268" i="5"/>
  <c r="B286" i="5"/>
  <c r="B300" i="5"/>
  <c r="C300" i="5" s="1"/>
  <c r="B318" i="5"/>
  <c r="B336" i="5"/>
  <c r="D336" i="5" s="1"/>
  <c r="B350" i="5"/>
  <c r="D350" i="5" s="1"/>
  <c r="B368" i="5"/>
  <c r="D368" i="5" s="1"/>
  <c r="B386" i="5"/>
  <c r="B400" i="5"/>
  <c r="D400" i="5" s="1"/>
  <c r="B418" i="5"/>
  <c r="D418" i="5" s="1"/>
  <c r="B436" i="5"/>
  <c r="C436" i="5" s="1"/>
  <c r="B450" i="5"/>
  <c r="D450" i="5" s="1"/>
  <c r="B468" i="5"/>
  <c r="B486" i="5"/>
  <c r="D486" i="5" s="1"/>
  <c r="B500" i="5"/>
  <c r="D500" i="5" s="1"/>
  <c r="B518" i="5"/>
  <c r="C518" i="5" s="1"/>
  <c r="B536" i="5"/>
  <c r="C536" i="5" s="1"/>
  <c r="B550" i="5"/>
  <c r="B568" i="5"/>
  <c r="B586" i="5"/>
  <c r="C586" i="5" s="1"/>
  <c r="B600" i="5"/>
  <c r="D600" i="5" s="1"/>
  <c r="B617" i="5"/>
  <c r="C617" i="5" s="1"/>
  <c r="B630" i="5"/>
  <c r="D630" i="5" s="1"/>
  <c r="B646" i="5"/>
  <c r="C646" i="5" s="1"/>
  <c r="B659" i="5"/>
  <c r="D659" i="5" s="1"/>
  <c r="B675" i="5"/>
  <c r="D675" i="5" s="1"/>
  <c r="B688" i="5"/>
  <c r="C688" i="5" s="1"/>
  <c r="B701" i="5"/>
  <c r="B717" i="5"/>
  <c r="D717" i="5" s="1"/>
  <c r="B730" i="5"/>
  <c r="D730" i="5" s="1"/>
  <c r="B746" i="5"/>
  <c r="D746" i="5" s="1"/>
  <c r="B759" i="5"/>
  <c r="D759" i="5" s="1"/>
  <c r="B775" i="5"/>
  <c r="B788" i="5"/>
  <c r="C788" i="5" s="1"/>
  <c r="B801" i="5"/>
  <c r="D801" i="5" s="1"/>
  <c r="B817" i="5"/>
  <c r="B149" i="5"/>
  <c r="B235" i="5"/>
  <c r="B317" i="5"/>
  <c r="B399" i="5"/>
  <c r="D399" i="5" s="1"/>
  <c r="B485" i="5"/>
  <c r="D485" i="5" s="1"/>
  <c r="B567" i="5"/>
  <c r="D567" i="5" s="1"/>
  <c r="B640" i="5"/>
  <c r="D640" i="5" s="1"/>
  <c r="B670" i="5"/>
  <c r="D670" i="5" s="1"/>
  <c r="B697" i="5"/>
  <c r="C697" i="5" s="1"/>
  <c r="B720" i="5"/>
  <c r="D720" i="5" s="1"/>
  <c r="B739" i="5"/>
  <c r="D739" i="5" s="1"/>
  <c r="B758" i="5"/>
  <c r="C758" i="5" s="1"/>
  <c r="B780" i="5"/>
  <c r="D780" i="5" s="1"/>
  <c r="B799" i="5"/>
  <c r="C799" i="5" s="1"/>
  <c r="B821" i="5"/>
  <c r="C821" i="5" s="1"/>
  <c r="B839" i="5"/>
  <c r="B854" i="5"/>
  <c r="D854" i="5" s="1"/>
  <c r="B866" i="5"/>
  <c r="B880" i="5"/>
  <c r="D880" i="5" s="1"/>
  <c r="B892" i="5"/>
  <c r="C892" i="5" s="1"/>
  <c r="B904" i="5"/>
  <c r="B916" i="5"/>
  <c r="D916" i="5" s="1"/>
  <c r="B930" i="5"/>
  <c r="D930" i="5" s="1"/>
  <c r="B942" i="5"/>
  <c r="D942" i="5" s="1"/>
  <c r="B953" i="5"/>
  <c r="D953" i="5" s="1"/>
  <c r="B964" i="5"/>
  <c r="D964" i="5" s="1"/>
  <c r="B975" i="5"/>
  <c r="D975" i="5" s="1"/>
  <c r="B986" i="5"/>
  <c r="D986" i="5" s="1"/>
  <c r="B998" i="5"/>
  <c r="B1009" i="5"/>
  <c r="D1009" i="5" s="1"/>
  <c r="B1020" i="5"/>
  <c r="D1020" i="5" s="1"/>
  <c r="B1031" i="5"/>
  <c r="B1042" i="5"/>
  <c r="B1053" i="5"/>
  <c r="B1064" i="5"/>
  <c r="D1064" i="5" s="1"/>
  <c r="B1075" i="5"/>
  <c r="D1075" i="5" s="1"/>
  <c r="B1086" i="5"/>
  <c r="B1098" i="5"/>
  <c r="D1098" i="5" s="1"/>
  <c r="B1109" i="5"/>
  <c r="D1109" i="5" s="1"/>
  <c r="B1120" i="5"/>
  <c r="B1131" i="5"/>
  <c r="D1131" i="5" s="1"/>
  <c r="B1142" i="5"/>
  <c r="B1153" i="5"/>
  <c r="D1153" i="5" s="1"/>
  <c r="B1164" i="5"/>
  <c r="D1164" i="5" s="1"/>
  <c r="B1175" i="5"/>
  <c r="D1175" i="5" s="1"/>
  <c r="B1186" i="5"/>
  <c r="C1186" i="5" s="1"/>
  <c r="B1198" i="5"/>
  <c r="D1198" i="5" s="1"/>
  <c r="B1208" i="5"/>
  <c r="D1208" i="5" s="1"/>
  <c r="B1218" i="5"/>
  <c r="D1218" i="5" s="1"/>
  <c r="B1228" i="5"/>
  <c r="D1228" i="5" s="1"/>
  <c r="B1238" i="5"/>
  <c r="B1248" i="5"/>
  <c r="D1248" i="5" s="1"/>
  <c r="B1258" i="5"/>
  <c r="B1268" i="5"/>
  <c r="D1268" i="5" s="1"/>
  <c r="B1278" i="5"/>
  <c r="D1278" i="5" s="1"/>
  <c r="B1288" i="5"/>
  <c r="C1288" i="5" s="1"/>
  <c r="B1298" i="5"/>
  <c r="D1298" i="5" s="1"/>
  <c r="B1308" i="5"/>
  <c r="B1318" i="5"/>
  <c r="D1318" i="5" s="1"/>
  <c r="B1328" i="5"/>
  <c r="B1338" i="5"/>
  <c r="D1338" i="5" s="1"/>
  <c r="B1348" i="5"/>
  <c r="C1348" i="5" s="1"/>
  <c r="B1358" i="5"/>
  <c r="B1368" i="5"/>
  <c r="D1368" i="5" s="1"/>
  <c r="B1378" i="5"/>
  <c r="D1378" i="5" s="1"/>
  <c r="B1388" i="5"/>
  <c r="C1388" i="5" s="1"/>
  <c r="B1398" i="5"/>
  <c r="D1398" i="5" s="1"/>
  <c r="B1408" i="5"/>
  <c r="B1418" i="5"/>
  <c r="D1418" i="5" s="1"/>
  <c r="B1428" i="5"/>
  <c r="B1438" i="5"/>
  <c r="B1448" i="5"/>
  <c r="B1458" i="5"/>
  <c r="D1458" i="5" s="1"/>
  <c r="B1468" i="5"/>
  <c r="C1468" i="5" s="1"/>
  <c r="B1478" i="5"/>
  <c r="B1488" i="5"/>
  <c r="D1488" i="5" s="1"/>
  <c r="B1498" i="5"/>
  <c r="B1508" i="5"/>
  <c r="C1508" i="5" s="1"/>
  <c r="B1518" i="5"/>
  <c r="C1518" i="5" s="1"/>
  <c r="B1528" i="5"/>
  <c r="D1528" i="5" s="1"/>
  <c r="B1538" i="5"/>
  <c r="D1538" i="5" s="1"/>
  <c r="B1548" i="5"/>
  <c r="B1558" i="5"/>
  <c r="C1558" i="5" s="1"/>
  <c r="B1568" i="5"/>
  <c r="D1568" i="5" s="1"/>
  <c r="B1578" i="5"/>
  <c r="D1578" i="5" s="1"/>
  <c r="B1588" i="5"/>
  <c r="D1588" i="5" s="1"/>
  <c r="B1598" i="5"/>
  <c r="B1608" i="5"/>
  <c r="D1608" i="5" s="1"/>
  <c r="B1618" i="5"/>
  <c r="C1618" i="5" s="1"/>
  <c r="B1628" i="5"/>
  <c r="D1628" i="5" s="1"/>
  <c r="B1638" i="5"/>
  <c r="C1638" i="5" s="1"/>
  <c r="B1648" i="5"/>
  <c r="C1648" i="5" s="1"/>
  <c r="B1658" i="5"/>
  <c r="C1658" i="5" s="1"/>
  <c r="B1668" i="5"/>
  <c r="C1668" i="5" s="1"/>
  <c r="B1678" i="5"/>
  <c r="D1678" i="5" s="1"/>
  <c r="B1688" i="5"/>
  <c r="C1688" i="5" s="1"/>
  <c r="B1698" i="5"/>
  <c r="D1698" i="5" s="1"/>
  <c r="B1708" i="5"/>
  <c r="D1708" i="5" s="1"/>
  <c r="B1718" i="5"/>
  <c r="D1718" i="5" s="1"/>
  <c r="B1728" i="5"/>
  <c r="D1728" i="5" s="1"/>
  <c r="B1738" i="5"/>
  <c r="B1748" i="5"/>
  <c r="D1748" i="5" s="1"/>
  <c r="B1758" i="5"/>
  <c r="D1758" i="5" s="1"/>
  <c r="B1768" i="5"/>
  <c r="D1768" i="5" s="1"/>
  <c r="B1778" i="5"/>
  <c r="D1778" i="5" s="1"/>
  <c r="B1788" i="5"/>
  <c r="C1788" i="5" s="1"/>
  <c r="B1798" i="5"/>
  <c r="D1798" i="5" s="1"/>
  <c r="B1808" i="5"/>
  <c r="D1808" i="5" s="1"/>
  <c r="B1818" i="5"/>
  <c r="C1818" i="5" s="1"/>
  <c r="B1828" i="5"/>
  <c r="C1828" i="5" s="1"/>
  <c r="B1838" i="5"/>
  <c r="D1838" i="5" s="1"/>
  <c r="B1848" i="5"/>
  <c r="D1848" i="5" s="1"/>
  <c r="B1858" i="5"/>
  <c r="D1858" i="5" s="1"/>
  <c r="B1868" i="5"/>
  <c r="D1868" i="5" s="1"/>
  <c r="B1878" i="5"/>
  <c r="D1878" i="5" s="1"/>
  <c r="B80" i="5"/>
  <c r="C80" i="5" s="1"/>
  <c r="B166" i="5"/>
  <c r="C166" i="5" s="1"/>
  <c r="B248" i="5"/>
  <c r="B330" i="5"/>
  <c r="D330" i="5" s="1"/>
  <c r="B416" i="5"/>
  <c r="D416" i="5" s="1"/>
  <c r="B498" i="5"/>
  <c r="B580" i="5"/>
  <c r="D580" i="5" s="1"/>
  <c r="B641" i="5"/>
  <c r="D641" i="5" s="1"/>
  <c r="B671" i="5"/>
  <c r="D671" i="5" s="1"/>
  <c r="B698" i="5"/>
  <c r="C698" i="5" s="1"/>
  <c r="B721" i="5"/>
  <c r="C721" i="5" s="1"/>
  <c r="B740" i="5"/>
  <c r="B765" i="5"/>
  <c r="B781" i="5"/>
  <c r="D781" i="5" s="1"/>
  <c r="B800" i="5"/>
  <c r="D800" i="5" s="1"/>
  <c r="B825" i="5"/>
  <c r="D825" i="5" s="1"/>
  <c r="B840" i="5"/>
  <c r="D840" i="5" s="1"/>
  <c r="B855" i="5"/>
  <c r="C855" i="5" s="1"/>
  <c r="B869" i="5"/>
  <c r="D869" i="5" s="1"/>
  <c r="B881" i="5"/>
  <c r="B893" i="5"/>
  <c r="D893" i="5" s="1"/>
  <c r="B905" i="5"/>
  <c r="D905" i="5" s="1"/>
  <c r="B919" i="5"/>
  <c r="D919" i="5" s="1"/>
  <c r="B931" i="5"/>
  <c r="B943" i="5"/>
  <c r="D943" i="5" s="1"/>
  <c r="B954" i="5"/>
  <c r="B965" i="5"/>
  <c r="B976" i="5"/>
  <c r="B988" i="5"/>
  <c r="D988" i="5" s="1"/>
  <c r="B999" i="5"/>
  <c r="D999" i="5" s="1"/>
  <c r="B1010" i="5"/>
  <c r="B1021" i="5"/>
  <c r="D1021" i="5" s="1"/>
  <c r="B1032" i="5"/>
  <c r="B1043" i="5"/>
  <c r="D1043" i="5" s="1"/>
  <c r="B1054" i="5"/>
  <c r="D1054" i="5" s="1"/>
  <c r="B1065" i="5"/>
  <c r="D1065" i="5" s="1"/>
  <c r="B1076" i="5"/>
  <c r="D1076" i="5" s="1"/>
  <c r="B1088" i="5"/>
  <c r="D1088" i="5" s="1"/>
  <c r="B1099" i="5"/>
  <c r="D1099" i="5" s="1"/>
  <c r="B1110" i="5"/>
  <c r="D1110" i="5" s="1"/>
  <c r="B1121" i="5"/>
  <c r="D1121" i="5" s="1"/>
  <c r="B1132" i="5"/>
  <c r="B1143" i="5"/>
  <c r="C1143" i="5" s="1"/>
  <c r="B1154" i="5"/>
  <c r="D1154" i="5" s="1"/>
  <c r="B1165" i="5"/>
  <c r="D1165" i="5" s="1"/>
  <c r="B1176" i="5"/>
  <c r="D1176" i="5" s="1"/>
  <c r="B1188" i="5"/>
  <c r="B1199" i="5"/>
  <c r="D1199" i="5" s="1"/>
  <c r="B1209" i="5"/>
  <c r="D1209" i="5" s="1"/>
  <c r="B1219" i="5"/>
  <c r="D1219" i="5" s="1"/>
  <c r="B1229" i="5"/>
  <c r="B1239" i="5"/>
  <c r="D1239" i="5" s="1"/>
  <c r="B1249" i="5"/>
  <c r="D1249" i="5" s="1"/>
  <c r="B1259" i="5"/>
  <c r="D1259" i="5" s="1"/>
  <c r="B1269" i="5"/>
  <c r="C1269" i="5" s="1"/>
  <c r="B1279" i="5"/>
  <c r="B1289" i="5"/>
  <c r="D1289" i="5" s="1"/>
  <c r="B1299" i="5"/>
  <c r="D1299" i="5" s="1"/>
  <c r="B1309" i="5"/>
  <c r="C1309" i="5" s="1"/>
  <c r="B1319" i="5"/>
  <c r="B1329" i="5"/>
  <c r="B1339" i="5"/>
  <c r="B1349" i="5"/>
  <c r="D1349" i="5" s="1"/>
  <c r="B1359" i="5"/>
  <c r="D1359" i="5" s="1"/>
  <c r="B1369" i="5"/>
  <c r="B1379" i="5"/>
  <c r="B1389" i="5"/>
  <c r="B1399" i="5"/>
  <c r="C1399" i="5" s="1"/>
  <c r="B1409" i="5"/>
  <c r="D1409" i="5" s="1"/>
  <c r="B1419" i="5"/>
  <c r="D1419" i="5" s="1"/>
  <c r="B1429" i="5"/>
  <c r="C1429" i="5" s="1"/>
  <c r="B1439" i="5"/>
  <c r="B1449" i="5"/>
  <c r="D1449" i="5" s="1"/>
  <c r="B1459" i="5"/>
  <c r="B1469" i="5"/>
  <c r="D1469" i="5" s="1"/>
  <c r="B1479" i="5"/>
  <c r="B1489" i="5"/>
  <c r="D1489" i="5" s="1"/>
  <c r="B1499" i="5"/>
  <c r="D1499" i="5" s="1"/>
  <c r="B1509" i="5"/>
  <c r="B1519" i="5"/>
  <c r="B1529" i="5"/>
  <c r="D1529" i="5" s="1"/>
  <c r="B1539" i="5"/>
  <c r="D1539" i="5" s="1"/>
  <c r="B1549" i="5"/>
  <c r="C1549" i="5" s="1"/>
  <c r="B1559" i="5"/>
  <c r="D1559" i="5" s="1"/>
  <c r="B1569" i="5"/>
  <c r="D1569" i="5" s="1"/>
  <c r="B1579" i="5"/>
  <c r="D1579" i="5" s="1"/>
  <c r="B1589" i="5"/>
  <c r="B1599" i="5"/>
  <c r="C1599" i="5" s="1"/>
  <c r="B1609" i="5"/>
  <c r="B1619" i="5"/>
  <c r="B1629" i="5"/>
  <c r="D1629" i="5" s="1"/>
  <c r="B1639" i="5"/>
  <c r="C1639" i="5" s="1"/>
  <c r="B1649" i="5"/>
  <c r="C1649" i="5" s="1"/>
  <c r="B1659" i="5"/>
  <c r="C1659" i="5" s="1"/>
  <c r="B1669" i="5"/>
  <c r="B1679" i="5"/>
  <c r="D1679" i="5" s="1"/>
  <c r="B1689" i="5"/>
  <c r="D1689" i="5" s="1"/>
  <c r="B1699" i="5"/>
  <c r="D1699" i="5" s="1"/>
  <c r="B1709" i="5"/>
  <c r="B1719" i="5"/>
  <c r="C1719" i="5" s="1"/>
  <c r="B1729" i="5"/>
  <c r="C1729" i="5" s="1"/>
  <c r="B1739" i="5"/>
  <c r="D1739" i="5" s="1"/>
  <c r="B1749" i="5"/>
  <c r="B1759" i="5"/>
  <c r="D1759" i="5" s="1"/>
  <c r="B1769" i="5"/>
  <c r="D1769" i="5" s="1"/>
  <c r="B1779" i="5"/>
  <c r="C1779" i="5" s="1"/>
  <c r="B1789" i="5"/>
  <c r="B1799" i="5"/>
  <c r="C1799" i="5" s="1"/>
  <c r="B1809" i="5"/>
  <c r="D1809" i="5" s="1"/>
  <c r="B1819" i="5"/>
  <c r="C1819" i="5" s="1"/>
  <c r="B1829" i="5"/>
  <c r="D1829" i="5" s="1"/>
  <c r="B1839" i="5"/>
  <c r="C1839" i="5" s="1"/>
  <c r="B1849" i="5"/>
  <c r="B1859" i="5"/>
  <c r="D1859" i="5" s="1"/>
  <c r="B1869" i="5"/>
  <c r="C1869" i="5" s="1"/>
  <c r="B1879" i="5"/>
  <c r="B85" i="5"/>
  <c r="B167" i="5"/>
  <c r="C167" i="5" s="1"/>
  <c r="B249" i="5"/>
  <c r="D249" i="5" s="1"/>
  <c r="B335" i="5"/>
  <c r="D335" i="5" s="1"/>
  <c r="B417" i="5"/>
  <c r="B499" i="5"/>
  <c r="C499" i="5" s="1"/>
  <c r="B585" i="5"/>
  <c r="D585" i="5" s="1"/>
  <c r="B645" i="5"/>
  <c r="B678" i="5"/>
  <c r="D678" i="5" s="1"/>
  <c r="B699" i="5"/>
  <c r="B725" i="5"/>
  <c r="D725" i="5" s="1"/>
  <c r="B741" i="5"/>
  <c r="D741" i="5" s="1"/>
  <c r="B766" i="5"/>
  <c r="D766" i="5" s="1"/>
  <c r="B785" i="5"/>
  <c r="D785" i="5" s="1"/>
  <c r="B807" i="5"/>
  <c r="D807" i="5" s="1"/>
  <c r="B826" i="5"/>
  <c r="C826" i="5" s="1"/>
  <c r="B841" i="5"/>
  <c r="D841" i="5" s="1"/>
  <c r="B856" i="5"/>
  <c r="B870" i="5"/>
  <c r="C870" i="5" s="1"/>
  <c r="B882" i="5"/>
  <c r="D882" i="5" s="1"/>
  <c r="B894" i="5"/>
  <c r="D894" i="5" s="1"/>
  <c r="B906" i="5"/>
  <c r="D906" i="5" s="1"/>
  <c r="B920" i="5"/>
  <c r="B932" i="5"/>
  <c r="D932" i="5" s="1"/>
  <c r="B944" i="5"/>
  <c r="D944" i="5" s="1"/>
  <c r="B955" i="5"/>
  <c r="B966" i="5"/>
  <c r="D966" i="5" s="1"/>
  <c r="B978" i="5"/>
  <c r="C978" i="5" s="1"/>
  <c r="B989" i="5"/>
  <c r="D989" i="5" s="1"/>
  <c r="B1000" i="5"/>
  <c r="B1011" i="5"/>
  <c r="B1022" i="5"/>
  <c r="D1022" i="5" s="1"/>
  <c r="B1033" i="5"/>
  <c r="D1033" i="5" s="1"/>
  <c r="B1044" i="5"/>
  <c r="C1044" i="5" s="1"/>
  <c r="B1055" i="5"/>
  <c r="B1066" i="5"/>
  <c r="D1066" i="5" s="1"/>
  <c r="B1078" i="5"/>
  <c r="D1078" i="5" s="1"/>
  <c r="B1089" i="5"/>
  <c r="B1100" i="5"/>
  <c r="B1111" i="5"/>
  <c r="C1111" i="5" s="1"/>
  <c r="B1122" i="5"/>
  <c r="C1122" i="5" s="1"/>
  <c r="B1133" i="5"/>
  <c r="B1144" i="5"/>
  <c r="C1144" i="5" s="1"/>
  <c r="B1155" i="5"/>
  <c r="C1155" i="5" s="1"/>
  <c r="B1166" i="5"/>
  <c r="C1166" i="5" s="1"/>
  <c r="B1178" i="5"/>
  <c r="D1178" i="5" s="1"/>
  <c r="B1189" i="5"/>
  <c r="D1189" i="5" s="1"/>
  <c r="B1200" i="5"/>
  <c r="D1200" i="5" s="1"/>
  <c r="B1210" i="5"/>
  <c r="D1210" i="5" s="1"/>
  <c r="B1220" i="5"/>
  <c r="D1220" i="5" s="1"/>
  <c r="B1230" i="5"/>
  <c r="B1240" i="5"/>
  <c r="B1250" i="5"/>
  <c r="D1250" i="5" s="1"/>
  <c r="B1260" i="5"/>
  <c r="C1260" i="5" s="1"/>
  <c r="B1270" i="5"/>
  <c r="D1270" i="5" s="1"/>
  <c r="B1280" i="5"/>
  <c r="B1290" i="5"/>
  <c r="B1300" i="5"/>
  <c r="D1300" i="5" s="1"/>
  <c r="B1310" i="5"/>
  <c r="C1310" i="5" s="1"/>
  <c r="B1320" i="5"/>
  <c r="D1320" i="5" s="1"/>
  <c r="B1330" i="5"/>
  <c r="B1340" i="5"/>
  <c r="B1350" i="5"/>
  <c r="D1350" i="5" s="1"/>
  <c r="B1360" i="5"/>
  <c r="C1360" i="5" s="1"/>
  <c r="B1370" i="5"/>
  <c r="D1370" i="5" s="1"/>
  <c r="B1380" i="5"/>
  <c r="B1390" i="5"/>
  <c r="B1400" i="5"/>
  <c r="D1400" i="5" s="1"/>
  <c r="B1410" i="5"/>
  <c r="B1420" i="5"/>
  <c r="D1420" i="5" s="1"/>
  <c r="B1430" i="5"/>
  <c r="D1430" i="5" s="1"/>
  <c r="B1440" i="5"/>
  <c r="D1440" i="5" s="1"/>
  <c r="B1450" i="5"/>
  <c r="B1460" i="5"/>
  <c r="D1460" i="5" s="1"/>
  <c r="B1470" i="5"/>
  <c r="B1480" i="5"/>
  <c r="C1480" i="5" s="1"/>
  <c r="B1490" i="5"/>
  <c r="B1500" i="5"/>
  <c r="B1510" i="5"/>
  <c r="D1510" i="5" s="1"/>
  <c r="B1520" i="5"/>
  <c r="B1530" i="5"/>
  <c r="D1530" i="5" s="1"/>
  <c r="B1540" i="5"/>
  <c r="C1540" i="5" s="1"/>
  <c r="B1550" i="5"/>
  <c r="D1550" i="5" s="1"/>
  <c r="B1560" i="5"/>
  <c r="D1560" i="5" s="1"/>
  <c r="B1570" i="5"/>
  <c r="D1570" i="5" s="1"/>
  <c r="B98" i="5"/>
  <c r="C98" i="5" s="1"/>
  <c r="B180" i="5"/>
  <c r="C180" i="5" s="1"/>
  <c r="B266" i="5"/>
  <c r="C266" i="5" s="1"/>
  <c r="B348" i="5"/>
  <c r="C348" i="5" s="1"/>
  <c r="B430" i="5"/>
  <c r="D430" i="5" s="1"/>
  <c r="B516" i="5"/>
  <c r="C516" i="5" s="1"/>
  <c r="B598" i="5"/>
  <c r="D598" i="5" s="1"/>
  <c r="B655" i="5"/>
  <c r="B679" i="5"/>
  <c r="B700" i="5"/>
  <c r="C700" i="5" s="1"/>
  <c r="B726" i="5"/>
  <c r="C726" i="5" s="1"/>
  <c r="B745" i="5"/>
  <c r="D745" i="5" s="1"/>
  <c r="B767" i="5"/>
  <c r="D767" i="5" s="1"/>
  <c r="B786" i="5"/>
  <c r="D786" i="5" s="1"/>
  <c r="B808" i="5"/>
  <c r="B827" i="5"/>
  <c r="B844" i="5"/>
  <c r="D844" i="5" s="1"/>
  <c r="B859" i="5"/>
  <c r="B871" i="5"/>
  <c r="D871" i="5" s="1"/>
  <c r="B883" i="5"/>
  <c r="C883" i="5" s="1"/>
  <c r="B895" i="5"/>
  <c r="D895" i="5" s="1"/>
  <c r="B909" i="5"/>
  <c r="D909" i="5" s="1"/>
  <c r="B921" i="5"/>
  <c r="B933" i="5"/>
  <c r="B945" i="5"/>
  <c r="D945" i="5" s="1"/>
  <c r="B956" i="5"/>
  <c r="D956" i="5" s="1"/>
  <c r="B968" i="5"/>
  <c r="D968" i="5" s="1"/>
  <c r="B979" i="5"/>
  <c r="B990" i="5"/>
  <c r="D990" i="5" s="1"/>
  <c r="B1001" i="5"/>
  <c r="C1001" i="5" s="1"/>
  <c r="B1012" i="5"/>
  <c r="C1012" i="5" s="1"/>
  <c r="B1023" i="5"/>
  <c r="D1023" i="5" s="1"/>
  <c r="B1034" i="5"/>
  <c r="C1034" i="5" s="1"/>
  <c r="B1045" i="5"/>
  <c r="D1045" i="5" s="1"/>
  <c r="B1056" i="5"/>
  <c r="B1068" i="5"/>
  <c r="D1068" i="5" s="1"/>
  <c r="B1079" i="5"/>
  <c r="B1090" i="5"/>
  <c r="D1090" i="5" s="1"/>
  <c r="B1101" i="5"/>
  <c r="D1101" i="5" s="1"/>
  <c r="B1112" i="5"/>
  <c r="D1112" i="5" s="1"/>
  <c r="B1123" i="5"/>
  <c r="B1134" i="5"/>
  <c r="D1134" i="5" s="1"/>
  <c r="B1145" i="5"/>
  <c r="D1145" i="5" s="1"/>
  <c r="B1156" i="5"/>
  <c r="D1156" i="5" s="1"/>
  <c r="B1168" i="5"/>
  <c r="B1179" i="5"/>
  <c r="B1190" i="5"/>
  <c r="D1190" i="5" s="1"/>
  <c r="B1201" i="5"/>
  <c r="B1211" i="5"/>
  <c r="D1211" i="5" s="1"/>
  <c r="B1221" i="5"/>
  <c r="D1221" i="5" s="1"/>
  <c r="B1231" i="5"/>
  <c r="C1231" i="5" s="1"/>
  <c r="B1241" i="5"/>
  <c r="D1241" i="5" s="1"/>
  <c r="B1251" i="5"/>
  <c r="B1261" i="5"/>
  <c r="B1271" i="5"/>
  <c r="C1271" i="5" s="1"/>
  <c r="B1281" i="5"/>
  <c r="D1281" i="5" s="1"/>
  <c r="B1291" i="5"/>
  <c r="B1301" i="5"/>
  <c r="D1301" i="5" s="1"/>
  <c r="B1311" i="5"/>
  <c r="D1311" i="5" s="1"/>
  <c r="B1321" i="5"/>
  <c r="B1331" i="5"/>
  <c r="C1331" i="5" s="1"/>
  <c r="B1341" i="5"/>
  <c r="B1351" i="5"/>
  <c r="D1351" i="5" s="1"/>
  <c r="B1361" i="5"/>
  <c r="D1361" i="5" s="1"/>
  <c r="B1371" i="5"/>
  <c r="D1371" i="5" s="1"/>
  <c r="B1381" i="5"/>
  <c r="C1381" i="5" s="1"/>
  <c r="B1391" i="5"/>
  <c r="B1401" i="5"/>
  <c r="D1401" i="5" s="1"/>
  <c r="B1411" i="5"/>
  <c r="D1411" i="5" s="1"/>
  <c r="B1421" i="5"/>
  <c r="B1431" i="5"/>
  <c r="D1431" i="5" s="1"/>
  <c r="B1441" i="5"/>
  <c r="C1441" i="5" s="1"/>
  <c r="B1451" i="5"/>
  <c r="B1461" i="5"/>
  <c r="B1471" i="5"/>
  <c r="C1471" i="5" s="1"/>
  <c r="B1481" i="5"/>
  <c r="B99" i="5"/>
  <c r="D99" i="5" s="1"/>
  <c r="B185" i="5"/>
  <c r="C185" i="5" s="1"/>
  <c r="B267" i="5"/>
  <c r="D267" i="5" s="1"/>
  <c r="B349" i="5"/>
  <c r="B435" i="5"/>
  <c r="B517" i="5"/>
  <c r="B599" i="5"/>
  <c r="D599" i="5" s="1"/>
  <c r="B656" i="5"/>
  <c r="D656" i="5" s="1"/>
  <c r="B681" i="5"/>
  <c r="B707" i="5"/>
  <c r="D707" i="5" s="1"/>
  <c r="B727" i="5"/>
  <c r="D727" i="5" s="1"/>
  <c r="B749" i="5"/>
  <c r="D749" i="5" s="1"/>
  <c r="B768" i="5"/>
  <c r="B787" i="5"/>
  <c r="C787" i="5" s="1"/>
  <c r="B809" i="5"/>
  <c r="C809" i="5" s="1"/>
  <c r="B828" i="5"/>
  <c r="D828" i="5" s="1"/>
  <c r="B845" i="5"/>
  <c r="C845" i="5" s="1"/>
  <c r="B860" i="5"/>
  <c r="D860" i="5" s="1"/>
  <c r="B872" i="5"/>
  <c r="B884" i="5"/>
  <c r="C884" i="5" s="1"/>
  <c r="B896" i="5"/>
  <c r="C896" i="5" s="1"/>
  <c r="B910" i="5"/>
  <c r="B922" i="5"/>
  <c r="B934" i="5"/>
  <c r="C934" i="5" s="1"/>
  <c r="B946" i="5"/>
  <c r="D946" i="5" s="1"/>
  <c r="B958" i="5"/>
  <c r="B969" i="5"/>
  <c r="D969" i="5" s="1"/>
  <c r="B980" i="5"/>
  <c r="D980" i="5" s="1"/>
  <c r="B991" i="5"/>
  <c r="D991" i="5" s="1"/>
  <c r="B1002" i="5"/>
  <c r="B1013" i="5"/>
  <c r="D1013" i="5" s="1"/>
  <c r="B1024" i="5"/>
  <c r="C1024" i="5" s="1"/>
  <c r="B1035" i="5"/>
  <c r="D1035" i="5" s="1"/>
  <c r="B1046" i="5"/>
  <c r="D1046" i="5" s="1"/>
  <c r="B1058" i="5"/>
  <c r="B1069" i="5"/>
  <c r="D1069" i="5" s="1"/>
  <c r="B1080" i="5"/>
  <c r="C1080" i="5" s="1"/>
  <c r="B1091" i="5"/>
  <c r="D1091" i="5" s="1"/>
  <c r="B1102" i="5"/>
  <c r="B1113" i="5"/>
  <c r="B1124" i="5"/>
  <c r="D1124" i="5" s="1"/>
  <c r="B1135" i="5"/>
  <c r="D1135" i="5" s="1"/>
  <c r="B1146" i="5"/>
  <c r="C1146" i="5" s="1"/>
  <c r="B1158" i="5"/>
  <c r="D1158" i="5" s="1"/>
  <c r="B1169" i="5"/>
  <c r="D1169" i="5" s="1"/>
  <c r="B1180" i="5"/>
  <c r="B1191" i="5"/>
  <c r="B1202" i="5"/>
  <c r="B1212" i="5"/>
  <c r="B1222" i="5"/>
  <c r="D1222" i="5" s="1"/>
  <c r="B1232" i="5"/>
  <c r="D1232" i="5" s="1"/>
  <c r="B1242" i="5"/>
  <c r="B1252" i="5"/>
  <c r="D1252" i="5" s="1"/>
  <c r="B1262" i="5"/>
  <c r="D1262" i="5" s="1"/>
  <c r="B1272" i="5"/>
  <c r="D1272" i="5" s="1"/>
  <c r="B1282" i="5"/>
  <c r="C1282" i="5" s="1"/>
  <c r="B1292" i="5"/>
  <c r="C1292" i="5" s="1"/>
  <c r="B1302" i="5"/>
  <c r="C1302" i="5" s="1"/>
  <c r="B1312" i="5"/>
  <c r="B1322" i="5"/>
  <c r="C1322" i="5" s="1"/>
  <c r="B1332" i="5"/>
  <c r="D1332" i="5" s="1"/>
  <c r="B1342" i="5"/>
  <c r="D1342" i="5" s="1"/>
  <c r="B1352" i="5"/>
  <c r="D1352" i="5" s="1"/>
  <c r="B1362" i="5"/>
  <c r="C1362" i="5" s="1"/>
  <c r="B1372" i="5"/>
  <c r="D1372" i="5" s="1"/>
  <c r="B1382" i="5"/>
  <c r="C1382" i="5" s="1"/>
  <c r="B1392" i="5"/>
  <c r="C1392" i="5" s="1"/>
  <c r="B1402" i="5"/>
  <c r="B1412" i="5"/>
  <c r="D1412" i="5" s="1"/>
  <c r="B1422" i="5"/>
  <c r="D1422" i="5" s="1"/>
  <c r="B1432" i="5"/>
  <c r="D1432" i="5" s="1"/>
  <c r="B1442" i="5"/>
  <c r="C1442" i="5" s="1"/>
  <c r="B1452" i="5"/>
  <c r="C1452" i="5" s="1"/>
  <c r="B1462" i="5"/>
  <c r="D1462" i="5" s="1"/>
  <c r="B1472" i="5"/>
  <c r="B1482" i="5"/>
  <c r="D1482" i="5" s="1"/>
  <c r="B1492" i="5"/>
  <c r="C1492" i="5" s="1"/>
  <c r="B1502" i="5"/>
  <c r="D1502" i="5" s="1"/>
  <c r="B1512" i="5"/>
  <c r="B1522" i="5"/>
  <c r="D1522" i="5" s="1"/>
  <c r="B1532" i="5"/>
  <c r="D1532" i="5" s="1"/>
  <c r="B1542" i="5"/>
  <c r="B1552" i="5"/>
  <c r="D1552" i="5" s="1"/>
  <c r="B116" i="5"/>
  <c r="C116" i="5" s="1"/>
  <c r="B198" i="5"/>
  <c r="D198" i="5" s="1"/>
  <c r="B280" i="5"/>
  <c r="D280" i="5" s="1"/>
  <c r="B366" i="5"/>
  <c r="D366" i="5" s="1"/>
  <c r="B448" i="5"/>
  <c r="D448" i="5" s="1"/>
  <c r="B530" i="5"/>
  <c r="D530" i="5" s="1"/>
  <c r="B615" i="5"/>
  <c r="B657" i="5"/>
  <c r="D657" i="5" s="1"/>
  <c r="B685" i="5"/>
  <c r="B708" i="5"/>
  <c r="B728" i="5"/>
  <c r="D728" i="5" s="1"/>
  <c r="B750" i="5"/>
  <c r="D750" i="5" s="1"/>
  <c r="B769" i="5"/>
  <c r="D769" i="5" s="1"/>
  <c r="B791" i="5"/>
  <c r="D791" i="5" s="1"/>
  <c r="B810" i="5"/>
  <c r="C810" i="5" s="1"/>
  <c r="B829" i="5"/>
  <c r="B848" i="5"/>
  <c r="B861" i="5"/>
  <c r="D861" i="5" s="1"/>
  <c r="B873" i="5"/>
  <c r="D873" i="5" s="1"/>
  <c r="B885" i="5"/>
  <c r="B899" i="5"/>
  <c r="C899" i="5" s="1"/>
  <c r="B911" i="5"/>
  <c r="D911" i="5" s="1"/>
  <c r="B923" i="5"/>
  <c r="D923" i="5" s="1"/>
  <c r="B935" i="5"/>
  <c r="D935" i="5" s="1"/>
  <c r="B948" i="5"/>
  <c r="B959" i="5"/>
  <c r="B970" i="5"/>
  <c r="B981" i="5"/>
  <c r="C981" i="5" s="1"/>
  <c r="B992" i="5"/>
  <c r="D992" i="5" s="1"/>
  <c r="B1003" i="5"/>
  <c r="C1003" i="5" s="1"/>
  <c r="B1014" i="5"/>
  <c r="C1014" i="5" s="1"/>
  <c r="B1025" i="5"/>
  <c r="B1036" i="5"/>
  <c r="D1036" i="5" s="1"/>
  <c r="B1048" i="5"/>
  <c r="B1059" i="5"/>
  <c r="D1059" i="5" s="1"/>
  <c r="B1070" i="5"/>
  <c r="D1070" i="5" s="1"/>
  <c r="B1081" i="5"/>
  <c r="C1081" i="5" s="1"/>
  <c r="B1092" i="5"/>
  <c r="D1092" i="5" s="1"/>
  <c r="B1103" i="5"/>
  <c r="C1103" i="5" s="1"/>
  <c r="B1114" i="5"/>
  <c r="C1114" i="5" s="1"/>
  <c r="B1125" i="5"/>
  <c r="D1125" i="5" s="1"/>
  <c r="B1136" i="5"/>
  <c r="C1136" i="5" s="1"/>
  <c r="B1148" i="5"/>
  <c r="D1148" i="5" s="1"/>
  <c r="B1159" i="5"/>
  <c r="D1159" i="5" s="1"/>
  <c r="B1170" i="5"/>
  <c r="D1170" i="5" s="1"/>
  <c r="B1181" i="5"/>
  <c r="D1181" i="5" s="1"/>
  <c r="B1192" i="5"/>
  <c r="C1192" i="5" s="1"/>
  <c r="B1203" i="5"/>
  <c r="D1203" i="5" s="1"/>
  <c r="B1213" i="5"/>
  <c r="C1213" i="5" s="1"/>
  <c r="B1223" i="5"/>
  <c r="B1233" i="5"/>
  <c r="D1233" i="5" s="1"/>
  <c r="B1243" i="5"/>
  <c r="B1253" i="5"/>
  <c r="D1253" i="5" s="1"/>
  <c r="B1263" i="5"/>
  <c r="D1263" i="5" s="1"/>
  <c r="B1273" i="5"/>
  <c r="D1273" i="5" s="1"/>
  <c r="B1283" i="5"/>
  <c r="C1283" i="5" s="1"/>
  <c r="B1293" i="5"/>
  <c r="B1303" i="5"/>
  <c r="C1303" i="5" s="1"/>
  <c r="B1313" i="5"/>
  <c r="D1313" i="5" s="1"/>
  <c r="B1323" i="5"/>
  <c r="B1333" i="5"/>
  <c r="C1333" i="5" s="1"/>
  <c r="B1343" i="5"/>
  <c r="B1353" i="5"/>
  <c r="D1353" i="5" s="1"/>
  <c r="B1363" i="5"/>
  <c r="B1373" i="5"/>
  <c r="D1373" i="5" s="1"/>
  <c r="B1383" i="5"/>
  <c r="C1383" i="5" s="1"/>
  <c r="B1393" i="5"/>
  <c r="D1393" i="5" s="1"/>
  <c r="B1403" i="5"/>
  <c r="D1403" i="5" s="1"/>
  <c r="B1413" i="5"/>
  <c r="B1423" i="5"/>
  <c r="C1423" i="5" s="1"/>
  <c r="B1433" i="5"/>
  <c r="B1443" i="5"/>
  <c r="D1443" i="5" s="1"/>
  <c r="B1453" i="5"/>
  <c r="D1453" i="5" s="1"/>
  <c r="B1463" i="5"/>
  <c r="C1463" i="5" s="1"/>
  <c r="B1473" i="5"/>
  <c r="D1473" i="5" s="1"/>
  <c r="B1483" i="5"/>
  <c r="B1493" i="5"/>
  <c r="D1493" i="5" s="1"/>
  <c r="B1503" i="5"/>
  <c r="C1503" i="5" s="1"/>
  <c r="B1513" i="5"/>
  <c r="B1523" i="5"/>
  <c r="B1533" i="5"/>
  <c r="C1533" i="5" s="1"/>
  <c r="B1543" i="5"/>
  <c r="C1543" i="5" s="1"/>
  <c r="B1553" i="5"/>
  <c r="D1553" i="5" s="1"/>
  <c r="B117" i="5"/>
  <c r="C117" i="5" s="1"/>
  <c r="B199" i="5"/>
  <c r="D199" i="5" s="1"/>
  <c r="B285" i="5"/>
  <c r="B367" i="5"/>
  <c r="D367" i="5" s="1"/>
  <c r="B449" i="5"/>
  <c r="C449" i="5" s="1"/>
  <c r="B535" i="5"/>
  <c r="D535" i="5" s="1"/>
  <c r="B616" i="5"/>
  <c r="C616" i="5" s="1"/>
  <c r="B658" i="5"/>
  <c r="D658" i="5" s="1"/>
  <c r="B686" i="5"/>
  <c r="B710" i="5"/>
  <c r="D710" i="5" s="1"/>
  <c r="B729" i="5"/>
  <c r="B751" i="5"/>
  <c r="C751" i="5" s="1"/>
  <c r="B770" i="5"/>
  <c r="D770" i="5" s="1"/>
  <c r="B795" i="5"/>
  <c r="B811" i="5"/>
  <c r="D811" i="5" s="1"/>
  <c r="B830" i="5"/>
  <c r="C830" i="5" s="1"/>
  <c r="B849" i="5"/>
  <c r="B862" i="5"/>
  <c r="D862" i="5" s="1"/>
  <c r="B874" i="5"/>
  <c r="D874" i="5" s="1"/>
  <c r="B886" i="5"/>
  <c r="B900" i="5"/>
  <c r="D900" i="5" s="1"/>
  <c r="B912" i="5"/>
  <c r="B924" i="5"/>
  <c r="C924" i="5" s="1"/>
  <c r="B936" i="5"/>
  <c r="B949" i="5"/>
  <c r="B960" i="5"/>
  <c r="D960" i="5" s="1"/>
  <c r="B971" i="5"/>
  <c r="C971" i="5" s="1"/>
  <c r="B982" i="5"/>
  <c r="D982" i="5" s="1"/>
  <c r="B993" i="5"/>
  <c r="C993" i="5" s="1"/>
  <c r="B1004" i="5"/>
  <c r="B1015" i="5"/>
  <c r="D1015" i="5" s="1"/>
  <c r="B1026" i="5"/>
  <c r="D1026" i="5" s="1"/>
  <c r="B1038" i="5"/>
  <c r="B1049" i="5"/>
  <c r="D1049" i="5" s="1"/>
  <c r="B1060" i="5"/>
  <c r="D1060" i="5" s="1"/>
  <c r="B1071" i="5"/>
  <c r="D1071" i="5" s="1"/>
  <c r="B1082" i="5"/>
  <c r="D1082" i="5" s="1"/>
  <c r="B1093" i="5"/>
  <c r="D1093" i="5" s="1"/>
  <c r="B1104" i="5"/>
  <c r="D1104" i="5" s="1"/>
  <c r="B1115" i="5"/>
  <c r="D1115" i="5" s="1"/>
  <c r="B1126" i="5"/>
  <c r="D1126" i="5" s="1"/>
  <c r="B1138" i="5"/>
  <c r="D1138" i="5" s="1"/>
  <c r="B1149" i="5"/>
  <c r="D1149" i="5" s="1"/>
  <c r="B1160" i="5"/>
  <c r="B1171" i="5"/>
  <c r="D1171" i="5" s="1"/>
  <c r="B1182" i="5"/>
  <c r="C1182" i="5" s="1"/>
  <c r="B1193" i="5"/>
  <c r="D1193" i="5" s="1"/>
  <c r="B1204" i="5"/>
  <c r="C1204" i="5" s="1"/>
  <c r="B1214" i="5"/>
  <c r="D1214" i="5" s="1"/>
  <c r="B1224" i="5"/>
  <c r="D1224" i="5" s="1"/>
  <c r="B1234" i="5"/>
  <c r="C1234" i="5" s="1"/>
  <c r="B1244" i="5"/>
  <c r="B1254" i="5"/>
  <c r="D1254" i="5" s="1"/>
  <c r="B1264" i="5"/>
  <c r="C1264" i="5" s="1"/>
  <c r="B1274" i="5"/>
  <c r="B1284" i="5"/>
  <c r="D1284" i="5" s="1"/>
  <c r="B1294" i="5"/>
  <c r="D1294" i="5" s="1"/>
  <c r="B1304" i="5"/>
  <c r="D1304" i="5" s="1"/>
  <c r="B1314" i="5"/>
  <c r="C1314" i="5" s="1"/>
  <c r="B1324" i="5"/>
  <c r="D1324" i="5" s="1"/>
  <c r="B1334" i="5"/>
  <c r="D1334" i="5" s="1"/>
  <c r="B1344" i="5"/>
  <c r="C1344" i="5" s="1"/>
  <c r="B1354" i="5"/>
  <c r="D1354" i="5" s="1"/>
  <c r="B1364" i="5"/>
  <c r="C1364" i="5" s="1"/>
  <c r="B1374" i="5"/>
  <c r="D1374" i="5" s="1"/>
  <c r="B1384" i="5"/>
  <c r="D1384" i="5" s="1"/>
  <c r="B1394" i="5"/>
  <c r="B1404" i="5"/>
  <c r="D1404" i="5" s="1"/>
  <c r="B1414" i="5"/>
  <c r="C1414" i="5" s="1"/>
  <c r="B1424" i="5"/>
  <c r="C1424" i="5" s="1"/>
  <c r="B1434" i="5"/>
  <c r="D1434" i="5" s="1"/>
  <c r="B1444" i="5"/>
  <c r="B1454" i="5"/>
  <c r="D1454" i="5" s="1"/>
  <c r="B1464" i="5"/>
  <c r="B1474" i="5"/>
  <c r="C1474" i="5" s="1"/>
  <c r="B1484" i="5"/>
  <c r="D1484" i="5" s="1"/>
  <c r="B1494" i="5"/>
  <c r="B1504" i="5"/>
  <c r="D1504" i="5" s="1"/>
  <c r="B1514" i="5"/>
  <c r="C1514" i="5" s="1"/>
  <c r="B1524" i="5"/>
  <c r="C1524" i="5" s="1"/>
  <c r="B1534" i="5"/>
  <c r="C1534" i="5" s="1"/>
  <c r="B130" i="5"/>
  <c r="C130" i="5" s="1"/>
  <c r="B216" i="5"/>
  <c r="B298" i="5"/>
  <c r="C298" i="5" s="1"/>
  <c r="B380" i="5"/>
  <c r="D380" i="5" s="1"/>
  <c r="B466" i="5"/>
  <c r="C466" i="5" s="1"/>
  <c r="B548" i="5"/>
  <c r="B628" i="5"/>
  <c r="B666" i="5"/>
  <c r="D666" i="5" s="1"/>
  <c r="B687" i="5"/>
  <c r="D687" i="5" s="1"/>
  <c r="B711" i="5"/>
  <c r="B736" i="5"/>
  <c r="C736" i="5" s="1"/>
  <c r="B755" i="5"/>
  <c r="D755" i="5" s="1"/>
  <c r="B771" i="5"/>
  <c r="D771" i="5" s="1"/>
  <c r="B796" i="5"/>
  <c r="B815" i="5"/>
  <c r="B836" i="5"/>
  <c r="C836" i="5" s="1"/>
  <c r="B850" i="5"/>
  <c r="D850" i="5" s="1"/>
  <c r="B863" i="5"/>
  <c r="B875" i="5"/>
  <c r="D875" i="5" s="1"/>
  <c r="B889" i="5"/>
  <c r="D889" i="5" s="1"/>
  <c r="B901" i="5"/>
  <c r="D901" i="5" s="1"/>
  <c r="B135" i="5"/>
  <c r="D135" i="5" s="1"/>
  <c r="B217" i="5"/>
  <c r="D217" i="5" s="1"/>
  <c r="B299" i="5"/>
  <c r="B385" i="5"/>
  <c r="D385" i="5" s="1"/>
  <c r="B467" i="5"/>
  <c r="C467" i="5" s="1"/>
  <c r="B549" i="5"/>
  <c r="B629" i="5"/>
  <c r="D629" i="5" s="1"/>
  <c r="B668" i="5"/>
  <c r="C668" i="5" s="1"/>
  <c r="B691" i="5"/>
  <c r="D691" i="5" s="1"/>
  <c r="B715" i="5"/>
  <c r="C715" i="5" s="1"/>
  <c r="B737" i="5"/>
  <c r="C737" i="5" s="1"/>
  <c r="B756" i="5"/>
  <c r="B778" i="5"/>
  <c r="B797" i="5"/>
  <c r="D797" i="5" s="1"/>
  <c r="B816" i="5"/>
  <c r="D816" i="5" s="1"/>
  <c r="B837" i="5"/>
  <c r="C837" i="5" s="1"/>
  <c r="B851" i="5"/>
  <c r="D851" i="5" s="1"/>
  <c r="B864" i="5"/>
  <c r="D864" i="5" s="1"/>
  <c r="B876" i="5"/>
  <c r="D876" i="5" s="1"/>
  <c r="B890" i="5"/>
  <c r="D890" i="5" s="1"/>
  <c r="B148" i="5"/>
  <c r="B230" i="5"/>
  <c r="D230" i="5" s="1"/>
  <c r="B316" i="5"/>
  <c r="D316" i="5" s="1"/>
  <c r="B398" i="5"/>
  <c r="C398" i="5" s="1"/>
  <c r="B480" i="5"/>
  <c r="D480" i="5" s="1"/>
  <c r="B566" i="5"/>
  <c r="C566" i="5" s="1"/>
  <c r="B639" i="5"/>
  <c r="C639" i="5" s="1"/>
  <c r="B669" i="5"/>
  <c r="D669" i="5" s="1"/>
  <c r="B695" i="5"/>
  <c r="C695" i="5" s="1"/>
  <c r="B716" i="5"/>
  <c r="D716" i="5" s="1"/>
  <c r="B738" i="5"/>
  <c r="C738" i="5" s="1"/>
  <c r="B757" i="5"/>
  <c r="D757" i="5" s="1"/>
  <c r="B779" i="5"/>
  <c r="B798" i="5"/>
  <c r="D798" i="5" s="1"/>
  <c r="B820" i="5"/>
  <c r="D820" i="5" s="1"/>
  <c r="B838" i="5"/>
  <c r="C838" i="5" s="1"/>
  <c r="B853" i="5"/>
  <c r="C853" i="5" s="1"/>
  <c r="B865" i="5"/>
  <c r="D865" i="5" s="1"/>
  <c r="B879" i="5"/>
  <c r="B891" i="5"/>
  <c r="D891" i="5" s="1"/>
  <c r="B903" i="5"/>
  <c r="D903" i="5" s="1"/>
  <c r="B915" i="5"/>
  <c r="B929" i="5"/>
  <c r="B941" i="5"/>
  <c r="C941" i="5" s="1"/>
  <c r="B952" i="5"/>
  <c r="B963" i="5"/>
  <c r="D963" i="5" s="1"/>
  <c r="B974" i="5"/>
  <c r="B985" i="5"/>
  <c r="D985" i="5" s="1"/>
  <c r="B996" i="5"/>
  <c r="D996" i="5" s="1"/>
  <c r="B1008" i="5"/>
  <c r="D1008" i="5" s="1"/>
  <c r="B1019" i="5"/>
  <c r="B1030" i="5"/>
  <c r="D1030" i="5" s="1"/>
  <c r="B1041" i="5"/>
  <c r="D1041" i="5" s="1"/>
  <c r="B1052" i="5"/>
  <c r="D1052" i="5" s="1"/>
  <c r="B1063" i="5"/>
  <c r="D1063" i="5" s="1"/>
  <c r="B1074" i="5"/>
  <c r="C1074" i="5" s="1"/>
  <c r="B1085" i="5"/>
  <c r="D1085" i="5" s="1"/>
  <c r="B1096" i="5"/>
  <c r="D1096" i="5" s="1"/>
  <c r="B1108" i="5"/>
  <c r="D1108" i="5" s="1"/>
  <c r="B1119" i="5"/>
  <c r="C1119" i="5" s="1"/>
  <c r="B1130" i="5"/>
  <c r="B1141" i="5"/>
  <c r="B1152" i="5"/>
  <c r="B1163" i="5"/>
  <c r="D1163" i="5" s="1"/>
  <c r="B1174" i="5"/>
  <c r="C1174" i="5" s="1"/>
  <c r="B1185" i="5"/>
  <c r="C1185" i="5" s="1"/>
  <c r="B1196" i="5"/>
  <c r="C1196" i="5" s="1"/>
  <c r="B1207" i="5"/>
  <c r="B1217" i="5"/>
  <c r="B1227" i="5"/>
  <c r="B1237" i="5"/>
  <c r="D1237" i="5" s="1"/>
  <c r="B1247" i="5"/>
  <c r="D1247" i="5" s="1"/>
  <c r="B1257" i="5"/>
  <c r="D1257" i="5" s="1"/>
  <c r="B1267" i="5"/>
  <c r="B1277" i="5"/>
  <c r="C1277" i="5" s="1"/>
  <c r="B1287" i="5"/>
  <c r="C1287" i="5" s="1"/>
  <c r="B1297" i="5"/>
  <c r="B1307" i="5"/>
  <c r="B1317" i="5"/>
  <c r="D1317" i="5" s="1"/>
  <c r="B1327" i="5"/>
  <c r="C1327" i="5" s="1"/>
  <c r="B1337" i="5"/>
  <c r="B1347" i="5"/>
  <c r="B1357" i="5"/>
  <c r="B1367" i="5"/>
  <c r="D1367" i="5" s="1"/>
  <c r="B1377" i="5"/>
  <c r="D1377" i="5" s="1"/>
  <c r="B1387" i="5"/>
  <c r="D1387" i="5" s="1"/>
  <c r="B1397" i="5"/>
  <c r="D1397" i="5" s="1"/>
  <c r="B1407" i="5"/>
  <c r="D1407" i="5" s="1"/>
  <c r="B1417" i="5"/>
  <c r="C1417" i="5" s="1"/>
  <c r="B1427" i="5"/>
  <c r="D1427" i="5" s="1"/>
  <c r="B1437" i="5"/>
  <c r="D1437" i="5" s="1"/>
  <c r="B1447" i="5"/>
  <c r="D1447" i="5" s="1"/>
  <c r="B1457" i="5"/>
  <c r="D1457" i="5" s="1"/>
  <c r="B1467" i="5"/>
  <c r="D1467" i="5" s="1"/>
  <c r="B1477" i="5"/>
  <c r="D1477" i="5" s="1"/>
  <c r="B1487" i="5"/>
  <c r="D1487" i="5" s="1"/>
  <c r="B1497" i="5"/>
  <c r="D1497" i="5" s="1"/>
  <c r="B1507" i="5"/>
  <c r="B1517" i="5"/>
  <c r="D1517" i="5" s="1"/>
  <c r="B1527" i="5"/>
  <c r="C1527" i="5" s="1"/>
  <c r="B1537" i="5"/>
  <c r="B1547" i="5"/>
  <c r="C1547" i="5" s="1"/>
  <c r="B1557" i="5"/>
  <c r="D1557" i="5" s="1"/>
  <c r="B1567" i="5"/>
  <c r="B1577" i="5"/>
  <c r="C159" i="5"/>
  <c r="C89" i="5"/>
  <c r="C1366" i="5"/>
  <c r="D224" i="5"/>
  <c r="B1873" i="5"/>
  <c r="C1873" i="5" s="1"/>
  <c r="B1861" i="5"/>
  <c r="D1861" i="5" s="1"/>
  <c r="B1847" i="5"/>
  <c r="C1847" i="5" s="1"/>
  <c r="B1835" i="5"/>
  <c r="D1835" i="5" s="1"/>
  <c r="B1823" i="5"/>
  <c r="C1823" i="5" s="1"/>
  <c r="B1811" i="5"/>
  <c r="C1811" i="5" s="1"/>
  <c r="B1797" i="5"/>
  <c r="D1797" i="5" s="1"/>
  <c r="B1785" i="5"/>
  <c r="D1785" i="5" s="1"/>
  <c r="B1773" i="5"/>
  <c r="C1773" i="5" s="1"/>
  <c r="B1761" i="5"/>
  <c r="C1761" i="5" s="1"/>
  <c r="B1747" i="5"/>
  <c r="B1735" i="5"/>
  <c r="D1735" i="5" s="1"/>
  <c r="B1723" i="5"/>
  <c r="D1723" i="5" s="1"/>
  <c r="B1711" i="5"/>
  <c r="C1711" i="5" s="1"/>
  <c r="B1697" i="5"/>
  <c r="D1697" i="5" s="1"/>
  <c r="B1685" i="5"/>
  <c r="D1685" i="5" s="1"/>
  <c r="B1673" i="5"/>
  <c r="B1661" i="5"/>
  <c r="C1661" i="5" s="1"/>
  <c r="B1647" i="5"/>
  <c r="D1647" i="5" s="1"/>
  <c r="B1635" i="5"/>
  <c r="D1635" i="5" s="1"/>
  <c r="B1623" i="5"/>
  <c r="D1623" i="5" s="1"/>
  <c r="B1611" i="5"/>
  <c r="B1597" i="5"/>
  <c r="D1597" i="5" s="1"/>
  <c r="B1585" i="5"/>
  <c r="B1572" i="5"/>
  <c r="D1572" i="5" s="1"/>
  <c r="B1554" i="5"/>
  <c r="D1554" i="5" s="1"/>
  <c r="B1525" i="5"/>
  <c r="C1525" i="5" s="1"/>
  <c r="B1491" i="5"/>
  <c r="C1491" i="5" s="1"/>
  <c r="B1445" i="5"/>
  <c r="C1445" i="5" s="1"/>
  <c r="B1395" i="5"/>
  <c r="C1395" i="5" s="1"/>
  <c r="B1345" i="5"/>
  <c r="D1345" i="5" s="1"/>
  <c r="B1295" i="5"/>
  <c r="D1295" i="5" s="1"/>
  <c r="B1245" i="5"/>
  <c r="D1245" i="5" s="1"/>
  <c r="B1194" i="5"/>
  <c r="B1139" i="5"/>
  <c r="B1083" i="5"/>
  <c r="B1028" i="5"/>
  <c r="B972" i="5"/>
  <c r="D972" i="5" s="1"/>
  <c r="B913" i="5"/>
  <c r="D913" i="5" s="1"/>
  <c r="D1665" i="5"/>
  <c r="C32" i="5"/>
  <c r="C206" i="5"/>
  <c r="B2" i="5"/>
  <c r="B1872" i="5"/>
  <c r="D1872" i="5" s="1"/>
  <c r="B1860" i="5"/>
  <c r="D1860" i="5" s="1"/>
  <c r="B1846" i="5"/>
  <c r="D1846" i="5" s="1"/>
  <c r="B1834" i="5"/>
  <c r="B1822" i="5"/>
  <c r="D1822" i="5" s="1"/>
  <c r="B1810" i="5"/>
  <c r="D1810" i="5" s="1"/>
  <c r="B1796" i="5"/>
  <c r="B1784" i="5"/>
  <c r="D1784" i="5" s="1"/>
  <c r="B1772" i="5"/>
  <c r="D1772" i="5" s="1"/>
  <c r="B1760" i="5"/>
  <c r="D1760" i="5" s="1"/>
  <c r="B1746" i="5"/>
  <c r="B1734" i="5"/>
  <c r="B1722" i="5"/>
  <c r="D1722" i="5" s="1"/>
  <c r="B1710" i="5"/>
  <c r="B1696" i="5"/>
  <c r="D1696" i="5" s="1"/>
  <c r="B1684" i="5"/>
  <c r="D1684" i="5" s="1"/>
  <c r="B1672" i="5"/>
  <c r="D1672" i="5" s="1"/>
  <c r="B1660" i="5"/>
  <c r="D1660" i="5" s="1"/>
  <c r="B1646" i="5"/>
  <c r="D1646" i="5" s="1"/>
  <c r="B1634" i="5"/>
  <c r="D1634" i="5" s="1"/>
  <c r="B1622" i="5"/>
  <c r="C1622" i="5" s="1"/>
  <c r="B1610" i="5"/>
  <c r="D1610" i="5" s="1"/>
  <c r="B1596" i="5"/>
  <c r="B1584" i="5"/>
  <c r="B1571" i="5"/>
  <c r="D1571" i="5" s="1"/>
  <c r="B1551" i="5"/>
  <c r="D1551" i="5" s="1"/>
  <c r="B1521" i="5"/>
  <c r="D1521" i="5" s="1"/>
  <c r="B1486" i="5"/>
  <c r="D1486" i="5" s="1"/>
  <c r="B1436" i="5"/>
  <c r="C1436" i="5" s="1"/>
  <c r="B1386" i="5"/>
  <c r="B1336" i="5"/>
  <c r="B1286" i="5"/>
  <c r="B1236" i="5"/>
  <c r="B1184" i="5"/>
  <c r="B1129" i="5"/>
  <c r="D1129" i="5" s="1"/>
  <c r="B1073" i="5"/>
  <c r="C1073" i="5" s="1"/>
  <c r="B1018" i="5"/>
  <c r="B962" i="5"/>
  <c r="B902" i="5"/>
  <c r="D902" i="5" s="1"/>
  <c r="D1613" i="5"/>
  <c r="C1767" i="5"/>
  <c r="B1883" i="5"/>
  <c r="D1883" i="5" s="1"/>
  <c r="B1871" i="5"/>
  <c r="D1871" i="5" s="1"/>
  <c r="B1857" i="5"/>
  <c r="B1845" i="5"/>
  <c r="D1845" i="5" s="1"/>
  <c r="B1833" i="5"/>
  <c r="C1833" i="5" s="1"/>
  <c r="B1821" i="5"/>
  <c r="D1821" i="5" s="1"/>
  <c r="B1807" i="5"/>
  <c r="C1807" i="5" s="1"/>
  <c r="B1795" i="5"/>
  <c r="D1795" i="5" s="1"/>
  <c r="B1783" i="5"/>
  <c r="C1783" i="5" s="1"/>
  <c r="B1771" i="5"/>
  <c r="D1771" i="5" s="1"/>
  <c r="B1757" i="5"/>
  <c r="B1745" i="5"/>
  <c r="D1745" i="5" s="1"/>
  <c r="B1733" i="5"/>
  <c r="D1733" i="5" s="1"/>
  <c r="B1721" i="5"/>
  <c r="C1721" i="5" s="1"/>
  <c r="B1707" i="5"/>
  <c r="C1707" i="5" s="1"/>
  <c r="B1695" i="5"/>
  <c r="D1695" i="5" s="1"/>
  <c r="B1683" i="5"/>
  <c r="C1683" i="5" s="1"/>
  <c r="B1671" i="5"/>
  <c r="D1671" i="5" s="1"/>
  <c r="B1657" i="5"/>
  <c r="D1657" i="5" s="1"/>
  <c r="B1645" i="5"/>
  <c r="D1645" i="5" s="1"/>
  <c r="B1633" i="5"/>
  <c r="D1633" i="5" s="1"/>
  <c r="B1621" i="5"/>
  <c r="B1607" i="5"/>
  <c r="C1607" i="5" s="1"/>
  <c r="B1595" i="5"/>
  <c r="D1595" i="5" s="1"/>
  <c r="B1583" i="5"/>
  <c r="C1583" i="5" s="1"/>
  <c r="B1566" i="5"/>
  <c r="D1566" i="5" s="1"/>
  <c r="B1546" i="5"/>
  <c r="D1546" i="5" s="1"/>
  <c r="B1516" i="5"/>
  <c r="B1485" i="5"/>
  <c r="C1485" i="5" s="1"/>
  <c r="B1435" i="5"/>
  <c r="D1435" i="5" s="1"/>
  <c r="B1385" i="5"/>
  <c r="B1335" i="5"/>
  <c r="D1335" i="5" s="1"/>
  <c r="B1285" i="5"/>
  <c r="B1235" i="5"/>
  <c r="C1235" i="5" s="1"/>
  <c r="B1183" i="5"/>
  <c r="B1128" i="5"/>
  <c r="D1128" i="5" s="1"/>
  <c r="B1072" i="5"/>
  <c r="B1016" i="5"/>
  <c r="C1016" i="5" s="1"/>
  <c r="B961" i="5"/>
  <c r="D961" i="5" s="1"/>
  <c r="D402" i="5"/>
  <c r="D1805" i="5"/>
  <c r="D1544" i="5"/>
  <c r="D1600" i="5"/>
  <c r="D1876" i="5"/>
  <c r="D532" i="5"/>
  <c r="E1135" i="5"/>
  <c r="E179" i="5"/>
  <c r="E170" i="5"/>
  <c r="E158" i="5"/>
  <c r="F99" i="5"/>
  <c r="E88" i="5"/>
  <c r="F59" i="5"/>
  <c r="E49" i="5"/>
  <c r="E40" i="5"/>
  <c r="F17" i="5"/>
  <c r="E5" i="5"/>
  <c r="E1866" i="5"/>
  <c r="F1853" i="5"/>
  <c r="E1843" i="5"/>
  <c r="F1819" i="5"/>
  <c r="E1792" i="5"/>
  <c r="F1727" i="5"/>
  <c r="E1686" i="5"/>
  <c r="F1658" i="5"/>
  <c r="F1634" i="5"/>
  <c r="E1610" i="5"/>
  <c r="F1603" i="5"/>
  <c r="E1341" i="5"/>
  <c r="F1328" i="5"/>
  <c r="E1216" i="5"/>
  <c r="E1208" i="5"/>
  <c r="F1197" i="5"/>
  <c r="E1134" i="5"/>
  <c r="E1086" i="5"/>
  <c r="E1044" i="5"/>
  <c r="F1019" i="5"/>
  <c r="E1019" i="5"/>
  <c r="F832" i="5"/>
  <c r="E750" i="5"/>
  <c r="E708" i="5"/>
  <c r="F660" i="5"/>
  <c r="E618" i="5"/>
  <c r="F509" i="5"/>
  <c r="E509" i="5"/>
  <c r="F119" i="5"/>
  <c r="E99" i="5"/>
  <c r="E59" i="5"/>
  <c r="F1847" i="5"/>
  <c r="D1792" i="5"/>
  <c r="F1745" i="5"/>
  <c r="D1664" i="5"/>
  <c r="E1658" i="5"/>
  <c r="E1644" i="5"/>
  <c r="F1574" i="5"/>
  <c r="F1561" i="5"/>
  <c r="F1412" i="5"/>
  <c r="F1314" i="5"/>
  <c r="E1300" i="5"/>
  <c r="F1300" i="5"/>
  <c r="E1261" i="5"/>
  <c r="E1169" i="5"/>
  <c r="F1169" i="5"/>
  <c r="F1146" i="5"/>
  <c r="E1074" i="5"/>
  <c r="F1012" i="5"/>
  <c r="E976" i="5"/>
  <c r="F916" i="5"/>
  <c r="F838" i="5"/>
  <c r="E788" i="5"/>
  <c r="E743" i="5"/>
  <c r="F611" i="5"/>
  <c r="E560" i="5"/>
  <c r="F529" i="5"/>
  <c r="E514" i="5"/>
  <c r="F355" i="5"/>
  <c r="E355" i="5"/>
  <c r="E1050" i="5"/>
  <c r="F1044" i="5"/>
  <c r="E726" i="5"/>
  <c r="E139" i="5"/>
  <c r="F13" i="5"/>
  <c r="F1835" i="5"/>
  <c r="E1699" i="5"/>
  <c r="E1638" i="5"/>
  <c r="E1613" i="5"/>
  <c r="F1594" i="5"/>
  <c r="E1515" i="5"/>
  <c r="F1508" i="5"/>
  <c r="F1425" i="5"/>
  <c r="E1425" i="5"/>
  <c r="F1345" i="5"/>
  <c r="F1339" i="5"/>
  <c r="E1334" i="5"/>
  <c r="E1298" i="5"/>
  <c r="E1291" i="5"/>
  <c r="F1283" i="5"/>
  <c r="E1255" i="5"/>
  <c r="E1240" i="5"/>
  <c r="F1240" i="5"/>
  <c r="E1109" i="5"/>
  <c r="F1109" i="5"/>
  <c r="E1024" i="5"/>
  <c r="E844" i="5"/>
  <c r="F725" i="5"/>
  <c r="E725" i="5"/>
  <c r="F572" i="5"/>
  <c r="E572" i="5"/>
  <c r="E1292" i="5"/>
  <c r="F1248" i="5"/>
  <c r="F29" i="5"/>
  <c r="E1717" i="5"/>
  <c r="F1649" i="5"/>
  <c r="E1594" i="5"/>
  <c r="E1564" i="5"/>
  <c r="E1388" i="5"/>
  <c r="E1345" i="5"/>
  <c r="E1325" i="5"/>
  <c r="E1297" i="5"/>
  <c r="E1246" i="5"/>
  <c r="C1246" i="5"/>
  <c r="F1120" i="5"/>
  <c r="F851" i="5"/>
  <c r="E792" i="5"/>
  <c r="F792" i="5"/>
  <c r="F758" i="5"/>
  <c r="F669" i="5"/>
  <c r="E664" i="5"/>
  <c r="E600" i="5"/>
  <c r="E593" i="5"/>
  <c r="F490" i="5"/>
  <c r="E490" i="5"/>
  <c r="F393" i="5"/>
  <c r="E109" i="5"/>
  <c r="F79" i="5"/>
  <c r="F69" i="5"/>
  <c r="F129" i="5"/>
  <c r="F9" i="5"/>
  <c r="E1620" i="5"/>
  <c r="E1579" i="5"/>
  <c r="E1029" i="5"/>
  <c r="F865" i="5"/>
  <c r="E865" i="5"/>
  <c r="E758" i="5"/>
  <c r="F734" i="5"/>
  <c r="E1502" i="5"/>
  <c r="F1445" i="5"/>
  <c r="E1445" i="5"/>
  <c r="F1264" i="5"/>
  <c r="F1124" i="5"/>
  <c r="F1023" i="5"/>
  <c r="F993" i="5"/>
  <c r="E965" i="5"/>
  <c r="F577" i="5"/>
  <c r="E160" i="5"/>
  <c r="E117" i="5"/>
  <c r="F78" i="5"/>
  <c r="F67" i="5"/>
  <c r="E27" i="5"/>
  <c r="D155" i="5"/>
  <c r="F159" i="5"/>
  <c r="F150" i="5"/>
  <c r="E127" i="5"/>
  <c r="F115" i="5"/>
  <c r="E107" i="5"/>
  <c r="E78" i="5"/>
  <c r="E66" i="5"/>
  <c r="F50" i="5"/>
  <c r="E19" i="5"/>
  <c r="F8" i="5"/>
  <c r="F1867" i="5"/>
  <c r="E1862" i="5"/>
  <c r="E1748" i="5"/>
  <c r="E1563" i="5"/>
  <c r="F1526" i="5"/>
  <c r="F1495" i="5"/>
  <c r="E1473" i="5"/>
  <c r="F1402" i="5"/>
  <c r="E1402" i="5"/>
  <c r="F1310" i="5"/>
  <c r="E1310" i="5"/>
  <c r="E1303" i="5"/>
  <c r="F1189" i="5"/>
  <c r="E1189" i="5"/>
  <c r="F914" i="5"/>
  <c r="E914" i="5"/>
  <c r="F810" i="5"/>
  <c r="F778" i="5"/>
  <c r="E778" i="5"/>
  <c r="F697" i="5"/>
  <c r="E697" i="5"/>
  <c r="F313" i="5"/>
  <c r="E313" i="5"/>
  <c r="E1014" i="5"/>
  <c r="F1014" i="5"/>
  <c r="F1007" i="5"/>
  <c r="E970" i="5"/>
  <c r="F970" i="5"/>
  <c r="E913" i="5"/>
  <c r="F825" i="5"/>
  <c r="F703" i="5"/>
  <c r="F614" i="5"/>
  <c r="F583" i="5"/>
  <c r="F447" i="5"/>
  <c r="E447" i="5"/>
  <c r="F170" i="5"/>
  <c r="E149" i="5"/>
  <c r="E135" i="5"/>
  <c r="F49" i="5"/>
  <c r="F40" i="5"/>
  <c r="F1866" i="5"/>
  <c r="F1610" i="5"/>
  <c r="F1414" i="5"/>
  <c r="E1372" i="5"/>
  <c r="F1336" i="5"/>
  <c r="E1256" i="5"/>
  <c r="F1250" i="5"/>
  <c r="F1216" i="5"/>
  <c r="F1178" i="5"/>
  <c r="F1141" i="5"/>
  <c r="E1141" i="5"/>
  <c r="F1134" i="5"/>
  <c r="F1105" i="5"/>
  <c r="F1095" i="5"/>
  <c r="F1086" i="5"/>
  <c r="F969" i="5"/>
  <c r="E969" i="5"/>
  <c r="E901" i="5"/>
  <c r="E897" i="5"/>
  <c r="D868" i="5"/>
  <c r="E800" i="5"/>
  <c r="E661" i="5"/>
  <c r="F661" i="5"/>
  <c r="F544" i="5"/>
  <c r="D502" i="5"/>
  <c r="F502" i="5"/>
  <c r="E370" i="5"/>
  <c r="E320" i="5"/>
  <c r="F459" i="5"/>
  <c r="F455" i="5"/>
  <c r="F196" i="5"/>
  <c r="E428" i="5"/>
  <c r="F418" i="5"/>
  <c r="E339" i="5"/>
  <c r="E300" i="5"/>
  <c r="E260" i="5"/>
  <c r="F446" i="5"/>
  <c r="E441" i="5"/>
  <c r="E182" i="5"/>
  <c r="E187" i="5"/>
  <c r="F427" i="5"/>
  <c r="F422" i="5"/>
  <c r="F402" i="5"/>
  <c r="E395" i="5"/>
  <c r="E363" i="5"/>
  <c r="E202" i="5"/>
  <c r="E197" i="5"/>
  <c r="F784" i="5"/>
  <c r="F565" i="5"/>
  <c r="F498" i="5"/>
  <c r="E427" i="5"/>
  <c r="E415" i="5"/>
  <c r="E409" i="5"/>
  <c r="E402" i="5"/>
  <c r="E290" i="5"/>
  <c r="F270" i="5"/>
  <c r="F283" i="5"/>
  <c r="E1441" i="5"/>
  <c r="F1371" i="5"/>
  <c r="E1305" i="5"/>
  <c r="E1168" i="5"/>
  <c r="E594" i="5"/>
  <c r="E485" i="5"/>
  <c r="E477" i="5"/>
  <c r="F451" i="5"/>
  <c r="F438" i="5"/>
  <c r="E283" i="5"/>
  <c r="E242" i="5"/>
  <c r="F190" i="5"/>
  <c r="F165" i="5"/>
  <c r="E106" i="5"/>
  <c r="E85" i="5"/>
  <c r="F16" i="5"/>
  <c r="F176" i="5"/>
  <c r="E145" i="5"/>
  <c r="E125" i="5"/>
  <c r="F34" i="5"/>
  <c r="D34" i="5"/>
  <c r="C1750" i="5"/>
  <c r="E1750" i="5"/>
  <c r="E162" i="5"/>
  <c r="E156" i="5"/>
  <c r="E142" i="5"/>
  <c r="F135" i="5"/>
  <c r="F116" i="5"/>
  <c r="E95" i="5"/>
  <c r="E74" i="5"/>
  <c r="F66" i="5"/>
  <c r="F54" i="5"/>
  <c r="C1863" i="5"/>
  <c r="E1839" i="5"/>
  <c r="F1827" i="5"/>
  <c r="E1823" i="5"/>
  <c r="E1681" i="5"/>
  <c r="F1681" i="5"/>
  <c r="F947" i="5"/>
  <c r="E1320" i="5"/>
  <c r="E1294" i="5"/>
  <c r="F1294" i="5"/>
  <c r="F1280" i="5"/>
  <c r="E1280" i="5"/>
  <c r="E1185" i="5"/>
  <c r="F1185" i="5"/>
  <c r="F1070" i="5"/>
  <c r="E1070" i="5"/>
  <c r="E1149" i="5"/>
  <c r="F959" i="5"/>
  <c r="F1706" i="5"/>
  <c r="E1706" i="5"/>
  <c r="E1753" i="5"/>
  <c r="D1753" i="5"/>
  <c r="E1790" i="5"/>
  <c r="E1770" i="5"/>
  <c r="E1588" i="5"/>
  <c r="F1588" i="5"/>
  <c r="E1329" i="5"/>
  <c r="F1329" i="5"/>
  <c r="E1101" i="5"/>
  <c r="F964" i="5"/>
  <c r="E1747" i="5"/>
  <c r="F1723" i="5"/>
  <c r="F166" i="5"/>
  <c r="F86" i="5"/>
  <c r="F1718" i="5"/>
  <c r="E1718" i="5"/>
  <c r="E1665" i="5"/>
  <c r="F1665" i="5"/>
  <c r="F126" i="5"/>
  <c r="E86" i="5"/>
  <c r="E36" i="5"/>
  <c r="F106" i="5"/>
  <c r="E1846" i="5"/>
  <c r="C1792" i="5"/>
  <c r="E1763" i="5"/>
  <c r="F1757" i="5"/>
  <c r="F1691" i="5"/>
  <c r="E1671" i="5"/>
  <c r="E1479" i="5"/>
  <c r="E1424" i="5"/>
  <c r="E1362" i="5"/>
  <c r="F1362" i="5"/>
  <c r="E1224" i="5"/>
  <c r="F1224" i="5"/>
  <c r="F1158" i="5"/>
  <c r="E1112" i="5"/>
  <c r="F1112" i="5"/>
  <c r="E1575" i="5"/>
  <c r="F1575" i="5"/>
  <c r="F1740" i="5"/>
  <c r="F1729" i="5"/>
  <c r="E1729" i="5"/>
  <c r="E1653" i="5"/>
  <c r="F146" i="5"/>
  <c r="F35" i="5"/>
  <c r="E1751" i="5"/>
  <c r="F1651" i="5"/>
  <c r="E1236" i="5"/>
  <c r="F1236" i="5"/>
  <c r="F1487" i="5"/>
  <c r="E146" i="5"/>
  <c r="F1677" i="5"/>
  <c r="E1275" i="5"/>
  <c r="F1275" i="5"/>
  <c r="F85" i="5"/>
  <c r="F125" i="5"/>
  <c r="F25" i="5"/>
  <c r="F152" i="5"/>
  <c r="E16" i="5"/>
  <c r="E56" i="5"/>
  <c r="F32" i="5"/>
  <c r="F24" i="5"/>
  <c r="F15" i="5"/>
  <c r="E1859" i="5"/>
  <c r="E1849" i="5"/>
  <c r="E1749" i="5"/>
  <c r="F1749" i="5"/>
  <c r="E1605" i="5"/>
  <c r="E1592" i="5"/>
  <c r="F1592" i="5"/>
  <c r="E1572" i="5"/>
  <c r="F1411" i="5"/>
  <c r="E1245" i="5"/>
  <c r="F1245" i="5"/>
  <c r="F65" i="5"/>
  <c r="F145" i="5"/>
  <c r="E165" i="5"/>
  <c r="F105" i="5"/>
  <c r="E76" i="5"/>
  <c r="E25" i="5"/>
  <c r="F96" i="5"/>
  <c r="F75" i="5"/>
  <c r="F175" i="5"/>
  <c r="F62" i="5"/>
  <c r="E15" i="5"/>
  <c r="F1863" i="5"/>
  <c r="F1781" i="5"/>
  <c r="E1560" i="5"/>
  <c r="E1434" i="5"/>
  <c r="F1434" i="5"/>
  <c r="E1228" i="5"/>
  <c r="F1228" i="5"/>
  <c r="F26" i="5"/>
  <c r="E126" i="5"/>
  <c r="E26" i="5"/>
  <c r="F84" i="5"/>
  <c r="E1810" i="5"/>
  <c r="F164" i="5"/>
  <c r="E152" i="5"/>
  <c r="E105" i="5"/>
  <c r="E84" i="5"/>
  <c r="E164" i="5"/>
  <c r="F144" i="5"/>
  <c r="E124" i="5"/>
  <c r="F55" i="5"/>
  <c r="F23" i="5"/>
  <c r="F162" i="5"/>
  <c r="E150" i="5"/>
  <c r="F142" i="5"/>
  <c r="E137" i="5"/>
  <c r="F104" i="5"/>
  <c r="E62" i="5"/>
  <c r="E46" i="5"/>
  <c r="F22" i="5"/>
  <c r="F7" i="5"/>
  <c r="F1870" i="5"/>
  <c r="F1839" i="5"/>
  <c r="F1823" i="5"/>
  <c r="E1819" i="5"/>
  <c r="E1720" i="5"/>
  <c r="E1701" i="5"/>
  <c r="F1701" i="5"/>
  <c r="D1681" i="5"/>
  <c r="E1656" i="5"/>
  <c r="E1633" i="5"/>
  <c r="F1633" i="5"/>
  <c r="F1598" i="5"/>
  <c r="E1559" i="5"/>
  <c r="F1468" i="5"/>
  <c r="F1354" i="5"/>
  <c r="F1130" i="5"/>
  <c r="E681" i="5"/>
  <c r="F681" i="5"/>
  <c r="E644" i="5"/>
  <c r="E604" i="5"/>
  <c r="E806" i="5"/>
  <c r="F806" i="5"/>
  <c r="E680" i="5"/>
  <c r="F680" i="5"/>
  <c r="F1548" i="5"/>
  <c r="F1545" i="5"/>
  <c r="F1274" i="5"/>
  <c r="E1172" i="5"/>
  <c r="E1106" i="5"/>
  <c r="F1106" i="5"/>
  <c r="E1038" i="5"/>
  <c r="E994" i="5"/>
  <c r="D994" i="5"/>
  <c r="F994" i="5"/>
  <c r="E990" i="5"/>
  <c r="F924" i="5"/>
  <c r="E924" i="5"/>
  <c r="F878" i="5"/>
  <c r="E878" i="5"/>
  <c r="E840" i="5"/>
  <c r="E805" i="5"/>
  <c r="F805" i="5"/>
  <c r="E793" i="5"/>
  <c r="C622" i="5"/>
  <c r="E622" i="5"/>
  <c r="F1683" i="5"/>
  <c r="F1650" i="5"/>
  <c r="F1534" i="5"/>
  <c r="F1486" i="5"/>
  <c r="F1436" i="5"/>
  <c r="E1423" i="5"/>
  <c r="E1371" i="5"/>
  <c r="F1352" i="5"/>
  <c r="F1128" i="5"/>
  <c r="F1098" i="5"/>
  <c r="E1098" i="5"/>
  <c r="E891" i="5"/>
  <c r="F891" i="5"/>
  <c r="E616" i="5"/>
  <c r="F616" i="5"/>
  <c r="E567" i="5"/>
  <c r="F567" i="5"/>
  <c r="E520" i="5"/>
  <c r="E496" i="5"/>
  <c r="F1547" i="5"/>
  <c r="F1537" i="5"/>
  <c r="E1534" i="5"/>
  <c r="F1525" i="5"/>
  <c r="E1486" i="5"/>
  <c r="F1465" i="5"/>
  <c r="F1462" i="5"/>
  <c r="E1436" i="5"/>
  <c r="F1431" i="5"/>
  <c r="F1416" i="5"/>
  <c r="F1404" i="5"/>
  <c r="F1401" i="5"/>
  <c r="F1384" i="5"/>
  <c r="E1352" i="5"/>
  <c r="F1312" i="5"/>
  <c r="D1309" i="5"/>
  <c r="F1292" i="5"/>
  <c r="F1273" i="5"/>
  <c r="E1263" i="5"/>
  <c r="F1138" i="5"/>
  <c r="E1138" i="5"/>
  <c r="E1128" i="5"/>
  <c r="F982" i="5"/>
  <c r="E798" i="5"/>
  <c r="F798" i="5"/>
  <c r="F763" i="5"/>
  <c r="E763" i="5"/>
  <c r="E561" i="5"/>
  <c r="F561" i="5"/>
  <c r="F1583" i="5"/>
  <c r="E1569" i="5"/>
  <c r="F1555" i="5"/>
  <c r="E1547" i="5"/>
  <c r="E1525" i="5"/>
  <c r="E1465" i="5"/>
  <c r="E1440" i="5"/>
  <c r="E1431" i="5"/>
  <c r="E1416" i="5"/>
  <c r="F1395" i="5"/>
  <c r="F1388" i="5"/>
  <c r="F1373" i="5"/>
  <c r="F1303" i="5"/>
  <c r="E1287" i="5"/>
  <c r="F1282" i="5"/>
  <c r="E1273" i="5"/>
  <c r="F1219" i="5"/>
  <c r="F1205" i="5"/>
  <c r="E1201" i="5"/>
  <c r="F1174" i="5"/>
  <c r="F1119" i="5"/>
  <c r="E1105" i="5"/>
  <c r="E1065" i="5"/>
  <c r="F1005" i="5"/>
  <c r="E802" i="5"/>
  <c r="F802" i="5"/>
  <c r="E640" i="5"/>
  <c r="F640" i="5"/>
  <c r="E518" i="5"/>
  <c r="F518" i="5"/>
  <c r="E1404" i="5"/>
  <c r="E956" i="5"/>
  <c r="E905" i="5"/>
  <c r="F905" i="5"/>
  <c r="F777" i="5"/>
  <c r="E582" i="5"/>
  <c r="F1815" i="5"/>
  <c r="E1711" i="5"/>
  <c r="E1649" i="5"/>
  <c r="F1611" i="5"/>
  <c r="E1589" i="5"/>
  <c r="C1541" i="5"/>
  <c r="E1517" i="5"/>
  <c r="F1473" i="5"/>
  <c r="F1447" i="5"/>
  <c r="E1369" i="5"/>
  <c r="E1355" i="5"/>
  <c r="F1331" i="5"/>
  <c r="E1272" i="5"/>
  <c r="F1266" i="5"/>
  <c r="F1258" i="5"/>
  <c r="F1234" i="5"/>
  <c r="E1234" i="5"/>
  <c r="F1208" i="5"/>
  <c r="F1165" i="5"/>
  <c r="E1146" i="5"/>
  <c r="F1103" i="5"/>
  <c r="E1095" i="5"/>
  <c r="E1058" i="5"/>
  <c r="F1058" i="5"/>
  <c r="F1035" i="5"/>
  <c r="E676" i="5"/>
  <c r="F676" i="5"/>
  <c r="E638" i="5"/>
  <c r="E545" i="5"/>
  <c r="D1346" i="5"/>
  <c r="E1316" i="5"/>
  <c r="F1316" i="5"/>
  <c r="E1057" i="5"/>
  <c r="E1051" i="5"/>
  <c r="F1051" i="5"/>
  <c r="E980" i="5"/>
  <c r="F974" i="5"/>
  <c r="F954" i="5"/>
  <c r="E954" i="5"/>
  <c r="E830" i="5"/>
  <c r="E767" i="5"/>
  <c r="F767" i="5"/>
  <c r="E653" i="5"/>
  <c r="E570" i="5"/>
  <c r="F570" i="5"/>
  <c r="E1721" i="5"/>
  <c r="E1545" i="5"/>
  <c r="F1535" i="5"/>
  <c r="F1524" i="5"/>
  <c r="E1262" i="5"/>
  <c r="F940" i="5"/>
  <c r="F910" i="5"/>
  <c r="E867" i="5"/>
  <c r="F867" i="5"/>
  <c r="E737" i="5"/>
  <c r="E718" i="5"/>
  <c r="F599" i="5"/>
  <c r="E599" i="5"/>
  <c r="E587" i="5"/>
  <c r="F429" i="5"/>
  <c r="E848" i="5"/>
  <c r="F822" i="5"/>
  <c r="E717" i="5"/>
  <c r="F717" i="5"/>
  <c r="F687" i="5"/>
  <c r="E603" i="5"/>
  <c r="F603" i="5"/>
  <c r="E578" i="5"/>
  <c r="F578" i="5"/>
  <c r="E529" i="5"/>
  <c r="E497" i="5"/>
  <c r="F497" i="5"/>
  <c r="C373" i="5"/>
  <c r="E373" i="5"/>
  <c r="F872" i="5"/>
  <c r="E859" i="5"/>
  <c r="F859" i="5"/>
  <c r="E847" i="5"/>
  <c r="F801" i="5"/>
  <c r="E801" i="5"/>
  <c r="E785" i="5"/>
  <c r="E781" i="5"/>
  <c r="E716" i="5"/>
  <c r="F598" i="5"/>
  <c r="E589" i="5"/>
  <c r="E581" i="5"/>
  <c r="F581" i="5"/>
  <c r="E577" i="5"/>
  <c r="E559" i="5"/>
  <c r="F555" i="5"/>
  <c r="E548" i="5"/>
  <c r="F372" i="5"/>
  <c r="F360" i="5"/>
  <c r="F345" i="5"/>
  <c r="F277" i="5"/>
  <c r="E277" i="5"/>
  <c r="E851" i="5"/>
  <c r="E843" i="5"/>
  <c r="E828" i="5"/>
  <c r="F800" i="5"/>
  <c r="F750" i="5"/>
  <c r="E721" i="5"/>
  <c r="F691" i="5"/>
  <c r="F609" i="5"/>
  <c r="E609" i="5"/>
  <c r="E516" i="5"/>
  <c r="F505" i="5"/>
  <c r="E472" i="5"/>
  <c r="F472" i="5"/>
  <c r="E397" i="5"/>
  <c r="F397" i="5"/>
  <c r="F378" i="5"/>
  <c r="E372" i="5"/>
  <c r="E360" i="5"/>
  <c r="F249" i="5"/>
  <c r="E249" i="5"/>
  <c r="E213" i="5"/>
  <c r="F213" i="5"/>
  <c r="E186" i="5"/>
  <c r="E883" i="5"/>
  <c r="E764" i="5"/>
  <c r="F752" i="5"/>
  <c r="F617" i="5"/>
  <c r="E617" i="5"/>
  <c r="E614" i="5"/>
  <c r="F597" i="5"/>
  <c r="E406" i="5"/>
  <c r="E349" i="5"/>
  <c r="E838" i="5"/>
  <c r="E832" i="5"/>
  <c r="E808" i="5"/>
  <c r="E699" i="5"/>
  <c r="F699" i="5"/>
  <c r="E620" i="5"/>
  <c r="D588" i="5"/>
  <c r="E588" i="5"/>
  <c r="F588" i="5"/>
  <c r="F571" i="5"/>
  <c r="F516" i="5"/>
  <c r="F400" i="5"/>
  <c r="E317" i="5"/>
  <c r="F293" i="5"/>
  <c r="F1055" i="5"/>
  <c r="F906" i="5"/>
  <c r="E906" i="5"/>
  <c r="E841" i="5"/>
  <c r="E705" i="5"/>
  <c r="F705" i="5"/>
  <c r="F675" i="5"/>
  <c r="E596" i="5"/>
  <c r="E576" i="5"/>
  <c r="F576" i="5"/>
  <c r="F524" i="5"/>
  <c r="E524" i="5"/>
  <c r="E487" i="5"/>
  <c r="F417" i="5"/>
  <c r="E417" i="5"/>
  <c r="E400" i="5"/>
  <c r="F353" i="5"/>
  <c r="F322" i="5"/>
  <c r="E272" i="5"/>
  <c r="F272" i="5"/>
  <c r="E226" i="5"/>
  <c r="F226" i="5"/>
  <c r="F195" i="5"/>
  <c r="F918" i="5"/>
  <c r="E911" i="5"/>
  <c r="F911" i="5"/>
  <c r="F743" i="5"/>
  <c r="D743" i="5"/>
  <c r="F678" i="5"/>
  <c r="E659" i="5"/>
  <c r="F526" i="5"/>
  <c r="F475" i="5"/>
  <c r="F420" i="5"/>
  <c r="F366" i="5"/>
  <c r="F361" i="5"/>
  <c r="E353" i="5"/>
  <c r="E327" i="5"/>
  <c r="F327" i="5"/>
  <c r="F1054" i="5"/>
  <c r="E885" i="5"/>
  <c r="F848" i="5"/>
  <c r="E817" i="5"/>
  <c r="F817" i="5"/>
  <c r="F787" i="5"/>
  <c r="D783" i="5"/>
  <c r="E783" i="5"/>
  <c r="F776" i="5"/>
  <c r="E771" i="5"/>
  <c r="F730" i="5"/>
  <c r="F618" i="5"/>
  <c r="F594" i="5"/>
  <c r="E526" i="5"/>
  <c r="E429" i="5"/>
  <c r="E420" i="5"/>
  <c r="E361" i="5"/>
  <c r="F356" i="5"/>
  <c r="C353" i="5"/>
  <c r="F344" i="5"/>
  <c r="E271" i="5"/>
  <c r="E248" i="5"/>
  <c r="E184" i="5"/>
  <c r="F316" i="5"/>
  <c r="F192" i="5"/>
  <c r="E316" i="5"/>
  <c r="F200" i="5"/>
  <c r="E210" i="5"/>
  <c r="E221" i="5"/>
  <c r="F244" i="5"/>
  <c r="F1883" i="5"/>
  <c r="F73" i="5"/>
  <c r="E73" i="5"/>
  <c r="E153" i="5"/>
  <c r="E133" i="5"/>
  <c r="F123" i="5"/>
  <c r="F113" i="5"/>
  <c r="E101" i="5"/>
  <c r="E91" i="5"/>
  <c r="E51" i="5"/>
  <c r="E33" i="5"/>
  <c r="E21" i="5"/>
  <c r="F3" i="5"/>
  <c r="F97" i="5"/>
  <c r="E97" i="5"/>
  <c r="E77" i="5"/>
  <c r="E57" i="5"/>
  <c r="E47" i="5"/>
  <c r="F47" i="5"/>
  <c r="F1829" i="5"/>
  <c r="E1829" i="5"/>
  <c r="F1803" i="5"/>
  <c r="F1799" i="5"/>
  <c r="E1795" i="5"/>
  <c r="E1783" i="5"/>
  <c r="E1779" i="5"/>
  <c r="F1703" i="5"/>
  <c r="E1661" i="5"/>
  <c r="F1661" i="5"/>
  <c r="E1485" i="5"/>
  <c r="F1485" i="5"/>
  <c r="F1368" i="5"/>
  <c r="E1332" i="5"/>
  <c r="F1332" i="5"/>
  <c r="F173" i="5"/>
  <c r="C173" i="5"/>
  <c r="E173" i="5"/>
  <c r="E43" i="5"/>
  <c r="F43" i="5"/>
  <c r="F103" i="5"/>
  <c r="E163" i="5"/>
  <c r="E123" i="5"/>
  <c r="E113" i="5"/>
  <c r="F63" i="5"/>
  <c r="C51" i="5"/>
  <c r="E1861" i="5"/>
  <c r="F1855" i="5"/>
  <c r="F1833" i="5"/>
  <c r="F1831" i="5"/>
  <c r="F1813" i="5"/>
  <c r="E1799" i="5"/>
  <c r="E1758" i="5"/>
  <c r="E1637" i="5"/>
  <c r="F1627" i="5"/>
  <c r="E1562" i="5"/>
  <c r="F1562" i="5"/>
  <c r="F1531" i="5"/>
  <c r="E1390" i="5"/>
  <c r="F1390" i="5"/>
  <c r="F1347" i="5"/>
  <c r="E1347" i="5"/>
  <c r="E83" i="5"/>
  <c r="E1806" i="5"/>
  <c r="F1806" i="5"/>
  <c r="F1742" i="5"/>
  <c r="F131" i="5"/>
  <c r="E63" i="5"/>
  <c r="E1833" i="5"/>
  <c r="E1813" i="5"/>
  <c r="E1803" i="5"/>
  <c r="E1694" i="5"/>
  <c r="F1694" i="5"/>
  <c r="C1640" i="5"/>
  <c r="D1640" i="5"/>
  <c r="E1428" i="5"/>
  <c r="F1389" i="5"/>
  <c r="E1389" i="5"/>
  <c r="F1170" i="5"/>
  <c r="E944" i="5"/>
  <c r="F944" i="5"/>
  <c r="E937" i="5"/>
  <c r="F937" i="5"/>
  <c r="E103" i="5"/>
  <c r="F171" i="5"/>
  <c r="E171" i="5"/>
  <c r="E151" i="5"/>
  <c r="F141" i="5"/>
  <c r="F111" i="5"/>
  <c r="E1879" i="5"/>
  <c r="F1876" i="5"/>
  <c r="F1859" i="5"/>
  <c r="E1782" i="5"/>
  <c r="F1782" i="5"/>
  <c r="E1771" i="5"/>
  <c r="F1771" i="5"/>
  <c r="E1689" i="5"/>
  <c r="F1689" i="5"/>
  <c r="E1680" i="5"/>
  <c r="F1680" i="5"/>
  <c r="E1675" i="5"/>
  <c r="F1675" i="5"/>
  <c r="E1669" i="5"/>
  <c r="E1631" i="5"/>
  <c r="F1631" i="5"/>
  <c r="F1599" i="5"/>
  <c r="E1358" i="5"/>
  <c r="F1192" i="5"/>
  <c r="E1192" i="5"/>
  <c r="F1196" i="5"/>
  <c r="E1196" i="5"/>
  <c r="F93" i="5"/>
  <c r="E53" i="5"/>
  <c r="E1821" i="5"/>
  <c r="E1789" i="5"/>
  <c r="D1766" i="5"/>
  <c r="E1734" i="5"/>
  <c r="F1734" i="5"/>
  <c r="E1693" i="5"/>
  <c r="F1693" i="5"/>
  <c r="E1581" i="5"/>
  <c r="F1581" i="5"/>
  <c r="E1577" i="5"/>
  <c r="F1546" i="5"/>
  <c r="E93" i="5"/>
  <c r="F83" i="5"/>
  <c r="E23" i="5"/>
  <c r="E13" i="5"/>
  <c r="F132" i="5"/>
  <c r="F112" i="5"/>
  <c r="E112" i="5"/>
  <c r="C102" i="5"/>
  <c r="F102" i="5"/>
  <c r="E82" i="5"/>
  <c r="F52" i="5"/>
  <c r="C12" i="5"/>
  <c r="E12" i="5"/>
  <c r="F12" i="5"/>
  <c r="E1875" i="5"/>
  <c r="E1761" i="5"/>
  <c r="E1752" i="5"/>
  <c r="F1616" i="5"/>
  <c r="E1616" i="5"/>
  <c r="E1501" i="5"/>
  <c r="F1453" i="5"/>
  <c r="E1453" i="5"/>
  <c r="F1249" i="5"/>
  <c r="F1789" i="5"/>
  <c r="F81" i="5"/>
  <c r="C81" i="5"/>
  <c r="E81" i="5"/>
  <c r="F140" i="5"/>
  <c r="E140" i="5"/>
  <c r="F120" i="5"/>
  <c r="E120" i="5"/>
  <c r="F60" i="5"/>
  <c r="E20" i="5"/>
  <c r="F20" i="5"/>
  <c r="F1881" i="5"/>
  <c r="F1871" i="5"/>
  <c r="F1850" i="5"/>
  <c r="D1791" i="5"/>
  <c r="D1780" i="5"/>
  <c r="E1780" i="5"/>
  <c r="E1775" i="5"/>
  <c r="F1775" i="5"/>
  <c r="E1705" i="5"/>
  <c r="F1705" i="5"/>
  <c r="E1687" i="5"/>
  <c r="F1687" i="5"/>
  <c r="E1552" i="5"/>
  <c r="F1552" i="5"/>
  <c r="F1490" i="5"/>
  <c r="F1481" i="5"/>
  <c r="E1383" i="5"/>
  <c r="F1383" i="5"/>
  <c r="E1286" i="5"/>
  <c r="F1286" i="5"/>
  <c r="E1268" i="5"/>
  <c r="F161" i="5"/>
  <c r="E161" i="5"/>
  <c r="E71" i="5"/>
  <c r="F143" i="5"/>
  <c r="E92" i="5"/>
  <c r="F82" i="5"/>
  <c r="E22" i="5"/>
  <c r="E169" i="5"/>
  <c r="F89" i="5"/>
  <c r="E89" i="5"/>
  <c r="E39" i="5"/>
  <c r="E1881" i="5"/>
  <c r="D1874" i="5"/>
  <c r="E1874" i="5"/>
  <c r="C1874" i="5"/>
  <c r="E1871" i="5"/>
  <c r="F1869" i="5"/>
  <c r="E1869" i="5"/>
  <c r="E1850" i="5"/>
  <c r="E1826" i="5"/>
  <c r="E1812" i="5"/>
  <c r="F1812" i="5"/>
  <c r="E1793" i="5"/>
  <c r="F1793" i="5"/>
  <c r="D1793" i="5"/>
  <c r="F1783" i="5"/>
  <c r="F1779" i="5"/>
  <c r="E1764" i="5"/>
  <c r="F1764" i="5"/>
  <c r="E1741" i="5"/>
  <c r="F1741" i="5"/>
  <c r="E1713" i="5"/>
  <c r="E1672" i="5"/>
  <c r="F1672" i="5"/>
  <c r="F1666" i="5"/>
  <c r="F1662" i="5"/>
  <c r="E181" i="5"/>
  <c r="C181" i="5"/>
  <c r="F181" i="5"/>
  <c r="E61" i="5"/>
  <c r="C61" i="5"/>
  <c r="F61" i="5"/>
  <c r="E1467" i="5"/>
  <c r="F1435" i="5"/>
  <c r="E1435" i="5"/>
  <c r="F177" i="5"/>
  <c r="F153" i="5"/>
  <c r="E147" i="5"/>
  <c r="F133" i="5"/>
  <c r="F127" i="5"/>
  <c r="E102" i="5"/>
  <c r="F53" i="5"/>
  <c r="F21" i="5"/>
  <c r="E148" i="5"/>
  <c r="E128" i="5"/>
  <c r="F68" i="5"/>
  <c r="E68" i="5"/>
  <c r="F38" i="5"/>
  <c r="E38" i="5"/>
  <c r="F28" i="5"/>
  <c r="E28" i="5"/>
  <c r="E1853" i="5"/>
  <c r="D1850" i="5"/>
  <c r="E1831" i="5"/>
  <c r="E1811" i="5"/>
  <c r="F1809" i="5"/>
  <c r="E1809" i="5"/>
  <c r="F1795" i="5"/>
  <c r="F1773" i="5"/>
  <c r="E1773" i="5"/>
  <c r="E1700" i="5"/>
  <c r="F1700" i="5"/>
  <c r="E1619" i="5"/>
  <c r="F1540" i="5"/>
  <c r="E1475" i="5"/>
  <c r="F1475" i="5"/>
  <c r="F1437" i="5"/>
  <c r="E1437" i="5"/>
  <c r="F1327" i="5"/>
  <c r="E1327" i="5"/>
  <c r="F1302" i="5"/>
  <c r="E1302" i="5"/>
  <c r="E136" i="5"/>
  <c r="E6" i="5"/>
  <c r="F1730" i="5"/>
  <c r="F1721" i="5"/>
  <c r="F1715" i="5"/>
  <c r="E1697" i="5"/>
  <c r="E1691" i="5"/>
  <c r="E1659" i="5"/>
  <c r="F1653" i="5"/>
  <c r="F1644" i="5"/>
  <c r="E1621" i="5"/>
  <c r="E1609" i="5"/>
  <c r="E1591" i="5"/>
  <c r="F1571" i="5"/>
  <c r="E1568" i="5"/>
  <c r="F1560" i="5"/>
  <c r="E1523" i="5"/>
  <c r="F1515" i="5"/>
  <c r="E1513" i="5"/>
  <c r="E1497" i="5"/>
  <c r="F1464" i="5"/>
  <c r="F1448" i="5"/>
  <c r="E1448" i="5"/>
  <c r="E1398" i="5"/>
  <c r="F1398" i="5"/>
  <c r="E1394" i="5"/>
  <c r="E1344" i="5"/>
  <c r="F1321" i="5"/>
  <c r="E1206" i="5"/>
  <c r="F1206" i="5"/>
  <c r="F1003" i="5"/>
  <c r="F1688" i="5"/>
  <c r="E1650" i="5"/>
  <c r="F1641" i="5"/>
  <c r="E1639" i="5"/>
  <c r="E1636" i="5"/>
  <c r="F1622" i="5"/>
  <c r="E1601" i="5"/>
  <c r="E1580" i="5"/>
  <c r="F1553" i="5"/>
  <c r="E1542" i="5"/>
  <c r="F1536" i="5"/>
  <c r="D1525" i="5"/>
  <c r="F1505" i="5"/>
  <c r="F1484" i="5"/>
  <c r="E1474" i="5"/>
  <c r="F1470" i="5"/>
  <c r="E1463" i="5"/>
  <c r="F1459" i="5"/>
  <c r="E1452" i="5"/>
  <c r="F1452" i="5"/>
  <c r="E1447" i="5"/>
  <c r="F1406" i="5"/>
  <c r="E1401" i="5"/>
  <c r="E1373" i="5"/>
  <c r="F1325" i="5"/>
  <c r="E1281" i="5"/>
  <c r="E1276" i="5"/>
  <c r="F1276" i="5"/>
  <c r="F1183" i="5"/>
  <c r="E1183" i="5"/>
  <c r="E1176" i="5"/>
  <c r="F1176" i="5"/>
  <c r="E1107" i="5"/>
  <c r="F1107" i="5"/>
  <c r="E1030" i="5"/>
  <c r="F1030" i="5"/>
  <c r="F1022" i="5"/>
  <c r="E1022" i="5"/>
  <c r="E1015" i="5"/>
  <c r="F765" i="5"/>
  <c r="E765" i="5"/>
  <c r="F1751" i="5"/>
  <c r="E1688" i="5"/>
  <c r="F1660" i="5"/>
  <c r="E1641" i="5"/>
  <c r="E1626" i="5"/>
  <c r="E1622" i="5"/>
  <c r="F1614" i="5"/>
  <c r="E1606" i="5"/>
  <c r="E1583" i="5"/>
  <c r="F1570" i="5"/>
  <c r="F1568" i="5"/>
  <c r="E1553" i="5"/>
  <c r="E1536" i="5"/>
  <c r="E1530" i="5"/>
  <c r="E1509" i="5"/>
  <c r="F1509" i="5"/>
  <c r="E1505" i="5"/>
  <c r="F1503" i="5"/>
  <c r="F1492" i="5"/>
  <c r="E1484" i="5"/>
  <c r="F1451" i="5"/>
  <c r="F1426" i="5"/>
  <c r="E1426" i="5"/>
  <c r="F1424" i="5"/>
  <c r="E1353" i="5"/>
  <c r="F1353" i="5"/>
  <c r="F1338" i="5"/>
  <c r="E1338" i="5"/>
  <c r="E1186" i="5"/>
  <c r="F1186" i="5"/>
  <c r="E1175" i="5"/>
  <c r="F1175" i="5"/>
  <c r="E1160" i="5"/>
  <c r="E971" i="5"/>
  <c r="F971" i="5"/>
  <c r="D832" i="5"/>
  <c r="C832" i="5"/>
  <c r="E794" i="5"/>
  <c r="F794" i="5"/>
  <c r="E1726" i="5"/>
  <c r="F1717" i="5"/>
  <c r="E1660" i="5"/>
  <c r="F1655" i="5"/>
  <c r="F1632" i="5"/>
  <c r="E1586" i="5"/>
  <c r="E1570" i="5"/>
  <c r="D1505" i="5"/>
  <c r="E1492" i="5"/>
  <c r="E1476" i="5"/>
  <c r="F1474" i="5"/>
  <c r="E1451" i="5"/>
  <c r="E1382" i="5"/>
  <c r="F1330" i="5"/>
  <c r="E1330" i="5"/>
  <c r="E1314" i="5"/>
  <c r="F1144" i="5"/>
  <c r="E1144" i="5"/>
  <c r="E1126" i="5"/>
  <c r="F1126" i="5"/>
  <c r="E837" i="5"/>
  <c r="F837" i="5"/>
  <c r="E1590" i="5"/>
  <c r="F1542" i="5"/>
  <c r="F1512" i="5"/>
  <c r="E1455" i="5"/>
  <c r="F1455" i="5"/>
  <c r="E1430" i="5"/>
  <c r="F1392" i="5"/>
  <c r="E1392" i="5"/>
  <c r="E1342" i="5"/>
  <c r="F1342" i="5"/>
  <c r="E1333" i="5"/>
  <c r="F1333" i="5"/>
  <c r="E1034" i="5"/>
  <c r="F1034" i="5"/>
  <c r="E975" i="5"/>
  <c r="F975" i="5"/>
  <c r="E858" i="5"/>
  <c r="F858" i="5"/>
  <c r="F1514" i="5"/>
  <c r="E1458" i="5"/>
  <c r="E1366" i="5"/>
  <c r="F1366" i="5"/>
  <c r="E1288" i="5"/>
  <c r="F1203" i="5"/>
  <c r="E1203" i="5"/>
  <c r="F1671" i="5"/>
  <c r="F1596" i="5"/>
  <c r="F1520" i="5"/>
  <c r="E1520" i="5"/>
  <c r="E1446" i="5"/>
  <c r="F1446" i="5"/>
  <c r="F1440" i="5"/>
  <c r="E1415" i="5"/>
  <c r="F1415" i="5"/>
  <c r="D1415" i="5"/>
  <c r="E1405" i="5"/>
  <c r="F1405" i="5"/>
  <c r="F1323" i="5"/>
  <c r="E1323" i="5"/>
  <c r="F1299" i="5"/>
  <c r="E1299" i="5"/>
  <c r="E1230" i="5"/>
  <c r="E1167" i="5"/>
  <c r="F1167" i="5"/>
  <c r="F1089" i="5"/>
  <c r="E116" i="5"/>
  <c r="F1880" i="5"/>
  <c r="F1800" i="5"/>
  <c r="F1796" i="5"/>
  <c r="F1763" i="5"/>
  <c r="F1760" i="5"/>
  <c r="E1719" i="5"/>
  <c r="F1697" i="5"/>
  <c r="E1677" i="5"/>
  <c r="F1559" i="5"/>
  <c r="E1555" i="5"/>
  <c r="E1528" i="5"/>
  <c r="E1491" i="5"/>
  <c r="E1464" i="5"/>
  <c r="F1457" i="5"/>
  <c r="E1442" i="5"/>
  <c r="E1408" i="5"/>
  <c r="F1408" i="5"/>
  <c r="F1387" i="5"/>
  <c r="E1387" i="5"/>
  <c r="F1359" i="5"/>
  <c r="E1359" i="5"/>
  <c r="F1344" i="5"/>
  <c r="E1113" i="5"/>
  <c r="E1096" i="5"/>
  <c r="F1096" i="5"/>
  <c r="F1046" i="5"/>
  <c r="E1046" i="5"/>
  <c r="E1003" i="5"/>
  <c r="E997" i="5"/>
  <c r="F997" i="5"/>
  <c r="E1277" i="5"/>
  <c r="F1262" i="5"/>
  <c r="F1256" i="5"/>
  <c r="E1250" i="5"/>
  <c r="D1246" i="5"/>
  <c r="F1154" i="5"/>
  <c r="F1132" i="5"/>
  <c r="E1114" i="5"/>
  <c r="F1114" i="5"/>
  <c r="E1087" i="5"/>
  <c r="F1084" i="5"/>
  <c r="E1081" i="5"/>
  <c r="E1073" i="5"/>
  <c r="F1073" i="5"/>
  <c r="F1064" i="5"/>
  <c r="E981" i="5"/>
  <c r="E1226" i="5"/>
  <c r="F1213" i="5"/>
  <c r="F1156" i="5"/>
  <c r="F1139" i="5"/>
  <c r="F1136" i="5"/>
  <c r="F1116" i="5"/>
  <c r="E1099" i="5"/>
  <c r="E1042" i="5"/>
  <c r="E890" i="5"/>
  <c r="F890" i="5"/>
  <c r="E826" i="5"/>
  <c r="F826" i="5"/>
  <c r="C804" i="5"/>
  <c r="E804" i="5"/>
  <c r="F804" i="5"/>
  <c r="F1143" i="5"/>
  <c r="E1116" i="5"/>
  <c r="E1075" i="5"/>
  <c r="F1075" i="5"/>
  <c r="F1071" i="5"/>
  <c r="F1029" i="5"/>
  <c r="F1006" i="5"/>
  <c r="E1001" i="5"/>
  <c r="F1001" i="5"/>
  <c r="F987" i="5"/>
  <c r="E948" i="5"/>
  <c r="F948" i="5"/>
  <c r="F941" i="5"/>
  <c r="E941" i="5"/>
  <c r="E879" i="5"/>
  <c r="F768" i="5"/>
  <c r="E768" i="5"/>
  <c r="E564" i="5"/>
  <c r="F564" i="5"/>
  <c r="F1233" i="5"/>
  <c r="E1223" i="5"/>
  <c r="E1211" i="5"/>
  <c r="E1177" i="5"/>
  <c r="F1122" i="5"/>
  <c r="E1103" i="5"/>
  <c r="E1036" i="5"/>
  <c r="F1036" i="5"/>
  <c r="E934" i="5"/>
  <c r="F934" i="5"/>
  <c r="F850" i="5"/>
  <c r="E850" i="5"/>
  <c r="F607" i="5"/>
  <c r="E607" i="5"/>
  <c r="F601" i="5"/>
  <c r="E1218" i="5"/>
  <c r="F1188" i="5"/>
  <c r="E1188" i="5"/>
  <c r="E991" i="5"/>
  <c r="F991" i="5"/>
  <c r="E809" i="5"/>
  <c r="F809" i="5"/>
  <c r="F613" i="5"/>
  <c r="E1027" i="5"/>
  <c r="E1008" i="5"/>
  <c r="F1008" i="5"/>
  <c r="F892" i="5"/>
  <c r="E829" i="5"/>
  <c r="F818" i="5"/>
  <c r="E818" i="5"/>
  <c r="F1370" i="5"/>
  <c r="F1364" i="5"/>
  <c r="F1361" i="5"/>
  <c r="F1348" i="5"/>
  <c r="C1305" i="5"/>
  <c r="E1282" i="5"/>
  <c r="F1246" i="5"/>
  <c r="F1225" i="5"/>
  <c r="E1180" i="5"/>
  <c r="F1180" i="5"/>
  <c r="E1147" i="5"/>
  <c r="E1064" i="5"/>
  <c r="E1039" i="5"/>
  <c r="F1013" i="5"/>
  <c r="E1013" i="5"/>
  <c r="E968" i="5"/>
  <c r="F968" i="5"/>
  <c r="E854" i="5"/>
  <c r="F854" i="5"/>
  <c r="F1422" i="5"/>
  <c r="E1378" i="5"/>
  <c r="E1370" i="5"/>
  <c r="E1364" i="5"/>
  <c r="F1351" i="5"/>
  <c r="E1348" i="5"/>
  <c r="E1319" i="5"/>
  <c r="E1308" i="5"/>
  <c r="E1265" i="5"/>
  <c r="F1244" i="5"/>
  <c r="E1217" i="5"/>
  <c r="F1214" i="5"/>
  <c r="F1209" i="5"/>
  <c r="E1156" i="5"/>
  <c r="E1136" i="5"/>
  <c r="E1090" i="5"/>
  <c r="F1090" i="5"/>
  <c r="F1087" i="5"/>
  <c r="F1081" i="5"/>
  <c r="E1060" i="5"/>
  <c r="E1004" i="5"/>
  <c r="F1004" i="5"/>
  <c r="F981" i="5"/>
  <c r="D676" i="5"/>
  <c r="C676" i="5"/>
  <c r="E549" i="5"/>
  <c r="F549" i="5"/>
  <c r="F482" i="5"/>
  <c r="E482" i="5"/>
  <c r="F458" i="5"/>
  <c r="E458" i="5"/>
  <c r="E947" i="5"/>
  <c r="E920" i="5"/>
  <c r="F871" i="5"/>
  <c r="E733" i="5"/>
  <c r="F722" i="5"/>
  <c r="E671" i="5"/>
  <c r="F671" i="5"/>
  <c r="F511" i="5"/>
  <c r="F506" i="5"/>
  <c r="E468" i="5"/>
  <c r="F468" i="5"/>
  <c r="F461" i="5"/>
  <c r="E882" i="5"/>
  <c r="E814" i="5"/>
  <c r="F814" i="5"/>
  <c r="E760" i="5"/>
  <c r="F760" i="5"/>
  <c r="E754" i="5"/>
  <c r="F726" i="5"/>
  <c r="E633" i="5"/>
  <c r="F633" i="5"/>
  <c r="E605" i="5"/>
  <c r="F605" i="5"/>
  <c r="E579" i="5"/>
  <c r="C539" i="5"/>
  <c r="E539" i="5"/>
  <c r="F539" i="5"/>
  <c r="E467" i="5"/>
  <c r="F435" i="5"/>
  <c r="F976" i="5"/>
  <c r="E888" i="5"/>
  <c r="F884" i="5"/>
  <c r="F881" i="5"/>
  <c r="F875" i="5"/>
  <c r="E849" i="5"/>
  <c r="F849" i="5"/>
  <c r="F847" i="5"/>
  <c r="E831" i="5"/>
  <c r="F828" i="5"/>
  <c r="F793" i="5"/>
  <c r="E789" i="5"/>
  <c r="F789" i="5"/>
  <c r="E780" i="5"/>
  <c r="F780" i="5"/>
  <c r="E621" i="5"/>
  <c r="F554" i="5"/>
  <c r="E554" i="5"/>
  <c r="E499" i="5"/>
  <c r="F499" i="5"/>
  <c r="E985" i="5"/>
  <c r="E855" i="5"/>
  <c r="D843" i="5"/>
  <c r="E747" i="5"/>
  <c r="F747" i="5"/>
  <c r="F718" i="5"/>
  <c r="E710" i="5"/>
  <c r="F710" i="5"/>
  <c r="F704" i="5"/>
  <c r="E657" i="5"/>
  <c r="F657" i="5"/>
  <c r="F610" i="5"/>
  <c r="E566" i="5"/>
  <c r="F566" i="5"/>
  <c r="F471" i="5"/>
  <c r="F439" i="5"/>
  <c r="D439" i="5"/>
  <c r="E439" i="5"/>
  <c r="C942" i="5"/>
  <c r="E942" i="5"/>
  <c r="E893" i="5"/>
  <c r="E816" i="5"/>
  <c r="E756" i="5"/>
  <c r="F756" i="5"/>
  <c r="E746" i="5"/>
  <c r="F746" i="5"/>
  <c r="D721" i="5"/>
  <c r="E665" i="5"/>
  <c r="F665" i="5"/>
  <c r="E557" i="5"/>
  <c r="F557" i="5"/>
  <c r="F474" i="5"/>
  <c r="E474" i="5"/>
  <c r="E1164" i="5"/>
  <c r="E1152" i="5"/>
  <c r="F1101" i="5"/>
  <c r="F1080" i="5"/>
  <c r="E1047" i="5"/>
  <c r="C1028" i="5"/>
  <c r="F1016" i="5"/>
  <c r="E1011" i="5"/>
  <c r="C994" i="5"/>
  <c r="F984" i="5"/>
  <c r="E949" i="5"/>
  <c r="F931" i="5"/>
  <c r="F896" i="5"/>
  <c r="E839" i="5"/>
  <c r="F839" i="5"/>
  <c r="F766" i="5"/>
  <c r="E766" i="5"/>
  <c r="E749" i="5"/>
  <c r="E738" i="5"/>
  <c r="F738" i="5"/>
  <c r="E735" i="5"/>
  <c r="E728" i="5"/>
  <c r="F728" i="5"/>
  <c r="E714" i="5"/>
  <c r="F714" i="5"/>
  <c r="E650" i="5"/>
  <c r="F650" i="5"/>
  <c r="F636" i="5"/>
  <c r="F630" i="5"/>
  <c r="E630" i="5"/>
  <c r="D551" i="5"/>
  <c r="E542" i="5"/>
  <c r="F542" i="5"/>
  <c r="E984" i="5"/>
  <c r="F952" i="5"/>
  <c r="F904" i="5"/>
  <c r="E896" i="5"/>
  <c r="F876" i="5"/>
  <c r="F863" i="5"/>
  <c r="E860" i="5"/>
  <c r="F860" i="5"/>
  <c r="F821" i="5"/>
  <c r="F815" i="5"/>
  <c r="D788" i="5"/>
  <c r="E782" i="5"/>
  <c r="F782" i="5"/>
  <c r="F713" i="5"/>
  <c r="E713" i="5"/>
  <c r="E674" i="5"/>
  <c r="F674" i="5"/>
  <c r="E639" i="5"/>
  <c r="F639" i="5"/>
  <c r="E624" i="5"/>
  <c r="F624" i="5"/>
  <c r="E1120" i="5"/>
  <c r="F957" i="5"/>
  <c r="E952" i="5"/>
  <c r="E912" i="5"/>
  <c r="E904" i="5"/>
  <c r="E876" i="5"/>
  <c r="E866" i="5"/>
  <c r="E842" i="5"/>
  <c r="F842" i="5"/>
  <c r="E821" i="5"/>
  <c r="E702" i="5"/>
  <c r="F702" i="5"/>
  <c r="E698" i="5"/>
  <c r="F698" i="5"/>
  <c r="E688" i="5"/>
  <c r="F391" i="5"/>
  <c r="E391" i="5"/>
  <c r="F376" i="5"/>
  <c r="F326" i="5"/>
  <c r="F563" i="5"/>
  <c r="F553" i="5"/>
  <c r="F528" i="5"/>
  <c r="E466" i="5"/>
  <c r="F466" i="5"/>
  <c r="E442" i="5"/>
  <c r="F403" i="5"/>
  <c r="E403" i="5"/>
  <c r="F291" i="5"/>
  <c r="E240" i="5"/>
  <c r="E216" i="5"/>
  <c r="F216" i="5"/>
  <c r="F781" i="5"/>
  <c r="E687" i="5"/>
  <c r="C673" i="5"/>
  <c r="F635" i="5"/>
  <c r="E632" i="5"/>
  <c r="F620" i="5"/>
  <c r="E615" i="5"/>
  <c r="F606" i="5"/>
  <c r="E583" i="5"/>
  <c r="E553" i="5"/>
  <c r="F550" i="5"/>
  <c r="C527" i="5"/>
  <c r="F489" i="5"/>
  <c r="E489" i="5"/>
  <c r="E486" i="5"/>
  <c r="F486" i="5"/>
  <c r="F407" i="5"/>
  <c r="F394" i="5"/>
  <c r="E338" i="5"/>
  <c r="F643" i="5"/>
  <c r="E626" i="5"/>
  <c r="E550" i="5"/>
  <c r="E534" i="5"/>
  <c r="E488" i="5"/>
  <c r="F425" i="5"/>
  <c r="F592" i="5"/>
  <c r="F517" i="5"/>
  <c r="F494" i="5"/>
  <c r="F464" i="5"/>
  <c r="E464" i="5"/>
  <c r="E398" i="5"/>
  <c r="E351" i="5"/>
  <c r="E220" i="5"/>
  <c r="F651" i="5"/>
  <c r="E631" i="5"/>
  <c r="F631" i="5"/>
  <c r="E513" i="5"/>
  <c r="F416" i="5"/>
  <c r="E416" i="5"/>
  <c r="F412" i="5"/>
  <c r="E385" i="5"/>
  <c r="F310" i="5"/>
  <c r="E269" i="5"/>
  <c r="E686" i="5"/>
  <c r="F634" i="5"/>
  <c r="D634" i="5"/>
  <c r="E628" i="5"/>
  <c r="F622" i="5"/>
  <c r="F508" i="5"/>
  <c r="E508" i="5"/>
  <c r="E479" i="5"/>
  <c r="F479" i="5"/>
  <c r="F469" i="5"/>
  <c r="E431" i="5"/>
  <c r="E423" i="5"/>
  <c r="F423" i="5"/>
  <c r="F354" i="5"/>
  <c r="E354" i="5"/>
  <c r="E682" i="5"/>
  <c r="F682" i="5"/>
  <c r="F647" i="5"/>
  <c r="E571" i="5"/>
  <c r="F552" i="5"/>
  <c r="F444" i="5"/>
  <c r="E444" i="5"/>
  <c r="F436" i="5"/>
  <c r="E287" i="5"/>
  <c r="F799" i="5"/>
  <c r="E693" i="5"/>
  <c r="E647" i="5"/>
  <c r="F644" i="5"/>
  <c r="F587" i="5"/>
  <c r="F582" i="5"/>
  <c r="F575" i="5"/>
  <c r="E547" i="5"/>
  <c r="F519" i="5"/>
  <c r="E519" i="5"/>
  <c r="D491" i="5"/>
  <c r="F491" i="5"/>
  <c r="F478" i="5"/>
  <c r="E478" i="5"/>
  <c r="E430" i="5"/>
  <c r="E419" i="5"/>
  <c r="F419" i="5"/>
  <c r="C391" i="5"/>
  <c r="D369" i="5"/>
  <c r="C369" i="5"/>
  <c r="E365" i="5"/>
  <c r="E522" i="5"/>
  <c r="E433" i="5"/>
  <c r="F433" i="5"/>
  <c r="E382" i="5"/>
  <c r="E343" i="5"/>
  <c r="F343" i="5"/>
  <c r="F259" i="5"/>
  <c r="E259" i="5"/>
  <c r="F212" i="5"/>
  <c r="E212" i="5"/>
  <c r="E350" i="5"/>
  <c r="F350" i="5"/>
  <c r="F380" i="5"/>
  <c r="E294" i="5"/>
  <c r="F294" i="5"/>
  <c r="F262" i="5"/>
  <c r="E262" i="5"/>
  <c r="E232" i="5"/>
  <c r="F232" i="5"/>
  <c r="E410" i="5"/>
  <c r="E399" i="5"/>
  <c r="C383" i="5"/>
  <c r="E383" i="5"/>
  <c r="E345" i="5"/>
  <c r="F304" i="5"/>
  <c r="F282" i="5"/>
  <c r="F231" i="5"/>
  <c r="F222" i="5"/>
  <c r="E206" i="5"/>
  <c r="F206" i="5"/>
  <c r="F285" i="5"/>
  <c r="E285" i="5"/>
  <c r="C281" i="5"/>
  <c r="E275" i="5"/>
  <c r="F275" i="5"/>
  <c r="F237" i="5"/>
  <c r="E237" i="5"/>
  <c r="E222" i="5"/>
  <c r="F214" i="5"/>
  <c r="E205" i="5"/>
  <c r="F205" i="5"/>
  <c r="F399" i="5"/>
  <c r="E245" i="5"/>
  <c r="F217" i="5"/>
  <c r="E217" i="5"/>
  <c r="E483" i="5"/>
  <c r="E449" i="5"/>
  <c r="D438" i="5"/>
  <c r="E401" i="5"/>
  <c r="F392" i="5"/>
  <c r="E392" i="5"/>
  <c r="F323" i="5"/>
  <c r="E323" i="5"/>
  <c r="F311" i="5"/>
  <c r="F298" i="5"/>
  <c r="E298" i="5"/>
  <c r="F230" i="5"/>
  <c r="E230" i="5"/>
  <c r="E208" i="5"/>
  <c r="F208" i="5"/>
  <c r="E203" i="5"/>
  <c r="F203" i="5"/>
  <c r="E544" i="5"/>
  <c r="F536" i="5"/>
  <c r="E501" i="5"/>
  <c r="F501" i="5"/>
  <c r="E495" i="5"/>
  <c r="D422" i="5"/>
  <c r="E389" i="5"/>
  <c r="F377" i="5"/>
  <c r="F373" i="5"/>
  <c r="F339" i="5"/>
  <c r="E315" i="5"/>
  <c r="F315" i="5"/>
  <c r="F288" i="5"/>
  <c r="E288" i="5"/>
  <c r="E279" i="5"/>
  <c r="E265" i="5"/>
  <c r="F254" i="5"/>
  <c r="E241" i="5"/>
  <c r="F241" i="5"/>
  <c r="F194" i="5"/>
  <c r="E434" i="5"/>
  <c r="E333" i="5"/>
  <c r="E331" i="5"/>
  <c r="E309" i="5"/>
  <c r="F305" i="5"/>
  <c r="E303" i="5"/>
  <c r="E299" i="5"/>
  <c r="E270" i="5"/>
  <c r="F266" i="5"/>
  <c r="F255" i="5"/>
  <c r="E252" i="5"/>
  <c r="E244" i="5"/>
  <c r="E227" i="5"/>
  <c r="E195" i="5"/>
  <c r="F186" i="5"/>
  <c r="E305" i="5"/>
  <c r="E255" i="5"/>
  <c r="F248" i="5"/>
  <c r="E224" i="5"/>
  <c r="F221" i="5"/>
  <c r="F1848" i="5"/>
  <c r="E1848" i="5"/>
  <c r="E1836" i="5"/>
  <c r="F1836" i="5"/>
  <c r="E1872" i="5"/>
  <c r="F1872" i="5"/>
  <c r="E1840" i="5"/>
  <c r="F1840" i="5"/>
  <c r="F1798" i="5"/>
  <c r="E1798" i="5"/>
  <c r="E1774" i="5"/>
  <c r="F1774" i="5"/>
  <c r="D1751" i="5"/>
  <c r="E1801" i="5"/>
  <c r="F1801" i="5"/>
  <c r="E1786" i="5"/>
  <c r="F1786" i="5"/>
  <c r="F1756" i="5"/>
  <c r="E1756" i="5"/>
  <c r="E1852" i="5"/>
  <c r="F1852" i="5"/>
  <c r="F1759" i="5"/>
  <c r="E1759" i="5"/>
  <c r="F1828" i="5"/>
  <c r="E1828" i="5"/>
  <c r="D1820" i="5"/>
  <c r="E1820" i="5"/>
  <c r="F1820" i="5"/>
  <c r="E1817" i="5"/>
  <c r="F1817" i="5"/>
  <c r="C1817" i="5"/>
  <c r="E1877" i="5"/>
  <c r="F1877" i="5"/>
  <c r="E1860" i="5"/>
  <c r="F1860" i="5"/>
  <c r="C1805" i="5"/>
  <c r="E1805" i="5"/>
  <c r="F1805" i="5"/>
  <c r="E1772" i="5"/>
  <c r="F1772" i="5"/>
  <c r="E1732" i="5"/>
  <c r="F1732" i="5"/>
  <c r="F1868" i="5"/>
  <c r="E1868" i="5"/>
  <c r="E1832" i="5"/>
  <c r="F1832" i="5"/>
  <c r="F1702" i="5"/>
  <c r="E1702" i="5"/>
  <c r="E1882" i="5"/>
  <c r="F1882" i="5"/>
  <c r="E1856" i="5"/>
  <c r="F1856" i="5"/>
  <c r="D1754" i="5"/>
  <c r="E1754" i="5"/>
  <c r="F1754" i="5"/>
  <c r="F1746" i="5"/>
  <c r="E1746" i="5"/>
  <c r="F1739" i="5"/>
  <c r="E1739" i="5"/>
  <c r="E1725" i="5"/>
  <c r="F1725" i="5"/>
  <c r="E1708" i="5"/>
  <c r="F1708" i="5"/>
  <c r="F1667" i="5"/>
  <c r="E1667" i="5"/>
  <c r="E1692" i="5"/>
  <c r="F1692" i="5"/>
  <c r="E1615" i="5"/>
  <c r="F1615" i="5"/>
  <c r="E1880" i="5"/>
  <c r="F1875" i="5"/>
  <c r="E1870" i="5"/>
  <c r="F1862" i="5"/>
  <c r="E1858" i="5"/>
  <c r="C1845" i="5"/>
  <c r="F1842" i="5"/>
  <c r="E1838" i="5"/>
  <c r="E1777" i="5"/>
  <c r="E1744" i="5"/>
  <c r="F1744" i="5"/>
  <c r="E1625" i="5"/>
  <c r="F1625" i="5"/>
  <c r="E1597" i="5"/>
  <c r="F1597" i="5"/>
  <c r="E1301" i="5"/>
  <c r="F1301" i="5"/>
  <c r="F1808" i="5"/>
  <c r="F1784" i="5"/>
  <c r="F1768" i="5"/>
  <c r="F1767" i="5"/>
  <c r="E1765" i="5"/>
  <c r="D1765" i="5"/>
  <c r="D1752" i="5"/>
  <c r="E1682" i="5"/>
  <c r="F1682" i="5"/>
  <c r="E1519" i="5"/>
  <c r="F1519" i="5"/>
  <c r="D1519" i="5"/>
  <c r="C1862" i="5"/>
  <c r="E1855" i="5"/>
  <c r="F1854" i="5"/>
  <c r="C1850" i="5"/>
  <c r="E1835" i="5"/>
  <c r="F1834" i="5"/>
  <c r="F1816" i="5"/>
  <c r="E1800" i="5"/>
  <c r="F1785" i="5"/>
  <c r="E1781" i="5"/>
  <c r="F1770" i="5"/>
  <c r="E1768" i="5"/>
  <c r="E1740" i="5"/>
  <c r="E1738" i="5"/>
  <c r="F1738" i="5"/>
  <c r="E1724" i="5"/>
  <c r="F1724" i="5"/>
  <c r="E1657" i="5"/>
  <c r="F1657" i="5"/>
  <c r="E1654" i="5"/>
  <c r="F1654" i="5"/>
  <c r="F1628" i="5"/>
  <c r="E1628" i="5"/>
  <c r="F1608" i="5"/>
  <c r="E1608" i="5"/>
  <c r="E1593" i="5"/>
  <c r="F1593" i="5"/>
  <c r="E1393" i="5"/>
  <c r="F1393" i="5"/>
  <c r="D1823" i="5"/>
  <c r="F1818" i="5"/>
  <c r="C1797" i="5"/>
  <c r="F1794" i="5"/>
  <c r="E1787" i="5"/>
  <c r="F1787" i="5"/>
  <c r="E1785" i="5"/>
  <c r="E1755" i="5"/>
  <c r="F1755" i="5"/>
  <c r="F1743" i="5"/>
  <c r="E1679" i="5"/>
  <c r="F1679" i="5"/>
  <c r="E1554" i="5"/>
  <c r="F1554" i="5"/>
  <c r="C1876" i="5"/>
  <c r="C1875" i="5"/>
  <c r="E1728" i="5"/>
  <c r="F1728" i="5"/>
  <c r="F1676" i="5"/>
  <c r="E1676" i="5"/>
  <c r="E1584" i="5"/>
  <c r="F1584" i="5"/>
  <c r="C1855" i="5"/>
  <c r="F1804" i="5"/>
  <c r="E1797" i="5"/>
  <c r="F1797" i="5"/>
  <c r="F1778" i="5"/>
  <c r="F1776" i="5"/>
  <c r="D1776" i="5"/>
  <c r="E1745" i="5"/>
  <c r="D1737" i="5"/>
  <c r="F1737" i="5"/>
  <c r="C1733" i="5"/>
  <c r="E1733" i="5"/>
  <c r="F1733" i="5"/>
  <c r="E1645" i="5"/>
  <c r="F1645" i="5"/>
  <c r="D1630" i="5"/>
  <c r="E1630" i="5"/>
  <c r="F1630" i="5"/>
  <c r="E1587" i="5"/>
  <c r="F1587" i="5"/>
  <c r="C1529" i="5"/>
  <c r="E1878" i="5"/>
  <c r="F1865" i="5"/>
  <c r="F1845" i="5"/>
  <c r="F1825" i="5"/>
  <c r="C1782" i="5"/>
  <c r="F1766" i="5"/>
  <c r="E1766" i="5"/>
  <c r="F1762" i="5"/>
  <c r="F1750" i="5"/>
  <c r="F1748" i="5"/>
  <c r="E1623" i="5"/>
  <c r="F1623" i="5"/>
  <c r="F1557" i="5"/>
  <c r="E1557" i="5"/>
  <c r="F1879" i="5"/>
  <c r="E1865" i="5"/>
  <c r="F1864" i="5"/>
  <c r="F1861" i="5"/>
  <c r="F1857" i="5"/>
  <c r="E1845" i="5"/>
  <c r="F1844" i="5"/>
  <c r="F1841" i="5"/>
  <c r="F1837" i="5"/>
  <c r="E1825" i="5"/>
  <c r="F1824" i="5"/>
  <c r="F1821" i="5"/>
  <c r="F1814" i="5"/>
  <c r="F1811" i="5"/>
  <c r="E1808" i="5"/>
  <c r="E1807" i="5"/>
  <c r="F1807" i="5"/>
  <c r="F1788" i="5"/>
  <c r="F1780" i="5"/>
  <c r="F1777" i="5"/>
  <c r="E1767" i="5"/>
  <c r="E1762" i="5"/>
  <c r="E1735" i="5"/>
  <c r="F1716" i="5"/>
  <c r="E1716" i="5"/>
  <c r="E1698" i="5"/>
  <c r="F1698" i="5"/>
  <c r="E1532" i="5"/>
  <c r="F1532" i="5"/>
  <c r="E1712" i="5"/>
  <c r="E1709" i="5"/>
  <c r="E1695" i="5"/>
  <c r="E1685" i="5"/>
  <c r="F1685" i="5"/>
  <c r="E1673" i="5"/>
  <c r="E1670" i="5"/>
  <c r="E1664" i="5"/>
  <c r="E1648" i="5"/>
  <c r="E1642" i="5"/>
  <c r="E1635" i="5"/>
  <c r="F1635" i="5"/>
  <c r="E1595" i="5"/>
  <c r="E1573" i="5"/>
  <c r="F1573" i="5"/>
  <c r="E1493" i="5"/>
  <c r="F1493" i="5"/>
  <c r="F1367" i="5"/>
  <c r="E1367" i="5"/>
  <c r="E1343" i="5"/>
  <c r="F1343" i="5"/>
  <c r="E1714" i="5"/>
  <c r="E1710" i="5"/>
  <c r="C1706" i="5"/>
  <c r="E1703" i="5"/>
  <c r="F1606" i="5"/>
  <c r="F1589" i="5"/>
  <c r="F1522" i="5"/>
  <c r="E1522" i="5"/>
  <c r="D1506" i="5"/>
  <c r="F1506" i="5"/>
  <c r="E1506" i="5"/>
  <c r="E1489" i="5"/>
  <c r="F1489" i="5"/>
  <c r="F1696" i="5"/>
  <c r="E1696" i="5"/>
  <c r="F1684" i="5"/>
  <c r="F1674" i="5"/>
  <c r="F1652" i="5"/>
  <c r="F1636" i="5"/>
  <c r="E1742" i="5"/>
  <c r="F1719" i="5"/>
  <c r="F1669" i="5"/>
  <c r="C1665" i="5"/>
  <c r="E1662" i="5"/>
  <c r="F1647" i="5"/>
  <c r="F1637" i="5"/>
  <c r="E1634" i="5"/>
  <c r="F1609" i="5"/>
  <c r="E1604" i="5"/>
  <c r="F1604" i="5"/>
  <c r="F1586" i="5"/>
  <c r="E1578" i="5"/>
  <c r="F1578" i="5"/>
  <c r="F1544" i="5"/>
  <c r="E1544" i="5"/>
  <c r="E1538" i="5"/>
  <c r="F1538" i="5"/>
  <c r="E1466" i="5"/>
  <c r="F1466" i="5"/>
  <c r="E1350" i="5"/>
  <c r="F1350" i="5"/>
  <c r="C1684" i="5"/>
  <c r="E1684" i="5"/>
  <c r="E1668" i="5"/>
  <c r="F1668" i="5"/>
  <c r="E1647" i="5"/>
  <c r="F1646" i="5"/>
  <c r="E1646" i="5"/>
  <c r="C1600" i="5"/>
  <c r="F1600" i="5"/>
  <c r="E1565" i="5"/>
  <c r="D1565" i="5"/>
  <c r="F1565" i="5"/>
  <c r="F1712" i="5"/>
  <c r="E1704" i="5"/>
  <c r="E1690" i="5"/>
  <c r="F1690" i="5"/>
  <c r="F1656" i="5"/>
  <c r="C1643" i="5"/>
  <c r="C1637" i="5"/>
  <c r="E1629" i="5"/>
  <c r="F1629" i="5"/>
  <c r="F1624" i="5"/>
  <c r="F1617" i="5"/>
  <c r="E1612" i="5"/>
  <c r="E1598" i="5"/>
  <c r="F1483" i="5"/>
  <c r="E1483" i="5"/>
  <c r="E1723" i="5"/>
  <c r="F1720" i="5"/>
  <c r="F1707" i="5"/>
  <c r="F1695" i="5"/>
  <c r="F1673" i="5"/>
  <c r="C1653" i="5"/>
  <c r="E1617" i="5"/>
  <c r="F1595" i="5"/>
  <c r="E1454" i="5"/>
  <c r="F1454" i="5"/>
  <c r="F1713" i="5"/>
  <c r="D1673" i="5"/>
  <c r="C1663" i="5"/>
  <c r="F1663" i="5"/>
  <c r="F1642" i="5"/>
  <c r="E1640" i="5"/>
  <c r="F1640" i="5"/>
  <c r="E1632" i="5"/>
  <c r="E1340" i="5"/>
  <c r="F1340" i="5"/>
  <c r="D1340" i="5"/>
  <c r="D1498" i="5"/>
  <c r="C1498" i="5"/>
  <c r="F1478" i="5"/>
  <c r="C1355" i="5"/>
  <c r="E1326" i="5"/>
  <c r="F1326" i="5"/>
  <c r="D1326" i="5"/>
  <c r="C1613" i="5"/>
  <c r="F1582" i="5"/>
  <c r="E1576" i="5"/>
  <c r="F1566" i="5"/>
  <c r="E1566" i="5"/>
  <c r="F1521" i="5"/>
  <c r="F1518" i="5"/>
  <c r="F1517" i="5"/>
  <c r="E1504" i="5"/>
  <c r="F1500" i="5"/>
  <c r="E1500" i="5"/>
  <c r="E1488" i="5"/>
  <c r="F1488" i="5"/>
  <c r="E1482" i="5"/>
  <c r="D1480" i="5"/>
  <c r="F1410" i="5"/>
  <c r="E1410" i="5"/>
  <c r="F1380" i="5"/>
  <c r="E1380" i="5"/>
  <c r="E1315" i="5"/>
  <c r="F1315" i="5"/>
  <c r="E1582" i="5"/>
  <c r="F1564" i="5"/>
  <c r="E1549" i="5"/>
  <c r="F1543" i="5"/>
  <c r="E1539" i="5"/>
  <c r="F1539" i="5"/>
  <c r="E1527" i="5"/>
  <c r="E1521" i="5"/>
  <c r="E1518" i="5"/>
  <c r="F1511" i="5"/>
  <c r="E1511" i="5"/>
  <c r="E1496" i="5"/>
  <c r="E1471" i="5"/>
  <c r="F1471" i="5"/>
  <c r="E1432" i="5"/>
  <c r="F1432" i="5"/>
  <c r="C1556" i="5"/>
  <c r="E1543" i="5"/>
  <c r="F1533" i="5"/>
  <c r="E1533" i="5"/>
  <c r="E1477" i="5"/>
  <c r="F1477" i="5"/>
  <c r="C1412" i="5"/>
  <c r="F1407" i="5"/>
  <c r="E1407" i="5"/>
  <c r="E1397" i="5"/>
  <c r="F1397" i="5"/>
  <c r="F1317" i="5"/>
  <c r="E1317" i="5"/>
  <c r="F1311" i="5"/>
  <c r="E1311" i="5"/>
  <c r="E1279" i="5"/>
  <c r="F1279" i="5"/>
  <c r="F1567" i="5"/>
  <c r="C1505" i="5"/>
  <c r="F1494" i="5"/>
  <c r="E1494" i="5"/>
  <c r="F1460" i="5"/>
  <c r="E1460" i="5"/>
  <c r="E1443" i="5"/>
  <c r="F1443" i="5"/>
  <c r="E1438" i="5"/>
  <c r="F1438" i="5"/>
  <c r="F1400" i="5"/>
  <c r="E1400" i="5"/>
  <c r="F1307" i="5"/>
  <c r="E1307" i="5"/>
  <c r="E1278" i="5"/>
  <c r="F1278" i="5"/>
  <c r="F1569" i="5"/>
  <c r="C1564" i="5"/>
  <c r="F1556" i="5"/>
  <c r="E1556" i="5"/>
  <c r="F1551" i="5"/>
  <c r="F1541" i="5"/>
  <c r="E1507" i="5"/>
  <c r="E1499" i="5"/>
  <c r="F1499" i="5"/>
  <c r="F1618" i="5"/>
  <c r="F1607" i="5"/>
  <c r="F1590" i="5"/>
  <c r="F1579" i="5"/>
  <c r="F1558" i="5"/>
  <c r="E1551" i="5"/>
  <c r="F1550" i="5"/>
  <c r="E1550" i="5"/>
  <c r="E1541" i="5"/>
  <c r="F1529" i="5"/>
  <c r="F1528" i="5"/>
  <c r="E1449" i="5"/>
  <c r="F1449" i="5"/>
  <c r="C1449" i="5"/>
  <c r="E1324" i="5"/>
  <c r="F1324" i="5"/>
  <c r="E1313" i="5"/>
  <c r="F1313" i="5"/>
  <c r="E1296" i="5"/>
  <c r="F1296" i="5"/>
  <c r="F1613" i="5"/>
  <c r="E1607" i="5"/>
  <c r="F1602" i="5"/>
  <c r="E1596" i="5"/>
  <c r="F1585" i="5"/>
  <c r="E1558" i="5"/>
  <c r="F1523" i="5"/>
  <c r="E1516" i="5"/>
  <c r="F1510" i="5"/>
  <c r="E1510" i="5"/>
  <c r="F1420" i="5"/>
  <c r="E1420" i="5"/>
  <c r="F1417" i="5"/>
  <c r="E1417" i="5"/>
  <c r="F1375" i="5"/>
  <c r="E1375" i="5"/>
  <c r="E1472" i="5"/>
  <c r="F1467" i="5"/>
  <c r="E1461" i="5"/>
  <c r="F1456" i="5"/>
  <c r="E1450" i="5"/>
  <c r="E1444" i="5"/>
  <c r="F1439" i="5"/>
  <c r="E1433" i="5"/>
  <c r="E1421" i="5"/>
  <c r="F1413" i="5"/>
  <c r="E1385" i="5"/>
  <c r="F1385" i="5"/>
  <c r="F1357" i="5"/>
  <c r="E1357" i="5"/>
  <c r="E1290" i="5"/>
  <c r="F1290" i="5"/>
  <c r="D1290" i="5"/>
  <c r="E1284" i="5"/>
  <c r="F1284" i="5"/>
  <c r="E1212" i="5"/>
  <c r="F1212" i="5"/>
  <c r="F1181" i="5"/>
  <c r="E1181" i="5"/>
  <c r="D1139" i="5"/>
  <c r="C1139" i="5"/>
  <c r="E1159" i="5"/>
  <c r="F1159" i="5"/>
  <c r="E1468" i="5"/>
  <c r="E1457" i="5"/>
  <c r="C1456" i="5"/>
  <c r="E1429" i="5"/>
  <c r="F1429" i="5"/>
  <c r="E1422" i="5"/>
  <c r="F1381" i="5"/>
  <c r="C1346" i="5"/>
  <c r="F1309" i="5"/>
  <c r="E1267" i="5"/>
  <c r="F1267" i="5"/>
  <c r="D1255" i="5"/>
  <c r="E1229" i="5"/>
  <c r="F1229" i="5"/>
  <c r="E1222" i="5"/>
  <c r="F1222" i="5"/>
  <c r="E1200" i="5"/>
  <c r="F1200" i="5"/>
  <c r="F1427" i="5"/>
  <c r="F1396" i="5"/>
  <c r="F1391" i="5"/>
  <c r="E1386" i="5"/>
  <c r="E1381" i="5"/>
  <c r="F1376" i="5"/>
  <c r="E1356" i="5"/>
  <c r="E1306" i="5"/>
  <c r="E1210" i="5"/>
  <c r="F1210" i="5"/>
  <c r="C1064" i="5"/>
  <c r="E1427" i="5"/>
  <c r="E1365" i="5"/>
  <c r="E1346" i="5"/>
  <c r="F1346" i="5"/>
  <c r="E1304" i="5"/>
  <c r="F1298" i="5"/>
  <c r="E1295" i="5"/>
  <c r="E1270" i="5"/>
  <c r="F1270" i="5"/>
  <c r="F1251" i="5"/>
  <c r="E1251" i="5"/>
  <c r="E1194" i="5"/>
  <c r="F1194" i="5"/>
  <c r="F1153" i="5"/>
  <c r="F1430" i="5"/>
  <c r="E1363" i="5"/>
  <c r="F1363" i="5"/>
  <c r="E1293" i="5"/>
  <c r="F1254" i="5"/>
  <c r="E1254" i="5"/>
  <c r="E1354" i="5"/>
  <c r="E1318" i="5"/>
  <c r="E1259" i="5"/>
  <c r="F1259" i="5"/>
  <c r="E1220" i="5"/>
  <c r="E1198" i="5"/>
  <c r="F1157" i="5"/>
  <c r="E1157" i="5"/>
  <c r="E1419" i="5"/>
  <c r="F1419" i="5"/>
  <c r="E1374" i="5"/>
  <c r="F1374" i="5"/>
  <c r="E1368" i="5"/>
  <c r="F1337" i="5"/>
  <c r="F1320" i="5"/>
  <c r="E1247" i="5"/>
  <c r="F1247" i="5"/>
  <c r="F1243" i="5"/>
  <c r="E1243" i="5"/>
  <c r="D1537" i="5"/>
  <c r="F1461" i="5"/>
  <c r="F1421" i="5"/>
  <c r="C1416" i="5"/>
  <c r="F1403" i="5"/>
  <c r="E1335" i="5"/>
  <c r="F1335" i="5"/>
  <c r="E1285" i="5"/>
  <c r="F1285" i="5"/>
  <c r="F1151" i="5"/>
  <c r="E1151" i="5"/>
  <c r="F1281" i="5"/>
  <c r="F1272" i="5"/>
  <c r="F1268" i="5"/>
  <c r="F1260" i="5"/>
  <c r="E1244" i="5"/>
  <c r="E1233" i="5"/>
  <c r="F1232" i="5"/>
  <c r="E1232" i="5"/>
  <c r="F1195" i="5"/>
  <c r="F1179" i="5"/>
  <c r="E1148" i="5"/>
  <c r="F1148" i="5"/>
  <c r="E1093" i="5"/>
  <c r="F1093" i="5"/>
  <c r="E1056" i="5"/>
  <c r="F1056" i="5"/>
  <c r="F1271" i="5"/>
  <c r="E1264" i="5"/>
  <c r="F1257" i="5"/>
  <c r="F1253" i="5"/>
  <c r="E1249" i="5"/>
  <c r="E1248" i="5"/>
  <c r="E1241" i="5"/>
  <c r="F1218" i="5"/>
  <c r="E1214" i="5"/>
  <c r="E1205" i="5"/>
  <c r="F1204" i="5"/>
  <c r="E1204" i="5"/>
  <c r="E1199" i="5"/>
  <c r="C1189" i="5"/>
  <c r="F1187" i="5"/>
  <c r="E1133" i="5"/>
  <c r="F1133" i="5"/>
  <c r="E1100" i="5"/>
  <c r="F1100" i="5"/>
  <c r="F1097" i="5"/>
  <c r="E1097" i="5"/>
  <c r="F1269" i="5"/>
  <c r="E1257" i="5"/>
  <c r="E1253" i="5"/>
  <c r="F1227" i="5"/>
  <c r="E1184" i="5"/>
  <c r="F1184" i="5"/>
  <c r="E1173" i="5"/>
  <c r="F1173" i="5"/>
  <c r="C1164" i="5"/>
  <c r="F967" i="5"/>
  <c r="E967" i="5"/>
  <c r="E1269" i="5"/>
  <c r="E1260" i="5"/>
  <c r="E1237" i="5"/>
  <c r="E1187" i="5"/>
  <c r="E1162" i="5"/>
  <c r="F1162" i="5"/>
  <c r="E1077" i="5"/>
  <c r="F1077" i="5"/>
  <c r="E1041" i="5"/>
  <c r="F1041" i="5"/>
  <c r="E986" i="5"/>
  <c r="F986" i="5"/>
  <c r="F979" i="5"/>
  <c r="E979" i="5"/>
  <c r="F1241" i="5"/>
  <c r="F1221" i="5"/>
  <c r="E1221" i="5"/>
  <c r="F1199" i="5"/>
  <c r="D1137" i="5"/>
  <c r="F1137" i="5"/>
  <c r="E1137" i="5"/>
  <c r="E1104" i="5"/>
  <c r="F1104" i="5"/>
  <c r="E1052" i="5"/>
  <c r="F1052" i="5"/>
  <c r="F989" i="5"/>
  <c r="E989" i="5"/>
  <c r="F1231" i="5"/>
  <c r="E1129" i="5"/>
  <c r="F1129" i="5"/>
  <c r="F1111" i="5"/>
  <c r="E1111" i="5"/>
  <c r="E1068" i="5"/>
  <c r="F1068" i="5"/>
  <c r="E1043" i="5"/>
  <c r="F1043" i="5"/>
  <c r="F1409" i="5"/>
  <c r="F1399" i="5"/>
  <c r="E1274" i="5"/>
  <c r="F1255" i="5"/>
  <c r="E1239" i="5"/>
  <c r="E1235" i="5"/>
  <c r="E1209" i="5"/>
  <c r="F1193" i="5"/>
  <c r="E1193" i="5"/>
  <c r="E1190" i="5"/>
  <c r="F1190" i="5"/>
  <c r="E1179" i="5"/>
  <c r="F1358" i="5"/>
  <c r="F1308" i="5"/>
  <c r="E1271" i="5"/>
  <c r="F1263" i="5"/>
  <c r="C1262" i="5"/>
  <c r="F1217" i="5"/>
  <c r="F1215" i="5"/>
  <c r="E1215" i="5"/>
  <c r="F1207" i="5"/>
  <c r="E1170" i="5"/>
  <c r="F1168" i="5"/>
  <c r="E1142" i="5"/>
  <c r="F1142" i="5"/>
  <c r="E1182" i="5"/>
  <c r="F1177" i="5"/>
  <c r="E1171" i="5"/>
  <c r="E1165" i="5"/>
  <c r="F1160" i="5"/>
  <c r="E1154" i="5"/>
  <c r="F1149" i="5"/>
  <c r="E1143" i="5"/>
  <c r="E1125" i="5"/>
  <c r="F1121" i="5"/>
  <c r="F1083" i="5"/>
  <c r="E1083" i="5"/>
  <c r="F1072" i="5"/>
  <c r="F1061" i="5"/>
  <c r="E946" i="5"/>
  <c r="F946" i="5"/>
  <c r="F1145" i="5"/>
  <c r="E1119" i="5"/>
  <c r="F1102" i="5"/>
  <c r="F1085" i="5"/>
  <c r="F1082" i="5"/>
  <c r="F1060" i="5"/>
  <c r="F930" i="5"/>
  <c r="E930" i="5"/>
  <c r="E923" i="5"/>
  <c r="F923" i="5"/>
  <c r="F889" i="5"/>
  <c r="E889" i="5"/>
  <c r="E1145" i="5"/>
  <c r="F1140" i="5"/>
  <c r="F1135" i="5"/>
  <c r="E1131" i="5"/>
  <c r="E1122" i="5"/>
  <c r="F1113" i="5"/>
  <c r="E1102" i="5"/>
  <c r="F1099" i="5"/>
  <c r="E1085" i="5"/>
  <c r="E1076" i="5"/>
  <c r="E1069" i="5"/>
  <c r="F1033" i="5"/>
  <c r="E1033" i="5"/>
  <c r="E1021" i="5"/>
  <c r="F1021" i="5"/>
  <c r="E973" i="5"/>
  <c r="F973" i="5"/>
  <c r="E1082" i="5"/>
  <c r="E1067" i="5"/>
  <c r="F1065" i="5"/>
  <c r="E1045" i="5"/>
  <c r="E1040" i="5"/>
  <c r="F1040" i="5"/>
  <c r="E1018" i="5"/>
  <c r="F1018" i="5"/>
  <c r="F999" i="5"/>
  <c r="E999" i="5"/>
  <c r="E955" i="5"/>
  <c r="F955" i="5"/>
  <c r="E938" i="5"/>
  <c r="F938" i="5"/>
  <c r="C1178" i="5"/>
  <c r="F1127" i="5"/>
  <c r="F1091" i="5"/>
  <c r="E1080" i="5"/>
  <c r="F1049" i="5"/>
  <c r="E1049" i="5"/>
  <c r="D1032" i="5"/>
  <c r="E1032" i="5"/>
  <c r="F1032" i="5"/>
  <c r="E1017" i="5"/>
  <c r="F1017" i="5"/>
  <c r="C951" i="5"/>
  <c r="E951" i="5"/>
  <c r="F951" i="5"/>
  <c r="F1059" i="5"/>
  <c r="E1059" i="5"/>
  <c r="F1045" i="5"/>
  <c r="D1025" i="5"/>
  <c r="E1025" i="5"/>
  <c r="F1025" i="5"/>
  <c r="E963" i="5"/>
  <c r="F963" i="5"/>
  <c r="E921" i="5"/>
  <c r="F921" i="5"/>
  <c r="E1110" i="5"/>
  <c r="F1069" i="5"/>
  <c r="E1063" i="5"/>
  <c r="F1063" i="5"/>
  <c r="F1053" i="5"/>
  <c r="F1010" i="5"/>
  <c r="E928" i="5"/>
  <c r="F928" i="5"/>
  <c r="F1182" i="5"/>
  <c r="F1117" i="5"/>
  <c r="F1115" i="5"/>
  <c r="F1079" i="5"/>
  <c r="E1079" i="5"/>
  <c r="E1037" i="5"/>
  <c r="F1009" i="5"/>
  <c r="E1009" i="5"/>
  <c r="E943" i="5"/>
  <c r="F943" i="5"/>
  <c r="F917" i="5"/>
  <c r="E917" i="5"/>
  <c r="F886" i="5"/>
  <c r="E886" i="5"/>
  <c r="E874" i="5"/>
  <c r="F874" i="5"/>
  <c r="E835" i="5"/>
  <c r="F835" i="5"/>
  <c r="F827" i="5"/>
  <c r="E977" i="5"/>
  <c r="F961" i="5"/>
  <c r="E961" i="5"/>
  <c r="F933" i="5"/>
  <c r="E933" i="5"/>
  <c r="F919" i="5"/>
  <c r="F909" i="5"/>
  <c r="E909" i="5"/>
  <c r="E857" i="5"/>
  <c r="F857" i="5"/>
  <c r="F983" i="5"/>
  <c r="E983" i="5"/>
  <c r="F949" i="5"/>
  <c r="F902" i="5"/>
  <c r="F895" i="5"/>
  <c r="E824" i="5"/>
  <c r="F824" i="5"/>
  <c r="C824" i="5"/>
  <c r="F939" i="5"/>
  <c r="E939" i="5"/>
  <c r="F899" i="5"/>
  <c r="E899" i="5"/>
  <c r="F869" i="5"/>
  <c r="E869" i="5"/>
  <c r="E775" i="5"/>
  <c r="F775" i="5"/>
  <c r="C1118" i="5"/>
  <c r="E1066" i="5"/>
  <c r="F1050" i="5"/>
  <c r="E1020" i="5"/>
  <c r="F1000" i="5"/>
  <c r="E1000" i="5"/>
  <c r="E995" i="5"/>
  <c r="F960" i="5"/>
  <c r="F956" i="5"/>
  <c r="C950" i="5"/>
  <c r="C937" i="5"/>
  <c r="F935" i="5"/>
  <c r="F932" i="5"/>
  <c r="F927" i="5"/>
  <c r="F922" i="5"/>
  <c r="E922" i="5"/>
  <c r="E916" i="5"/>
  <c r="E908" i="5"/>
  <c r="F908" i="5"/>
  <c r="E988" i="5"/>
  <c r="C988" i="5"/>
  <c r="E978" i="5"/>
  <c r="F978" i="5"/>
  <c r="E966" i="5"/>
  <c r="E960" i="5"/>
  <c r="F945" i="5"/>
  <c r="E932" i="5"/>
  <c r="E918" i="5"/>
  <c r="E894" i="5"/>
  <c r="F894" i="5"/>
  <c r="E852" i="5"/>
  <c r="F852" i="5"/>
  <c r="E757" i="5"/>
  <c r="F757" i="5"/>
  <c r="D724" i="5"/>
  <c r="C724" i="5"/>
  <c r="E1078" i="5"/>
  <c r="E1055" i="5"/>
  <c r="F1039" i="5"/>
  <c r="E1016" i="5"/>
  <c r="F972" i="5"/>
  <c r="E972" i="5"/>
  <c r="F950" i="5"/>
  <c r="E950" i="5"/>
  <c r="C940" i="5"/>
  <c r="E927" i="5"/>
  <c r="C927" i="5"/>
  <c r="E907" i="5"/>
  <c r="F907" i="5"/>
  <c r="E742" i="5"/>
  <c r="F1002" i="5"/>
  <c r="F996" i="5"/>
  <c r="F995" i="5"/>
  <c r="E935" i="5"/>
  <c r="F877" i="5"/>
  <c r="F819" i="5"/>
  <c r="E819" i="5"/>
  <c r="F683" i="5"/>
  <c r="E683" i="5"/>
  <c r="C1098" i="5"/>
  <c r="E1048" i="5"/>
  <c r="E1028" i="5"/>
  <c r="E1006" i="5"/>
  <c r="E1005" i="5"/>
  <c r="E996" i="5"/>
  <c r="F990" i="5"/>
  <c r="F980" i="5"/>
  <c r="F958" i="5"/>
  <c r="F936" i="5"/>
  <c r="E925" i="5"/>
  <c r="E919" i="5"/>
  <c r="F900" i="5"/>
  <c r="F855" i="5"/>
  <c r="F803" i="5"/>
  <c r="E803" i="5"/>
  <c r="E796" i="5"/>
  <c r="F753" i="5"/>
  <c r="E753" i="5"/>
  <c r="F677" i="5"/>
  <c r="E677" i="5"/>
  <c r="F913" i="5"/>
  <c r="F901" i="5"/>
  <c r="F893" i="5"/>
  <c r="F883" i="5"/>
  <c r="E875" i="5"/>
  <c r="E870" i="5"/>
  <c r="E861" i="5"/>
  <c r="F861" i="5"/>
  <c r="F841" i="5"/>
  <c r="F833" i="5"/>
  <c r="E825" i="5"/>
  <c r="E811" i="5"/>
  <c r="F811" i="5"/>
  <c r="E656" i="5"/>
  <c r="E645" i="5"/>
  <c r="F645" i="5"/>
  <c r="E872" i="5"/>
  <c r="E822" i="5"/>
  <c r="F783" i="5"/>
  <c r="C783" i="5"/>
  <c r="F770" i="5"/>
  <c r="E770" i="5"/>
  <c r="E672" i="5"/>
  <c r="F612" i="5"/>
  <c r="E612" i="5"/>
  <c r="D842" i="5"/>
  <c r="E774" i="5"/>
  <c r="F774" i="5"/>
  <c r="E761" i="5"/>
  <c r="F761" i="5"/>
  <c r="E887" i="5"/>
  <c r="F887" i="5"/>
  <c r="F870" i="5"/>
  <c r="F853" i="5"/>
  <c r="E853" i="5"/>
  <c r="E836" i="5"/>
  <c r="F836" i="5"/>
  <c r="D831" i="5"/>
  <c r="F820" i="5"/>
  <c r="F662" i="5"/>
  <c r="E662" i="5"/>
  <c r="F873" i="5"/>
  <c r="E873" i="5"/>
  <c r="E856" i="5"/>
  <c r="F823" i="5"/>
  <c r="E823" i="5"/>
  <c r="E795" i="5"/>
  <c r="F795" i="5"/>
  <c r="F779" i="5"/>
  <c r="C732" i="5"/>
  <c r="E692" i="5"/>
  <c r="F692" i="5"/>
  <c r="E685" i="5"/>
  <c r="F685" i="5"/>
  <c r="F879" i="5"/>
  <c r="E862" i="5"/>
  <c r="F862" i="5"/>
  <c r="F846" i="5"/>
  <c r="E845" i="5"/>
  <c r="F845" i="5"/>
  <c r="F840" i="5"/>
  <c r="E834" i="5"/>
  <c r="F829" i="5"/>
  <c r="E812" i="5"/>
  <c r="F812" i="5"/>
  <c r="E711" i="5"/>
  <c r="F711" i="5"/>
  <c r="E700" i="5"/>
  <c r="F700" i="5"/>
  <c r="D926" i="5"/>
  <c r="E898" i="5"/>
  <c r="F898" i="5"/>
  <c r="E892" i="5"/>
  <c r="F880" i="5"/>
  <c r="F866" i="5"/>
  <c r="E863" i="5"/>
  <c r="E846" i="5"/>
  <c r="F830" i="5"/>
  <c r="F816" i="5"/>
  <c r="E813" i="5"/>
  <c r="E807" i="5"/>
  <c r="F807" i="5"/>
  <c r="F796" i="5"/>
  <c r="F791" i="5"/>
  <c r="E791" i="5"/>
  <c r="E786" i="5"/>
  <c r="F786" i="5"/>
  <c r="D765" i="5"/>
  <c r="C765" i="5"/>
  <c r="F790" i="5"/>
  <c r="F773" i="5"/>
  <c r="E773" i="5"/>
  <c r="E741" i="5"/>
  <c r="F740" i="5"/>
  <c r="F723" i="5"/>
  <c r="E723" i="5"/>
  <c r="F686" i="5"/>
  <c r="F658" i="5"/>
  <c r="E658" i="5"/>
  <c r="F652" i="5"/>
  <c r="E652" i="5"/>
  <c r="E480" i="5"/>
  <c r="F480" i="5"/>
  <c r="E701" i="5"/>
  <c r="F690" i="5"/>
  <c r="E654" i="5"/>
  <c r="F654" i="5"/>
  <c r="E585" i="5"/>
  <c r="F585" i="5"/>
  <c r="E762" i="5"/>
  <c r="F762" i="5"/>
  <c r="F733" i="5"/>
  <c r="F729" i="5"/>
  <c r="E712" i="5"/>
  <c r="F712" i="5"/>
  <c r="E670" i="5"/>
  <c r="C667" i="5"/>
  <c r="C660" i="5"/>
  <c r="E660" i="5"/>
  <c r="E591" i="5"/>
  <c r="F591" i="5"/>
  <c r="D591" i="5"/>
  <c r="F701" i="5"/>
  <c r="C670" i="5"/>
  <c r="E667" i="5"/>
  <c r="F667" i="5"/>
  <c r="E476" i="5"/>
  <c r="F476" i="5"/>
  <c r="E784" i="5"/>
  <c r="E777" i="5"/>
  <c r="E772" i="5"/>
  <c r="E769" i="5"/>
  <c r="E744" i="5"/>
  <c r="E740" i="5"/>
  <c r="E734" i="5"/>
  <c r="E731" i="5"/>
  <c r="E727" i="5"/>
  <c r="E722" i="5"/>
  <c r="E719" i="5"/>
  <c r="E684" i="5"/>
  <c r="F684" i="5"/>
  <c r="E648" i="5"/>
  <c r="E595" i="5"/>
  <c r="F595" i="5"/>
  <c r="F736" i="5"/>
  <c r="F724" i="5"/>
  <c r="F707" i="5"/>
  <c r="F696" i="5"/>
  <c r="F673" i="5"/>
  <c r="E673" i="5"/>
  <c r="F666" i="5"/>
  <c r="E663" i="5"/>
  <c r="F663" i="5"/>
  <c r="F745" i="5"/>
  <c r="D735" i="5"/>
  <c r="E724" i="5"/>
  <c r="F720" i="5"/>
  <c r="E707" i="5"/>
  <c r="E703" i="5"/>
  <c r="E696" i="5"/>
  <c r="E695" i="5"/>
  <c r="F695" i="5"/>
  <c r="E689" i="5"/>
  <c r="F679" i="5"/>
  <c r="E666" i="5"/>
  <c r="E641" i="5"/>
  <c r="F641" i="5"/>
  <c r="E629" i="5"/>
  <c r="F629" i="5"/>
  <c r="F608" i="5"/>
  <c r="E608" i="5"/>
  <c r="E500" i="5"/>
  <c r="F500" i="5"/>
  <c r="F646" i="5"/>
  <c r="E642" i="5"/>
  <c r="F638" i="5"/>
  <c r="F596" i="5"/>
  <c r="E592" i="5"/>
  <c r="E573" i="5"/>
  <c r="E515" i="5"/>
  <c r="F515" i="5"/>
  <c r="E503" i="5"/>
  <c r="F503" i="5"/>
  <c r="D458" i="5"/>
  <c r="C458" i="5"/>
  <c r="D466" i="5"/>
  <c r="E531" i="5"/>
  <c r="F531" i="5"/>
  <c r="F454" i="5"/>
  <c r="E454" i="5"/>
  <c r="D440" i="5"/>
  <c r="C440" i="5"/>
  <c r="E440" i="5"/>
  <c r="F440" i="5"/>
  <c r="E651" i="5"/>
  <c r="C634" i="5"/>
  <c r="E623" i="5"/>
  <c r="E619" i="5"/>
  <c r="E613" i="5"/>
  <c r="E610" i="5"/>
  <c r="E606" i="5"/>
  <c r="E601" i="5"/>
  <c r="E598" i="5"/>
  <c r="F590" i="5"/>
  <c r="F584" i="5"/>
  <c r="F562" i="5"/>
  <c r="E562" i="5"/>
  <c r="E551" i="5"/>
  <c r="F551" i="5"/>
  <c r="E492" i="5"/>
  <c r="F492" i="5"/>
  <c r="C680" i="5"/>
  <c r="F653" i="5"/>
  <c r="E590" i="5"/>
  <c r="D581" i="5"/>
  <c r="E574" i="5"/>
  <c r="F556" i="5"/>
  <c r="E538" i="5"/>
  <c r="F538" i="5"/>
  <c r="E426" i="5"/>
  <c r="F426" i="5"/>
  <c r="D614" i="5"/>
  <c r="E543" i="5"/>
  <c r="F543" i="5"/>
  <c r="F619" i="5"/>
  <c r="C606" i="5"/>
  <c r="F602" i="5"/>
  <c r="E602" i="5"/>
  <c r="E584" i="5"/>
  <c r="E556" i="5"/>
  <c r="E546" i="5"/>
  <c r="F546" i="5"/>
  <c r="E523" i="5"/>
  <c r="F523" i="5"/>
  <c r="F456" i="5"/>
  <c r="E456" i="5"/>
  <c r="F625" i="5"/>
  <c r="F604" i="5"/>
  <c r="E568" i="5"/>
  <c r="F568" i="5"/>
  <c r="E507" i="5"/>
  <c r="F507" i="5"/>
  <c r="D442" i="5"/>
  <c r="E625" i="5"/>
  <c r="F621" i="5"/>
  <c r="C579" i="5"/>
  <c r="F579" i="5"/>
  <c r="D573" i="5"/>
  <c r="C496" i="5"/>
  <c r="F484" i="5"/>
  <c r="E484" i="5"/>
  <c r="E448" i="5"/>
  <c r="F448" i="5"/>
  <c r="E384" i="5"/>
  <c r="F384" i="5"/>
  <c r="F408" i="5"/>
  <c r="C408" i="5"/>
  <c r="E408" i="5"/>
  <c r="D346" i="5"/>
  <c r="E346" i="5"/>
  <c r="F504" i="5"/>
  <c r="E473" i="5"/>
  <c r="C473" i="5"/>
  <c r="E404" i="5"/>
  <c r="F404" i="5"/>
  <c r="E357" i="5"/>
  <c r="F357" i="5"/>
  <c r="E284" i="5"/>
  <c r="F284" i="5"/>
  <c r="E541" i="5"/>
  <c r="F533" i="5"/>
  <c r="F510" i="5"/>
  <c r="E494" i="5"/>
  <c r="E493" i="5"/>
  <c r="C481" i="5"/>
  <c r="D411" i="5"/>
  <c r="E411" i="5"/>
  <c r="F411" i="5"/>
  <c r="E352" i="5"/>
  <c r="F352" i="5"/>
  <c r="D343" i="5"/>
  <c r="E325" i="5"/>
  <c r="F325" i="5"/>
  <c r="F467" i="5"/>
  <c r="F460" i="5"/>
  <c r="D432" i="5"/>
  <c r="E432" i="5"/>
  <c r="F432" i="5"/>
  <c r="C418" i="5"/>
  <c r="E530" i="5"/>
  <c r="F522" i="5"/>
  <c r="E491" i="5"/>
  <c r="F483" i="5"/>
  <c r="E465" i="5"/>
  <c r="C462" i="5"/>
  <c r="E443" i="5"/>
  <c r="D443" i="5"/>
  <c r="F443" i="5"/>
  <c r="D460" i="5"/>
  <c r="E457" i="5"/>
  <c r="F445" i="5"/>
  <c r="E437" i="5"/>
  <c r="F437" i="5"/>
  <c r="E375" i="5"/>
  <c r="F375" i="5"/>
  <c r="F545" i="5"/>
  <c r="F535" i="5"/>
  <c r="F496" i="5"/>
  <c r="E421" i="5"/>
  <c r="F421" i="5"/>
  <c r="F359" i="5"/>
  <c r="D359" i="5"/>
  <c r="C359" i="5"/>
  <c r="E359" i="5"/>
  <c r="E319" i="5"/>
  <c r="F319" i="5"/>
  <c r="D319" i="5"/>
  <c r="F547" i="5"/>
  <c r="E535" i="5"/>
  <c r="F527" i="5"/>
  <c r="F512" i="5"/>
  <c r="C491" i="5"/>
  <c r="F488" i="5"/>
  <c r="C406" i="5"/>
  <c r="F388" i="5"/>
  <c r="E388" i="5"/>
  <c r="F362" i="5"/>
  <c r="E362" i="5"/>
  <c r="E341" i="5"/>
  <c r="F341" i="5"/>
  <c r="E329" i="5"/>
  <c r="F329" i="5"/>
  <c r="F318" i="5"/>
  <c r="E318" i="5"/>
  <c r="E302" i="5"/>
  <c r="F302" i="5"/>
  <c r="F569" i="5"/>
  <c r="E563" i="5"/>
  <c r="F558" i="5"/>
  <c r="E552" i="5"/>
  <c r="F540" i="5"/>
  <c r="F534" i="5"/>
  <c r="F520" i="5"/>
  <c r="E512" i="5"/>
  <c r="E511" i="5"/>
  <c r="E504" i="5"/>
  <c r="F495" i="5"/>
  <c r="F485" i="5"/>
  <c r="F481" i="5"/>
  <c r="F473" i="5"/>
  <c r="F470" i="5"/>
  <c r="E463" i="5"/>
  <c r="F463" i="5"/>
  <c r="E396" i="5"/>
  <c r="F396" i="5"/>
  <c r="E301" i="5"/>
  <c r="F301" i="5"/>
  <c r="F452" i="5"/>
  <c r="E446" i="5"/>
  <c r="F441" i="5"/>
  <c r="E435" i="5"/>
  <c r="F430" i="5"/>
  <c r="D429" i="5"/>
  <c r="E424" i="5"/>
  <c r="E418" i="5"/>
  <c r="F410" i="5"/>
  <c r="F406" i="5"/>
  <c r="E394" i="5"/>
  <c r="F390" i="5"/>
  <c r="F386" i="5"/>
  <c r="E376" i="5"/>
  <c r="E289" i="5"/>
  <c r="F289" i="5"/>
  <c r="E185" i="5"/>
  <c r="F185" i="5"/>
  <c r="F348" i="5"/>
  <c r="E337" i="5"/>
  <c r="E312" i="5"/>
  <c r="F312" i="5"/>
  <c r="F274" i="5"/>
  <c r="E274" i="5"/>
  <c r="F235" i="5"/>
  <c r="E235" i="5"/>
  <c r="F409" i="5"/>
  <c r="F370" i="5"/>
  <c r="F368" i="5"/>
  <c r="C363" i="5"/>
  <c r="D363" i="5"/>
  <c r="F331" i="5"/>
  <c r="E324" i="5"/>
  <c r="F324" i="5"/>
  <c r="E292" i="5"/>
  <c r="F292" i="5"/>
  <c r="F379" i="5"/>
  <c r="E366" i="5"/>
  <c r="F358" i="5"/>
  <c r="E358" i="5"/>
  <c r="C351" i="5"/>
  <c r="F351" i="5"/>
  <c r="F340" i="5"/>
  <c r="E326" i="5"/>
  <c r="E297" i="5"/>
  <c r="F297" i="5"/>
  <c r="E268" i="5"/>
  <c r="F268" i="5"/>
  <c r="E218" i="5"/>
  <c r="F218" i="5"/>
  <c r="D414" i="5"/>
  <c r="E414" i="5"/>
  <c r="F398" i="5"/>
  <c r="E336" i="5"/>
  <c r="F336" i="5"/>
  <c r="E314" i="5"/>
  <c r="F314" i="5"/>
  <c r="C296" i="5"/>
  <c r="E296" i="5"/>
  <c r="F296" i="5"/>
  <c r="E238" i="5"/>
  <c r="F238" i="5"/>
  <c r="E347" i="5"/>
  <c r="F347" i="5"/>
  <c r="F342" i="5"/>
  <c r="E330" i="5"/>
  <c r="F330" i="5"/>
  <c r="F308" i="5"/>
  <c r="E308" i="5"/>
  <c r="E276" i="5"/>
  <c r="F276" i="5"/>
  <c r="E407" i="5"/>
  <c r="E387" i="5"/>
  <c r="E377" i="5"/>
  <c r="E364" i="5"/>
  <c r="F364" i="5"/>
  <c r="F338" i="5"/>
  <c r="E307" i="5"/>
  <c r="F307" i="5"/>
  <c r="E461" i="5"/>
  <c r="E450" i="5"/>
  <c r="E412" i="5"/>
  <c r="F405" i="5"/>
  <c r="F389" i="5"/>
  <c r="F385" i="5"/>
  <c r="E381" i="5"/>
  <c r="E378" i="5"/>
  <c r="E369" i="5"/>
  <c r="F365" i="5"/>
  <c r="E348" i="5"/>
  <c r="F337" i="5"/>
  <c r="E335" i="5"/>
  <c r="F335" i="5"/>
  <c r="F247" i="5"/>
  <c r="E247" i="5"/>
  <c r="E201" i="5"/>
  <c r="F201" i="5"/>
  <c r="E253" i="5"/>
  <c r="F253" i="5"/>
  <c r="F239" i="5"/>
  <c r="F287" i="5"/>
  <c r="F258" i="5"/>
  <c r="E234" i="5"/>
  <c r="F234" i="5"/>
  <c r="C195" i="5"/>
  <c r="C290" i="5"/>
  <c r="F290" i="5"/>
  <c r="E280" i="5"/>
  <c r="F273" i="5"/>
  <c r="F267" i="5"/>
  <c r="E267" i="5"/>
  <c r="F215" i="5"/>
  <c r="E334" i="5"/>
  <c r="E306" i="5"/>
  <c r="E295" i="5"/>
  <c r="E291" i="5"/>
  <c r="E278" i="5"/>
  <c r="C275" i="5"/>
  <c r="E273" i="5"/>
  <c r="F263" i="5"/>
  <c r="F257" i="5"/>
  <c r="E257" i="5"/>
  <c r="D273" i="5"/>
  <c r="E209" i="5"/>
  <c r="F193" i="5"/>
  <c r="C345" i="5"/>
  <c r="F281" i="5"/>
  <c r="F278" i="5"/>
  <c r="F264" i="5"/>
  <c r="C261" i="5"/>
  <c r="E261" i="5"/>
  <c r="F261" i="5"/>
  <c r="F309" i="5"/>
  <c r="E286" i="5"/>
  <c r="E281" i="5"/>
  <c r="F279" i="5"/>
  <c r="E264" i="5"/>
  <c r="E251" i="5"/>
  <c r="F219" i="5"/>
  <c r="F250" i="5"/>
  <c r="C243" i="5"/>
  <c r="F228" i="5"/>
  <c r="F224" i="5"/>
  <c r="E211" i="5"/>
  <c r="F211" i="5"/>
  <c r="F256" i="5"/>
  <c r="C254" i="5"/>
  <c r="E250" i="5"/>
  <c r="F245" i="5"/>
  <c r="F240" i="5"/>
  <c r="F236" i="5"/>
  <c r="F220" i="5"/>
  <c r="F184" i="5"/>
  <c r="F246" i="5"/>
  <c r="F229" i="5"/>
  <c r="F225" i="5"/>
  <c r="F210" i="5"/>
  <c r="F204" i="5"/>
  <c r="E194" i="5"/>
  <c r="F188" i="5"/>
  <c r="E229" i="5"/>
  <c r="E225" i="5"/>
  <c r="C224" i="5"/>
  <c r="E204" i="5"/>
  <c r="F198" i="5"/>
  <c r="C225" i="5"/>
  <c r="D191" i="5"/>
  <c r="D182" i="5"/>
  <c r="E254" i="5"/>
  <c r="E243" i="5"/>
  <c r="E223" i="5"/>
  <c r="F199" i="5"/>
  <c r="E191" i="5"/>
  <c r="F191" i="5"/>
  <c r="E189" i="5"/>
  <c r="E183" i="5"/>
  <c r="C142" i="5"/>
  <c r="D142" i="5"/>
  <c r="E52" i="5"/>
  <c r="E32" i="5"/>
  <c r="F11" i="5"/>
  <c r="F31" i="5"/>
  <c r="E122" i="5"/>
  <c r="C132" i="5"/>
  <c r="C9" i="5"/>
  <c r="D16" i="5"/>
  <c r="C108" i="5"/>
  <c r="C27" i="5"/>
  <c r="C34" i="5"/>
  <c r="D32" i="5"/>
  <c r="C134" i="5"/>
  <c r="D102" i="5"/>
  <c r="C128" i="5"/>
  <c r="D4" i="5"/>
  <c r="D91" i="5"/>
  <c r="D81" i="5"/>
  <c r="D42" i="5"/>
  <c r="D24" i="5"/>
  <c r="D6" i="5"/>
  <c r="C97" i="5"/>
  <c r="C47" i="5"/>
  <c r="D180" i="5"/>
  <c r="D173" i="5"/>
  <c r="D89" i="5"/>
  <c r="D79" i="5"/>
  <c r="D46" i="5"/>
  <c r="D107" i="5"/>
  <c r="D101" i="5"/>
  <c r="D83" i="5"/>
  <c r="D73" i="5"/>
  <c r="D63" i="5"/>
  <c r="D100" i="5"/>
  <c r="D70" i="5"/>
  <c r="D60" i="5"/>
  <c r="D166" i="5"/>
  <c r="D161" i="5"/>
  <c r="D181" i="5"/>
  <c r="F2" i="5"/>
  <c r="E2" i="5"/>
  <c r="D2" i="5"/>
  <c r="C2" i="5"/>
  <c r="B18" i="1"/>
  <c r="G1764" i="5" s="1"/>
  <c r="AA1764" i="5" s="1"/>
  <c r="X386" i="5" l="1"/>
  <c r="Z386" i="5" s="1"/>
  <c r="J386" i="5"/>
  <c r="I386" i="5"/>
  <c r="N386" i="5"/>
  <c r="I737" i="5"/>
  <c r="K737" i="5" s="1"/>
  <c r="J737" i="5"/>
  <c r="I1321" i="5"/>
  <c r="L1321" i="5"/>
  <c r="R1321" i="5"/>
  <c r="T1321" i="5"/>
  <c r="V1321" i="5"/>
  <c r="X1321" i="5"/>
  <c r="Z1321" i="5" s="1"/>
  <c r="P1321" i="5"/>
  <c r="I1753" i="5"/>
  <c r="L1753" i="5"/>
  <c r="V1753" i="5"/>
  <c r="R1753" i="5"/>
  <c r="T1753" i="5"/>
  <c r="N1753" i="5"/>
  <c r="X1753" i="5"/>
  <c r="Z1753" i="5" s="1"/>
  <c r="J1753" i="5"/>
  <c r="K1753" i="5" s="1"/>
  <c r="M1753" i="5" s="1"/>
  <c r="P1753" i="5"/>
  <c r="J1838" i="5"/>
  <c r="I1838" i="5"/>
  <c r="K1838" i="5" s="1"/>
  <c r="R1838" i="5"/>
  <c r="L1838" i="5"/>
  <c r="T1838" i="5"/>
  <c r="P1838" i="5"/>
  <c r="R868" i="5"/>
  <c r="X868" i="5"/>
  <c r="Z868" i="5" s="1"/>
  <c r="N868" i="5"/>
  <c r="J868" i="5"/>
  <c r="R1174" i="5"/>
  <c r="I1174" i="5"/>
  <c r="L1174" i="5"/>
  <c r="P1174" i="5"/>
  <c r="T1174" i="5"/>
  <c r="V1174" i="5"/>
  <c r="N1399" i="5"/>
  <c r="P1399" i="5"/>
  <c r="X1399" i="5"/>
  <c r="Z1399" i="5" s="1"/>
  <c r="J1399" i="5"/>
  <c r="T1399" i="5"/>
  <c r="R514" i="5"/>
  <c r="N514" i="5"/>
  <c r="P514" i="5"/>
  <c r="I514" i="5"/>
  <c r="J514" i="5"/>
  <c r="K514" i="5" s="1"/>
  <c r="M514" i="5" s="1"/>
  <c r="O514" i="5" s="1"/>
  <c r="Q514" i="5" s="1"/>
  <c r="S514" i="5" s="1"/>
  <c r="U514" i="5" s="1"/>
  <c r="W514" i="5" s="1"/>
  <c r="Y514" i="5" s="1"/>
  <c r="L514" i="5"/>
  <c r="T514" i="5"/>
  <c r="V514" i="5"/>
  <c r="X514" i="5"/>
  <c r="Z514" i="5" s="1"/>
  <c r="T611" i="5"/>
  <c r="L611" i="5"/>
  <c r="N611" i="5"/>
  <c r="R611" i="5"/>
  <c r="J215" i="5"/>
  <c r="N215" i="5"/>
  <c r="P215" i="5"/>
  <c r="T215" i="5"/>
  <c r="I215" i="5"/>
  <c r="K215" i="5" s="1"/>
  <c r="M215" i="5" s="1"/>
  <c r="L215" i="5"/>
  <c r="R215" i="5"/>
  <c r="V215" i="5"/>
  <c r="X215" i="5"/>
  <c r="Z215" i="5" s="1"/>
  <c r="L648" i="5"/>
  <c r="T648" i="5"/>
  <c r="X648" i="5"/>
  <c r="Z648" i="5" s="1"/>
  <c r="R648" i="5"/>
  <c r="I788" i="5"/>
  <c r="J788" i="5"/>
  <c r="X788" i="5"/>
  <c r="Z788" i="5" s="1"/>
  <c r="V788" i="5"/>
  <c r="J1252" i="5"/>
  <c r="T1252" i="5"/>
  <c r="V1252" i="5"/>
  <c r="X1252" i="5"/>
  <c r="Z1252" i="5" s="1"/>
  <c r="I1252" i="5"/>
  <c r="K1252" i="5" s="1"/>
  <c r="M1252" i="5" s="1"/>
  <c r="O1252" i="5" s="1"/>
  <c r="Q1252" i="5" s="1"/>
  <c r="S1252" i="5" s="1"/>
  <c r="U1252" i="5" s="1"/>
  <c r="W1252" i="5" s="1"/>
  <c r="Y1252" i="5" s="1"/>
  <c r="R1252" i="5"/>
  <c r="P1252" i="5"/>
  <c r="L1252" i="5"/>
  <c r="N1252" i="5"/>
  <c r="R271" i="5"/>
  <c r="I271" i="5"/>
  <c r="T271" i="5"/>
  <c r="T236" i="5"/>
  <c r="V236" i="5"/>
  <c r="L236" i="5"/>
  <c r="I236" i="5"/>
  <c r="N236" i="5"/>
  <c r="V190" i="5"/>
  <c r="I190" i="5"/>
  <c r="L190" i="5"/>
  <c r="R190" i="5"/>
  <c r="J190" i="5"/>
  <c r="T190" i="5"/>
  <c r="N190" i="5"/>
  <c r="N383" i="5"/>
  <c r="P383" i="5"/>
  <c r="X383" i="5"/>
  <c r="Z383" i="5" s="1"/>
  <c r="N573" i="5"/>
  <c r="R573" i="5"/>
  <c r="V573" i="5"/>
  <c r="P597" i="5"/>
  <c r="R597" i="5"/>
  <c r="L597" i="5"/>
  <c r="T597" i="5"/>
  <c r="X597" i="5"/>
  <c r="Z597" i="5" s="1"/>
  <c r="I597" i="5"/>
  <c r="N597" i="5"/>
  <c r="N688" i="5"/>
  <c r="L688" i="5"/>
  <c r="R688" i="5"/>
  <c r="J688" i="5"/>
  <c r="V688" i="5"/>
  <c r="X688" i="5"/>
  <c r="Z688" i="5" s="1"/>
  <c r="N1195" i="5"/>
  <c r="I1195" i="5"/>
  <c r="L1391" i="5"/>
  <c r="N1391" i="5"/>
  <c r="V1391" i="5"/>
  <c r="T1391" i="5"/>
  <c r="X1391" i="5"/>
  <c r="Z1391" i="5" s="1"/>
  <c r="J1391" i="5"/>
  <c r="N1678" i="5"/>
  <c r="I1678" i="5"/>
  <c r="T1678" i="5"/>
  <c r="J1678" i="5"/>
  <c r="R1678" i="5"/>
  <c r="V1678" i="5"/>
  <c r="L1678" i="5"/>
  <c r="X1678" i="5"/>
  <c r="Z1678" i="5" s="1"/>
  <c r="L35" i="5"/>
  <c r="I35" i="5"/>
  <c r="J35" i="5"/>
  <c r="T35" i="5"/>
  <c r="V35" i="5"/>
  <c r="R35" i="5"/>
  <c r="N35" i="5"/>
  <c r="X35" i="5"/>
  <c r="Z35" i="5" s="1"/>
  <c r="J136" i="5"/>
  <c r="T136" i="5"/>
  <c r="V136" i="5"/>
  <c r="R136" i="5"/>
  <c r="I136" i="5"/>
  <c r="N136" i="5"/>
  <c r="X136" i="5"/>
  <c r="Z136" i="5" s="1"/>
  <c r="L136" i="5"/>
  <c r="N1614" i="5"/>
  <c r="I1614" i="5"/>
  <c r="K1614" i="5" s="1"/>
  <c r="T1614" i="5"/>
  <c r="X1614" i="5"/>
  <c r="Z1614" i="5" s="1"/>
  <c r="J1614" i="5"/>
  <c r="L1614" i="5"/>
  <c r="V1614" i="5"/>
  <c r="X7" i="5"/>
  <c r="Z7" i="5" s="1"/>
  <c r="R7" i="5"/>
  <c r="T7" i="5"/>
  <c r="I7" i="5"/>
  <c r="K7" i="5" s="1"/>
  <c r="L7" i="5"/>
  <c r="N7" i="5"/>
  <c r="P7" i="5"/>
  <c r="V7" i="5"/>
  <c r="J7" i="5"/>
  <c r="L107" i="5"/>
  <c r="P107" i="5"/>
  <c r="T107" i="5"/>
  <c r="J107" i="5"/>
  <c r="R107" i="5"/>
  <c r="V107" i="5"/>
  <c r="N107" i="5"/>
  <c r="I1242" i="5"/>
  <c r="L1242" i="5"/>
  <c r="X1242" i="5"/>
  <c r="Z1242" i="5" s="1"/>
  <c r="P1242" i="5"/>
  <c r="N1242" i="5"/>
  <c r="R1242" i="5"/>
  <c r="J1513" i="5"/>
  <c r="N1513" i="5"/>
  <c r="P1513" i="5"/>
  <c r="R1513" i="5"/>
  <c r="V1513" i="5"/>
  <c r="X1513" i="5"/>
  <c r="Z1513" i="5" s="1"/>
  <c r="L1513" i="5"/>
  <c r="I1513" i="5"/>
  <c r="T1513" i="5"/>
  <c r="P18" i="5"/>
  <c r="R18" i="5"/>
  <c r="N18" i="5"/>
  <c r="X18" i="5"/>
  <c r="Z18" i="5" s="1"/>
  <c r="J18" i="5"/>
  <c r="T18" i="5"/>
  <c r="N90" i="5"/>
  <c r="V90" i="5"/>
  <c r="P90" i="5"/>
  <c r="R90" i="5"/>
  <c r="J90" i="5"/>
  <c r="L90" i="5"/>
  <c r="T90" i="5"/>
  <c r="V864" i="5"/>
  <c r="N864" i="5"/>
  <c r="R864" i="5"/>
  <c r="L864" i="5"/>
  <c r="I864" i="5"/>
  <c r="K864" i="5" s="1"/>
  <c r="P1067" i="5"/>
  <c r="J1067" i="5"/>
  <c r="L1067" i="5"/>
  <c r="R1067" i="5"/>
  <c r="T1067" i="5"/>
  <c r="I1067" i="5"/>
  <c r="K1067" i="5" s="1"/>
  <c r="M1067" i="5" s="1"/>
  <c r="O1067" i="5" s="1"/>
  <c r="Q1067" i="5" s="1"/>
  <c r="S1067" i="5" s="1"/>
  <c r="U1067" i="5" s="1"/>
  <c r="W1067" i="5" s="1"/>
  <c r="Y1067" i="5" s="1"/>
  <c r="N1067" i="5"/>
  <c r="V1067" i="5"/>
  <c r="X1067" i="5"/>
  <c r="Z1067" i="5" s="1"/>
  <c r="V46" i="5"/>
  <c r="R46" i="5"/>
  <c r="J46" i="5"/>
  <c r="X46" i="5"/>
  <c r="Z46" i="5" s="1"/>
  <c r="L46" i="5"/>
  <c r="N46" i="5"/>
  <c r="T46" i="5"/>
  <c r="I46" i="5"/>
  <c r="L1378" i="5"/>
  <c r="I1378" i="5"/>
  <c r="V1378" i="5"/>
  <c r="X1378" i="5"/>
  <c r="Z1378" i="5" s="1"/>
  <c r="J1378" i="5"/>
  <c r="N1378" i="5"/>
  <c r="P1378" i="5"/>
  <c r="R1378" i="5"/>
  <c r="T1378" i="5"/>
  <c r="N143" i="5"/>
  <c r="J143" i="5"/>
  <c r="L143" i="5"/>
  <c r="R143" i="5"/>
  <c r="V143" i="5"/>
  <c r="X143" i="5"/>
  <c r="Z143" i="5" s="1"/>
  <c r="I143" i="5"/>
  <c r="K143" i="5" s="1"/>
  <c r="M143" i="5" s="1"/>
  <c r="P143" i="5"/>
  <c r="T143" i="5"/>
  <c r="X1548" i="5"/>
  <c r="Z1548" i="5" s="1"/>
  <c r="I1548" i="5"/>
  <c r="P1548" i="5"/>
  <c r="L1548" i="5"/>
  <c r="N1548" i="5"/>
  <c r="J1548" i="5"/>
  <c r="T1548" i="5"/>
  <c r="X167" i="5"/>
  <c r="Z167" i="5" s="1"/>
  <c r="J167" i="5"/>
  <c r="I167" i="5"/>
  <c r="T167" i="5"/>
  <c r="R167" i="5"/>
  <c r="V167" i="5"/>
  <c r="N167" i="5"/>
  <c r="P101" i="5"/>
  <c r="J101" i="5"/>
  <c r="I101" i="5"/>
  <c r="L101" i="5"/>
  <c r="R101" i="5"/>
  <c r="T101" i="5"/>
  <c r="N101" i="5"/>
  <c r="X101" i="5"/>
  <c r="Z101" i="5" s="1"/>
  <c r="V101" i="5"/>
  <c r="X1010" i="5"/>
  <c r="Z1010" i="5" s="1"/>
  <c r="T1010" i="5"/>
  <c r="V1010" i="5"/>
  <c r="J1010" i="5"/>
  <c r="L1010" i="5"/>
  <c r="R1010" i="5"/>
  <c r="I1010" i="5"/>
  <c r="N1010" i="5"/>
  <c r="P1010" i="5"/>
  <c r="T1297" i="5"/>
  <c r="I1297" i="5"/>
  <c r="R1297" i="5"/>
  <c r="V1297" i="5"/>
  <c r="X1297" i="5"/>
  <c r="Z1297" i="5" s="1"/>
  <c r="J1297" i="5"/>
  <c r="L1297" i="5"/>
  <c r="N1297" i="5"/>
  <c r="P1297" i="5"/>
  <c r="P1171" i="5"/>
  <c r="T1171" i="5"/>
  <c r="V1171" i="5"/>
  <c r="X1171" i="5"/>
  <c r="Z1171" i="5" s="1"/>
  <c r="I1171" i="5"/>
  <c r="J1171" i="5"/>
  <c r="R1171" i="5"/>
  <c r="L1171" i="5"/>
  <c r="N1171" i="5"/>
  <c r="V1369" i="5"/>
  <c r="J1369" i="5"/>
  <c r="I1369" i="5"/>
  <c r="I1516" i="5"/>
  <c r="J1516" i="5"/>
  <c r="L1516" i="5"/>
  <c r="R1516" i="5"/>
  <c r="T1516" i="5"/>
  <c r="V1516" i="5"/>
  <c r="P1516" i="5"/>
  <c r="N1516" i="5"/>
  <c r="R1591" i="5"/>
  <c r="P1591" i="5"/>
  <c r="I1591" i="5"/>
  <c r="K1591" i="5" s="1"/>
  <c r="M1591" i="5" s="1"/>
  <c r="J1591" i="5"/>
  <c r="L1591" i="5"/>
  <c r="N1591" i="5"/>
  <c r="T1591" i="5"/>
  <c r="V1591" i="5"/>
  <c r="X1591" i="5"/>
  <c r="Z1591" i="5" s="1"/>
  <c r="C367" i="5"/>
  <c r="C1195" i="5"/>
  <c r="M222" i="5"/>
  <c r="O265" i="5"/>
  <c r="J236" i="5"/>
  <c r="M255" i="5"/>
  <c r="O255" i="5" s="1"/>
  <c r="Q255" i="5" s="1"/>
  <c r="S255" i="5" s="1"/>
  <c r="U255" i="5" s="1"/>
  <c r="W255" i="5" s="1"/>
  <c r="Y255" i="5" s="1"/>
  <c r="X271" i="5"/>
  <c r="Z271" i="5" s="1"/>
  <c r="M261" i="5"/>
  <c r="T386" i="5"/>
  <c r="M325" i="5"/>
  <c r="L386" i="5"/>
  <c r="P386" i="5"/>
  <c r="J597" i="5"/>
  <c r="K597" i="5" s="1"/>
  <c r="M597" i="5" s="1"/>
  <c r="O597" i="5" s="1"/>
  <c r="Q597" i="5" s="1"/>
  <c r="S597" i="5" s="1"/>
  <c r="U597" i="5" s="1"/>
  <c r="W597" i="5" s="1"/>
  <c r="Y597" i="5" s="1"/>
  <c r="O618" i="5"/>
  <c r="Q618" i="5" s="1"/>
  <c r="S618" i="5" s="1"/>
  <c r="U618" i="5" s="1"/>
  <c r="W618" i="5" s="1"/>
  <c r="Y618" i="5" s="1"/>
  <c r="T688" i="5"/>
  <c r="I688" i="5"/>
  <c r="K688" i="5" s="1"/>
  <c r="M688" i="5" s="1"/>
  <c r="M711" i="5"/>
  <c r="O711" i="5" s="1"/>
  <c r="Q711" i="5" s="1"/>
  <c r="S711" i="5" s="1"/>
  <c r="U711" i="5" s="1"/>
  <c r="W711" i="5" s="1"/>
  <c r="I648" i="5"/>
  <c r="K726" i="5"/>
  <c r="M726" i="5" s="1"/>
  <c r="K708" i="5"/>
  <c r="M708" i="5" s="1"/>
  <c r="O708" i="5" s="1"/>
  <c r="M849" i="5"/>
  <c r="O849" i="5" s="1"/>
  <c r="Q927" i="5"/>
  <c r="S927" i="5" s="1"/>
  <c r="M847" i="5"/>
  <c r="O847" i="5" s="1"/>
  <c r="Q847" i="5" s="1"/>
  <c r="S847" i="5" s="1"/>
  <c r="X864" i="5"/>
  <c r="Z864" i="5" s="1"/>
  <c r="K969" i="5"/>
  <c r="M969" i="5" s="1"/>
  <c r="M1041" i="5"/>
  <c r="O1041" i="5" s="1"/>
  <c r="Q1041" i="5" s="1"/>
  <c r="S1041" i="5" s="1"/>
  <c r="K1081" i="5"/>
  <c r="K1031" i="5"/>
  <c r="M1031" i="5" s="1"/>
  <c r="O1031" i="5" s="1"/>
  <c r="J1174" i="5"/>
  <c r="K1174" i="5" s="1"/>
  <c r="M1174" i="5" s="1"/>
  <c r="W1186" i="5"/>
  <c r="Y1186" i="5" s="1"/>
  <c r="O1247" i="5"/>
  <c r="Q1247" i="5" s="1"/>
  <c r="S1247" i="5" s="1"/>
  <c r="U1247" i="5" s="1"/>
  <c r="W1247" i="5" s="1"/>
  <c r="Y1247" i="5" s="1"/>
  <c r="O1215" i="5"/>
  <c r="Q1215" i="5" s="1"/>
  <c r="S1215" i="5" s="1"/>
  <c r="U1215" i="5" s="1"/>
  <c r="W1215" i="5" s="1"/>
  <c r="Y1215" i="5" s="1"/>
  <c r="O1234" i="5"/>
  <c r="V1242" i="5"/>
  <c r="N1321" i="5"/>
  <c r="K1348" i="5"/>
  <c r="M1348" i="5" s="1"/>
  <c r="O1348" i="5" s="1"/>
  <c r="Q1348" i="5" s="1"/>
  <c r="S1348" i="5" s="1"/>
  <c r="U1348" i="5" s="1"/>
  <c r="W1348" i="5" s="1"/>
  <c r="Y1348" i="5" s="1"/>
  <c r="Q1380" i="5"/>
  <c r="S1380" i="5" s="1"/>
  <c r="U1380" i="5" s="1"/>
  <c r="W1380" i="5" s="1"/>
  <c r="Y1380" i="5" s="1"/>
  <c r="R1548" i="5"/>
  <c r="O1598" i="5"/>
  <c r="Q1598" i="5" s="1"/>
  <c r="S1598" i="5" s="1"/>
  <c r="U1598" i="5" s="1"/>
  <c r="W1598" i="5" s="1"/>
  <c r="R1369" i="5"/>
  <c r="U1542" i="5"/>
  <c r="W1542" i="5" s="1"/>
  <c r="Y1542" i="5" s="1"/>
  <c r="O1828" i="5"/>
  <c r="Q1828" i="5" s="1"/>
  <c r="S1828" i="5" s="1"/>
  <c r="U1828" i="5" s="1"/>
  <c r="W1828" i="5" s="1"/>
  <c r="M1675" i="5"/>
  <c r="O1675" i="5" s="1"/>
  <c r="Q1675" i="5" s="1"/>
  <c r="S1675" i="5" s="1"/>
  <c r="O1870" i="5"/>
  <c r="Q1870" i="5" s="1"/>
  <c r="S1870" i="5" s="1"/>
  <c r="U1870" i="5" s="1"/>
  <c r="W1870" i="5" s="1"/>
  <c r="P35" i="5"/>
  <c r="M203" i="5"/>
  <c r="O203" i="5" s="1"/>
  <c r="Q203" i="5" s="1"/>
  <c r="S203" i="5" s="1"/>
  <c r="I193" i="5"/>
  <c r="L193" i="5"/>
  <c r="R193" i="5"/>
  <c r="N193" i="5"/>
  <c r="V193" i="5"/>
  <c r="X193" i="5"/>
  <c r="Z193" i="5" s="1"/>
  <c r="K503" i="5"/>
  <c r="M503" i="5" s="1"/>
  <c r="O503" i="5" s="1"/>
  <c r="Q503" i="5" s="1"/>
  <c r="S503" i="5" s="1"/>
  <c r="U503" i="5" s="1"/>
  <c r="W503" i="5" s="1"/>
  <c r="Y503" i="5" s="1"/>
  <c r="N636" i="5"/>
  <c r="P636" i="5"/>
  <c r="R636" i="5"/>
  <c r="X636" i="5"/>
  <c r="Z636" i="5" s="1"/>
  <c r="J636" i="5"/>
  <c r="I636" i="5"/>
  <c r="K636" i="5" s="1"/>
  <c r="M636" i="5" s="1"/>
  <c r="T636" i="5"/>
  <c r="V636" i="5"/>
  <c r="M800" i="5"/>
  <c r="O800" i="5" s="1"/>
  <c r="Q800" i="5" s="1"/>
  <c r="S800" i="5" s="1"/>
  <c r="U800" i="5" s="1"/>
  <c r="W800" i="5" s="1"/>
  <c r="Y800" i="5" s="1"/>
  <c r="K903" i="5"/>
  <c r="M903" i="5" s="1"/>
  <c r="O903" i="5" s="1"/>
  <c r="Q903" i="5" s="1"/>
  <c r="S903" i="5" s="1"/>
  <c r="U903" i="5" s="1"/>
  <c r="W903" i="5" s="1"/>
  <c r="Y903" i="5" s="1"/>
  <c r="R1028" i="5"/>
  <c r="I1028" i="5"/>
  <c r="K1028" i="5" s="1"/>
  <c r="M1028" i="5" s="1"/>
  <c r="O1028" i="5" s="1"/>
  <c r="Q1028" i="5" s="1"/>
  <c r="S1028" i="5" s="1"/>
  <c r="U1028" i="5" s="1"/>
  <c r="W1028" i="5" s="1"/>
  <c r="Y1028" i="5" s="1"/>
  <c r="L1028" i="5"/>
  <c r="P1028" i="5"/>
  <c r="X1028" i="5"/>
  <c r="Z1028" i="5" s="1"/>
  <c r="V1028" i="5"/>
  <c r="I1061" i="5"/>
  <c r="L1061" i="5"/>
  <c r="V1061" i="5"/>
  <c r="X1061" i="5"/>
  <c r="Z1061" i="5" s="1"/>
  <c r="R1061" i="5"/>
  <c r="N1061" i="5"/>
  <c r="J1061" i="5"/>
  <c r="K1061" i="5" s="1"/>
  <c r="T1061" i="5"/>
  <c r="K1101" i="5"/>
  <c r="M1101" i="5" s="1"/>
  <c r="O1101" i="5" s="1"/>
  <c r="Q1101" i="5" s="1"/>
  <c r="S1101" i="5" s="1"/>
  <c r="U1101" i="5" s="1"/>
  <c r="W1101" i="5" s="1"/>
  <c r="Y1101" i="5" s="1"/>
  <c r="K1257" i="5"/>
  <c r="M1257" i="5" s="1"/>
  <c r="O1257" i="5" s="1"/>
  <c r="Q1257" i="5" s="1"/>
  <c r="S1257" i="5" s="1"/>
  <c r="U1257" i="5" s="1"/>
  <c r="W1257" i="5" s="1"/>
  <c r="Y1257" i="5" s="1"/>
  <c r="K1452" i="5"/>
  <c r="M1452" i="5" s="1"/>
  <c r="O1452" i="5" s="1"/>
  <c r="Q1452" i="5" s="1"/>
  <c r="S1452" i="5" s="1"/>
  <c r="U1452" i="5" s="1"/>
  <c r="W1452" i="5" s="1"/>
  <c r="Y1452" i="5" s="1"/>
  <c r="J109" i="5"/>
  <c r="R109" i="5"/>
  <c r="T109" i="5"/>
  <c r="X109" i="5"/>
  <c r="Z109" i="5" s="1"/>
  <c r="V109" i="5"/>
  <c r="I109" i="5"/>
  <c r="L109" i="5"/>
  <c r="P109" i="5"/>
  <c r="N109" i="5"/>
  <c r="I169" i="5"/>
  <c r="L169" i="5"/>
  <c r="X169" i="5"/>
  <c r="Z169" i="5" s="1"/>
  <c r="J169" i="5"/>
  <c r="K169" i="5" s="1"/>
  <c r="M169" i="5" s="1"/>
  <c r="O169" i="5" s="1"/>
  <c r="P169" i="5"/>
  <c r="T169" i="5"/>
  <c r="V169" i="5"/>
  <c r="N169" i="5"/>
  <c r="K194" i="5"/>
  <c r="J303" i="5"/>
  <c r="N303" i="5"/>
  <c r="L303" i="5"/>
  <c r="I303" i="5"/>
  <c r="K303" i="5" s="1"/>
  <c r="M303" i="5" s="1"/>
  <c r="O303" i="5" s="1"/>
  <c r="V303" i="5"/>
  <c r="K504" i="5"/>
  <c r="M504" i="5" s="1"/>
  <c r="O504" i="5" s="1"/>
  <c r="Q504" i="5" s="1"/>
  <c r="S504" i="5" s="1"/>
  <c r="U504" i="5" s="1"/>
  <c r="W504" i="5" s="1"/>
  <c r="Y504" i="5" s="1"/>
  <c r="U753" i="5"/>
  <c r="W753" i="5" s="1"/>
  <c r="Y753" i="5" s="1"/>
  <c r="V895" i="5"/>
  <c r="J895" i="5"/>
  <c r="T895" i="5"/>
  <c r="I895" i="5"/>
  <c r="K895" i="5" s="1"/>
  <c r="M895" i="5" s="1"/>
  <c r="K1286" i="5"/>
  <c r="M1286" i="5" s="1"/>
  <c r="M1330" i="5"/>
  <c r="O1330" i="5" s="1"/>
  <c r="Q1330" i="5" s="1"/>
  <c r="S1330" i="5" s="1"/>
  <c r="U1330" i="5" s="1"/>
  <c r="R628" i="5"/>
  <c r="L628" i="5"/>
  <c r="I628" i="5"/>
  <c r="K628" i="5" s="1"/>
  <c r="M628" i="5" s="1"/>
  <c r="O628" i="5" s="1"/>
  <c r="Q628" i="5" s="1"/>
  <c r="S628" i="5" s="1"/>
  <c r="U628" i="5" s="1"/>
  <c r="W628" i="5" s="1"/>
  <c r="Y628" i="5" s="1"/>
  <c r="N628" i="5"/>
  <c r="T628" i="5"/>
  <c r="V628" i="5"/>
  <c r="X628" i="5"/>
  <c r="Z628" i="5" s="1"/>
  <c r="P628" i="5"/>
  <c r="J628" i="5"/>
  <c r="J197" i="5"/>
  <c r="K197" i="5" s="1"/>
  <c r="L197" i="5"/>
  <c r="P197" i="5"/>
  <c r="R197" i="5"/>
  <c r="T197" i="5"/>
  <c r="V197" i="5"/>
  <c r="X197" i="5"/>
  <c r="Z197" i="5" s="1"/>
  <c r="I197" i="5"/>
  <c r="N197" i="5"/>
  <c r="P280" i="5"/>
  <c r="T280" i="5"/>
  <c r="J280" i="5"/>
  <c r="I280" i="5"/>
  <c r="K280" i="5" s="1"/>
  <c r="N280" i="5"/>
  <c r="M372" i="5"/>
  <c r="O372" i="5" s="1"/>
  <c r="Q372" i="5" s="1"/>
  <c r="S372" i="5" s="1"/>
  <c r="U372" i="5" s="1"/>
  <c r="W372" i="5" s="1"/>
  <c r="Y372" i="5" s="1"/>
  <c r="R506" i="5"/>
  <c r="X506" i="5"/>
  <c r="Z506" i="5" s="1"/>
  <c r="I506" i="5"/>
  <c r="N506" i="5"/>
  <c r="T506" i="5"/>
  <c r="X748" i="5"/>
  <c r="Z748" i="5" s="1"/>
  <c r="N748" i="5"/>
  <c r="I1127" i="5"/>
  <c r="L1127" i="5"/>
  <c r="N1127" i="5"/>
  <c r="X1127" i="5"/>
  <c r="Z1127" i="5" s="1"/>
  <c r="V1127" i="5"/>
  <c r="P1127" i="5"/>
  <c r="J1127" i="5"/>
  <c r="T1127" i="5"/>
  <c r="N1153" i="5"/>
  <c r="T1153" i="5"/>
  <c r="I1153" i="5"/>
  <c r="J1153" i="5"/>
  <c r="P1153" i="5"/>
  <c r="R1153" i="5"/>
  <c r="X1153" i="5"/>
  <c r="Z1153" i="5" s="1"/>
  <c r="I198" i="5"/>
  <c r="V198" i="5"/>
  <c r="J198" i="5"/>
  <c r="K198" i="5" s="1"/>
  <c r="T198" i="5"/>
  <c r="R198" i="5"/>
  <c r="L198" i="5"/>
  <c r="N198" i="5"/>
  <c r="P198" i="5"/>
  <c r="X198" i="5"/>
  <c r="Z198" i="5" s="1"/>
  <c r="K244" i="5"/>
  <c r="M244" i="5" s="1"/>
  <c r="O244" i="5" s="1"/>
  <c r="Q244" i="5" s="1"/>
  <c r="S244" i="5" s="1"/>
  <c r="U244" i="5" s="1"/>
  <c r="W244" i="5" s="1"/>
  <c r="Y244" i="5" s="1"/>
  <c r="J414" i="5"/>
  <c r="P414" i="5"/>
  <c r="I414" i="5"/>
  <c r="L414" i="5"/>
  <c r="R414" i="5"/>
  <c r="X414" i="5"/>
  <c r="Z414" i="5" s="1"/>
  <c r="N414" i="5"/>
  <c r="T414" i="5"/>
  <c r="V414" i="5"/>
  <c r="Q539" i="5"/>
  <c r="S539" i="5" s="1"/>
  <c r="U539" i="5" s="1"/>
  <c r="W539" i="5" s="1"/>
  <c r="Y539" i="5" s="1"/>
  <c r="U571" i="5"/>
  <c r="W571" i="5" s="1"/>
  <c r="Y571" i="5" s="1"/>
  <c r="L533" i="5"/>
  <c r="V533" i="5"/>
  <c r="X533" i="5"/>
  <c r="Z533" i="5" s="1"/>
  <c r="R533" i="5"/>
  <c r="I533" i="5"/>
  <c r="M541" i="5"/>
  <c r="O541" i="5" s="1"/>
  <c r="Q541" i="5" s="1"/>
  <c r="S541" i="5" s="1"/>
  <c r="U541" i="5" s="1"/>
  <c r="W541" i="5" s="1"/>
  <c r="Y541" i="5" s="1"/>
  <c r="Q855" i="5"/>
  <c r="S855" i="5" s="1"/>
  <c r="U855" i="5" s="1"/>
  <c r="W855" i="5" s="1"/>
  <c r="Y855" i="5" s="1"/>
  <c r="K1510" i="5"/>
  <c r="Y1332" i="5"/>
  <c r="M1770" i="5"/>
  <c r="O1770" i="5" s="1"/>
  <c r="Q1770" i="5" s="1"/>
  <c r="S1770" i="5" s="1"/>
  <c r="S1689" i="5"/>
  <c r="U1689" i="5" s="1"/>
  <c r="W1689" i="5" s="1"/>
  <c r="Y1689" i="5" s="1"/>
  <c r="K1845" i="5"/>
  <c r="M1845" i="5" s="1"/>
  <c r="O1845" i="5" s="1"/>
  <c r="Q1845" i="5" s="1"/>
  <c r="S1845" i="5" s="1"/>
  <c r="U1845" i="5" s="1"/>
  <c r="W1845" i="5" s="1"/>
  <c r="Y1845" i="5" s="1"/>
  <c r="K1693" i="5"/>
  <c r="K1779" i="5"/>
  <c r="M1779" i="5" s="1"/>
  <c r="O1779" i="5" s="1"/>
  <c r="Q1779" i="5" s="1"/>
  <c r="S1779" i="5" s="1"/>
  <c r="U1779" i="5" s="1"/>
  <c r="W1779" i="5" s="1"/>
  <c r="Y1779" i="5" s="1"/>
  <c r="U605" i="5"/>
  <c r="W605" i="5" s="1"/>
  <c r="Y605" i="5" s="1"/>
  <c r="M419" i="5"/>
  <c r="O419" i="5" s="1"/>
  <c r="Q419" i="5" s="1"/>
  <c r="S419" i="5" s="1"/>
  <c r="U419" i="5" s="1"/>
  <c r="W419" i="5" s="1"/>
  <c r="Y419" i="5" s="1"/>
  <c r="L528" i="5"/>
  <c r="X528" i="5"/>
  <c r="Z528" i="5" s="1"/>
  <c r="I528" i="5"/>
  <c r="N528" i="5"/>
  <c r="T528" i="5"/>
  <c r="R752" i="5"/>
  <c r="T752" i="5"/>
  <c r="J752" i="5"/>
  <c r="W928" i="5"/>
  <c r="Y928" i="5" s="1"/>
  <c r="M1248" i="5"/>
  <c r="O1248" i="5" s="1"/>
  <c r="Q1248" i="5" s="1"/>
  <c r="S1248" i="5" s="1"/>
  <c r="U1248" i="5" s="1"/>
  <c r="W1248" i="5" s="1"/>
  <c r="Y1248" i="5" s="1"/>
  <c r="N1726" i="5"/>
  <c r="R1726" i="5"/>
  <c r="T1726" i="5"/>
  <c r="L1726" i="5"/>
  <c r="V1726" i="5"/>
  <c r="X1726" i="5"/>
  <c r="Z1726" i="5" s="1"/>
  <c r="P1726" i="5"/>
  <c r="T9" i="5"/>
  <c r="I9" i="5"/>
  <c r="J9" i="5"/>
  <c r="P9" i="5"/>
  <c r="R9" i="5"/>
  <c r="L9" i="5"/>
  <c r="V9" i="5"/>
  <c r="N9" i="5"/>
  <c r="X9" i="5"/>
  <c r="Z9" i="5" s="1"/>
  <c r="U738" i="5"/>
  <c r="W738" i="5" s="1"/>
  <c r="Y738" i="5" s="1"/>
  <c r="L987" i="5"/>
  <c r="J987" i="5"/>
  <c r="N987" i="5"/>
  <c r="R987" i="5"/>
  <c r="V987" i="5"/>
  <c r="P987" i="5"/>
  <c r="I987" i="5"/>
  <c r="K1029" i="5"/>
  <c r="M1029" i="5" s="1"/>
  <c r="O1029" i="5" s="1"/>
  <c r="Q1029" i="5" s="1"/>
  <c r="S1029" i="5" s="1"/>
  <c r="U1029" i="5" s="1"/>
  <c r="W1029" i="5" s="1"/>
  <c r="Y1029" i="5" s="1"/>
  <c r="U1062" i="5"/>
  <c r="M497" i="5"/>
  <c r="O1121" i="5"/>
  <c r="Q1121" i="5" s="1"/>
  <c r="S1121" i="5" s="1"/>
  <c r="U1121" i="5" s="1"/>
  <c r="W1121" i="5" s="1"/>
  <c r="Y1121" i="5" s="1"/>
  <c r="S637" i="5"/>
  <c r="U637" i="5" s="1"/>
  <c r="W637" i="5" s="1"/>
  <c r="Y637" i="5" s="1"/>
  <c r="R236" i="5"/>
  <c r="K361" i="5"/>
  <c r="M361" i="5" s="1"/>
  <c r="O361" i="5" s="1"/>
  <c r="Q361" i="5" s="1"/>
  <c r="S361" i="5" s="1"/>
  <c r="K285" i="5"/>
  <c r="M410" i="5"/>
  <c r="O410" i="5" s="1"/>
  <c r="Q410" i="5" s="1"/>
  <c r="S407" i="5"/>
  <c r="U407" i="5" s="1"/>
  <c r="W407" i="5" s="1"/>
  <c r="Y407" i="5" s="1"/>
  <c r="M433" i="5"/>
  <c r="M456" i="5"/>
  <c r="O456" i="5" s="1"/>
  <c r="J573" i="5"/>
  <c r="M567" i="5"/>
  <c r="O567" i="5" s="1"/>
  <c r="S531" i="5"/>
  <c r="U531" i="5" s="1"/>
  <c r="W531" i="5" s="1"/>
  <c r="Y531" i="5" s="1"/>
  <c r="R737" i="5"/>
  <c r="K702" i="5"/>
  <c r="Q839" i="5"/>
  <c r="S839" i="5" s="1"/>
  <c r="L737" i="5"/>
  <c r="M832" i="5"/>
  <c r="M590" i="5"/>
  <c r="P864" i="5"/>
  <c r="T987" i="5"/>
  <c r="K977" i="5"/>
  <c r="O955" i="5"/>
  <c r="Y1154" i="5"/>
  <c r="K1162" i="5"/>
  <c r="M1162" i="5" s="1"/>
  <c r="O1162" i="5" s="1"/>
  <c r="Q1162" i="5" s="1"/>
  <c r="S1162" i="5" s="1"/>
  <c r="U1152" i="5"/>
  <c r="W1152" i="5" s="1"/>
  <c r="Y1152" i="5" s="1"/>
  <c r="N1174" i="5"/>
  <c r="O1175" i="5"/>
  <c r="O1239" i="5"/>
  <c r="Q1239" i="5" s="1"/>
  <c r="S1239" i="5" s="1"/>
  <c r="U1423" i="5"/>
  <c r="W1423" i="5" s="1"/>
  <c r="Y1423" i="5" s="1"/>
  <c r="T1242" i="5"/>
  <c r="O1498" i="5"/>
  <c r="Q1498" i="5" s="1"/>
  <c r="S1498" i="5" s="1"/>
  <c r="R1399" i="5"/>
  <c r="K1419" i="5"/>
  <c r="M1419" i="5" s="1"/>
  <c r="O1419" i="5" s="1"/>
  <c r="K1433" i="5"/>
  <c r="Z1580" i="5"/>
  <c r="P1369" i="5"/>
  <c r="R1614" i="5"/>
  <c r="J1726" i="5"/>
  <c r="L167" i="5"/>
  <c r="Y724" i="5"/>
  <c r="W241" i="5"/>
  <c r="Y241" i="5" s="1"/>
  <c r="Q583" i="5"/>
  <c r="S583" i="5" s="1"/>
  <c r="U583" i="5" s="1"/>
  <c r="W583" i="5" s="1"/>
  <c r="Y583" i="5" s="1"/>
  <c r="W1417" i="5"/>
  <c r="Y1417" i="5" s="1"/>
  <c r="C211" i="5"/>
  <c r="Q232" i="5"/>
  <c r="S232" i="5" s="1"/>
  <c r="U232" i="5" s="1"/>
  <c r="W232" i="5" s="1"/>
  <c r="Y232" i="5" s="1"/>
  <c r="M313" i="5"/>
  <c r="O313" i="5" s="1"/>
  <c r="Q313" i="5" s="1"/>
  <c r="S313" i="5" s="1"/>
  <c r="U313" i="5" s="1"/>
  <c r="W313" i="5" s="1"/>
  <c r="Y313" i="5" s="1"/>
  <c r="U336" i="5"/>
  <c r="W336" i="5" s="1"/>
  <c r="Y336" i="5" s="1"/>
  <c r="O377" i="5"/>
  <c r="Q377" i="5" s="1"/>
  <c r="S377" i="5" s="1"/>
  <c r="U377" i="5" s="1"/>
  <c r="W377" i="5" s="1"/>
  <c r="Q417" i="5"/>
  <c r="S417" i="5" s="1"/>
  <c r="U417" i="5" s="1"/>
  <c r="W417" i="5" s="1"/>
  <c r="Y417" i="5" s="1"/>
  <c r="W444" i="5"/>
  <c r="Y444" i="5" s="1"/>
  <c r="Q592" i="5"/>
  <c r="S592" i="5" s="1"/>
  <c r="U592" i="5" s="1"/>
  <c r="W592" i="5" s="1"/>
  <c r="Y592" i="5" s="1"/>
  <c r="Q535" i="5"/>
  <c r="S535" i="5" s="1"/>
  <c r="U535" i="5" s="1"/>
  <c r="W535" i="5" s="1"/>
  <c r="Y535" i="5" s="1"/>
  <c r="S629" i="5"/>
  <c r="U629" i="5" s="1"/>
  <c r="W629" i="5" s="1"/>
  <c r="Y629" i="5" s="1"/>
  <c r="J611" i="5"/>
  <c r="V752" i="5"/>
  <c r="T737" i="5"/>
  <c r="O816" i="5"/>
  <c r="O677" i="5"/>
  <c r="Q677" i="5" s="1"/>
  <c r="V737" i="5"/>
  <c r="K748" i="5"/>
  <c r="T868" i="5"/>
  <c r="Y935" i="5"/>
  <c r="K962" i="5"/>
  <c r="M962" i="5" s="1"/>
  <c r="O962" i="5" s="1"/>
  <c r="O979" i="5"/>
  <c r="Q979" i="5" s="1"/>
  <c r="S979" i="5" s="1"/>
  <c r="K967" i="5"/>
  <c r="M1021" i="5"/>
  <c r="O1021" i="5" s="1"/>
  <c r="Q1021" i="5" s="1"/>
  <c r="K1013" i="5"/>
  <c r="M1013" i="5" s="1"/>
  <c r="O1013" i="5" s="1"/>
  <c r="Q1013" i="5" s="1"/>
  <c r="S1013" i="5" s="1"/>
  <c r="U1013" i="5" s="1"/>
  <c r="W1013" i="5" s="1"/>
  <c r="Y1013" i="5" s="1"/>
  <c r="O1142" i="5"/>
  <c r="Q1142" i="5" s="1"/>
  <c r="S1142" i="5" s="1"/>
  <c r="W1085" i="5"/>
  <c r="S1170" i="5"/>
  <c r="U1170" i="5" s="1"/>
  <c r="W1170" i="5" s="1"/>
  <c r="W1326" i="5"/>
  <c r="Y1326" i="5" s="1"/>
  <c r="Q1249" i="5"/>
  <c r="K1338" i="5"/>
  <c r="M1338" i="5" s="1"/>
  <c r="O1415" i="5"/>
  <c r="Q1415" i="5" s="1"/>
  <c r="S1415" i="5" s="1"/>
  <c r="U1415" i="5" s="1"/>
  <c r="W1415" i="5" s="1"/>
  <c r="Y1415" i="5" s="1"/>
  <c r="I1399" i="5"/>
  <c r="K1399" i="5" s="1"/>
  <c r="M1399" i="5" s="1"/>
  <c r="O1399" i="5" s="1"/>
  <c r="Q1399" i="5" s="1"/>
  <c r="N1369" i="5"/>
  <c r="Q1755" i="5"/>
  <c r="S1755" i="5" s="1"/>
  <c r="U1755" i="5" s="1"/>
  <c r="W1755" i="5" s="1"/>
  <c r="Y1755" i="5" s="1"/>
  <c r="S1808" i="5"/>
  <c r="I1726" i="5"/>
  <c r="N1838" i="5"/>
  <c r="P167" i="5"/>
  <c r="O153" i="5"/>
  <c r="Q153" i="5" s="1"/>
  <c r="S153" i="5" s="1"/>
  <c r="U153" i="5" s="1"/>
  <c r="W153" i="5" s="1"/>
  <c r="Y153" i="5" s="1"/>
  <c r="M280" i="5"/>
  <c r="S1815" i="5"/>
  <c r="U1815" i="5" s="1"/>
  <c r="W1815" i="5" s="1"/>
  <c r="Y1815" i="5" s="1"/>
  <c r="D307" i="5"/>
  <c r="K211" i="5"/>
  <c r="M211" i="5" s="1"/>
  <c r="O211" i="5" s="1"/>
  <c r="Q211" i="5" s="1"/>
  <c r="S211" i="5" s="1"/>
  <c r="S226" i="5"/>
  <c r="U226" i="5" s="1"/>
  <c r="W226" i="5" s="1"/>
  <c r="Y226" i="5" s="1"/>
  <c r="K234" i="5"/>
  <c r="M234" i="5" s="1"/>
  <c r="M315" i="5"/>
  <c r="O315" i="5" s="1"/>
  <c r="Q315" i="5" s="1"/>
  <c r="S315" i="5" s="1"/>
  <c r="U315" i="5" s="1"/>
  <c r="W315" i="5" s="1"/>
  <c r="Y315" i="5" s="1"/>
  <c r="O427" i="5"/>
  <c r="Q427" i="5" s="1"/>
  <c r="S427" i="5" s="1"/>
  <c r="U427" i="5" s="1"/>
  <c r="W427" i="5" s="1"/>
  <c r="Y427" i="5" s="1"/>
  <c r="Q505" i="5"/>
  <c r="S505" i="5" s="1"/>
  <c r="U505" i="5" s="1"/>
  <c r="U568" i="5"/>
  <c r="W568" i="5" s="1"/>
  <c r="Y568" i="5" s="1"/>
  <c r="M482" i="5"/>
  <c r="O482" i="5" s="1"/>
  <c r="Q482" i="5" s="1"/>
  <c r="S482" i="5" s="1"/>
  <c r="U482" i="5" s="1"/>
  <c r="W482" i="5" s="1"/>
  <c r="Y482" i="5" s="1"/>
  <c r="L573" i="5"/>
  <c r="Q591" i="5"/>
  <c r="S591" i="5" s="1"/>
  <c r="U591" i="5" s="1"/>
  <c r="W591" i="5" s="1"/>
  <c r="Y591" i="5" s="1"/>
  <c r="X611" i="5"/>
  <c r="Z611" i="5" s="1"/>
  <c r="P611" i="5"/>
  <c r="X737" i="5"/>
  <c r="Z737" i="5" s="1"/>
  <c r="T788" i="5"/>
  <c r="M846" i="5"/>
  <c r="O846" i="5" s="1"/>
  <c r="Q846" i="5" s="1"/>
  <c r="P788" i="5"/>
  <c r="I868" i="5"/>
  <c r="Q850" i="5"/>
  <c r="S850" i="5" s="1"/>
  <c r="U850" i="5" s="1"/>
  <c r="W850" i="5" s="1"/>
  <c r="Y850" i="5" s="1"/>
  <c r="U1192" i="5"/>
  <c r="W1192" i="5" s="1"/>
  <c r="Y1192" i="5" s="1"/>
  <c r="P1195" i="5"/>
  <c r="M1275" i="5"/>
  <c r="O1275" i="5" s="1"/>
  <c r="J1195" i="5"/>
  <c r="K1195" i="5" s="1"/>
  <c r="U1503" i="5"/>
  <c r="W1503" i="5" s="1"/>
  <c r="Y1503" i="5" s="1"/>
  <c r="K1344" i="5"/>
  <c r="I1391" i="5"/>
  <c r="U1615" i="5"/>
  <c r="W1615" i="5" s="1"/>
  <c r="X1369" i="5"/>
  <c r="Z1369" i="5" s="1"/>
  <c r="K1583" i="5"/>
  <c r="M1583" i="5" s="1"/>
  <c r="O1583" i="5" s="1"/>
  <c r="Q1583" i="5" s="1"/>
  <c r="X1838" i="5"/>
  <c r="Z1838" i="5" s="1"/>
  <c r="I18" i="5"/>
  <c r="U126" i="5"/>
  <c r="W126" i="5" s="1"/>
  <c r="Y126" i="5" s="1"/>
  <c r="O654" i="5"/>
  <c r="Q654" i="5" s="1"/>
  <c r="S654" i="5" s="1"/>
  <c r="U654" i="5" s="1"/>
  <c r="W654" i="5" s="1"/>
  <c r="Y654" i="5" s="1"/>
  <c r="O242" i="5"/>
  <c r="Q242" i="5" s="1"/>
  <c r="S242" i="5" s="1"/>
  <c r="U242" i="5" s="1"/>
  <c r="W242" i="5" s="1"/>
  <c r="Y242" i="5" s="1"/>
  <c r="S1392" i="5"/>
  <c r="U1392" i="5" s="1"/>
  <c r="M794" i="5"/>
  <c r="O794" i="5" s="1"/>
  <c r="Z1196" i="5"/>
  <c r="X1174" i="5"/>
  <c r="Z1174" i="5" s="1"/>
  <c r="C1475" i="5"/>
  <c r="M213" i="5"/>
  <c r="O213" i="5" s="1"/>
  <c r="Q213" i="5" s="1"/>
  <c r="S213" i="5" s="1"/>
  <c r="U213" i="5" s="1"/>
  <c r="X236" i="5"/>
  <c r="Z236" i="5" s="1"/>
  <c r="K324" i="5"/>
  <c r="M324" i="5" s="1"/>
  <c r="O324" i="5" s="1"/>
  <c r="Q324" i="5" s="1"/>
  <c r="S324" i="5" s="1"/>
  <c r="K268" i="5"/>
  <c r="M268" i="5" s="1"/>
  <c r="O412" i="5"/>
  <c r="Q412" i="5" s="1"/>
  <c r="S412" i="5" s="1"/>
  <c r="U412" i="5" s="1"/>
  <c r="W412" i="5" s="1"/>
  <c r="M363" i="5"/>
  <c r="O363" i="5" s="1"/>
  <c r="M329" i="5"/>
  <c r="K506" i="5"/>
  <c r="M435" i="5"/>
  <c r="S557" i="5"/>
  <c r="U557" i="5" s="1"/>
  <c r="X573" i="5"/>
  <c r="Z573" i="5" s="1"/>
  <c r="M495" i="5"/>
  <c r="O495" i="5" s="1"/>
  <c r="Q495" i="5" s="1"/>
  <c r="S495" i="5" s="1"/>
  <c r="U495" i="5" s="1"/>
  <c r="M696" i="5"/>
  <c r="O696" i="5" s="1"/>
  <c r="Q696" i="5" s="1"/>
  <c r="S696" i="5" s="1"/>
  <c r="U696" i="5" s="1"/>
  <c r="W696" i="5" s="1"/>
  <c r="Y696" i="5" s="1"/>
  <c r="V611" i="5"/>
  <c r="O793" i="5"/>
  <c r="Q793" i="5" s="1"/>
  <c r="S793" i="5" s="1"/>
  <c r="U793" i="5" s="1"/>
  <c r="W793" i="5" s="1"/>
  <c r="Y793" i="5" s="1"/>
  <c r="O624" i="5"/>
  <c r="M750" i="5"/>
  <c r="O750" i="5" s="1"/>
  <c r="Q750" i="5" s="1"/>
  <c r="U842" i="5"/>
  <c r="N737" i="5"/>
  <c r="L752" i="5"/>
  <c r="U828" i="5"/>
  <c r="W828" i="5" s="1"/>
  <c r="Y828" i="5" s="1"/>
  <c r="R788" i="5"/>
  <c r="L788" i="5"/>
  <c r="P868" i="5"/>
  <c r="O867" i="5"/>
  <c r="U822" i="5"/>
  <c r="W822" i="5" s="1"/>
  <c r="Y822" i="5" s="1"/>
  <c r="X987" i="5"/>
  <c r="Z987" i="5" s="1"/>
  <c r="M1068" i="5"/>
  <c r="O1068" i="5" s="1"/>
  <c r="Q1068" i="5" s="1"/>
  <c r="S1068" i="5" s="1"/>
  <c r="U1068" i="5" s="1"/>
  <c r="W1068" i="5" s="1"/>
  <c r="M1018" i="5"/>
  <c r="V1195" i="5"/>
  <c r="K1139" i="5"/>
  <c r="X1195" i="5"/>
  <c r="Z1195" i="5" s="1"/>
  <c r="U1116" i="5"/>
  <c r="W1116" i="5" s="1"/>
  <c r="Y1116" i="5" s="1"/>
  <c r="K1282" i="5"/>
  <c r="M1282" i="5" s="1"/>
  <c r="O1282" i="5" s="1"/>
  <c r="Q1282" i="5" s="1"/>
  <c r="S1282" i="5" s="1"/>
  <c r="M1309" i="5"/>
  <c r="O1309" i="5" s="1"/>
  <c r="Q1385" i="5"/>
  <c r="S1385" i="5" s="1"/>
  <c r="U1385" i="5" s="1"/>
  <c r="W1385" i="5" s="1"/>
  <c r="Y1385" i="5" s="1"/>
  <c r="R1391" i="5"/>
  <c r="K1588" i="5"/>
  <c r="M1588" i="5" s="1"/>
  <c r="O1588" i="5" s="1"/>
  <c r="Q1588" i="5" s="1"/>
  <c r="S1588" i="5" s="1"/>
  <c r="O1650" i="5"/>
  <c r="Q1650" i="5" s="1"/>
  <c r="S1650" i="5" s="1"/>
  <c r="U1650" i="5" s="1"/>
  <c r="W1650" i="5" s="1"/>
  <c r="O1763" i="5"/>
  <c r="V18" i="5"/>
  <c r="P136" i="5"/>
  <c r="Y784" i="5"/>
  <c r="S1547" i="5"/>
  <c r="U1547" i="5" s="1"/>
  <c r="W1547" i="5" s="1"/>
  <c r="Y1547" i="5" s="1"/>
  <c r="W389" i="5"/>
  <c r="Y389" i="5" s="1"/>
  <c r="M406" i="5"/>
  <c r="O406" i="5" s="1"/>
  <c r="Q406" i="5" s="1"/>
  <c r="S406" i="5" s="1"/>
  <c r="U406" i="5" s="1"/>
  <c r="W406" i="5" s="1"/>
  <c r="Y406" i="5" s="1"/>
  <c r="Q705" i="5"/>
  <c r="S705" i="5" s="1"/>
  <c r="U705" i="5" s="1"/>
  <c r="W705" i="5" s="1"/>
  <c r="Y705" i="5" s="1"/>
  <c r="O1138" i="5"/>
  <c r="Q1138" i="5" s="1"/>
  <c r="Y995" i="5"/>
  <c r="V1399" i="5"/>
  <c r="L1399" i="5"/>
  <c r="D78" i="5"/>
  <c r="D509" i="5"/>
  <c r="C637" i="5"/>
  <c r="D1607" i="5"/>
  <c r="C1775" i="5"/>
  <c r="D642" i="5"/>
  <c r="D1405" i="5"/>
  <c r="C169" i="5"/>
  <c r="U221" i="5"/>
  <c r="W221" i="5" s="1"/>
  <c r="Y221" i="5" s="1"/>
  <c r="V271" i="5"/>
  <c r="K378" i="5"/>
  <c r="M378" i="5" s="1"/>
  <c r="O378" i="5" s="1"/>
  <c r="M371" i="5"/>
  <c r="M411" i="5"/>
  <c r="O411" i="5" s="1"/>
  <c r="Q411" i="5" s="1"/>
  <c r="S411" i="5" s="1"/>
  <c r="U411" i="5" s="1"/>
  <c r="K487" i="5"/>
  <c r="K485" i="5"/>
  <c r="V528" i="5"/>
  <c r="O566" i="5"/>
  <c r="Q566" i="5" s="1"/>
  <c r="S566" i="5" s="1"/>
  <c r="U566" i="5" s="1"/>
  <c r="W566" i="5" s="1"/>
  <c r="O616" i="5"/>
  <c r="Q616" i="5" s="1"/>
  <c r="S616" i="5" s="1"/>
  <c r="U616" i="5" s="1"/>
  <c r="W616" i="5" s="1"/>
  <c r="R528" i="5"/>
  <c r="W553" i="5"/>
  <c r="Y553" i="5" s="1"/>
  <c r="I573" i="5"/>
  <c r="M519" i="5"/>
  <c r="O519" i="5" s="1"/>
  <c r="Q519" i="5" s="1"/>
  <c r="S519" i="5" s="1"/>
  <c r="P573" i="5"/>
  <c r="J648" i="5"/>
  <c r="I611" i="5"/>
  <c r="O792" i="5"/>
  <c r="Q792" i="5" s="1"/>
  <c r="X752" i="5"/>
  <c r="Z752" i="5" s="1"/>
  <c r="N788" i="5"/>
  <c r="V868" i="5"/>
  <c r="K885" i="5"/>
  <c r="K919" i="5"/>
  <c r="M919" i="5" s="1"/>
  <c r="O919" i="5" s="1"/>
  <c r="Q919" i="5" s="1"/>
  <c r="S919" i="5" s="1"/>
  <c r="M1113" i="5"/>
  <c r="O1113" i="5" s="1"/>
  <c r="Q1113" i="5" s="1"/>
  <c r="S1113" i="5" s="1"/>
  <c r="U1113" i="5" s="1"/>
  <c r="W1113" i="5" s="1"/>
  <c r="Y1113" i="5" s="1"/>
  <c r="K984" i="5"/>
  <c r="K976" i="5"/>
  <c r="M976" i="5" s="1"/>
  <c r="O976" i="5" s="1"/>
  <c r="Q976" i="5" s="1"/>
  <c r="S976" i="5" s="1"/>
  <c r="U976" i="5" s="1"/>
  <c r="W976" i="5" s="1"/>
  <c r="O1014" i="5"/>
  <c r="Q1014" i="5" s="1"/>
  <c r="S1014" i="5" s="1"/>
  <c r="U1014" i="5" s="1"/>
  <c r="W1014" i="5" s="1"/>
  <c r="Y1014" i="5" s="1"/>
  <c r="M931" i="5"/>
  <c r="O931" i="5" s="1"/>
  <c r="Q931" i="5" s="1"/>
  <c r="S931" i="5" s="1"/>
  <c r="T1195" i="5"/>
  <c r="K1214" i="5"/>
  <c r="M1214" i="5" s="1"/>
  <c r="O1214" i="5" s="1"/>
  <c r="Q1214" i="5" s="1"/>
  <c r="S1214" i="5" s="1"/>
  <c r="U1214" i="5" s="1"/>
  <c r="W1214" i="5" s="1"/>
  <c r="Y1214" i="5" s="1"/>
  <c r="M1160" i="5"/>
  <c r="L1195" i="5"/>
  <c r="Q1200" i="5"/>
  <c r="S1200" i="5" s="1"/>
  <c r="U1200" i="5" s="1"/>
  <c r="W1200" i="5" s="1"/>
  <c r="Y1200" i="5" s="1"/>
  <c r="Q1182" i="5"/>
  <c r="S1182" i="5" s="1"/>
  <c r="K1411" i="5"/>
  <c r="M1411" i="5" s="1"/>
  <c r="O1411" i="5" s="1"/>
  <c r="V1548" i="5"/>
  <c r="M1785" i="5"/>
  <c r="O1785" i="5" s="1"/>
  <c r="Q1785" i="5" s="1"/>
  <c r="S1785" i="5" s="1"/>
  <c r="U1785" i="5" s="1"/>
  <c r="W1785" i="5" s="1"/>
  <c r="Y1785" i="5" s="1"/>
  <c r="L18" i="5"/>
  <c r="P46" i="5"/>
  <c r="X90" i="5"/>
  <c r="Z90" i="5" s="1"/>
  <c r="T193" i="5"/>
  <c r="O1597" i="5"/>
  <c r="Q1597" i="5" s="1"/>
  <c r="S1597" i="5" s="1"/>
  <c r="U1597" i="5" s="1"/>
  <c r="W1597" i="5" s="1"/>
  <c r="Y1597" i="5" s="1"/>
  <c r="Q120" i="5"/>
  <c r="S120" i="5" s="1"/>
  <c r="U120" i="5" s="1"/>
  <c r="W120" i="5" s="1"/>
  <c r="Y120" i="5" s="1"/>
  <c r="W283" i="5"/>
  <c r="Y283" i="5" s="1"/>
  <c r="S300" i="5"/>
  <c r="U300" i="5" s="1"/>
  <c r="W300" i="5" s="1"/>
  <c r="Y300" i="5" s="1"/>
  <c r="M797" i="5"/>
  <c r="O797" i="5" s="1"/>
  <c r="Q797" i="5" s="1"/>
  <c r="S797" i="5" s="1"/>
  <c r="U797" i="5" s="1"/>
  <c r="S1078" i="5"/>
  <c r="U1078" i="5" s="1"/>
  <c r="W1078" i="5" s="1"/>
  <c r="Y1078" i="5" s="1"/>
  <c r="K1242" i="5"/>
  <c r="M1242" i="5" s="1"/>
  <c r="D154" i="5"/>
  <c r="C944" i="5"/>
  <c r="D126" i="5"/>
  <c r="D26" i="5"/>
  <c r="D425" i="5"/>
  <c r="C589" i="5"/>
  <c r="D632" i="5"/>
  <c r="C519" i="5"/>
  <c r="C975" i="5"/>
  <c r="C841" i="5"/>
  <c r="C1298" i="5"/>
  <c r="C1398" i="5"/>
  <c r="C1831" i="5"/>
  <c r="C331" i="5"/>
  <c r="C663" i="5"/>
  <c r="C718" i="5"/>
  <c r="C854" i="5"/>
  <c r="C232" i="5"/>
  <c r="D822" i="5"/>
  <c r="D214" i="5"/>
  <c r="C162" i="5"/>
  <c r="K247" i="5"/>
  <c r="M247" i="5" s="1"/>
  <c r="O247" i="5" s="1"/>
  <c r="K272" i="5"/>
  <c r="M272" i="5" s="1"/>
  <c r="O272" i="5" s="1"/>
  <c r="Q272" i="5" s="1"/>
  <c r="J271" i="5"/>
  <c r="K271" i="5" s="1"/>
  <c r="M271" i="5" s="1"/>
  <c r="O316" i="5"/>
  <c r="Q316" i="5" s="1"/>
  <c r="S316" i="5" s="1"/>
  <c r="U316" i="5" s="1"/>
  <c r="K438" i="5"/>
  <c r="M438" i="5" s="1"/>
  <c r="O438" i="5" s="1"/>
  <c r="Q438" i="5" s="1"/>
  <c r="S438" i="5" s="1"/>
  <c r="U438" i="5" s="1"/>
  <c r="K370" i="5"/>
  <c r="L383" i="5"/>
  <c r="K490" i="5"/>
  <c r="M490" i="5" s="1"/>
  <c r="O490" i="5" s="1"/>
  <c r="Q490" i="5" s="1"/>
  <c r="S490" i="5" s="1"/>
  <c r="M397" i="5"/>
  <c r="O397" i="5" s="1"/>
  <c r="Q397" i="5" s="1"/>
  <c r="P528" i="5"/>
  <c r="T573" i="5"/>
  <c r="O610" i="5"/>
  <c r="Q610" i="5" s="1"/>
  <c r="S610" i="5" s="1"/>
  <c r="U610" i="5" s="1"/>
  <c r="W610" i="5" s="1"/>
  <c r="Y610" i="5" s="1"/>
  <c r="O556" i="5"/>
  <c r="Q556" i="5" s="1"/>
  <c r="S556" i="5" s="1"/>
  <c r="W619" i="5"/>
  <c r="Y619" i="5" s="1"/>
  <c r="V648" i="5"/>
  <c r="Y639" i="5"/>
  <c r="M569" i="5"/>
  <c r="O569" i="5" s="1"/>
  <c r="Q569" i="5" s="1"/>
  <c r="W722" i="5"/>
  <c r="N752" i="5"/>
  <c r="M872" i="5"/>
  <c r="O872" i="5" s="1"/>
  <c r="Q872" i="5" s="1"/>
  <c r="S872" i="5" s="1"/>
  <c r="U872" i="5" s="1"/>
  <c r="W872" i="5" s="1"/>
  <c r="Y872" i="5" s="1"/>
  <c r="L868" i="5"/>
  <c r="M837" i="5"/>
  <c r="O837" i="5" s="1"/>
  <c r="Q837" i="5" s="1"/>
  <c r="M818" i="5"/>
  <c r="O818" i="5" s="1"/>
  <c r="Q818" i="5" s="1"/>
  <c r="S818" i="5" s="1"/>
  <c r="U818" i="5" s="1"/>
  <c r="W818" i="5" s="1"/>
  <c r="Y818" i="5" s="1"/>
  <c r="M956" i="5"/>
  <c r="O956" i="5" s="1"/>
  <c r="Q956" i="5" s="1"/>
  <c r="S956" i="5" s="1"/>
  <c r="U956" i="5" s="1"/>
  <c r="W956" i="5" s="1"/>
  <c r="Q994" i="5"/>
  <c r="S994" i="5" s="1"/>
  <c r="K937" i="5"/>
  <c r="W983" i="5"/>
  <c r="Y983" i="5" s="1"/>
  <c r="M1199" i="5"/>
  <c r="O1199" i="5" s="1"/>
  <c r="Q1199" i="5" s="1"/>
  <c r="S1199" i="5" s="1"/>
  <c r="U1199" i="5" s="1"/>
  <c r="W1199" i="5" s="1"/>
  <c r="O1246" i="5"/>
  <c r="Q1246" i="5" s="1"/>
  <c r="M1295" i="5"/>
  <c r="O1295" i="5" s="1"/>
  <c r="Q1295" i="5" s="1"/>
  <c r="S1295" i="5" s="1"/>
  <c r="U1295" i="5" s="1"/>
  <c r="W1295" i="5" s="1"/>
  <c r="Y1295" i="5" s="1"/>
  <c r="M1421" i="5"/>
  <c r="O1421" i="5" s="1"/>
  <c r="Q1421" i="5" s="1"/>
  <c r="K1436" i="5"/>
  <c r="X1516" i="5"/>
  <c r="Z1516" i="5" s="1"/>
  <c r="K1490" i="5"/>
  <c r="M1635" i="5"/>
  <c r="K1856" i="5"/>
  <c r="M1856" i="5" s="1"/>
  <c r="O1856" i="5" s="1"/>
  <c r="Q1856" i="5" s="1"/>
  <c r="S1856" i="5" s="1"/>
  <c r="U1856" i="5" s="1"/>
  <c r="W1856" i="5" s="1"/>
  <c r="Y1856" i="5" s="1"/>
  <c r="M1768" i="5"/>
  <c r="S1778" i="5"/>
  <c r="U1778" i="5" s="1"/>
  <c r="W1778" i="5" s="1"/>
  <c r="Y1778" i="5" s="1"/>
  <c r="K1859" i="5"/>
  <c r="M1859" i="5" s="1"/>
  <c r="O1859" i="5" s="1"/>
  <c r="I90" i="5"/>
  <c r="K90" i="5" s="1"/>
  <c r="M90" i="5" s="1"/>
  <c r="O90" i="5" s="1"/>
  <c r="Q90" i="5" s="1"/>
  <c r="S90" i="5" s="1"/>
  <c r="U90" i="5" s="1"/>
  <c r="W90" i="5" s="1"/>
  <c r="I107" i="5"/>
  <c r="K107" i="5" s="1"/>
  <c r="M107" i="5" s="1"/>
  <c r="P193" i="5"/>
  <c r="J193" i="5"/>
  <c r="K193" i="5" s="1"/>
  <c r="M193" i="5" s="1"/>
  <c r="O193" i="5" s="1"/>
  <c r="O1286" i="5"/>
  <c r="Q1286" i="5" s="1"/>
  <c r="S1286" i="5" s="1"/>
  <c r="U1286" i="5" s="1"/>
  <c r="W1286" i="5" s="1"/>
  <c r="K1379" i="5"/>
  <c r="M1379" i="5" s="1"/>
  <c r="O422" i="5"/>
  <c r="O497" i="5"/>
  <c r="Q497" i="5" s="1"/>
  <c r="S497" i="5" s="1"/>
  <c r="U497" i="5" s="1"/>
  <c r="W497" i="5" s="1"/>
  <c r="Y497" i="5" s="1"/>
  <c r="P737" i="5"/>
  <c r="Z1080" i="5"/>
  <c r="J1321" i="5"/>
  <c r="K1321" i="5" s="1"/>
  <c r="M1321" i="5" s="1"/>
  <c r="O1321" i="5" s="1"/>
  <c r="Q1321" i="5" s="1"/>
  <c r="S1321" i="5" s="1"/>
  <c r="U1321" i="5" s="1"/>
  <c r="W1321" i="5" s="1"/>
  <c r="Y1321" i="5" s="1"/>
  <c r="M1631" i="5"/>
  <c r="D111" i="5"/>
  <c r="D106" i="5"/>
  <c r="C198" i="5"/>
  <c r="D88" i="5"/>
  <c r="D62" i="5"/>
  <c r="D256" i="5"/>
  <c r="D300" i="5"/>
  <c r="C640" i="5"/>
  <c r="D136" i="5"/>
  <c r="D98" i="5"/>
  <c r="D150" i="5"/>
  <c r="D177" i="5"/>
  <c r="D246" i="5"/>
  <c r="C415" i="5"/>
  <c r="C262" i="5"/>
  <c r="C542" i="5"/>
  <c r="C722" i="5"/>
  <c r="C857" i="5"/>
  <c r="C1116" i="5"/>
  <c r="C283" i="5"/>
  <c r="D1006" i="5"/>
  <c r="C1624" i="5"/>
  <c r="D1192" i="5"/>
  <c r="D124" i="5"/>
  <c r="D1724" i="5"/>
  <c r="O224" i="5"/>
  <c r="Q224" i="5" s="1"/>
  <c r="O281" i="5"/>
  <c r="Q281" i="5" s="1"/>
  <c r="S281" i="5" s="1"/>
  <c r="U281" i="5" s="1"/>
  <c r="W281" i="5" s="1"/>
  <c r="Y281" i="5" s="1"/>
  <c r="Q308" i="5"/>
  <c r="S308" i="5" s="1"/>
  <c r="U308" i="5" s="1"/>
  <c r="W308" i="5" s="1"/>
  <c r="P271" i="5"/>
  <c r="M355" i="5"/>
  <c r="O355" i="5" s="1"/>
  <c r="Q355" i="5" s="1"/>
  <c r="S355" i="5" s="1"/>
  <c r="U355" i="5" s="1"/>
  <c r="W355" i="5" s="1"/>
  <c r="Y355" i="5" s="1"/>
  <c r="K331" i="5"/>
  <c r="T383" i="5"/>
  <c r="I383" i="5"/>
  <c r="J383" i="5"/>
  <c r="M403" i="5"/>
  <c r="R383" i="5"/>
  <c r="J528" i="5"/>
  <c r="K528" i="5" s="1"/>
  <c r="M528" i="5" s="1"/>
  <c r="O528" i="5" s="1"/>
  <c r="Q528" i="5" s="1"/>
  <c r="M560" i="5"/>
  <c r="O560" i="5" s="1"/>
  <c r="Q560" i="5" s="1"/>
  <c r="S560" i="5" s="1"/>
  <c r="U560" i="5" s="1"/>
  <c r="W560" i="5" s="1"/>
  <c r="Y560" i="5" s="1"/>
  <c r="O612" i="5"/>
  <c r="Q612" i="5" s="1"/>
  <c r="O601" i="5"/>
  <c r="S718" i="5"/>
  <c r="U718" i="5" s="1"/>
  <c r="W718" i="5" s="1"/>
  <c r="Y718" i="5" s="1"/>
  <c r="O717" i="5"/>
  <c r="Q717" i="5" s="1"/>
  <c r="S717" i="5" s="1"/>
  <c r="O798" i="5"/>
  <c r="O763" i="5"/>
  <c r="Q763" i="5" s="1"/>
  <c r="S763" i="5" s="1"/>
  <c r="U763" i="5" s="1"/>
  <c r="W763" i="5" s="1"/>
  <c r="Y763" i="5" s="1"/>
  <c r="K804" i="5"/>
  <c r="M804" i="5" s="1"/>
  <c r="O804" i="5" s="1"/>
  <c r="Q804" i="5" s="1"/>
  <c r="M841" i="5"/>
  <c r="O841" i="5" s="1"/>
  <c r="Q841" i="5" s="1"/>
  <c r="S841" i="5" s="1"/>
  <c r="O904" i="5"/>
  <c r="Q904" i="5" s="1"/>
  <c r="S904" i="5" s="1"/>
  <c r="U904" i="5" s="1"/>
  <c r="W904" i="5" s="1"/>
  <c r="Y904" i="5" s="1"/>
  <c r="K808" i="5"/>
  <c r="M1084" i="5"/>
  <c r="M1146" i="5"/>
  <c r="O1146" i="5" s="1"/>
  <c r="Q1146" i="5" s="1"/>
  <c r="S1146" i="5" s="1"/>
  <c r="U1146" i="5" s="1"/>
  <c r="W1146" i="5" s="1"/>
  <c r="Y1146" i="5" s="1"/>
  <c r="R1195" i="5"/>
  <c r="M1165" i="5"/>
  <c r="O1165" i="5" s="1"/>
  <c r="Q1165" i="5" s="1"/>
  <c r="S1165" i="5" s="1"/>
  <c r="U1165" i="5" s="1"/>
  <c r="W1165" i="5" s="1"/>
  <c r="Y1165" i="5" s="1"/>
  <c r="K1244" i="5"/>
  <c r="M1244" i="5" s="1"/>
  <c r="O1244" i="5" s="1"/>
  <c r="M1157" i="5"/>
  <c r="O1157" i="5" s="1"/>
  <c r="Q1157" i="5" s="1"/>
  <c r="S1157" i="5" s="1"/>
  <c r="U1157" i="5" s="1"/>
  <c r="W1157" i="5" s="1"/>
  <c r="Y1157" i="5" s="1"/>
  <c r="P1391" i="5"/>
  <c r="M1340" i="5"/>
  <c r="O1340" i="5" s="1"/>
  <c r="Q1340" i="5" s="1"/>
  <c r="S1340" i="5" s="1"/>
  <c r="U1340" i="5" s="1"/>
  <c r="M1510" i="5"/>
  <c r="O1510" i="5" s="1"/>
  <c r="Q1510" i="5" s="1"/>
  <c r="S1510" i="5" s="1"/>
  <c r="U1510" i="5" s="1"/>
  <c r="Q1528" i="5"/>
  <c r="S1528" i="5" s="1"/>
  <c r="U1359" i="5"/>
  <c r="W1359" i="5" s="1"/>
  <c r="Y1359" i="5" s="1"/>
  <c r="M1594" i="5"/>
  <c r="O1594" i="5" s="1"/>
  <c r="Q1594" i="5" s="1"/>
  <c r="S1594" i="5" s="1"/>
  <c r="U1594" i="5" s="1"/>
  <c r="W1594" i="5" s="1"/>
  <c r="Y1594" i="5" s="1"/>
  <c r="P1614" i="5"/>
  <c r="M1656" i="5"/>
  <c r="O1656" i="5" s="1"/>
  <c r="Q1656" i="5" s="1"/>
  <c r="S1656" i="5" s="1"/>
  <c r="U1656" i="5" s="1"/>
  <c r="V1838" i="5"/>
  <c r="O1718" i="5"/>
  <c r="Q1682" i="5"/>
  <c r="K64" i="5"/>
  <c r="U332" i="5"/>
  <c r="W332" i="5" s="1"/>
  <c r="Y332" i="5" s="1"/>
  <c r="W1407" i="5"/>
  <c r="Y1407" i="5" s="1"/>
  <c r="I144" i="5"/>
  <c r="N144" i="5"/>
  <c r="P144" i="5"/>
  <c r="V144" i="5"/>
  <c r="R144" i="5"/>
  <c r="J144" i="5"/>
  <c r="T144" i="5"/>
  <c r="L144" i="5"/>
  <c r="L1715" i="5"/>
  <c r="N1715" i="5"/>
  <c r="R1715" i="5"/>
  <c r="V1715" i="5"/>
  <c r="J1715" i="5"/>
  <c r="I1715" i="5"/>
  <c r="K1715" i="5" s="1"/>
  <c r="M1715" i="5" s="1"/>
  <c r="O1715" i="5" s="1"/>
  <c r="Q1715" i="5" s="1"/>
  <c r="S1715" i="5" s="1"/>
  <c r="P1715" i="5"/>
  <c r="X1715" i="5"/>
  <c r="Z1715" i="5" s="1"/>
  <c r="X1664" i="5"/>
  <c r="Z1664" i="5" s="1"/>
  <c r="L1664" i="5"/>
  <c r="N1664" i="5"/>
  <c r="R1664" i="5"/>
  <c r="T1664" i="5"/>
  <c r="I1664" i="5"/>
  <c r="K1664" i="5" s="1"/>
  <c r="M1664" i="5" s="1"/>
  <c r="O1664" i="5" s="1"/>
  <c r="J1664" i="5"/>
  <c r="P1664" i="5"/>
  <c r="V1664" i="5"/>
  <c r="X1319" i="5"/>
  <c r="Z1319" i="5" s="1"/>
  <c r="P1319" i="5"/>
  <c r="N1319" i="5"/>
  <c r="J1130" i="5"/>
  <c r="L1130" i="5"/>
  <c r="T1130" i="5"/>
  <c r="R1130" i="5"/>
  <c r="R720" i="5"/>
  <c r="L720" i="5"/>
  <c r="V720" i="5"/>
  <c r="I720" i="5"/>
  <c r="K1457" i="5"/>
  <c r="M1457" i="5" s="1"/>
  <c r="O1457" i="5" s="1"/>
  <c r="Q1457" i="5" s="1"/>
  <c r="S1457" i="5" s="1"/>
  <c r="U1457" i="5" s="1"/>
  <c r="W1457" i="5" s="1"/>
  <c r="Y1457" i="5" s="1"/>
  <c r="R1769" i="5"/>
  <c r="T1769" i="5"/>
  <c r="X1769" i="5"/>
  <c r="Z1769" i="5" s="1"/>
  <c r="I1769" i="5"/>
  <c r="J1769" i="5"/>
  <c r="K1769" i="5" s="1"/>
  <c r="M1769" i="5" s="1"/>
  <c r="L1769" i="5"/>
  <c r="N1769" i="5"/>
  <c r="P1769" i="5"/>
  <c r="V1769" i="5"/>
  <c r="P1531" i="5"/>
  <c r="I1531" i="5"/>
  <c r="R1531" i="5"/>
  <c r="T1531" i="5"/>
  <c r="P1816" i="5"/>
  <c r="L1816" i="5"/>
  <c r="N1816" i="5"/>
  <c r="R1816" i="5"/>
  <c r="V1816" i="5"/>
  <c r="X1816" i="5"/>
  <c r="Z1816" i="5" s="1"/>
  <c r="X721" i="5"/>
  <c r="Z721" i="5" s="1"/>
  <c r="N721" i="5"/>
  <c r="P721" i="5"/>
  <c r="T834" i="5"/>
  <c r="V834" i="5"/>
  <c r="P834" i="5"/>
  <c r="I834" i="5"/>
  <c r="J834" i="5"/>
  <c r="L834" i="5"/>
  <c r="N834" i="5"/>
  <c r="X834" i="5"/>
  <c r="Z834" i="5" s="1"/>
  <c r="R834" i="5"/>
  <c r="I1576" i="5"/>
  <c r="J1576" i="5"/>
  <c r="S27" i="5"/>
  <c r="U27" i="5" s="1"/>
  <c r="W27" i="5" s="1"/>
  <c r="Y27" i="5" s="1"/>
  <c r="P1394" i="5"/>
  <c r="J1394" i="5"/>
  <c r="T1394" i="5"/>
  <c r="V1394" i="5"/>
  <c r="X1394" i="5"/>
  <c r="Z1394" i="5" s="1"/>
  <c r="I1394" i="5"/>
  <c r="L1394" i="5"/>
  <c r="N1394" i="5"/>
  <c r="R1394" i="5"/>
  <c r="I1530" i="5"/>
  <c r="K1530" i="5" s="1"/>
  <c r="M1530" i="5" s="1"/>
  <c r="O1530" i="5" s="1"/>
  <c r="Q1530" i="5" s="1"/>
  <c r="S1530" i="5" s="1"/>
  <c r="U1530" i="5" s="1"/>
  <c r="W1530" i="5" s="1"/>
  <c r="Y1530" i="5" s="1"/>
  <c r="P1530" i="5"/>
  <c r="V1530" i="5"/>
  <c r="L1530" i="5"/>
  <c r="I88" i="5"/>
  <c r="J88" i="5"/>
  <c r="L88" i="5"/>
  <c r="P88" i="5"/>
  <c r="T88" i="5"/>
  <c r="V88" i="5"/>
  <c r="X88" i="5"/>
  <c r="Z88" i="5" s="1"/>
  <c r="N88" i="5"/>
  <c r="R88" i="5"/>
  <c r="K893" i="5"/>
  <c r="M893" i="5" s="1"/>
  <c r="O893" i="5" s="1"/>
  <c r="Q893" i="5" s="1"/>
  <c r="S893" i="5" s="1"/>
  <c r="U893" i="5" s="1"/>
  <c r="W893" i="5" s="1"/>
  <c r="Y893" i="5" s="1"/>
  <c r="J1178" i="5"/>
  <c r="R1178" i="5"/>
  <c r="X1178" i="5"/>
  <c r="Z1178" i="5" s="1"/>
  <c r="O1313" i="5"/>
  <c r="Q1313" i="5" s="1"/>
  <c r="S1313" i="5" s="1"/>
  <c r="U1313" i="5" s="1"/>
  <c r="W1313" i="5" s="1"/>
  <c r="Y1313" i="5" s="1"/>
  <c r="X1567" i="5"/>
  <c r="Z1567" i="5" s="1"/>
  <c r="I1567" i="5"/>
  <c r="J1567" i="5"/>
  <c r="L1567" i="5"/>
  <c r="N1567" i="5"/>
  <c r="P1567" i="5"/>
  <c r="R1567" i="5"/>
  <c r="T1567" i="5"/>
  <c r="V1567" i="5"/>
  <c r="V1670" i="5"/>
  <c r="X1670" i="5"/>
  <c r="Z1670" i="5" s="1"/>
  <c r="J1670" i="5"/>
  <c r="I1670" i="5"/>
  <c r="K1670" i="5" s="1"/>
  <c r="L1670" i="5"/>
  <c r="N1670" i="5"/>
  <c r="P1670" i="5"/>
  <c r="R1670" i="5"/>
  <c r="R1412" i="5"/>
  <c r="J1412" i="5"/>
  <c r="L1412" i="5"/>
  <c r="N1412" i="5"/>
  <c r="X1412" i="5"/>
  <c r="Z1412" i="5" s="1"/>
  <c r="P1788" i="5"/>
  <c r="I1788" i="5"/>
  <c r="T1788" i="5"/>
  <c r="L1864" i="5"/>
  <c r="J1864" i="5"/>
  <c r="K1864" i="5" s="1"/>
  <c r="M1864" i="5" s="1"/>
  <c r="O1864" i="5" s="1"/>
  <c r="Q1864" i="5" s="1"/>
  <c r="S1864" i="5" s="1"/>
  <c r="U1864" i="5" s="1"/>
  <c r="W1864" i="5" s="1"/>
  <c r="Y1864" i="5" s="1"/>
  <c r="R1864" i="5"/>
  <c r="T1864" i="5"/>
  <c r="I1790" i="5"/>
  <c r="L1790" i="5"/>
  <c r="N1790" i="5"/>
  <c r="R1790" i="5"/>
  <c r="R462" i="5"/>
  <c r="V462" i="5"/>
  <c r="J462" i="5"/>
  <c r="I462" i="5"/>
  <c r="L462" i="5"/>
  <c r="T462" i="5"/>
  <c r="K1104" i="5"/>
  <c r="M1104" i="5" s="1"/>
  <c r="O1104" i="5" s="1"/>
  <c r="Q1104" i="5" s="1"/>
  <c r="S1104" i="5" s="1"/>
  <c r="U1104" i="5" s="1"/>
  <c r="W1104" i="5" s="1"/>
  <c r="Y1104" i="5" s="1"/>
  <c r="P1227" i="5"/>
  <c r="J1227" i="5"/>
  <c r="R1227" i="5"/>
  <c r="V1227" i="5"/>
  <c r="M162" i="5"/>
  <c r="O162" i="5" s="1"/>
  <c r="Q162" i="5" s="1"/>
  <c r="S162" i="5" s="1"/>
  <c r="U162" i="5" s="1"/>
  <c r="W162" i="5" s="1"/>
  <c r="Y162" i="5" s="1"/>
  <c r="J1283" i="5"/>
  <c r="P1283" i="5"/>
  <c r="R1283" i="5"/>
  <c r="I1283" i="5"/>
  <c r="K1283" i="5" s="1"/>
  <c r="M1283" i="5" s="1"/>
  <c r="O1283" i="5" s="1"/>
  <c r="Q1283" i="5" s="1"/>
  <c r="S1283" i="5" s="1"/>
  <c r="U1283" i="5" s="1"/>
  <c r="W1283" i="5" s="1"/>
  <c r="Y1283" i="5" s="1"/>
  <c r="L1283" i="5"/>
  <c r="N1283" i="5"/>
  <c r="T1283" i="5"/>
  <c r="V1283" i="5"/>
  <c r="X1283" i="5"/>
  <c r="Z1283" i="5" s="1"/>
  <c r="I1088" i="5"/>
  <c r="K1088" i="5" s="1"/>
  <c r="M1088" i="5" s="1"/>
  <c r="O1088" i="5" s="1"/>
  <c r="Q1088" i="5" s="1"/>
  <c r="S1088" i="5" s="1"/>
  <c r="U1088" i="5" s="1"/>
  <c r="W1088" i="5" s="1"/>
  <c r="Y1088" i="5" s="1"/>
  <c r="P1088" i="5"/>
  <c r="R1088" i="5"/>
  <c r="V1088" i="5"/>
  <c r="P1191" i="5"/>
  <c r="V1191" i="5"/>
  <c r="X1191" i="5"/>
  <c r="Z1191" i="5" s="1"/>
  <c r="I1191" i="5"/>
  <c r="J1191" i="5"/>
  <c r="L1191" i="5"/>
  <c r="T1191" i="5"/>
  <c r="N1191" i="5"/>
  <c r="R1191" i="5"/>
  <c r="I1360" i="5"/>
  <c r="K1360" i="5" s="1"/>
  <c r="M1360" i="5" s="1"/>
  <c r="N1360" i="5"/>
  <c r="P1360" i="5"/>
  <c r="J1360" i="5"/>
  <c r="L1360" i="5"/>
  <c r="R1360" i="5"/>
  <c r="V1360" i="5"/>
  <c r="X1360" i="5"/>
  <c r="Z1360" i="5" s="1"/>
  <c r="V1450" i="5"/>
  <c r="I1450" i="5"/>
  <c r="J1450" i="5"/>
  <c r="T1450" i="5"/>
  <c r="L1450" i="5"/>
  <c r="R1450" i="5"/>
  <c r="K1467" i="5"/>
  <c r="M1467" i="5" s="1"/>
  <c r="O1467" i="5" s="1"/>
  <c r="Q1467" i="5" s="1"/>
  <c r="S1467" i="5" s="1"/>
  <c r="U1467" i="5" s="1"/>
  <c r="W1467" i="5" s="1"/>
  <c r="Y1467" i="5" s="1"/>
  <c r="K1560" i="5"/>
  <c r="M1560" i="5" s="1"/>
  <c r="O1560" i="5" s="1"/>
  <c r="Q1560" i="5" s="1"/>
  <c r="S1560" i="5" s="1"/>
  <c r="U1560" i="5" s="1"/>
  <c r="W1560" i="5" s="1"/>
  <c r="Y1560" i="5" s="1"/>
  <c r="X33" i="5"/>
  <c r="Z33" i="5" s="1"/>
  <c r="N33" i="5"/>
  <c r="P33" i="5"/>
  <c r="N1442" i="5"/>
  <c r="T1442" i="5"/>
  <c r="J1442" i="5"/>
  <c r="L1442" i="5"/>
  <c r="P1442" i="5"/>
  <c r="R1442" i="5"/>
  <c r="V1442" i="5"/>
  <c r="X1442" i="5"/>
  <c r="Z1442" i="5" s="1"/>
  <c r="I1442" i="5"/>
  <c r="I401" i="5"/>
  <c r="K401" i="5" s="1"/>
  <c r="M401" i="5" s="1"/>
  <c r="O401" i="5" s="1"/>
  <c r="Q401" i="5" s="1"/>
  <c r="S401" i="5" s="1"/>
  <c r="U401" i="5" s="1"/>
  <c r="W401" i="5" s="1"/>
  <c r="Y401" i="5" s="1"/>
  <c r="J401" i="5"/>
  <c r="P401" i="5"/>
  <c r="T401" i="5"/>
  <c r="R401" i="5"/>
  <c r="X401" i="5"/>
  <c r="Z401" i="5" s="1"/>
  <c r="P776" i="5"/>
  <c r="R776" i="5"/>
  <c r="I985" i="5"/>
  <c r="K985" i="5" s="1"/>
  <c r="M985" i="5" s="1"/>
  <c r="O985" i="5" s="1"/>
  <c r="Q985" i="5" s="1"/>
  <c r="S985" i="5" s="1"/>
  <c r="U985" i="5" s="1"/>
  <c r="W985" i="5" s="1"/>
  <c r="Y985" i="5" s="1"/>
  <c r="P985" i="5"/>
  <c r="P953" i="5"/>
  <c r="J953" i="5"/>
  <c r="L953" i="5"/>
  <c r="I953" i="5"/>
  <c r="K953" i="5" s="1"/>
  <c r="M953" i="5" s="1"/>
  <c r="O953" i="5" s="1"/>
  <c r="Q953" i="5" s="1"/>
  <c r="S953" i="5" s="1"/>
  <c r="U953" i="5" s="1"/>
  <c r="W953" i="5" s="1"/>
  <c r="Y953" i="5" s="1"/>
  <c r="N953" i="5"/>
  <c r="R953" i="5"/>
  <c r="T953" i="5"/>
  <c r="X953" i="5"/>
  <c r="Z953" i="5" s="1"/>
  <c r="V953" i="5"/>
  <c r="I1015" i="5"/>
  <c r="J1015" i="5"/>
  <c r="X1015" i="5"/>
  <c r="Z1015" i="5" s="1"/>
  <c r="L1015" i="5"/>
  <c r="T1015" i="5"/>
  <c r="R1015" i="5"/>
  <c r="V1015" i="5"/>
  <c r="N1015" i="5"/>
  <c r="P1015" i="5"/>
  <c r="R1842" i="5"/>
  <c r="T1842" i="5"/>
  <c r="N1842" i="5"/>
  <c r="P1842" i="5"/>
  <c r="V1842" i="5"/>
  <c r="X1842" i="5"/>
  <c r="Z1842" i="5" s="1"/>
  <c r="I1842" i="5"/>
  <c r="K1842" i="5" s="1"/>
  <c r="J1842" i="5"/>
  <c r="L1842" i="5"/>
  <c r="R14" i="5"/>
  <c r="I14" i="5"/>
  <c r="J14" i="5"/>
  <c r="P14" i="5"/>
  <c r="T14" i="5"/>
  <c r="I74" i="5"/>
  <c r="K74" i="5" s="1"/>
  <c r="M74" i="5" s="1"/>
  <c r="O74" i="5" s="1"/>
  <c r="Q74" i="5" s="1"/>
  <c r="S74" i="5" s="1"/>
  <c r="U74" i="5" s="1"/>
  <c r="W74" i="5" s="1"/>
  <c r="Y74" i="5" s="1"/>
  <c r="R74" i="5"/>
  <c r="V74" i="5"/>
  <c r="P74" i="5"/>
  <c r="J74" i="5"/>
  <c r="L74" i="5"/>
  <c r="X74" i="5"/>
  <c r="Z74" i="5" s="1"/>
  <c r="K479" i="5"/>
  <c r="M479" i="5" s="1"/>
  <c r="O479" i="5" s="1"/>
  <c r="Q479" i="5" s="1"/>
  <c r="S479" i="5" s="1"/>
  <c r="U479" i="5" s="1"/>
  <c r="W479" i="5" s="1"/>
  <c r="Y479" i="5" s="1"/>
  <c r="M576" i="5"/>
  <c r="O576" i="5" s="1"/>
  <c r="Q576" i="5" s="1"/>
  <c r="S576" i="5" s="1"/>
  <c r="U576" i="5" s="1"/>
  <c r="P187" i="5"/>
  <c r="L187" i="5"/>
  <c r="N187" i="5"/>
  <c r="I187" i="5"/>
  <c r="K187" i="5" s="1"/>
  <c r="J187" i="5"/>
  <c r="R187" i="5"/>
  <c r="T187" i="5"/>
  <c r="X187" i="5"/>
  <c r="Z187" i="5" s="1"/>
  <c r="V187" i="5"/>
  <c r="K613" i="5"/>
  <c r="M613" i="5" s="1"/>
  <c r="O613" i="5" s="1"/>
  <c r="Q613" i="5" s="1"/>
  <c r="S613" i="5" s="1"/>
  <c r="U613" i="5" s="1"/>
  <c r="W613" i="5" s="1"/>
  <c r="Y613" i="5" s="1"/>
  <c r="M674" i="5"/>
  <c r="O674" i="5" s="1"/>
  <c r="Q674" i="5" s="1"/>
  <c r="S674" i="5" s="1"/>
  <c r="U674" i="5" s="1"/>
  <c r="W674" i="5" s="1"/>
  <c r="Y674" i="5" s="1"/>
  <c r="L1211" i="5"/>
  <c r="V1211" i="5"/>
  <c r="I1211" i="5"/>
  <c r="K1211" i="5" s="1"/>
  <c r="J1211" i="5"/>
  <c r="T1211" i="5"/>
  <c r="P1211" i="5"/>
  <c r="R1211" i="5"/>
  <c r="K507" i="5"/>
  <c r="M507" i="5" s="1"/>
  <c r="O507" i="5" s="1"/>
  <c r="Q507" i="5" s="1"/>
  <c r="S507" i="5" s="1"/>
  <c r="U507" i="5" s="1"/>
  <c r="W507" i="5" s="1"/>
  <c r="Y507" i="5" s="1"/>
  <c r="J382" i="5"/>
  <c r="L382" i="5"/>
  <c r="P382" i="5"/>
  <c r="R382" i="5"/>
  <c r="V382" i="5"/>
  <c r="T382" i="5"/>
  <c r="I382" i="5"/>
  <c r="P228" i="5"/>
  <c r="L228" i="5"/>
  <c r="R228" i="5"/>
  <c r="T228" i="5"/>
  <c r="M845" i="5"/>
  <c r="O845" i="5" s="1"/>
  <c r="Q845" i="5" s="1"/>
  <c r="S845" i="5" s="1"/>
  <c r="U845" i="5" s="1"/>
  <c r="W845" i="5" s="1"/>
  <c r="Y845" i="5" s="1"/>
  <c r="V735" i="5"/>
  <c r="I735" i="5"/>
  <c r="K735" i="5" s="1"/>
  <c r="M735" i="5" s="1"/>
  <c r="O735" i="5" s="1"/>
  <c r="Q735" i="5" s="1"/>
  <c r="S735" i="5" s="1"/>
  <c r="U735" i="5" s="1"/>
  <c r="W735" i="5" s="1"/>
  <c r="Y735" i="5" s="1"/>
  <c r="L735" i="5"/>
  <c r="P735" i="5"/>
  <c r="X735" i="5"/>
  <c r="Z735" i="5" s="1"/>
  <c r="I779" i="5"/>
  <c r="J779" i="5"/>
  <c r="X1686" i="5"/>
  <c r="Z1686" i="5" s="1"/>
  <c r="N1686" i="5"/>
  <c r="P1686" i="5"/>
  <c r="I1686" i="5"/>
  <c r="K1686" i="5" s="1"/>
  <c r="M1686" i="5" s="1"/>
  <c r="O1686" i="5" s="1"/>
  <c r="Q1686" i="5" s="1"/>
  <c r="S1686" i="5" s="1"/>
  <c r="U1686" i="5" s="1"/>
  <c r="W1686" i="5" s="1"/>
  <c r="Y1686" i="5" s="1"/>
  <c r="R1686" i="5"/>
  <c r="K1802" i="5"/>
  <c r="M1802" i="5" s="1"/>
  <c r="O1802" i="5" s="1"/>
  <c r="Q1802" i="5" s="1"/>
  <c r="S1802" i="5" s="1"/>
  <c r="U1802" i="5" s="1"/>
  <c r="W1802" i="5" s="1"/>
  <c r="Y1802" i="5" s="1"/>
  <c r="K85" i="5"/>
  <c r="X158" i="5"/>
  <c r="Z158" i="5" s="1"/>
  <c r="V158" i="5"/>
  <c r="I158" i="5"/>
  <c r="K158" i="5" s="1"/>
  <c r="M158" i="5" s="1"/>
  <c r="L158" i="5"/>
  <c r="N158" i="5"/>
  <c r="P158" i="5"/>
  <c r="R158" i="5"/>
  <c r="T158" i="5"/>
  <c r="J158" i="5"/>
  <c r="J1599" i="5"/>
  <c r="I1599" i="5"/>
  <c r="K1599" i="5" s="1"/>
  <c r="P1599" i="5"/>
  <c r="T1599" i="5"/>
  <c r="K1873" i="5"/>
  <c r="P1164" i="5"/>
  <c r="I1164" i="5"/>
  <c r="J1164" i="5"/>
  <c r="T1164" i="5"/>
  <c r="V1164" i="5"/>
  <c r="J1318" i="5"/>
  <c r="L1318" i="5"/>
  <c r="N1318" i="5"/>
  <c r="I1318" i="5"/>
  <c r="K1318" i="5" s="1"/>
  <c r="M1318" i="5" s="1"/>
  <c r="O1318" i="5" s="1"/>
  <c r="Q1318" i="5" s="1"/>
  <c r="P1318" i="5"/>
  <c r="R1318" i="5"/>
  <c r="V1318" i="5"/>
  <c r="X1318" i="5"/>
  <c r="Z1318" i="5" s="1"/>
  <c r="V815" i="5"/>
  <c r="R815" i="5"/>
  <c r="T815" i="5"/>
  <c r="X815" i="5"/>
  <c r="Z815" i="5" s="1"/>
  <c r="I815" i="5"/>
  <c r="J815" i="5"/>
  <c r="N815" i="5"/>
  <c r="L815" i="5"/>
  <c r="P815" i="5"/>
  <c r="I902" i="5"/>
  <c r="K902" i="5" s="1"/>
  <c r="M902" i="5" s="1"/>
  <c r="O902" i="5" s="1"/>
  <c r="Q902" i="5" s="1"/>
  <c r="S902" i="5" s="1"/>
  <c r="U902" i="5" s="1"/>
  <c r="W902" i="5" s="1"/>
  <c r="Y902" i="5" s="1"/>
  <c r="V902" i="5"/>
  <c r="P902" i="5"/>
  <c r="R902" i="5"/>
  <c r="K1793" i="5"/>
  <c r="M1793" i="5" s="1"/>
  <c r="O1793" i="5" s="1"/>
  <c r="Q1793" i="5" s="1"/>
  <c r="S1793" i="5" s="1"/>
  <c r="U1793" i="5" s="1"/>
  <c r="W1793" i="5" s="1"/>
  <c r="Y1793" i="5" s="1"/>
  <c r="P76" i="5"/>
  <c r="N76" i="5"/>
  <c r="L76" i="5"/>
  <c r="R76" i="5"/>
  <c r="X76" i="5"/>
  <c r="Z76" i="5" s="1"/>
  <c r="M1714" i="5"/>
  <c r="O1714" i="5" s="1"/>
  <c r="Q1714" i="5" s="1"/>
  <c r="S1714" i="5" s="1"/>
  <c r="U1714" i="5" s="1"/>
  <c r="W1714" i="5" s="1"/>
  <c r="Y1714" i="5" s="1"/>
  <c r="K1559" i="5"/>
  <c r="M1559" i="5" s="1"/>
  <c r="O1559" i="5" s="1"/>
  <c r="Q1559" i="5" s="1"/>
  <c r="S1559" i="5" s="1"/>
  <c r="U1559" i="5" s="1"/>
  <c r="W1559" i="5" s="1"/>
  <c r="Y1559" i="5" s="1"/>
  <c r="I1727" i="5"/>
  <c r="R1727" i="5"/>
  <c r="J1277" i="5"/>
  <c r="K1277" i="5" s="1"/>
  <c r="M1277" i="5" s="1"/>
  <c r="O1277" i="5" s="1"/>
  <c r="Q1277" i="5" s="1"/>
  <c r="S1277" i="5" s="1"/>
  <c r="U1277" i="5" s="1"/>
  <c r="W1277" i="5" s="1"/>
  <c r="Y1277" i="5" s="1"/>
  <c r="V1277" i="5"/>
  <c r="J1878" i="5"/>
  <c r="I1878" i="5"/>
  <c r="K1550" i="5"/>
  <c r="M1550" i="5" s="1"/>
  <c r="O1550" i="5" s="1"/>
  <c r="Q1550" i="5" s="1"/>
  <c r="S1550" i="5" s="1"/>
  <c r="U1550" i="5" s="1"/>
  <c r="W1550" i="5" s="1"/>
  <c r="Y1550" i="5" s="1"/>
  <c r="I1863" i="5"/>
  <c r="J1863" i="5"/>
  <c r="J131" i="5"/>
  <c r="T131" i="5"/>
  <c r="V131" i="5"/>
  <c r="X131" i="5"/>
  <c r="Z131" i="5" s="1"/>
  <c r="I131" i="5"/>
  <c r="L131" i="5"/>
  <c r="N131" i="5"/>
  <c r="R131" i="5"/>
  <c r="P131" i="5"/>
  <c r="K489" i="5"/>
  <c r="M489" i="5" s="1"/>
  <c r="O489" i="5" s="1"/>
  <c r="Q489" i="5" s="1"/>
  <c r="S489" i="5" s="1"/>
  <c r="U489" i="5" s="1"/>
  <c r="W489" i="5" s="1"/>
  <c r="Y489" i="5" s="1"/>
  <c r="I755" i="5"/>
  <c r="V755" i="5"/>
  <c r="X755" i="5"/>
  <c r="Z755" i="5" s="1"/>
  <c r="L1035" i="5"/>
  <c r="R1035" i="5"/>
  <c r="P1035" i="5"/>
  <c r="T1035" i="5"/>
  <c r="X1035" i="5"/>
  <c r="Z1035" i="5" s="1"/>
  <c r="I1035" i="5"/>
  <c r="J1035" i="5"/>
  <c r="K1035" i="5" s="1"/>
  <c r="M1035" i="5" s="1"/>
  <c r="N1035" i="5"/>
  <c r="V1035" i="5"/>
  <c r="J1198" i="5"/>
  <c r="X1198" i="5"/>
  <c r="Z1198" i="5" s="1"/>
  <c r="I1198" i="5"/>
  <c r="K1198" i="5" s="1"/>
  <c r="L1198" i="5"/>
  <c r="N1198" i="5"/>
  <c r="P1198" i="5"/>
  <c r="V1198" i="5"/>
  <c r="R1198" i="5"/>
  <c r="T1198" i="5"/>
  <c r="O1268" i="5"/>
  <c r="Q1268" i="5" s="1"/>
  <c r="S1268" i="5" s="1"/>
  <c r="U1268" i="5" s="1"/>
  <c r="W1268" i="5" s="1"/>
  <c r="Y1268" i="5" s="1"/>
  <c r="P527" i="5"/>
  <c r="I527" i="5"/>
  <c r="K527" i="5" s="1"/>
  <c r="J586" i="5"/>
  <c r="R586" i="5"/>
  <c r="T586" i="5"/>
  <c r="V586" i="5"/>
  <c r="I586" i="5"/>
  <c r="K586" i="5" s="1"/>
  <c r="L586" i="5"/>
  <c r="N586" i="5"/>
  <c r="X586" i="5"/>
  <c r="Z586" i="5" s="1"/>
  <c r="I706" i="5"/>
  <c r="K706" i="5" s="1"/>
  <c r="M706" i="5" s="1"/>
  <c r="O706" i="5" s="1"/>
  <c r="Q706" i="5" s="1"/>
  <c r="T706" i="5"/>
  <c r="N1020" i="5"/>
  <c r="V1020" i="5"/>
  <c r="I1020" i="5"/>
  <c r="J1020" i="5"/>
  <c r="K1020" i="5" s="1"/>
  <c r="M1020" i="5" s="1"/>
  <c r="O1020" i="5" s="1"/>
  <c r="Q1020" i="5" s="1"/>
  <c r="P1020" i="5"/>
  <c r="R1020" i="5"/>
  <c r="T1020" i="5"/>
  <c r="X1020" i="5"/>
  <c r="Z1020" i="5" s="1"/>
  <c r="L1020" i="5"/>
  <c r="J1306" i="5"/>
  <c r="L1306" i="5"/>
  <c r="I1306" i="5"/>
  <c r="K1306" i="5" s="1"/>
  <c r="M1306" i="5" s="1"/>
  <c r="O1306" i="5" s="1"/>
  <c r="Q1306" i="5" s="1"/>
  <c r="S1306" i="5" s="1"/>
  <c r="U1306" i="5" s="1"/>
  <c r="W1306" i="5" s="1"/>
  <c r="Y1306" i="5" s="1"/>
  <c r="V1306" i="5"/>
  <c r="M337" i="5"/>
  <c r="O337" i="5" s="1"/>
  <c r="Q337" i="5" s="1"/>
  <c r="S337" i="5" s="1"/>
  <c r="U337" i="5" s="1"/>
  <c r="W337" i="5" s="1"/>
  <c r="Y337" i="5" s="1"/>
  <c r="T958" i="5"/>
  <c r="V958" i="5"/>
  <c r="X958" i="5"/>
  <c r="Z958" i="5" s="1"/>
  <c r="I958" i="5"/>
  <c r="K958" i="5" s="1"/>
  <c r="J958" i="5"/>
  <c r="L958" i="5"/>
  <c r="N958" i="5"/>
  <c r="P958" i="5"/>
  <c r="R958" i="5"/>
  <c r="L1011" i="5"/>
  <c r="N1011" i="5"/>
  <c r="X1011" i="5"/>
  <c r="Z1011" i="5" s="1"/>
  <c r="R1011" i="5"/>
  <c r="I1011" i="5"/>
  <c r="V1011" i="5"/>
  <c r="X192" i="5"/>
  <c r="Z192" i="5" s="1"/>
  <c r="J192" i="5"/>
  <c r="N192" i="5"/>
  <c r="P192" i="5"/>
  <c r="R192" i="5"/>
  <c r="T192" i="5"/>
  <c r="V192" i="5"/>
  <c r="I192" i="5"/>
  <c r="L192" i="5"/>
  <c r="N1459" i="5"/>
  <c r="R1459" i="5"/>
  <c r="T1459" i="5"/>
  <c r="M1492" i="5"/>
  <c r="O1492" i="5" s="1"/>
  <c r="Q1492" i="5" s="1"/>
  <c r="S1492" i="5" s="1"/>
  <c r="U1492" i="5" s="1"/>
  <c r="W1492" i="5" s="1"/>
  <c r="Y1492" i="5" s="1"/>
  <c r="V1710" i="5"/>
  <c r="X1710" i="5"/>
  <c r="Z1710" i="5" s="1"/>
  <c r="J1710" i="5"/>
  <c r="I1710" i="5"/>
  <c r="K1710" i="5" s="1"/>
  <c r="L1710" i="5"/>
  <c r="N1710" i="5"/>
  <c r="P1710" i="5"/>
  <c r="R1710" i="5"/>
  <c r="X269" i="5"/>
  <c r="Z269" i="5" s="1"/>
  <c r="N269" i="5"/>
  <c r="P269" i="5"/>
  <c r="T269" i="5"/>
  <c r="I269" i="5"/>
  <c r="J269" i="5"/>
  <c r="L626" i="5"/>
  <c r="P626" i="5"/>
  <c r="T626" i="5"/>
  <c r="X626" i="5"/>
  <c r="Z626" i="5" s="1"/>
  <c r="I626" i="5"/>
  <c r="J626" i="5"/>
  <c r="N626" i="5"/>
  <c r="X925" i="5"/>
  <c r="Z925" i="5" s="1"/>
  <c r="N925" i="5"/>
  <c r="T925" i="5"/>
  <c r="P252" i="5"/>
  <c r="X252" i="5"/>
  <c r="Z252" i="5" s="1"/>
  <c r="I252" i="5"/>
  <c r="T252" i="5"/>
  <c r="V252" i="5"/>
  <c r="J252" i="5"/>
  <c r="N252" i="5"/>
  <c r="L252" i="5"/>
  <c r="R252" i="5"/>
  <c r="O1005" i="5"/>
  <c r="Q1005" i="5" s="1"/>
  <c r="S1005" i="5" s="1"/>
  <c r="U1005" i="5" s="1"/>
  <c r="W1005" i="5" s="1"/>
  <c r="Y1005" i="5" s="1"/>
  <c r="R1057" i="5"/>
  <c r="T1057" i="5"/>
  <c r="L1057" i="5"/>
  <c r="N1057" i="5"/>
  <c r="P1057" i="5"/>
  <c r="X1057" i="5"/>
  <c r="Z1057" i="5" s="1"/>
  <c r="I1057" i="5"/>
  <c r="J1057" i="5"/>
  <c r="J1091" i="5"/>
  <c r="K1091" i="5" s="1"/>
  <c r="M1091" i="5" s="1"/>
  <c r="O1091" i="5" s="1"/>
  <c r="Q1091" i="5" s="1"/>
  <c r="S1091" i="5" s="1"/>
  <c r="U1091" i="5" s="1"/>
  <c r="W1091" i="5" s="1"/>
  <c r="Y1091" i="5" s="1"/>
  <c r="L1091" i="5"/>
  <c r="T1131" i="5"/>
  <c r="V1131" i="5"/>
  <c r="I1131" i="5"/>
  <c r="L1131" i="5"/>
  <c r="N1131" i="5"/>
  <c r="P1131" i="5"/>
  <c r="R1131" i="5"/>
  <c r="X1131" i="5"/>
  <c r="Z1131" i="5" s="1"/>
  <c r="J1131" i="5"/>
  <c r="K1320" i="5"/>
  <c r="M1320" i="5" s="1"/>
  <c r="O1320" i="5" s="1"/>
  <c r="Q1320" i="5" s="1"/>
  <c r="S1320" i="5" s="1"/>
  <c r="U1320" i="5" s="1"/>
  <c r="W1320" i="5" s="1"/>
  <c r="Y1320" i="5" s="1"/>
  <c r="K1809" i="5"/>
  <c r="M1809" i="5" s="1"/>
  <c r="O1809" i="5" s="1"/>
  <c r="Q1809" i="5" s="1"/>
  <c r="S1809" i="5" s="1"/>
  <c r="U1809" i="5" s="1"/>
  <c r="W1809" i="5" s="1"/>
  <c r="Y1809" i="5" s="1"/>
  <c r="V60" i="5"/>
  <c r="N60" i="5"/>
  <c r="P60" i="5"/>
  <c r="T60" i="5"/>
  <c r="I60" i="5"/>
  <c r="K60" i="5" s="1"/>
  <c r="M60" i="5" s="1"/>
  <c r="O60" i="5" s="1"/>
  <c r="Q60" i="5" s="1"/>
  <c r="S60" i="5" s="1"/>
  <c r="U60" i="5" s="1"/>
  <c r="W60" i="5" s="1"/>
  <c r="J60" i="5"/>
  <c r="L60" i="5"/>
  <c r="R60" i="5"/>
  <c r="X60" i="5"/>
  <c r="Z60" i="5" s="1"/>
  <c r="K110" i="5"/>
  <c r="M110" i="5" s="1"/>
  <c r="O110" i="5" s="1"/>
  <c r="Q110" i="5" s="1"/>
  <c r="S110" i="5" s="1"/>
  <c r="U110" i="5" s="1"/>
  <c r="W110" i="5" s="1"/>
  <c r="Y110" i="5" s="1"/>
  <c r="U1789" i="5"/>
  <c r="W1789" i="5" s="1"/>
  <c r="Y1789" i="5" s="1"/>
  <c r="M22" i="5"/>
  <c r="O22" i="5" s="1"/>
  <c r="Q22" i="5" s="1"/>
  <c r="S22" i="5" s="1"/>
  <c r="U22" i="5" s="1"/>
  <c r="W22" i="5" s="1"/>
  <c r="Y22" i="5" s="1"/>
  <c r="M1705" i="5"/>
  <c r="O1705" i="5" s="1"/>
  <c r="Q1705" i="5" s="1"/>
  <c r="S1705" i="5" s="1"/>
  <c r="Q1807" i="5"/>
  <c r="S1807" i="5" s="1"/>
  <c r="U1807" i="5" s="1"/>
  <c r="W1807" i="5" s="1"/>
  <c r="Y1807" i="5" s="1"/>
  <c r="K1820" i="5"/>
  <c r="M1820" i="5" s="1"/>
  <c r="O1820" i="5" s="1"/>
  <c r="Q1820" i="5" s="1"/>
  <c r="S1820" i="5" s="1"/>
  <c r="U1820" i="5" s="1"/>
  <c r="W1820" i="5" s="1"/>
  <c r="Y1820" i="5" s="1"/>
  <c r="W1880" i="5"/>
  <c r="K1707" i="5"/>
  <c r="M1707" i="5" s="1"/>
  <c r="O1707" i="5" s="1"/>
  <c r="Q1707" i="5" s="1"/>
  <c r="O159" i="5"/>
  <c r="Q159" i="5" s="1"/>
  <c r="S159" i="5" s="1"/>
  <c r="M89" i="5"/>
  <c r="O89" i="5" s="1"/>
  <c r="Q89" i="5" s="1"/>
  <c r="S89" i="5" s="1"/>
  <c r="U89" i="5" s="1"/>
  <c r="W89" i="5" s="1"/>
  <c r="Y89" i="5" s="1"/>
  <c r="K199" i="5"/>
  <c r="M149" i="5"/>
  <c r="O149" i="5" s="1"/>
  <c r="U2" i="5"/>
  <c r="W2" i="5" s="1"/>
  <c r="Y2" i="5" s="1"/>
  <c r="O20" i="5"/>
  <c r="Q20" i="5" s="1"/>
  <c r="S20" i="5" s="1"/>
  <c r="Q287" i="5"/>
  <c r="S287" i="5" s="1"/>
  <c r="U287" i="5" s="1"/>
  <c r="W287" i="5" s="1"/>
  <c r="Y287" i="5" s="1"/>
  <c r="S865" i="5"/>
  <c r="U865" i="5" s="1"/>
  <c r="W865" i="5" s="1"/>
  <c r="Y865" i="5" s="1"/>
  <c r="Y469" i="5"/>
  <c r="M1642" i="5"/>
  <c r="O1642" i="5" s="1"/>
  <c r="Q1642" i="5" s="1"/>
  <c r="S1642" i="5" s="1"/>
  <c r="U1642" i="5" s="1"/>
  <c r="W1642" i="5" s="1"/>
  <c r="Y1642" i="5" s="1"/>
  <c r="R202" i="5"/>
  <c r="I202" i="5"/>
  <c r="K202" i="5" s="1"/>
  <c r="M202" i="5" s="1"/>
  <c r="O202" i="5" s="1"/>
  <c r="L202" i="5"/>
  <c r="J202" i="5"/>
  <c r="N202" i="5"/>
  <c r="P202" i="5"/>
  <c r="T202" i="5"/>
  <c r="X202" i="5"/>
  <c r="Z202" i="5" s="1"/>
  <c r="V202" i="5"/>
  <c r="R328" i="5"/>
  <c r="I328" i="5"/>
  <c r="N328" i="5"/>
  <c r="P328" i="5"/>
  <c r="T328" i="5"/>
  <c r="V328" i="5"/>
  <c r="J328" i="5"/>
  <c r="X328" i="5"/>
  <c r="Z328" i="5" s="1"/>
  <c r="L328" i="5"/>
  <c r="T438" i="5"/>
  <c r="P438" i="5"/>
  <c r="N438" i="5"/>
  <c r="R438" i="5"/>
  <c r="T1002" i="5"/>
  <c r="J1002" i="5"/>
  <c r="L1002" i="5"/>
  <c r="N1002" i="5"/>
  <c r="X1002" i="5"/>
  <c r="Z1002" i="5" s="1"/>
  <c r="P1002" i="5"/>
  <c r="I1002" i="5"/>
  <c r="K1275" i="5"/>
  <c r="K1424" i="5"/>
  <c r="M1424" i="5" s="1"/>
  <c r="O1424" i="5" s="1"/>
  <c r="Q1424" i="5" s="1"/>
  <c r="S1424" i="5" s="1"/>
  <c r="U1424" i="5" s="1"/>
  <c r="W1424" i="5" s="1"/>
  <c r="Y1424" i="5" s="1"/>
  <c r="I69" i="5"/>
  <c r="V69" i="5"/>
  <c r="I129" i="5"/>
  <c r="K129" i="5" s="1"/>
  <c r="N129" i="5"/>
  <c r="T129" i="5"/>
  <c r="V129" i="5"/>
  <c r="J129" i="5"/>
  <c r="X129" i="5"/>
  <c r="Z129" i="5" s="1"/>
  <c r="I179" i="5"/>
  <c r="N179" i="5"/>
  <c r="P179" i="5"/>
  <c r="X179" i="5"/>
  <c r="Z179" i="5" s="1"/>
  <c r="J179" i="5"/>
  <c r="T179" i="5"/>
  <c r="J320" i="5"/>
  <c r="K320" i="5" s="1"/>
  <c r="M320" i="5" s="1"/>
  <c r="O320" i="5" s="1"/>
  <c r="Q320" i="5" s="1"/>
  <c r="S320" i="5" s="1"/>
  <c r="U320" i="5" s="1"/>
  <c r="W320" i="5" s="1"/>
  <c r="Y320" i="5" s="1"/>
  <c r="N320" i="5"/>
  <c r="R320" i="5"/>
  <c r="L320" i="5"/>
  <c r="T320" i="5"/>
  <c r="X320" i="5"/>
  <c r="Z320" i="5" s="1"/>
  <c r="M394" i="5"/>
  <c r="O394" i="5" s="1"/>
  <c r="Q394" i="5" s="1"/>
  <c r="S394" i="5" s="1"/>
  <c r="U394" i="5" s="1"/>
  <c r="W394" i="5" s="1"/>
  <c r="Y394" i="5" s="1"/>
  <c r="P912" i="5"/>
  <c r="T912" i="5"/>
  <c r="R912" i="5"/>
  <c r="I912" i="5"/>
  <c r="K912" i="5" s="1"/>
  <c r="M912" i="5" s="1"/>
  <c r="O912" i="5" s="1"/>
  <c r="Q912" i="5" s="1"/>
  <c r="S912" i="5" s="1"/>
  <c r="U912" i="5" s="1"/>
  <c r="W912" i="5" s="1"/>
  <c r="Y912" i="5" s="1"/>
  <c r="N912" i="5"/>
  <c r="R1053" i="5"/>
  <c r="P1053" i="5"/>
  <c r="I1053" i="5"/>
  <c r="K1053" i="5" s="1"/>
  <c r="M1053" i="5" s="1"/>
  <c r="O1053" i="5" s="1"/>
  <c r="Q1053" i="5" s="1"/>
  <c r="S1053" i="5" s="1"/>
  <c r="U1053" i="5" s="1"/>
  <c r="W1053" i="5" s="1"/>
  <c r="Y1053" i="5" s="1"/>
  <c r="K1208" i="5"/>
  <c r="M1208" i="5" s="1"/>
  <c r="O1208" i="5" s="1"/>
  <c r="Q1208" i="5" s="1"/>
  <c r="S1208" i="5" s="1"/>
  <c r="U1208" i="5" s="1"/>
  <c r="W1208" i="5" s="1"/>
  <c r="Y1208" i="5" s="1"/>
  <c r="P223" i="5"/>
  <c r="J223" i="5"/>
  <c r="K223" i="5" s="1"/>
  <c r="M223" i="5" s="1"/>
  <c r="O223" i="5" s="1"/>
  <c r="Q223" i="5" s="1"/>
  <c r="S223" i="5" s="1"/>
  <c r="U223" i="5" s="1"/>
  <c r="W223" i="5" s="1"/>
  <c r="Y223" i="5" s="1"/>
  <c r="L223" i="5"/>
  <c r="N223" i="5"/>
  <c r="T223" i="5"/>
  <c r="X223" i="5"/>
  <c r="Z223" i="5" s="1"/>
  <c r="K296" i="5"/>
  <c r="M296" i="5" s="1"/>
  <c r="K355" i="5"/>
  <c r="M404" i="5"/>
  <c r="O404" i="5" s="1"/>
  <c r="Q404" i="5" s="1"/>
  <c r="S404" i="5" s="1"/>
  <c r="U404" i="5" s="1"/>
  <c r="W404" i="5" s="1"/>
  <c r="Y404" i="5" s="1"/>
  <c r="P431" i="5"/>
  <c r="J431" i="5"/>
  <c r="X431" i="5"/>
  <c r="Z431" i="5" s="1"/>
  <c r="T431" i="5"/>
  <c r="I431" i="5"/>
  <c r="R431" i="5"/>
  <c r="J646" i="5"/>
  <c r="I646" i="5"/>
  <c r="P646" i="5"/>
  <c r="T646" i="5"/>
  <c r="X646" i="5"/>
  <c r="Z646" i="5" s="1"/>
  <c r="N646" i="5"/>
  <c r="R646" i="5"/>
  <c r="J243" i="5"/>
  <c r="N243" i="5"/>
  <c r="I243" i="5"/>
  <c r="K243" i="5" s="1"/>
  <c r="M243" i="5" s="1"/>
  <c r="O243" i="5" s="1"/>
  <c r="R243" i="5"/>
  <c r="X243" i="5"/>
  <c r="Z243" i="5" s="1"/>
  <c r="T243" i="5"/>
  <c r="L243" i="5"/>
  <c r="V243" i="5"/>
  <c r="J442" i="5"/>
  <c r="L442" i="5"/>
  <c r="V442" i="5"/>
  <c r="I442" i="5"/>
  <c r="P442" i="5"/>
  <c r="T442" i="5"/>
  <c r="K949" i="5"/>
  <c r="M949" i="5" s="1"/>
  <c r="O949" i="5" s="1"/>
  <c r="Q949" i="5" s="1"/>
  <c r="S949" i="5" s="1"/>
  <c r="U949" i="5" s="1"/>
  <c r="W949" i="5" s="1"/>
  <c r="Y949" i="5" s="1"/>
  <c r="K963" i="5"/>
  <c r="M963" i="5" s="1"/>
  <c r="O963" i="5" s="1"/>
  <c r="Q963" i="5" s="1"/>
  <c r="S963" i="5" s="1"/>
  <c r="U963" i="5" s="1"/>
  <c r="W963" i="5" s="1"/>
  <c r="Y963" i="5" s="1"/>
  <c r="R1161" i="5"/>
  <c r="X1161" i="5"/>
  <c r="Z1161" i="5" s="1"/>
  <c r="I1161" i="5"/>
  <c r="K1161" i="5" s="1"/>
  <c r="M1161" i="5" s="1"/>
  <c r="O1161" i="5" s="1"/>
  <c r="J1161" i="5"/>
  <c r="L1161" i="5"/>
  <c r="N1161" i="5"/>
  <c r="P1161" i="5"/>
  <c r="T1161" i="5"/>
  <c r="V1161" i="5"/>
  <c r="I207" i="5"/>
  <c r="K207" i="5" s="1"/>
  <c r="M207" i="5" s="1"/>
  <c r="O207" i="5" s="1"/>
  <c r="Q207" i="5" s="1"/>
  <c r="S207" i="5" s="1"/>
  <c r="U207" i="5" s="1"/>
  <c r="W207" i="5" s="1"/>
  <c r="Y207" i="5" s="1"/>
  <c r="N207" i="5"/>
  <c r="P207" i="5"/>
  <c r="T424" i="5"/>
  <c r="V424" i="5"/>
  <c r="X424" i="5"/>
  <c r="Z424" i="5" s="1"/>
  <c r="I424" i="5"/>
  <c r="N424" i="5"/>
  <c r="J424" i="5"/>
  <c r="L424" i="5"/>
  <c r="P424" i="5"/>
  <c r="R424" i="5"/>
  <c r="T340" i="5"/>
  <c r="I340" i="5"/>
  <c r="K340" i="5" s="1"/>
  <c r="M340" i="5" s="1"/>
  <c r="O340" i="5" s="1"/>
  <c r="J340" i="5"/>
  <c r="L340" i="5"/>
  <c r="N340" i="5"/>
  <c r="P340" i="5"/>
  <c r="R340" i="5"/>
  <c r="V340" i="5"/>
  <c r="X340" i="5"/>
  <c r="Z340" i="5" s="1"/>
  <c r="J668" i="5"/>
  <c r="K668" i="5" s="1"/>
  <c r="M668" i="5" s="1"/>
  <c r="O668" i="5" s="1"/>
  <c r="Q668" i="5" s="1"/>
  <c r="S668" i="5" s="1"/>
  <c r="U668" i="5" s="1"/>
  <c r="W668" i="5" s="1"/>
  <c r="Y668" i="5" s="1"/>
  <c r="X668" i="5"/>
  <c r="Z668" i="5" s="1"/>
  <c r="L668" i="5"/>
  <c r="L453" i="5"/>
  <c r="P453" i="5"/>
  <c r="I453" i="5"/>
  <c r="K453" i="5" s="1"/>
  <c r="M453" i="5" s="1"/>
  <c r="N453" i="5"/>
  <c r="V453" i="5"/>
  <c r="T453" i="5"/>
  <c r="X453" i="5"/>
  <c r="Z453" i="5" s="1"/>
  <c r="J453" i="5"/>
  <c r="R453" i="5"/>
  <c r="P1139" i="5"/>
  <c r="J1139" i="5"/>
  <c r="I988" i="5"/>
  <c r="K988" i="5" s="1"/>
  <c r="M988" i="5" s="1"/>
  <c r="O988" i="5" s="1"/>
  <c r="Q988" i="5" s="1"/>
  <c r="T988" i="5"/>
  <c r="V988" i="5"/>
  <c r="X988" i="5"/>
  <c r="Z988" i="5" s="1"/>
  <c r="P988" i="5"/>
  <c r="J988" i="5"/>
  <c r="L988" i="5"/>
  <c r="N988" i="5"/>
  <c r="R988" i="5"/>
  <c r="I1480" i="5"/>
  <c r="J1480" i="5"/>
  <c r="L1480" i="5"/>
  <c r="P1480" i="5"/>
  <c r="V1480" i="5"/>
  <c r="R1480" i="5"/>
  <c r="T1480" i="5"/>
  <c r="I1737" i="5"/>
  <c r="R1737" i="5"/>
  <c r="O1679" i="5"/>
  <c r="Q1679" i="5" s="1"/>
  <c r="S1679" i="5" s="1"/>
  <c r="U1679" i="5" s="1"/>
  <c r="W1679" i="5" s="1"/>
  <c r="Y1679" i="5" s="1"/>
  <c r="N17" i="5"/>
  <c r="V17" i="5"/>
  <c r="X17" i="5"/>
  <c r="Z17" i="5" s="1"/>
  <c r="I17" i="5"/>
  <c r="J17" i="5"/>
  <c r="L17" i="5"/>
  <c r="P17" i="5"/>
  <c r="R17" i="5"/>
  <c r="T17" i="5"/>
  <c r="N67" i="5"/>
  <c r="T67" i="5"/>
  <c r="X67" i="5"/>
  <c r="Z67" i="5" s="1"/>
  <c r="I67" i="5"/>
  <c r="J67" i="5"/>
  <c r="P1540" i="5"/>
  <c r="I1540" i="5"/>
  <c r="K1540" i="5" s="1"/>
  <c r="M1540" i="5" s="1"/>
  <c r="O1540" i="5" s="1"/>
  <c r="Q1540" i="5" s="1"/>
  <c r="S1540" i="5" s="1"/>
  <c r="U1540" i="5" s="1"/>
  <c r="W1540" i="5" s="1"/>
  <c r="Y1540" i="5" s="1"/>
  <c r="R1540" i="5"/>
  <c r="T1540" i="5"/>
  <c r="N163" i="5"/>
  <c r="T163" i="5"/>
  <c r="V163" i="5"/>
  <c r="I163" i="5"/>
  <c r="K163" i="5" s="1"/>
  <c r="J163" i="5"/>
  <c r="L163" i="5"/>
  <c r="P163" i="5"/>
  <c r="R163" i="5"/>
  <c r="X163" i="5"/>
  <c r="Z163" i="5" s="1"/>
  <c r="T736" i="5"/>
  <c r="X736" i="5"/>
  <c r="Z736" i="5" s="1"/>
  <c r="I736" i="5"/>
  <c r="K736" i="5" s="1"/>
  <c r="M736" i="5" s="1"/>
  <c r="O736" i="5" s="1"/>
  <c r="Q736" i="5" s="1"/>
  <c r="S736" i="5" s="1"/>
  <c r="U736" i="5" s="1"/>
  <c r="W736" i="5" s="1"/>
  <c r="Y736" i="5" s="1"/>
  <c r="P736" i="5"/>
  <c r="J736" i="5"/>
  <c r="N736" i="5"/>
  <c r="R844" i="5"/>
  <c r="X844" i="5"/>
  <c r="Z844" i="5" s="1"/>
  <c r="I844" i="5"/>
  <c r="K844" i="5" s="1"/>
  <c r="M844" i="5" s="1"/>
  <c r="O844" i="5" s="1"/>
  <c r="Q844" i="5" s="1"/>
  <c r="S844" i="5" s="1"/>
  <c r="U844" i="5" s="1"/>
  <c r="W844" i="5" s="1"/>
  <c r="Y844" i="5" s="1"/>
  <c r="J844" i="5"/>
  <c r="L1497" i="5"/>
  <c r="T1497" i="5"/>
  <c r="V1497" i="5"/>
  <c r="X1497" i="5"/>
  <c r="Z1497" i="5" s="1"/>
  <c r="I1497" i="5"/>
  <c r="K1497" i="5" s="1"/>
  <c r="J1497" i="5"/>
  <c r="R1497" i="5"/>
  <c r="P1497" i="5"/>
  <c r="N1497" i="5"/>
  <c r="X1537" i="5"/>
  <c r="Z1537" i="5" s="1"/>
  <c r="P1537" i="5"/>
  <c r="R1537" i="5"/>
  <c r="T1537" i="5"/>
  <c r="V1537" i="5"/>
  <c r="I1537" i="5"/>
  <c r="N1537" i="5"/>
  <c r="J1537" i="5"/>
  <c r="L1537" i="5"/>
  <c r="K1759" i="5"/>
  <c r="M1759" i="5" s="1"/>
  <c r="O1759" i="5" s="1"/>
  <c r="Q1759" i="5" s="1"/>
  <c r="S1759" i="5" s="1"/>
  <c r="U1759" i="5" s="1"/>
  <c r="W1759" i="5" s="1"/>
  <c r="Y1759" i="5" s="1"/>
  <c r="I87" i="5"/>
  <c r="L87" i="5"/>
  <c r="J87" i="5"/>
  <c r="N87" i="5"/>
  <c r="P87" i="5"/>
  <c r="R87" i="5"/>
  <c r="T87" i="5"/>
  <c r="V87" i="5"/>
  <c r="X87" i="5"/>
  <c r="Z87" i="5" s="1"/>
  <c r="N1403" i="5"/>
  <c r="I1403" i="5"/>
  <c r="J1403" i="5"/>
  <c r="P1403" i="5"/>
  <c r="R1403" i="5"/>
  <c r="T1403" i="5"/>
  <c r="V1403" i="5"/>
  <c r="X108" i="5"/>
  <c r="Z108" i="5" s="1"/>
  <c r="I108" i="5"/>
  <c r="K108" i="5" s="1"/>
  <c r="M108" i="5" s="1"/>
  <c r="O108" i="5" s="1"/>
  <c r="Q108" i="5" s="1"/>
  <c r="S108" i="5" s="1"/>
  <c r="U108" i="5" s="1"/>
  <c r="W108" i="5" s="1"/>
  <c r="Y108" i="5" s="1"/>
  <c r="N108" i="5"/>
  <c r="K1447" i="5"/>
  <c r="M1447" i="5" s="1"/>
  <c r="O1447" i="5" s="1"/>
  <c r="Q1447" i="5" s="1"/>
  <c r="S1447" i="5" s="1"/>
  <c r="U1447" i="5" s="1"/>
  <c r="W1447" i="5" s="1"/>
  <c r="Y1447" i="5" s="1"/>
  <c r="N1439" i="5"/>
  <c r="P1439" i="5"/>
  <c r="T1439" i="5"/>
  <c r="N148" i="5"/>
  <c r="P148" i="5"/>
  <c r="L148" i="5"/>
  <c r="T148" i="5"/>
  <c r="R80" i="5"/>
  <c r="T80" i="5"/>
  <c r="X80" i="5"/>
  <c r="Z80" i="5" s="1"/>
  <c r="V80" i="5"/>
  <c r="I80" i="5"/>
  <c r="J80" i="5"/>
  <c r="L80" i="5"/>
  <c r="N80" i="5"/>
  <c r="P80" i="5"/>
  <c r="R11" i="5"/>
  <c r="N11" i="5"/>
  <c r="T11" i="5"/>
  <c r="X11" i="5"/>
  <c r="Z11" i="5" s="1"/>
  <c r="P11" i="5"/>
  <c r="I11" i="5"/>
  <c r="J11" i="5"/>
  <c r="L11" i="5"/>
  <c r="V11" i="5"/>
  <c r="L1874" i="5"/>
  <c r="J1874" i="5"/>
  <c r="K1874" i="5" s="1"/>
  <c r="M1874" i="5" s="1"/>
  <c r="O1874" i="5" s="1"/>
  <c r="Q1874" i="5" s="1"/>
  <c r="S1874" i="5" s="1"/>
  <c r="U1874" i="5" s="1"/>
  <c r="W1874" i="5" s="1"/>
  <c r="Y1874" i="5" s="1"/>
  <c r="R1874" i="5"/>
  <c r="T1874" i="5"/>
  <c r="I379" i="5"/>
  <c r="K379" i="5" s="1"/>
  <c r="N379" i="5"/>
  <c r="J379" i="5"/>
  <c r="L379" i="5"/>
  <c r="P379" i="5"/>
  <c r="T379" i="5"/>
  <c r="V379" i="5"/>
  <c r="X379" i="5"/>
  <c r="Z379" i="5" s="1"/>
  <c r="R379" i="5"/>
  <c r="J1094" i="5"/>
  <c r="P1094" i="5"/>
  <c r="I1094" i="5"/>
  <c r="R1094" i="5"/>
  <c r="T1094" i="5"/>
  <c r="X1094" i="5"/>
  <c r="Z1094" i="5" s="1"/>
  <c r="L1125" i="5"/>
  <c r="R1125" i="5"/>
  <c r="V1125" i="5"/>
  <c r="P1125" i="5"/>
  <c r="I1125" i="5"/>
  <c r="J1125" i="5"/>
  <c r="T1125" i="5"/>
  <c r="X1125" i="5"/>
  <c r="Z1125" i="5" s="1"/>
  <c r="K52" i="5"/>
  <c r="K1082" i="5"/>
  <c r="M1082" i="5" s="1"/>
  <c r="O1082" i="5" s="1"/>
  <c r="Q1082" i="5" s="1"/>
  <c r="S1082" i="5" s="1"/>
  <c r="U1082" i="5" s="1"/>
  <c r="W1082" i="5" s="1"/>
  <c r="Y1082" i="5" s="1"/>
  <c r="O1298" i="5"/>
  <c r="Q1298" i="5" s="1"/>
  <c r="S1298" i="5" s="1"/>
  <c r="U1298" i="5" s="1"/>
  <c r="W1298" i="5" s="1"/>
  <c r="Y1298" i="5" s="1"/>
  <c r="M42" i="5"/>
  <c r="O42" i="5" s="1"/>
  <c r="Q42" i="5" s="1"/>
  <c r="S42" i="5" s="1"/>
  <c r="U42" i="5" s="1"/>
  <c r="W42" i="5" s="1"/>
  <c r="Y42" i="5" s="1"/>
  <c r="R785" i="5"/>
  <c r="X785" i="5"/>
  <c r="Z785" i="5" s="1"/>
  <c r="I785" i="5"/>
  <c r="K785" i="5" s="1"/>
  <c r="M785" i="5" s="1"/>
  <c r="O785" i="5" s="1"/>
  <c r="Q785" i="5" s="1"/>
  <c r="S785" i="5" s="1"/>
  <c r="U785" i="5" s="1"/>
  <c r="W785" i="5" s="1"/>
  <c r="Y785" i="5" s="1"/>
  <c r="J785" i="5"/>
  <c r="L785" i="5"/>
  <c r="N785" i="5"/>
  <c r="P785" i="5"/>
  <c r="T785" i="5"/>
  <c r="V785" i="5"/>
  <c r="N993" i="5"/>
  <c r="L993" i="5"/>
  <c r="X993" i="5"/>
  <c r="Z993" i="5" s="1"/>
  <c r="I993" i="5"/>
  <c r="K993" i="5" s="1"/>
  <c r="M993" i="5" s="1"/>
  <c r="O993" i="5" s="1"/>
  <c r="Q993" i="5" s="1"/>
  <c r="S993" i="5" s="1"/>
  <c r="U993" i="5" s="1"/>
  <c r="W993" i="5" s="1"/>
  <c r="Y993" i="5" s="1"/>
  <c r="T993" i="5"/>
  <c r="R993" i="5"/>
  <c r="V993" i="5"/>
  <c r="J993" i="5"/>
  <c r="P993" i="5"/>
  <c r="I1574" i="5"/>
  <c r="J1574" i="5"/>
  <c r="K1574" i="5" s="1"/>
  <c r="M1574" i="5" s="1"/>
  <c r="O1574" i="5" s="1"/>
  <c r="Q1574" i="5" s="1"/>
  <c r="S1574" i="5" s="1"/>
  <c r="U1574" i="5" s="1"/>
  <c r="W1574" i="5" s="1"/>
  <c r="Y1574" i="5" s="1"/>
  <c r="N1574" i="5"/>
  <c r="R1574" i="5"/>
  <c r="X1574" i="5"/>
  <c r="Z1574" i="5" s="1"/>
  <c r="I24" i="5"/>
  <c r="K24" i="5" s="1"/>
  <c r="M24" i="5" s="1"/>
  <c r="O24" i="5" s="1"/>
  <c r="Q24" i="5" s="1"/>
  <c r="S24" i="5" s="1"/>
  <c r="U24" i="5" s="1"/>
  <c r="W24" i="5" s="1"/>
  <c r="Y24" i="5" s="1"/>
  <c r="R24" i="5"/>
  <c r="L94" i="5"/>
  <c r="X94" i="5"/>
  <c r="Z94" i="5" s="1"/>
  <c r="R94" i="5"/>
  <c r="I94" i="5"/>
  <c r="J94" i="5"/>
  <c r="N94" i="5"/>
  <c r="T94" i="5"/>
  <c r="V94" i="5"/>
  <c r="P94" i="5"/>
  <c r="X1379" i="5"/>
  <c r="Z1379" i="5" s="1"/>
  <c r="P1379" i="5"/>
  <c r="J1379" i="5"/>
  <c r="K1876" i="5"/>
  <c r="M1876" i="5" s="1"/>
  <c r="O1876" i="5" s="1"/>
  <c r="Q1876" i="5" s="1"/>
  <c r="S1876" i="5" s="1"/>
  <c r="U1876" i="5" s="1"/>
  <c r="W1876" i="5" s="1"/>
  <c r="Y1876" i="5" s="1"/>
  <c r="K1723" i="5"/>
  <c r="M1723" i="5" s="1"/>
  <c r="O1723" i="5" s="1"/>
  <c r="Q1723" i="5" s="1"/>
  <c r="S1723" i="5" s="1"/>
  <c r="U1723" i="5" s="1"/>
  <c r="W1723" i="5" s="1"/>
  <c r="Q1748" i="5"/>
  <c r="S1748" i="5" s="1"/>
  <c r="U1748" i="5" s="1"/>
  <c r="W1748" i="5" s="1"/>
  <c r="U1825" i="5"/>
  <c r="W1825" i="5" s="1"/>
  <c r="K1879" i="5"/>
  <c r="M1879" i="5" s="1"/>
  <c r="K1575" i="5"/>
  <c r="O93" i="5"/>
  <c r="Q93" i="5" s="1"/>
  <c r="M194" i="5"/>
  <c r="O194" i="5" s="1"/>
  <c r="Q194" i="5" s="1"/>
  <c r="S194" i="5" s="1"/>
  <c r="U194" i="5" s="1"/>
  <c r="Q157" i="5"/>
  <c r="S157" i="5" s="1"/>
  <c r="U157" i="5" s="1"/>
  <c r="Q563" i="5"/>
  <c r="S563" i="5" s="1"/>
  <c r="U563" i="5" s="1"/>
  <c r="W563" i="5" s="1"/>
  <c r="Y563" i="5" s="1"/>
  <c r="U318" i="5"/>
  <c r="W318" i="5" s="1"/>
  <c r="Y318" i="5" s="1"/>
  <c r="O1030" i="5"/>
  <c r="Q1030" i="5" s="1"/>
  <c r="S1030" i="5" s="1"/>
  <c r="U1030" i="5" s="1"/>
  <c r="W1030" i="5" s="1"/>
  <c r="Y1030" i="5" s="1"/>
  <c r="S173" i="5"/>
  <c r="U173" i="5" s="1"/>
  <c r="W173" i="5" s="1"/>
  <c r="Y173" i="5" s="1"/>
  <c r="M1562" i="5"/>
  <c r="O1562" i="5" s="1"/>
  <c r="Q1562" i="5" s="1"/>
  <c r="S1562" i="5" s="1"/>
  <c r="U1562" i="5" s="1"/>
  <c r="W1562" i="5" s="1"/>
  <c r="Y1562" i="5" s="1"/>
  <c r="U1754" i="5"/>
  <c r="W1754" i="5" s="1"/>
  <c r="Y1754" i="5" s="1"/>
  <c r="Q1582" i="5"/>
  <c r="S1582" i="5" s="1"/>
  <c r="U1582" i="5" s="1"/>
  <c r="W1582" i="5" s="1"/>
  <c r="Y1582" i="5" s="1"/>
  <c r="V885" i="5"/>
  <c r="I885" i="5"/>
  <c r="N885" i="5"/>
  <c r="L885" i="5"/>
  <c r="T885" i="5"/>
  <c r="P885" i="5"/>
  <c r="X885" i="5"/>
  <c r="Z885" i="5" s="1"/>
  <c r="R1118" i="5"/>
  <c r="T1118" i="5"/>
  <c r="J1118" i="5"/>
  <c r="K1118" i="5" s="1"/>
  <c r="M1118" i="5" s="1"/>
  <c r="O1118" i="5" s="1"/>
  <c r="Q1118" i="5" s="1"/>
  <c r="S1118" i="5" s="1"/>
  <c r="U1118" i="5" s="1"/>
  <c r="W1118" i="5" s="1"/>
  <c r="Y1118" i="5" s="1"/>
  <c r="N1118" i="5"/>
  <c r="X1118" i="5"/>
  <c r="Z1118" i="5" s="1"/>
  <c r="J1501" i="5"/>
  <c r="P1501" i="5"/>
  <c r="I1501" i="5"/>
  <c r="K1501" i="5" s="1"/>
  <c r="M1501" i="5" s="1"/>
  <c r="O1501" i="5" s="1"/>
  <c r="Q1501" i="5" s="1"/>
  <c r="S1501" i="5" s="1"/>
  <c r="U1501" i="5" s="1"/>
  <c r="W1501" i="5" s="1"/>
  <c r="Y1501" i="5" s="1"/>
  <c r="L1501" i="5"/>
  <c r="R1501" i="5"/>
  <c r="T1501" i="5"/>
  <c r="V1501" i="5"/>
  <c r="K1592" i="5"/>
  <c r="M1592" i="5" s="1"/>
  <c r="O1592" i="5" s="1"/>
  <c r="Q1592" i="5" s="1"/>
  <c r="S1592" i="5" s="1"/>
  <c r="U1592" i="5" s="1"/>
  <c r="W1592" i="5" s="1"/>
  <c r="Y1592" i="5" s="1"/>
  <c r="I19" i="5"/>
  <c r="K19" i="5" s="1"/>
  <c r="J19" i="5"/>
  <c r="P19" i="5"/>
  <c r="R19" i="5"/>
  <c r="J1339" i="5"/>
  <c r="K1339" i="5" s="1"/>
  <c r="M1339" i="5" s="1"/>
  <c r="O1339" i="5" s="1"/>
  <c r="Q1339" i="5" s="1"/>
  <c r="S1339" i="5" s="1"/>
  <c r="U1339" i="5" s="1"/>
  <c r="W1339" i="5" s="1"/>
  <c r="Y1339" i="5" s="1"/>
  <c r="N1339" i="5"/>
  <c r="R1339" i="5"/>
  <c r="X1339" i="5"/>
  <c r="Z1339" i="5" s="1"/>
  <c r="V1478" i="5"/>
  <c r="L1478" i="5"/>
  <c r="N1478" i="5"/>
  <c r="P1478" i="5"/>
  <c r="R1478" i="5"/>
  <c r="X1478" i="5"/>
  <c r="Z1478" i="5" s="1"/>
  <c r="K259" i="5"/>
  <c r="M259" i="5" s="1"/>
  <c r="O259" i="5" s="1"/>
  <c r="Q259" i="5" s="1"/>
  <c r="S259" i="5" s="1"/>
  <c r="U259" i="5" s="1"/>
  <c r="W259" i="5" s="1"/>
  <c r="Y259" i="5" s="1"/>
  <c r="Q584" i="5"/>
  <c r="S584" i="5" s="1"/>
  <c r="U584" i="5" s="1"/>
  <c r="W584" i="5" s="1"/>
  <c r="Y584" i="5" s="1"/>
  <c r="K1070" i="5"/>
  <c r="M1070" i="5" s="1"/>
  <c r="O1070" i="5" s="1"/>
  <c r="Q1070" i="5" s="1"/>
  <c r="S1070" i="5" s="1"/>
  <c r="U1070" i="5" s="1"/>
  <c r="W1070" i="5" s="1"/>
  <c r="K1087" i="5"/>
  <c r="M1087" i="5" s="1"/>
  <c r="O1087" i="5" s="1"/>
  <c r="Q1087" i="5" s="1"/>
  <c r="S1087" i="5" s="1"/>
  <c r="U1087" i="5" s="1"/>
  <c r="W1087" i="5" s="1"/>
  <c r="Y1087" i="5" s="1"/>
  <c r="M1151" i="5"/>
  <c r="O1151" i="5" s="1"/>
  <c r="Q1151" i="5" s="1"/>
  <c r="S1151" i="5" s="1"/>
  <c r="U1151" i="5" s="1"/>
  <c r="W1151" i="5" s="1"/>
  <c r="Y1151" i="5" s="1"/>
  <c r="X311" i="5"/>
  <c r="Z311" i="5" s="1"/>
  <c r="J311" i="5"/>
  <c r="K311" i="5" s="1"/>
  <c r="M311" i="5" s="1"/>
  <c r="O311" i="5" s="1"/>
  <c r="Q311" i="5" s="1"/>
  <c r="S311" i="5" s="1"/>
  <c r="U311" i="5" s="1"/>
  <c r="W311" i="5" s="1"/>
  <c r="Y311" i="5" s="1"/>
  <c r="L311" i="5"/>
  <c r="N311" i="5"/>
  <c r="P311" i="5"/>
  <c r="K554" i="5"/>
  <c r="M554" i="5" s="1"/>
  <c r="O554" i="5" s="1"/>
  <c r="Q554" i="5" s="1"/>
  <c r="S554" i="5" s="1"/>
  <c r="U554" i="5" s="1"/>
  <c r="W554" i="5" s="1"/>
  <c r="Y554" i="5" s="1"/>
  <c r="Q620" i="5"/>
  <c r="S620" i="5" s="1"/>
  <c r="U620" i="5" s="1"/>
  <c r="W620" i="5" s="1"/>
  <c r="Y620" i="5" s="1"/>
  <c r="X196" i="5"/>
  <c r="Z196" i="5" s="1"/>
  <c r="P196" i="5"/>
  <c r="N196" i="5"/>
  <c r="N481" i="5"/>
  <c r="P481" i="5"/>
  <c r="R481" i="5"/>
  <c r="M570" i="5"/>
  <c r="O570" i="5" s="1"/>
  <c r="Q570" i="5" s="1"/>
  <c r="S570" i="5" s="1"/>
  <c r="U570" i="5" s="1"/>
  <c r="W570" i="5" s="1"/>
  <c r="Y570" i="5" s="1"/>
  <c r="K780" i="5"/>
  <c r="M780" i="5" s="1"/>
  <c r="O780" i="5" s="1"/>
  <c r="Q780" i="5" s="1"/>
  <c r="S780" i="5" s="1"/>
  <c r="U780" i="5" s="1"/>
  <c r="W780" i="5" s="1"/>
  <c r="Y780" i="5" s="1"/>
  <c r="P940" i="5"/>
  <c r="T940" i="5"/>
  <c r="V940" i="5"/>
  <c r="I940" i="5"/>
  <c r="J940" i="5"/>
  <c r="L940" i="5"/>
  <c r="R940" i="5"/>
  <c r="X940" i="5"/>
  <c r="Z940" i="5" s="1"/>
  <c r="P367" i="5"/>
  <c r="X367" i="5"/>
  <c r="Z367" i="5" s="1"/>
  <c r="L367" i="5"/>
  <c r="N367" i="5"/>
  <c r="R367" i="5"/>
  <c r="I367" i="5"/>
  <c r="K367" i="5" s="1"/>
  <c r="V367" i="5"/>
  <c r="N649" i="5"/>
  <c r="L649" i="5"/>
  <c r="P649" i="5"/>
  <c r="R649" i="5"/>
  <c r="V649" i="5"/>
  <c r="J649" i="5"/>
  <c r="I649" i="5"/>
  <c r="T649" i="5"/>
  <c r="X649" i="5"/>
  <c r="Z649" i="5" s="1"/>
  <c r="X540" i="5"/>
  <c r="Z540" i="5" s="1"/>
  <c r="V540" i="5"/>
  <c r="K436" i="5"/>
  <c r="M436" i="5" s="1"/>
  <c r="O436" i="5" s="1"/>
  <c r="Q436" i="5" s="1"/>
  <c r="S436" i="5" s="1"/>
  <c r="U436" i="5" s="1"/>
  <c r="W436" i="5" s="1"/>
  <c r="Y436" i="5" s="1"/>
  <c r="N659" i="5"/>
  <c r="X659" i="5"/>
  <c r="Z659" i="5" s="1"/>
  <c r="J659" i="5"/>
  <c r="P659" i="5"/>
  <c r="V659" i="5"/>
  <c r="I659" i="5"/>
  <c r="L659" i="5"/>
  <c r="R659" i="5"/>
  <c r="T659" i="5"/>
  <c r="R742" i="5"/>
  <c r="P742" i="5"/>
  <c r="T742" i="5"/>
  <c r="V742" i="5"/>
  <c r="L742" i="5"/>
  <c r="I742" i="5"/>
  <c r="K742" i="5" s="1"/>
  <c r="J742" i="5"/>
  <c r="N1026" i="5"/>
  <c r="X1026" i="5"/>
  <c r="Z1026" i="5" s="1"/>
  <c r="R1026" i="5"/>
  <c r="V1026" i="5"/>
  <c r="I1026" i="5"/>
  <c r="K1026" i="5" s="1"/>
  <c r="M1026" i="5" s="1"/>
  <c r="O1026" i="5" s="1"/>
  <c r="Q1026" i="5" s="1"/>
  <c r="S1026" i="5" s="1"/>
  <c r="U1026" i="5" s="1"/>
  <c r="W1026" i="5" s="1"/>
  <c r="Y1026" i="5" s="1"/>
  <c r="L1026" i="5"/>
  <c r="X1066" i="5"/>
  <c r="Z1066" i="5" s="1"/>
  <c r="R1066" i="5"/>
  <c r="L1066" i="5"/>
  <c r="I1066" i="5"/>
  <c r="K1066" i="5" s="1"/>
  <c r="M1066" i="5" s="1"/>
  <c r="O1066" i="5" s="1"/>
  <c r="Q1066" i="5" s="1"/>
  <c r="S1066" i="5" s="1"/>
  <c r="U1066" i="5" s="1"/>
  <c r="W1066" i="5" s="1"/>
  <c r="Y1066" i="5" s="1"/>
  <c r="T209" i="5"/>
  <c r="V209" i="5"/>
  <c r="L209" i="5"/>
  <c r="J209" i="5"/>
  <c r="I209" i="5"/>
  <c r="K476" i="5"/>
  <c r="M476" i="5" s="1"/>
  <c r="K1032" i="5"/>
  <c r="M1032" i="5" s="1"/>
  <c r="O1032" i="5" s="1"/>
  <c r="Q1032" i="5" s="1"/>
  <c r="S1032" i="5" s="1"/>
  <c r="U1032" i="5" s="1"/>
  <c r="W1032" i="5" s="1"/>
  <c r="Y1032" i="5" s="1"/>
  <c r="I1603" i="5"/>
  <c r="K1603" i="5" s="1"/>
  <c r="M1603" i="5" s="1"/>
  <c r="O1603" i="5" s="1"/>
  <c r="Q1603" i="5" s="1"/>
  <c r="S1603" i="5" s="1"/>
  <c r="U1603" i="5" s="1"/>
  <c r="W1603" i="5" s="1"/>
  <c r="Y1603" i="5" s="1"/>
  <c r="N1603" i="5"/>
  <c r="X1603" i="5"/>
  <c r="Z1603" i="5" s="1"/>
  <c r="K1658" i="5"/>
  <c r="V1810" i="5"/>
  <c r="X1810" i="5"/>
  <c r="Z1810" i="5" s="1"/>
  <c r="J1810" i="5"/>
  <c r="I1810" i="5"/>
  <c r="K1810" i="5" s="1"/>
  <c r="M1810" i="5" s="1"/>
  <c r="L1810" i="5"/>
  <c r="N1810" i="5"/>
  <c r="P1810" i="5"/>
  <c r="R1810" i="5"/>
  <c r="T1810" i="5"/>
  <c r="L55" i="5"/>
  <c r="N55" i="5"/>
  <c r="R55" i="5"/>
  <c r="I55" i="5"/>
  <c r="J55" i="5"/>
  <c r="K55" i="5" s="1"/>
  <c r="M55" i="5" s="1"/>
  <c r="O55" i="5" s="1"/>
  <c r="Q55" i="5" s="1"/>
  <c r="P55" i="5"/>
  <c r="T55" i="5"/>
  <c r="V55" i="5"/>
  <c r="X55" i="5"/>
  <c r="Z55" i="5" s="1"/>
  <c r="P95" i="5"/>
  <c r="J95" i="5"/>
  <c r="R95" i="5"/>
  <c r="T95" i="5"/>
  <c r="X95" i="5"/>
  <c r="Z95" i="5" s="1"/>
  <c r="V95" i="5"/>
  <c r="N95" i="5"/>
  <c r="I95" i="5"/>
  <c r="K95" i="5" s="1"/>
  <c r="M95" i="5" s="1"/>
  <c r="O95" i="5" s="1"/>
  <c r="Q95" i="5" s="1"/>
  <c r="S95" i="5" s="1"/>
  <c r="U95" i="5" s="1"/>
  <c r="W95" i="5" s="1"/>
  <c r="Y95" i="5" s="1"/>
  <c r="T175" i="5"/>
  <c r="X175" i="5"/>
  <c r="Z175" i="5" s="1"/>
  <c r="I175" i="5"/>
  <c r="J175" i="5"/>
  <c r="T36" i="5"/>
  <c r="I36" i="5"/>
  <c r="K36" i="5" s="1"/>
  <c r="M36" i="5" s="1"/>
  <c r="O36" i="5" s="1"/>
  <c r="Q36" i="5" s="1"/>
  <c r="J36" i="5"/>
  <c r="L36" i="5"/>
  <c r="N36" i="5"/>
  <c r="R36" i="5"/>
  <c r="V36" i="5"/>
  <c r="X36" i="5"/>
  <c r="Z36" i="5" s="1"/>
  <c r="P36" i="5"/>
  <c r="L166" i="5"/>
  <c r="P166" i="5"/>
  <c r="T166" i="5"/>
  <c r="R166" i="5"/>
  <c r="I166" i="5"/>
  <c r="K166" i="5" s="1"/>
  <c r="M166" i="5" s="1"/>
  <c r="J166" i="5"/>
  <c r="J1512" i="5"/>
  <c r="K1512" i="5" s="1"/>
  <c r="L1512" i="5"/>
  <c r="N1512" i="5"/>
  <c r="P1512" i="5"/>
  <c r="R1512" i="5"/>
  <c r="T1512" i="5"/>
  <c r="V1512" i="5"/>
  <c r="I1512" i="5"/>
  <c r="X1512" i="5"/>
  <c r="Z1512" i="5" s="1"/>
  <c r="T1794" i="5"/>
  <c r="V1794" i="5"/>
  <c r="I1794" i="5"/>
  <c r="K1794" i="5" s="1"/>
  <c r="M1794" i="5" s="1"/>
  <c r="O1794" i="5" s="1"/>
  <c r="Q1794" i="5" s="1"/>
  <c r="S1794" i="5" s="1"/>
  <c r="U1794" i="5" s="1"/>
  <c r="W1794" i="5" s="1"/>
  <c r="Y1794" i="5" s="1"/>
  <c r="J1794" i="5"/>
  <c r="L1794" i="5"/>
  <c r="N1794" i="5"/>
  <c r="P1794" i="5"/>
  <c r="R1794" i="5"/>
  <c r="X1794" i="5"/>
  <c r="Z1794" i="5" s="1"/>
  <c r="P177" i="5"/>
  <c r="R177" i="5"/>
  <c r="T177" i="5"/>
  <c r="X177" i="5"/>
  <c r="Z177" i="5" s="1"/>
  <c r="I177" i="5"/>
  <c r="K177" i="5" s="1"/>
  <c r="J177" i="5"/>
  <c r="N177" i="5"/>
  <c r="L177" i="5"/>
  <c r="V177" i="5"/>
  <c r="K1491" i="5"/>
  <c r="M1491" i="5" s="1"/>
  <c r="O1491" i="5" s="1"/>
  <c r="Q1491" i="5" s="1"/>
  <c r="S1491" i="5" s="1"/>
  <c r="U1491" i="5" s="1"/>
  <c r="W1491" i="5" s="1"/>
  <c r="Y1491" i="5" s="1"/>
  <c r="J1627" i="5"/>
  <c r="T1627" i="5"/>
  <c r="V1627" i="5"/>
  <c r="N1627" i="5"/>
  <c r="P1627" i="5"/>
  <c r="R1627" i="5"/>
  <c r="X1627" i="5"/>
  <c r="Z1627" i="5" s="1"/>
  <c r="I1627" i="5"/>
  <c r="L1627" i="5"/>
  <c r="I1202" i="5"/>
  <c r="K1202" i="5" s="1"/>
  <c r="M1202" i="5" s="1"/>
  <c r="O1202" i="5" s="1"/>
  <c r="Q1202" i="5" s="1"/>
  <c r="S1202" i="5" s="1"/>
  <c r="U1202" i="5" s="1"/>
  <c r="W1202" i="5" s="1"/>
  <c r="Y1202" i="5" s="1"/>
  <c r="N1202" i="5"/>
  <c r="I910" i="5"/>
  <c r="K910" i="5" s="1"/>
  <c r="L910" i="5"/>
  <c r="P910" i="5"/>
  <c r="T910" i="5"/>
  <c r="R910" i="5"/>
  <c r="V1659" i="5"/>
  <c r="J1659" i="5"/>
  <c r="L1659" i="5"/>
  <c r="R1659" i="5"/>
  <c r="T1659" i="5"/>
  <c r="X1659" i="5"/>
  <c r="Z1659" i="5" s="1"/>
  <c r="I1659" i="5"/>
  <c r="K1659" i="5" s="1"/>
  <c r="M1659" i="5" s="1"/>
  <c r="N1659" i="5"/>
  <c r="P1659" i="5"/>
  <c r="V1758" i="5"/>
  <c r="I1758" i="5"/>
  <c r="L1758" i="5"/>
  <c r="R1758" i="5"/>
  <c r="N96" i="5"/>
  <c r="X96" i="5"/>
  <c r="Z96" i="5" s="1"/>
  <c r="I1230" i="5"/>
  <c r="J1230" i="5"/>
  <c r="R1230" i="5"/>
  <c r="T1230" i="5"/>
  <c r="M1684" i="5"/>
  <c r="O1684" i="5" s="1"/>
  <c r="Q1684" i="5" s="1"/>
  <c r="S1684" i="5" s="1"/>
  <c r="U1684" i="5" s="1"/>
  <c r="W1684" i="5" s="1"/>
  <c r="Y1684" i="5" s="1"/>
  <c r="P1287" i="5"/>
  <c r="N1287" i="5"/>
  <c r="T1287" i="5"/>
  <c r="I1287" i="5"/>
  <c r="L1287" i="5"/>
  <c r="V1287" i="5"/>
  <c r="X1287" i="5"/>
  <c r="Z1287" i="5" s="1"/>
  <c r="X1428" i="5"/>
  <c r="Z1428" i="5" s="1"/>
  <c r="L1428" i="5"/>
  <c r="N1428" i="5"/>
  <c r="V1428" i="5"/>
  <c r="R1428" i="5"/>
  <c r="P1428" i="5"/>
  <c r="P1580" i="5"/>
  <c r="J1580" i="5"/>
  <c r="L1580" i="5"/>
  <c r="R1580" i="5"/>
  <c r="T1580" i="5"/>
  <c r="V1580" i="5"/>
  <c r="I1580" i="5"/>
  <c r="N1580" i="5"/>
  <c r="K840" i="5"/>
  <c r="M840" i="5" s="1"/>
  <c r="O840" i="5" s="1"/>
  <c r="Q840" i="5" s="1"/>
  <c r="S840" i="5" s="1"/>
  <c r="U840" i="5" s="1"/>
  <c r="W840" i="5" s="1"/>
  <c r="Y840" i="5" s="1"/>
  <c r="J1288" i="5"/>
  <c r="P1288" i="5"/>
  <c r="V1288" i="5"/>
  <c r="X1288" i="5"/>
  <c r="Z1288" i="5" s="1"/>
  <c r="I1288" i="5"/>
  <c r="K1288" i="5" s="1"/>
  <c r="L1288" i="5"/>
  <c r="N1288" i="5"/>
  <c r="R1288" i="5"/>
  <c r="T1288" i="5"/>
  <c r="K1855" i="5"/>
  <c r="M1855" i="5" s="1"/>
  <c r="O1855" i="5" s="1"/>
  <c r="Q1855" i="5" s="1"/>
  <c r="S1855" i="5" s="1"/>
  <c r="U1855" i="5" s="1"/>
  <c r="W1855" i="5" s="1"/>
  <c r="Y1855" i="5" s="1"/>
  <c r="T1027" i="5"/>
  <c r="P1027" i="5"/>
  <c r="L1027" i="5"/>
  <c r="J1027" i="5"/>
  <c r="N1027" i="5"/>
  <c r="I1027" i="5"/>
  <c r="K1027" i="5" s="1"/>
  <c r="M1027" i="5" s="1"/>
  <c r="O1027" i="5" s="1"/>
  <c r="Q1027" i="5" s="1"/>
  <c r="S1027" i="5" s="1"/>
  <c r="U1027" i="5" s="1"/>
  <c r="W1027" i="5" s="1"/>
  <c r="Y1027" i="5" s="1"/>
  <c r="R1027" i="5"/>
  <c r="X1027" i="5"/>
  <c r="Z1027" i="5" s="1"/>
  <c r="T1413" i="5"/>
  <c r="I1413" i="5"/>
  <c r="K1413" i="5" s="1"/>
  <c r="X1413" i="5"/>
  <c r="Z1413" i="5" s="1"/>
  <c r="N1413" i="5"/>
  <c r="L1413" i="5"/>
  <c r="P428" i="5"/>
  <c r="N428" i="5"/>
  <c r="R428" i="5"/>
  <c r="T428" i="5"/>
  <c r="K922" i="5"/>
  <c r="M922" i="5" s="1"/>
  <c r="O922" i="5" s="1"/>
  <c r="Q922" i="5" s="1"/>
  <c r="S922" i="5" s="1"/>
  <c r="U922" i="5" s="1"/>
  <c r="W922" i="5" s="1"/>
  <c r="Y922" i="5" s="1"/>
  <c r="X1219" i="5"/>
  <c r="Z1219" i="5" s="1"/>
  <c r="L1219" i="5"/>
  <c r="N1219" i="5"/>
  <c r="I1219" i="5"/>
  <c r="K1219" i="5" s="1"/>
  <c r="M1219" i="5" s="1"/>
  <c r="O1219" i="5" s="1"/>
  <c r="Q1219" i="5" s="1"/>
  <c r="S1219" i="5" s="1"/>
  <c r="U1219" i="5" s="1"/>
  <c r="W1219" i="5" s="1"/>
  <c r="Y1219" i="5" s="1"/>
  <c r="V1261" i="5"/>
  <c r="I1261" i="5"/>
  <c r="K1261" i="5" s="1"/>
  <c r="L1261" i="5"/>
  <c r="T1261" i="5"/>
  <c r="R1261" i="5"/>
  <c r="J1261" i="5"/>
  <c r="P1261" i="5"/>
  <c r="P877" i="5"/>
  <c r="N877" i="5"/>
  <c r="R877" i="5"/>
  <c r="V877" i="5"/>
  <c r="X877" i="5"/>
  <c r="Z877" i="5" s="1"/>
  <c r="I877" i="5"/>
  <c r="J877" i="5"/>
  <c r="T877" i="5"/>
  <c r="L877" i="5"/>
  <c r="R1736" i="5"/>
  <c r="N1736" i="5"/>
  <c r="K288" i="5"/>
  <c r="M288" i="5" s="1"/>
  <c r="O288" i="5" s="1"/>
  <c r="Q288" i="5" s="1"/>
  <c r="S288" i="5" s="1"/>
  <c r="U288" i="5" s="1"/>
  <c r="W288" i="5" s="1"/>
  <c r="Y288" i="5" s="1"/>
  <c r="I555" i="5"/>
  <c r="J555" i="5"/>
  <c r="L555" i="5"/>
  <c r="N555" i="5"/>
  <c r="P555" i="5"/>
  <c r="T555" i="5"/>
  <c r="X555" i="5"/>
  <c r="Z555" i="5" s="1"/>
  <c r="R555" i="5"/>
  <c r="V555" i="5"/>
  <c r="X635" i="5"/>
  <c r="Z635" i="5" s="1"/>
  <c r="N635" i="5"/>
  <c r="R635" i="5"/>
  <c r="V635" i="5"/>
  <c r="L635" i="5"/>
  <c r="P635" i="5"/>
  <c r="J214" i="5"/>
  <c r="I214" i="5"/>
  <c r="T214" i="5"/>
  <c r="L214" i="5"/>
  <c r="V214" i="5"/>
  <c r="L422" i="5"/>
  <c r="I422" i="5"/>
  <c r="K422" i="5" s="1"/>
  <c r="M422" i="5" s="1"/>
  <c r="R422" i="5"/>
  <c r="P422" i="5"/>
  <c r="T422" i="5"/>
  <c r="V422" i="5"/>
  <c r="J422" i="5"/>
  <c r="K890" i="5"/>
  <c r="M890" i="5" s="1"/>
  <c r="O890" i="5" s="1"/>
  <c r="Q890" i="5" s="1"/>
  <c r="S890" i="5" s="1"/>
  <c r="U890" i="5" s="1"/>
  <c r="W890" i="5" s="1"/>
  <c r="Y890" i="5" s="1"/>
  <c r="P1213" i="5"/>
  <c r="R1213" i="5"/>
  <c r="T1213" i="5"/>
  <c r="V1213" i="5"/>
  <c r="X1213" i="5"/>
  <c r="Z1213" i="5" s="1"/>
  <c r="I1213" i="5"/>
  <c r="K1213" i="5" s="1"/>
  <c r="M1213" i="5" s="1"/>
  <c r="N1213" i="5"/>
  <c r="J1213" i="5"/>
  <c r="L1213" i="5"/>
  <c r="L1328" i="5"/>
  <c r="R1328" i="5"/>
  <c r="V1328" i="5"/>
  <c r="I1328" i="5"/>
  <c r="N1328" i="5"/>
  <c r="P1328" i="5"/>
  <c r="X1328" i="5"/>
  <c r="Z1328" i="5" s="1"/>
  <c r="K1347" i="5"/>
  <c r="M1347" i="5" s="1"/>
  <c r="O1347" i="5" s="1"/>
  <c r="Q1347" i="5" s="1"/>
  <c r="S1347" i="5" s="1"/>
  <c r="U1347" i="5" s="1"/>
  <c r="W1347" i="5" s="1"/>
  <c r="Y1347" i="5" s="1"/>
  <c r="K1545" i="5"/>
  <c r="M1545" i="5" s="1"/>
  <c r="P1639" i="5"/>
  <c r="R1639" i="5"/>
  <c r="R1857" i="5"/>
  <c r="T1857" i="5"/>
  <c r="J1857" i="5"/>
  <c r="L1857" i="5"/>
  <c r="N1857" i="5"/>
  <c r="P1857" i="5"/>
  <c r="V1857" i="5"/>
  <c r="X1857" i="5"/>
  <c r="Z1857" i="5" s="1"/>
  <c r="I1857" i="5"/>
  <c r="J104" i="5"/>
  <c r="R104" i="5"/>
  <c r="N104" i="5"/>
  <c r="J1760" i="5"/>
  <c r="I1760" i="5"/>
  <c r="K1760" i="5" s="1"/>
  <c r="N1760" i="5"/>
  <c r="P1760" i="5"/>
  <c r="L1760" i="5"/>
  <c r="R1760" i="5"/>
  <c r="V1760" i="5"/>
  <c r="X1760" i="5"/>
  <c r="Z1760" i="5" s="1"/>
  <c r="R1663" i="5"/>
  <c r="N1663" i="5"/>
  <c r="I1663" i="5"/>
  <c r="J1663" i="5"/>
  <c r="K1663" i="5" s="1"/>
  <c r="M1663" i="5" s="1"/>
  <c r="O1663" i="5" s="1"/>
  <c r="Q1663" i="5" s="1"/>
  <c r="S1663" i="5" s="1"/>
  <c r="U1663" i="5" s="1"/>
  <c r="W1663" i="5" s="1"/>
  <c r="Y1663" i="5" s="1"/>
  <c r="T1663" i="5"/>
  <c r="T1115" i="5"/>
  <c r="V1115" i="5"/>
  <c r="J1115" i="5"/>
  <c r="X1115" i="5"/>
  <c r="Z1115" i="5" s="1"/>
  <c r="I1115" i="5"/>
  <c r="M1610" i="5"/>
  <c r="O1610" i="5" s="1"/>
  <c r="K1711" i="5"/>
  <c r="K1736" i="5"/>
  <c r="K1761" i="5"/>
  <c r="M1833" i="5"/>
  <c r="O1833" i="5" s="1"/>
  <c r="Q1833" i="5" s="1"/>
  <c r="S1833" i="5" s="1"/>
  <c r="U1833" i="5" s="1"/>
  <c r="W1833" i="5" s="1"/>
  <c r="Y1833" i="5" s="1"/>
  <c r="K1727" i="5"/>
  <c r="K1752" i="5"/>
  <c r="W66" i="5"/>
  <c r="Y66" i="5" s="1"/>
  <c r="M125" i="5"/>
  <c r="O125" i="5" s="1"/>
  <c r="M129" i="5"/>
  <c r="O129" i="5" s="1"/>
  <c r="O1551" i="5"/>
  <c r="Q1551" i="5" s="1"/>
  <c r="S1551" i="5" s="1"/>
  <c r="U1551" i="5" s="1"/>
  <c r="W1551" i="5" s="1"/>
  <c r="Y1551" i="5" s="1"/>
  <c r="Q374" i="5"/>
  <c r="S374" i="5" s="1"/>
  <c r="U374" i="5" s="1"/>
  <c r="W374" i="5" s="1"/>
  <c r="Y374" i="5" s="1"/>
  <c r="W699" i="5"/>
  <c r="Y699" i="5" s="1"/>
  <c r="Q1665" i="5"/>
  <c r="S1665" i="5" s="1"/>
  <c r="U1665" i="5" s="1"/>
  <c r="W1665" i="5" s="1"/>
  <c r="Y1665" i="5" s="1"/>
  <c r="Q1322" i="5"/>
  <c r="S1322" i="5" s="1"/>
  <c r="U1322" i="5" s="1"/>
  <c r="W1322" i="5" s="1"/>
  <c r="Y1322" i="5" s="1"/>
  <c r="S333" i="5"/>
  <c r="U333" i="5" s="1"/>
  <c r="W333" i="5" s="1"/>
  <c r="Y333" i="5" s="1"/>
  <c r="O1055" i="5"/>
  <c r="Q1055" i="5" s="1"/>
  <c r="S1055" i="5" s="1"/>
  <c r="U1055" i="5" s="1"/>
  <c r="W1055" i="5" s="1"/>
  <c r="Y1055" i="5" s="1"/>
  <c r="Q1060" i="5"/>
  <c r="S1060" i="5" s="1"/>
  <c r="U1060" i="5" s="1"/>
  <c r="W1060" i="5" s="1"/>
  <c r="Y1060" i="5" s="1"/>
  <c r="M1862" i="5"/>
  <c r="O1862" i="5" s="1"/>
  <c r="Q1862" i="5" s="1"/>
  <c r="S1862" i="5" s="1"/>
  <c r="U1862" i="5" s="1"/>
  <c r="W1862" i="5" s="1"/>
  <c r="Y1862" i="5" s="1"/>
  <c r="W1812" i="5"/>
  <c r="Y1812" i="5" s="1"/>
  <c r="Q439" i="5"/>
  <c r="S439" i="5" s="1"/>
  <c r="U439" i="5" s="1"/>
  <c r="W439" i="5" s="1"/>
  <c r="Y439" i="5" s="1"/>
  <c r="J334" i="5"/>
  <c r="I334" i="5"/>
  <c r="K334" i="5" s="1"/>
  <c r="M334" i="5" s="1"/>
  <c r="O334" i="5" s="1"/>
  <c r="Q334" i="5" s="1"/>
  <c r="S334" i="5" s="1"/>
  <c r="U334" i="5" s="1"/>
  <c r="W334" i="5" s="1"/>
  <c r="Y334" i="5" s="1"/>
  <c r="R334" i="5"/>
  <c r="N1012" i="5"/>
  <c r="J1012" i="5"/>
  <c r="P1012" i="5"/>
  <c r="L1012" i="5"/>
  <c r="X1012" i="5"/>
  <c r="Z1012" i="5" s="1"/>
  <c r="I1012" i="5"/>
  <c r="K1012" i="5" s="1"/>
  <c r="M1012" i="5" s="1"/>
  <c r="O1012" i="5" s="1"/>
  <c r="Q1012" i="5" s="1"/>
  <c r="R1012" i="5"/>
  <c r="T1012" i="5"/>
  <c r="K1216" i="5"/>
  <c r="M1216" i="5" s="1"/>
  <c r="O1216" i="5" s="1"/>
  <c r="Q1216" i="5" s="1"/>
  <c r="S1216" i="5" s="1"/>
  <c r="U1216" i="5" s="1"/>
  <c r="W1216" i="5" s="1"/>
  <c r="Y1216" i="5" s="1"/>
  <c r="T1572" i="5"/>
  <c r="I1572" i="5"/>
  <c r="K1572" i="5" s="1"/>
  <c r="M1572" i="5" s="1"/>
  <c r="J1572" i="5"/>
  <c r="L1572" i="5"/>
  <c r="N1572" i="5"/>
  <c r="P1572" i="5"/>
  <c r="R1572" i="5"/>
  <c r="V1572" i="5"/>
  <c r="X1572" i="5"/>
  <c r="Z1572" i="5" s="1"/>
  <c r="M59" i="5"/>
  <c r="O59" i="5" s="1"/>
  <c r="Q59" i="5" s="1"/>
  <c r="S59" i="5" s="1"/>
  <c r="U59" i="5" s="1"/>
  <c r="W59" i="5" s="1"/>
  <c r="Y59" i="5" s="1"/>
  <c r="R1409" i="5"/>
  <c r="J1409" i="5"/>
  <c r="L1409" i="5"/>
  <c r="N1409" i="5"/>
  <c r="T1409" i="5"/>
  <c r="V1409" i="5"/>
  <c r="X1409" i="5"/>
  <c r="Z1409" i="5" s="1"/>
  <c r="M529" i="5"/>
  <c r="O529" i="5" s="1"/>
  <c r="Q529" i="5" s="1"/>
  <c r="S529" i="5" s="1"/>
  <c r="U529" i="5" s="1"/>
  <c r="W529" i="5" s="1"/>
  <c r="Y529" i="5" s="1"/>
  <c r="I920" i="5"/>
  <c r="J920" i="5"/>
  <c r="N920" i="5"/>
  <c r="P920" i="5"/>
  <c r="T920" i="5"/>
  <c r="U1193" i="5"/>
  <c r="W1193" i="5" s="1"/>
  <c r="Y1193" i="5" s="1"/>
  <c r="L233" i="5"/>
  <c r="J233" i="5"/>
  <c r="K233" i="5" s="1"/>
  <c r="M233" i="5" s="1"/>
  <c r="O233" i="5" s="1"/>
  <c r="Q233" i="5" s="1"/>
  <c r="S233" i="5" s="1"/>
  <c r="U233" i="5" s="1"/>
  <c r="W233" i="5" s="1"/>
  <c r="Y233" i="5" s="1"/>
  <c r="P233" i="5"/>
  <c r="N233" i="5"/>
  <c r="T233" i="5"/>
  <c r="V655" i="5"/>
  <c r="L655" i="5"/>
  <c r="R655" i="5"/>
  <c r="I655" i="5"/>
  <c r="N655" i="5"/>
  <c r="X655" i="5"/>
  <c r="Z655" i="5" s="1"/>
  <c r="K262" i="5"/>
  <c r="M262" i="5" s="1"/>
  <c r="O262" i="5" s="1"/>
  <c r="Q262" i="5" s="1"/>
  <c r="S262" i="5" s="1"/>
  <c r="U262" i="5" s="1"/>
  <c r="W262" i="5" s="1"/>
  <c r="Y262" i="5" s="1"/>
  <c r="K797" i="5"/>
  <c r="K852" i="5"/>
  <c r="M852" i="5" s="1"/>
  <c r="O852" i="5" s="1"/>
  <c r="Q852" i="5" s="1"/>
  <c r="S852" i="5" s="1"/>
  <c r="U852" i="5" s="1"/>
  <c r="W852" i="5" s="1"/>
  <c r="Y852" i="5" s="1"/>
  <c r="I1038" i="5"/>
  <c r="K1038" i="5" s="1"/>
  <c r="M1038" i="5" s="1"/>
  <c r="O1038" i="5" s="1"/>
  <c r="Q1038" i="5" s="1"/>
  <c r="S1038" i="5" s="1"/>
  <c r="U1038" i="5" s="1"/>
  <c r="W1038" i="5" s="1"/>
  <c r="Y1038" i="5" s="1"/>
  <c r="L1038" i="5"/>
  <c r="P434" i="5"/>
  <c r="J434" i="5"/>
  <c r="L434" i="5"/>
  <c r="N434" i="5"/>
  <c r="T434" i="5"/>
  <c r="X434" i="5"/>
  <c r="Z434" i="5" s="1"/>
  <c r="I434" i="5"/>
  <c r="K434" i="5" s="1"/>
  <c r="M434" i="5" s="1"/>
  <c r="O434" i="5" s="1"/>
  <c r="R434" i="5"/>
  <c r="V434" i="5"/>
  <c r="V517" i="5"/>
  <c r="X517" i="5"/>
  <c r="Z517" i="5" s="1"/>
  <c r="I517" i="5"/>
  <c r="K517" i="5" s="1"/>
  <c r="M517" i="5" s="1"/>
  <c r="J517" i="5"/>
  <c r="L517" i="5"/>
  <c r="N517" i="5"/>
  <c r="P517" i="5"/>
  <c r="R517" i="5"/>
  <c r="T517" i="5"/>
  <c r="R675" i="5"/>
  <c r="L675" i="5"/>
  <c r="P675" i="5"/>
  <c r="I675" i="5"/>
  <c r="K675" i="5" s="1"/>
  <c r="M675" i="5" s="1"/>
  <c r="O675" i="5" s="1"/>
  <c r="Q675" i="5" s="1"/>
  <c r="S675" i="5" s="1"/>
  <c r="U675" i="5" s="1"/>
  <c r="W675" i="5" s="1"/>
  <c r="Y675" i="5" s="1"/>
  <c r="N675" i="5"/>
  <c r="V675" i="5"/>
  <c r="X675" i="5"/>
  <c r="Z675" i="5" s="1"/>
  <c r="K291" i="5"/>
  <c r="M291" i="5" s="1"/>
  <c r="I349" i="5"/>
  <c r="K349" i="5" s="1"/>
  <c r="N349" i="5"/>
  <c r="P349" i="5"/>
  <c r="V349" i="5"/>
  <c r="L349" i="5"/>
  <c r="R349" i="5"/>
  <c r="J349" i="5"/>
  <c r="N460" i="5"/>
  <c r="P460" i="5"/>
  <c r="X460" i="5"/>
  <c r="Z460" i="5" s="1"/>
  <c r="V460" i="5"/>
  <c r="I460" i="5"/>
  <c r="K460" i="5" s="1"/>
  <c r="M460" i="5" s="1"/>
  <c r="O460" i="5" s="1"/>
  <c r="Q460" i="5" s="1"/>
  <c r="S460" i="5" s="1"/>
  <c r="U460" i="5" s="1"/>
  <c r="W460" i="5" s="1"/>
  <c r="Y460" i="5" s="1"/>
  <c r="L460" i="5"/>
  <c r="K558" i="5"/>
  <c r="M558" i="5" s="1"/>
  <c r="O558" i="5" s="1"/>
  <c r="Q558" i="5" s="1"/>
  <c r="S558" i="5" s="1"/>
  <c r="U558" i="5" s="1"/>
  <c r="W558" i="5" s="1"/>
  <c r="Y558" i="5" s="1"/>
  <c r="P704" i="5"/>
  <c r="X704" i="5"/>
  <c r="Z704" i="5" s="1"/>
  <c r="I704" i="5"/>
  <c r="N704" i="5"/>
  <c r="T704" i="5"/>
  <c r="V704" i="5"/>
  <c r="R704" i="5"/>
  <c r="L704" i="5"/>
  <c r="J704" i="5"/>
  <c r="O943" i="5"/>
  <c r="Q943" i="5" s="1"/>
  <c r="S943" i="5" s="1"/>
  <c r="U943" i="5" s="1"/>
  <c r="W943" i="5" s="1"/>
  <c r="Y943" i="5" s="1"/>
  <c r="N317" i="5"/>
  <c r="P317" i="5"/>
  <c r="R317" i="5"/>
  <c r="M523" i="5"/>
  <c r="O523" i="5" s="1"/>
  <c r="Q523" i="5" s="1"/>
  <c r="S523" i="5" s="1"/>
  <c r="U523" i="5" s="1"/>
  <c r="W523" i="5" s="1"/>
  <c r="Y523" i="5" s="1"/>
  <c r="J744" i="5"/>
  <c r="L744" i="5"/>
  <c r="N744" i="5"/>
  <c r="P744" i="5"/>
  <c r="R744" i="5"/>
  <c r="T744" i="5"/>
  <c r="V744" i="5"/>
  <c r="X744" i="5"/>
  <c r="Z744" i="5" s="1"/>
  <c r="I744" i="5"/>
  <c r="V833" i="5"/>
  <c r="L833" i="5"/>
  <c r="P833" i="5"/>
  <c r="T833" i="5"/>
  <c r="I833" i="5"/>
  <c r="K833" i="5" s="1"/>
  <c r="M833" i="5" s="1"/>
  <c r="O833" i="5" s="1"/>
  <c r="Q833" i="5" s="1"/>
  <c r="S833" i="5" s="1"/>
  <c r="U833" i="5" s="1"/>
  <c r="W833" i="5" s="1"/>
  <c r="Y833" i="5" s="1"/>
  <c r="J833" i="5"/>
  <c r="R833" i="5"/>
  <c r="K1233" i="5"/>
  <c r="M1233" i="5" s="1"/>
  <c r="O1233" i="5" s="1"/>
  <c r="Q1233" i="5" s="1"/>
  <c r="S1233" i="5" s="1"/>
  <c r="U1233" i="5" s="1"/>
  <c r="W1233" i="5" s="1"/>
  <c r="Y1233" i="5" s="1"/>
  <c r="P1418" i="5"/>
  <c r="R1418" i="5"/>
  <c r="L1418" i="5"/>
  <c r="N1418" i="5"/>
  <c r="V1418" i="5"/>
  <c r="X1418" i="5"/>
  <c r="Z1418" i="5" s="1"/>
  <c r="N1487" i="5"/>
  <c r="J1487" i="5"/>
  <c r="L1487" i="5"/>
  <c r="P1487" i="5"/>
  <c r="R1487" i="5"/>
  <c r="T1487" i="5"/>
  <c r="V1487" i="5"/>
  <c r="X1487" i="5"/>
  <c r="Z1487" i="5" s="1"/>
  <c r="I1487" i="5"/>
  <c r="K1487" i="5" s="1"/>
  <c r="I1747" i="5"/>
  <c r="K1747" i="5" s="1"/>
  <c r="M1747" i="5" s="1"/>
  <c r="O1747" i="5" s="1"/>
  <c r="Q1747" i="5" s="1"/>
  <c r="S1747" i="5" s="1"/>
  <c r="U1747" i="5" s="1"/>
  <c r="W1747" i="5" s="1"/>
  <c r="Y1747" i="5" s="1"/>
  <c r="P1747" i="5"/>
  <c r="R1747" i="5"/>
  <c r="L1792" i="5"/>
  <c r="P1792" i="5"/>
  <c r="I1792" i="5"/>
  <c r="K1792" i="5" s="1"/>
  <c r="J1792" i="5"/>
  <c r="R1792" i="5"/>
  <c r="T1792" i="5"/>
  <c r="V1792" i="5"/>
  <c r="P1827" i="5"/>
  <c r="R1827" i="5"/>
  <c r="T1827" i="5"/>
  <c r="V1827" i="5"/>
  <c r="X1827" i="5"/>
  <c r="Z1827" i="5" s="1"/>
  <c r="I1827" i="5"/>
  <c r="K1827" i="5" s="1"/>
  <c r="M1827" i="5" s="1"/>
  <c r="J1827" i="5"/>
  <c r="L1827" i="5"/>
  <c r="N1827" i="5"/>
  <c r="M102" i="5"/>
  <c r="O102" i="5" s="1"/>
  <c r="Q102" i="5" s="1"/>
  <c r="S102" i="5" s="1"/>
  <c r="U102" i="5" s="1"/>
  <c r="W102" i="5" s="1"/>
  <c r="Y102" i="5" s="1"/>
  <c r="M1427" i="5"/>
  <c r="O1427" i="5" s="1"/>
  <c r="Q1427" i="5" s="1"/>
  <c r="S1427" i="5" s="1"/>
  <c r="U1427" i="5" s="1"/>
  <c r="W1427" i="5" s="1"/>
  <c r="Y1427" i="5" s="1"/>
  <c r="I1529" i="5"/>
  <c r="K1529" i="5" s="1"/>
  <c r="M1529" i="5" s="1"/>
  <c r="O1529" i="5" s="1"/>
  <c r="Q1529" i="5" s="1"/>
  <c r="S1529" i="5" s="1"/>
  <c r="U1529" i="5" s="1"/>
  <c r="W1529" i="5" s="1"/>
  <c r="Y1529" i="5" s="1"/>
  <c r="J1529" i="5"/>
  <c r="R1529" i="5"/>
  <c r="T1529" i="5"/>
  <c r="X1674" i="5"/>
  <c r="Z1674" i="5" s="1"/>
  <c r="J1674" i="5"/>
  <c r="L1674" i="5"/>
  <c r="V1674" i="5"/>
  <c r="I1674" i="5"/>
  <c r="K1674" i="5" s="1"/>
  <c r="M1674" i="5" s="1"/>
  <c r="O1674" i="5" s="1"/>
  <c r="Q1674" i="5" s="1"/>
  <c r="S1674" i="5" s="1"/>
  <c r="N1674" i="5"/>
  <c r="P1674" i="5"/>
  <c r="R1674" i="5"/>
  <c r="T1674" i="5"/>
  <c r="N1563" i="5"/>
  <c r="L1563" i="5"/>
  <c r="P1563" i="5"/>
  <c r="V1563" i="5"/>
  <c r="X1563" i="5"/>
  <c r="Z1563" i="5" s="1"/>
  <c r="I1563" i="5"/>
  <c r="L1472" i="5"/>
  <c r="N1472" i="5"/>
  <c r="P1472" i="5"/>
  <c r="R1472" i="5"/>
  <c r="T1472" i="5"/>
  <c r="V1472" i="5"/>
  <c r="X1472" i="5"/>
  <c r="Z1472" i="5" s="1"/>
  <c r="I1472" i="5"/>
  <c r="J1472" i="5"/>
  <c r="V31" i="5"/>
  <c r="I31" i="5"/>
  <c r="K31" i="5" s="1"/>
  <c r="M31" i="5" s="1"/>
  <c r="J31" i="5"/>
  <c r="L31" i="5"/>
  <c r="N31" i="5"/>
  <c r="R31" i="5"/>
  <c r="T31" i="5"/>
  <c r="X31" i="5"/>
  <c r="Z31" i="5" s="1"/>
  <c r="P31" i="5"/>
  <c r="L1207" i="5"/>
  <c r="R1207" i="5"/>
  <c r="T1207" i="5"/>
  <c r="V1207" i="5"/>
  <c r="X1207" i="5"/>
  <c r="Z1207" i="5" s="1"/>
  <c r="P1207" i="5"/>
  <c r="N1207" i="5"/>
  <c r="J1207" i="5"/>
  <c r="I1207" i="5"/>
  <c r="I964" i="5"/>
  <c r="K964" i="5" s="1"/>
  <c r="M964" i="5" s="1"/>
  <c r="O964" i="5" s="1"/>
  <c r="Q964" i="5" s="1"/>
  <c r="S964" i="5" s="1"/>
  <c r="U964" i="5" s="1"/>
  <c r="W964" i="5" s="1"/>
  <c r="Y964" i="5" s="1"/>
  <c r="V964" i="5"/>
  <c r="X964" i="5"/>
  <c r="Z964" i="5" s="1"/>
  <c r="P964" i="5"/>
  <c r="R964" i="5"/>
  <c r="L964" i="5"/>
  <c r="N964" i="5"/>
  <c r="M1112" i="5"/>
  <c r="O1112" i="5" s="1"/>
  <c r="Q1112" i="5" s="1"/>
  <c r="S1112" i="5" s="1"/>
  <c r="U1112" i="5" s="1"/>
  <c r="W1112" i="5" s="1"/>
  <c r="Y1112" i="5" s="1"/>
  <c r="R1376" i="5"/>
  <c r="P1376" i="5"/>
  <c r="V1376" i="5"/>
  <c r="J239" i="5"/>
  <c r="K239" i="5" s="1"/>
  <c r="M239" i="5" s="1"/>
  <c r="O239" i="5" s="1"/>
  <c r="Q239" i="5" s="1"/>
  <c r="S239" i="5" s="1"/>
  <c r="U239" i="5" s="1"/>
  <c r="W239" i="5" s="1"/>
  <c r="Y239" i="5" s="1"/>
  <c r="P239" i="5"/>
  <c r="N239" i="5"/>
  <c r="I965" i="5"/>
  <c r="K965" i="5" s="1"/>
  <c r="M965" i="5" s="1"/>
  <c r="O965" i="5" s="1"/>
  <c r="Q965" i="5" s="1"/>
  <c r="S965" i="5" s="1"/>
  <c r="U965" i="5" s="1"/>
  <c r="W965" i="5" s="1"/>
  <c r="Y965" i="5" s="1"/>
  <c r="N965" i="5"/>
  <c r="P965" i="5"/>
  <c r="T965" i="5"/>
  <c r="L1071" i="5"/>
  <c r="I1071" i="5"/>
  <c r="N1071" i="5"/>
  <c r="V1071" i="5"/>
  <c r="X1071" i="5"/>
  <c r="Z1071" i="5" s="1"/>
  <c r="I1377" i="5"/>
  <c r="K1377" i="5" s="1"/>
  <c r="L1377" i="5"/>
  <c r="P1377" i="5"/>
  <c r="T1377" i="5"/>
  <c r="V1377" i="5"/>
  <c r="J1377" i="5"/>
  <c r="I749" i="5"/>
  <c r="N749" i="5"/>
  <c r="P749" i="5"/>
  <c r="R749" i="5"/>
  <c r="T749" i="5"/>
  <c r="V749" i="5"/>
  <c r="L749" i="5"/>
  <c r="X749" i="5"/>
  <c r="Z749" i="5" s="1"/>
  <c r="J749" i="5"/>
  <c r="K1308" i="5"/>
  <c r="M1308" i="5" s="1"/>
  <c r="O1308" i="5" s="1"/>
  <c r="Q1308" i="5" s="1"/>
  <c r="S1308" i="5" s="1"/>
  <c r="U1308" i="5" s="1"/>
  <c r="W1308" i="5" s="1"/>
  <c r="Y1308" i="5" s="1"/>
  <c r="S932" i="5"/>
  <c r="U932" i="5" s="1"/>
  <c r="W932" i="5" s="1"/>
  <c r="Y932" i="5" s="1"/>
  <c r="I393" i="5"/>
  <c r="K393" i="5" s="1"/>
  <c r="M393" i="5" s="1"/>
  <c r="O393" i="5" s="1"/>
  <c r="Q393" i="5" s="1"/>
  <c r="S393" i="5" s="1"/>
  <c r="U393" i="5" s="1"/>
  <c r="W393" i="5" s="1"/>
  <c r="Y393" i="5" s="1"/>
  <c r="T393" i="5"/>
  <c r="X393" i="5"/>
  <c r="Z393" i="5" s="1"/>
  <c r="P393" i="5"/>
  <c r="R393" i="5"/>
  <c r="L393" i="5"/>
  <c r="L521" i="5"/>
  <c r="X521" i="5"/>
  <c r="Z521" i="5" s="1"/>
  <c r="I521" i="5"/>
  <c r="K521" i="5" s="1"/>
  <c r="M521" i="5" s="1"/>
  <c r="O521" i="5" s="1"/>
  <c r="Q521" i="5" s="1"/>
  <c r="S521" i="5" s="1"/>
  <c r="U521" i="5" s="1"/>
  <c r="W521" i="5" s="1"/>
  <c r="Y521" i="5" s="1"/>
  <c r="P521" i="5"/>
  <c r="T521" i="5"/>
  <c r="N831" i="5"/>
  <c r="P831" i="5"/>
  <c r="X831" i="5"/>
  <c r="Z831" i="5" s="1"/>
  <c r="L831" i="5"/>
  <c r="R831" i="5"/>
  <c r="R880" i="5"/>
  <c r="N880" i="5"/>
  <c r="X880" i="5"/>
  <c r="Z880" i="5" s="1"/>
  <c r="I880" i="5"/>
  <c r="K880" i="5" s="1"/>
  <c r="M880" i="5" s="1"/>
  <c r="O880" i="5" s="1"/>
  <c r="Q880" i="5" s="1"/>
  <c r="S880" i="5" s="1"/>
  <c r="U880" i="5" s="1"/>
  <c r="W880" i="5" s="1"/>
  <c r="Y880" i="5" s="1"/>
  <c r="L880" i="5"/>
  <c r="P1223" i="5"/>
  <c r="R1223" i="5"/>
  <c r="T1223" i="5"/>
  <c r="V1223" i="5"/>
  <c r="X1223" i="5"/>
  <c r="Z1223" i="5" s="1"/>
  <c r="I1223" i="5"/>
  <c r="K1223" i="5" s="1"/>
  <c r="M1223" i="5" s="1"/>
  <c r="O1223" i="5" s="1"/>
  <c r="Q1223" i="5" s="1"/>
  <c r="S1223" i="5" s="1"/>
  <c r="U1223" i="5" s="1"/>
  <c r="W1223" i="5" s="1"/>
  <c r="Y1223" i="5" s="1"/>
  <c r="N1223" i="5"/>
  <c r="J1223" i="5"/>
  <c r="L1223" i="5"/>
  <c r="K1256" i="5"/>
  <c r="M1256" i="5" s="1"/>
  <c r="O1256" i="5" s="1"/>
  <c r="Q1256" i="5" s="1"/>
  <c r="S1256" i="5" s="1"/>
  <c r="U1256" i="5" s="1"/>
  <c r="W1256" i="5" s="1"/>
  <c r="Y1256" i="5" s="1"/>
  <c r="N1293" i="5"/>
  <c r="V1293" i="5"/>
  <c r="X1293" i="5"/>
  <c r="Z1293" i="5" s="1"/>
  <c r="J1293" i="5"/>
  <c r="I1293" i="5"/>
  <c r="K1293" i="5" s="1"/>
  <c r="L1293" i="5"/>
  <c r="P1293" i="5"/>
  <c r="R1293" i="5"/>
  <c r="N1765" i="5"/>
  <c r="P1765" i="5"/>
  <c r="V1765" i="5"/>
  <c r="X1765" i="5"/>
  <c r="Z1765" i="5" s="1"/>
  <c r="J1765" i="5"/>
  <c r="I1765" i="5"/>
  <c r="L1765" i="5"/>
  <c r="R1765" i="5"/>
  <c r="I34" i="5"/>
  <c r="K34" i="5" s="1"/>
  <c r="M34" i="5" s="1"/>
  <c r="O34" i="5" s="1"/>
  <c r="Q34" i="5" s="1"/>
  <c r="S34" i="5" s="1"/>
  <c r="U34" i="5" s="1"/>
  <c r="W34" i="5" s="1"/>
  <c r="Y34" i="5" s="1"/>
  <c r="P34" i="5"/>
  <c r="J34" i="5"/>
  <c r="T34" i="5"/>
  <c r="I1796" i="5"/>
  <c r="P1796" i="5"/>
  <c r="X1796" i="5"/>
  <c r="Z1796" i="5" s="1"/>
  <c r="M1364" i="5"/>
  <c r="O1422" i="5"/>
  <c r="Q1422" i="5" s="1"/>
  <c r="S1422" i="5" s="1"/>
  <c r="U1422" i="5" s="1"/>
  <c r="W1422" i="5" s="1"/>
  <c r="Y1422" i="5" s="1"/>
  <c r="Y1475" i="5"/>
  <c r="K1269" i="5"/>
  <c r="O1570" i="5"/>
  <c r="Q1570" i="5" s="1"/>
  <c r="S1570" i="5" s="1"/>
  <c r="U1570" i="5" s="1"/>
  <c r="W1570" i="5" s="1"/>
  <c r="Y1570" i="5" s="1"/>
  <c r="O1565" i="5"/>
  <c r="U1680" i="5"/>
  <c r="W1680" i="5" s="1"/>
  <c r="Y1680" i="5" s="1"/>
  <c r="M1644" i="5"/>
  <c r="O1644" i="5" s="1"/>
  <c r="Q1644" i="5" s="1"/>
  <c r="K1573" i="5"/>
  <c r="M1573" i="5" s="1"/>
  <c r="O1573" i="5" s="1"/>
  <c r="Q1573" i="5" s="1"/>
  <c r="S1573" i="5" s="1"/>
  <c r="U1573" i="5" s="1"/>
  <c r="W1573" i="5" s="1"/>
  <c r="Y1573" i="5" s="1"/>
  <c r="K1643" i="5"/>
  <c r="M1643" i="5" s="1"/>
  <c r="O1643" i="5" s="1"/>
  <c r="Q1643" i="5" s="1"/>
  <c r="S1643" i="5" s="1"/>
  <c r="U1643" i="5" s="1"/>
  <c r="W1643" i="5" s="1"/>
  <c r="Y1643" i="5" s="1"/>
  <c r="Q1725" i="5"/>
  <c r="S1725" i="5" s="1"/>
  <c r="M1750" i="5"/>
  <c r="O1750" i="5" s="1"/>
  <c r="Q1750" i="5" s="1"/>
  <c r="S1750" i="5" s="1"/>
  <c r="K1788" i="5"/>
  <c r="M1788" i="5" s="1"/>
  <c r="M1619" i="5"/>
  <c r="M1873" i="5"/>
  <c r="O1873" i="5" s="1"/>
  <c r="Q1873" i="5" s="1"/>
  <c r="S1873" i="5" s="1"/>
  <c r="M1672" i="5"/>
  <c r="O1672" i="5" s="1"/>
  <c r="Q1672" i="5" s="1"/>
  <c r="S1672" i="5" s="1"/>
  <c r="K1790" i="5"/>
  <c r="M1790" i="5" s="1"/>
  <c r="O1790" i="5" s="1"/>
  <c r="U1836" i="5"/>
  <c r="W1836" i="5" s="1"/>
  <c r="Y1836" i="5" s="1"/>
  <c r="M1728" i="5"/>
  <c r="M1852" i="5"/>
  <c r="O1852" i="5" s="1"/>
  <c r="Q1852" i="5" s="1"/>
  <c r="S1852" i="5" s="1"/>
  <c r="U1852" i="5" s="1"/>
  <c r="W1852" i="5" s="1"/>
  <c r="Y1852" i="5" s="1"/>
  <c r="M1835" i="5"/>
  <c r="O1835" i="5" s="1"/>
  <c r="Q1835" i="5" s="1"/>
  <c r="S1835" i="5" s="1"/>
  <c r="U1835" i="5" s="1"/>
  <c r="W1835" i="5" s="1"/>
  <c r="O1786" i="5"/>
  <c r="Q1786" i="5" s="1"/>
  <c r="N19" i="5"/>
  <c r="M85" i="5"/>
  <c r="O85" i="5" s="1"/>
  <c r="Q85" i="5" s="1"/>
  <c r="S85" i="5" s="1"/>
  <c r="N69" i="5"/>
  <c r="O135" i="5"/>
  <c r="Q135" i="5" s="1"/>
  <c r="S135" i="5" s="1"/>
  <c r="U135" i="5" s="1"/>
  <c r="W135" i="5" s="1"/>
  <c r="Y135" i="5" s="1"/>
  <c r="Q170" i="5"/>
  <c r="S170" i="5" s="1"/>
  <c r="U170" i="5" s="1"/>
  <c r="W170" i="5" s="1"/>
  <c r="Y170" i="5" s="1"/>
  <c r="O201" i="5"/>
  <c r="Q201" i="5" s="1"/>
  <c r="S201" i="5" s="1"/>
  <c r="U201" i="5" s="1"/>
  <c r="W201" i="5" s="1"/>
  <c r="Y201" i="5" s="1"/>
  <c r="I128" i="5"/>
  <c r="Y384" i="5"/>
  <c r="M924" i="5"/>
  <c r="O924" i="5" s="1"/>
  <c r="Q924" i="5" s="1"/>
  <c r="S924" i="5" s="1"/>
  <c r="U924" i="5" s="1"/>
  <c r="W924" i="5" s="1"/>
  <c r="Y924" i="5" s="1"/>
  <c r="O1607" i="5"/>
  <c r="Q1607" i="5" s="1"/>
  <c r="S1607" i="5" s="1"/>
  <c r="U1607" i="5" s="1"/>
  <c r="W1607" i="5" s="1"/>
  <c r="Y1607" i="5" s="1"/>
  <c r="M1565" i="5"/>
  <c r="Q1719" i="5"/>
  <c r="S1719" i="5" s="1"/>
  <c r="U1719" i="5" s="1"/>
  <c r="W1719" i="5" s="1"/>
  <c r="Y1719" i="5" s="1"/>
  <c r="T266" i="5"/>
  <c r="R266" i="5"/>
  <c r="V266" i="5"/>
  <c r="P266" i="5"/>
  <c r="I266" i="5"/>
  <c r="K266" i="5" s="1"/>
  <c r="M266" i="5" s="1"/>
  <c r="O266" i="5" s="1"/>
  <c r="Q266" i="5" s="1"/>
  <c r="S266" i="5" s="1"/>
  <c r="U266" i="5" s="1"/>
  <c r="W266" i="5" s="1"/>
  <c r="Y266" i="5" s="1"/>
  <c r="J266" i="5"/>
  <c r="N266" i="5"/>
  <c r="X266" i="5"/>
  <c r="Z266" i="5" s="1"/>
  <c r="L266" i="5"/>
  <c r="K295" i="5"/>
  <c r="M295" i="5" s="1"/>
  <c r="O295" i="5" s="1"/>
  <c r="Q295" i="5" s="1"/>
  <c r="S295" i="5" s="1"/>
  <c r="U295" i="5" s="1"/>
  <c r="W295" i="5" s="1"/>
  <c r="Y295" i="5" s="1"/>
  <c r="I29" i="5"/>
  <c r="J29" i="5"/>
  <c r="P29" i="5"/>
  <c r="T29" i="5"/>
  <c r="K139" i="5"/>
  <c r="M139" i="5" s="1"/>
  <c r="O139" i="5" s="1"/>
  <c r="Q139" i="5" s="1"/>
  <c r="S139" i="5" s="1"/>
  <c r="U139" i="5" s="1"/>
  <c r="W139" i="5" s="1"/>
  <c r="Y139" i="5" s="1"/>
  <c r="K1502" i="5"/>
  <c r="M1502" i="5" s="1"/>
  <c r="O1502" i="5" s="1"/>
  <c r="Q1502" i="5" s="1"/>
  <c r="S1502" i="5" s="1"/>
  <c r="U1502" i="5" s="1"/>
  <c r="W1502" i="5" s="1"/>
  <c r="Y1502" i="5" s="1"/>
  <c r="M185" i="5"/>
  <c r="K354" i="5"/>
  <c r="M354" i="5" s="1"/>
  <c r="O354" i="5" s="1"/>
  <c r="Q354" i="5" s="1"/>
  <c r="S354" i="5" s="1"/>
  <c r="U354" i="5" s="1"/>
  <c r="W354" i="5" s="1"/>
  <c r="Y354" i="5" s="1"/>
  <c r="K1003" i="5"/>
  <c r="M1003" i="5" s="1"/>
  <c r="O1003" i="5" s="1"/>
  <c r="Q1003" i="5" s="1"/>
  <c r="S1003" i="5" s="1"/>
  <c r="U1003" i="5" s="1"/>
  <c r="W1003" i="5" s="1"/>
  <c r="Y1003" i="5" s="1"/>
  <c r="O1022" i="5"/>
  <c r="Q1022" i="5" s="1"/>
  <c r="S1022" i="5" s="1"/>
  <c r="U1022" i="5" s="1"/>
  <c r="W1022" i="5" s="1"/>
  <c r="Y1022" i="5" s="1"/>
  <c r="R1201" i="5"/>
  <c r="L1201" i="5"/>
  <c r="P1201" i="5"/>
  <c r="T1201" i="5"/>
  <c r="V1201" i="5"/>
  <c r="J1201" i="5"/>
  <c r="N1201" i="5"/>
  <c r="I1201" i="5"/>
  <c r="X1304" i="5"/>
  <c r="Z1304" i="5" s="1"/>
  <c r="N1304" i="5"/>
  <c r="P1304" i="5"/>
  <c r="R1304" i="5"/>
  <c r="K195" i="5"/>
  <c r="M195" i="5" s="1"/>
  <c r="O195" i="5" s="1"/>
  <c r="Q195" i="5" s="1"/>
  <c r="S195" i="5" s="1"/>
  <c r="U195" i="5" s="1"/>
  <c r="W195" i="5" s="1"/>
  <c r="Y195" i="5" s="1"/>
  <c r="T251" i="5"/>
  <c r="V251" i="5"/>
  <c r="L251" i="5"/>
  <c r="P251" i="5"/>
  <c r="X251" i="5"/>
  <c r="Z251" i="5" s="1"/>
  <c r="K278" i="5"/>
  <c r="M278" i="5" s="1"/>
  <c r="O278" i="5" s="1"/>
  <c r="Q278" i="5" s="1"/>
  <c r="S278" i="5" s="1"/>
  <c r="U278" i="5" s="1"/>
  <c r="W278" i="5" s="1"/>
  <c r="Y278" i="5" s="1"/>
  <c r="I321" i="5"/>
  <c r="K321" i="5" s="1"/>
  <c r="M321" i="5" s="1"/>
  <c r="O321" i="5" s="1"/>
  <c r="Q321" i="5" s="1"/>
  <c r="R321" i="5"/>
  <c r="T321" i="5"/>
  <c r="K870" i="5"/>
  <c r="M870" i="5" s="1"/>
  <c r="O870" i="5" s="1"/>
  <c r="Q870" i="5" s="1"/>
  <c r="S870" i="5" s="1"/>
  <c r="U870" i="5" s="1"/>
  <c r="W870" i="5" s="1"/>
  <c r="Y870" i="5" s="1"/>
  <c r="K348" i="5"/>
  <c r="M348" i="5" s="1"/>
  <c r="O348" i="5" s="1"/>
  <c r="Q348" i="5" s="1"/>
  <c r="S348" i="5" s="1"/>
  <c r="U348" i="5" s="1"/>
  <c r="W348" i="5" s="1"/>
  <c r="Y348" i="5" s="1"/>
  <c r="T381" i="5"/>
  <c r="X381" i="5"/>
  <c r="Z381" i="5" s="1"/>
  <c r="T452" i="5"/>
  <c r="I452" i="5"/>
  <c r="K452" i="5" s="1"/>
  <c r="M452" i="5" s="1"/>
  <c r="O452" i="5" s="1"/>
  <c r="P452" i="5"/>
  <c r="R452" i="5"/>
  <c r="X580" i="5"/>
  <c r="Z580" i="5" s="1"/>
  <c r="V580" i="5"/>
  <c r="J580" i="5"/>
  <c r="K580" i="5" s="1"/>
  <c r="M580" i="5" s="1"/>
  <c r="O580" i="5" s="1"/>
  <c r="Q580" i="5" s="1"/>
  <c r="S580" i="5" s="1"/>
  <c r="U580" i="5" s="1"/>
  <c r="W580" i="5" s="1"/>
  <c r="Y580" i="5" s="1"/>
  <c r="K416" i="5"/>
  <c r="M416" i="5" s="1"/>
  <c r="O416" i="5" s="1"/>
  <c r="Q416" i="5" s="1"/>
  <c r="S416" i="5" s="1"/>
  <c r="U416" i="5" s="1"/>
  <c r="W416" i="5" s="1"/>
  <c r="Y416" i="5" s="1"/>
  <c r="K774" i="5"/>
  <c r="M774" i="5" s="1"/>
  <c r="O774" i="5" s="1"/>
  <c r="Q774" i="5" s="1"/>
  <c r="S774" i="5" s="1"/>
  <c r="U774" i="5" s="1"/>
  <c r="W774" i="5" s="1"/>
  <c r="Y774" i="5" s="1"/>
  <c r="P882" i="5"/>
  <c r="V882" i="5"/>
  <c r="X882" i="5"/>
  <c r="Z882" i="5" s="1"/>
  <c r="N882" i="5"/>
  <c r="I882" i="5"/>
  <c r="J882" i="5"/>
  <c r="L882" i="5"/>
  <c r="T882" i="5"/>
  <c r="R882" i="5"/>
  <c r="I219" i="5"/>
  <c r="K219" i="5" s="1"/>
  <c r="M219" i="5" s="1"/>
  <c r="O219" i="5" s="1"/>
  <c r="Q219" i="5" s="1"/>
  <c r="S219" i="5" s="1"/>
  <c r="U219" i="5" s="1"/>
  <c r="W219" i="5" s="1"/>
  <c r="Y219" i="5" s="1"/>
  <c r="N219" i="5"/>
  <c r="J219" i="5"/>
  <c r="V219" i="5"/>
  <c r="R219" i="5"/>
  <c r="P634" i="5"/>
  <c r="V634" i="5"/>
  <c r="R634" i="5"/>
  <c r="T634" i="5"/>
  <c r="X634" i="5"/>
  <c r="Z634" i="5" s="1"/>
  <c r="I634" i="5"/>
  <c r="K634" i="5" s="1"/>
  <c r="M634" i="5" s="1"/>
  <c r="O634" i="5" s="1"/>
  <c r="Q634" i="5" s="1"/>
  <c r="S634" i="5" s="1"/>
  <c r="U634" i="5" s="1"/>
  <c r="W634" i="5" s="1"/>
  <c r="Y634" i="5" s="1"/>
  <c r="J634" i="5"/>
  <c r="N634" i="5"/>
  <c r="L634" i="5"/>
  <c r="P669" i="5"/>
  <c r="N669" i="5"/>
  <c r="R669" i="5"/>
  <c r="X669" i="5"/>
  <c r="Z669" i="5" s="1"/>
  <c r="L669" i="5"/>
  <c r="V669" i="5"/>
  <c r="T669" i="5"/>
  <c r="I669" i="5"/>
  <c r="K669" i="5" s="1"/>
  <c r="J669" i="5"/>
  <c r="I1132" i="5"/>
  <c r="X1132" i="5"/>
  <c r="Z1132" i="5" s="1"/>
  <c r="L1132" i="5"/>
  <c r="N1132" i="5"/>
  <c r="V1132" i="5"/>
  <c r="P1132" i="5"/>
  <c r="R1132" i="5"/>
  <c r="N1585" i="5"/>
  <c r="I1585" i="5"/>
  <c r="K1585" i="5" s="1"/>
  <c r="M1585" i="5" s="1"/>
  <c r="J1585" i="5"/>
  <c r="L1585" i="5"/>
  <c r="P1585" i="5"/>
  <c r="R1585" i="5"/>
  <c r="T1585" i="5"/>
  <c r="V1585" i="5"/>
  <c r="L1612" i="5"/>
  <c r="J1612" i="5"/>
  <c r="N1612" i="5"/>
  <c r="P1612" i="5"/>
  <c r="X1612" i="5"/>
  <c r="Z1612" i="5" s="1"/>
  <c r="I1612" i="5"/>
  <c r="R1612" i="5"/>
  <c r="T1612" i="5"/>
  <c r="V1612" i="5"/>
  <c r="X65" i="5"/>
  <c r="Z65" i="5" s="1"/>
  <c r="V65" i="5"/>
  <c r="I65" i="5"/>
  <c r="J65" i="5"/>
  <c r="L65" i="5"/>
  <c r="N65" i="5"/>
  <c r="P65" i="5"/>
  <c r="R65" i="5"/>
  <c r="T65" i="5"/>
  <c r="L56" i="5"/>
  <c r="R56" i="5"/>
  <c r="V56" i="5"/>
  <c r="I56" i="5"/>
  <c r="K56" i="5" s="1"/>
  <c r="M56" i="5" s="1"/>
  <c r="O56" i="5" s="1"/>
  <c r="Q56" i="5" s="1"/>
  <c r="S56" i="5" s="1"/>
  <c r="U56" i="5" s="1"/>
  <c r="W56" i="5" s="1"/>
  <c r="Y56" i="5" s="1"/>
  <c r="N56" i="5"/>
  <c r="P56" i="5"/>
  <c r="J176" i="5"/>
  <c r="I176" i="5"/>
  <c r="K176" i="5" s="1"/>
  <c r="L176" i="5"/>
  <c r="T176" i="5"/>
  <c r="R176" i="5"/>
  <c r="V176" i="5"/>
  <c r="X176" i="5"/>
  <c r="Z176" i="5" s="1"/>
  <c r="T1577" i="5"/>
  <c r="L1577" i="5"/>
  <c r="N1577" i="5"/>
  <c r="P1577" i="5"/>
  <c r="R1577" i="5"/>
  <c r="V1577" i="5"/>
  <c r="X1577" i="5"/>
  <c r="Z1577" i="5" s="1"/>
  <c r="I1577" i="5"/>
  <c r="J1577" i="5"/>
  <c r="J1814" i="5"/>
  <c r="K1814" i="5" s="1"/>
  <c r="M1814" i="5" s="1"/>
  <c r="O1814" i="5" s="1"/>
  <c r="Q1814" i="5" s="1"/>
  <c r="S1814" i="5" s="1"/>
  <c r="U1814" i="5" s="1"/>
  <c r="W1814" i="5" s="1"/>
  <c r="Y1814" i="5" s="1"/>
  <c r="R1814" i="5"/>
  <c r="L1814" i="5"/>
  <c r="T1814" i="5"/>
  <c r="R1752" i="5"/>
  <c r="I1752" i="5"/>
  <c r="P1752" i="5"/>
  <c r="T936" i="5"/>
  <c r="V936" i="5"/>
  <c r="X936" i="5"/>
  <c r="Z936" i="5" s="1"/>
  <c r="I936" i="5"/>
  <c r="J936" i="5"/>
  <c r="L936" i="5"/>
  <c r="N936" i="5"/>
  <c r="P936" i="5"/>
  <c r="R936" i="5"/>
  <c r="M1373" i="5"/>
  <c r="O1373" i="5" s="1"/>
  <c r="Q1373" i="5" s="1"/>
  <c r="S1373" i="5" s="1"/>
  <c r="U1373" i="5" s="1"/>
  <c r="W1373" i="5" s="1"/>
  <c r="Y1373" i="5" s="1"/>
  <c r="K1632" i="5"/>
  <c r="M1632" i="5" s="1"/>
  <c r="O1632" i="5" s="1"/>
  <c r="Q1632" i="5" s="1"/>
  <c r="S1632" i="5" s="1"/>
  <c r="U1632" i="5" s="1"/>
  <c r="W1632" i="5" s="1"/>
  <c r="Y1632" i="5" s="1"/>
  <c r="N1341" i="5"/>
  <c r="X1341" i="5"/>
  <c r="Z1341" i="5" s="1"/>
  <c r="L1854" i="5"/>
  <c r="J1854" i="5"/>
  <c r="K1854" i="5" s="1"/>
  <c r="M1854" i="5" s="1"/>
  <c r="O1854" i="5" s="1"/>
  <c r="Q1854" i="5" s="1"/>
  <c r="S1854" i="5" s="1"/>
  <c r="U1854" i="5" s="1"/>
  <c r="W1854" i="5" s="1"/>
  <c r="Y1854" i="5" s="1"/>
  <c r="R1854" i="5"/>
  <c r="T1854" i="5"/>
  <c r="K1489" i="5"/>
  <c r="M1489" i="5" s="1"/>
  <c r="O1489" i="5" s="1"/>
  <c r="Q1489" i="5" s="1"/>
  <c r="S1489" i="5" s="1"/>
  <c r="U1489" i="5" s="1"/>
  <c r="W1489" i="5" s="1"/>
  <c r="Y1489" i="5" s="1"/>
  <c r="K1107" i="5"/>
  <c r="M1107" i="5" s="1"/>
  <c r="O1107" i="5" s="1"/>
  <c r="Q1107" i="5" s="1"/>
  <c r="S1107" i="5" s="1"/>
  <c r="U1107" i="5" s="1"/>
  <c r="W1107" i="5" s="1"/>
  <c r="Y1107" i="5" s="1"/>
  <c r="I1238" i="5"/>
  <c r="X1238" i="5"/>
  <c r="Z1238" i="5" s="1"/>
  <c r="J1238" i="5"/>
  <c r="L1238" i="5"/>
  <c r="N1238" i="5"/>
  <c r="P1238" i="5"/>
  <c r="V1238" i="5"/>
  <c r="T1238" i="5"/>
  <c r="R1238" i="5"/>
  <c r="K309" i="5"/>
  <c r="M309" i="5" s="1"/>
  <c r="O309" i="5" s="1"/>
  <c r="K551" i="5"/>
  <c r="M551" i="5" s="1"/>
  <c r="O551" i="5" s="1"/>
  <c r="Q551" i="5" s="1"/>
  <c r="S551" i="5" s="1"/>
  <c r="U551" i="5" s="1"/>
  <c r="W551" i="5" s="1"/>
  <c r="Y551" i="5" s="1"/>
  <c r="K1135" i="5"/>
  <c r="M1135" i="5" s="1"/>
  <c r="O1135" i="5" s="1"/>
  <c r="Q1135" i="5" s="1"/>
  <c r="S1135" i="5" s="1"/>
  <c r="U1135" i="5" s="1"/>
  <c r="W1135" i="5" s="1"/>
  <c r="Y1135" i="5" s="1"/>
  <c r="J739" i="5"/>
  <c r="I739" i="5"/>
  <c r="K739" i="5" s="1"/>
  <c r="M739" i="5" s="1"/>
  <c r="O739" i="5" s="1"/>
  <c r="L739" i="5"/>
  <c r="N739" i="5"/>
  <c r="P739" i="5"/>
  <c r="R739" i="5"/>
  <c r="X739" i="5"/>
  <c r="Z739" i="5" s="1"/>
  <c r="V739" i="5"/>
  <c r="T739" i="5"/>
  <c r="V982" i="5"/>
  <c r="T982" i="5"/>
  <c r="J982" i="5"/>
  <c r="N982" i="5"/>
  <c r="K1236" i="5"/>
  <c r="M1236" i="5" s="1"/>
  <c r="O1236" i="5" s="1"/>
  <c r="Q1236" i="5" s="1"/>
  <c r="S1236" i="5" s="1"/>
  <c r="U1236" i="5" s="1"/>
  <c r="W1236" i="5" s="1"/>
  <c r="Y1236" i="5" s="1"/>
  <c r="K1395" i="5"/>
  <c r="M1395" i="5" s="1"/>
  <c r="O1395" i="5" s="1"/>
  <c r="Q1395" i="5" s="1"/>
  <c r="S1395" i="5" s="1"/>
  <c r="U1395" i="5" s="1"/>
  <c r="W1395" i="5" s="1"/>
  <c r="Y1395" i="5" s="1"/>
  <c r="K1097" i="5"/>
  <c r="M1097" i="5" s="1"/>
  <c r="O1097" i="5" s="1"/>
  <c r="Q1097" i="5" s="1"/>
  <c r="S1097" i="5" s="1"/>
  <c r="U1097" i="5" s="1"/>
  <c r="W1097" i="5" s="1"/>
  <c r="Y1097" i="5" s="1"/>
  <c r="J346" i="5"/>
  <c r="P346" i="5"/>
  <c r="R346" i="5"/>
  <c r="T346" i="5"/>
  <c r="V346" i="5"/>
  <c r="I346" i="5"/>
  <c r="K346" i="5" s="1"/>
  <c r="M346" i="5" s="1"/>
  <c r="L346" i="5"/>
  <c r="X346" i="5"/>
  <c r="Z346" i="5" s="1"/>
  <c r="N346" i="5"/>
  <c r="M1316" i="5"/>
  <c r="O1316" i="5" s="1"/>
  <c r="Q1316" i="5" s="1"/>
  <c r="S1316" i="5" s="1"/>
  <c r="U1316" i="5" s="1"/>
  <c r="W1316" i="5" s="1"/>
  <c r="Y1316" i="5" s="1"/>
  <c r="L1735" i="5"/>
  <c r="N1735" i="5"/>
  <c r="R1735" i="5"/>
  <c r="V1735" i="5"/>
  <c r="J1735" i="5"/>
  <c r="I1735" i="5"/>
  <c r="K1735" i="5" s="1"/>
  <c r="M1735" i="5" s="1"/>
  <c r="O1735" i="5" s="1"/>
  <c r="Q1735" i="5" s="1"/>
  <c r="S1735" i="5" s="1"/>
  <c r="U1735" i="5" s="1"/>
  <c r="W1735" i="5" s="1"/>
  <c r="Y1735" i="5" s="1"/>
  <c r="P1735" i="5"/>
  <c r="X1735" i="5"/>
  <c r="Z1735" i="5" s="1"/>
  <c r="K1255" i="5"/>
  <c r="M1255" i="5" s="1"/>
  <c r="O1255" i="5" s="1"/>
  <c r="Q1255" i="5" s="1"/>
  <c r="S1255" i="5" s="1"/>
  <c r="U1255" i="5" s="1"/>
  <c r="W1255" i="5" s="1"/>
  <c r="Y1255" i="5" s="1"/>
  <c r="K775" i="5"/>
  <c r="M775" i="5" s="1"/>
  <c r="O775" i="5" s="1"/>
  <c r="Q775" i="5" s="1"/>
  <c r="S775" i="5" s="1"/>
  <c r="U775" i="5" s="1"/>
  <c r="W775" i="5" s="1"/>
  <c r="Y775" i="5" s="1"/>
  <c r="I1220" i="5"/>
  <c r="J1220" i="5"/>
  <c r="N1220" i="5"/>
  <c r="P1220" i="5"/>
  <c r="R1220" i="5"/>
  <c r="T1220" i="5"/>
  <c r="X1220" i="5"/>
  <c r="Z1220" i="5" s="1"/>
  <c r="V1561" i="5"/>
  <c r="P1561" i="5"/>
  <c r="I1561" i="5"/>
  <c r="K1561" i="5" s="1"/>
  <c r="M1561" i="5" s="1"/>
  <c r="O1561" i="5" s="1"/>
  <c r="Q1561" i="5" s="1"/>
  <c r="S1561" i="5" s="1"/>
  <c r="U1561" i="5" s="1"/>
  <c r="W1561" i="5" s="1"/>
  <c r="Y1561" i="5" s="1"/>
  <c r="J1561" i="5"/>
  <c r="T1561" i="5"/>
  <c r="R1561" i="5"/>
  <c r="K1301" i="5"/>
  <c r="M1301" i="5" s="1"/>
  <c r="O1301" i="5" s="1"/>
  <c r="Q1301" i="5" s="1"/>
  <c r="S1301" i="5" s="1"/>
  <c r="U1301" i="5" s="1"/>
  <c r="W1301" i="5" s="1"/>
  <c r="Y1301" i="5" s="1"/>
  <c r="L670" i="5"/>
  <c r="X670" i="5"/>
  <c r="Z670" i="5" s="1"/>
  <c r="I670" i="5"/>
  <c r="K670" i="5" s="1"/>
  <c r="M670" i="5" s="1"/>
  <c r="O670" i="5" s="1"/>
  <c r="Q670" i="5" s="1"/>
  <c r="S670" i="5" s="1"/>
  <c r="U670" i="5" s="1"/>
  <c r="W670" i="5" s="1"/>
  <c r="Y670" i="5" s="1"/>
  <c r="P670" i="5"/>
  <c r="V670" i="5"/>
  <c r="I741" i="5"/>
  <c r="K741" i="5" s="1"/>
  <c r="M741" i="5" s="1"/>
  <c r="O741" i="5" s="1"/>
  <c r="Q741" i="5" s="1"/>
  <c r="S741" i="5" s="1"/>
  <c r="U741" i="5" s="1"/>
  <c r="W741" i="5" s="1"/>
  <c r="Y741" i="5" s="1"/>
  <c r="J741" i="5"/>
  <c r="N741" i="5"/>
  <c r="P741" i="5"/>
  <c r="T741" i="5"/>
  <c r="X741" i="5"/>
  <c r="Z741" i="5" s="1"/>
  <c r="L457" i="5"/>
  <c r="I457" i="5"/>
  <c r="J457" i="5"/>
  <c r="P457" i="5"/>
  <c r="T457" i="5"/>
  <c r="R457" i="5"/>
  <c r="V457" i="5"/>
  <c r="P450" i="5"/>
  <c r="V450" i="5"/>
  <c r="R900" i="5"/>
  <c r="N900" i="5"/>
  <c r="J900" i="5"/>
  <c r="K900" i="5" s="1"/>
  <c r="M900" i="5" s="1"/>
  <c r="O900" i="5" s="1"/>
  <c r="Q900" i="5" s="1"/>
  <c r="S900" i="5" s="1"/>
  <c r="U900" i="5" s="1"/>
  <c r="W900" i="5" s="1"/>
  <c r="Y900" i="5" s="1"/>
  <c r="T1166" i="5"/>
  <c r="R1166" i="5"/>
  <c r="V1166" i="5"/>
  <c r="X1166" i="5"/>
  <c r="Z1166" i="5" s="1"/>
  <c r="I1166" i="5"/>
  <c r="J1166" i="5"/>
  <c r="P1166" i="5"/>
  <c r="N1166" i="5"/>
  <c r="L1166" i="5"/>
  <c r="K1185" i="5"/>
  <c r="M1185" i="5" s="1"/>
  <c r="O1185" i="5" s="1"/>
  <c r="Q1185" i="5" s="1"/>
  <c r="S1185" i="5" s="1"/>
  <c r="U1185" i="5" s="1"/>
  <c r="W1185" i="5" s="1"/>
  <c r="Y1185" i="5" s="1"/>
  <c r="T1337" i="5"/>
  <c r="R1337" i="5"/>
  <c r="P1337" i="5"/>
  <c r="V1337" i="5"/>
  <c r="X1337" i="5"/>
  <c r="Z1337" i="5" s="1"/>
  <c r="I1337" i="5"/>
  <c r="J1337" i="5"/>
  <c r="L1337" i="5"/>
  <c r="N1337" i="5"/>
  <c r="N1479" i="5"/>
  <c r="R1479" i="5"/>
  <c r="T1479" i="5"/>
  <c r="J1479" i="5"/>
  <c r="X1479" i="5"/>
  <c r="Z1479" i="5" s="1"/>
  <c r="I1479" i="5"/>
  <c r="O1527" i="5"/>
  <c r="Q1527" i="5" s="1"/>
  <c r="S1527" i="5" s="1"/>
  <c r="U1527" i="5" s="1"/>
  <c r="W1527" i="5" s="1"/>
  <c r="Y1527" i="5" s="1"/>
  <c r="V1602" i="5"/>
  <c r="I1602" i="5"/>
  <c r="L1602" i="5"/>
  <c r="N1602" i="5"/>
  <c r="X1602" i="5"/>
  <c r="Z1602" i="5" s="1"/>
  <c r="J1602" i="5"/>
  <c r="P1602" i="5"/>
  <c r="R1602" i="5"/>
  <c r="T1602" i="5"/>
  <c r="X1867" i="5"/>
  <c r="Z1867" i="5" s="1"/>
  <c r="T1867" i="5"/>
  <c r="V1867" i="5"/>
  <c r="I1867" i="5"/>
  <c r="K1867" i="5" s="1"/>
  <c r="M1867" i="5" s="1"/>
  <c r="J1867" i="5"/>
  <c r="L1867" i="5"/>
  <c r="N1867" i="5"/>
  <c r="P1867" i="5"/>
  <c r="R1867" i="5"/>
  <c r="P91" i="5"/>
  <c r="N91" i="5"/>
  <c r="I91" i="5"/>
  <c r="K91" i="5" s="1"/>
  <c r="M91" i="5" s="1"/>
  <c r="O91" i="5" s="1"/>
  <c r="Q91" i="5" s="1"/>
  <c r="S91" i="5" s="1"/>
  <c r="U91" i="5" s="1"/>
  <c r="W91" i="5" s="1"/>
  <c r="Y91" i="5" s="1"/>
  <c r="T91" i="5"/>
  <c r="W1037" i="5"/>
  <c r="Y1037" i="5" s="1"/>
  <c r="O1024" i="5"/>
  <c r="Q1024" i="5" s="1"/>
  <c r="S1024" i="5" s="1"/>
  <c r="U1024" i="5" s="1"/>
  <c r="W1024" i="5" s="1"/>
  <c r="Y1024" i="5" s="1"/>
  <c r="O1048" i="5"/>
  <c r="Q1048" i="5" s="1"/>
  <c r="S1048" i="5" s="1"/>
  <c r="U1048" i="5" s="1"/>
  <c r="W1048" i="5" s="1"/>
  <c r="Y1048" i="5" s="1"/>
  <c r="K1074" i="5"/>
  <c r="M1074" i="5" s="1"/>
  <c r="O1074" i="5" s="1"/>
  <c r="Q1074" i="5" s="1"/>
  <c r="S1074" i="5" s="1"/>
  <c r="U1074" i="5" s="1"/>
  <c r="W1074" i="5" s="1"/>
  <c r="Y1074" i="5" s="1"/>
  <c r="M990" i="5"/>
  <c r="O990" i="5" s="1"/>
  <c r="Q990" i="5" s="1"/>
  <c r="S990" i="5" s="1"/>
  <c r="U990" i="5" s="1"/>
  <c r="W990" i="5" s="1"/>
  <c r="O1105" i="5"/>
  <c r="Q1105" i="5" s="1"/>
  <c r="S1105" i="5" s="1"/>
  <c r="U1105" i="5" s="1"/>
  <c r="W1105" i="5" s="1"/>
  <c r="Y1105" i="5" s="1"/>
  <c r="M1019" i="5"/>
  <c r="O1221" i="5"/>
  <c r="K1197" i="5"/>
  <c r="M1197" i="5" s="1"/>
  <c r="O1136" i="5"/>
  <c r="Q1136" i="5" s="1"/>
  <c r="S1136" i="5" s="1"/>
  <c r="U1136" i="5" s="1"/>
  <c r="W1136" i="5" s="1"/>
  <c r="Y1136" i="5" s="1"/>
  <c r="X1130" i="5"/>
  <c r="Z1130" i="5" s="1"/>
  <c r="K1227" i="5"/>
  <c r="M1227" i="5" s="1"/>
  <c r="O1227" i="5" s="1"/>
  <c r="Q1227" i="5" s="1"/>
  <c r="S1227" i="5" s="1"/>
  <c r="U1227" i="5" s="1"/>
  <c r="W1227" i="5" s="1"/>
  <c r="Y1227" i="5" s="1"/>
  <c r="M1245" i="5"/>
  <c r="K1409" i="5"/>
  <c r="M1409" i="5" s="1"/>
  <c r="O1409" i="5" s="1"/>
  <c r="M1361" i="5"/>
  <c r="O1361" i="5" s="1"/>
  <c r="Q1361" i="5" s="1"/>
  <c r="S1361" i="5" s="1"/>
  <c r="U1361" i="5" s="1"/>
  <c r="W1361" i="5" s="1"/>
  <c r="Y1361" i="5" s="1"/>
  <c r="M1400" i="5"/>
  <c r="O1400" i="5" s="1"/>
  <c r="Q1400" i="5" s="1"/>
  <c r="S1400" i="5" s="1"/>
  <c r="U1400" i="5" s="1"/>
  <c r="W1400" i="5" s="1"/>
  <c r="Y1400" i="5" s="1"/>
  <c r="S1410" i="5"/>
  <c r="J1531" i="5"/>
  <c r="K1531" i="5" s="1"/>
  <c r="M1531" i="5" s="1"/>
  <c r="O1531" i="5" s="1"/>
  <c r="Q1531" i="5" s="1"/>
  <c r="S1531" i="5" s="1"/>
  <c r="U1531" i="5" s="1"/>
  <c r="W1531" i="5" s="1"/>
  <c r="Y1531" i="5" s="1"/>
  <c r="M1549" i="5"/>
  <c r="K1563" i="5"/>
  <c r="M1563" i="5" s="1"/>
  <c r="O1563" i="5" s="1"/>
  <c r="Q1563" i="5" s="1"/>
  <c r="S1563" i="5" s="1"/>
  <c r="U1563" i="5" s="1"/>
  <c r="W1563" i="5" s="1"/>
  <c r="Y1563" i="5" s="1"/>
  <c r="X1531" i="5"/>
  <c r="Z1531" i="5" s="1"/>
  <c r="M1701" i="5"/>
  <c r="O1701" i="5" s="1"/>
  <c r="Q1701" i="5" s="1"/>
  <c r="S1701" i="5" s="1"/>
  <c r="M1653" i="5"/>
  <c r="O1653" i="5" s="1"/>
  <c r="Q1653" i="5" s="1"/>
  <c r="S1653" i="5" s="1"/>
  <c r="U1770" i="5"/>
  <c r="W1770" i="5" s="1"/>
  <c r="Y1770" i="5" s="1"/>
  <c r="X1576" i="5"/>
  <c r="Z1576" i="5" s="1"/>
  <c r="M1589" i="5"/>
  <c r="O1589" i="5" s="1"/>
  <c r="Q1589" i="5" s="1"/>
  <c r="S1589" i="5" s="1"/>
  <c r="U1589" i="5" s="1"/>
  <c r="W1589" i="5" s="1"/>
  <c r="Y1589" i="5" s="1"/>
  <c r="R1619" i="5"/>
  <c r="X1791" i="5"/>
  <c r="Z1791" i="5" s="1"/>
  <c r="M1558" i="5"/>
  <c r="O1558" i="5" s="1"/>
  <c r="M1622" i="5"/>
  <c r="O1622" i="5" s="1"/>
  <c r="Q1622" i="5" s="1"/>
  <c r="S1622" i="5" s="1"/>
  <c r="U1622" i="5" s="1"/>
  <c r="W1622" i="5" s="1"/>
  <c r="Y1622" i="5" s="1"/>
  <c r="M1697" i="5"/>
  <c r="N1788" i="5"/>
  <c r="W1801" i="5"/>
  <c r="Y1801" i="5" s="1"/>
  <c r="M1840" i="5"/>
  <c r="O1840" i="5" s="1"/>
  <c r="Q1840" i="5" s="1"/>
  <c r="S1840" i="5" s="1"/>
  <c r="U1840" i="5" s="1"/>
  <c r="W1840" i="5" s="1"/>
  <c r="Y1840" i="5" s="1"/>
  <c r="K1776" i="5"/>
  <c r="M1776" i="5" s="1"/>
  <c r="O1776" i="5" s="1"/>
  <c r="Q1776" i="5" s="1"/>
  <c r="S1776" i="5" s="1"/>
  <c r="U1776" i="5" s="1"/>
  <c r="W1776" i="5" s="1"/>
  <c r="Y1776" i="5" s="1"/>
  <c r="V19" i="5"/>
  <c r="K38" i="5"/>
  <c r="M38" i="5" s="1"/>
  <c r="O38" i="5" s="1"/>
  <c r="Q38" i="5" s="1"/>
  <c r="S38" i="5" s="1"/>
  <c r="U38" i="5" s="1"/>
  <c r="W38" i="5" s="1"/>
  <c r="Y38" i="5" s="1"/>
  <c r="O61" i="5"/>
  <c r="Q61" i="5" s="1"/>
  <c r="S61" i="5" s="1"/>
  <c r="M98" i="5"/>
  <c r="L69" i="5"/>
  <c r="O185" i="5"/>
  <c r="Q185" i="5" s="1"/>
  <c r="S185" i="5" s="1"/>
  <c r="U185" i="5" s="1"/>
  <c r="W185" i="5" s="1"/>
  <c r="Y185" i="5" s="1"/>
  <c r="O161" i="5"/>
  <c r="Q161" i="5" s="1"/>
  <c r="S161" i="5" s="1"/>
  <c r="U161" i="5" s="1"/>
  <c r="W161" i="5" s="1"/>
  <c r="Y161" i="5" s="1"/>
  <c r="T79" i="5"/>
  <c r="Q184" i="5"/>
  <c r="S184" i="5" s="1"/>
  <c r="U184" i="5" s="1"/>
  <c r="W184" i="5" s="1"/>
  <c r="Y184" i="5" s="1"/>
  <c r="M189" i="5"/>
  <c r="O189" i="5" s="1"/>
  <c r="Q189" i="5" s="1"/>
  <c r="S189" i="5" s="1"/>
  <c r="U189" i="5" s="1"/>
  <c r="W189" i="5" s="1"/>
  <c r="Y189" i="5" s="1"/>
  <c r="O141" i="5"/>
  <c r="Q141" i="5" s="1"/>
  <c r="S141" i="5" s="1"/>
  <c r="U141" i="5" s="1"/>
  <c r="W141" i="5" s="1"/>
  <c r="Y141" i="5" s="1"/>
  <c r="W1045" i="5"/>
  <c r="Y1045" i="5" s="1"/>
  <c r="M161" i="5"/>
  <c r="U399" i="5"/>
  <c r="W399" i="5" s="1"/>
  <c r="Y399" i="5" s="1"/>
  <c r="Q220" i="5"/>
  <c r="S220" i="5" s="1"/>
  <c r="U220" i="5" s="1"/>
  <c r="W220" i="5" s="1"/>
  <c r="Y220" i="5" s="1"/>
  <c r="W1437" i="5"/>
  <c r="Y1437" i="5" s="1"/>
  <c r="S1482" i="5"/>
  <c r="U1482" i="5" s="1"/>
  <c r="W1482" i="5" s="1"/>
  <c r="Y1482" i="5" s="1"/>
  <c r="K575" i="5"/>
  <c r="M575" i="5" s="1"/>
  <c r="O575" i="5" s="1"/>
  <c r="Q575" i="5" s="1"/>
  <c r="T1225" i="5"/>
  <c r="I1225" i="5"/>
  <c r="J1225" i="5"/>
  <c r="X1225" i="5"/>
  <c r="Z1225" i="5" s="1"/>
  <c r="N1225" i="5"/>
  <c r="R1225" i="5"/>
  <c r="K1303" i="5"/>
  <c r="M1303" i="5" s="1"/>
  <c r="O1303" i="5" s="1"/>
  <c r="Q1303" i="5" s="1"/>
  <c r="S1303" i="5" s="1"/>
  <c r="U1303" i="5" s="1"/>
  <c r="W1303" i="5" s="1"/>
  <c r="Y1303" i="5" s="1"/>
  <c r="K1734" i="5"/>
  <c r="M1734" i="5" s="1"/>
  <c r="O1734" i="5" s="1"/>
  <c r="Q1734" i="5" s="1"/>
  <c r="S1734" i="5" s="1"/>
  <c r="U1734" i="5" s="1"/>
  <c r="W1734" i="5" s="1"/>
  <c r="Y1734" i="5" s="1"/>
  <c r="M1258" i="5"/>
  <c r="O1258" i="5" s="1"/>
  <c r="Q1258" i="5" s="1"/>
  <c r="S1258" i="5" s="1"/>
  <c r="U1258" i="5" s="1"/>
  <c r="W1258" i="5" s="1"/>
  <c r="Y1258" i="5" s="1"/>
  <c r="N745" i="5"/>
  <c r="V745" i="5"/>
  <c r="X745" i="5"/>
  <c r="Z745" i="5" s="1"/>
  <c r="P745" i="5"/>
  <c r="L745" i="5"/>
  <c r="I745" i="5"/>
  <c r="K745" i="5" s="1"/>
  <c r="M745" i="5" s="1"/>
  <c r="O745" i="5" s="1"/>
  <c r="Q745" i="5" s="1"/>
  <c r="S745" i="5" s="1"/>
  <c r="U745" i="5" s="1"/>
  <c r="W745" i="5" s="1"/>
  <c r="Y745" i="5" s="1"/>
  <c r="P769" i="5"/>
  <c r="T769" i="5"/>
  <c r="X769" i="5"/>
  <c r="Z769" i="5" s="1"/>
  <c r="N769" i="5"/>
  <c r="L769" i="5"/>
  <c r="I769" i="5"/>
  <c r="K1102" i="5"/>
  <c r="M1102" i="5" s="1"/>
  <c r="O1102" i="5" s="1"/>
  <c r="Q1102" i="5" s="1"/>
  <c r="S1102" i="5" s="1"/>
  <c r="U1102" i="5" s="1"/>
  <c r="W1102" i="5" s="1"/>
  <c r="Y1102" i="5" s="1"/>
  <c r="P449" i="5"/>
  <c r="I449" i="5"/>
  <c r="L449" i="5"/>
  <c r="T449" i="5"/>
  <c r="R449" i="5"/>
  <c r="V449" i="5"/>
  <c r="X449" i="5"/>
  <c r="Z449" i="5" s="1"/>
  <c r="J449" i="5"/>
  <c r="N449" i="5"/>
  <c r="N471" i="5"/>
  <c r="R471" i="5"/>
  <c r="T471" i="5"/>
  <c r="I471" i="5"/>
  <c r="J471" i="5"/>
  <c r="X471" i="5"/>
  <c r="Z471" i="5" s="1"/>
  <c r="T530" i="5"/>
  <c r="N530" i="5"/>
  <c r="J530" i="5"/>
  <c r="L530" i="5"/>
  <c r="P530" i="5"/>
  <c r="V530" i="5"/>
  <c r="I530" i="5"/>
  <c r="R530" i="5"/>
  <c r="X530" i="5"/>
  <c r="Z530" i="5" s="1"/>
  <c r="K585" i="5"/>
  <c r="M585" i="5" s="1"/>
  <c r="O585" i="5" s="1"/>
  <c r="I664" i="5"/>
  <c r="V664" i="5"/>
  <c r="X664" i="5"/>
  <c r="Z664" i="5" s="1"/>
  <c r="J664" i="5"/>
  <c r="N664" i="5"/>
  <c r="T664" i="5"/>
  <c r="L664" i="5"/>
  <c r="P664" i="5"/>
  <c r="R664" i="5"/>
  <c r="K298" i="5"/>
  <c r="M298" i="5" s="1"/>
  <c r="O298" i="5" s="1"/>
  <c r="Q298" i="5" s="1"/>
  <c r="S298" i="5" s="1"/>
  <c r="U298" i="5" s="1"/>
  <c r="W298" i="5" s="1"/>
  <c r="Y298" i="5" s="1"/>
  <c r="P1047" i="5"/>
  <c r="L1047" i="5"/>
  <c r="J1047" i="5"/>
  <c r="N1047" i="5"/>
  <c r="I1047" i="5"/>
  <c r="R1047" i="5"/>
  <c r="T1047" i="5"/>
  <c r="X1047" i="5"/>
  <c r="Z1047" i="5" s="1"/>
  <c r="K1095" i="5"/>
  <c r="M1095" i="5" s="1"/>
  <c r="O1095" i="5" s="1"/>
  <c r="Q1095" i="5" s="1"/>
  <c r="S1095" i="5" s="1"/>
  <c r="U1095" i="5" s="1"/>
  <c r="W1095" i="5" s="1"/>
  <c r="Y1095" i="5" s="1"/>
  <c r="K579" i="5"/>
  <c r="M579" i="5" s="1"/>
  <c r="O579" i="5" s="1"/>
  <c r="Q579" i="5" s="1"/>
  <c r="S579" i="5" s="1"/>
  <c r="U579" i="5" s="1"/>
  <c r="W579" i="5" s="1"/>
  <c r="Y579" i="5" s="1"/>
  <c r="K587" i="5"/>
  <c r="M587" i="5" s="1"/>
  <c r="O587" i="5" s="1"/>
  <c r="Q587" i="5" s="1"/>
  <c r="S587" i="5" s="1"/>
  <c r="U587" i="5" s="1"/>
  <c r="W587" i="5" s="1"/>
  <c r="Y587" i="5" s="1"/>
  <c r="K254" i="5"/>
  <c r="M254" i="5" s="1"/>
  <c r="O254" i="5" s="1"/>
  <c r="Q254" i="5" s="1"/>
  <c r="S254" i="5" s="1"/>
  <c r="U254" i="5" s="1"/>
  <c r="W254" i="5" s="1"/>
  <c r="Y254" i="5" s="1"/>
  <c r="K273" i="5"/>
  <c r="M273" i="5" s="1"/>
  <c r="O273" i="5" s="1"/>
  <c r="Q273" i="5" s="1"/>
  <c r="S273" i="5" s="1"/>
  <c r="U273" i="5" s="1"/>
  <c r="W273" i="5" s="1"/>
  <c r="Y273" i="5" s="1"/>
  <c r="K341" i="5"/>
  <c r="M341" i="5" s="1"/>
  <c r="O341" i="5" s="1"/>
  <c r="Q341" i="5" s="1"/>
  <c r="S341" i="5" s="1"/>
  <c r="U341" i="5" s="1"/>
  <c r="W341" i="5" s="1"/>
  <c r="Y341" i="5" s="1"/>
  <c r="K509" i="5"/>
  <c r="M509" i="5" s="1"/>
  <c r="O509" i="5" s="1"/>
  <c r="Q509" i="5" s="1"/>
  <c r="S509" i="5" s="1"/>
  <c r="U509" i="5" s="1"/>
  <c r="W509" i="5" s="1"/>
  <c r="Y509" i="5" s="1"/>
  <c r="X974" i="5"/>
  <c r="Z974" i="5" s="1"/>
  <c r="V974" i="5"/>
  <c r="P974" i="5"/>
  <c r="R974" i="5"/>
  <c r="I974" i="5"/>
  <c r="K974" i="5" s="1"/>
  <c r="M974" i="5" s="1"/>
  <c r="O974" i="5" s="1"/>
  <c r="Q974" i="5" s="1"/>
  <c r="S974" i="5" s="1"/>
  <c r="U974" i="5" s="1"/>
  <c r="W974" i="5" s="1"/>
  <c r="Y974" i="5" s="1"/>
  <c r="N974" i="5"/>
  <c r="L974" i="5"/>
  <c r="N1163" i="5"/>
  <c r="X1163" i="5"/>
  <c r="Z1163" i="5" s="1"/>
  <c r="I1163" i="5"/>
  <c r="J1163" i="5"/>
  <c r="T1163" i="5"/>
  <c r="P1163" i="5"/>
  <c r="R1163" i="5"/>
  <c r="I293" i="5"/>
  <c r="V293" i="5"/>
  <c r="X293" i="5"/>
  <c r="Z293" i="5" s="1"/>
  <c r="J293" i="5"/>
  <c r="K293" i="5" s="1"/>
  <c r="L293" i="5"/>
  <c r="N293" i="5"/>
  <c r="R293" i="5"/>
  <c r="P293" i="5"/>
  <c r="T293" i="5"/>
  <c r="K770" i="5"/>
  <c r="M770" i="5" s="1"/>
  <c r="O770" i="5" s="1"/>
  <c r="Q770" i="5" s="1"/>
  <c r="S770" i="5" s="1"/>
  <c r="U770" i="5" s="1"/>
  <c r="W770" i="5" s="1"/>
  <c r="Y770" i="5" s="1"/>
  <c r="V843" i="5"/>
  <c r="J843" i="5"/>
  <c r="L843" i="5"/>
  <c r="I843" i="5"/>
  <c r="K843" i="5" s="1"/>
  <c r="P843" i="5"/>
  <c r="R843" i="5"/>
  <c r="T843" i="5"/>
  <c r="O1381" i="5"/>
  <c r="Q1381" i="5" s="1"/>
  <c r="S1381" i="5" s="1"/>
  <c r="U1381" i="5" s="1"/>
  <c r="W1381" i="5" s="1"/>
  <c r="Y1381" i="5" s="1"/>
  <c r="I1496" i="5"/>
  <c r="J1496" i="5"/>
  <c r="L1496" i="5"/>
  <c r="R1496" i="5"/>
  <c r="T1496" i="5"/>
  <c r="P1496" i="5"/>
  <c r="I1757" i="5"/>
  <c r="K1757" i="5" s="1"/>
  <c r="M1757" i="5" s="1"/>
  <c r="O1757" i="5" s="1"/>
  <c r="Q1757" i="5" s="1"/>
  <c r="S1757" i="5" s="1"/>
  <c r="U1757" i="5" s="1"/>
  <c r="W1757" i="5" s="1"/>
  <c r="Y1757" i="5" s="1"/>
  <c r="P1757" i="5"/>
  <c r="R1757" i="5"/>
  <c r="M135" i="5"/>
  <c r="T1776" i="5"/>
  <c r="J1776" i="5"/>
  <c r="X41" i="5"/>
  <c r="Z41" i="5" s="1"/>
  <c r="R41" i="5"/>
  <c r="T41" i="5"/>
  <c r="N41" i="5"/>
  <c r="V41" i="5"/>
  <c r="P41" i="5"/>
  <c r="I41" i="5"/>
  <c r="K41" i="5" s="1"/>
  <c r="M41" i="5" s="1"/>
  <c r="O41" i="5" s="1"/>
  <c r="Q41" i="5" s="1"/>
  <c r="S41" i="5" s="1"/>
  <c r="U41" i="5" s="1"/>
  <c r="W41" i="5" s="1"/>
  <c r="Y41" i="5" s="1"/>
  <c r="J41" i="5"/>
  <c r="L41" i="5"/>
  <c r="N1433" i="5"/>
  <c r="V1433" i="5"/>
  <c r="X1433" i="5"/>
  <c r="Z1433" i="5" s="1"/>
  <c r="R1433" i="5"/>
  <c r="L1433" i="5"/>
  <c r="K1273" i="5"/>
  <c r="M1273" i="5" s="1"/>
  <c r="O1273" i="5" s="1"/>
  <c r="Q1273" i="5" s="1"/>
  <c r="S1273" i="5" s="1"/>
  <c r="U1273" i="5" s="1"/>
  <c r="W1273" i="5" s="1"/>
  <c r="Y1273" i="5" s="1"/>
  <c r="N1666" i="5"/>
  <c r="I1666" i="5"/>
  <c r="K1666" i="5" s="1"/>
  <c r="M1666" i="5" s="1"/>
  <c r="O1666" i="5" s="1"/>
  <c r="Q1666" i="5" s="1"/>
  <c r="S1666" i="5" s="1"/>
  <c r="U1666" i="5" s="1"/>
  <c r="W1666" i="5" s="1"/>
  <c r="Y1666" i="5" s="1"/>
  <c r="P1666" i="5"/>
  <c r="R1666" i="5"/>
  <c r="X1666" i="5"/>
  <c r="Z1666" i="5" s="1"/>
  <c r="M789" i="5"/>
  <c r="O789" i="5" s="1"/>
  <c r="Q789" i="5" s="1"/>
  <c r="S789" i="5" s="1"/>
  <c r="U789" i="5" s="1"/>
  <c r="W789" i="5" s="1"/>
  <c r="Y789" i="5" s="1"/>
  <c r="K824" i="5"/>
  <c r="M824" i="5" s="1"/>
  <c r="N998" i="5"/>
  <c r="R998" i="5"/>
  <c r="T998" i="5"/>
  <c r="V998" i="5"/>
  <c r="X998" i="5"/>
  <c r="Z998" i="5" s="1"/>
  <c r="L998" i="5"/>
  <c r="I998" i="5"/>
  <c r="J998" i="5"/>
  <c r="P998" i="5"/>
  <c r="K1025" i="5"/>
  <c r="M1025" i="5" s="1"/>
  <c r="O1025" i="5" s="1"/>
  <c r="Q1025" i="5" s="1"/>
  <c r="S1025" i="5" s="1"/>
  <c r="U1025" i="5" s="1"/>
  <c r="W1025" i="5" s="1"/>
  <c r="Y1025" i="5" s="1"/>
  <c r="K1401" i="5"/>
  <c r="M1401" i="5" s="1"/>
  <c r="O1401" i="5" s="1"/>
  <c r="Q1401" i="5" s="1"/>
  <c r="S1401" i="5" s="1"/>
  <c r="U1401" i="5" s="1"/>
  <c r="W1401" i="5" s="1"/>
  <c r="Y1401" i="5" s="1"/>
  <c r="K1589" i="5"/>
  <c r="M1690" i="5"/>
  <c r="O1690" i="5" s="1"/>
  <c r="Q1690" i="5" s="1"/>
  <c r="S1690" i="5" s="1"/>
  <c r="U1690" i="5" s="1"/>
  <c r="W1690" i="5" s="1"/>
  <c r="Y1690" i="5" s="1"/>
  <c r="J10" i="5"/>
  <c r="I10" i="5"/>
  <c r="K10" i="5" s="1"/>
  <c r="M10" i="5" s="1"/>
  <c r="R10" i="5"/>
  <c r="T10" i="5"/>
  <c r="L10" i="5"/>
  <c r="V10" i="5"/>
  <c r="M860" i="5"/>
  <c r="O860" i="5" s="1"/>
  <c r="Q860" i="5" s="1"/>
  <c r="S860" i="5" s="1"/>
  <c r="U860" i="5" s="1"/>
  <c r="W860" i="5" s="1"/>
  <c r="Y860" i="5" s="1"/>
  <c r="R790" i="5"/>
  <c r="I790" i="5"/>
  <c r="J790" i="5"/>
  <c r="N790" i="5"/>
  <c r="P790" i="5"/>
  <c r="V790" i="5"/>
  <c r="X790" i="5"/>
  <c r="Z790" i="5" s="1"/>
  <c r="L790" i="5"/>
  <c r="T790" i="5"/>
  <c r="K1188" i="5"/>
  <c r="M1188" i="5" s="1"/>
  <c r="O1188" i="5" s="1"/>
  <c r="Q1188" i="5" s="1"/>
  <c r="S1188" i="5" s="1"/>
  <c r="U1188" i="5" s="1"/>
  <c r="W1188" i="5" s="1"/>
  <c r="Y1188" i="5" s="1"/>
  <c r="P1331" i="5"/>
  <c r="T1331" i="5"/>
  <c r="V1331" i="5"/>
  <c r="X1331" i="5"/>
  <c r="Z1331" i="5" s="1"/>
  <c r="I1331" i="5"/>
  <c r="K1331" i="5" s="1"/>
  <c r="M1331" i="5" s="1"/>
  <c r="O1331" i="5" s="1"/>
  <c r="Q1331" i="5" s="1"/>
  <c r="S1331" i="5" s="1"/>
  <c r="U1331" i="5" s="1"/>
  <c r="W1331" i="5" s="1"/>
  <c r="Y1331" i="5" s="1"/>
  <c r="J1331" i="5"/>
  <c r="L1331" i="5"/>
  <c r="N1331" i="5"/>
  <c r="R1331" i="5"/>
  <c r="K1357" i="5"/>
  <c r="M1357" i="5" s="1"/>
  <c r="O1357" i="5" s="1"/>
  <c r="Q1357" i="5" s="1"/>
  <c r="S1357" i="5" s="1"/>
  <c r="U1357" i="5" s="1"/>
  <c r="W1357" i="5" s="1"/>
  <c r="Y1357" i="5" s="1"/>
  <c r="M1749" i="5"/>
  <c r="O1749" i="5" s="1"/>
  <c r="Q1749" i="5" s="1"/>
  <c r="S1749" i="5" s="1"/>
  <c r="U1749" i="5" s="1"/>
  <c r="W1749" i="5" s="1"/>
  <c r="Y1749" i="5" s="1"/>
  <c r="N1822" i="5"/>
  <c r="P1822" i="5"/>
  <c r="I1822" i="5"/>
  <c r="J1822" i="5"/>
  <c r="L1822" i="5"/>
  <c r="R1822" i="5"/>
  <c r="T1822" i="5"/>
  <c r="V1822" i="5"/>
  <c r="X1822" i="5"/>
  <c r="Z1822" i="5" s="1"/>
  <c r="K301" i="5"/>
  <c r="M301" i="5" s="1"/>
  <c r="O301" i="5" s="1"/>
  <c r="Q301" i="5" s="1"/>
  <c r="S301" i="5" s="1"/>
  <c r="U301" i="5" s="1"/>
  <c r="W301" i="5" s="1"/>
  <c r="Y301" i="5" s="1"/>
  <c r="X884" i="5"/>
  <c r="Z884" i="5" s="1"/>
  <c r="R884" i="5"/>
  <c r="I884" i="5"/>
  <c r="K884" i="5" s="1"/>
  <c r="M884" i="5" s="1"/>
  <c r="O884" i="5" s="1"/>
  <c r="Q884" i="5" s="1"/>
  <c r="S884" i="5" s="1"/>
  <c r="U884" i="5" s="1"/>
  <c r="W884" i="5" s="1"/>
  <c r="Y884" i="5" s="1"/>
  <c r="T884" i="5"/>
  <c r="K1112" i="5"/>
  <c r="K914" i="5"/>
  <c r="M914" i="5" s="1"/>
  <c r="O914" i="5" s="1"/>
  <c r="Q914" i="5" s="1"/>
  <c r="S914" i="5" s="1"/>
  <c r="U914" i="5" s="1"/>
  <c r="W914" i="5" s="1"/>
  <c r="Y914" i="5" s="1"/>
  <c r="K930" i="5"/>
  <c r="M930" i="5" s="1"/>
  <c r="O930" i="5" s="1"/>
  <c r="N1386" i="5"/>
  <c r="T1386" i="5"/>
  <c r="R1386" i="5"/>
  <c r="V1386" i="5"/>
  <c r="X1386" i="5"/>
  <c r="Z1386" i="5" s="1"/>
  <c r="I1386" i="5"/>
  <c r="J1386" i="5"/>
  <c r="L1386" i="5"/>
  <c r="P1386" i="5"/>
  <c r="R679" i="5"/>
  <c r="T679" i="5"/>
  <c r="J679" i="5"/>
  <c r="P679" i="5"/>
  <c r="X679" i="5"/>
  <c r="Z679" i="5" s="1"/>
  <c r="I679" i="5"/>
  <c r="K679" i="5" s="1"/>
  <c r="V679" i="5"/>
  <c r="L679" i="5"/>
  <c r="N679" i="5"/>
  <c r="K1080" i="5"/>
  <c r="M1080" i="5" s="1"/>
  <c r="O1080" i="5" s="1"/>
  <c r="Q1080" i="5" s="1"/>
  <c r="S1080" i="5" s="1"/>
  <c r="U1080" i="5" s="1"/>
  <c r="W1080" i="5" s="1"/>
  <c r="Y1080" i="5" s="1"/>
  <c r="V1172" i="5"/>
  <c r="I1172" i="5"/>
  <c r="K1172" i="5" s="1"/>
  <c r="M1172" i="5" s="1"/>
  <c r="O1172" i="5" s="1"/>
  <c r="Q1172" i="5" s="1"/>
  <c r="S1172" i="5" s="1"/>
  <c r="U1172" i="5" s="1"/>
  <c r="W1172" i="5" s="1"/>
  <c r="Y1172" i="5" s="1"/>
  <c r="L1172" i="5"/>
  <c r="N1172" i="5"/>
  <c r="P1172" i="5"/>
  <c r="R1172" i="5"/>
  <c r="X1172" i="5"/>
  <c r="Z1172" i="5" s="1"/>
  <c r="N1396" i="5"/>
  <c r="R1396" i="5"/>
  <c r="V1396" i="5"/>
  <c r="X1396" i="5"/>
  <c r="Z1396" i="5" s="1"/>
  <c r="P1396" i="5"/>
  <c r="J1396" i="5"/>
  <c r="K1396" i="5" s="1"/>
  <c r="M1396" i="5" s="1"/>
  <c r="O1396" i="5" s="1"/>
  <c r="Q1396" i="5" s="1"/>
  <c r="S1396" i="5" s="1"/>
  <c r="U1396" i="5" s="1"/>
  <c r="W1396" i="5" s="1"/>
  <c r="Y1396" i="5" s="1"/>
  <c r="L1396" i="5"/>
  <c r="L1476" i="5"/>
  <c r="R1476" i="5"/>
  <c r="K733" i="5"/>
  <c r="M733" i="5" s="1"/>
  <c r="O733" i="5" s="1"/>
  <c r="Q733" i="5" s="1"/>
  <c r="S733" i="5" s="1"/>
  <c r="U733" i="5" s="1"/>
  <c r="W733" i="5" s="1"/>
  <c r="Y733" i="5" s="1"/>
  <c r="K1039" i="5"/>
  <c r="M1039" i="5" s="1"/>
  <c r="O1039" i="5" s="1"/>
  <c r="Q1039" i="5" s="1"/>
  <c r="S1039" i="5" s="1"/>
  <c r="U1039" i="5" s="1"/>
  <c r="W1039" i="5" s="1"/>
  <c r="Y1039" i="5" s="1"/>
  <c r="I1074" i="5"/>
  <c r="X1074" i="5"/>
  <c r="Z1074" i="5" s="1"/>
  <c r="R1074" i="5"/>
  <c r="K1065" i="5"/>
  <c r="M1065" i="5" s="1"/>
  <c r="O1065" i="5" s="1"/>
  <c r="Q1065" i="5" s="1"/>
  <c r="S1065" i="5" s="1"/>
  <c r="U1065" i="5" s="1"/>
  <c r="W1065" i="5" s="1"/>
  <c r="Y1065" i="5" s="1"/>
  <c r="I1265" i="5"/>
  <c r="J1265" i="5"/>
  <c r="P1265" i="5"/>
  <c r="N1265" i="5"/>
  <c r="T1462" i="5"/>
  <c r="J1462" i="5"/>
  <c r="L1462" i="5"/>
  <c r="N1462" i="5"/>
  <c r="P1462" i="5"/>
  <c r="R1462" i="5"/>
  <c r="V1462" i="5"/>
  <c r="X1462" i="5"/>
  <c r="Z1462" i="5" s="1"/>
  <c r="I1462" i="5"/>
  <c r="K1519" i="5"/>
  <c r="M1783" i="5"/>
  <c r="O1783" i="5" s="1"/>
  <c r="Q1783" i="5" s="1"/>
  <c r="S1783" i="5" s="1"/>
  <c r="U1783" i="5" s="1"/>
  <c r="W1783" i="5" s="1"/>
  <c r="Y1783" i="5" s="1"/>
  <c r="I114" i="5"/>
  <c r="K114" i="5" s="1"/>
  <c r="M114" i="5" s="1"/>
  <c r="O114" i="5" s="1"/>
  <c r="Q114" i="5" s="1"/>
  <c r="S114" i="5" s="1"/>
  <c r="U114" i="5" s="1"/>
  <c r="W114" i="5" s="1"/>
  <c r="Y114" i="5" s="1"/>
  <c r="P114" i="5"/>
  <c r="T114" i="5"/>
  <c r="X114" i="5"/>
  <c r="Z114" i="5" s="1"/>
  <c r="L1804" i="5"/>
  <c r="N1804" i="5"/>
  <c r="T1804" i="5"/>
  <c r="V1804" i="5"/>
  <c r="X1804" i="5"/>
  <c r="Z1804" i="5" s="1"/>
  <c r="I1804" i="5"/>
  <c r="J1804" i="5"/>
  <c r="K1804" i="5" s="1"/>
  <c r="M1804" i="5" s="1"/>
  <c r="O1804" i="5" s="1"/>
  <c r="Q1804" i="5" s="1"/>
  <c r="S1804" i="5" s="1"/>
  <c r="U1804" i="5" s="1"/>
  <c r="W1804" i="5" s="1"/>
  <c r="Y1804" i="5" s="1"/>
  <c r="P1804" i="5"/>
  <c r="R1804" i="5"/>
  <c r="K1617" i="5"/>
  <c r="M1617" i="5" s="1"/>
  <c r="O1617" i="5" s="1"/>
  <c r="Q1617" i="5" s="1"/>
  <c r="S1617" i="5" s="1"/>
  <c r="U1617" i="5" s="1"/>
  <c r="W1617" i="5" s="1"/>
  <c r="Y1617" i="5" s="1"/>
  <c r="K655" i="5"/>
  <c r="O697" i="5"/>
  <c r="M756" i="5"/>
  <c r="O756" i="5" s="1"/>
  <c r="Q756" i="5" s="1"/>
  <c r="S756" i="5" s="1"/>
  <c r="U756" i="5" s="1"/>
  <c r="W756" i="5" s="1"/>
  <c r="Y756" i="5" s="1"/>
  <c r="Q766" i="5"/>
  <c r="S766" i="5" s="1"/>
  <c r="J720" i="5"/>
  <c r="K720" i="5" s="1"/>
  <c r="M720" i="5" s="1"/>
  <c r="K801" i="5"/>
  <c r="M801" i="5" s="1"/>
  <c r="O801" i="5" s="1"/>
  <c r="Q801" i="5" s="1"/>
  <c r="S801" i="5" s="1"/>
  <c r="U801" i="5" s="1"/>
  <c r="W801" i="5" s="1"/>
  <c r="Y801" i="5" s="1"/>
  <c r="K755" i="5"/>
  <c r="M755" i="5" s="1"/>
  <c r="O755" i="5" s="1"/>
  <c r="Q755" i="5" s="1"/>
  <c r="S755" i="5" s="1"/>
  <c r="U755" i="5" s="1"/>
  <c r="W755" i="5" s="1"/>
  <c r="Y755" i="5" s="1"/>
  <c r="O829" i="5"/>
  <c r="K848" i="5"/>
  <c r="M848" i="5" s="1"/>
  <c r="Q809" i="5"/>
  <c r="W886" i="5"/>
  <c r="Y886" i="5" s="1"/>
  <c r="Y1070" i="5"/>
  <c r="Z1070" i="5"/>
  <c r="K889" i="5"/>
  <c r="M889" i="5" s="1"/>
  <c r="O889" i="5" s="1"/>
  <c r="Q889" i="5" s="1"/>
  <c r="S889" i="5" s="1"/>
  <c r="U889" i="5" s="1"/>
  <c r="W889" i="5" s="1"/>
  <c r="Y889" i="5" s="1"/>
  <c r="M817" i="5"/>
  <c r="O817" i="5" s="1"/>
  <c r="K982" i="5"/>
  <c r="M982" i="5" s="1"/>
  <c r="O982" i="5" s="1"/>
  <c r="Q982" i="5" s="1"/>
  <c r="S982" i="5" s="1"/>
  <c r="U982" i="5" s="1"/>
  <c r="W982" i="5" s="1"/>
  <c r="Y982" i="5" s="1"/>
  <c r="K1090" i="5"/>
  <c r="M1090" i="5" s="1"/>
  <c r="O1110" i="5"/>
  <c r="Q1110" i="5" s="1"/>
  <c r="S1110" i="5" s="1"/>
  <c r="U1110" i="5" s="1"/>
  <c r="W1110" i="5" s="1"/>
  <c r="K1108" i="5"/>
  <c r="K1287" i="5"/>
  <c r="M1287" i="5" s="1"/>
  <c r="O1287" i="5" s="1"/>
  <c r="Q1287" i="5" s="1"/>
  <c r="I1130" i="5"/>
  <c r="K1130" i="5" s="1"/>
  <c r="M1130" i="5" s="1"/>
  <c r="O1130" i="5" s="1"/>
  <c r="Q1130" i="5" s="1"/>
  <c r="S1130" i="5" s="1"/>
  <c r="U1130" i="5" s="1"/>
  <c r="W1130" i="5" s="1"/>
  <c r="Y1130" i="5" s="1"/>
  <c r="K1184" i="5"/>
  <c r="M1184" i="5" s="1"/>
  <c r="O1184" i="5" s="1"/>
  <c r="O1292" i="5"/>
  <c r="Q1292" i="5" s="1"/>
  <c r="S1292" i="5" s="1"/>
  <c r="U1292" i="5" s="1"/>
  <c r="W1292" i="5" s="1"/>
  <c r="Y1292" i="5" s="1"/>
  <c r="W1253" i="5"/>
  <c r="Y1253" i="5" s="1"/>
  <c r="K1328" i="5"/>
  <c r="M1328" i="5" s="1"/>
  <c r="O1328" i="5" s="1"/>
  <c r="Q1328" i="5" s="1"/>
  <c r="S1328" i="5" s="1"/>
  <c r="U1328" i="5" s="1"/>
  <c r="W1328" i="5" s="1"/>
  <c r="Y1328" i="5" s="1"/>
  <c r="M1272" i="5"/>
  <c r="O1272" i="5" s="1"/>
  <c r="Q1272" i="5" s="1"/>
  <c r="S1272" i="5" s="1"/>
  <c r="K1374" i="5"/>
  <c r="M1374" i="5" s="1"/>
  <c r="O1374" i="5" s="1"/>
  <c r="I1412" i="5"/>
  <c r="K1412" i="5" s="1"/>
  <c r="M1412" i="5" s="1"/>
  <c r="O1412" i="5" s="1"/>
  <c r="Q1412" i="5" s="1"/>
  <c r="S1412" i="5" s="1"/>
  <c r="K1441" i="5"/>
  <c r="M1441" i="5" s="1"/>
  <c r="O1441" i="5" s="1"/>
  <c r="Q1441" i="5" s="1"/>
  <c r="S1441" i="5" s="1"/>
  <c r="U1441" i="5" s="1"/>
  <c r="W1441" i="5" s="1"/>
  <c r="Y1441" i="5" s="1"/>
  <c r="O1425" i="5"/>
  <c r="Q1425" i="5" s="1"/>
  <c r="S1425" i="5" s="1"/>
  <c r="U1425" i="5" s="1"/>
  <c r="W1425" i="5" s="1"/>
  <c r="K1444" i="5"/>
  <c r="M1509" i="5"/>
  <c r="O1509" i="5" s="1"/>
  <c r="Q1509" i="5" s="1"/>
  <c r="S1509" i="5" s="1"/>
  <c r="U1509" i="5" s="1"/>
  <c r="W1509" i="5" s="1"/>
  <c r="Y1509" i="5" s="1"/>
  <c r="K1382" i="5"/>
  <c r="M1382" i="5" s="1"/>
  <c r="O1382" i="5" s="1"/>
  <c r="Q1382" i="5" s="1"/>
  <c r="S1382" i="5" s="1"/>
  <c r="U1382" i="5" s="1"/>
  <c r="W1382" i="5" s="1"/>
  <c r="Y1382" i="5" s="1"/>
  <c r="O1600" i="5"/>
  <c r="Q1600" i="5" s="1"/>
  <c r="S1600" i="5" s="1"/>
  <c r="U1600" i="5" s="1"/>
  <c r="W1600" i="5" s="1"/>
  <c r="Y1600" i="5" s="1"/>
  <c r="M1681" i="5"/>
  <c r="O1681" i="5" s="1"/>
  <c r="Q1681" i="5" s="1"/>
  <c r="S1681" i="5" s="1"/>
  <c r="T1576" i="5"/>
  <c r="T1670" i="5"/>
  <c r="K1515" i="5"/>
  <c r="M1515" i="5" s="1"/>
  <c r="M1555" i="5"/>
  <c r="O1555" i="5" s="1"/>
  <c r="P1576" i="5"/>
  <c r="O1593" i="5"/>
  <c r="Q1593" i="5" s="1"/>
  <c r="S1593" i="5" s="1"/>
  <c r="U1593" i="5" s="1"/>
  <c r="W1593" i="5" s="1"/>
  <c r="Y1593" i="5" s="1"/>
  <c r="L1576" i="5"/>
  <c r="I1791" i="5"/>
  <c r="K1791" i="5" s="1"/>
  <c r="M1791" i="5" s="1"/>
  <c r="O1791" i="5" s="1"/>
  <c r="Q1791" i="5" s="1"/>
  <c r="S1791" i="5" s="1"/>
  <c r="U1791" i="5" s="1"/>
  <c r="W1791" i="5" s="1"/>
  <c r="Y1791" i="5" s="1"/>
  <c r="P1619" i="5"/>
  <c r="K1601" i="5"/>
  <c r="M1601" i="5" s="1"/>
  <c r="Q1775" i="5"/>
  <c r="S1775" i="5" s="1"/>
  <c r="O1733" i="5"/>
  <c r="Q1733" i="5" s="1"/>
  <c r="S1733" i="5" s="1"/>
  <c r="U1733" i="5" s="1"/>
  <c r="W1733" i="5" s="1"/>
  <c r="Y1733" i="5" s="1"/>
  <c r="K1758" i="5"/>
  <c r="M1758" i="5" s="1"/>
  <c r="N1791" i="5"/>
  <c r="V1791" i="5"/>
  <c r="W1850" i="5"/>
  <c r="Y1850" i="5" s="1"/>
  <c r="M1693" i="5"/>
  <c r="O10" i="5"/>
  <c r="Q10" i="5" s="1"/>
  <c r="S10" i="5" s="1"/>
  <c r="U10" i="5" s="1"/>
  <c r="W10" i="5" s="1"/>
  <c r="Y10" i="5" s="1"/>
  <c r="L19" i="5"/>
  <c r="K23" i="5"/>
  <c r="K28" i="5"/>
  <c r="O97" i="5"/>
  <c r="Q97" i="5" s="1"/>
  <c r="S97" i="5" s="1"/>
  <c r="U97" i="5" s="1"/>
  <c r="W97" i="5" s="1"/>
  <c r="Y97" i="5" s="1"/>
  <c r="S137" i="5"/>
  <c r="U137" i="5" s="1"/>
  <c r="K104" i="5"/>
  <c r="M104" i="5" s="1"/>
  <c r="O104" i="5" s="1"/>
  <c r="X69" i="5"/>
  <c r="Z69" i="5" s="1"/>
  <c r="S138" i="5"/>
  <c r="U138" i="5" s="1"/>
  <c r="W138" i="5" s="1"/>
  <c r="Y138" i="5" s="1"/>
  <c r="M186" i="5"/>
  <c r="O186" i="5" s="1"/>
  <c r="Q186" i="5" s="1"/>
  <c r="S186" i="5" s="1"/>
  <c r="U186" i="5" s="1"/>
  <c r="W186" i="5" s="1"/>
  <c r="Y186" i="5" s="1"/>
  <c r="K200" i="5"/>
  <c r="M200" i="5" s="1"/>
  <c r="O200" i="5" s="1"/>
  <c r="Q200" i="5" s="1"/>
  <c r="S200" i="5" s="1"/>
  <c r="U200" i="5" s="1"/>
  <c r="W200" i="5" s="1"/>
  <c r="Y200" i="5" s="1"/>
  <c r="R79" i="5"/>
  <c r="K145" i="5"/>
  <c r="M145" i="5" s="1"/>
  <c r="M183" i="5"/>
  <c r="O183" i="5" s="1"/>
  <c r="Q183" i="5" s="1"/>
  <c r="S183" i="5" s="1"/>
  <c r="U183" i="5" s="1"/>
  <c r="W183" i="5" s="1"/>
  <c r="Y183" i="5" s="1"/>
  <c r="O1156" i="5"/>
  <c r="Q1156" i="5" s="1"/>
  <c r="S1156" i="5" s="1"/>
  <c r="U1156" i="5" s="1"/>
  <c r="W1156" i="5" s="1"/>
  <c r="Y1156" i="5" s="1"/>
  <c r="M364" i="5"/>
  <c r="O364" i="5" s="1"/>
  <c r="Q364" i="5" s="1"/>
  <c r="S364" i="5" s="1"/>
  <c r="U364" i="5" s="1"/>
  <c r="W364" i="5" s="1"/>
  <c r="Y364" i="5" s="1"/>
  <c r="O1243" i="5"/>
  <c r="Q1243" i="5" s="1"/>
  <c r="S1243" i="5" s="1"/>
  <c r="U1243" i="5" s="1"/>
  <c r="W1243" i="5" s="1"/>
  <c r="Y1243" i="5" s="1"/>
  <c r="Y1764" i="5"/>
  <c r="U1739" i="5"/>
  <c r="W1739" i="5" s="1"/>
  <c r="Y1739" i="5" s="1"/>
  <c r="S1872" i="5"/>
  <c r="U1872" i="5" s="1"/>
  <c r="W1872" i="5" s="1"/>
  <c r="Y1872" i="5" s="1"/>
  <c r="K810" i="5"/>
  <c r="M810" i="5" s="1"/>
  <c r="O810" i="5" s="1"/>
  <c r="Q810" i="5" s="1"/>
  <c r="S810" i="5" s="1"/>
  <c r="U810" i="5" s="1"/>
  <c r="W810" i="5" s="1"/>
  <c r="Y810" i="5" s="1"/>
  <c r="K1372" i="5"/>
  <c r="M1372" i="5" s="1"/>
  <c r="O1372" i="5" s="1"/>
  <c r="T1655" i="5"/>
  <c r="J1655" i="5"/>
  <c r="L1655" i="5"/>
  <c r="I1655" i="5"/>
  <c r="K1655" i="5" s="1"/>
  <c r="V1655" i="5"/>
  <c r="R1709" i="5"/>
  <c r="T1709" i="5"/>
  <c r="X1709" i="5"/>
  <c r="Z1709" i="5" s="1"/>
  <c r="I1709" i="5"/>
  <c r="J1709" i="5"/>
  <c r="L1709" i="5"/>
  <c r="N1709" i="5"/>
  <c r="P1709" i="5"/>
  <c r="V1709" i="5"/>
  <c r="V1743" i="5"/>
  <c r="I1743" i="5"/>
  <c r="K1743" i="5" s="1"/>
  <c r="M1743" i="5" s="1"/>
  <c r="O1743" i="5" s="1"/>
  <c r="Q1743" i="5" s="1"/>
  <c r="S1743" i="5" s="1"/>
  <c r="U1743" i="5" s="1"/>
  <c r="W1743" i="5" s="1"/>
  <c r="Y1743" i="5" s="1"/>
  <c r="L1743" i="5"/>
  <c r="R1743" i="5"/>
  <c r="L1830" i="5"/>
  <c r="P1830" i="5"/>
  <c r="R1830" i="5"/>
  <c r="T1830" i="5"/>
  <c r="V1830" i="5"/>
  <c r="X1830" i="5"/>
  <c r="Z1830" i="5" s="1"/>
  <c r="N1830" i="5"/>
  <c r="J1830" i="5"/>
  <c r="K1830" i="5" s="1"/>
  <c r="M1830" i="5" s="1"/>
  <c r="O1830" i="5" s="1"/>
  <c r="Q1830" i="5" s="1"/>
  <c r="S1830" i="5" s="1"/>
  <c r="U1830" i="5" s="1"/>
  <c r="W1830" i="5" s="1"/>
  <c r="Y1830" i="5" s="1"/>
  <c r="J39" i="5"/>
  <c r="P39" i="5"/>
  <c r="I39" i="5"/>
  <c r="K39" i="5" s="1"/>
  <c r="M39" i="5" s="1"/>
  <c r="O39" i="5" s="1"/>
  <c r="Q39" i="5" s="1"/>
  <c r="S39" i="5" s="1"/>
  <c r="U39" i="5" s="1"/>
  <c r="W39" i="5" s="1"/>
  <c r="Y39" i="5" s="1"/>
  <c r="T39" i="5"/>
  <c r="K277" i="5"/>
  <c r="M277" i="5" s="1"/>
  <c r="O277" i="5" s="1"/>
  <c r="Q277" i="5" s="1"/>
  <c r="S277" i="5" s="1"/>
  <c r="U277" i="5" s="1"/>
  <c r="W277" i="5" s="1"/>
  <c r="Y277" i="5" s="1"/>
  <c r="P344" i="5"/>
  <c r="L344" i="5"/>
  <c r="R344" i="5"/>
  <c r="X344" i="5"/>
  <c r="Z344" i="5" s="1"/>
  <c r="I513" i="5"/>
  <c r="K513" i="5" s="1"/>
  <c r="M513" i="5" s="1"/>
  <c r="O513" i="5" s="1"/>
  <c r="Q513" i="5" s="1"/>
  <c r="S513" i="5" s="1"/>
  <c r="U513" i="5" s="1"/>
  <c r="W513" i="5" s="1"/>
  <c r="Y513" i="5" s="1"/>
  <c r="X513" i="5"/>
  <c r="Z513" i="5" s="1"/>
  <c r="L513" i="5"/>
  <c r="R513" i="5"/>
  <c r="T513" i="5"/>
  <c r="T1158" i="5"/>
  <c r="X1158" i="5"/>
  <c r="Z1158" i="5" s="1"/>
  <c r="R1312" i="5"/>
  <c r="I1312" i="5"/>
  <c r="N1312" i="5"/>
  <c r="P1312" i="5"/>
  <c r="J1312" i="5"/>
  <c r="L1312" i="5"/>
  <c r="T1312" i="5"/>
  <c r="V1312" i="5"/>
  <c r="X1312" i="5"/>
  <c r="Z1312" i="5" s="1"/>
  <c r="K1356" i="5"/>
  <c r="M1356" i="5" s="1"/>
  <c r="O1356" i="5" s="1"/>
  <c r="Q1356" i="5" s="1"/>
  <c r="S1356" i="5" s="1"/>
  <c r="U1356" i="5" s="1"/>
  <c r="W1356" i="5" s="1"/>
  <c r="Y1356" i="5" s="1"/>
  <c r="P260" i="5"/>
  <c r="I260" i="5"/>
  <c r="L260" i="5"/>
  <c r="J260" i="5"/>
  <c r="V260" i="5"/>
  <c r="T260" i="5"/>
  <c r="L322" i="5"/>
  <c r="X322" i="5"/>
  <c r="Z322" i="5" s="1"/>
  <c r="P322" i="5"/>
  <c r="N322" i="5"/>
  <c r="T322" i="5"/>
  <c r="I322" i="5"/>
  <c r="K322" i="5" s="1"/>
  <c r="M322" i="5" s="1"/>
  <c r="O322" i="5" s="1"/>
  <c r="Q322" i="5" s="1"/>
  <c r="S322" i="5" s="1"/>
  <c r="U322" i="5" s="1"/>
  <c r="W322" i="5" s="1"/>
  <c r="Y322" i="5" s="1"/>
  <c r="K338" i="5"/>
  <c r="M338" i="5" s="1"/>
  <c r="O338" i="5" s="1"/>
  <c r="Q338" i="5" s="1"/>
  <c r="S338" i="5" s="1"/>
  <c r="U338" i="5" s="1"/>
  <c r="W338" i="5" s="1"/>
  <c r="Y338" i="5" s="1"/>
  <c r="V465" i="5"/>
  <c r="I465" i="5"/>
  <c r="K465" i="5" s="1"/>
  <c r="M465" i="5" s="1"/>
  <c r="O465" i="5" s="1"/>
  <c r="Q465" i="5" s="1"/>
  <c r="S465" i="5" s="1"/>
  <c r="U465" i="5" s="1"/>
  <c r="W465" i="5" s="1"/>
  <c r="Y465" i="5" s="1"/>
  <c r="X465" i="5"/>
  <c r="Z465" i="5" s="1"/>
  <c r="N465" i="5"/>
  <c r="L465" i="5"/>
  <c r="M971" i="5"/>
  <c r="O971" i="5" s="1"/>
  <c r="Q971" i="5" s="1"/>
  <c r="S971" i="5" s="1"/>
  <c r="U971" i="5" s="1"/>
  <c r="W971" i="5" s="1"/>
  <c r="Y971" i="5" s="1"/>
  <c r="K235" i="5"/>
  <c r="M235" i="5" s="1"/>
  <c r="O235" i="5" s="1"/>
  <c r="Q235" i="5" s="1"/>
  <c r="S235" i="5" s="1"/>
  <c r="U235" i="5" s="1"/>
  <c r="W235" i="5" s="1"/>
  <c r="Y235" i="5" s="1"/>
  <c r="V227" i="5"/>
  <c r="R227" i="5"/>
  <c r="X227" i="5"/>
  <c r="Z227" i="5" s="1"/>
  <c r="P227" i="5"/>
  <c r="I227" i="5"/>
  <c r="J227" i="5"/>
  <c r="L227" i="5"/>
  <c r="K676" i="5"/>
  <c r="M676" i="5" s="1"/>
  <c r="O676" i="5" s="1"/>
  <c r="Q676" i="5" s="1"/>
  <c r="S676" i="5" s="1"/>
  <c r="U676" i="5" s="1"/>
  <c r="W676" i="5" s="1"/>
  <c r="Y676" i="5" s="1"/>
  <c r="R182" i="5"/>
  <c r="J182" i="5"/>
  <c r="I182" i="5"/>
  <c r="L182" i="5"/>
  <c r="N182" i="5"/>
  <c r="P182" i="5"/>
  <c r="V182" i="5"/>
  <c r="T182" i="5"/>
  <c r="X182" i="5"/>
  <c r="Z182" i="5" s="1"/>
  <c r="I246" i="5"/>
  <c r="J246" i="5"/>
  <c r="L246" i="5"/>
  <c r="R246" i="5"/>
  <c r="P246" i="5"/>
  <c r="N246" i="5"/>
  <c r="T246" i="5"/>
  <c r="V246" i="5"/>
  <c r="X246" i="5"/>
  <c r="Z246" i="5" s="1"/>
  <c r="X1108" i="5"/>
  <c r="Z1108" i="5" s="1"/>
  <c r="I1108" i="5"/>
  <c r="N1108" i="5"/>
  <c r="R510" i="5"/>
  <c r="V510" i="5"/>
  <c r="L510" i="5"/>
  <c r="P510" i="5"/>
  <c r="X510" i="5"/>
  <c r="Z510" i="5" s="1"/>
  <c r="I642" i="5"/>
  <c r="K642" i="5" s="1"/>
  <c r="M642" i="5" s="1"/>
  <c r="O642" i="5" s="1"/>
  <c r="Q642" i="5" s="1"/>
  <c r="S642" i="5" s="1"/>
  <c r="U642" i="5" s="1"/>
  <c r="W642" i="5" s="1"/>
  <c r="Y642" i="5" s="1"/>
  <c r="V642" i="5"/>
  <c r="X678" i="5"/>
  <c r="Z678" i="5" s="1"/>
  <c r="L678" i="5"/>
  <c r="N678" i="5"/>
  <c r="V678" i="5"/>
  <c r="J678" i="5"/>
  <c r="K678" i="5" s="1"/>
  <c r="M678" i="5" s="1"/>
  <c r="O678" i="5" s="1"/>
  <c r="Q678" i="5" s="1"/>
  <c r="S678" i="5" s="1"/>
  <c r="U678" i="5" s="1"/>
  <c r="W678" i="5" s="1"/>
  <c r="Y678" i="5" s="1"/>
  <c r="R678" i="5"/>
  <c r="T678" i="5"/>
  <c r="T945" i="5"/>
  <c r="L945" i="5"/>
  <c r="J945" i="5"/>
  <c r="K945" i="5" s="1"/>
  <c r="M945" i="5" s="1"/>
  <c r="O945" i="5" s="1"/>
  <c r="Q945" i="5" s="1"/>
  <c r="S945" i="5" s="1"/>
  <c r="U945" i="5" s="1"/>
  <c r="W945" i="5" s="1"/>
  <c r="Y945" i="5" s="1"/>
  <c r="N945" i="5"/>
  <c r="V945" i="5"/>
  <c r="P1648" i="5"/>
  <c r="L1648" i="5"/>
  <c r="R1648" i="5"/>
  <c r="P75" i="5"/>
  <c r="X75" i="5"/>
  <c r="Z75" i="5" s="1"/>
  <c r="I75" i="5"/>
  <c r="J75" i="5"/>
  <c r="K75" i="5" s="1"/>
  <c r="L75" i="5"/>
  <c r="N75" i="5"/>
  <c r="R75" i="5"/>
  <c r="T75" i="5"/>
  <c r="V75" i="5"/>
  <c r="T1605" i="5"/>
  <c r="I1605" i="5"/>
  <c r="J1605" i="5"/>
  <c r="L1605" i="5"/>
  <c r="V1605" i="5"/>
  <c r="K37" i="5"/>
  <c r="M37" i="5" s="1"/>
  <c r="O37" i="5" s="1"/>
  <c r="Q37" i="5" s="1"/>
  <c r="S37" i="5" s="1"/>
  <c r="U37" i="5" s="1"/>
  <c r="W37" i="5" s="1"/>
  <c r="Y37" i="5" s="1"/>
  <c r="P1490" i="5"/>
  <c r="T1490" i="5"/>
  <c r="I1490" i="5"/>
  <c r="R1837" i="5"/>
  <c r="T1837" i="5"/>
  <c r="I1837" i="5"/>
  <c r="J1837" i="5"/>
  <c r="L1837" i="5"/>
  <c r="N1837" i="5"/>
  <c r="P1837" i="5"/>
  <c r="V1837" i="5"/>
  <c r="X1837" i="5"/>
  <c r="Z1837" i="5" s="1"/>
  <c r="K12" i="5"/>
  <c r="M12" i="5" s="1"/>
  <c r="O12" i="5" s="1"/>
  <c r="Q12" i="5" s="1"/>
  <c r="S12" i="5" s="1"/>
  <c r="U12" i="5" s="1"/>
  <c r="W12" i="5" s="1"/>
  <c r="Y12" i="5" s="1"/>
  <c r="J1140" i="5"/>
  <c r="I1140" i="5"/>
  <c r="K1140" i="5" s="1"/>
  <c r="M1140" i="5" s="1"/>
  <c r="O1140" i="5" s="1"/>
  <c r="Q1140" i="5" s="1"/>
  <c r="S1140" i="5" s="1"/>
  <c r="U1140" i="5" s="1"/>
  <c r="W1140" i="5" s="1"/>
  <c r="Y1140" i="5" s="1"/>
  <c r="N1140" i="5"/>
  <c r="T1140" i="5"/>
  <c r="M1050" i="5"/>
  <c r="O1050" i="5" s="1"/>
  <c r="Q1050" i="5" s="1"/>
  <c r="S1050" i="5" s="1"/>
  <c r="U1050" i="5" s="1"/>
  <c r="W1050" i="5" s="1"/>
  <c r="Y1050" i="5" s="1"/>
  <c r="M1196" i="5"/>
  <c r="O1196" i="5" s="1"/>
  <c r="Q1196" i="5" s="1"/>
  <c r="S1196" i="5" s="1"/>
  <c r="U1196" i="5" s="1"/>
  <c r="W1196" i="5" s="1"/>
  <c r="Y1196" i="5" s="1"/>
  <c r="X6" i="5"/>
  <c r="Z6" i="5" s="1"/>
  <c r="N6" i="5"/>
  <c r="R6" i="5"/>
  <c r="V6" i="5"/>
  <c r="P6" i="5"/>
  <c r="I6" i="5"/>
  <c r="K6" i="5" s="1"/>
  <c r="J6" i="5"/>
  <c r="L6" i="5"/>
  <c r="T6" i="5"/>
  <c r="M1660" i="5"/>
  <c r="O1660" i="5" s="1"/>
  <c r="Q1660" i="5" s="1"/>
  <c r="S1660" i="5" s="1"/>
  <c r="U1660" i="5" s="1"/>
  <c r="W1660" i="5" s="1"/>
  <c r="Y1660" i="5" s="1"/>
  <c r="K1724" i="5"/>
  <c r="M1724" i="5" s="1"/>
  <c r="O1724" i="5" s="1"/>
  <c r="Q1724" i="5" s="1"/>
  <c r="S1724" i="5" s="1"/>
  <c r="U1724" i="5" s="1"/>
  <c r="W1724" i="5" s="1"/>
  <c r="Y1724" i="5" s="1"/>
  <c r="K1402" i="5"/>
  <c r="M1402" i="5" s="1"/>
  <c r="O1402" i="5" s="1"/>
  <c r="Q1402" i="5" s="1"/>
  <c r="S1402" i="5" s="1"/>
  <c r="U1402" i="5" s="1"/>
  <c r="W1402" i="5" s="1"/>
  <c r="Y1402" i="5" s="1"/>
  <c r="M1557" i="5"/>
  <c r="O1557" i="5" s="1"/>
  <c r="Q1557" i="5" s="1"/>
  <c r="S1557" i="5" s="1"/>
  <c r="U1557" i="5" s="1"/>
  <c r="W1557" i="5" s="1"/>
  <c r="Y1557" i="5" s="1"/>
  <c r="R147" i="5"/>
  <c r="I147" i="5"/>
  <c r="L147" i="5"/>
  <c r="P147" i="5"/>
  <c r="T147" i="5"/>
  <c r="V147" i="5"/>
  <c r="J147" i="5"/>
  <c r="N147" i="5"/>
  <c r="X147" i="5"/>
  <c r="Z147" i="5" s="1"/>
  <c r="P1514" i="5"/>
  <c r="I1514" i="5"/>
  <c r="K1514" i="5" s="1"/>
  <c r="M1514" i="5" s="1"/>
  <c r="O1514" i="5" s="1"/>
  <c r="Q1514" i="5" s="1"/>
  <c r="S1514" i="5" s="1"/>
  <c r="U1514" i="5" s="1"/>
  <c r="W1514" i="5" s="1"/>
  <c r="Y1514" i="5" s="1"/>
  <c r="N1514" i="5"/>
  <c r="X1514" i="5"/>
  <c r="Z1514" i="5" s="1"/>
  <c r="R172" i="5"/>
  <c r="I172" i="5"/>
  <c r="K172" i="5" s="1"/>
  <c r="M172" i="5" s="1"/>
  <c r="O172" i="5" s="1"/>
  <c r="Q172" i="5" s="1"/>
  <c r="S172" i="5" s="1"/>
  <c r="U172" i="5" s="1"/>
  <c r="W172" i="5" s="1"/>
  <c r="Y172" i="5" s="1"/>
  <c r="J172" i="5"/>
  <c r="T172" i="5"/>
  <c r="X172" i="5"/>
  <c r="Z172" i="5" s="1"/>
  <c r="N172" i="5"/>
  <c r="V172" i="5"/>
  <c r="J498" i="5"/>
  <c r="P498" i="5"/>
  <c r="I498" i="5"/>
  <c r="K498" i="5" s="1"/>
  <c r="M498" i="5" s="1"/>
  <c r="L498" i="5"/>
  <c r="N498" i="5"/>
  <c r="R498" i="5"/>
  <c r="T498" i="5"/>
  <c r="V498" i="5"/>
  <c r="X498" i="5"/>
  <c r="Z498" i="5" s="1"/>
  <c r="K83" i="5"/>
  <c r="M83" i="5" s="1"/>
  <c r="O83" i="5" s="1"/>
  <c r="Q83" i="5" s="1"/>
  <c r="S83" i="5" s="1"/>
  <c r="U83" i="5" s="1"/>
  <c r="W83" i="5" s="1"/>
  <c r="Y83" i="5" s="1"/>
  <c r="K857" i="5"/>
  <c r="M857" i="5" s="1"/>
  <c r="O857" i="5" s="1"/>
  <c r="Q857" i="5" s="1"/>
  <c r="S857" i="5" s="1"/>
  <c r="U857" i="5" s="1"/>
  <c r="W857" i="5" s="1"/>
  <c r="Y857" i="5" s="1"/>
  <c r="R1289" i="5"/>
  <c r="I1289" i="5"/>
  <c r="K1289" i="5" s="1"/>
  <c r="M1289" i="5" s="1"/>
  <c r="O1289" i="5" s="1"/>
  <c r="Q1289" i="5" s="1"/>
  <c r="S1289" i="5" s="1"/>
  <c r="U1289" i="5" s="1"/>
  <c r="W1289" i="5" s="1"/>
  <c r="Y1289" i="5" s="1"/>
  <c r="L1289" i="5"/>
  <c r="V1289" i="5"/>
  <c r="K210" i="5"/>
  <c r="M210" i="5" s="1"/>
  <c r="O210" i="5" s="1"/>
  <c r="Q210" i="5" s="1"/>
  <c r="S210" i="5" s="1"/>
  <c r="U210" i="5" s="1"/>
  <c r="W210" i="5" s="1"/>
  <c r="Y210" i="5" s="1"/>
  <c r="K1001" i="5"/>
  <c r="M1001" i="5" s="1"/>
  <c r="J1824" i="5"/>
  <c r="K1824" i="5" s="1"/>
  <c r="M1824" i="5" s="1"/>
  <c r="O1824" i="5" s="1"/>
  <c r="Q1824" i="5" s="1"/>
  <c r="S1824" i="5" s="1"/>
  <c r="U1824" i="5" s="1"/>
  <c r="W1824" i="5" s="1"/>
  <c r="Y1824" i="5" s="1"/>
  <c r="R1824" i="5"/>
  <c r="L1824" i="5"/>
  <c r="T1824" i="5"/>
  <c r="K103" i="5"/>
  <c r="M103" i="5" s="1"/>
  <c r="O103" i="5" s="1"/>
  <c r="Q103" i="5" s="1"/>
  <c r="S103" i="5" s="1"/>
  <c r="U103" i="5" s="1"/>
  <c r="W103" i="5" s="1"/>
  <c r="Y103" i="5" s="1"/>
  <c r="J1072" i="5"/>
  <c r="K1072" i="5" s="1"/>
  <c r="M1072" i="5" s="1"/>
  <c r="L1072" i="5"/>
  <c r="N1072" i="5"/>
  <c r="R1072" i="5"/>
  <c r="T1072" i="5"/>
  <c r="P1072" i="5"/>
  <c r="V1072" i="5"/>
  <c r="X1072" i="5"/>
  <c r="Z1072" i="5" s="1"/>
  <c r="I1072" i="5"/>
  <c r="K1114" i="5"/>
  <c r="M1114" i="5" s="1"/>
  <c r="O1114" i="5" s="1"/>
  <c r="Q1114" i="5" s="1"/>
  <c r="S1114" i="5" s="1"/>
  <c r="U1114" i="5" s="1"/>
  <c r="W1114" i="5" s="1"/>
  <c r="Y1114" i="5" s="1"/>
  <c r="I1507" i="5"/>
  <c r="K1507" i="5" s="1"/>
  <c r="J1507" i="5"/>
  <c r="L1507" i="5"/>
  <c r="N1507" i="5"/>
  <c r="P1507" i="5"/>
  <c r="R1507" i="5"/>
  <c r="X1507" i="5"/>
  <c r="Z1507" i="5" s="1"/>
  <c r="V1507" i="5"/>
  <c r="T1507" i="5"/>
  <c r="L1571" i="5"/>
  <c r="P1571" i="5"/>
  <c r="X1571" i="5"/>
  <c r="Z1571" i="5" s="1"/>
  <c r="N1571" i="5"/>
  <c r="V1571" i="5"/>
  <c r="I51" i="5"/>
  <c r="J51" i="5"/>
  <c r="N51" i="5"/>
  <c r="R51" i="5"/>
  <c r="V51" i="5"/>
  <c r="R709" i="5"/>
  <c r="L709" i="5"/>
  <c r="N709" i="5"/>
  <c r="P709" i="5"/>
  <c r="T709" i="5"/>
  <c r="V709" i="5"/>
  <c r="X709" i="5"/>
  <c r="Z709" i="5" s="1"/>
  <c r="J709" i="5"/>
  <c r="I709" i="5"/>
  <c r="X751" i="5"/>
  <c r="Z751" i="5" s="1"/>
  <c r="I751" i="5"/>
  <c r="J751" i="5"/>
  <c r="N751" i="5"/>
  <c r="P751" i="5"/>
  <c r="R751" i="5"/>
  <c r="T751" i="5"/>
  <c r="M907" i="5"/>
  <c r="O907" i="5" s="1"/>
  <c r="Q907" i="5" s="1"/>
  <c r="S907" i="5" s="1"/>
  <c r="U907" i="5" s="1"/>
  <c r="W907" i="5" s="1"/>
  <c r="Y907" i="5" s="1"/>
  <c r="P1355" i="5"/>
  <c r="N1355" i="5"/>
  <c r="R1355" i="5"/>
  <c r="T1355" i="5"/>
  <c r="J1355" i="5"/>
  <c r="K1355" i="5" s="1"/>
  <c r="M1355" i="5" s="1"/>
  <c r="O1355" i="5" s="1"/>
  <c r="Q1355" i="5" s="1"/>
  <c r="S1355" i="5" s="1"/>
  <c r="U1355" i="5" s="1"/>
  <c r="W1355" i="5" s="1"/>
  <c r="Y1355" i="5" s="1"/>
  <c r="L1355" i="5"/>
  <c r="X1355" i="5"/>
  <c r="Z1355" i="5" s="1"/>
  <c r="J124" i="5"/>
  <c r="N124" i="5"/>
  <c r="P124" i="5"/>
  <c r="R124" i="5"/>
  <c r="T124" i="5"/>
  <c r="V124" i="5"/>
  <c r="L124" i="5"/>
  <c r="I124" i="5"/>
  <c r="K124" i="5" s="1"/>
  <c r="M124" i="5" s="1"/>
  <c r="X124" i="5"/>
  <c r="Z124" i="5" s="1"/>
  <c r="K1700" i="5"/>
  <c r="M1700" i="5" s="1"/>
  <c r="O1700" i="5" s="1"/>
  <c r="Q1700" i="5" s="1"/>
  <c r="S1700" i="5" s="1"/>
  <c r="U1700" i="5" s="1"/>
  <c r="W1700" i="5" s="1"/>
  <c r="Y1700" i="5" s="1"/>
  <c r="V1618" i="5"/>
  <c r="I1618" i="5"/>
  <c r="K1618" i="5" s="1"/>
  <c r="M1618" i="5" s="1"/>
  <c r="O1618" i="5" s="1"/>
  <c r="Q1618" i="5" s="1"/>
  <c r="S1618" i="5" s="1"/>
  <c r="U1618" i="5" s="1"/>
  <c r="W1618" i="5" s="1"/>
  <c r="Y1618" i="5" s="1"/>
  <c r="P1618" i="5"/>
  <c r="X1618" i="5"/>
  <c r="Z1618" i="5" s="1"/>
  <c r="L1618" i="5"/>
  <c r="N1618" i="5"/>
  <c r="X121" i="5"/>
  <c r="Z121" i="5" s="1"/>
  <c r="I121" i="5"/>
  <c r="K121" i="5" s="1"/>
  <c r="M121" i="5" s="1"/>
  <c r="O121" i="5" s="1"/>
  <c r="Q121" i="5" s="1"/>
  <c r="S121" i="5" s="1"/>
  <c r="U121" i="5" s="1"/>
  <c r="W121" i="5" s="1"/>
  <c r="Y121" i="5" s="1"/>
  <c r="L121" i="5"/>
  <c r="V121" i="5"/>
  <c r="N121" i="5"/>
  <c r="O691" i="5"/>
  <c r="Q691" i="5" s="1"/>
  <c r="S691" i="5" s="1"/>
  <c r="U691" i="5" s="1"/>
  <c r="W691" i="5" s="1"/>
  <c r="Y691" i="5" s="1"/>
  <c r="O824" i="5"/>
  <c r="Q824" i="5" s="1"/>
  <c r="S824" i="5" s="1"/>
  <c r="U824" i="5" s="1"/>
  <c r="W824" i="5" s="1"/>
  <c r="Y824" i="5" s="1"/>
  <c r="K769" i="5"/>
  <c r="M769" i="5" s="1"/>
  <c r="O769" i="5" s="1"/>
  <c r="Q769" i="5" s="1"/>
  <c r="S769" i="5" s="1"/>
  <c r="U769" i="5" s="1"/>
  <c r="W769" i="5" s="1"/>
  <c r="Y769" i="5" s="1"/>
  <c r="O807" i="5"/>
  <c r="Q807" i="5" s="1"/>
  <c r="S807" i="5" s="1"/>
  <c r="U807" i="5" s="1"/>
  <c r="W807" i="5" s="1"/>
  <c r="Y807" i="5" s="1"/>
  <c r="M692" i="5"/>
  <c r="M853" i="5"/>
  <c r="K814" i="5"/>
  <c r="M814" i="5" s="1"/>
  <c r="O814" i="5" s="1"/>
  <c r="Q814" i="5" s="1"/>
  <c r="S814" i="5" s="1"/>
  <c r="U814" i="5" s="1"/>
  <c r="W814" i="5" s="1"/>
  <c r="Y814" i="5" s="1"/>
  <c r="M894" i="5"/>
  <c r="K891" i="5"/>
  <c r="U906" i="5"/>
  <c r="W906" i="5" s="1"/>
  <c r="Y906" i="5" s="1"/>
  <c r="M944" i="5"/>
  <c r="O944" i="5" s="1"/>
  <c r="Q944" i="5" s="1"/>
  <c r="S944" i="5" s="1"/>
  <c r="U944" i="5" s="1"/>
  <c r="W944" i="5" s="1"/>
  <c r="Y944" i="5" s="1"/>
  <c r="U911" i="5"/>
  <c r="W911" i="5" s="1"/>
  <c r="Y911" i="5" s="1"/>
  <c r="O959" i="5"/>
  <c r="Q959" i="5" s="1"/>
  <c r="K1011" i="5"/>
  <c r="M1011" i="5" s="1"/>
  <c r="O1011" i="5" s="1"/>
  <c r="Q1011" i="5" s="1"/>
  <c r="W1096" i="5"/>
  <c r="Y1096" i="5" s="1"/>
  <c r="O1033" i="5"/>
  <c r="Q1033" i="5" s="1"/>
  <c r="K980" i="5"/>
  <c r="M980" i="5" s="1"/>
  <c r="K1071" i="5"/>
  <c r="M1071" i="5" s="1"/>
  <c r="O1071" i="5" s="1"/>
  <c r="Q1071" i="5" s="1"/>
  <c r="S1071" i="5" s="1"/>
  <c r="U1071" i="5" s="1"/>
  <c r="W1071" i="5" s="1"/>
  <c r="Y1071" i="5" s="1"/>
  <c r="M960" i="5"/>
  <c r="K1132" i="5"/>
  <c r="M1132" i="5" s="1"/>
  <c r="O1132" i="5" s="1"/>
  <c r="Q1132" i="5" s="1"/>
  <c r="S1132" i="5" s="1"/>
  <c r="U1132" i="5" s="1"/>
  <c r="W1132" i="5" s="1"/>
  <c r="Y1132" i="5" s="1"/>
  <c r="U1144" i="5"/>
  <c r="W1144" i="5" s="1"/>
  <c r="M1133" i="5"/>
  <c r="O1133" i="5" s="1"/>
  <c r="Q1133" i="5" s="1"/>
  <c r="S1133" i="5" s="1"/>
  <c r="U1133" i="5" s="1"/>
  <c r="W1133" i="5" s="1"/>
  <c r="Y1133" i="5" s="1"/>
  <c r="M989" i="5"/>
  <c r="O989" i="5" s="1"/>
  <c r="Q989" i="5" s="1"/>
  <c r="K1178" i="5"/>
  <c r="K1137" i="5"/>
  <c r="M1137" i="5" s="1"/>
  <c r="O1137" i="5" s="1"/>
  <c r="Q1137" i="5" s="1"/>
  <c r="S1137" i="5" s="1"/>
  <c r="U1137" i="5" s="1"/>
  <c r="W1137" i="5" s="1"/>
  <c r="Y1137" i="5" s="1"/>
  <c r="P1130" i="5"/>
  <c r="M1310" i="5"/>
  <c r="Q1372" i="5"/>
  <c r="S1372" i="5" s="1"/>
  <c r="U1372" i="5" s="1"/>
  <c r="W1372" i="5" s="1"/>
  <c r="Y1372" i="5" s="1"/>
  <c r="M1300" i="5"/>
  <c r="K1345" i="5"/>
  <c r="M1345" i="5" s="1"/>
  <c r="O1345" i="5" s="1"/>
  <c r="Q1345" i="5" s="1"/>
  <c r="S1345" i="5" s="1"/>
  <c r="U1345" i="5" s="1"/>
  <c r="W1345" i="5" s="1"/>
  <c r="Y1345" i="5" s="1"/>
  <c r="K1453" i="5"/>
  <c r="M1453" i="5" s="1"/>
  <c r="O1453" i="5" s="1"/>
  <c r="Q1453" i="5" s="1"/>
  <c r="S1453" i="5" s="1"/>
  <c r="U1453" i="5" s="1"/>
  <c r="W1453" i="5" s="1"/>
  <c r="Y1453" i="5" s="1"/>
  <c r="J1478" i="5"/>
  <c r="V1412" i="5"/>
  <c r="Q1466" i="5"/>
  <c r="S1466" i="5" s="1"/>
  <c r="U1466" i="5" s="1"/>
  <c r="W1466" i="5" s="1"/>
  <c r="Y1466" i="5" s="1"/>
  <c r="O1404" i="5"/>
  <c r="Q1404" i="5" s="1"/>
  <c r="S1404" i="5" s="1"/>
  <c r="U1404" i="5" s="1"/>
  <c r="W1404" i="5" s="1"/>
  <c r="Y1404" i="5" s="1"/>
  <c r="M1519" i="5"/>
  <c r="O1519" i="5" s="1"/>
  <c r="Q1519" i="5" s="1"/>
  <c r="S1519" i="5" s="1"/>
  <c r="U1519" i="5" s="1"/>
  <c r="W1519" i="5" s="1"/>
  <c r="Y1519" i="5" s="1"/>
  <c r="U1578" i="5"/>
  <c r="W1578" i="5" s="1"/>
  <c r="Y1578" i="5" s="1"/>
  <c r="K1468" i="5"/>
  <c r="X1530" i="5"/>
  <c r="Z1530" i="5" s="1"/>
  <c r="Q1533" i="5"/>
  <c r="S1533" i="5" s="1"/>
  <c r="U1533" i="5" s="1"/>
  <c r="W1533" i="5" s="1"/>
  <c r="Y1533" i="5" s="1"/>
  <c r="K1486" i="5"/>
  <c r="M1486" i="5" s="1"/>
  <c r="Q1568" i="5"/>
  <c r="S1568" i="5" s="1"/>
  <c r="U1568" i="5" s="1"/>
  <c r="W1568" i="5" s="1"/>
  <c r="Y1568" i="5" s="1"/>
  <c r="K1586" i="5"/>
  <c r="M1586" i="5" s="1"/>
  <c r="M1706" i="5"/>
  <c r="O1706" i="5" s="1"/>
  <c r="Q1706" i="5" s="1"/>
  <c r="S1706" i="5" s="1"/>
  <c r="U1706" i="5" s="1"/>
  <c r="W1706" i="5" s="1"/>
  <c r="Y1706" i="5" s="1"/>
  <c r="M1546" i="5"/>
  <c r="O1546" i="5" s="1"/>
  <c r="Q1546" i="5" s="1"/>
  <c r="S1546" i="5" s="1"/>
  <c r="U1546" i="5" s="1"/>
  <c r="W1546" i="5" s="1"/>
  <c r="Y1546" i="5" s="1"/>
  <c r="M1599" i="5"/>
  <c r="O1599" i="5" s="1"/>
  <c r="Q1599" i="5" s="1"/>
  <c r="M1658" i="5"/>
  <c r="O1658" i="5" s="1"/>
  <c r="Q1658" i="5" s="1"/>
  <c r="S1658" i="5" s="1"/>
  <c r="U1658" i="5" s="1"/>
  <c r="W1658" i="5" s="1"/>
  <c r="Y1658" i="5" s="1"/>
  <c r="M1683" i="5"/>
  <c r="O1683" i="5" s="1"/>
  <c r="T1791" i="5"/>
  <c r="N1619" i="5"/>
  <c r="O1813" i="5"/>
  <c r="K1712" i="5"/>
  <c r="K1737" i="5"/>
  <c r="K1762" i="5"/>
  <c r="M1762" i="5" s="1"/>
  <c r="O1762" i="5" s="1"/>
  <c r="Q1762" i="5" s="1"/>
  <c r="S1762" i="5" s="1"/>
  <c r="U1762" i="5" s="1"/>
  <c r="W1762" i="5" s="1"/>
  <c r="Y1762" i="5" s="1"/>
  <c r="K1796" i="5"/>
  <c r="J1816" i="5"/>
  <c r="K1816" i="5" s="1"/>
  <c r="M1816" i="5" s="1"/>
  <c r="O1816" i="5" s="1"/>
  <c r="Q1816" i="5" s="1"/>
  <c r="S1816" i="5" s="1"/>
  <c r="U1816" i="5" s="1"/>
  <c r="W1816" i="5" s="1"/>
  <c r="Y1816" i="5" s="1"/>
  <c r="L1791" i="5"/>
  <c r="V1790" i="5"/>
  <c r="K99" i="5"/>
  <c r="M99" i="5" s="1"/>
  <c r="Q152" i="5"/>
  <c r="K68" i="5"/>
  <c r="M68" i="5" s="1"/>
  <c r="O68" i="5" s="1"/>
  <c r="Q68" i="5" s="1"/>
  <c r="S68" i="5" s="1"/>
  <c r="U68" i="5" s="1"/>
  <c r="W68" i="5" s="1"/>
  <c r="Y68" i="5" s="1"/>
  <c r="J69" i="5"/>
  <c r="K69" i="5" s="1"/>
  <c r="K130" i="5"/>
  <c r="M130" i="5" s="1"/>
  <c r="O130" i="5" s="1"/>
  <c r="Q130" i="5" s="1"/>
  <c r="S130" i="5" s="1"/>
  <c r="U130" i="5" s="1"/>
  <c r="W130" i="5" s="1"/>
  <c r="Y130" i="5" s="1"/>
  <c r="M160" i="5"/>
  <c r="O160" i="5" s="1"/>
  <c r="Q160" i="5" s="1"/>
  <c r="S1432" i="5"/>
  <c r="U1432" i="5" s="1"/>
  <c r="W1432" i="5" s="1"/>
  <c r="Y1432" i="5" s="1"/>
  <c r="U1126" i="5"/>
  <c r="W1126" i="5" s="1"/>
  <c r="Y1126" i="5" s="1"/>
  <c r="Q1278" i="5"/>
  <c r="S1278" i="5" s="1"/>
  <c r="U1278" i="5" s="1"/>
  <c r="W1278" i="5" s="1"/>
  <c r="Y1278" i="5" s="1"/>
  <c r="Q1877" i="5"/>
  <c r="S1877" i="5" s="1"/>
  <c r="U1877" i="5" s="1"/>
  <c r="W1877" i="5" s="1"/>
  <c r="Y1877" i="5" s="1"/>
  <c r="R231" i="5"/>
  <c r="V231" i="5"/>
  <c r="X231" i="5"/>
  <c r="Z231" i="5" s="1"/>
  <c r="N231" i="5"/>
  <c r="P231" i="5"/>
  <c r="T231" i="5"/>
  <c r="K429" i="5"/>
  <c r="M429" i="5" s="1"/>
  <c r="O429" i="5" s="1"/>
  <c r="Q429" i="5" s="1"/>
  <c r="S429" i="5" s="1"/>
  <c r="U429" i="5" s="1"/>
  <c r="W429" i="5" s="1"/>
  <c r="Y429" i="5" s="1"/>
  <c r="K1173" i="5"/>
  <c r="M1173" i="5" s="1"/>
  <c r="O1173" i="5" s="1"/>
  <c r="Q1173" i="5" s="1"/>
  <c r="S1173" i="5" s="1"/>
  <c r="U1173" i="5" s="1"/>
  <c r="W1173" i="5" s="1"/>
  <c r="Y1173" i="5" s="1"/>
  <c r="K1518" i="5"/>
  <c r="M1518" i="5" s="1"/>
  <c r="O1518" i="5" s="1"/>
  <c r="Q1518" i="5" s="1"/>
  <c r="S1518" i="5" s="1"/>
  <c r="U1518" i="5" s="1"/>
  <c r="W1518" i="5" s="1"/>
  <c r="Y1518" i="5" s="1"/>
  <c r="J286" i="5"/>
  <c r="K286" i="5" s="1"/>
  <c r="M286" i="5" s="1"/>
  <c r="O286" i="5" s="1"/>
  <c r="Q286" i="5" s="1"/>
  <c r="S286" i="5" s="1"/>
  <c r="U286" i="5" s="1"/>
  <c r="W286" i="5" s="1"/>
  <c r="Y286" i="5" s="1"/>
  <c r="P286" i="5"/>
  <c r="R286" i="5"/>
  <c r="T286" i="5"/>
  <c r="V286" i="5"/>
  <c r="K448" i="5"/>
  <c r="M448" i="5" s="1"/>
  <c r="O448" i="5" s="1"/>
  <c r="Q448" i="5" s="1"/>
  <c r="S448" i="5" s="1"/>
  <c r="U448" i="5" s="1"/>
  <c r="W448" i="5" s="1"/>
  <c r="Y448" i="5" s="1"/>
  <c r="I537" i="5"/>
  <c r="K537" i="5" s="1"/>
  <c r="M537" i="5" s="1"/>
  <c r="O537" i="5" s="1"/>
  <c r="Q537" i="5" s="1"/>
  <c r="S537" i="5" s="1"/>
  <c r="U537" i="5" s="1"/>
  <c r="W537" i="5" s="1"/>
  <c r="Y537" i="5" s="1"/>
  <c r="J537" i="5"/>
  <c r="L537" i="5"/>
  <c r="N537" i="5"/>
  <c r="R537" i="5"/>
  <c r="V537" i="5"/>
  <c r="X537" i="5"/>
  <c r="Z537" i="5" s="1"/>
  <c r="P537" i="5"/>
  <c r="T537" i="5"/>
  <c r="R672" i="5"/>
  <c r="V672" i="5"/>
  <c r="I672" i="5"/>
  <c r="T672" i="5"/>
  <c r="J672" i="5"/>
  <c r="L672" i="5"/>
  <c r="X188" i="5"/>
  <c r="Z188" i="5" s="1"/>
  <c r="N188" i="5"/>
  <c r="P188" i="5"/>
  <c r="L188" i="5"/>
  <c r="V188" i="5"/>
  <c r="I188" i="5"/>
  <c r="K188" i="5" s="1"/>
  <c r="M188" i="5" s="1"/>
  <c r="O188" i="5" s="1"/>
  <c r="Q188" i="5" s="1"/>
  <c r="S188" i="5" s="1"/>
  <c r="U188" i="5" s="1"/>
  <c r="W188" i="5" s="1"/>
  <c r="Y188" i="5" s="1"/>
  <c r="K538" i="5"/>
  <c r="M538" i="5" s="1"/>
  <c r="O538" i="5" s="1"/>
  <c r="Q538" i="5" s="1"/>
  <c r="S538" i="5" s="1"/>
  <c r="U538" i="5" s="1"/>
  <c r="W538" i="5" s="1"/>
  <c r="Y538" i="5" s="1"/>
  <c r="I732" i="5"/>
  <c r="J732" i="5"/>
  <c r="L732" i="5"/>
  <c r="T732" i="5"/>
  <c r="V732" i="5"/>
  <c r="P451" i="5"/>
  <c r="J451" i="5"/>
  <c r="N451" i="5"/>
  <c r="I451" i="5"/>
  <c r="K451" i="5" s="1"/>
  <c r="M451" i="5" s="1"/>
  <c r="O451" i="5" s="1"/>
  <c r="Q451" i="5" s="1"/>
  <c r="S451" i="5" s="1"/>
  <c r="U451" i="5" s="1"/>
  <c r="W451" i="5" s="1"/>
  <c r="Y451" i="5" s="1"/>
  <c r="T451" i="5"/>
  <c r="X451" i="5"/>
  <c r="Z451" i="5" s="1"/>
  <c r="K474" i="5"/>
  <c r="M474" i="5" s="1"/>
  <c r="O474" i="5" s="1"/>
  <c r="Q474" i="5" s="1"/>
  <c r="S474" i="5" s="1"/>
  <c r="U474" i="5" s="1"/>
  <c r="W474" i="5" s="1"/>
  <c r="Y474" i="5" s="1"/>
  <c r="K499" i="5"/>
  <c r="M499" i="5" s="1"/>
  <c r="O499" i="5" s="1"/>
  <c r="Q499" i="5" s="1"/>
  <c r="S499" i="5" s="1"/>
  <c r="U499" i="5" s="1"/>
  <c r="W499" i="5" s="1"/>
  <c r="Y499" i="5" s="1"/>
  <c r="T632" i="5"/>
  <c r="P632" i="5"/>
  <c r="R632" i="5"/>
  <c r="V632" i="5"/>
  <c r="I632" i="5"/>
  <c r="K632" i="5" s="1"/>
  <c r="L632" i="5"/>
  <c r="J632" i="5"/>
  <c r="K719" i="5"/>
  <c r="M719" i="5" s="1"/>
  <c r="O719" i="5" s="1"/>
  <c r="Q719" i="5" s="1"/>
  <c r="S719" i="5" s="1"/>
  <c r="U719" i="5" s="1"/>
  <c r="W719" i="5" s="1"/>
  <c r="Y719" i="5" s="1"/>
  <c r="K765" i="5"/>
  <c r="M765" i="5" s="1"/>
  <c r="O765" i="5" s="1"/>
  <c r="Q765" i="5" s="1"/>
  <c r="S765" i="5" s="1"/>
  <c r="U765" i="5" s="1"/>
  <c r="W765" i="5" s="1"/>
  <c r="Y765" i="5" s="1"/>
  <c r="R926" i="5"/>
  <c r="X926" i="5"/>
  <c r="Z926" i="5" s="1"/>
  <c r="K1049" i="5"/>
  <c r="M1049" i="5" s="1"/>
  <c r="O1049" i="5" s="1"/>
  <c r="Q1049" i="5" s="1"/>
  <c r="S1049" i="5" s="1"/>
  <c r="U1049" i="5" s="1"/>
  <c r="W1049" i="5" s="1"/>
  <c r="Y1049" i="5" s="1"/>
  <c r="K326" i="5"/>
  <c r="M326" i="5" s="1"/>
  <c r="O326" i="5" s="1"/>
  <c r="Q326" i="5" s="1"/>
  <c r="S326" i="5" s="1"/>
  <c r="U326" i="5" s="1"/>
  <c r="W326" i="5" s="1"/>
  <c r="Y326" i="5" s="1"/>
  <c r="K729" i="5"/>
  <c r="M729" i="5" s="1"/>
  <c r="O729" i="5" s="1"/>
  <c r="Q729" i="5" s="1"/>
  <c r="S729" i="5" s="1"/>
  <c r="U729" i="5" s="1"/>
  <c r="W729" i="5" s="1"/>
  <c r="Y729" i="5" s="1"/>
  <c r="K805" i="5"/>
  <c r="M805" i="5" s="1"/>
  <c r="O805" i="5" s="1"/>
  <c r="Q805" i="5" s="1"/>
  <c r="S805" i="5" s="1"/>
  <c r="U805" i="5" s="1"/>
  <c r="W805" i="5" s="1"/>
  <c r="Y805" i="5" s="1"/>
  <c r="I881" i="5"/>
  <c r="K881" i="5" s="1"/>
  <c r="M881" i="5" s="1"/>
  <c r="O881" i="5" s="1"/>
  <c r="Q881" i="5" s="1"/>
  <c r="S881" i="5" s="1"/>
  <c r="U881" i="5" s="1"/>
  <c r="W881" i="5" s="1"/>
  <c r="Y881" i="5" s="1"/>
  <c r="L881" i="5"/>
  <c r="R881" i="5"/>
  <c r="P881" i="5"/>
  <c r="J1092" i="5"/>
  <c r="N1092" i="5"/>
  <c r="I1092" i="5"/>
  <c r="K1092" i="5" s="1"/>
  <c r="M1092" i="5" s="1"/>
  <c r="O1092" i="5" s="1"/>
  <c r="Q1092" i="5" s="1"/>
  <c r="L1092" i="5"/>
  <c r="P1092" i="5"/>
  <c r="R1092" i="5"/>
  <c r="T1092" i="5"/>
  <c r="V1092" i="5"/>
  <c r="X1092" i="5"/>
  <c r="Z1092" i="5" s="1"/>
  <c r="K1595" i="5"/>
  <c r="M1595" i="5" s="1"/>
  <c r="J1843" i="5"/>
  <c r="I1843" i="5"/>
  <c r="R1843" i="5"/>
  <c r="J1858" i="5"/>
  <c r="I1858" i="5"/>
  <c r="K1858" i="5" s="1"/>
  <c r="R1858" i="5"/>
  <c r="K16" i="5"/>
  <c r="M16" i="5" s="1"/>
  <c r="O16" i="5" s="1"/>
  <c r="Q16" i="5" s="1"/>
  <c r="S16" i="5" s="1"/>
  <c r="U16" i="5" s="1"/>
  <c r="W16" i="5" s="1"/>
  <c r="Y16" i="5" s="1"/>
  <c r="R1731" i="5"/>
  <c r="N1731" i="5"/>
  <c r="K77" i="5"/>
  <c r="M77" i="5" s="1"/>
  <c r="O77" i="5" s="1"/>
  <c r="Q77" i="5" s="1"/>
  <c r="S77" i="5" s="1"/>
  <c r="U77" i="5" s="1"/>
  <c r="W77" i="5" s="1"/>
  <c r="Y77" i="5" s="1"/>
  <c r="P1652" i="5"/>
  <c r="L1652" i="5"/>
  <c r="R1652" i="5"/>
  <c r="T1652" i="5"/>
  <c r="V1652" i="5"/>
  <c r="X1652" i="5"/>
  <c r="Z1652" i="5" s="1"/>
  <c r="I1652" i="5"/>
  <c r="K1652" i="5" s="1"/>
  <c r="M1652" i="5" s="1"/>
  <c r="O1652" i="5" s="1"/>
  <c r="Q1652" i="5" s="1"/>
  <c r="S1652" i="5" s="1"/>
  <c r="U1652" i="5" s="1"/>
  <c r="W1652" i="5" s="1"/>
  <c r="Y1652" i="5" s="1"/>
  <c r="J1652" i="5"/>
  <c r="N1652" i="5"/>
  <c r="K1541" i="5"/>
  <c r="M1541" i="5" s="1"/>
  <c r="O1541" i="5" s="1"/>
  <c r="Q1541" i="5" s="1"/>
  <c r="S1541" i="5" s="1"/>
  <c r="U1541" i="5" s="1"/>
  <c r="W1541" i="5" s="1"/>
  <c r="Y1541" i="5" s="1"/>
  <c r="N1626" i="5"/>
  <c r="X1626" i="5"/>
  <c r="Z1626" i="5" s="1"/>
  <c r="P1626" i="5"/>
  <c r="P70" i="5"/>
  <c r="T70" i="5"/>
  <c r="V70" i="5"/>
  <c r="N70" i="5"/>
  <c r="R70" i="5"/>
  <c r="X70" i="5"/>
  <c r="Z70" i="5" s="1"/>
  <c r="I70" i="5"/>
  <c r="J70" i="5"/>
  <c r="L70" i="5"/>
  <c r="T151" i="5"/>
  <c r="V151" i="5"/>
  <c r="I151" i="5"/>
  <c r="K151" i="5" s="1"/>
  <c r="M151" i="5" s="1"/>
  <c r="O151" i="5" s="1"/>
  <c r="Q151" i="5" s="1"/>
  <c r="S151" i="5" s="1"/>
  <c r="U151" i="5" s="1"/>
  <c r="W151" i="5" s="1"/>
  <c r="Y151" i="5" s="1"/>
  <c r="P151" i="5"/>
  <c r="I771" i="5"/>
  <c r="K771" i="5" s="1"/>
  <c r="M771" i="5" s="1"/>
  <c r="O771" i="5" s="1"/>
  <c r="Q771" i="5" s="1"/>
  <c r="S771" i="5" s="1"/>
  <c r="U771" i="5" s="1"/>
  <c r="W771" i="5" s="1"/>
  <c r="Y771" i="5" s="1"/>
  <c r="L771" i="5"/>
  <c r="V771" i="5"/>
  <c r="R771" i="5"/>
  <c r="L1007" i="5"/>
  <c r="I1007" i="5"/>
  <c r="N1007" i="5"/>
  <c r="P1007" i="5"/>
  <c r="J1007" i="5"/>
  <c r="R1007" i="5"/>
  <c r="T1007" i="5"/>
  <c r="X1007" i="5"/>
  <c r="Z1007" i="5" s="1"/>
  <c r="K1511" i="5"/>
  <c r="M1511" i="5" s="1"/>
  <c r="O1511" i="5" s="1"/>
  <c r="Q1511" i="5" s="1"/>
  <c r="S1511" i="5" s="1"/>
  <c r="U1511" i="5" s="1"/>
  <c r="W1511" i="5" s="1"/>
  <c r="Y1511" i="5" s="1"/>
  <c r="I1722" i="5"/>
  <c r="K1722" i="5" s="1"/>
  <c r="M1722" i="5" s="1"/>
  <c r="O1722" i="5" s="1"/>
  <c r="Q1722" i="5" s="1"/>
  <c r="S1722" i="5" s="1"/>
  <c r="U1722" i="5" s="1"/>
  <c r="W1722" i="5" s="1"/>
  <c r="Y1722" i="5" s="1"/>
  <c r="R1722" i="5"/>
  <c r="K47" i="5"/>
  <c r="M47" i="5" s="1"/>
  <c r="O47" i="5" s="1"/>
  <c r="Q47" i="5" s="1"/>
  <c r="S47" i="5" s="1"/>
  <c r="U47" i="5" s="1"/>
  <c r="W47" i="5" s="1"/>
  <c r="Y47" i="5" s="1"/>
  <c r="T1384" i="5"/>
  <c r="R1384" i="5"/>
  <c r="L1384" i="5"/>
  <c r="P1384" i="5"/>
  <c r="K1532" i="5"/>
  <c r="M1532" i="5" s="1"/>
  <c r="O1532" i="5" s="1"/>
  <c r="Q1532" i="5" s="1"/>
  <c r="S1532" i="5" s="1"/>
  <c r="U1532" i="5" s="1"/>
  <c r="W1532" i="5" s="1"/>
  <c r="Y1532" i="5" s="1"/>
  <c r="L30" i="5"/>
  <c r="T30" i="5"/>
  <c r="V30" i="5"/>
  <c r="I30" i="5"/>
  <c r="J30" i="5"/>
  <c r="K30" i="5" s="1"/>
  <c r="M30" i="5" s="1"/>
  <c r="O30" i="5" s="1"/>
  <c r="Q30" i="5" s="1"/>
  <c r="S30" i="5" s="1"/>
  <c r="U30" i="5" s="1"/>
  <c r="W30" i="5" s="1"/>
  <c r="Y30" i="5" s="1"/>
  <c r="R1291" i="5"/>
  <c r="I1291" i="5"/>
  <c r="K1291" i="5" s="1"/>
  <c r="M1291" i="5" s="1"/>
  <c r="O1291" i="5" s="1"/>
  <c r="Q1291" i="5" s="1"/>
  <c r="S1291" i="5" s="1"/>
  <c r="U1291" i="5" s="1"/>
  <c r="W1291" i="5" s="1"/>
  <c r="Y1291" i="5" s="1"/>
  <c r="L1291" i="5"/>
  <c r="T754" i="5"/>
  <c r="N754" i="5"/>
  <c r="P754" i="5"/>
  <c r="R754" i="5"/>
  <c r="V754" i="5"/>
  <c r="L754" i="5"/>
  <c r="J754" i="5"/>
  <c r="X754" i="5"/>
  <c r="Z754" i="5" s="1"/>
  <c r="I754" i="5"/>
  <c r="N1197" i="5"/>
  <c r="R1197" i="5"/>
  <c r="X1197" i="5"/>
  <c r="Z1197" i="5" s="1"/>
  <c r="I1197" i="5"/>
  <c r="L1197" i="5"/>
  <c r="K1522" i="5"/>
  <c r="M1522" i="5" s="1"/>
  <c r="O1522" i="5" s="1"/>
  <c r="Q1522" i="5" s="1"/>
  <c r="S1522" i="5" s="1"/>
  <c r="U1522" i="5" s="1"/>
  <c r="W1522" i="5" s="1"/>
  <c r="Y1522" i="5" s="1"/>
  <c r="K168" i="5"/>
  <c r="M168" i="5" s="1"/>
  <c r="O168" i="5" s="1"/>
  <c r="Q168" i="5" s="1"/>
  <c r="S168" i="5" s="1"/>
  <c r="U168" i="5" s="1"/>
  <c r="W168" i="5" s="1"/>
  <c r="Y168" i="5" s="1"/>
  <c r="T180" i="5"/>
  <c r="J180" i="5"/>
  <c r="R180" i="5"/>
  <c r="I180" i="5"/>
  <c r="P1847" i="5"/>
  <c r="R1847" i="5"/>
  <c r="I1847" i="5"/>
  <c r="J1847" i="5"/>
  <c r="L1847" i="5"/>
  <c r="N1847" i="5"/>
  <c r="T1847" i="5"/>
  <c r="V1847" i="5"/>
  <c r="X1847" i="5"/>
  <c r="Z1847" i="5" s="1"/>
  <c r="K1832" i="5"/>
  <c r="M1832" i="5" s="1"/>
  <c r="O1832" i="5" s="1"/>
  <c r="Q1832" i="5" s="1"/>
  <c r="S1832" i="5" s="1"/>
  <c r="U1832" i="5" s="1"/>
  <c r="W1832" i="5" s="1"/>
  <c r="Y1832" i="5" s="1"/>
  <c r="N856" i="5"/>
  <c r="I856" i="5"/>
  <c r="K856" i="5" s="1"/>
  <c r="M856" i="5" s="1"/>
  <c r="O856" i="5" s="1"/>
  <c r="Q856" i="5" s="1"/>
  <c r="S856" i="5" s="1"/>
  <c r="U856" i="5" s="1"/>
  <c r="W856" i="5" s="1"/>
  <c r="Y856" i="5" s="1"/>
  <c r="M52" i="5"/>
  <c r="O52" i="5" s="1"/>
  <c r="Q52" i="5" s="1"/>
  <c r="S52" i="5" s="1"/>
  <c r="U52" i="5" s="1"/>
  <c r="W52" i="5" s="1"/>
  <c r="Y52" i="5" s="1"/>
  <c r="K1646" i="5"/>
  <c r="M1646" i="5" s="1"/>
  <c r="O1646" i="5" s="1"/>
  <c r="Q1646" i="5" s="1"/>
  <c r="P992" i="5"/>
  <c r="J992" i="5"/>
  <c r="L992" i="5"/>
  <c r="T992" i="5"/>
  <c r="V992" i="5"/>
  <c r="I992" i="5"/>
  <c r="K992" i="5" s="1"/>
  <c r="M992" i="5" s="1"/>
  <c r="O992" i="5" s="1"/>
  <c r="Q992" i="5" s="1"/>
  <c r="S992" i="5" s="1"/>
  <c r="U992" i="5" s="1"/>
  <c r="W992" i="5" s="1"/>
  <c r="Y992" i="5" s="1"/>
  <c r="I1231" i="5"/>
  <c r="K1231" i="5" s="1"/>
  <c r="M1231" i="5" s="1"/>
  <c r="V1231" i="5"/>
  <c r="I1620" i="5"/>
  <c r="J1620" i="5"/>
  <c r="P1620" i="5"/>
  <c r="R1620" i="5"/>
  <c r="T1620" i="5"/>
  <c r="L1620" i="5"/>
  <c r="V1620" i="5"/>
  <c r="I1155" i="5"/>
  <c r="P1155" i="5"/>
  <c r="J1155" i="5"/>
  <c r="N1155" i="5"/>
  <c r="X1155" i="5"/>
  <c r="Z1155" i="5" s="1"/>
  <c r="T1155" i="5"/>
  <c r="V1155" i="5"/>
  <c r="R1351" i="5"/>
  <c r="X1351" i="5"/>
  <c r="Z1351" i="5" s="1"/>
  <c r="P1351" i="5"/>
  <c r="J1351" i="5"/>
  <c r="K1351" i="5" s="1"/>
  <c r="M1351" i="5" s="1"/>
  <c r="O1351" i="5" s="1"/>
  <c r="Q1351" i="5" s="1"/>
  <c r="S1351" i="5" s="1"/>
  <c r="U1351" i="5" s="1"/>
  <c r="W1351" i="5" s="1"/>
  <c r="Y1351" i="5" s="1"/>
  <c r="L1351" i="5"/>
  <c r="N1351" i="5"/>
  <c r="T1351" i="5"/>
  <c r="V1351" i="5"/>
  <c r="T689" i="5"/>
  <c r="V689" i="5"/>
  <c r="I689" i="5"/>
  <c r="L689" i="5"/>
  <c r="R689" i="5"/>
  <c r="J689" i="5"/>
  <c r="X689" i="5"/>
  <c r="Z689" i="5" s="1"/>
  <c r="N689" i="5"/>
  <c r="P689" i="5"/>
  <c r="J1406" i="5"/>
  <c r="K1406" i="5" s="1"/>
  <c r="M1406" i="5" s="1"/>
  <c r="O1406" i="5" s="1"/>
  <c r="Q1406" i="5" s="1"/>
  <c r="S1406" i="5" s="1"/>
  <c r="U1406" i="5" s="1"/>
  <c r="W1406" i="5" s="1"/>
  <c r="Y1406" i="5" s="1"/>
  <c r="N1406" i="5"/>
  <c r="L1406" i="5"/>
  <c r="P1406" i="5"/>
  <c r="X1406" i="5"/>
  <c r="Z1406" i="5" s="1"/>
  <c r="K1882" i="5"/>
  <c r="M1882" i="5" s="1"/>
  <c r="O1882" i="5" s="1"/>
  <c r="Q1882" i="5" s="1"/>
  <c r="S1882" i="5" s="1"/>
  <c r="U1882" i="5" s="1"/>
  <c r="W1882" i="5" s="1"/>
  <c r="Y1882" i="5" s="1"/>
  <c r="N759" i="5"/>
  <c r="L759" i="5"/>
  <c r="P759" i="5"/>
  <c r="R759" i="5"/>
  <c r="T759" i="5"/>
  <c r="J759" i="5"/>
  <c r="V759" i="5"/>
  <c r="X759" i="5"/>
  <c r="Z759" i="5" s="1"/>
  <c r="I759" i="5"/>
  <c r="K759" i="5" s="1"/>
  <c r="K795" i="5"/>
  <c r="M795" i="5" s="1"/>
  <c r="O795" i="5" s="1"/>
  <c r="Q795" i="5" s="1"/>
  <c r="S795" i="5" s="1"/>
  <c r="U795" i="5" s="1"/>
  <c r="W795" i="5" s="1"/>
  <c r="Y795" i="5" s="1"/>
  <c r="K878" i="5"/>
  <c r="M878" i="5" s="1"/>
  <c r="O878" i="5" s="1"/>
  <c r="Q878" i="5" s="1"/>
  <c r="S878" i="5" s="1"/>
  <c r="U878" i="5" s="1"/>
  <c r="W878" i="5" s="1"/>
  <c r="Y878" i="5" s="1"/>
  <c r="K546" i="5"/>
  <c r="M546" i="5" s="1"/>
  <c r="O546" i="5" s="1"/>
  <c r="Q546" i="5" s="1"/>
  <c r="S546" i="5" s="1"/>
  <c r="U546" i="5" s="1"/>
  <c r="W546" i="5" s="1"/>
  <c r="Y546" i="5" s="1"/>
  <c r="K1040" i="5"/>
  <c r="M1040" i="5" s="1"/>
  <c r="O1040" i="5" s="1"/>
  <c r="Q1040" i="5" s="1"/>
  <c r="S1040" i="5" s="1"/>
  <c r="U1040" i="5" s="1"/>
  <c r="W1040" i="5" s="1"/>
  <c r="Y1040" i="5" s="1"/>
  <c r="J1444" i="5"/>
  <c r="X1444" i="5"/>
  <c r="Z1444" i="5" s="1"/>
  <c r="P1444" i="5"/>
  <c r="T1444" i="5"/>
  <c r="R1621" i="5"/>
  <c r="P1621" i="5"/>
  <c r="N1621" i="5"/>
  <c r="V1621" i="5"/>
  <c r="R64" i="5"/>
  <c r="L64" i="5"/>
  <c r="N64" i="5"/>
  <c r="I64" i="5"/>
  <c r="X64" i="5"/>
  <c r="Z64" i="5" s="1"/>
  <c r="K1579" i="5"/>
  <c r="M1579" i="5" s="1"/>
  <c r="O1579" i="5" s="1"/>
  <c r="Q1579" i="5" s="1"/>
  <c r="S1579" i="5" s="1"/>
  <c r="U1579" i="5" s="1"/>
  <c r="W1579" i="5" s="1"/>
  <c r="Y1579" i="5" s="1"/>
  <c r="K1694" i="5"/>
  <c r="M1694" i="5" s="1"/>
  <c r="O1694" i="5" s="1"/>
  <c r="Q1694" i="5" s="1"/>
  <c r="S1694" i="5" s="1"/>
  <c r="U1694" i="5" s="1"/>
  <c r="W1694" i="5" s="1"/>
  <c r="Y1694" i="5" s="1"/>
  <c r="D104" i="5"/>
  <c r="D53" i="5"/>
  <c r="C99" i="5"/>
  <c r="C220" i="5"/>
  <c r="C267" i="5"/>
  <c r="C260" i="5"/>
  <c r="C388" i="5"/>
  <c r="C932" i="5"/>
  <c r="C1411" i="5"/>
  <c r="D1558" i="5"/>
  <c r="C816" i="5"/>
  <c r="D836" i="5"/>
  <c r="D1155" i="5"/>
  <c r="C1582" i="5"/>
  <c r="C1536" i="5"/>
  <c r="D547" i="5"/>
  <c r="C638" i="5"/>
  <c r="D461" i="5"/>
  <c r="D1680" i="5"/>
  <c r="D1007" i="5"/>
  <c r="C1878" i="5"/>
  <c r="C480" i="5"/>
  <c r="C1173" i="5"/>
  <c r="C1678" i="5"/>
  <c r="C453" i="5"/>
  <c r="D821" i="5"/>
  <c r="C1578" i="5"/>
  <c r="C556" i="5"/>
  <c r="D812" i="5"/>
  <c r="C1050" i="5"/>
  <c r="C1455" i="5"/>
  <c r="D1423" i="5"/>
  <c r="C1651" i="5"/>
  <c r="C1803" i="5"/>
  <c r="C1101" i="5"/>
  <c r="C953" i="5"/>
  <c r="D361" i="5"/>
  <c r="D1146" i="5"/>
  <c r="D309" i="5"/>
  <c r="C1035" i="5"/>
  <c r="C1460" i="5"/>
  <c r="C1832" i="5"/>
  <c r="D467" i="5"/>
  <c r="D1225" i="5"/>
  <c r="C153" i="5"/>
  <c r="C487" i="5"/>
  <c r="D19" i="5"/>
  <c r="D65" i="5"/>
  <c r="C204" i="5"/>
  <c r="D58" i="5"/>
  <c r="D112" i="5"/>
  <c r="C212" i="5"/>
  <c r="D436" i="5"/>
  <c r="C590" i="5"/>
  <c r="C600" i="5"/>
  <c r="C1110" i="5"/>
  <c r="D698" i="5"/>
  <c r="D847" i="5"/>
  <c r="D604" i="5"/>
  <c r="D96" i="5"/>
  <c r="C145" i="5"/>
  <c r="C512" i="5"/>
  <c r="C492" i="5"/>
  <c r="D616" i="5"/>
  <c r="D1452" i="5"/>
  <c r="C1477" i="5"/>
  <c r="C871" i="5"/>
  <c r="D1260" i="5"/>
  <c r="C1778" i="5"/>
  <c r="D20" i="5"/>
  <c r="D90" i="5"/>
  <c r="C999" i="5"/>
  <c r="C1294" i="5"/>
  <c r="C1175" i="5"/>
  <c r="C1704" i="5"/>
  <c r="D984" i="5"/>
  <c r="C451" i="5"/>
  <c r="C446" i="5"/>
  <c r="D185" i="5"/>
  <c r="C930" i="5"/>
  <c r="D127" i="5"/>
  <c r="C1268" i="5"/>
  <c r="D1468" i="5"/>
  <c r="C75" i="5"/>
  <c r="D86" i="5"/>
  <c r="C295" i="5"/>
  <c r="C249" i="5"/>
  <c r="C690" i="5"/>
  <c r="C992" i="5"/>
  <c r="C1090" i="5"/>
  <c r="D1540" i="5"/>
  <c r="C1802" i="5"/>
  <c r="C625" i="5"/>
  <c r="D1095" i="5"/>
  <c r="C94" i="5"/>
  <c r="D370" i="5"/>
  <c r="C1787" i="5"/>
  <c r="C766" i="5"/>
  <c r="C887" i="5"/>
  <c r="D1024" i="5"/>
  <c r="C1163" i="5"/>
  <c r="D1668" i="5"/>
  <c r="C197" i="5"/>
  <c r="C399" i="5"/>
  <c r="D609" i="5"/>
  <c r="D896" i="5"/>
  <c r="C43" i="5"/>
  <c r="C596" i="5"/>
  <c r="C798" i="5"/>
  <c r="C55" i="5"/>
  <c r="D584" i="5"/>
  <c r="C1458" i="5"/>
  <c r="C400" i="5"/>
  <c r="C1568" i="5"/>
  <c r="D799" i="5"/>
  <c r="C1467" i="5"/>
  <c r="C1745" i="5"/>
  <c r="D294" i="5"/>
  <c r="D1087" i="5"/>
  <c r="D17" i="5"/>
  <c r="D207" i="5"/>
  <c r="D733" i="5"/>
  <c r="C38" i="5"/>
  <c r="C33" i="5"/>
  <c r="C1809" i="5"/>
  <c r="D278" i="5"/>
  <c r="D469" i="5"/>
  <c r="D110" i="5"/>
  <c r="C960" i="5"/>
  <c r="D151" i="5"/>
  <c r="D137" i="5"/>
  <c r="C143" i="5"/>
  <c r="C602" i="5"/>
  <c r="C780" i="5"/>
  <c r="C694" i="5"/>
  <c r="C1197" i="5"/>
  <c r="C997" i="5"/>
  <c r="C1484" i="5"/>
  <c r="C1768" i="5"/>
  <c r="D202" i="5"/>
  <c r="C749" i="5"/>
  <c r="C390" i="5"/>
  <c r="D241" i="5"/>
  <c r="D48" i="5"/>
  <c r="C194" i="5"/>
  <c r="C250" i="5"/>
  <c r="C305" i="5"/>
  <c r="C610" i="5"/>
  <c r="C576" i="5"/>
  <c r="C897" i="5"/>
  <c r="C1099" i="5"/>
  <c r="C1868" i="5"/>
  <c r="D455" i="5"/>
  <c r="C41" i="5"/>
  <c r="C1135" i="5"/>
  <c r="D529" i="5"/>
  <c r="C730" i="5"/>
  <c r="C1209" i="5"/>
  <c r="C1332" i="5"/>
  <c r="C1401" i="5"/>
  <c r="C1650" i="5"/>
  <c r="D1442" i="5"/>
  <c r="C277" i="5"/>
  <c r="W438" i="5"/>
  <c r="Y438" i="5" s="1"/>
  <c r="O208" i="5"/>
  <c r="Q208" i="5" s="1"/>
  <c r="S208" i="5" s="1"/>
  <c r="U208" i="5" s="1"/>
  <c r="W208" i="5" s="1"/>
  <c r="Y208" i="5" s="1"/>
  <c r="O222" i="5"/>
  <c r="Q222" i="5" s="1"/>
  <c r="S222" i="5" s="1"/>
  <c r="U222" i="5" s="1"/>
  <c r="W222" i="5" s="1"/>
  <c r="Y222" i="5" s="1"/>
  <c r="Q265" i="5"/>
  <c r="S265" i="5" s="1"/>
  <c r="U265" i="5" s="1"/>
  <c r="W265" i="5" s="1"/>
  <c r="Y265" i="5" s="1"/>
  <c r="K228" i="5"/>
  <c r="M228" i="5" s="1"/>
  <c r="O228" i="5" s="1"/>
  <c r="Q228" i="5" s="1"/>
  <c r="S228" i="5" s="1"/>
  <c r="U228" i="5" s="1"/>
  <c r="W228" i="5" s="1"/>
  <c r="Y228" i="5" s="1"/>
  <c r="S353" i="5"/>
  <c r="U353" i="5" s="1"/>
  <c r="W353" i="5" s="1"/>
  <c r="Y353" i="5" s="1"/>
  <c r="K304" i="5"/>
  <c r="M304" i="5" s="1"/>
  <c r="O304" i="5" s="1"/>
  <c r="Q304" i="5" s="1"/>
  <c r="S304" i="5" s="1"/>
  <c r="K398" i="5"/>
  <c r="M398" i="5" s="1"/>
  <c r="O398" i="5" s="1"/>
  <c r="Q398" i="5" s="1"/>
  <c r="S398" i="5" s="1"/>
  <c r="U398" i="5" s="1"/>
  <c r="W398" i="5" s="1"/>
  <c r="Y398" i="5" s="1"/>
  <c r="Y412" i="5"/>
  <c r="O360" i="5"/>
  <c r="Q360" i="5" s="1"/>
  <c r="S360" i="5" s="1"/>
  <c r="U360" i="5" s="1"/>
  <c r="W360" i="5" s="1"/>
  <c r="Y360" i="5" s="1"/>
  <c r="O413" i="5"/>
  <c r="Q413" i="5" s="1"/>
  <c r="S413" i="5" s="1"/>
  <c r="U413" i="5" s="1"/>
  <c r="W413" i="5" s="1"/>
  <c r="Y413" i="5" s="1"/>
  <c r="K362" i="5"/>
  <c r="K446" i="5"/>
  <c r="Y616" i="5"/>
  <c r="M686" i="5"/>
  <c r="O686" i="5" s="1"/>
  <c r="Q686" i="5" s="1"/>
  <c r="S686" i="5" s="1"/>
  <c r="M748" i="5"/>
  <c r="O832" i="5"/>
  <c r="Q832" i="5" s="1"/>
  <c r="S832" i="5" s="1"/>
  <c r="U832" i="5" s="1"/>
  <c r="W832" i="5" s="1"/>
  <c r="Y832" i="5" s="1"/>
  <c r="O400" i="5"/>
  <c r="Q400" i="5" s="1"/>
  <c r="S400" i="5" s="1"/>
  <c r="U400" i="5" s="1"/>
  <c r="W400" i="5" s="1"/>
  <c r="Y722" i="5"/>
  <c r="S706" i="5"/>
  <c r="U706" i="5" s="1"/>
  <c r="W706" i="5" s="1"/>
  <c r="Y706" i="5" s="1"/>
  <c r="Q913" i="5"/>
  <c r="S913" i="5" s="1"/>
  <c r="U913" i="5" s="1"/>
  <c r="W913" i="5" s="1"/>
  <c r="Y913" i="5" s="1"/>
  <c r="Y976" i="5"/>
  <c r="U310" i="5"/>
  <c r="W310" i="5" s="1"/>
  <c r="Y310" i="5" s="1"/>
  <c r="M501" i="5"/>
  <c r="O501" i="5" s="1"/>
  <c r="Q501" i="5" s="1"/>
  <c r="S501" i="5" s="1"/>
  <c r="U501" i="5" s="1"/>
  <c r="W501" i="5" s="1"/>
  <c r="Y501" i="5" s="1"/>
  <c r="S441" i="5"/>
  <c r="U441" i="5" s="1"/>
  <c r="W441" i="5" s="1"/>
  <c r="Y441" i="5" s="1"/>
  <c r="W511" i="5"/>
  <c r="Y511" i="5" s="1"/>
  <c r="O502" i="5"/>
  <c r="Q502" i="5" s="1"/>
  <c r="S502" i="5" s="1"/>
  <c r="U502" i="5" s="1"/>
  <c r="W502" i="5" s="1"/>
  <c r="Y502" i="5" s="1"/>
  <c r="S661" i="5"/>
  <c r="U661" i="5" s="1"/>
  <c r="W661" i="5" s="1"/>
  <c r="Y661" i="5" s="1"/>
  <c r="S569" i="5"/>
  <c r="U569" i="5" s="1"/>
  <c r="W569" i="5" s="1"/>
  <c r="Y569" i="5" s="1"/>
  <c r="U766" i="5"/>
  <c r="W766" i="5" s="1"/>
  <c r="Y766" i="5" s="1"/>
  <c r="M666" i="5"/>
  <c r="W797" i="5"/>
  <c r="Y797" i="5" s="1"/>
  <c r="S804" i="5"/>
  <c r="U804" i="5" s="1"/>
  <c r="W804" i="5" s="1"/>
  <c r="Y804" i="5" s="1"/>
  <c r="U841" i="5"/>
  <c r="W841" i="5" s="1"/>
  <c r="Y841" i="5" s="1"/>
  <c r="K746" i="5"/>
  <c r="M746" i="5" s="1"/>
  <c r="O746" i="5" s="1"/>
  <c r="Q746" i="5" s="1"/>
  <c r="S746" i="5" s="1"/>
  <c r="U746" i="5" s="1"/>
  <c r="W746" i="5" s="1"/>
  <c r="Y746" i="5" s="1"/>
  <c r="U919" i="5"/>
  <c r="W919" i="5" s="1"/>
  <c r="Y919" i="5" s="1"/>
  <c r="Y991" i="5"/>
  <c r="O1063" i="5"/>
  <c r="Q1063" i="5" s="1"/>
  <c r="S1063" i="5" s="1"/>
  <c r="U1063" i="5" s="1"/>
  <c r="W1063" i="5" s="1"/>
  <c r="Y1063" i="5" s="1"/>
  <c r="Y1723" i="5"/>
  <c r="Y1748" i="5"/>
  <c r="U211" i="5"/>
  <c r="W211" i="5" s="1"/>
  <c r="Y211" i="5" s="1"/>
  <c r="S217" i="5"/>
  <c r="U217" i="5" s="1"/>
  <c r="W217" i="5" s="1"/>
  <c r="Y217" i="5" s="1"/>
  <c r="O234" i="5"/>
  <c r="Q234" i="5" s="1"/>
  <c r="S234" i="5" s="1"/>
  <c r="U234" i="5" s="1"/>
  <c r="W234" i="5" s="1"/>
  <c r="Y234" i="5" s="1"/>
  <c r="M231" i="5"/>
  <c r="O231" i="5" s="1"/>
  <c r="Q231" i="5" s="1"/>
  <c r="S231" i="5" s="1"/>
  <c r="U231" i="5" s="1"/>
  <c r="W231" i="5" s="1"/>
  <c r="Y231" i="5" s="1"/>
  <c r="U284" i="5"/>
  <c r="W284" i="5" s="1"/>
  <c r="Y284" i="5" s="1"/>
  <c r="U237" i="5"/>
  <c r="W237" i="5" s="1"/>
  <c r="Y237" i="5" s="1"/>
  <c r="O291" i="5"/>
  <c r="Q291" i="5" s="1"/>
  <c r="S291" i="5" s="1"/>
  <c r="U291" i="5" s="1"/>
  <c r="W291" i="5" s="1"/>
  <c r="Y291" i="5" s="1"/>
  <c r="S339" i="5"/>
  <c r="U339" i="5" s="1"/>
  <c r="W339" i="5" s="1"/>
  <c r="Y339" i="5" s="1"/>
  <c r="K256" i="5"/>
  <c r="W505" i="5"/>
  <c r="Y505" i="5" s="1"/>
  <c r="M493" i="5"/>
  <c r="O493" i="5" s="1"/>
  <c r="Q493" i="5" s="1"/>
  <c r="S493" i="5" s="1"/>
  <c r="U493" i="5" s="1"/>
  <c r="W493" i="5" s="1"/>
  <c r="Y493" i="5" s="1"/>
  <c r="Q547" i="5"/>
  <c r="W495" i="5"/>
  <c r="O695" i="5"/>
  <c r="Q695" i="5" s="1"/>
  <c r="S695" i="5" s="1"/>
  <c r="U695" i="5" s="1"/>
  <c r="W695" i="5" s="1"/>
  <c r="Y695" i="5" s="1"/>
  <c r="Q624" i="5"/>
  <c r="S624" i="5" s="1"/>
  <c r="U624" i="5" s="1"/>
  <c r="W624" i="5" s="1"/>
  <c r="Y624" i="5" s="1"/>
  <c r="S846" i="5"/>
  <c r="U846" i="5" s="1"/>
  <c r="W846" i="5" s="1"/>
  <c r="Y846" i="5" s="1"/>
  <c r="Y1068" i="5"/>
  <c r="S1033" i="5"/>
  <c r="U1033" i="5" s="1"/>
  <c r="W1033" i="5" s="1"/>
  <c r="Y1033" i="5" s="1"/>
  <c r="O980" i="5"/>
  <c r="Q980" i="5" s="1"/>
  <c r="S980" i="5" s="1"/>
  <c r="U980" i="5" s="1"/>
  <c r="W980" i="5" s="1"/>
  <c r="Y980" i="5" s="1"/>
  <c r="O960" i="5"/>
  <c r="Q960" i="5" s="1"/>
  <c r="S960" i="5" s="1"/>
  <c r="U960" i="5" s="1"/>
  <c r="W960" i="5" s="1"/>
  <c r="Y960" i="5" s="1"/>
  <c r="S989" i="5"/>
  <c r="U989" i="5" s="1"/>
  <c r="W989" i="5" s="1"/>
  <c r="Y989" i="5" s="1"/>
  <c r="W1042" i="5"/>
  <c r="Y1042" i="5" s="1"/>
  <c r="U216" i="5"/>
  <c r="W216" i="5" s="1"/>
  <c r="Y216" i="5" s="1"/>
  <c r="W213" i="5"/>
  <c r="Y213" i="5" s="1"/>
  <c r="O325" i="5"/>
  <c r="Q325" i="5" s="1"/>
  <c r="S325" i="5" s="1"/>
  <c r="U325" i="5" s="1"/>
  <c r="W325" i="5" s="1"/>
  <c r="Y325" i="5" s="1"/>
  <c r="M420" i="5"/>
  <c r="O420" i="5" s="1"/>
  <c r="Q420" i="5" s="1"/>
  <c r="S420" i="5" s="1"/>
  <c r="U420" i="5" s="1"/>
  <c r="W420" i="5" s="1"/>
  <c r="Y420" i="5" s="1"/>
  <c r="U490" i="5"/>
  <c r="W490" i="5" s="1"/>
  <c r="Y490" i="5" s="1"/>
  <c r="O461" i="5"/>
  <c r="Q461" i="5" s="1"/>
  <c r="S461" i="5" s="1"/>
  <c r="U461" i="5" s="1"/>
  <c r="W461" i="5" s="1"/>
  <c r="Y461" i="5" s="1"/>
  <c r="Q456" i="5"/>
  <c r="S456" i="5" s="1"/>
  <c r="U456" i="5" s="1"/>
  <c r="W456" i="5" s="1"/>
  <c r="Y456" i="5" s="1"/>
  <c r="O405" i="5"/>
  <c r="Q405" i="5" s="1"/>
  <c r="S405" i="5" s="1"/>
  <c r="U405" i="5" s="1"/>
  <c r="W405" i="5" s="1"/>
  <c r="Y405" i="5" s="1"/>
  <c r="M544" i="5"/>
  <c r="O544" i="5" s="1"/>
  <c r="Q544" i="5" s="1"/>
  <c r="S544" i="5" s="1"/>
  <c r="U544" i="5" s="1"/>
  <c r="W544" i="5" s="1"/>
  <c r="Y544" i="5" s="1"/>
  <c r="S550" i="5"/>
  <c r="U550" i="5" s="1"/>
  <c r="U680" i="5"/>
  <c r="W680" i="5" s="1"/>
  <c r="Y680" i="5" s="1"/>
  <c r="K524" i="5"/>
  <c r="M524" i="5" s="1"/>
  <c r="O524" i="5" s="1"/>
  <c r="Q524" i="5" s="1"/>
  <c r="S524" i="5" s="1"/>
  <c r="U524" i="5" s="1"/>
  <c r="W524" i="5" s="1"/>
  <c r="Y524" i="5" s="1"/>
  <c r="U761" i="5"/>
  <c r="W761" i="5" s="1"/>
  <c r="Y761" i="5" s="1"/>
  <c r="M614" i="5"/>
  <c r="O614" i="5" s="1"/>
  <c r="K869" i="5"/>
  <c r="M869" i="5" s="1"/>
  <c r="O869" i="5" s="1"/>
  <c r="Q869" i="5" s="1"/>
  <c r="S869" i="5" s="1"/>
  <c r="U869" i="5" s="1"/>
  <c r="W869" i="5" s="1"/>
  <c r="Y869" i="5" s="1"/>
  <c r="M883" i="5"/>
  <c r="O883" i="5" s="1"/>
  <c r="Q883" i="5" s="1"/>
  <c r="S883" i="5" s="1"/>
  <c r="U883" i="5" s="1"/>
  <c r="W883" i="5" s="1"/>
  <c r="Y883" i="5" s="1"/>
  <c r="M808" i="5"/>
  <c r="O808" i="5" s="1"/>
  <c r="K952" i="5"/>
  <c r="M952" i="5" s="1"/>
  <c r="O952" i="5" s="1"/>
  <c r="Q952" i="5" s="1"/>
  <c r="S952" i="5" s="1"/>
  <c r="U952" i="5" s="1"/>
  <c r="W952" i="5" s="1"/>
  <c r="Y952" i="5" s="1"/>
  <c r="U1041" i="5"/>
  <c r="W1041" i="5" s="1"/>
  <c r="Y1041" i="5" s="1"/>
  <c r="S1008" i="5"/>
  <c r="U1008" i="5" s="1"/>
  <c r="W1008" i="5" s="1"/>
  <c r="Y1008" i="5" s="1"/>
  <c r="O1058" i="5"/>
  <c r="Q1058" i="5" s="1"/>
  <c r="S1058" i="5" s="1"/>
  <c r="U1058" i="5" s="1"/>
  <c r="W1058" i="5" s="1"/>
  <c r="Y1058" i="5" s="1"/>
  <c r="U931" i="5"/>
  <c r="W931" i="5" s="1"/>
  <c r="Y931" i="5" s="1"/>
  <c r="U1353" i="5"/>
  <c r="W1353" i="5" s="1"/>
  <c r="Y1353" i="5" s="1"/>
  <c r="O1435" i="5"/>
  <c r="Q1435" i="5" s="1"/>
  <c r="S1435" i="5" s="1"/>
  <c r="U1435" i="5" s="1"/>
  <c r="W1435" i="5" s="1"/>
  <c r="Y1435" i="5" s="1"/>
  <c r="M357" i="5"/>
  <c r="O357" i="5" s="1"/>
  <c r="Q357" i="5" s="1"/>
  <c r="S357" i="5" s="1"/>
  <c r="U357" i="5" s="1"/>
  <c r="W357" i="5" s="1"/>
  <c r="Y357" i="5" s="1"/>
  <c r="O476" i="5"/>
  <c r="Q476" i="5" s="1"/>
  <c r="S476" i="5" s="1"/>
  <c r="U476" i="5" s="1"/>
  <c r="W476" i="5" s="1"/>
  <c r="Y476" i="5" s="1"/>
  <c r="O437" i="5"/>
  <c r="Q437" i="5" s="1"/>
  <c r="S437" i="5" s="1"/>
  <c r="U437" i="5" s="1"/>
  <c r="W437" i="5" s="1"/>
  <c r="Y437" i="5" s="1"/>
  <c r="S612" i="5"/>
  <c r="U612" i="5" s="1"/>
  <c r="W612" i="5" s="1"/>
  <c r="Y612" i="5" s="1"/>
  <c r="Y526" i="5"/>
  <c r="U556" i="5"/>
  <c r="W556" i="5" s="1"/>
  <c r="Y556" i="5" s="1"/>
  <c r="S723" i="5"/>
  <c r="U723" i="5" s="1"/>
  <c r="W723" i="5" s="1"/>
  <c r="Y723" i="5" s="1"/>
  <c r="W593" i="5"/>
  <c r="Y593" i="5" s="1"/>
  <c r="Y711" i="5"/>
  <c r="Q816" i="5"/>
  <c r="S816" i="5" s="1"/>
  <c r="U816" i="5" s="1"/>
  <c r="W816" i="5" s="1"/>
  <c r="Y816" i="5" s="1"/>
  <c r="S677" i="5"/>
  <c r="U677" i="5" s="1"/>
  <c r="W677" i="5" s="1"/>
  <c r="Y677" i="5" s="1"/>
  <c r="K721" i="5"/>
  <c r="Q930" i="5"/>
  <c r="S930" i="5" s="1"/>
  <c r="U930" i="5" s="1"/>
  <c r="W930" i="5" s="1"/>
  <c r="Y930" i="5" s="1"/>
  <c r="S1079" i="5"/>
  <c r="U1079" i="5" s="1"/>
  <c r="W1079" i="5" s="1"/>
  <c r="Y1079" i="5" s="1"/>
  <c r="K418" i="5"/>
  <c r="M418" i="5" s="1"/>
  <c r="O418" i="5" s="1"/>
  <c r="Q418" i="5" s="1"/>
  <c r="S418" i="5" s="1"/>
  <c r="U418" i="5" s="1"/>
  <c r="W418" i="5" s="1"/>
  <c r="Y418" i="5" s="1"/>
  <c r="S575" i="5"/>
  <c r="U575" i="5" s="1"/>
  <c r="W575" i="5" s="1"/>
  <c r="Y575" i="5" s="1"/>
  <c r="Q247" i="5"/>
  <c r="S247" i="5" s="1"/>
  <c r="U247" i="5" s="1"/>
  <c r="W247" i="5" s="1"/>
  <c r="Y247" i="5" s="1"/>
  <c r="K299" i="5"/>
  <c r="M299" i="5" s="1"/>
  <c r="O299" i="5" s="1"/>
  <c r="Q299" i="5" s="1"/>
  <c r="S299" i="5" s="1"/>
  <c r="M275" i="5"/>
  <c r="O275" i="5" s="1"/>
  <c r="Q275" i="5" s="1"/>
  <c r="S275" i="5" s="1"/>
  <c r="U275" i="5" s="1"/>
  <c r="W275" i="5" s="1"/>
  <c r="Y275" i="5" s="1"/>
  <c r="K289" i="5"/>
  <c r="M289" i="5" s="1"/>
  <c r="O289" i="5" s="1"/>
  <c r="Q369" i="5"/>
  <c r="S369" i="5" s="1"/>
  <c r="U369" i="5" s="1"/>
  <c r="W369" i="5" s="1"/>
  <c r="Y369" i="5" s="1"/>
  <c r="S410" i="5"/>
  <c r="U410" i="5" s="1"/>
  <c r="W410" i="5" s="1"/>
  <c r="Y410" i="5" s="1"/>
  <c r="M485" i="5"/>
  <c r="O485" i="5" s="1"/>
  <c r="Q485" i="5" s="1"/>
  <c r="S485" i="5" s="1"/>
  <c r="U485" i="5" s="1"/>
  <c r="W485" i="5" s="1"/>
  <c r="Y485" i="5" s="1"/>
  <c r="M415" i="5"/>
  <c r="O415" i="5" s="1"/>
  <c r="Q415" i="5" s="1"/>
  <c r="S415" i="5" s="1"/>
  <c r="U415" i="5" s="1"/>
  <c r="W415" i="5" s="1"/>
  <c r="Y415" i="5" s="1"/>
  <c r="O496" i="5"/>
  <c r="Q496" i="5" s="1"/>
  <c r="S496" i="5" s="1"/>
  <c r="U496" i="5" s="1"/>
  <c r="W496" i="5" s="1"/>
  <c r="Y496" i="5" s="1"/>
  <c r="M395" i="5"/>
  <c r="O395" i="5" s="1"/>
  <c r="M577" i="5"/>
  <c r="O577" i="5" s="1"/>
  <c r="Q577" i="5" s="1"/>
  <c r="S577" i="5" s="1"/>
  <c r="U577" i="5" s="1"/>
  <c r="W577" i="5" s="1"/>
  <c r="Y577" i="5" s="1"/>
  <c r="M527" i="5"/>
  <c r="O527" i="5" s="1"/>
  <c r="Q527" i="5" s="1"/>
  <c r="S527" i="5" s="1"/>
  <c r="U527" i="5" s="1"/>
  <c r="W527" i="5" s="1"/>
  <c r="Y527" i="5" s="1"/>
  <c r="Q625" i="5"/>
  <c r="S625" i="5" s="1"/>
  <c r="U625" i="5" s="1"/>
  <c r="W625" i="5" s="1"/>
  <c r="Y625" i="5" s="1"/>
  <c r="S787" i="5"/>
  <c r="U787" i="5" s="1"/>
  <c r="W787" i="5" s="1"/>
  <c r="Y787" i="5" s="1"/>
  <c r="O853" i="5"/>
  <c r="Q853" i="5" s="1"/>
  <c r="S853" i="5" s="1"/>
  <c r="U853" i="5" s="1"/>
  <c r="W853" i="5" s="1"/>
  <c r="Y853" i="5" s="1"/>
  <c r="O894" i="5"/>
  <c r="Q894" i="5" s="1"/>
  <c r="S894" i="5" s="1"/>
  <c r="U894" i="5" s="1"/>
  <c r="W894" i="5" s="1"/>
  <c r="Y894" i="5" s="1"/>
  <c r="K274" i="5"/>
  <c r="M274" i="5" s="1"/>
  <c r="O274" i="5" s="1"/>
  <c r="Q274" i="5" s="1"/>
  <c r="S274" i="5" s="1"/>
  <c r="U274" i="5" s="1"/>
  <c r="W274" i="5" s="1"/>
  <c r="Y274" i="5" s="1"/>
  <c r="O432" i="5"/>
  <c r="Q432" i="5" s="1"/>
  <c r="S432" i="5" s="1"/>
  <c r="U432" i="5" s="1"/>
  <c r="W432" i="5" s="1"/>
  <c r="Y432" i="5" s="1"/>
  <c r="S959" i="5"/>
  <c r="U959" i="5" s="1"/>
  <c r="W959" i="5" s="1"/>
  <c r="Y959" i="5" s="1"/>
  <c r="S272" i="5"/>
  <c r="U272" i="5" s="1"/>
  <c r="K229" i="5"/>
  <c r="M229" i="5" s="1"/>
  <c r="O229" i="5" s="1"/>
  <c r="Q229" i="5" s="1"/>
  <c r="S229" i="5" s="1"/>
  <c r="U229" i="5" s="1"/>
  <c r="W229" i="5" s="1"/>
  <c r="Y229" i="5" s="1"/>
  <c r="O271" i="5"/>
  <c r="Q271" i="5" s="1"/>
  <c r="S271" i="5" s="1"/>
  <c r="U271" i="5" s="1"/>
  <c r="W271" i="5" s="1"/>
  <c r="Y271" i="5" s="1"/>
  <c r="K279" i="5"/>
  <c r="M279" i="5" s="1"/>
  <c r="O279" i="5" s="1"/>
  <c r="Q279" i="5" s="1"/>
  <c r="S279" i="5" s="1"/>
  <c r="U279" i="5" s="1"/>
  <c r="W279" i="5" s="1"/>
  <c r="Y279" i="5" s="1"/>
  <c r="Y377" i="5"/>
  <c r="Y392" i="5"/>
  <c r="K428" i="5"/>
  <c r="M428" i="5" s="1"/>
  <c r="O428" i="5" s="1"/>
  <c r="Q428" i="5" s="1"/>
  <c r="S428" i="5" s="1"/>
  <c r="U428" i="5" s="1"/>
  <c r="W428" i="5" s="1"/>
  <c r="Y428" i="5" s="1"/>
  <c r="Q601" i="5"/>
  <c r="S601" i="5" s="1"/>
  <c r="U601" i="5" s="1"/>
  <c r="W601" i="5" s="1"/>
  <c r="Y601" i="5" s="1"/>
  <c r="W802" i="5"/>
  <c r="Y802" i="5" s="1"/>
  <c r="S750" i="5"/>
  <c r="U750" i="5" s="1"/>
  <c r="W750" i="5" s="1"/>
  <c r="Y750" i="5" s="1"/>
  <c r="S783" i="5"/>
  <c r="U783" i="5" s="1"/>
  <c r="W783" i="5" s="1"/>
  <c r="Y783" i="5" s="1"/>
  <c r="O1179" i="5"/>
  <c r="Q1179" i="5" s="1"/>
  <c r="U1259" i="5"/>
  <c r="W1259" i="5" s="1"/>
  <c r="Y1259" i="5" s="1"/>
  <c r="M1358" i="5"/>
  <c r="O1358" i="5" s="1"/>
  <c r="Q1358" i="5" s="1"/>
  <c r="S1358" i="5" s="1"/>
  <c r="U1358" i="5" s="1"/>
  <c r="W1358" i="5" s="1"/>
  <c r="Y1358" i="5" s="1"/>
  <c r="O1586" i="5"/>
  <c r="Q1586" i="5" s="1"/>
  <c r="S1586" i="5" s="1"/>
  <c r="U1586" i="5" s="1"/>
  <c r="Q478" i="5"/>
  <c r="S478" i="5" s="1"/>
  <c r="U478" i="5" s="1"/>
  <c r="W478" i="5" s="1"/>
  <c r="Y478" i="5" s="1"/>
  <c r="M212" i="5"/>
  <c r="O212" i="5" s="1"/>
  <c r="Q212" i="5" s="1"/>
  <c r="S212" i="5" s="1"/>
  <c r="U212" i="5" s="1"/>
  <c r="W212" i="5" s="1"/>
  <c r="Y212" i="5" s="1"/>
  <c r="S224" i="5"/>
  <c r="U224" i="5" s="1"/>
  <c r="W224" i="5" s="1"/>
  <c r="Y224" i="5" s="1"/>
  <c r="Q312" i="5"/>
  <c r="O351" i="5"/>
  <c r="Q351" i="5" s="1"/>
  <c r="S351" i="5" s="1"/>
  <c r="U351" i="5" s="1"/>
  <c r="W351" i="5" s="1"/>
  <c r="Y351" i="5" s="1"/>
  <c r="K381" i="5"/>
  <c r="M381" i="5" s="1"/>
  <c r="O381" i="5" s="1"/>
  <c r="Q381" i="5" s="1"/>
  <c r="S381" i="5" s="1"/>
  <c r="M458" i="5"/>
  <c r="K450" i="5"/>
  <c r="M450" i="5" s="1"/>
  <c r="O450" i="5" s="1"/>
  <c r="Q450" i="5" s="1"/>
  <c r="S450" i="5" s="1"/>
  <c r="U450" i="5" s="1"/>
  <c r="W450" i="5" s="1"/>
  <c r="Y450" i="5" s="1"/>
  <c r="M522" i="5"/>
  <c r="O522" i="5" s="1"/>
  <c r="Q522" i="5" s="1"/>
  <c r="S522" i="5" s="1"/>
  <c r="U522" i="5" s="1"/>
  <c r="W522" i="5" s="1"/>
  <c r="Y522" i="5" s="1"/>
  <c r="W557" i="5"/>
  <c r="Y557" i="5" s="1"/>
  <c r="M600" i="5"/>
  <c r="O600" i="5" s="1"/>
  <c r="Q600" i="5" s="1"/>
  <c r="S600" i="5" s="1"/>
  <c r="U600" i="5" s="1"/>
  <c r="W600" i="5" s="1"/>
  <c r="Y600" i="5" s="1"/>
  <c r="O562" i="5"/>
  <c r="Q562" i="5" s="1"/>
  <c r="S562" i="5" s="1"/>
  <c r="U562" i="5" s="1"/>
  <c r="W562" i="5" s="1"/>
  <c r="Y562" i="5" s="1"/>
  <c r="K533" i="5"/>
  <c r="M533" i="5" s="1"/>
  <c r="O533" i="5" s="1"/>
  <c r="Q533" i="5" s="1"/>
  <c r="S533" i="5" s="1"/>
  <c r="U533" i="5" s="1"/>
  <c r="W533" i="5" s="1"/>
  <c r="Y533" i="5" s="1"/>
  <c r="K515" i="5"/>
  <c r="M515" i="5" s="1"/>
  <c r="O515" i="5" s="1"/>
  <c r="Q515" i="5" s="1"/>
  <c r="S515" i="5" s="1"/>
  <c r="U515" i="5" s="1"/>
  <c r="W515" i="5" s="1"/>
  <c r="Y515" i="5" s="1"/>
  <c r="O645" i="5"/>
  <c r="Q645" i="5" s="1"/>
  <c r="S645" i="5" s="1"/>
  <c r="U645" i="5" s="1"/>
  <c r="W645" i="5" s="1"/>
  <c r="Y645" i="5" s="1"/>
  <c r="S791" i="5"/>
  <c r="U791" i="5" s="1"/>
  <c r="W791" i="5" s="1"/>
  <c r="Y791" i="5" s="1"/>
  <c r="S874" i="5"/>
  <c r="U874" i="5" s="1"/>
  <c r="W874" i="5" s="1"/>
  <c r="Y874" i="5" s="1"/>
  <c r="Q1335" i="5"/>
  <c r="S1335" i="5" s="1"/>
  <c r="U1335" i="5" s="1"/>
  <c r="W1335" i="5" s="1"/>
  <c r="Y1335" i="5" s="1"/>
  <c r="U1282" i="5"/>
  <c r="W1282" i="5" s="1"/>
  <c r="Y1282" i="5" s="1"/>
  <c r="Q1309" i="5"/>
  <c r="S1309" i="5" s="1"/>
  <c r="U1309" i="5" s="1"/>
  <c r="W1309" i="5" s="1"/>
  <c r="Y1309" i="5" s="1"/>
  <c r="Y1336" i="5"/>
  <c r="W1673" i="5"/>
  <c r="Y1673" i="5" s="1"/>
  <c r="O1768" i="5"/>
  <c r="Q1768" i="5" s="1"/>
  <c r="S1768" i="5" s="1"/>
  <c r="U1768" i="5" s="1"/>
  <c r="W1768" i="5" s="1"/>
  <c r="Y1768" i="5" s="1"/>
  <c r="S57" i="5"/>
  <c r="U57" i="5" s="1"/>
  <c r="W57" i="5" s="1"/>
  <c r="Y57" i="5" s="1"/>
  <c r="S152" i="5"/>
  <c r="U152" i="5" s="1"/>
  <c r="W152" i="5" s="1"/>
  <c r="Y152" i="5" s="1"/>
  <c r="M165" i="5"/>
  <c r="O165" i="5" s="1"/>
  <c r="U1556" i="5"/>
  <c r="W1556" i="5" s="1"/>
  <c r="Y1556" i="5" s="1"/>
  <c r="U1681" i="5"/>
  <c r="W1681" i="5" s="1"/>
  <c r="Y1681" i="5" s="1"/>
  <c r="S1644" i="5"/>
  <c r="U1644" i="5" s="1"/>
  <c r="W1644" i="5" s="1"/>
  <c r="Y1644" i="5" s="1"/>
  <c r="M1806" i="5"/>
  <c r="O1806" i="5" s="1"/>
  <c r="Q1806" i="5" s="1"/>
  <c r="S1806" i="5" s="1"/>
  <c r="U1806" i="5" s="1"/>
  <c r="W1806" i="5" s="1"/>
  <c r="Y1806" i="5" s="1"/>
  <c r="U1808" i="5"/>
  <c r="W1808" i="5" s="1"/>
  <c r="Y1808" i="5" s="1"/>
  <c r="Q1677" i="5"/>
  <c r="S1677" i="5" s="1"/>
  <c r="U1677" i="5" s="1"/>
  <c r="W1677" i="5" s="1"/>
  <c r="Y1677" i="5" s="1"/>
  <c r="Q1667" i="5"/>
  <c r="S1667" i="5" s="1"/>
  <c r="U1667" i="5" s="1"/>
  <c r="W1667" i="5" s="1"/>
  <c r="Y1667" i="5" s="1"/>
  <c r="W43" i="5"/>
  <c r="Y43" i="5" s="1"/>
  <c r="Q5" i="5"/>
  <c r="S5" i="5" s="1"/>
  <c r="U5" i="5" s="1"/>
  <c r="W5" i="5" s="1"/>
  <c r="Y5" i="5" s="1"/>
  <c r="Q169" i="5"/>
  <c r="S169" i="5" s="1"/>
  <c r="U169" i="5" s="1"/>
  <c r="W169" i="5" s="1"/>
  <c r="Y169" i="5" s="1"/>
  <c r="O939" i="5"/>
  <c r="Q939" i="5" s="1"/>
  <c r="S939" i="5" s="1"/>
  <c r="U939" i="5" s="1"/>
  <c r="W939" i="5" s="1"/>
  <c r="Y939" i="5" s="1"/>
  <c r="K957" i="5"/>
  <c r="M957" i="5" s="1"/>
  <c r="O957" i="5" s="1"/>
  <c r="O1018" i="5"/>
  <c r="Q1018" i="5" s="1"/>
  <c r="S1018" i="5" s="1"/>
  <c r="U1018" i="5" s="1"/>
  <c r="W1018" i="5" s="1"/>
  <c r="Y1018" i="5" s="1"/>
  <c r="U1142" i="5"/>
  <c r="W1142" i="5" s="1"/>
  <c r="Y1142" i="5" s="1"/>
  <c r="O1129" i="5"/>
  <c r="Q1129" i="5" s="1"/>
  <c r="S1129" i="5" s="1"/>
  <c r="U1129" i="5" s="1"/>
  <c r="W1129" i="5" s="1"/>
  <c r="Y1129" i="5" s="1"/>
  <c r="K1235" i="5"/>
  <c r="M1235" i="5" s="1"/>
  <c r="O1235" i="5" s="1"/>
  <c r="Q1235" i="5" s="1"/>
  <c r="S1235" i="5" s="1"/>
  <c r="U1235" i="5" s="1"/>
  <c r="W1235" i="5" s="1"/>
  <c r="Y1235" i="5" s="1"/>
  <c r="S1246" i="5"/>
  <c r="U1246" i="5" s="1"/>
  <c r="W1246" i="5" s="1"/>
  <c r="Y1246" i="5" s="1"/>
  <c r="O1160" i="5"/>
  <c r="Q1184" i="5"/>
  <c r="S1184" i="5" s="1"/>
  <c r="U1184" i="5" s="1"/>
  <c r="W1184" i="5" s="1"/>
  <c r="Y1184" i="5" s="1"/>
  <c r="K1128" i="5"/>
  <c r="M1128" i="5" s="1"/>
  <c r="O1128" i="5" s="1"/>
  <c r="Q1128" i="5" s="1"/>
  <c r="S1128" i="5" s="1"/>
  <c r="O1346" i="5"/>
  <c r="Q1346" i="5" s="1"/>
  <c r="S1346" i="5" s="1"/>
  <c r="U1346" i="5" s="1"/>
  <c r="W1346" i="5" s="1"/>
  <c r="Y1346" i="5" s="1"/>
  <c r="Q1234" i="5"/>
  <c r="S1234" i="5" s="1"/>
  <c r="U1234" i="5" s="1"/>
  <c r="W1234" i="5" s="1"/>
  <c r="Y1234" i="5" s="1"/>
  <c r="O1311" i="5"/>
  <c r="Q1311" i="5" s="1"/>
  <c r="S1311" i="5" s="1"/>
  <c r="U1311" i="5" s="1"/>
  <c r="W1311" i="5" s="1"/>
  <c r="Y1311" i="5" s="1"/>
  <c r="O1149" i="5"/>
  <c r="U1182" i="5"/>
  <c r="W1182" i="5" s="1"/>
  <c r="Y1182" i="5" s="1"/>
  <c r="U1498" i="5"/>
  <c r="W1498" i="5" s="1"/>
  <c r="Y1498" i="5" s="1"/>
  <c r="Y1425" i="5"/>
  <c r="W1510" i="5"/>
  <c r="Y1510" i="5" s="1"/>
  <c r="W1569" i="5"/>
  <c r="Y1569" i="5" s="1"/>
  <c r="K1460" i="5"/>
  <c r="M1460" i="5" s="1"/>
  <c r="O1460" i="5" s="1"/>
  <c r="Q1460" i="5" s="1"/>
  <c r="S1460" i="5" s="1"/>
  <c r="U1460" i="5" s="1"/>
  <c r="W1460" i="5" s="1"/>
  <c r="Y1460" i="5" s="1"/>
  <c r="Y1615" i="5"/>
  <c r="Q1555" i="5"/>
  <c r="S1555" i="5" s="1"/>
  <c r="U1555" i="5" s="1"/>
  <c r="W1555" i="5" s="1"/>
  <c r="Y1555" i="5" s="1"/>
  <c r="K1651" i="5"/>
  <c r="U1873" i="5"/>
  <c r="W1873" i="5" s="1"/>
  <c r="Y1873" i="5" s="1"/>
  <c r="U1672" i="5"/>
  <c r="W1672" i="5" s="1"/>
  <c r="Y1672" i="5" s="1"/>
  <c r="Q1790" i="5"/>
  <c r="S1790" i="5" s="1"/>
  <c r="U1790" i="5" s="1"/>
  <c r="W1708" i="5"/>
  <c r="Y1708" i="5" s="1"/>
  <c r="M1727" i="5"/>
  <c r="O1727" i="5" s="1"/>
  <c r="Q1727" i="5" s="1"/>
  <c r="S1727" i="5" s="1"/>
  <c r="U1727" i="5" s="1"/>
  <c r="W1727" i="5" s="1"/>
  <c r="Y1727" i="5" s="1"/>
  <c r="M1752" i="5"/>
  <c r="O1752" i="5" s="1"/>
  <c r="Q1752" i="5" s="1"/>
  <c r="S1752" i="5" s="1"/>
  <c r="U1752" i="5" s="1"/>
  <c r="W1752" i="5" s="1"/>
  <c r="Y1752" i="5" s="1"/>
  <c r="S1682" i="5"/>
  <c r="U1682" i="5" s="1"/>
  <c r="W1682" i="5" s="1"/>
  <c r="Y1682" i="5" s="1"/>
  <c r="S50" i="5"/>
  <c r="U50" i="5" s="1"/>
  <c r="W50" i="5" s="1"/>
  <c r="Y50" i="5" s="1"/>
  <c r="M198" i="5"/>
  <c r="O198" i="5" s="1"/>
  <c r="Q198" i="5" s="1"/>
  <c r="S198" i="5" s="1"/>
  <c r="U198" i="5" s="1"/>
  <c r="W198" i="5" s="1"/>
  <c r="Y198" i="5" s="1"/>
  <c r="K693" i="5"/>
  <c r="M693" i="5" s="1"/>
  <c r="O851" i="5"/>
  <c r="M864" i="5"/>
  <c r="O864" i="5" s="1"/>
  <c r="Q864" i="5" s="1"/>
  <c r="K806" i="5"/>
  <c r="M806" i="5" s="1"/>
  <c r="O806" i="5" s="1"/>
  <c r="Q806" i="5" s="1"/>
  <c r="S806" i="5" s="1"/>
  <c r="U806" i="5" s="1"/>
  <c r="W806" i="5" s="1"/>
  <c r="Y806" i="5" s="1"/>
  <c r="M863" i="5"/>
  <c r="U898" i="5"/>
  <c r="W898" i="5" s="1"/>
  <c r="Y898" i="5" s="1"/>
  <c r="W970" i="5"/>
  <c r="Y970" i="5" s="1"/>
  <c r="K896" i="5"/>
  <c r="M896" i="5" s="1"/>
  <c r="O896" i="5" s="1"/>
  <c r="O1023" i="5"/>
  <c r="Q1023" i="5" s="1"/>
  <c r="S1023" i="5" s="1"/>
  <c r="U1023" i="5" s="1"/>
  <c r="W1023" i="5" s="1"/>
  <c r="Y1023" i="5" s="1"/>
  <c r="K1098" i="5"/>
  <c r="M1098" i="5" s="1"/>
  <c r="O1098" i="5" s="1"/>
  <c r="Q1098" i="5" s="1"/>
  <c r="S1098" i="5" s="1"/>
  <c r="U1098" i="5" s="1"/>
  <c r="W1098" i="5" s="1"/>
  <c r="Y1098" i="5" s="1"/>
  <c r="Q1221" i="5"/>
  <c r="S1221" i="5" s="1"/>
  <c r="U1221" i="5" s="1"/>
  <c r="W1221" i="5" s="1"/>
  <c r="Y1221" i="5" s="1"/>
  <c r="Q1275" i="5"/>
  <c r="S1275" i="5" s="1"/>
  <c r="U1275" i="5" s="1"/>
  <c r="W1275" i="5" s="1"/>
  <c r="Y1275" i="5" s="1"/>
  <c r="O1204" i="5"/>
  <c r="Q1204" i="5" s="1"/>
  <c r="S1204" i="5" s="1"/>
  <c r="U1204" i="5" s="1"/>
  <c r="W1204" i="5" s="1"/>
  <c r="Y1204" i="5" s="1"/>
  <c r="M1280" i="5"/>
  <c r="O1280" i="5" s="1"/>
  <c r="Q1280" i="5" s="1"/>
  <c r="S1280" i="5" s="1"/>
  <c r="U1280" i="5" s="1"/>
  <c r="W1280" i="5" s="1"/>
  <c r="Y1280" i="5" s="1"/>
  <c r="K1304" i="5"/>
  <c r="M1304" i="5" s="1"/>
  <c r="O1304" i="5" s="1"/>
  <c r="Q1304" i="5" s="1"/>
  <c r="S1304" i="5" s="1"/>
  <c r="U1304" i="5" s="1"/>
  <c r="W1304" i="5" s="1"/>
  <c r="Y1304" i="5" s="1"/>
  <c r="M1180" i="5"/>
  <c r="O1180" i="5" s="1"/>
  <c r="Q1180" i="5" s="1"/>
  <c r="S1237" i="5"/>
  <c r="U1237" i="5" s="1"/>
  <c r="W1237" i="5" s="1"/>
  <c r="Y1237" i="5" s="1"/>
  <c r="M1290" i="5"/>
  <c r="O1290" i="5" s="1"/>
  <c r="Q1290" i="5" s="1"/>
  <c r="S1290" i="5" s="1"/>
  <c r="U1290" i="5" s="1"/>
  <c r="W1290" i="5" s="1"/>
  <c r="Y1290" i="5" s="1"/>
  <c r="Y1445" i="5"/>
  <c r="M1500" i="5"/>
  <c r="O1500" i="5" s="1"/>
  <c r="Q1500" i="5" s="1"/>
  <c r="S1500" i="5" s="1"/>
  <c r="U1500" i="5" s="1"/>
  <c r="W1500" i="5" s="1"/>
  <c r="Q1565" i="5"/>
  <c r="S1565" i="5" s="1"/>
  <c r="U1565" i="5" s="1"/>
  <c r="W1565" i="5" s="1"/>
  <c r="Y1565" i="5" s="1"/>
  <c r="U1588" i="5"/>
  <c r="W1588" i="5" s="1"/>
  <c r="Y1588" i="5" s="1"/>
  <c r="Y1650" i="5"/>
  <c r="S1640" i="5"/>
  <c r="U1640" i="5" s="1"/>
  <c r="W1640" i="5" s="1"/>
  <c r="Y1640" i="5" s="1"/>
  <c r="Q1683" i="5"/>
  <c r="S1683" i="5" s="1"/>
  <c r="U1683" i="5" s="1"/>
  <c r="W1683" i="5" s="1"/>
  <c r="Y1683" i="5" s="1"/>
  <c r="O1805" i="5"/>
  <c r="Q1805" i="5" s="1"/>
  <c r="S1805" i="5" s="1"/>
  <c r="U1805" i="5" s="1"/>
  <c r="W1805" i="5" s="1"/>
  <c r="Y1805" i="5" s="1"/>
  <c r="K1841" i="5"/>
  <c r="M1841" i="5" s="1"/>
  <c r="O1841" i="5" s="1"/>
  <c r="Q1841" i="5" s="1"/>
  <c r="S1841" i="5" s="1"/>
  <c r="U1841" i="5" s="1"/>
  <c r="W1841" i="5" s="1"/>
  <c r="Y1841" i="5" s="1"/>
  <c r="Q1558" i="5"/>
  <c r="S1558" i="5" s="1"/>
  <c r="U1558" i="5" s="1"/>
  <c r="W1558" i="5" s="1"/>
  <c r="Y1558" i="5" s="1"/>
  <c r="O1728" i="5"/>
  <c r="Q1728" i="5" s="1"/>
  <c r="S1728" i="5" s="1"/>
  <c r="U1728" i="5" s="1"/>
  <c r="W1728" i="5" s="1"/>
  <c r="Y1728" i="5" s="1"/>
  <c r="O1753" i="5"/>
  <c r="Q1753" i="5" s="1"/>
  <c r="S1753" i="5" s="1"/>
  <c r="U1753" i="5" s="1"/>
  <c r="W1753" i="5" s="1"/>
  <c r="Y1753" i="5" s="1"/>
  <c r="O1787" i="5"/>
  <c r="Q1787" i="5" s="1"/>
  <c r="S1787" i="5" s="1"/>
  <c r="U1787" i="5" s="1"/>
  <c r="W1787" i="5" s="1"/>
  <c r="Y1787" i="5" s="1"/>
  <c r="O1662" i="5"/>
  <c r="Q1662" i="5" s="1"/>
  <c r="S1662" i="5" s="1"/>
  <c r="U1662" i="5" s="1"/>
  <c r="W1662" i="5" s="1"/>
  <c r="Y1662" i="5" s="1"/>
  <c r="S1707" i="5"/>
  <c r="U1707" i="5" s="1"/>
  <c r="W1707" i="5" s="1"/>
  <c r="Y1707" i="5" s="1"/>
  <c r="M1780" i="5"/>
  <c r="O1780" i="5" s="1"/>
  <c r="Q1780" i="5" s="1"/>
  <c r="S1780" i="5" s="1"/>
  <c r="U1780" i="5" s="1"/>
  <c r="W1780" i="5" s="1"/>
  <c r="Y1780" i="5" s="1"/>
  <c r="M1777" i="5"/>
  <c r="O1777" i="5" s="1"/>
  <c r="Q1777" i="5" s="1"/>
  <c r="S1777" i="5" s="1"/>
  <c r="U1777" i="5" s="1"/>
  <c r="W1777" i="5" s="1"/>
  <c r="Y1777" i="5" s="1"/>
  <c r="M23" i="5"/>
  <c r="O23" i="5" s="1"/>
  <c r="M28" i="5"/>
  <c r="O28" i="5" s="1"/>
  <c r="Q28" i="5" s="1"/>
  <c r="S28" i="5" s="1"/>
  <c r="U28" i="5" s="1"/>
  <c r="W28" i="5" s="1"/>
  <c r="Y28" i="5" s="1"/>
  <c r="S93" i="5"/>
  <c r="U93" i="5" s="1"/>
  <c r="W93" i="5" s="1"/>
  <c r="Y93" i="5" s="1"/>
  <c r="K48" i="5"/>
  <c r="M48" i="5" s="1"/>
  <c r="O48" i="5" s="1"/>
  <c r="Q48" i="5" s="1"/>
  <c r="S48" i="5" s="1"/>
  <c r="U48" i="5" s="1"/>
  <c r="O171" i="5"/>
  <c r="Q171" i="5" s="1"/>
  <c r="S171" i="5" s="1"/>
  <c r="U171" i="5" s="1"/>
  <c r="W171" i="5" s="1"/>
  <c r="Y171" i="5" s="1"/>
  <c r="K96" i="5"/>
  <c r="M96" i="5" s="1"/>
  <c r="O96" i="5" s="1"/>
  <c r="Q96" i="5" s="1"/>
  <c r="S96" i="5" s="1"/>
  <c r="U96" i="5" s="1"/>
  <c r="W96" i="5" s="1"/>
  <c r="Y96" i="5" s="1"/>
  <c r="U839" i="5"/>
  <c r="W839" i="5" s="1"/>
  <c r="Y839" i="5" s="1"/>
  <c r="M740" i="5"/>
  <c r="O740" i="5" s="1"/>
  <c r="Q740" i="5" s="1"/>
  <c r="S740" i="5" s="1"/>
  <c r="U740" i="5" s="1"/>
  <c r="W740" i="5" s="1"/>
  <c r="Y740" i="5" s="1"/>
  <c r="O747" i="5"/>
  <c r="U847" i="5"/>
  <c r="W847" i="5" s="1"/>
  <c r="Y847" i="5" s="1"/>
  <c r="O859" i="5"/>
  <c r="K918" i="5"/>
  <c r="M918" i="5" s="1"/>
  <c r="O918" i="5" s="1"/>
  <c r="Q918" i="5" s="1"/>
  <c r="S918" i="5" s="1"/>
  <c r="Q1004" i="5"/>
  <c r="S1004" i="5" s="1"/>
  <c r="U1004" i="5" s="1"/>
  <c r="W1004" i="5" s="1"/>
  <c r="Y1004" i="5" s="1"/>
  <c r="O1073" i="5"/>
  <c r="Q1073" i="5" s="1"/>
  <c r="S1073" i="5" s="1"/>
  <c r="U1073" i="5" s="1"/>
  <c r="W1073" i="5" s="1"/>
  <c r="Y1073" i="5" s="1"/>
  <c r="M967" i="5"/>
  <c r="O967" i="5" s="1"/>
  <c r="Q967" i="5" s="1"/>
  <c r="S967" i="5" s="1"/>
  <c r="U967" i="5" s="1"/>
  <c r="W967" i="5" s="1"/>
  <c r="Y967" i="5" s="1"/>
  <c r="Q1009" i="5"/>
  <c r="S1009" i="5" s="1"/>
  <c r="U1009" i="5" s="1"/>
  <c r="W1009" i="5" s="1"/>
  <c r="Y1009" i="5" s="1"/>
  <c r="Q1059" i="5"/>
  <c r="S1059" i="5" s="1"/>
  <c r="U1059" i="5" s="1"/>
  <c r="W1059" i="5" s="1"/>
  <c r="Y1059" i="5" s="1"/>
  <c r="O1064" i="5"/>
  <c r="Q1064" i="5" s="1"/>
  <c r="S1064" i="5" s="1"/>
  <c r="U1064" i="5" s="1"/>
  <c r="W1064" i="5" s="1"/>
  <c r="Y1064" i="5" s="1"/>
  <c r="O1019" i="5"/>
  <c r="Q1019" i="5" s="1"/>
  <c r="S1019" i="5" s="1"/>
  <c r="U1019" i="5" s="1"/>
  <c r="W1019" i="5" s="1"/>
  <c r="Y1019" i="5" s="1"/>
  <c r="O1044" i="5"/>
  <c r="Q1044" i="5" s="1"/>
  <c r="S1044" i="5" s="1"/>
  <c r="U1044" i="5" s="1"/>
  <c r="W1044" i="5" s="1"/>
  <c r="Y1044" i="5" s="1"/>
  <c r="Y1085" i="5"/>
  <c r="Y1170" i="5"/>
  <c r="S1138" i="5"/>
  <c r="U1138" i="5" s="1"/>
  <c r="W1138" i="5" s="1"/>
  <c r="Y1138" i="5" s="1"/>
  <c r="O1206" i="5"/>
  <c r="Q1206" i="5" s="1"/>
  <c r="S1206" i="5" s="1"/>
  <c r="U1206" i="5" s="1"/>
  <c r="W1206" i="5" s="1"/>
  <c r="Y1206" i="5" s="1"/>
  <c r="K1299" i="5"/>
  <c r="M1299" i="5" s="1"/>
  <c r="O1299" i="5" s="1"/>
  <c r="Q1299" i="5" s="1"/>
  <c r="S1299" i="5" s="1"/>
  <c r="U1299" i="5" s="1"/>
  <c r="W1299" i="5" s="1"/>
  <c r="Y1299" i="5" s="1"/>
  <c r="O1242" i="5"/>
  <c r="Q1242" i="5" s="1"/>
  <c r="S1242" i="5" s="1"/>
  <c r="U1242" i="5" s="1"/>
  <c r="W1242" i="5" s="1"/>
  <c r="Y1242" i="5" s="1"/>
  <c r="M1250" i="5"/>
  <c r="O1250" i="5" s="1"/>
  <c r="Q1250" i="5" s="1"/>
  <c r="S1250" i="5" s="1"/>
  <c r="U1250" i="5" s="1"/>
  <c r="W1250" i="5" s="1"/>
  <c r="Y1250" i="5" s="1"/>
  <c r="U1483" i="5"/>
  <c r="W1483" i="5" s="1"/>
  <c r="Y1483" i="5" s="1"/>
  <c r="K1376" i="5"/>
  <c r="M1376" i="5" s="1"/>
  <c r="O1376" i="5" s="1"/>
  <c r="Q1376" i="5" s="1"/>
  <c r="S1376" i="5" s="1"/>
  <c r="U1376" i="5" s="1"/>
  <c r="W1376" i="5" s="1"/>
  <c r="Y1376" i="5" s="1"/>
  <c r="M1354" i="5"/>
  <c r="S1431" i="5"/>
  <c r="U1431" i="5" s="1"/>
  <c r="W1431" i="5" s="1"/>
  <c r="Y1431" i="5" s="1"/>
  <c r="O1549" i="5"/>
  <c r="Q1549" i="5" s="1"/>
  <c r="S1549" i="5" s="1"/>
  <c r="U1549" i="5" s="1"/>
  <c r="W1549" i="5" s="1"/>
  <c r="Y1549" i="5" s="1"/>
  <c r="M1484" i="5"/>
  <c r="O1484" i="5" s="1"/>
  <c r="Q1484" i="5" s="1"/>
  <c r="S1484" i="5" s="1"/>
  <c r="U1484" i="5" s="1"/>
  <c r="W1484" i="5" s="1"/>
  <c r="Y1484" i="5" s="1"/>
  <c r="K1459" i="5"/>
  <c r="M1459" i="5" s="1"/>
  <c r="O1459" i="5" s="1"/>
  <c r="M1633" i="5"/>
  <c r="O1633" i="5" s="1"/>
  <c r="Q1633" i="5" s="1"/>
  <c r="S1633" i="5" s="1"/>
  <c r="U1633" i="5" s="1"/>
  <c r="W1633" i="5" s="1"/>
  <c r="Y1633" i="5" s="1"/>
  <c r="M1671" i="5"/>
  <c r="O1671" i="5" s="1"/>
  <c r="Q1671" i="5" s="1"/>
  <c r="S1671" i="5" s="1"/>
  <c r="U1671" i="5" s="1"/>
  <c r="W1671" i="5" s="1"/>
  <c r="Y1671" i="5" s="1"/>
  <c r="M1661" i="5"/>
  <c r="O1661" i="5" s="1"/>
  <c r="Q1661" i="5" s="1"/>
  <c r="S1661" i="5" s="1"/>
  <c r="O1601" i="5"/>
  <c r="Q1601" i="5" s="1"/>
  <c r="S1601" i="5" s="1"/>
  <c r="U1601" i="5" s="1"/>
  <c r="W1601" i="5" s="1"/>
  <c r="Y1601" i="5" s="1"/>
  <c r="K1846" i="5"/>
  <c r="M1846" i="5" s="1"/>
  <c r="O1846" i="5" s="1"/>
  <c r="Q1846" i="5" s="1"/>
  <c r="S1846" i="5" s="1"/>
  <c r="U1846" i="5" s="1"/>
  <c r="W1846" i="5" s="1"/>
  <c r="Y1846" i="5" s="1"/>
  <c r="O1697" i="5"/>
  <c r="Q1697" i="5" s="1"/>
  <c r="S1697" i="5" s="1"/>
  <c r="U1697" i="5" s="1"/>
  <c r="W1697" i="5" s="1"/>
  <c r="Y1697" i="5" s="1"/>
  <c r="M1732" i="5"/>
  <c r="O1732" i="5" s="1"/>
  <c r="Q1732" i="5" s="1"/>
  <c r="S1732" i="5" s="1"/>
  <c r="U1732" i="5" s="1"/>
  <c r="W1732" i="5" s="1"/>
  <c r="Y1732" i="5" s="1"/>
  <c r="K1613" i="5"/>
  <c r="M1613" i="5" s="1"/>
  <c r="O1613" i="5" s="1"/>
  <c r="Q1613" i="5" s="1"/>
  <c r="S1613" i="5" s="1"/>
  <c r="U1613" i="5" s="1"/>
  <c r="W1613" i="5" s="1"/>
  <c r="Y1613" i="5" s="1"/>
  <c r="U85" i="5"/>
  <c r="W85" i="5" s="1"/>
  <c r="Y85" i="5" s="1"/>
  <c r="K44" i="5"/>
  <c r="U159" i="5"/>
  <c r="W159" i="5" s="1"/>
  <c r="Y159" i="5" s="1"/>
  <c r="O106" i="5"/>
  <c r="Q106" i="5" s="1"/>
  <c r="S106" i="5" s="1"/>
  <c r="U106" i="5" s="1"/>
  <c r="W106" i="5" s="1"/>
  <c r="Y106" i="5" s="1"/>
  <c r="K105" i="5"/>
  <c r="M105" i="5" s="1"/>
  <c r="O105" i="5" s="1"/>
  <c r="Q105" i="5" s="1"/>
  <c r="S105" i="5" s="1"/>
  <c r="U105" i="5" s="1"/>
  <c r="W105" i="5" s="1"/>
  <c r="Y105" i="5" s="1"/>
  <c r="K156" i="5"/>
  <c r="M156" i="5" s="1"/>
  <c r="O156" i="5" s="1"/>
  <c r="Q156" i="5" s="1"/>
  <c r="S156" i="5" s="1"/>
  <c r="U156" i="5" s="1"/>
  <c r="W156" i="5" s="1"/>
  <c r="Y156" i="5" s="1"/>
  <c r="Q849" i="5"/>
  <c r="S849" i="5" s="1"/>
  <c r="M950" i="5"/>
  <c r="O950" i="5" s="1"/>
  <c r="Q950" i="5" s="1"/>
  <c r="S950" i="5" s="1"/>
  <c r="U950" i="5" s="1"/>
  <c r="W950" i="5" s="1"/>
  <c r="Y950" i="5" s="1"/>
  <c r="M1043" i="5"/>
  <c r="O1043" i="5" s="1"/>
  <c r="Q1043" i="5" s="1"/>
  <c r="S1043" i="5" s="1"/>
  <c r="U1043" i="5" s="1"/>
  <c r="W1043" i="5" s="1"/>
  <c r="Y1043" i="5" s="1"/>
  <c r="O1271" i="5"/>
  <c r="Q1271" i="5" s="1"/>
  <c r="S1271" i="5" s="1"/>
  <c r="U1271" i="5" s="1"/>
  <c r="W1271" i="5" s="1"/>
  <c r="Y1271" i="5" s="1"/>
  <c r="O1189" i="5"/>
  <c r="Q1189" i="5" s="1"/>
  <c r="S1189" i="5" s="1"/>
  <c r="U1189" i="5" s="1"/>
  <c r="W1189" i="5" s="1"/>
  <c r="Y1189" i="5" s="1"/>
  <c r="Q1175" i="5"/>
  <c r="S1175" i="5" s="1"/>
  <c r="U1175" i="5" s="1"/>
  <c r="W1175" i="5" s="1"/>
  <c r="Y1175" i="5" s="1"/>
  <c r="M1224" i="5"/>
  <c r="O1224" i="5" s="1"/>
  <c r="Q1224" i="5" s="1"/>
  <c r="S1224" i="5" s="1"/>
  <c r="U1224" i="5" s="1"/>
  <c r="W1224" i="5" s="1"/>
  <c r="Y1224" i="5" s="1"/>
  <c r="M1281" i="5"/>
  <c r="O1281" i="5" s="1"/>
  <c r="Q1281" i="5" s="1"/>
  <c r="S1281" i="5" s="1"/>
  <c r="S1398" i="5"/>
  <c r="U1398" i="5" s="1"/>
  <c r="W1398" i="5" s="1"/>
  <c r="Y1398" i="5" s="1"/>
  <c r="M1539" i="5"/>
  <c r="O1539" i="5" s="1"/>
  <c r="Q1539" i="5" s="1"/>
  <c r="S1539" i="5" s="1"/>
  <c r="U1539" i="5" s="1"/>
  <c r="W1539" i="5" s="1"/>
  <c r="Y1539" i="5" s="1"/>
  <c r="O1538" i="5"/>
  <c r="Q1538" i="5" s="1"/>
  <c r="S1538" i="5" s="1"/>
  <c r="U1538" i="5" s="1"/>
  <c r="W1538" i="5" s="1"/>
  <c r="Y1538" i="5" s="1"/>
  <c r="S1609" i="5"/>
  <c r="U1609" i="5" s="1"/>
  <c r="W1609" i="5" s="1"/>
  <c r="Y1609" i="5" s="1"/>
  <c r="O1631" i="5"/>
  <c r="Q1631" i="5" s="1"/>
  <c r="S1631" i="5" s="1"/>
  <c r="U1631" i="5" s="1"/>
  <c r="W1631" i="5" s="1"/>
  <c r="Y1631" i="5" s="1"/>
  <c r="U1730" i="5"/>
  <c r="W1730" i="5" s="1"/>
  <c r="Y1730" i="5" s="1"/>
  <c r="K1782" i="5"/>
  <c r="M1782" i="5" s="1"/>
  <c r="O1782" i="5" s="1"/>
  <c r="Q1782" i="5" s="1"/>
  <c r="S1782" i="5" s="1"/>
  <c r="U1782" i="5" s="1"/>
  <c r="W1782" i="5" s="1"/>
  <c r="Y1782" i="5" s="1"/>
  <c r="Q1813" i="5"/>
  <c r="S1813" i="5" s="1"/>
  <c r="U1813" i="5" s="1"/>
  <c r="W1813" i="5" s="1"/>
  <c r="Y1813" i="5" s="1"/>
  <c r="O1758" i="5"/>
  <c r="Q1758" i="5" s="1"/>
  <c r="S1758" i="5" s="1"/>
  <c r="U1758" i="5" s="1"/>
  <c r="W1758" i="5" s="1"/>
  <c r="Y1758" i="5" s="1"/>
  <c r="K18" i="5"/>
  <c r="K45" i="5"/>
  <c r="U203" i="5"/>
  <c r="W203" i="5" s="1"/>
  <c r="Y203" i="5" s="1"/>
  <c r="O164" i="5"/>
  <c r="Q164" i="5" s="1"/>
  <c r="S164" i="5" s="1"/>
  <c r="U164" i="5" s="1"/>
  <c r="W164" i="5" s="1"/>
  <c r="Y164" i="5" s="1"/>
  <c r="M174" i="5"/>
  <c r="O174" i="5" s="1"/>
  <c r="Q174" i="5" s="1"/>
  <c r="S174" i="5" s="1"/>
  <c r="U174" i="5" s="1"/>
  <c r="W174" i="5" s="1"/>
  <c r="Y174" i="5" s="1"/>
  <c r="Q1284" i="5"/>
  <c r="S1284" i="5" s="1"/>
  <c r="U1284" i="5" s="1"/>
  <c r="W1284" i="5" s="1"/>
  <c r="Y1284" i="5" s="1"/>
  <c r="Y1488" i="5"/>
  <c r="W1340" i="5"/>
  <c r="Y1340" i="5" s="1"/>
  <c r="K1534" i="5"/>
  <c r="M1534" i="5" s="1"/>
  <c r="O1534" i="5" s="1"/>
  <c r="Q1534" i="5" s="1"/>
  <c r="S1534" i="5" s="1"/>
  <c r="U1534" i="5" s="1"/>
  <c r="W1534" i="5" s="1"/>
  <c r="Y1534" i="5" s="1"/>
  <c r="O1486" i="5"/>
  <c r="Q1486" i="5" s="1"/>
  <c r="S1486" i="5" s="1"/>
  <c r="U1486" i="5" s="1"/>
  <c r="W1486" i="5" s="1"/>
  <c r="Y1486" i="5" s="1"/>
  <c r="M1416" i="5"/>
  <c r="O1416" i="5" s="1"/>
  <c r="Q1416" i="5" s="1"/>
  <c r="S1416" i="5" s="1"/>
  <c r="U1416" i="5" s="1"/>
  <c r="W1416" i="5" s="1"/>
  <c r="Y1416" i="5" s="1"/>
  <c r="W1656" i="5"/>
  <c r="Y1656" i="5" s="1"/>
  <c r="S1583" i="5"/>
  <c r="U1583" i="5" s="1"/>
  <c r="W1583" i="5" s="1"/>
  <c r="Y1583" i="5" s="1"/>
  <c r="O1608" i="5"/>
  <c r="Q1608" i="5" s="1"/>
  <c r="O1649" i="5"/>
  <c r="Q1649" i="5" s="1"/>
  <c r="S1649" i="5" s="1"/>
  <c r="U1649" i="5" s="1"/>
  <c r="W1649" i="5" s="1"/>
  <c r="Y1649" i="5" s="1"/>
  <c r="U1685" i="5"/>
  <c r="W1685" i="5" s="1"/>
  <c r="Y1685" i="5" s="1"/>
  <c r="M1797" i="5"/>
  <c r="O1797" i="5" s="1"/>
  <c r="Q1797" i="5" s="1"/>
  <c r="S1797" i="5" s="1"/>
  <c r="U1797" i="5" s="1"/>
  <c r="W1797" i="5" s="1"/>
  <c r="Y1797" i="5" s="1"/>
  <c r="O1628" i="5"/>
  <c r="Q1628" i="5" s="1"/>
  <c r="S1628" i="5" s="1"/>
  <c r="U1628" i="5" s="1"/>
  <c r="W1628" i="5" s="1"/>
  <c r="Y1628" i="5" s="1"/>
  <c r="M1712" i="5"/>
  <c r="O1712" i="5" s="1"/>
  <c r="Q1712" i="5" s="1"/>
  <c r="S1712" i="5" s="1"/>
  <c r="U1712" i="5" s="1"/>
  <c r="W1712" i="5" s="1"/>
  <c r="Y1712" i="5" s="1"/>
  <c r="K1596" i="5"/>
  <c r="M1596" i="5" s="1"/>
  <c r="O1596" i="5" s="1"/>
  <c r="Q1596" i="5" s="1"/>
  <c r="S1596" i="5" s="1"/>
  <c r="U1596" i="5" s="1"/>
  <c r="W1596" i="5" s="1"/>
  <c r="Y1596" i="5" s="1"/>
  <c r="S1786" i="5"/>
  <c r="U1786" i="5" s="1"/>
  <c r="W1786" i="5" s="1"/>
  <c r="Y1786" i="5" s="1"/>
  <c r="M100" i="5"/>
  <c r="O100" i="5" s="1"/>
  <c r="Q100" i="5" s="1"/>
  <c r="S100" i="5" s="1"/>
  <c r="U100" i="5" s="1"/>
  <c r="W100" i="5" s="1"/>
  <c r="Y100" i="5" s="1"/>
  <c r="Q149" i="5"/>
  <c r="S149" i="5" s="1"/>
  <c r="Y566" i="5"/>
  <c r="K455" i="5"/>
  <c r="K595" i="5"/>
  <c r="M595" i="5" s="1"/>
  <c r="O595" i="5" s="1"/>
  <c r="Q595" i="5" s="1"/>
  <c r="S595" i="5" s="1"/>
  <c r="U595" i="5" s="1"/>
  <c r="W595" i="5" s="1"/>
  <c r="Y595" i="5" s="1"/>
  <c r="K630" i="5"/>
  <c r="M630" i="5" s="1"/>
  <c r="O630" i="5" s="1"/>
  <c r="Q630" i="5" s="1"/>
  <c r="S630" i="5" s="1"/>
  <c r="U630" i="5" s="1"/>
  <c r="W630" i="5" s="1"/>
  <c r="Y630" i="5" s="1"/>
  <c r="S633" i="5"/>
  <c r="U633" i="5" s="1"/>
  <c r="W633" i="5" s="1"/>
  <c r="Y633" i="5" s="1"/>
  <c r="Q697" i="5"/>
  <c r="S697" i="5" s="1"/>
  <c r="U697" i="5" s="1"/>
  <c r="W697" i="5" s="1"/>
  <c r="Y697" i="5" s="1"/>
  <c r="M796" i="5"/>
  <c r="O796" i="5" s="1"/>
  <c r="Q796" i="5" s="1"/>
  <c r="S796" i="5" s="1"/>
  <c r="U796" i="5" s="1"/>
  <c r="W796" i="5" s="1"/>
  <c r="Y796" i="5" s="1"/>
  <c r="M685" i="5"/>
  <c r="O685" i="5" s="1"/>
  <c r="Q685" i="5" s="1"/>
  <c r="S685" i="5" s="1"/>
  <c r="U685" i="5" s="1"/>
  <c r="W685" i="5" s="1"/>
  <c r="Y685" i="5" s="1"/>
  <c r="W842" i="5"/>
  <c r="Y842" i="5" s="1"/>
  <c r="M731" i="5"/>
  <c r="O731" i="5" s="1"/>
  <c r="Q731" i="5" s="1"/>
  <c r="S731" i="5" s="1"/>
  <c r="U731" i="5" s="1"/>
  <c r="W731" i="5" s="1"/>
  <c r="Y731" i="5" s="1"/>
  <c r="Q829" i="5"/>
  <c r="S829" i="5" s="1"/>
  <c r="U829" i="5" s="1"/>
  <c r="W829" i="5" s="1"/>
  <c r="Y829" i="5" s="1"/>
  <c r="O848" i="5"/>
  <c r="Q848" i="5" s="1"/>
  <c r="S848" i="5" s="1"/>
  <c r="U848" i="5" s="1"/>
  <c r="W848" i="5" s="1"/>
  <c r="Y848" i="5" s="1"/>
  <c r="Q867" i="5"/>
  <c r="S867" i="5" s="1"/>
  <c r="U867" i="5" s="1"/>
  <c r="W867" i="5" s="1"/>
  <c r="Y867" i="5" s="1"/>
  <c r="M923" i="5"/>
  <c r="O923" i="5" s="1"/>
  <c r="Q923" i="5" s="1"/>
  <c r="S923" i="5" s="1"/>
  <c r="U923" i="5" s="1"/>
  <c r="W923" i="5" s="1"/>
  <c r="K875" i="5"/>
  <c r="M875" i="5" s="1"/>
  <c r="O875" i="5" s="1"/>
  <c r="Q875" i="5" s="1"/>
  <c r="S875" i="5" s="1"/>
  <c r="U875" i="5" s="1"/>
  <c r="W875" i="5" s="1"/>
  <c r="Y875" i="5" s="1"/>
  <c r="Y1075" i="5"/>
  <c r="M887" i="5"/>
  <c r="O887" i="5" s="1"/>
  <c r="Q887" i="5" s="1"/>
  <c r="S887" i="5" s="1"/>
  <c r="U887" i="5" s="1"/>
  <c r="W887" i="5" s="1"/>
  <c r="Y887" i="5" s="1"/>
  <c r="O947" i="5"/>
  <c r="Q947" i="5" s="1"/>
  <c r="S947" i="5" s="1"/>
  <c r="U947" i="5" s="1"/>
  <c r="W947" i="5" s="1"/>
  <c r="Y947" i="5" s="1"/>
  <c r="Q955" i="5"/>
  <c r="S955" i="5" s="1"/>
  <c r="U955" i="5" s="1"/>
  <c r="W955" i="5" s="1"/>
  <c r="Y955" i="5" s="1"/>
  <c r="Y1110" i="5"/>
  <c r="U1016" i="5"/>
  <c r="W1016" i="5" s="1"/>
  <c r="Y1016" i="5" s="1"/>
  <c r="Q1054" i="5"/>
  <c r="S1054" i="5" s="1"/>
  <c r="U1054" i="5" s="1"/>
  <c r="W1054" i="5" s="1"/>
  <c r="Y1054" i="5" s="1"/>
  <c r="M1106" i="5"/>
  <c r="O1106" i="5" s="1"/>
  <c r="Q1106" i="5" s="1"/>
  <c r="S1106" i="5" s="1"/>
  <c r="U1106" i="5" s="1"/>
  <c r="W1106" i="5" s="1"/>
  <c r="Y1106" i="5" s="1"/>
  <c r="M1109" i="5"/>
  <c r="O1109" i="5" s="1"/>
  <c r="Q1109" i="5" s="1"/>
  <c r="S1109" i="5" s="1"/>
  <c r="U1109" i="5" s="1"/>
  <c r="W1109" i="5" s="1"/>
  <c r="Y1109" i="5" s="1"/>
  <c r="S1264" i="5"/>
  <c r="U1264" i="5" s="1"/>
  <c r="W1264" i="5" s="1"/>
  <c r="Y1264" i="5" s="1"/>
  <c r="K1222" i="5"/>
  <c r="S1287" i="5"/>
  <c r="U1287" i="5" s="1"/>
  <c r="W1287" i="5" s="1"/>
  <c r="Y1287" i="5" s="1"/>
  <c r="M1139" i="5"/>
  <c r="O1296" i="5"/>
  <c r="Q1296" i="5" s="1"/>
  <c r="S1296" i="5" s="1"/>
  <c r="U1296" i="5" s="1"/>
  <c r="W1296" i="5" s="1"/>
  <c r="Y1296" i="5" s="1"/>
  <c r="O1310" i="5"/>
  <c r="Q1310" i="5" s="1"/>
  <c r="S1310" i="5" s="1"/>
  <c r="U1310" i="5" s="1"/>
  <c r="W1310" i="5" s="1"/>
  <c r="Y1310" i="5" s="1"/>
  <c r="M1270" i="5"/>
  <c r="O1270" i="5" s="1"/>
  <c r="Q1270" i="5" s="1"/>
  <c r="S1270" i="5" s="1"/>
  <c r="U1270" i="5" s="1"/>
  <c r="W1270" i="5" s="1"/>
  <c r="Y1270" i="5" s="1"/>
  <c r="Q1343" i="5"/>
  <c r="S1343" i="5" s="1"/>
  <c r="U1343" i="5" s="1"/>
  <c r="W1343" i="5" s="1"/>
  <c r="Y1343" i="5" s="1"/>
  <c r="M1429" i="5"/>
  <c r="O1429" i="5" s="1"/>
  <c r="Q1429" i="5" s="1"/>
  <c r="S1429" i="5" s="1"/>
  <c r="U1429" i="5" s="1"/>
  <c r="W1429" i="5" s="1"/>
  <c r="Y1429" i="5" s="1"/>
  <c r="O1414" i="5"/>
  <c r="Q1414" i="5" s="1"/>
  <c r="S1414" i="5" s="1"/>
  <c r="U1414" i="5" s="1"/>
  <c r="W1414" i="5" s="1"/>
  <c r="Y1414" i="5" s="1"/>
  <c r="O1520" i="5"/>
  <c r="Q1520" i="5" s="1"/>
  <c r="S1520" i="5" s="1"/>
  <c r="U1520" i="5" s="1"/>
  <c r="W1520" i="5" s="1"/>
  <c r="Y1520" i="5" s="1"/>
  <c r="K1521" i="5"/>
  <c r="M1521" i="5" s="1"/>
  <c r="O1521" i="5" s="1"/>
  <c r="Q1521" i="5" s="1"/>
  <c r="M1676" i="5"/>
  <c r="O1676" i="5" s="1"/>
  <c r="Q1676" i="5" s="1"/>
  <c r="S1676" i="5" s="1"/>
  <c r="U1676" i="5" s="1"/>
  <c r="W1676" i="5" s="1"/>
  <c r="Y1676" i="5" s="1"/>
  <c r="O1635" i="5"/>
  <c r="Q1635" i="5" s="1"/>
  <c r="S1635" i="5" s="1"/>
  <c r="U1635" i="5" s="1"/>
  <c r="W1635" i="5" s="1"/>
  <c r="Y1635" i="5" s="1"/>
  <c r="O1634" i="5"/>
  <c r="Q1634" i="5" s="1"/>
  <c r="S1634" i="5" s="1"/>
  <c r="U1634" i="5" s="1"/>
  <c r="W1634" i="5" s="1"/>
  <c r="Y1634" i="5" s="1"/>
  <c r="Q1668" i="5"/>
  <c r="S1668" i="5" s="1"/>
  <c r="U1668" i="5" s="1"/>
  <c r="W1668" i="5" s="1"/>
  <c r="Y1668" i="5" s="1"/>
  <c r="O1595" i="5"/>
  <c r="Q1595" i="5" s="1"/>
  <c r="S1595" i="5" s="1"/>
  <c r="U1595" i="5" s="1"/>
  <c r="W1595" i="5" s="1"/>
  <c r="Y1595" i="5" s="1"/>
  <c r="U1720" i="5"/>
  <c r="W1720" i="5" s="1"/>
  <c r="Y1720" i="5" s="1"/>
  <c r="M1772" i="5"/>
  <c r="O1772" i="5" s="1"/>
  <c r="Q1772" i="5" s="1"/>
  <c r="S1772" i="5" s="1"/>
  <c r="U1772" i="5" s="1"/>
  <c r="W1772" i="5" s="1"/>
  <c r="Y1772" i="5" s="1"/>
  <c r="M1692" i="5"/>
  <c r="O1692" i="5" s="1"/>
  <c r="Q1692" i="5" s="1"/>
  <c r="S1692" i="5" s="1"/>
  <c r="U1692" i="5" s="1"/>
  <c r="W1692" i="5" s="1"/>
  <c r="Y1692" i="5" s="1"/>
  <c r="W1803" i="5"/>
  <c r="Y1803" i="5" s="1"/>
  <c r="M1687" i="5"/>
  <c r="O1687" i="5" s="1"/>
  <c r="Q1687" i="5" s="1"/>
  <c r="S1687" i="5" s="1"/>
  <c r="U1687" i="5" s="1"/>
  <c r="W1687" i="5" s="1"/>
  <c r="Y1687" i="5" s="1"/>
  <c r="K1726" i="5"/>
  <c r="M1726" i="5" s="1"/>
  <c r="O1726" i="5" s="1"/>
  <c r="Q1726" i="5" s="1"/>
  <c r="S1726" i="5" s="1"/>
  <c r="U1726" i="5" s="1"/>
  <c r="W1726" i="5" s="1"/>
  <c r="Y1726" i="5" s="1"/>
  <c r="K1751" i="5"/>
  <c r="M1751" i="5" s="1"/>
  <c r="O1751" i="5" s="1"/>
  <c r="Q1751" i="5" s="1"/>
  <c r="S1751" i="5" s="1"/>
  <c r="U1751" i="5" s="1"/>
  <c r="W1751" i="5" s="1"/>
  <c r="Y1751" i="5" s="1"/>
  <c r="Y1828" i="5"/>
  <c r="O1853" i="5"/>
  <c r="Q1853" i="5" s="1"/>
  <c r="S1853" i="5" s="1"/>
  <c r="U1853" i="5" s="1"/>
  <c r="W1853" i="5" s="1"/>
  <c r="Y1853" i="5" s="1"/>
  <c r="M1713" i="5"/>
  <c r="O1713" i="5" s="1"/>
  <c r="Q1713" i="5" s="1"/>
  <c r="S1713" i="5" s="1"/>
  <c r="U1713" i="5" s="1"/>
  <c r="W1713" i="5" s="1"/>
  <c r="Y1713" i="5" s="1"/>
  <c r="M1738" i="5"/>
  <c r="O1738" i="5" s="1"/>
  <c r="Q1738" i="5" s="1"/>
  <c r="S1738" i="5" s="1"/>
  <c r="U1738" i="5" s="1"/>
  <c r="W1738" i="5" s="1"/>
  <c r="Y1738" i="5" s="1"/>
  <c r="Q1763" i="5"/>
  <c r="S1763" i="5" s="1"/>
  <c r="U1763" i="5" s="1"/>
  <c r="W1763" i="5" s="1"/>
  <c r="Y1763" i="5" s="1"/>
  <c r="K76" i="5"/>
  <c r="M76" i="5" s="1"/>
  <c r="O76" i="5" s="1"/>
  <c r="Q76" i="5" s="1"/>
  <c r="S76" i="5" s="1"/>
  <c r="U76" i="5" s="1"/>
  <c r="W76" i="5" s="1"/>
  <c r="Y76" i="5" s="1"/>
  <c r="M150" i="5"/>
  <c r="O150" i="5" s="1"/>
  <c r="Q150" i="5" s="1"/>
  <c r="S150" i="5" s="1"/>
  <c r="U150" i="5" s="1"/>
  <c r="W150" i="5" s="1"/>
  <c r="Y150" i="5" s="1"/>
  <c r="W194" i="5"/>
  <c r="Y194" i="5" s="1"/>
  <c r="W157" i="5"/>
  <c r="Y157" i="5" s="1"/>
  <c r="M119" i="5"/>
  <c r="O305" i="5"/>
  <c r="Q305" i="5" s="1"/>
  <c r="S305" i="5" s="1"/>
  <c r="U305" i="5" s="1"/>
  <c r="W305" i="5" s="1"/>
  <c r="Y305" i="5" s="1"/>
  <c r="M302" i="5"/>
  <c r="O302" i="5" s="1"/>
  <c r="Q302" i="5" s="1"/>
  <c r="S302" i="5" s="1"/>
  <c r="U302" i="5" s="1"/>
  <c r="W302" i="5" s="1"/>
  <c r="Y302" i="5" s="1"/>
  <c r="O276" i="5"/>
  <c r="Q276" i="5" s="1"/>
  <c r="S276" i="5" s="1"/>
  <c r="U276" i="5" s="1"/>
  <c r="M331" i="5"/>
  <c r="O331" i="5" s="1"/>
  <c r="Q331" i="5" s="1"/>
  <c r="S331" i="5" s="1"/>
  <c r="U331" i="5" s="1"/>
  <c r="W331" i="5" s="1"/>
  <c r="Y331" i="5" s="1"/>
  <c r="O371" i="5"/>
  <c r="Q371" i="5" s="1"/>
  <c r="S371" i="5" s="1"/>
  <c r="U371" i="5" s="1"/>
  <c r="W371" i="5" s="1"/>
  <c r="Y371" i="5" s="1"/>
  <c r="S512" i="5"/>
  <c r="U512" i="5" s="1"/>
  <c r="W512" i="5" s="1"/>
  <c r="Y512" i="5" s="1"/>
  <c r="K425" i="5"/>
  <c r="M425" i="5" s="1"/>
  <c r="O525" i="5"/>
  <c r="O596" i="5"/>
  <c r="Q596" i="5" s="1"/>
  <c r="S596" i="5" s="1"/>
  <c r="U596" i="5" s="1"/>
  <c r="W596" i="5" s="1"/>
  <c r="Y596" i="5" s="1"/>
  <c r="K574" i="5"/>
  <c r="M574" i="5" s="1"/>
  <c r="O574" i="5" s="1"/>
  <c r="Q574" i="5" s="1"/>
  <c r="S574" i="5" s="1"/>
  <c r="U574" i="5" s="1"/>
  <c r="W574" i="5" s="1"/>
  <c r="Y574" i="5" s="1"/>
  <c r="M657" i="5"/>
  <c r="O657" i="5" s="1"/>
  <c r="Q657" i="5" s="1"/>
  <c r="S657" i="5" s="1"/>
  <c r="U657" i="5" s="1"/>
  <c r="W657" i="5" s="1"/>
  <c r="Y657" i="5" s="1"/>
  <c r="K673" i="5"/>
  <c r="M673" i="5" s="1"/>
  <c r="M641" i="5"/>
  <c r="O641" i="5" s="1"/>
  <c r="Q641" i="5" s="1"/>
  <c r="S641" i="5" s="1"/>
  <c r="U641" i="5" s="1"/>
  <c r="W641" i="5" s="1"/>
  <c r="Y641" i="5" s="1"/>
  <c r="S792" i="5"/>
  <c r="U792" i="5" s="1"/>
  <c r="W792" i="5" s="1"/>
  <c r="Y792" i="5" s="1"/>
  <c r="Q794" i="5"/>
  <c r="S794" i="5" s="1"/>
  <c r="U794" i="5" s="1"/>
  <c r="W794" i="5" s="1"/>
  <c r="Y794" i="5" s="1"/>
  <c r="M687" i="5"/>
  <c r="K827" i="5"/>
  <c r="M827" i="5" s="1"/>
  <c r="O827" i="5" s="1"/>
  <c r="Q827" i="5" s="1"/>
  <c r="S827" i="5" s="1"/>
  <c r="U827" i="5" s="1"/>
  <c r="W827" i="5" s="1"/>
  <c r="Y827" i="5" s="1"/>
  <c r="Q962" i="5"/>
  <c r="S962" i="5" s="1"/>
  <c r="U962" i="5" s="1"/>
  <c r="W962" i="5" s="1"/>
  <c r="Y962" i="5" s="1"/>
  <c r="K897" i="5"/>
  <c r="M897" i="5" s="1"/>
  <c r="O897" i="5" s="1"/>
  <c r="Q897" i="5" s="1"/>
  <c r="S897" i="5" s="1"/>
  <c r="U897" i="5" s="1"/>
  <c r="W897" i="5" s="1"/>
  <c r="Y897" i="5" s="1"/>
  <c r="M984" i="5"/>
  <c r="O984" i="5" s="1"/>
  <c r="Q984" i="5" s="1"/>
  <c r="S984" i="5" s="1"/>
  <c r="U984" i="5" s="1"/>
  <c r="W984" i="5" s="1"/>
  <c r="Y984" i="5" s="1"/>
  <c r="Q1046" i="5"/>
  <c r="S1046" i="5" s="1"/>
  <c r="U1046" i="5" s="1"/>
  <c r="W1046" i="5" s="1"/>
  <c r="Y1046" i="5" s="1"/>
  <c r="K1093" i="5"/>
  <c r="M1093" i="5" s="1"/>
  <c r="O1093" i="5" s="1"/>
  <c r="Q1093" i="5" s="1"/>
  <c r="O1117" i="5"/>
  <c r="Q1117" i="5" s="1"/>
  <c r="S1117" i="5" s="1"/>
  <c r="U1117" i="5" s="1"/>
  <c r="W1117" i="5" s="1"/>
  <c r="Y1117" i="5" s="1"/>
  <c r="Y1144" i="5"/>
  <c r="K1089" i="5"/>
  <c r="M1315" i="5"/>
  <c r="O1315" i="5" s="1"/>
  <c r="Q1315" i="5" s="1"/>
  <c r="S1315" i="5" s="1"/>
  <c r="U1315" i="5" s="1"/>
  <c r="W1315" i="5" s="1"/>
  <c r="Y1315" i="5" s="1"/>
  <c r="M1305" i="5"/>
  <c r="O1305" i="5" s="1"/>
  <c r="Q1305" i="5" s="1"/>
  <c r="S1305" i="5" s="1"/>
  <c r="U1305" i="5" s="1"/>
  <c r="W1305" i="5" s="1"/>
  <c r="Y1305" i="5" s="1"/>
  <c r="Q1409" i="5"/>
  <c r="M1344" i="5"/>
  <c r="O1344" i="5" s="1"/>
  <c r="Q1344" i="5" s="1"/>
  <c r="S1344" i="5" s="1"/>
  <c r="U1344" i="5" s="1"/>
  <c r="W1344" i="5" s="1"/>
  <c r="Y1344" i="5" s="1"/>
  <c r="M1454" i="5"/>
  <c r="O1454" i="5" s="1"/>
  <c r="Q1454" i="5" s="1"/>
  <c r="S1454" i="5" s="1"/>
  <c r="U1454" i="5" s="1"/>
  <c r="W1454" i="5" s="1"/>
  <c r="Y1454" i="5" s="1"/>
  <c r="O1390" i="5"/>
  <c r="Q1390" i="5" s="1"/>
  <c r="S1390" i="5" s="1"/>
  <c r="U1390" i="5" s="1"/>
  <c r="W1390" i="5" s="1"/>
  <c r="Y1390" i="5" s="1"/>
  <c r="M1481" i="5"/>
  <c r="O1481" i="5" s="1"/>
  <c r="Q1481" i="5" s="1"/>
  <c r="S1481" i="5" s="1"/>
  <c r="U1481" i="5" s="1"/>
  <c r="W1481" i="5" s="1"/>
  <c r="Y1481" i="5" s="1"/>
  <c r="M1465" i="5"/>
  <c r="O1465" i="5" s="1"/>
  <c r="Q1465" i="5" s="1"/>
  <c r="S1465" i="5" s="1"/>
  <c r="U1465" i="5" s="1"/>
  <c r="W1465" i="5" s="1"/>
  <c r="Y1465" i="5" s="1"/>
  <c r="M1490" i="5"/>
  <c r="O1490" i="5" s="1"/>
  <c r="K1405" i="5"/>
  <c r="M1405" i="5" s="1"/>
  <c r="O1405" i="5" s="1"/>
  <c r="Q1405" i="5" s="1"/>
  <c r="S1405" i="5" s="1"/>
  <c r="U1405" i="5" s="1"/>
  <c r="W1405" i="5" s="1"/>
  <c r="Y1405" i="5" s="1"/>
  <c r="U1624" i="5"/>
  <c r="W1624" i="5" s="1"/>
  <c r="Y1624" i="5" s="1"/>
  <c r="K1566" i="5"/>
  <c r="M1566" i="5" s="1"/>
  <c r="O1566" i="5" s="1"/>
  <c r="Q1566" i="5" s="1"/>
  <c r="S1566" i="5" s="1"/>
  <c r="U1566" i="5" s="1"/>
  <c r="W1566" i="5" s="1"/>
  <c r="Y1566" i="5" s="1"/>
  <c r="K1369" i="5"/>
  <c r="M1369" i="5" s="1"/>
  <c r="O1369" i="5" s="1"/>
  <c r="Q1369" i="5" s="1"/>
  <c r="S1369" i="5" s="1"/>
  <c r="U1369" i="5" s="1"/>
  <c r="W1369" i="5" s="1"/>
  <c r="O1688" i="5"/>
  <c r="Q1688" i="5" s="1"/>
  <c r="S1688" i="5" s="1"/>
  <c r="U1688" i="5" s="1"/>
  <c r="W1688" i="5" s="1"/>
  <c r="Y1688" i="5" s="1"/>
  <c r="O1703" i="5"/>
  <c r="Q1703" i="5" s="1"/>
  <c r="S1703" i="5" s="1"/>
  <c r="U1703" i="5" s="1"/>
  <c r="W1703" i="5" s="1"/>
  <c r="Y1703" i="5" s="1"/>
  <c r="K1800" i="5"/>
  <c r="M1800" i="5" s="1"/>
  <c r="O1800" i="5" s="1"/>
  <c r="Q1800" i="5" s="1"/>
  <c r="S1800" i="5" s="1"/>
  <c r="U1800" i="5" s="1"/>
  <c r="W1800" i="5" s="1"/>
  <c r="Y1800" i="5" s="1"/>
  <c r="U1866" i="5"/>
  <c r="W1866" i="5" s="1"/>
  <c r="Y1866" i="5" s="1"/>
  <c r="M1717" i="5"/>
  <c r="O1717" i="5" s="1"/>
  <c r="Q1717" i="5" s="1"/>
  <c r="S1717" i="5" s="1"/>
  <c r="U1717" i="5" s="1"/>
  <c r="W1717" i="5" s="1"/>
  <c r="Y1717" i="5" s="1"/>
  <c r="M1742" i="5"/>
  <c r="O1742" i="5" s="1"/>
  <c r="Q1742" i="5" s="1"/>
  <c r="S1742" i="5" s="1"/>
  <c r="U1742" i="5" s="1"/>
  <c r="W1742" i="5" s="1"/>
  <c r="Y1742" i="5" s="1"/>
  <c r="M1767" i="5"/>
  <c r="O1767" i="5" s="1"/>
  <c r="Q1767" i="5" s="1"/>
  <c r="S1767" i="5" s="1"/>
  <c r="U1767" i="5" s="1"/>
  <c r="W1767" i="5" s="1"/>
  <c r="Y1767" i="5" s="1"/>
  <c r="Y1860" i="5"/>
  <c r="O1693" i="5"/>
  <c r="Q1693" i="5" s="1"/>
  <c r="S1693" i="5" s="1"/>
  <c r="U1693" i="5" s="1"/>
  <c r="W1693" i="5" s="1"/>
  <c r="Y1693" i="5" s="1"/>
  <c r="O1795" i="5"/>
  <c r="Q1795" i="5" s="1"/>
  <c r="S1795" i="5" s="1"/>
  <c r="U1795" i="5" s="1"/>
  <c r="W1795" i="5" s="1"/>
  <c r="Y1795" i="5" s="1"/>
  <c r="K72" i="5"/>
  <c r="M72" i="5" s="1"/>
  <c r="O72" i="5" s="1"/>
  <c r="Q72" i="5" s="1"/>
  <c r="S72" i="5" s="1"/>
  <c r="U72" i="5" s="1"/>
  <c r="W72" i="5" s="1"/>
  <c r="Y72" i="5" s="1"/>
  <c r="Q125" i="5"/>
  <c r="S125" i="5" s="1"/>
  <c r="U125" i="5" s="1"/>
  <c r="W125" i="5" s="1"/>
  <c r="Y125" i="5" s="1"/>
  <c r="Q129" i="5"/>
  <c r="S129" i="5" s="1"/>
  <c r="U129" i="5" s="1"/>
  <c r="W129" i="5" s="1"/>
  <c r="Y129" i="5" s="1"/>
  <c r="K196" i="5"/>
  <c r="M196" i="5" s="1"/>
  <c r="O196" i="5" s="1"/>
  <c r="Q196" i="5" s="1"/>
  <c r="S196" i="5" s="1"/>
  <c r="U196" i="5" s="1"/>
  <c r="W196" i="5" s="1"/>
  <c r="Y196" i="5" s="1"/>
  <c r="O178" i="5"/>
  <c r="Q178" i="5" s="1"/>
  <c r="S178" i="5" s="1"/>
  <c r="U178" i="5" s="1"/>
  <c r="W178" i="5" s="1"/>
  <c r="Y178" i="5" s="1"/>
  <c r="M69" i="5"/>
  <c r="O69" i="5" s="1"/>
  <c r="Q69" i="5" s="1"/>
  <c r="S69" i="5" s="1"/>
  <c r="U69" i="5" s="1"/>
  <c r="W69" i="5" s="1"/>
  <c r="Y69" i="5" s="1"/>
  <c r="U61" i="5"/>
  <c r="W61" i="5" s="1"/>
  <c r="Y61" i="5" s="1"/>
  <c r="M19" i="5"/>
  <c r="O19" i="5" s="1"/>
  <c r="Q19" i="5" s="1"/>
  <c r="K58" i="5"/>
  <c r="M58" i="5" s="1"/>
  <c r="O58" i="5" s="1"/>
  <c r="Q58" i="5" s="1"/>
  <c r="S58" i="5" s="1"/>
  <c r="U58" i="5" s="1"/>
  <c r="W58" i="5" s="1"/>
  <c r="Y58" i="5" s="1"/>
  <c r="W48" i="5"/>
  <c r="Y48" i="5" s="1"/>
  <c r="W137" i="5"/>
  <c r="Y137" i="5" s="1"/>
  <c r="Q104" i="5"/>
  <c r="S104" i="5" s="1"/>
  <c r="U104" i="5" s="1"/>
  <c r="W104" i="5" s="1"/>
  <c r="Y104" i="5" s="1"/>
  <c r="O122" i="5"/>
  <c r="Q122" i="5" s="1"/>
  <c r="S122" i="5" s="1"/>
  <c r="U122" i="5" s="1"/>
  <c r="W122" i="5" s="1"/>
  <c r="Y122" i="5" s="1"/>
  <c r="U149" i="5"/>
  <c r="W149" i="5" s="1"/>
  <c r="Y149" i="5" s="1"/>
  <c r="M199" i="5"/>
  <c r="O199" i="5" s="1"/>
  <c r="Q199" i="5" s="1"/>
  <c r="S199" i="5" s="1"/>
  <c r="U199" i="5" s="1"/>
  <c r="W199" i="5" s="1"/>
  <c r="Y199" i="5" s="1"/>
  <c r="Q23" i="5"/>
  <c r="S23" i="5" s="1"/>
  <c r="U23" i="5" s="1"/>
  <c r="W23" i="5" s="1"/>
  <c r="Y23" i="5" s="1"/>
  <c r="M25" i="5"/>
  <c r="O25" i="5" s="1"/>
  <c r="Q25" i="5" s="1"/>
  <c r="S25" i="5" s="1"/>
  <c r="U25" i="5" s="1"/>
  <c r="W25" i="5" s="1"/>
  <c r="Y25" i="5" s="1"/>
  <c r="M44" i="5"/>
  <c r="O44" i="5" s="1"/>
  <c r="Q44" i="5" s="1"/>
  <c r="S44" i="5" s="1"/>
  <c r="U44" i="5" s="1"/>
  <c r="W44" i="5" s="1"/>
  <c r="Y44" i="5" s="1"/>
  <c r="K111" i="5"/>
  <c r="M111" i="5" s="1"/>
  <c r="O111" i="5" s="1"/>
  <c r="Q111" i="5" s="1"/>
  <c r="S111" i="5" s="1"/>
  <c r="U111" i="5" s="1"/>
  <c r="W111" i="5" s="1"/>
  <c r="Y111" i="5" s="1"/>
  <c r="K13" i="5"/>
  <c r="M13" i="5" s="1"/>
  <c r="O13" i="5" s="1"/>
  <c r="Q13" i="5" s="1"/>
  <c r="S13" i="5" s="1"/>
  <c r="U13" i="5" s="1"/>
  <c r="W13" i="5" s="1"/>
  <c r="Y13" i="5" s="1"/>
  <c r="O107" i="5"/>
  <c r="Q107" i="5" s="1"/>
  <c r="S107" i="5" s="1"/>
  <c r="U107" i="5" s="1"/>
  <c r="W107" i="5" s="1"/>
  <c r="Y107" i="5" s="1"/>
  <c r="M40" i="5"/>
  <c r="O40" i="5" s="1"/>
  <c r="Q40" i="5" s="1"/>
  <c r="S40" i="5" s="1"/>
  <c r="U40" i="5" s="1"/>
  <c r="W40" i="5" s="1"/>
  <c r="Y40" i="5" s="1"/>
  <c r="K73" i="5"/>
  <c r="M73" i="5" s="1"/>
  <c r="O73" i="5" s="1"/>
  <c r="Q73" i="5" s="1"/>
  <c r="S73" i="5" s="1"/>
  <c r="U73" i="5" s="1"/>
  <c r="W73" i="5" s="1"/>
  <c r="Y73" i="5" s="1"/>
  <c r="K79" i="5"/>
  <c r="M79" i="5" s="1"/>
  <c r="O79" i="5" s="1"/>
  <c r="Q79" i="5" s="1"/>
  <c r="S79" i="5" s="1"/>
  <c r="U79" i="5" s="1"/>
  <c r="W79" i="5" s="1"/>
  <c r="Y79" i="5" s="1"/>
  <c r="K132" i="5"/>
  <c r="M132" i="5" s="1"/>
  <c r="O132" i="5" s="1"/>
  <c r="Q132" i="5" s="1"/>
  <c r="S132" i="5" s="1"/>
  <c r="U132" i="5" s="1"/>
  <c r="W132" i="5" s="1"/>
  <c r="Y132" i="5" s="1"/>
  <c r="O166" i="5"/>
  <c r="Q166" i="5" s="1"/>
  <c r="S166" i="5" s="1"/>
  <c r="U166" i="5" s="1"/>
  <c r="W166" i="5" s="1"/>
  <c r="Y166" i="5" s="1"/>
  <c r="O119" i="5"/>
  <c r="Q119" i="5" s="1"/>
  <c r="S119" i="5" s="1"/>
  <c r="U119" i="5" s="1"/>
  <c r="W119" i="5" s="1"/>
  <c r="Y119" i="5" s="1"/>
  <c r="M18" i="5"/>
  <c r="O18" i="5" s="1"/>
  <c r="Q18" i="5" s="1"/>
  <c r="S18" i="5" s="1"/>
  <c r="U18" i="5" s="1"/>
  <c r="W18" i="5" s="1"/>
  <c r="Y18" i="5" s="1"/>
  <c r="K3" i="5"/>
  <c r="M3" i="5" s="1"/>
  <c r="O3" i="5" s="1"/>
  <c r="Q3" i="5" s="1"/>
  <c r="S3" i="5" s="1"/>
  <c r="U3" i="5" s="1"/>
  <c r="W3" i="5" s="1"/>
  <c r="Y3" i="5" s="1"/>
  <c r="K53" i="5"/>
  <c r="M53" i="5" s="1"/>
  <c r="O53" i="5" s="1"/>
  <c r="Q53" i="5" s="1"/>
  <c r="S53" i="5" s="1"/>
  <c r="U53" i="5" s="1"/>
  <c r="W53" i="5" s="1"/>
  <c r="Y53" i="5" s="1"/>
  <c r="K54" i="5"/>
  <c r="M54" i="5" s="1"/>
  <c r="O54" i="5" s="1"/>
  <c r="Q54" i="5" s="1"/>
  <c r="S54" i="5" s="1"/>
  <c r="U54" i="5" s="1"/>
  <c r="W54" i="5" s="1"/>
  <c r="Y54" i="5" s="1"/>
  <c r="O113" i="5"/>
  <c r="Q113" i="5" s="1"/>
  <c r="S113" i="5" s="1"/>
  <c r="U113" i="5" s="1"/>
  <c r="W113" i="5" s="1"/>
  <c r="Y113" i="5" s="1"/>
  <c r="K112" i="5"/>
  <c r="M112" i="5" s="1"/>
  <c r="O112" i="5" s="1"/>
  <c r="Q112" i="5" s="1"/>
  <c r="S112" i="5" s="1"/>
  <c r="U112" i="5" s="1"/>
  <c r="W112" i="5" s="1"/>
  <c r="Y112" i="5" s="1"/>
  <c r="K123" i="5"/>
  <c r="M123" i="5" s="1"/>
  <c r="O123" i="5" s="1"/>
  <c r="Q123" i="5" s="1"/>
  <c r="S123" i="5" s="1"/>
  <c r="U123" i="5" s="1"/>
  <c r="W123" i="5" s="1"/>
  <c r="Y123" i="5" s="1"/>
  <c r="O145" i="5"/>
  <c r="Q145" i="5" s="1"/>
  <c r="S145" i="5" s="1"/>
  <c r="U145" i="5" s="1"/>
  <c r="W145" i="5" s="1"/>
  <c r="Y145" i="5" s="1"/>
  <c r="M134" i="5"/>
  <c r="O134" i="5" s="1"/>
  <c r="Q134" i="5" s="1"/>
  <c r="S134" i="5" s="1"/>
  <c r="U134" i="5" s="1"/>
  <c r="W134" i="5" s="1"/>
  <c r="Y134" i="5" s="1"/>
  <c r="K46" i="5"/>
  <c r="M46" i="5" s="1"/>
  <c r="O46" i="5" s="1"/>
  <c r="Q46" i="5" s="1"/>
  <c r="S46" i="5" s="1"/>
  <c r="U46" i="5" s="1"/>
  <c r="W46" i="5" s="1"/>
  <c r="Y46" i="5" s="1"/>
  <c r="M82" i="5"/>
  <c r="O82" i="5" s="1"/>
  <c r="Q82" i="5" s="1"/>
  <c r="S82" i="5" s="1"/>
  <c r="U82" i="5" s="1"/>
  <c r="W82" i="5" s="1"/>
  <c r="Y82" i="5" s="1"/>
  <c r="O98" i="5"/>
  <c r="Q98" i="5" s="1"/>
  <c r="S98" i="5" s="1"/>
  <c r="U98" i="5" s="1"/>
  <c r="W98" i="5" s="1"/>
  <c r="Y98" i="5" s="1"/>
  <c r="K92" i="5"/>
  <c r="M92" i="5" s="1"/>
  <c r="O92" i="5" s="1"/>
  <c r="Q92" i="5" s="1"/>
  <c r="S92" i="5" s="1"/>
  <c r="U92" i="5" s="1"/>
  <c r="W92" i="5" s="1"/>
  <c r="Y92" i="5" s="1"/>
  <c r="O99" i="5"/>
  <c r="Q99" i="5" s="1"/>
  <c r="S99" i="5" s="1"/>
  <c r="U99" i="5" s="1"/>
  <c r="W99" i="5" s="1"/>
  <c r="Y99" i="5" s="1"/>
  <c r="M78" i="5"/>
  <c r="O78" i="5" s="1"/>
  <c r="Q78" i="5" s="1"/>
  <c r="S78" i="5" s="1"/>
  <c r="U78" i="5" s="1"/>
  <c r="W78" i="5" s="1"/>
  <c r="Y78" i="5" s="1"/>
  <c r="K8" i="5"/>
  <c r="M8" i="5" s="1"/>
  <c r="O8" i="5" s="1"/>
  <c r="Q8" i="5" s="1"/>
  <c r="S8" i="5" s="1"/>
  <c r="U8" i="5" s="1"/>
  <c r="W8" i="5" s="1"/>
  <c r="Y8" i="5" s="1"/>
  <c r="U20" i="5"/>
  <c r="W20" i="5" s="1"/>
  <c r="Y20" i="5" s="1"/>
  <c r="O86" i="5"/>
  <c r="Q86" i="5" s="1"/>
  <c r="S86" i="5" s="1"/>
  <c r="U86" i="5" s="1"/>
  <c r="W86" i="5" s="1"/>
  <c r="Y86" i="5" s="1"/>
  <c r="Q165" i="5"/>
  <c r="S165" i="5" s="1"/>
  <c r="U165" i="5" s="1"/>
  <c r="W165" i="5" s="1"/>
  <c r="Y165" i="5" s="1"/>
  <c r="Q193" i="5"/>
  <c r="S193" i="5" s="1"/>
  <c r="U193" i="5" s="1"/>
  <c r="W193" i="5" s="1"/>
  <c r="Y193" i="5" s="1"/>
  <c r="K155" i="5"/>
  <c r="M155" i="5" s="1"/>
  <c r="O155" i="5" s="1"/>
  <c r="Q155" i="5" s="1"/>
  <c r="S155" i="5" s="1"/>
  <c r="U155" i="5" s="1"/>
  <c r="W155" i="5" s="1"/>
  <c r="Y155" i="5" s="1"/>
  <c r="K33" i="5"/>
  <c r="M33" i="5" s="1"/>
  <c r="O33" i="5" s="1"/>
  <c r="Q33" i="5" s="1"/>
  <c r="S33" i="5" s="1"/>
  <c r="U33" i="5" s="1"/>
  <c r="W33" i="5" s="1"/>
  <c r="Y33" i="5" s="1"/>
  <c r="K49" i="5"/>
  <c r="M49" i="5" s="1"/>
  <c r="O49" i="5" s="1"/>
  <c r="Q49" i="5" s="1"/>
  <c r="S49" i="5" s="1"/>
  <c r="U49" i="5" s="1"/>
  <c r="W49" i="5" s="1"/>
  <c r="Y49" i="5" s="1"/>
  <c r="O63" i="5"/>
  <c r="Q63" i="5" s="1"/>
  <c r="S63" i="5" s="1"/>
  <c r="U63" i="5" s="1"/>
  <c r="W63" i="5" s="1"/>
  <c r="Y63" i="5" s="1"/>
  <c r="M117" i="5"/>
  <c r="O117" i="5" s="1"/>
  <c r="Q117" i="5" s="1"/>
  <c r="S117" i="5" s="1"/>
  <c r="U117" i="5" s="1"/>
  <c r="W117" i="5" s="1"/>
  <c r="Y117" i="5" s="1"/>
  <c r="M45" i="5"/>
  <c r="O45" i="5" s="1"/>
  <c r="Q45" i="5" s="1"/>
  <c r="S45" i="5" s="1"/>
  <c r="U45" i="5" s="1"/>
  <c r="W45" i="5" s="1"/>
  <c r="Y45" i="5" s="1"/>
  <c r="M146" i="5"/>
  <c r="O146" i="5" s="1"/>
  <c r="Q146" i="5" s="1"/>
  <c r="S146" i="5" s="1"/>
  <c r="U146" i="5" s="1"/>
  <c r="W146" i="5" s="1"/>
  <c r="Y146" i="5" s="1"/>
  <c r="K142" i="5"/>
  <c r="M142" i="5" s="1"/>
  <c r="O142" i="5" s="1"/>
  <c r="Q142" i="5" s="1"/>
  <c r="S142" i="5" s="1"/>
  <c r="U142" i="5" s="1"/>
  <c r="W142" i="5" s="1"/>
  <c r="Y142" i="5" s="1"/>
  <c r="S160" i="5"/>
  <c r="U160" i="5" s="1"/>
  <c r="W160" i="5" s="1"/>
  <c r="Y160" i="5" s="1"/>
  <c r="K128" i="5"/>
  <c r="M128" i="5" s="1"/>
  <c r="O128" i="5" s="1"/>
  <c r="Q128" i="5" s="1"/>
  <c r="S128" i="5" s="1"/>
  <c r="U128" i="5" s="1"/>
  <c r="W128" i="5" s="1"/>
  <c r="Y128" i="5" s="1"/>
  <c r="O4" i="5"/>
  <c r="Q4" i="5" s="1"/>
  <c r="S4" i="5" s="1"/>
  <c r="U4" i="5" s="1"/>
  <c r="W4" i="5" s="1"/>
  <c r="Y4" i="5" s="1"/>
  <c r="Q71" i="5"/>
  <c r="S71" i="5" s="1"/>
  <c r="U71" i="5" s="1"/>
  <c r="W71" i="5" s="1"/>
  <c r="Y71" i="5" s="1"/>
  <c r="K81" i="5"/>
  <c r="M81" i="5" s="1"/>
  <c r="O81" i="5" s="1"/>
  <c r="Q81" i="5" s="1"/>
  <c r="S81" i="5" s="1"/>
  <c r="U81" i="5" s="1"/>
  <c r="W81" i="5" s="1"/>
  <c r="Y81" i="5" s="1"/>
  <c r="S127" i="5"/>
  <c r="U127" i="5" s="1"/>
  <c r="W127" i="5" s="1"/>
  <c r="Y127" i="5" s="1"/>
  <c r="Q140" i="5"/>
  <c r="S140" i="5" s="1"/>
  <c r="U140" i="5" s="1"/>
  <c r="W140" i="5" s="1"/>
  <c r="Y140" i="5" s="1"/>
  <c r="K148" i="5"/>
  <c r="M148" i="5" s="1"/>
  <c r="O148" i="5" s="1"/>
  <c r="Q148" i="5" s="1"/>
  <c r="S148" i="5" s="1"/>
  <c r="U148" i="5" s="1"/>
  <c r="W148" i="5" s="1"/>
  <c r="Y148" i="5" s="1"/>
  <c r="K181" i="5"/>
  <c r="M181" i="5" s="1"/>
  <c r="O181" i="5" s="1"/>
  <c r="Q181" i="5" s="1"/>
  <c r="S181" i="5" s="1"/>
  <c r="U181" i="5" s="1"/>
  <c r="W181" i="5" s="1"/>
  <c r="Y181" i="5" s="1"/>
  <c r="K191" i="5"/>
  <c r="M191" i="5" s="1"/>
  <c r="O191" i="5" s="1"/>
  <c r="Q191" i="5" s="1"/>
  <c r="S191" i="5" s="1"/>
  <c r="U191" i="5" s="1"/>
  <c r="W191" i="5" s="1"/>
  <c r="Y191" i="5" s="1"/>
  <c r="K154" i="5"/>
  <c r="M154" i="5" s="1"/>
  <c r="O154" i="5" s="1"/>
  <c r="Q154" i="5" s="1"/>
  <c r="S154" i="5" s="1"/>
  <c r="U154" i="5" s="1"/>
  <c r="W154" i="5" s="1"/>
  <c r="Y154" i="5" s="1"/>
  <c r="W316" i="5"/>
  <c r="Y316" i="5" s="1"/>
  <c r="U324" i="5"/>
  <c r="W324" i="5" s="1"/>
  <c r="Y324" i="5" s="1"/>
  <c r="W276" i="5"/>
  <c r="Y276" i="5" s="1"/>
  <c r="U361" i="5"/>
  <c r="W361" i="5" s="1"/>
  <c r="Y361" i="5" s="1"/>
  <c r="W411" i="5"/>
  <c r="Y411" i="5" s="1"/>
  <c r="O433" i="5"/>
  <c r="Q433" i="5" s="1"/>
  <c r="S433" i="5" s="1"/>
  <c r="U433" i="5" s="1"/>
  <c r="W433" i="5" s="1"/>
  <c r="Y433" i="5" s="1"/>
  <c r="S397" i="5"/>
  <c r="U397" i="5" s="1"/>
  <c r="W397" i="5" s="1"/>
  <c r="Y397" i="5" s="1"/>
  <c r="S547" i="5"/>
  <c r="U547" i="5" s="1"/>
  <c r="W547" i="5" s="1"/>
  <c r="Y547" i="5" s="1"/>
  <c r="M534" i="5"/>
  <c r="O534" i="5" s="1"/>
  <c r="Q534" i="5" s="1"/>
  <c r="S534" i="5" s="1"/>
  <c r="U534" i="5" s="1"/>
  <c r="W534" i="5" s="1"/>
  <c r="Y534" i="5" s="1"/>
  <c r="M548" i="5"/>
  <c r="O548" i="5" s="1"/>
  <c r="Q548" i="5" s="1"/>
  <c r="S548" i="5" s="1"/>
  <c r="U548" i="5" s="1"/>
  <c r="W548" i="5" s="1"/>
  <c r="Y548" i="5" s="1"/>
  <c r="Q663" i="5"/>
  <c r="S663" i="5" s="1"/>
  <c r="U663" i="5" s="1"/>
  <c r="W663" i="5" s="1"/>
  <c r="Y663" i="5" s="1"/>
  <c r="W564" i="5"/>
  <c r="Y564" i="5" s="1"/>
  <c r="O603" i="5"/>
  <c r="Q603" i="5" s="1"/>
  <c r="S603" i="5" s="1"/>
  <c r="U603" i="5" s="1"/>
  <c r="W603" i="5" s="1"/>
  <c r="Y603" i="5" s="1"/>
  <c r="M631" i="5"/>
  <c r="O631" i="5" s="1"/>
  <c r="Q631" i="5" s="1"/>
  <c r="S631" i="5" s="1"/>
  <c r="U631" i="5" s="1"/>
  <c r="W631" i="5" s="1"/>
  <c r="Y631" i="5" s="1"/>
  <c r="K725" i="5"/>
  <c r="M725" i="5" s="1"/>
  <c r="O725" i="5" s="1"/>
  <c r="Q725" i="5" s="1"/>
  <c r="S725" i="5" s="1"/>
  <c r="U725" i="5" s="1"/>
  <c r="W725" i="5" s="1"/>
  <c r="Y725" i="5" s="1"/>
  <c r="Q708" i="5"/>
  <c r="S708" i="5" s="1"/>
  <c r="U708" i="5" s="1"/>
  <c r="W708" i="5" s="1"/>
  <c r="Y708" i="5" s="1"/>
  <c r="M702" i="5"/>
  <c r="O702" i="5" s="1"/>
  <c r="Q702" i="5" s="1"/>
  <c r="S702" i="5" s="1"/>
  <c r="U702" i="5" s="1"/>
  <c r="W702" i="5" s="1"/>
  <c r="Y702" i="5" s="1"/>
  <c r="O778" i="5"/>
  <c r="Q778" i="5" s="1"/>
  <c r="S778" i="5" s="1"/>
  <c r="U778" i="5" s="1"/>
  <c r="W778" i="5" s="1"/>
  <c r="Y778" i="5" s="1"/>
  <c r="O879" i="5"/>
  <c r="Q879" i="5" s="1"/>
  <c r="S879" i="5" s="1"/>
  <c r="U879" i="5" s="1"/>
  <c r="W879" i="5" s="1"/>
  <c r="Y879" i="5" s="1"/>
  <c r="Q908" i="5"/>
  <c r="S908" i="5" s="1"/>
  <c r="U908" i="5" s="1"/>
  <c r="W908" i="5" s="1"/>
  <c r="Y908" i="5" s="1"/>
  <c r="Q798" i="5"/>
  <c r="S798" i="5" s="1"/>
  <c r="U798" i="5" s="1"/>
  <c r="W798" i="5" s="1"/>
  <c r="Y798" i="5" s="1"/>
  <c r="Q957" i="5"/>
  <c r="S957" i="5" s="1"/>
  <c r="U957" i="5" s="1"/>
  <c r="W957" i="5" s="1"/>
  <c r="Y957" i="5" s="1"/>
  <c r="Q1069" i="5"/>
  <c r="S1069" i="5" s="1"/>
  <c r="U1069" i="5" s="1"/>
  <c r="W1069" i="5" s="1"/>
  <c r="Y1069" i="5" s="1"/>
  <c r="K1226" i="5"/>
  <c r="M1226" i="5" s="1"/>
  <c r="O1226" i="5" s="1"/>
  <c r="Q1226" i="5" s="1"/>
  <c r="S1226" i="5" s="1"/>
  <c r="U1226" i="5" s="1"/>
  <c r="W1226" i="5" s="1"/>
  <c r="Y1226" i="5" s="1"/>
  <c r="Q1160" i="5"/>
  <c r="S1160" i="5" s="1"/>
  <c r="U1160" i="5" s="1"/>
  <c r="W1160" i="5" s="1"/>
  <c r="Y1160" i="5" s="1"/>
  <c r="O1245" i="5"/>
  <c r="Q1245" i="5" s="1"/>
  <c r="S1245" i="5" s="1"/>
  <c r="U1245" i="5" s="1"/>
  <c r="W1245" i="5" s="1"/>
  <c r="Y1245" i="5" s="1"/>
  <c r="Q1419" i="5"/>
  <c r="S1419" i="5" s="1"/>
  <c r="U1419" i="5" s="1"/>
  <c r="W1419" i="5" s="1"/>
  <c r="Y1419" i="5" s="1"/>
  <c r="K1187" i="5"/>
  <c r="M1187" i="5" s="1"/>
  <c r="O1187" i="5" s="1"/>
  <c r="Q1187" i="5" s="1"/>
  <c r="S1187" i="5" s="1"/>
  <c r="U1187" i="5" s="1"/>
  <c r="W1187" i="5" s="1"/>
  <c r="Y1187" i="5" s="1"/>
  <c r="M1363" i="5"/>
  <c r="O1363" i="5" s="1"/>
  <c r="Q1363" i="5" s="1"/>
  <c r="S1363" i="5" s="1"/>
  <c r="U1363" i="5" s="1"/>
  <c r="W1363" i="5" s="1"/>
  <c r="Y1363" i="5" s="1"/>
  <c r="S1521" i="5"/>
  <c r="U1521" i="5" s="1"/>
  <c r="W1521" i="5" s="1"/>
  <c r="Y1521" i="5" s="1"/>
  <c r="W1586" i="5"/>
  <c r="Y1586" i="5" s="1"/>
  <c r="K1499" i="5"/>
  <c r="M1499" i="5" s="1"/>
  <c r="O1499" i="5" s="1"/>
  <c r="Q1499" i="5" s="1"/>
  <c r="S1499" i="5" s="1"/>
  <c r="U1499" i="5" s="1"/>
  <c r="W1499" i="5" s="1"/>
  <c r="Y1499" i="5" s="1"/>
  <c r="K1523" i="5"/>
  <c r="M1523" i="5" s="1"/>
  <c r="O1523" i="5" s="1"/>
  <c r="Q1523" i="5" s="1"/>
  <c r="S1523" i="5" s="1"/>
  <c r="U1523" i="5" s="1"/>
  <c r="W1523" i="5" s="1"/>
  <c r="Y1523" i="5" s="1"/>
  <c r="U1701" i="5"/>
  <c r="W1701" i="5" s="1"/>
  <c r="Y1701" i="5" s="1"/>
  <c r="Q1623" i="5"/>
  <c r="S1623" i="5" s="1"/>
  <c r="U1623" i="5" s="1"/>
  <c r="W1623" i="5" s="1"/>
  <c r="Y1623" i="5" s="1"/>
  <c r="M1438" i="5"/>
  <c r="O1438" i="5" s="1"/>
  <c r="Q1438" i="5" s="1"/>
  <c r="S1438" i="5" s="1"/>
  <c r="U1438" i="5" s="1"/>
  <c r="W1438" i="5" s="1"/>
  <c r="Y1438" i="5" s="1"/>
  <c r="K1535" i="5"/>
  <c r="M1535" i="5" s="1"/>
  <c r="O1535" i="5" s="1"/>
  <c r="Q1535" i="5" s="1"/>
  <c r="S1535" i="5" s="1"/>
  <c r="U1535" i="5" s="1"/>
  <c r="W1535" i="5" s="1"/>
  <c r="Y1535" i="5" s="1"/>
  <c r="U1661" i="5"/>
  <c r="W1661" i="5" s="1"/>
  <c r="Y1661" i="5" s="1"/>
  <c r="K1773" i="5"/>
  <c r="M1773" i="5" s="1"/>
  <c r="O1773" i="5" s="1"/>
  <c r="Q1773" i="5" s="1"/>
  <c r="S1773" i="5" s="1"/>
  <c r="U1773" i="5" s="1"/>
  <c r="W1773" i="5" s="1"/>
  <c r="Y1773" i="5" s="1"/>
  <c r="U1705" i="5"/>
  <c r="W1705" i="5" s="1"/>
  <c r="Y1705" i="5" s="1"/>
  <c r="O1849" i="5"/>
  <c r="Q1849" i="5" s="1"/>
  <c r="S1849" i="5" s="1"/>
  <c r="U1849" i="5" s="1"/>
  <c r="W1849" i="5" s="1"/>
  <c r="Y1849" i="5" s="1"/>
  <c r="S1599" i="5"/>
  <c r="U1599" i="5" s="1"/>
  <c r="W1599" i="5" s="1"/>
  <c r="Y1599" i="5" s="1"/>
  <c r="U1775" i="5"/>
  <c r="W1775" i="5" s="1"/>
  <c r="Y1775" i="5" s="1"/>
  <c r="Q1718" i="5"/>
  <c r="S1718" i="5" s="1"/>
  <c r="U1718" i="5" s="1"/>
  <c r="W1718" i="5" s="1"/>
  <c r="Y1718" i="5" s="1"/>
  <c r="Y956" i="5"/>
  <c r="U918" i="5"/>
  <c r="W918" i="5" s="1"/>
  <c r="Y918" i="5" s="1"/>
  <c r="K938" i="5"/>
  <c r="M938" i="5" s="1"/>
  <c r="O938" i="5" s="1"/>
  <c r="Q938" i="5" s="1"/>
  <c r="S938" i="5" s="1"/>
  <c r="U938" i="5" s="1"/>
  <c r="W938" i="5" s="1"/>
  <c r="Y938" i="5" s="1"/>
  <c r="Y990" i="5"/>
  <c r="K909" i="5"/>
  <c r="M909" i="5" s="1"/>
  <c r="O909" i="5" s="1"/>
  <c r="Q909" i="5" s="1"/>
  <c r="S909" i="5" s="1"/>
  <c r="U909" i="5" s="1"/>
  <c r="W909" i="5" s="1"/>
  <c r="Y909" i="5" s="1"/>
  <c r="M1081" i="5"/>
  <c r="O1081" i="5" s="1"/>
  <c r="Q1081" i="5" s="1"/>
  <c r="S1081" i="5" s="1"/>
  <c r="U1081" i="5" s="1"/>
  <c r="W1081" i="5" s="1"/>
  <c r="Y1081" i="5" s="1"/>
  <c r="M942" i="5"/>
  <c r="O942" i="5" s="1"/>
  <c r="Q942" i="5" s="1"/>
  <c r="S942" i="5" s="1"/>
  <c r="U942" i="5" s="1"/>
  <c r="W942" i="5" s="1"/>
  <c r="Y942" i="5" s="1"/>
  <c r="M937" i="5"/>
  <c r="O937" i="5" s="1"/>
  <c r="Q937" i="5" s="1"/>
  <c r="S937" i="5" s="1"/>
  <c r="U937" i="5" s="1"/>
  <c r="W937" i="5" s="1"/>
  <c r="Y937" i="5" s="1"/>
  <c r="U1239" i="5"/>
  <c r="W1239" i="5" s="1"/>
  <c r="Y1239" i="5" s="1"/>
  <c r="U1128" i="5"/>
  <c r="W1128" i="5" s="1"/>
  <c r="Y1128" i="5" s="1"/>
  <c r="M1334" i="5"/>
  <c r="O1334" i="5" s="1"/>
  <c r="Q1334" i="5" s="1"/>
  <c r="S1334" i="5" s="1"/>
  <c r="U1334" i="5" s="1"/>
  <c r="W1334" i="5" s="1"/>
  <c r="Y1334" i="5" s="1"/>
  <c r="O1231" i="5"/>
  <c r="Q1231" i="5" s="1"/>
  <c r="S1231" i="5" s="1"/>
  <c r="U1231" i="5" s="1"/>
  <c r="W1231" i="5" s="1"/>
  <c r="Y1231" i="5" s="1"/>
  <c r="U1272" i="5"/>
  <c r="W1272" i="5" s="1"/>
  <c r="Y1272" i="5" s="1"/>
  <c r="M1183" i="5"/>
  <c r="O1183" i="5" s="1"/>
  <c r="Q1183" i="5" s="1"/>
  <c r="S1183" i="5" s="1"/>
  <c r="U1183" i="5" s="1"/>
  <c r="W1183" i="5" s="1"/>
  <c r="Y1183" i="5" s="1"/>
  <c r="U1281" i="5"/>
  <c r="W1281" i="5" s="1"/>
  <c r="Y1281" i="5" s="1"/>
  <c r="Y1286" i="5"/>
  <c r="M1195" i="5"/>
  <c r="O1195" i="5" s="1"/>
  <c r="Q1195" i="5" s="1"/>
  <c r="S1195" i="5" s="1"/>
  <c r="U1195" i="5" s="1"/>
  <c r="W1195" i="5" s="1"/>
  <c r="Y1195" i="5" s="1"/>
  <c r="K1476" i="5"/>
  <c r="M1476" i="5" s="1"/>
  <c r="O1476" i="5" s="1"/>
  <c r="Q1476" i="5" s="1"/>
  <c r="S1476" i="5" s="1"/>
  <c r="U1476" i="5" s="1"/>
  <c r="W1476" i="5" s="1"/>
  <c r="Y1476" i="5" s="1"/>
  <c r="W1392" i="5"/>
  <c r="Y1392" i="5" s="1"/>
  <c r="S1421" i="5"/>
  <c r="U1421" i="5" s="1"/>
  <c r="W1421" i="5" s="1"/>
  <c r="Y1421" i="5" s="1"/>
  <c r="K1456" i="5"/>
  <c r="M1456" i="5" s="1"/>
  <c r="O1456" i="5" s="1"/>
  <c r="Q1456" i="5" s="1"/>
  <c r="S1456" i="5" s="1"/>
  <c r="U1456" i="5" s="1"/>
  <c r="W1456" i="5" s="1"/>
  <c r="Y1456" i="5" s="1"/>
  <c r="O1590" i="5"/>
  <c r="Q1590" i="5" s="1"/>
  <c r="S1590" i="5" s="1"/>
  <c r="U1590" i="5" s="1"/>
  <c r="W1590" i="5" s="1"/>
  <c r="Y1590" i="5" s="1"/>
  <c r="Y1369" i="5"/>
  <c r="W1629" i="5"/>
  <c r="Y1629" i="5" s="1"/>
  <c r="K1731" i="5"/>
  <c r="M1731" i="5" s="1"/>
  <c r="O1731" i="5" s="1"/>
  <c r="Q1731" i="5" s="1"/>
  <c r="S1731" i="5" s="1"/>
  <c r="U1731" i="5" s="1"/>
  <c r="W1731" i="5" s="1"/>
  <c r="Y1731" i="5" s="1"/>
  <c r="K1756" i="5"/>
  <c r="M1756" i="5" s="1"/>
  <c r="O1756" i="5" s="1"/>
  <c r="Q1756" i="5" s="1"/>
  <c r="S1756" i="5" s="1"/>
  <c r="U1756" i="5" s="1"/>
  <c r="W1756" i="5" s="1"/>
  <c r="Y1756" i="5" s="1"/>
  <c r="M1771" i="5"/>
  <c r="O1771" i="5" s="1"/>
  <c r="Q1771" i="5" s="1"/>
  <c r="S1771" i="5" s="1"/>
  <c r="U1771" i="5" s="1"/>
  <c r="W1771" i="5" s="1"/>
  <c r="Y1771" i="5" s="1"/>
  <c r="U1653" i="5"/>
  <c r="W1653" i="5" s="1"/>
  <c r="Y1653" i="5" s="1"/>
  <c r="Q1859" i="5"/>
  <c r="S1859" i="5" s="1"/>
  <c r="U1859" i="5" s="1"/>
  <c r="W1859" i="5" s="1"/>
  <c r="Y1859" i="5" s="1"/>
  <c r="O492" i="5"/>
  <c r="Q492" i="5" s="1"/>
  <c r="S492" i="5" s="1"/>
  <c r="U492" i="5" s="1"/>
  <c r="W492" i="5" s="1"/>
  <c r="Y492" i="5" s="1"/>
  <c r="K251" i="5"/>
  <c r="M251" i="5" s="1"/>
  <c r="O251" i="5" s="1"/>
  <c r="Q251" i="5" s="1"/>
  <c r="S251" i="5" s="1"/>
  <c r="M245" i="5"/>
  <c r="O245" i="5" s="1"/>
  <c r="Q245" i="5" s="1"/>
  <c r="S245" i="5" s="1"/>
  <c r="U245" i="5" s="1"/>
  <c r="W245" i="5" s="1"/>
  <c r="Y245" i="5" s="1"/>
  <c r="K327" i="5"/>
  <c r="M327" i="5" s="1"/>
  <c r="O327" i="5" s="1"/>
  <c r="Q327" i="5" s="1"/>
  <c r="S327" i="5" s="1"/>
  <c r="U327" i="5" s="1"/>
  <c r="W327" i="5" s="1"/>
  <c r="Y327" i="5" s="1"/>
  <c r="K343" i="5"/>
  <c r="M343" i="5" s="1"/>
  <c r="O343" i="5" s="1"/>
  <c r="Q343" i="5" s="1"/>
  <c r="S343" i="5" s="1"/>
  <c r="U343" i="5" s="1"/>
  <c r="W343" i="5" s="1"/>
  <c r="Y343" i="5" s="1"/>
  <c r="Q335" i="5"/>
  <c r="S335" i="5" s="1"/>
  <c r="U335" i="5" s="1"/>
  <c r="W335" i="5" s="1"/>
  <c r="Y335" i="5" s="1"/>
  <c r="U475" i="5"/>
  <c r="W475" i="5" s="1"/>
  <c r="Y475" i="5" s="1"/>
  <c r="K470" i="5"/>
  <c r="M470" i="5" s="1"/>
  <c r="O470" i="5" s="1"/>
  <c r="Q470" i="5" s="1"/>
  <c r="S470" i="5" s="1"/>
  <c r="U470" i="5" s="1"/>
  <c r="W470" i="5" s="1"/>
  <c r="Y470" i="5" s="1"/>
  <c r="K440" i="5"/>
  <c r="M440" i="5" s="1"/>
  <c r="O440" i="5" s="1"/>
  <c r="Q440" i="5" s="1"/>
  <c r="S440" i="5" s="1"/>
  <c r="U440" i="5" s="1"/>
  <c r="W440" i="5" s="1"/>
  <c r="Y440" i="5" s="1"/>
  <c r="O435" i="5"/>
  <c r="Q435" i="5" s="1"/>
  <c r="S435" i="5" s="1"/>
  <c r="U435" i="5" s="1"/>
  <c r="W435" i="5" s="1"/>
  <c r="Y435" i="5" s="1"/>
  <c r="M608" i="5"/>
  <c r="O608" i="5" s="1"/>
  <c r="Q608" i="5" s="1"/>
  <c r="S608" i="5" s="1"/>
  <c r="U608" i="5" s="1"/>
  <c r="W608" i="5" s="1"/>
  <c r="Y608" i="5" s="1"/>
  <c r="K573" i="5"/>
  <c r="M573" i="5" s="1"/>
  <c r="O573" i="5" s="1"/>
  <c r="Q573" i="5" s="1"/>
  <c r="S573" i="5" s="1"/>
  <c r="U573" i="5" s="1"/>
  <c r="W573" i="5" s="1"/>
  <c r="Y573" i="5" s="1"/>
  <c r="W701" i="5"/>
  <c r="Y701" i="5" s="1"/>
  <c r="K606" i="5"/>
  <c r="M606" i="5" s="1"/>
  <c r="O606" i="5" s="1"/>
  <c r="Q606" i="5" s="1"/>
  <c r="S606" i="5" s="1"/>
  <c r="U606" i="5" s="1"/>
  <c r="W606" i="5" s="1"/>
  <c r="Y606" i="5" s="1"/>
  <c r="K648" i="5"/>
  <c r="M648" i="5" s="1"/>
  <c r="O648" i="5" s="1"/>
  <c r="Q648" i="5" s="1"/>
  <c r="S648" i="5" s="1"/>
  <c r="U648" i="5" s="1"/>
  <c r="W648" i="5" s="1"/>
  <c r="Y648" i="5" s="1"/>
  <c r="O727" i="5"/>
  <c r="Q727" i="5" s="1"/>
  <c r="S727" i="5" s="1"/>
  <c r="U727" i="5" s="1"/>
  <c r="W727" i="5" s="1"/>
  <c r="Y727" i="5" s="1"/>
  <c r="O687" i="5"/>
  <c r="Q687" i="5" s="1"/>
  <c r="S687" i="5" s="1"/>
  <c r="U687" i="5" s="1"/>
  <c r="W687" i="5" s="1"/>
  <c r="Y687" i="5" s="1"/>
  <c r="S809" i="5"/>
  <c r="U809" i="5" s="1"/>
  <c r="W809" i="5" s="1"/>
  <c r="Y809" i="5" s="1"/>
  <c r="O836" i="5"/>
  <c r="Q836" i="5" s="1"/>
  <c r="S836" i="5" s="1"/>
  <c r="U836" i="5" s="1"/>
  <c r="W836" i="5" s="1"/>
  <c r="Y836" i="5" s="1"/>
  <c r="M681" i="5"/>
  <c r="O681" i="5" s="1"/>
  <c r="Q681" i="5" s="1"/>
  <c r="S681" i="5" s="1"/>
  <c r="U681" i="5" s="1"/>
  <c r="W681" i="5" s="1"/>
  <c r="Y681" i="5" s="1"/>
  <c r="K862" i="5"/>
  <c r="M862" i="5" s="1"/>
  <c r="O862" i="5" s="1"/>
  <c r="Q862" i="5" s="1"/>
  <c r="S862" i="5" s="1"/>
  <c r="U862" i="5" s="1"/>
  <c r="W862" i="5" s="1"/>
  <c r="Y862" i="5" s="1"/>
  <c r="M826" i="5"/>
  <c r="O826" i="5" s="1"/>
  <c r="Q826" i="5" s="1"/>
  <c r="S826" i="5" s="1"/>
  <c r="U826" i="5" s="1"/>
  <c r="W826" i="5" s="1"/>
  <c r="Y826" i="5" s="1"/>
  <c r="W576" i="5"/>
  <c r="Y576" i="5" s="1"/>
  <c r="M873" i="5"/>
  <c r="O873" i="5" s="1"/>
  <c r="Q873" i="5" s="1"/>
  <c r="S873" i="5" s="1"/>
  <c r="U873" i="5" s="1"/>
  <c r="W873" i="5" s="1"/>
  <c r="Y873" i="5" s="1"/>
  <c r="M891" i="5"/>
  <c r="O891" i="5" s="1"/>
  <c r="Q891" i="5" s="1"/>
  <c r="S891" i="5" s="1"/>
  <c r="U891" i="5" s="1"/>
  <c r="W891" i="5" s="1"/>
  <c r="Y891" i="5" s="1"/>
  <c r="U979" i="5"/>
  <c r="W979" i="5" s="1"/>
  <c r="Y979" i="5" s="1"/>
  <c r="K876" i="5"/>
  <c r="M876" i="5" s="1"/>
  <c r="O876" i="5" s="1"/>
  <c r="Q876" i="5" s="1"/>
  <c r="S876" i="5" s="1"/>
  <c r="U876" i="5" s="1"/>
  <c r="W876" i="5" s="1"/>
  <c r="Y876" i="5" s="1"/>
  <c r="M933" i="5"/>
  <c r="O933" i="5" s="1"/>
  <c r="Q933" i="5" s="1"/>
  <c r="S933" i="5" s="1"/>
  <c r="U933" i="5" s="1"/>
  <c r="W933" i="5" s="1"/>
  <c r="Y933" i="5" s="1"/>
  <c r="O981" i="5"/>
  <c r="Q981" i="5" s="1"/>
  <c r="S981" i="5" s="1"/>
  <c r="U981" i="5" s="1"/>
  <c r="W981" i="5" s="1"/>
  <c r="Y981" i="5" s="1"/>
  <c r="O996" i="5"/>
  <c r="Q996" i="5" s="1"/>
  <c r="S996" i="5" s="1"/>
  <c r="U996" i="5" s="1"/>
  <c r="W996" i="5" s="1"/>
  <c r="Y996" i="5" s="1"/>
  <c r="W1017" i="5"/>
  <c r="Y1017" i="5" s="1"/>
  <c r="Q812" i="5"/>
  <c r="S812" i="5" s="1"/>
  <c r="U812" i="5" s="1"/>
  <c r="W812" i="5" s="1"/>
  <c r="Y812" i="5" s="1"/>
  <c r="U1279" i="5"/>
  <c r="W1279" i="5" s="1"/>
  <c r="Y1279" i="5" s="1"/>
  <c r="M1099" i="5"/>
  <c r="O1099" i="5" s="1"/>
  <c r="Q1099" i="5" s="1"/>
  <c r="S1099" i="5" s="1"/>
  <c r="U1099" i="5" s="1"/>
  <c r="W1099" i="5" s="1"/>
  <c r="Y1099" i="5" s="1"/>
  <c r="O1174" i="5"/>
  <c r="Q1174" i="5" s="1"/>
  <c r="S1174" i="5" s="1"/>
  <c r="U1174" i="5" s="1"/>
  <c r="W1174" i="5" s="1"/>
  <c r="Y1174" i="5" s="1"/>
  <c r="M1167" i="5"/>
  <c r="O1167" i="5" s="1"/>
  <c r="Q1167" i="5" s="1"/>
  <c r="S1167" i="5" s="1"/>
  <c r="U1167" i="5" s="1"/>
  <c r="W1167" i="5" s="1"/>
  <c r="Y1167" i="5" s="1"/>
  <c r="K1267" i="5"/>
  <c r="M1267" i="5" s="1"/>
  <c r="O1267" i="5" s="1"/>
  <c r="Q1267" i="5" s="1"/>
  <c r="S1267" i="5" s="1"/>
  <c r="U1267" i="5" s="1"/>
  <c r="W1267" i="5" s="1"/>
  <c r="Y1267" i="5" s="1"/>
  <c r="K1209" i="5"/>
  <c r="M1209" i="5" s="1"/>
  <c r="O1209" i="5" s="1"/>
  <c r="Q1209" i="5" s="1"/>
  <c r="S1209" i="5" s="1"/>
  <c r="U1209" i="5" s="1"/>
  <c r="W1209" i="5" s="1"/>
  <c r="Y1209" i="5" s="1"/>
  <c r="M1269" i="5"/>
  <c r="O1269" i="5" s="1"/>
  <c r="Q1269" i="5" s="1"/>
  <c r="S1269" i="5" s="1"/>
  <c r="U1269" i="5" s="1"/>
  <c r="W1269" i="5" s="1"/>
  <c r="Y1269" i="5" s="1"/>
  <c r="K1439" i="5"/>
  <c r="M1439" i="5" s="1"/>
  <c r="O1439" i="5" s="1"/>
  <c r="Q1439" i="5" s="1"/>
  <c r="S1439" i="5" s="1"/>
  <c r="U1439" i="5" s="1"/>
  <c r="W1439" i="5" s="1"/>
  <c r="Y1439" i="5" s="1"/>
  <c r="M1474" i="5"/>
  <c r="O1474" i="5" s="1"/>
  <c r="Q1474" i="5" s="1"/>
  <c r="S1474" i="5" s="1"/>
  <c r="U1474" i="5" s="1"/>
  <c r="W1474" i="5" s="1"/>
  <c r="Y1474" i="5" s="1"/>
  <c r="K1525" i="5"/>
  <c r="M1525" i="5" s="1"/>
  <c r="O1525" i="5" s="1"/>
  <c r="Q1525" i="5" s="1"/>
  <c r="S1525" i="5" s="1"/>
  <c r="U1525" i="5" s="1"/>
  <c r="W1525" i="5" s="1"/>
  <c r="Y1525" i="5" s="1"/>
  <c r="K1473" i="5"/>
  <c r="M1473" i="5" s="1"/>
  <c r="O1473" i="5" s="1"/>
  <c r="Q1473" i="5" s="1"/>
  <c r="S1473" i="5" s="1"/>
  <c r="U1473" i="5" s="1"/>
  <c r="W1473" i="5" s="1"/>
  <c r="Y1473" i="5" s="1"/>
  <c r="K1464" i="5"/>
  <c r="M1464" i="5" s="1"/>
  <c r="O1464" i="5" s="1"/>
  <c r="Q1464" i="5" s="1"/>
  <c r="S1464" i="5" s="1"/>
  <c r="U1464" i="5" s="1"/>
  <c r="W1464" i="5" s="1"/>
  <c r="Y1464" i="5" s="1"/>
  <c r="K1495" i="5"/>
  <c r="M1495" i="5" s="1"/>
  <c r="O1495" i="5" s="1"/>
  <c r="Q1495" i="5" s="1"/>
  <c r="S1495" i="5" s="1"/>
  <c r="U1495" i="5" s="1"/>
  <c r="W1495" i="5" s="1"/>
  <c r="Y1495" i="5" s="1"/>
  <c r="M1524" i="5"/>
  <c r="O1524" i="5" s="1"/>
  <c r="Q1524" i="5" s="1"/>
  <c r="S1524" i="5" s="1"/>
  <c r="U1524" i="5" s="1"/>
  <c r="W1524" i="5" s="1"/>
  <c r="Y1524" i="5" s="1"/>
  <c r="S1536" i="5"/>
  <c r="U1536" i="5" s="1"/>
  <c r="W1536" i="5" s="1"/>
  <c r="Y1536" i="5" s="1"/>
  <c r="K1485" i="5"/>
  <c r="M1485" i="5" s="1"/>
  <c r="O1485" i="5" s="1"/>
  <c r="Q1485" i="5" s="1"/>
  <c r="S1485" i="5" s="1"/>
  <c r="U1485" i="5" s="1"/>
  <c r="W1485" i="5" s="1"/>
  <c r="Y1485" i="5" s="1"/>
  <c r="U1745" i="5"/>
  <c r="W1745" i="5" s="1"/>
  <c r="Y1745" i="5" s="1"/>
  <c r="M1702" i="5"/>
  <c r="O1702" i="5" s="1"/>
  <c r="Q1702" i="5" s="1"/>
  <c r="S1702" i="5" s="1"/>
  <c r="U1702" i="5" s="1"/>
  <c r="W1702" i="5" s="1"/>
  <c r="Y1702" i="5" s="1"/>
  <c r="K1851" i="5"/>
  <c r="M1851" i="5" s="1"/>
  <c r="O1851" i="5" s="1"/>
  <c r="Q1851" i="5" s="1"/>
  <c r="S1851" i="5" s="1"/>
  <c r="U1851" i="5" s="1"/>
  <c r="W1851" i="5" s="1"/>
  <c r="Y1851" i="5" s="1"/>
  <c r="Y1865" i="5"/>
  <c r="M1616" i="5"/>
  <c r="O1616" i="5" s="1"/>
  <c r="Q1616" i="5" s="1"/>
  <c r="S1616" i="5" s="1"/>
  <c r="U1616" i="5" s="1"/>
  <c r="W1616" i="5" s="1"/>
  <c r="Y1616" i="5" s="1"/>
  <c r="M1698" i="5"/>
  <c r="O1698" i="5" s="1"/>
  <c r="Q1698" i="5" s="1"/>
  <c r="S1698" i="5" s="1"/>
  <c r="U1698" i="5" s="1"/>
  <c r="W1698" i="5" s="1"/>
  <c r="Y1698" i="5" s="1"/>
  <c r="M1796" i="5"/>
  <c r="O1796" i="5" s="1"/>
  <c r="Q1796" i="5" s="1"/>
  <c r="S1796" i="5" s="1"/>
  <c r="U1796" i="5" s="1"/>
  <c r="W1796" i="5" s="1"/>
  <c r="Y1796" i="5" s="1"/>
  <c r="M1737" i="5"/>
  <c r="O1737" i="5" s="1"/>
  <c r="Q1737" i="5" s="1"/>
  <c r="S1737" i="5" s="1"/>
  <c r="U1737" i="5" s="1"/>
  <c r="W1737" i="5" s="1"/>
  <c r="Y1737" i="5" s="1"/>
  <c r="K294" i="5"/>
  <c r="M294" i="5" s="1"/>
  <c r="O294" i="5" s="1"/>
  <c r="Q294" i="5" s="1"/>
  <c r="S294" i="5" s="1"/>
  <c r="U294" i="5" s="1"/>
  <c r="W294" i="5" s="1"/>
  <c r="Y294" i="5" s="1"/>
  <c r="M270" i="5"/>
  <c r="O270" i="5" s="1"/>
  <c r="Q270" i="5" s="1"/>
  <c r="S270" i="5" s="1"/>
  <c r="U270" i="5" s="1"/>
  <c r="W270" i="5" s="1"/>
  <c r="Y270" i="5" s="1"/>
  <c r="O358" i="5"/>
  <c r="Q358" i="5" s="1"/>
  <c r="S358" i="5" s="1"/>
  <c r="U358" i="5" s="1"/>
  <c r="W358" i="5" s="1"/>
  <c r="Y358" i="5" s="1"/>
  <c r="O263" i="5"/>
  <c r="Q263" i="5" s="1"/>
  <c r="S263" i="5" s="1"/>
  <c r="U263" i="5" s="1"/>
  <c r="W263" i="5" s="1"/>
  <c r="Y263" i="5" s="1"/>
  <c r="M408" i="5"/>
  <c r="O408" i="5" s="1"/>
  <c r="Q408" i="5" s="1"/>
  <c r="S408" i="5" s="1"/>
  <c r="U408" i="5" s="1"/>
  <c r="W408" i="5" s="1"/>
  <c r="Y408" i="5" s="1"/>
  <c r="Q480" i="5"/>
  <c r="S480" i="5" s="1"/>
  <c r="U480" i="5" s="1"/>
  <c r="W480" i="5" s="1"/>
  <c r="Y480" i="5" s="1"/>
  <c r="K445" i="5"/>
  <c r="M445" i="5" s="1"/>
  <c r="O445" i="5" s="1"/>
  <c r="Q445" i="5" s="1"/>
  <c r="S445" i="5" s="1"/>
  <c r="U445" i="5" s="1"/>
  <c r="W445" i="5" s="1"/>
  <c r="Y445" i="5" s="1"/>
  <c r="M447" i="5"/>
  <c r="O447" i="5" s="1"/>
  <c r="Q447" i="5" s="1"/>
  <c r="S447" i="5" s="1"/>
  <c r="U447" i="5" s="1"/>
  <c r="W447" i="5" s="1"/>
  <c r="Y447" i="5" s="1"/>
  <c r="M443" i="5"/>
  <c r="O443" i="5" s="1"/>
  <c r="Q443" i="5" s="1"/>
  <c r="S443" i="5" s="1"/>
  <c r="U443" i="5" s="1"/>
  <c r="W443" i="5" s="1"/>
  <c r="Y443" i="5" s="1"/>
  <c r="K468" i="5"/>
  <c r="M468" i="5" s="1"/>
  <c r="O468" i="5" s="1"/>
  <c r="Q468" i="5" s="1"/>
  <c r="S468" i="5" s="1"/>
  <c r="U468" i="5" s="1"/>
  <c r="W468" i="5" s="1"/>
  <c r="Y468" i="5" s="1"/>
  <c r="M455" i="5"/>
  <c r="O455" i="5" s="1"/>
  <c r="Q455" i="5" s="1"/>
  <c r="S455" i="5" s="1"/>
  <c r="U455" i="5" s="1"/>
  <c r="W455" i="5" s="1"/>
  <c r="Y455" i="5" s="1"/>
  <c r="M588" i="5"/>
  <c r="O588" i="5" s="1"/>
  <c r="Q588" i="5" s="1"/>
  <c r="S588" i="5" s="1"/>
  <c r="U588" i="5" s="1"/>
  <c r="W588" i="5" s="1"/>
  <c r="Y588" i="5" s="1"/>
  <c r="K582" i="5"/>
  <c r="M582" i="5" s="1"/>
  <c r="O582" i="5" s="1"/>
  <c r="Q582" i="5" s="1"/>
  <c r="S582" i="5" s="1"/>
  <c r="U582" i="5" s="1"/>
  <c r="W582" i="5" s="1"/>
  <c r="Y582" i="5" s="1"/>
  <c r="K640" i="5"/>
  <c r="M640" i="5" s="1"/>
  <c r="O640" i="5" s="1"/>
  <c r="Q640" i="5" s="1"/>
  <c r="S640" i="5" s="1"/>
  <c r="U640" i="5" s="1"/>
  <c r="W640" i="5" s="1"/>
  <c r="Y640" i="5" s="1"/>
  <c r="K752" i="5"/>
  <c r="M752" i="5" s="1"/>
  <c r="O752" i="5" s="1"/>
  <c r="Q752" i="5" s="1"/>
  <c r="S752" i="5" s="1"/>
  <c r="U752" i="5" s="1"/>
  <c r="W752" i="5" s="1"/>
  <c r="Y752" i="5" s="1"/>
  <c r="M671" i="5"/>
  <c r="O671" i="5" s="1"/>
  <c r="Q671" i="5" s="1"/>
  <c r="S671" i="5" s="1"/>
  <c r="U671" i="5" s="1"/>
  <c r="W671" i="5" s="1"/>
  <c r="Y671" i="5" s="1"/>
  <c r="O666" i="5"/>
  <c r="Q666" i="5" s="1"/>
  <c r="S666" i="5" s="1"/>
  <c r="U666" i="5" s="1"/>
  <c r="W666" i="5" s="1"/>
  <c r="Y666" i="5" s="1"/>
  <c r="K627" i="5"/>
  <c r="M627" i="5" s="1"/>
  <c r="O627" i="5" s="1"/>
  <c r="Q627" i="5" s="1"/>
  <c r="S627" i="5" s="1"/>
  <c r="U627" i="5" s="1"/>
  <c r="W627" i="5" s="1"/>
  <c r="Y627" i="5" s="1"/>
  <c r="M656" i="5"/>
  <c r="O656" i="5" s="1"/>
  <c r="Q656" i="5" s="1"/>
  <c r="S656" i="5" s="1"/>
  <c r="U656" i="5" s="1"/>
  <c r="W656" i="5" s="1"/>
  <c r="Y656" i="5" s="1"/>
  <c r="O757" i="5"/>
  <c r="Q757" i="5" s="1"/>
  <c r="S757" i="5" s="1"/>
  <c r="U757" i="5" s="1"/>
  <c r="W757" i="5" s="1"/>
  <c r="Y757" i="5" s="1"/>
  <c r="K776" i="5"/>
  <c r="M776" i="5" s="1"/>
  <c r="O776" i="5" s="1"/>
  <c r="Q776" i="5" s="1"/>
  <c r="S776" i="5" s="1"/>
  <c r="U776" i="5" s="1"/>
  <c r="W776" i="5" s="1"/>
  <c r="Y776" i="5" s="1"/>
  <c r="O692" i="5"/>
  <c r="Q692" i="5" s="1"/>
  <c r="S692" i="5" s="1"/>
  <c r="U692" i="5" s="1"/>
  <c r="W692" i="5" s="1"/>
  <c r="Y692" i="5" s="1"/>
  <c r="K819" i="5"/>
  <c r="M819" i="5" s="1"/>
  <c r="O819" i="5" s="1"/>
  <c r="Q819" i="5" s="1"/>
  <c r="S819" i="5" s="1"/>
  <c r="U819" i="5" s="1"/>
  <c r="W819" i="5" s="1"/>
  <c r="Y819" i="5" s="1"/>
  <c r="M803" i="5"/>
  <c r="O803" i="5" s="1"/>
  <c r="Q803" i="5" s="1"/>
  <c r="S803" i="5" s="1"/>
  <c r="U803" i="5" s="1"/>
  <c r="W803" i="5" s="1"/>
  <c r="Y803" i="5" s="1"/>
  <c r="O895" i="5"/>
  <c r="Q895" i="5" s="1"/>
  <c r="S895" i="5" s="1"/>
  <c r="U895" i="5" s="1"/>
  <c r="W895" i="5" s="1"/>
  <c r="Y895" i="5" s="1"/>
  <c r="K925" i="5"/>
  <c r="M925" i="5" s="1"/>
  <c r="O925" i="5" s="1"/>
  <c r="Q925" i="5" s="1"/>
  <c r="S925" i="5" s="1"/>
  <c r="U925" i="5" s="1"/>
  <c r="W925" i="5" s="1"/>
  <c r="Y925" i="5" s="1"/>
  <c r="O997" i="5"/>
  <c r="Q997" i="5" s="1"/>
  <c r="S997" i="5" s="1"/>
  <c r="U997" i="5" s="1"/>
  <c r="W997" i="5" s="1"/>
  <c r="Y997" i="5" s="1"/>
  <c r="K972" i="5"/>
  <c r="M972" i="5" s="1"/>
  <c r="O972" i="5" s="1"/>
  <c r="Q972" i="5" s="1"/>
  <c r="S972" i="5" s="1"/>
  <c r="U972" i="5" s="1"/>
  <c r="W972" i="5" s="1"/>
  <c r="Y972" i="5" s="1"/>
  <c r="O1076" i="5"/>
  <c r="Q1076" i="5" s="1"/>
  <c r="S1076" i="5" s="1"/>
  <c r="U1076" i="5" s="1"/>
  <c r="W1076" i="5" s="1"/>
  <c r="Y1076" i="5" s="1"/>
  <c r="M1100" i="5"/>
  <c r="O1100" i="5" s="1"/>
  <c r="Q1100" i="5" s="1"/>
  <c r="S1100" i="5" s="1"/>
  <c r="U1100" i="5" s="1"/>
  <c r="W1100" i="5" s="1"/>
  <c r="Y1100" i="5" s="1"/>
  <c r="K929" i="5"/>
  <c r="M929" i="5" s="1"/>
  <c r="O929" i="5" s="1"/>
  <c r="Q929" i="5" s="1"/>
  <c r="S929" i="5" s="1"/>
  <c r="U929" i="5" s="1"/>
  <c r="W929" i="5" s="1"/>
  <c r="Y929" i="5" s="1"/>
  <c r="O1217" i="5"/>
  <c r="Q1217" i="5" s="1"/>
  <c r="S1217" i="5" s="1"/>
  <c r="U1217" i="5" s="1"/>
  <c r="W1217" i="5" s="1"/>
  <c r="Y1217" i="5" s="1"/>
  <c r="U1229" i="5"/>
  <c r="W1229" i="5" s="1"/>
  <c r="Y1229" i="5" s="1"/>
  <c r="M1178" i="5"/>
  <c r="O1178" i="5" s="1"/>
  <c r="Q1178" i="5" s="1"/>
  <c r="S1178" i="5" s="1"/>
  <c r="U1178" i="5" s="1"/>
  <c r="W1178" i="5" s="1"/>
  <c r="Y1178" i="5" s="1"/>
  <c r="M1120" i="5"/>
  <c r="O1120" i="5" s="1"/>
  <c r="Q1120" i="5" s="1"/>
  <c r="S1120" i="5" s="1"/>
  <c r="U1120" i="5" s="1"/>
  <c r="W1120" i="5" s="1"/>
  <c r="Y1120" i="5" s="1"/>
  <c r="K1240" i="5"/>
  <c r="M1240" i="5" s="1"/>
  <c r="O1240" i="5" s="1"/>
  <c r="Q1240" i="5" s="1"/>
  <c r="S1240" i="5" s="1"/>
  <c r="U1240" i="5" s="1"/>
  <c r="W1240" i="5" s="1"/>
  <c r="Y1240" i="5" s="1"/>
  <c r="O1266" i="5"/>
  <c r="Q1266" i="5" s="1"/>
  <c r="S1266" i="5" s="1"/>
  <c r="U1266" i="5" s="1"/>
  <c r="W1266" i="5" s="1"/>
  <c r="Y1266" i="5" s="1"/>
  <c r="K1254" i="5"/>
  <c r="M1254" i="5" s="1"/>
  <c r="O1254" i="5" s="1"/>
  <c r="Q1254" i="5" s="1"/>
  <c r="S1254" i="5" s="1"/>
  <c r="U1254" i="5" s="1"/>
  <c r="W1254" i="5" s="1"/>
  <c r="Y1254" i="5" s="1"/>
  <c r="O1338" i="5"/>
  <c r="Q1338" i="5" s="1"/>
  <c r="S1338" i="5" s="1"/>
  <c r="U1338" i="5" s="1"/>
  <c r="W1338" i="5" s="1"/>
  <c r="Y1338" i="5" s="1"/>
  <c r="M1210" i="5"/>
  <c r="O1210" i="5" s="1"/>
  <c r="Q1210" i="5" s="1"/>
  <c r="S1210" i="5" s="1"/>
  <c r="U1210" i="5" s="1"/>
  <c r="W1210" i="5" s="1"/>
  <c r="Y1210" i="5" s="1"/>
  <c r="K1428" i="5"/>
  <c r="M1428" i="5" s="1"/>
  <c r="O1428" i="5" s="1"/>
  <c r="Q1428" i="5" s="1"/>
  <c r="S1428" i="5" s="1"/>
  <c r="U1428" i="5" s="1"/>
  <c r="W1428" i="5" s="1"/>
  <c r="K1418" i="5"/>
  <c r="M1418" i="5" s="1"/>
  <c r="O1418" i="5" s="1"/>
  <c r="Q1418" i="5" s="1"/>
  <c r="S1418" i="5" s="1"/>
  <c r="U1418" i="5" s="1"/>
  <c r="W1418" i="5" s="1"/>
  <c r="Y1418" i="5" s="1"/>
  <c r="O1325" i="5"/>
  <c r="Q1325" i="5" s="1"/>
  <c r="S1325" i="5" s="1"/>
  <c r="U1325" i="5" s="1"/>
  <c r="W1325" i="5" s="1"/>
  <c r="Y1325" i="5" s="1"/>
  <c r="K1362" i="5"/>
  <c r="M1362" i="5" s="1"/>
  <c r="O1362" i="5" s="1"/>
  <c r="Q1362" i="5" s="1"/>
  <c r="S1362" i="5" s="1"/>
  <c r="U1362" i="5" s="1"/>
  <c r="W1362" i="5" s="1"/>
  <c r="Y1362" i="5" s="1"/>
  <c r="Y1500" i="5"/>
  <c r="K1368" i="5"/>
  <c r="M1368" i="5" s="1"/>
  <c r="O1368" i="5" s="1"/>
  <c r="Q1368" i="5" s="1"/>
  <c r="S1368" i="5" s="1"/>
  <c r="U1368" i="5" s="1"/>
  <c r="W1368" i="5" s="1"/>
  <c r="Y1368" i="5" s="1"/>
  <c r="K1621" i="5"/>
  <c r="M1621" i="5" s="1"/>
  <c r="O1621" i="5" s="1"/>
  <c r="W1606" i="5"/>
  <c r="Y1606" i="5" s="1"/>
  <c r="M1711" i="5"/>
  <c r="O1711" i="5" s="1"/>
  <c r="Q1711" i="5" s="1"/>
  <c r="S1711" i="5" s="1"/>
  <c r="U1711" i="5" s="1"/>
  <c r="W1711" i="5" s="1"/>
  <c r="Y1711" i="5" s="1"/>
  <c r="M1736" i="5"/>
  <c r="O1736" i="5" s="1"/>
  <c r="Q1736" i="5" s="1"/>
  <c r="S1736" i="5" s="1"/>
  <c r="U1736" i="5" s="1"/>
  <c r="W1736" i="5" s="1"/>
  <c r="Y1736" i="5" s="1"/>
  <c r="M1761" i="5"/>
  <c r="O1761" i="5" s="1"/>
  <c r="Q1761" i="5" s="1"/>
  <c r="S1761" i="5" s="1"/>
  <c r="U1761" i="5" s="1"/>
  <c r="W1761" i="5" s="1"/>
  <c r="Y1761" i="5" s="1"/>
  <c r="Y1870" i="5"/>
  <c r="O1819" i="5"/>
  <c r="Q1819" i="5" s="1"/>
  <c r="S1819" i="5" s="1"/>
  <c r="U1819" i="5" s="1"/>
  <c r="W1819" i="5" s="1"/>
  <c r="Y1819" i="5" s="1"/>
  <c r="O1869" i="5"/>
  <c r="Q1869" i="5" s="1"/>
  <c r="S1869" i="5" s="1"/>
  <c r="U1869" i="5" s="1"/>
  <c r="W1869" i="5" s="1"/>
  <c r="Y1869" i="5" s="1"/>
  <c r="M1818" i="5"/>
  <c r="O1818" i="5" s="1"/>
  <c r="Q1818" i="5" s="1"/>
  <c r="S1818" i="5" s="1"/>
  <c r="U1818" i="5" s="1"/>
  <c r="W1818" i="5" s="1"/>
  <c r="Y1818" i="5" s="1"/>
  <c r="Q395" i="5"/>
  <c r="S395" i="5" s="1"/>
  <c r="U395" i="5" s="1"/>
  <c r="W395" i="5" s="1"/>
  <c r="Y395" i="5" s="1"/>
  <c r="U299" i="5"/>
  <c r="W299" i="5" s="1"/>
  <c r="Y299" i="5" s="1"/>
  <c r="K258" i="5"/>
  <c r="M258" i="5" s="1"/>
  <c r="O258" i="5" s="1"/>
  <c r="Q258" i="5" s="1"/>
  <c r="S258" i="5" s="1"/>
  <c r="U258" i="5" s="1"/>
  <c r="W258" i="5" s="1"/>
  <c r="Y258" i="5" s="1"/>
  <c r="Y308" i="5"/>
  <c r="K319" i="5"/>
  <c r="M319" i="5" s="1"/>
  <c r="O319" i="5" s="1"/>
  <c r="Q319" i="5" s="1"/>
  <c r="S319" i="5" s="1"/>
  <c r="U319" i="5" s="1"/>
  <c r="W319" i="5" s="1"/>
  <c r="Y319" i="5" s="1"/>
  <c r="K323" i="5"/>
  <c r="M323" i="5" s="1"/>
  <c r="O323" i="5" s="1"/>
  <c r="Q323" i="5" s="1"/>
  <c r="S323" i="5" s="1"/>
  <c r="U323" i="5" s="1"/>
  <c r="W323" i="5" s="1"/>
  <c r="Y323" i="5" s="1"/>
  <c r="M285" i="5"/>
  <c r="O285" i="5" s="1"/>
  <c r="Q285" i="5" s="1"/>
  <c r="S285" i="5" s="1"/>
  <c r="U285" i="5" s="1"/>
  <c r="W285" i="5" s="1"/>
  <c r="Y285" i="5" s="1"/>
  <c r="M370" i="5"/>
  <c r="O370" i="5" s="1"/>
  <c r="Q370" i="5" s="1"/>
  <c r="S370" i="5" s="1"/>
  <c r="U370" i="5" s="1"/>
  <c r="W370" i="5" s="1"/>
  <c r="Y370" i="5" s="1"/>
  <c r="Q363" i="5"/>
  <c r="S363" i="5" s="1"/>
  <c r="U363" i="5" s="1"/>
  <c r="W363" i="5" s="1"/>
  <c r="Y363" i="5" s="1"/>
  <c r="M362" i="5"/>
  <c r="O362" i="5" s="1"/>
  <c r="Q362" i="5" s="1"/>
  <c r="S362" i="5" s="1"/>
  <c r="U362" i="5" s="1"/>
  <c r="W362" i="5" s="1"/>
  <c r="Y362" i="5" s="1"/>
  <c r="K373" i="5"/>
  <c r="M373" i="5" s="1"/>
  <c r="O373" i="5" s="1"/>
  <c r="Q373" i="5" s="1"/>
  <c r="S373" i="5" s="1"/>
  <c r="U373" i="5" s="1"/>
  <c r="W373" i="5" s="1"/>
  <c r="Y373" i="5" s="1"/>
  <c r="M508" i="5"/>
  <c r="O508" i="5" s="1"/>
  <c r="Q508" i="5" s="1"/>
  <c r="S508" i="5" s="1"/>
  <c r="U508" i="5" s="1"/>
  <c r="W508" i="5" s="1"/>
  <c r="Y508" i="5" s="1"/>
  <c r="K483" i="5"/>
  <c r="M483" i="5" s="1"/>
  <c r="O483" i="5" s="1"/>
  <c r="Q483" i="5" s="1"/>
  <c r="S483" i="5" s="1"/>
  <c r="U483" i="5" s="1"/>
  <c r="W483" i="5" s="1"/>
  <c r="Y483" i="5" s="1"/>
  <c r="S528" i="5"/>
  <c r="U528" i="5" s="1"/>
  <c r="W528" i="5" s="1"/>
  <c r="Y528" i="5" s="1"/>
  <c r="K594" i="5"/>
  <c r="M594" i="5" s="1"/>
  <c r="O594" i="5" s="1"/>
  <c r="Q594" i="5" s="1"/>
  <c r="S594" i="5" s="1"/>
  <c r="U594" i="5" s="1"/>
  <c r="W594" i="5" s="1"/>
  <c r="Y594" i="5" s="1"/>
  <c r="K617" i="5"/>
  <c r="M617" i="5" s="1"/>
  <c r="O617" i="5" s="1"/>
  <c r="Q617" i="5" s="1"/>
  <c r="S617" i="5" s="1"/>
  <c r="U617" i="5" s="1"/>
  <c r="W617" i="5" s="1"/>
  <c r="Y617" i="5" s="1"/>
  <c r="K635" i="5"/>
  <c r="M635" i="5" s="1"/>
  <c r="O635" i="5" s="1"/>
  <c r="Y518" i="5"/>
  <c r="Q653" i="5"/>
  <c r="S653" i="5" s="1"/>
  <c r="U653" i="5" s="1"/>
  <c r="W653" i="5" s="1"/>
  <c r="Y653" i="5" s="1"/>
  <c r="Q703" i="5"/>
  <c r="S703" i="5" s="1"/>
  <c r="U703" i="5" s="1"/>
  <c r="W703" i="5" s="1"/>
  <c r="Y703" i="5" s="1"/>
  <c r="K602" i="5"/>
  <c r="M602" i="5" s="1"/>
  <c r="O602" i="5" s="1"/>
  <c r="Q602" i="5" s="1"/>
  <c r="S602" i="5" s="1"/>
  <c r="U602" i="5" s="1"/>
  <c r="W602" i="5" s="1"/>
  <c r="Y602" i="5" s="1"/>
  <c r="M772" i="5"/>
  <c r="O772" i="5" s="1"/>
  <c r="Q772" i="5" s="1"/>
  <c r="S772" i="5" s="1"/>
  <c r="U772" i="5" s="1"/>
  <c r="W772" i="5" s="1"/>
  <c r="Y772" i="5" s="1"/>
  <c r="K698" i="5"/>
  <c r="M698" i="5" s="1"/>
  <c r="O698" i="5" s="1"/>
  <c r="Q698" i="5" s="1"/>
  <c r="S698" i="5" s="1"/>
  <c r="U698" i="5" s="1"/>
  <c r="W698" i="5" s="1"/>
  <c r="Y698" i="5" s="1"/>
  <c r="O786" i="5"/>
  <c r="Q786" i="5" s="1"/>
  <c r="S786" i="5" s="1"/>
  <c r="U786" i="5" s="1"/>
  <c r="W786" i="5" s="1"/>
  <c r="Y786" i="5" s="1"/>
  <c r="K767" i="5"/>
  <c r="M767" i="5" s="1"/>
  <c r="O767" i="5" s="1"/>
  <c r="Q767" i="5" s="1"/>
  <c r="S767" i="5" s="1"/>
  <c r="U767" i="5" s="1"/>
  <c r="W767" i="5" s="1"/>
  <c r="Y767" i="5" s="1"/>
  <c r="K821" i="5"/>
  <c r="M821" i="5" s="1"/>
  <c r="O821" i="5" s="1"/>
  <c r="Q821" i="5" s="1"/>
  <c r="S821" i="5" s="1"/>
  <c r="U821" i="5" s="1"/>
  <c r="W821" i="5" s="1"/>
  <c r="Y821" i="5" s="1"/>
  <c r="K868" i="5"/>
  <c r="M868" i="5" s="1"/>
  <c r="O868" i="5" s="1"/>
  <c r="Q868" i="5" s="1"/>
  <c r="S868" i="5" s="1"/>
  <c r="U868" i="5" s="1"/>
  <c r="W868" i="5" s="1"/>
  <c r="Y868" i="5" s="1"/>
  <c r="K799" i="5"/>
  <c r="M799" i="5" s="1"/>
  <c r="O799" i="5" s="1"/>
  <c r="Q799" i="5" s="1"/>
  <c r="S799" i="5" s="1"/>
  <c r="U799" i="5" s="1"/>
  <c r="W799" i="5" s="1"/>
  <c r="Y799" i="5" s="1"/>
  <c r="K813" i="5"/>
  <c r="M813" i="5" s="1"/>
  <c r="O813" i="5" s="1"/>
  <c r="Q813" i="5" s="1"/>
  <c r="S813" i="5" s="1"/>
  <c r="U813" i="5" s="1"/>
  <c r="W813" i="5" s="1"/>
  <c r="Y813" i="5" s="1"/>
  <c r="U927" i="5"/>
  <c r="W927" i="5" s="1"/>
  <c r="Y927" i="5" s="1"/>
  <c r="M737" i="5"/>
  <c r="O737" i="5" s="1"/>
  <c r="Q737" i="5" s="1"/>
  <c r="S737" i="5" s="1"/>
  <c r="U737" i="5" s="1"/>
  <c r="W737" i="5" s="1"/>
  <c r="Y737" i="5" s="1"/>
  <c r="O961" i="5"/>
  <c r="Q961" i="5" s="1"/>
  <c r="S961" i="5" s="1"/>
  <c r="U961" i="5" s="1"/>
  <c r="W961" i="5" s="1"/>
  <c r="Y961" i="5" s="1"/>
  <c r="K946" i="5"/>
  <c r="M946" i="5" s="1"/>
  <c r="O946" i="5" s="1"/>
  <c r="Q946" i="5" s="1"/>
  <c r="S946" i="5" s="1"/>
  <c r="U946" i="5" s="1"/>
  <c r="W946" i="5" s="1"/>
  <c r="Y946" i="5" s="1"/>
  <c r="O934" i="5"/>
  <c r="Q934" i="5" s="1"/>
  <c r="S934" i="5" s="1"/>
  <c r="U934" i="5" s="1"/>
  <c r="W934" i="5" s="1"/>
  <c r="Y934" i="5" s="1"/>
  <c r="O966" i="5"/>
  <c r="Q966" i="5" s="1"/>
  <c r="S966" i="5" s="1"/>
  <c r="U966" i="5" s="1"/>
  <c r="W966" i="5" s="1"/>
  <c r="Y966" i="5" s="1"/>
  <c r="K888" i="5"/>
  <c r="M888" i="5" s="1"/>
  <c r="O888" i="5" s="1"/>
  <c r="Q888" i="5" s="1"/>
  <c r="S888" i="5" s="1"/>
  <c r="U888" i="5" s="1"/>
  <c r="W888" i="5" s="1"/>
  <c r="Y888" i="5" s="1"/>
  <c r="K1000" i="5"/>
  <c r="M1000" i="5" s="1"/>
  <c r="O1000" i="5" s="1"/>
  <c r="Q1000" i="5" s="1"/>
  <c r="S1000" i="5" s="1"/>
  <c r="U1000" i="5" s="1"/>
  <c r="W1000" i="5" s="1"/>
  <c r="Y1000" i="5" s="1"/>
  <c r="S1021" i="5"/>
  <c r="U1021" i="5" s="1"/>
  <c r="W1021" i="5" s="1"/>
  <c r="Y1021" i="5" s="1"/>
  <c r="O1084" i="5"/>
  <c r="Q1084" i="5" s="1"/>
  <c r="S1084" i="5" s="1"/>
  <c r="U1084" i="5" s="1"/>
  <c r="W1084" i="5" s="1"/>
  <c r="Y1084" i="5" s="1"/>
  <c r="K1159" i="5"/>
  <c r="M1159" i="5" s="1"/>
  <c r="O1159" i="5" s="1"/>
  <c r="Q1159" i="5" s="1"/>
  <c r="S1159" i="5" s="1"/>
  <c r="U1159" i="5" s="1"/>
  <c r="W1159" i="5" s="1"/>
  <c r="Y1159" i="5" s="1"/>
  <c r="O1103" i="5"/>
  <c r="Q1103" i="5" s="1"/>
  <c r="S1103" i="5" s="1"/>
  <c r="U1103" i="5" s="1"/>
  <c r="W1103" i="5" s="1"/>
  <c r="Y1103" i="5" s="1"/>
  <c r="M1108" i="5"/>
  <c r="O1108" i="5" s="1"/>
  <c r="Q1108" i="5" s="1"/>
  <c r="S1108" i="5" s="1"/>
  <c r="U1108" i="5" s="1"/>
  <c r="W1108" i="5" s="1"/>
  <c r="M1143" i="5"/>
  <c r="O1143" i="5" s="1"/>
  <c r="Q1143" i="5" s="1"/>
  <c r="S1143" i="5" s="1"/>
  <c r="U1143" i="5" s="1"/>
  <c r="W1143" i="5" s="1"/>
  <c r="Y1143" i="5" s="1"/>
  <c r="Q1086" i="5"/>
  <c r="S1086" i="5" s="1"/>
  <c r="U1086" i="5" s="1"/>
  <c r="W1086" i="5" s="1"/>
  <c r="Y1086" i="5" s="1"/>
  <c r="K1168" i="5"/>
  <c r="M1168" i="5" s="1"/>
  <c r="O1168" i="5" s="1"/>
  <c r="Q1168" i="5" s="1"/>
  <c r="S1168" i="5" s="1"/>
  <c r="U1168" i="5" s="1"/>
  <c r="W1168" i="5" s="1"/>
  <c r="Y1168" i="5" s="1"/>
  <c r="K1294" i="5"/>
  <c r="M1294" i="5" s="1"/>
  <c r="O1294" i="5" s="1"/>
  <c r="Q1294" i="5" s="1"/>
  <c r="S1294" i="5" s="1"/>
  <c r="U1294" i="5" s="1"/>
  <c r="W1294" i="5" s="1"/>
  <c r="Y1294" i="5" s="1"/>
  <c r="K1323" i="5"/>
  <c r="M1323" i="5" s="1"/>
  <c r="O1323" i="5" s="1"/>
  <c r="Q1323" i="5" s="1"/>
  <c r="S1323" i="5" s="1"/>
  <c r="U1323" i="5" s="1"/>
  <c r="W1323" i="5" s="1"/>
  <c r="Y1323" i="5" s="1"/>
  <c r="K1384" i="5"/>
  <c r="O1364" i="5"/>
  <c r="Q1364" i="5" s="1"/>
  <c r="S1364" i="5" s="1"/>
  <c r="U1364" i="5" s="1"/>
  <c r="W1364" i="5" s="1"/>
  <c r="Y1364" i="5" s="1"/>
  <c r="K1397" i="5"/>
  <c r="M1397" i="5" s="1"/>
  <c r="O1397" i="5" s="1"/>
  <c r="Q1397" i="5" s="1"/>
  <c r="S1397" i="5" s="1"/>
  <c r="U1397" i="5" s="1"/>
  <c r="W1397" i="5" s="1"/>
  <c r="Y1397" i="5" s="1"/>
  <c r="M1274" i="5"/>
  <c r="O1274" i="5" s="1"/>
  <c r="Q1274" i="5" s="1"/>
  <c r="S1274" i="5" s="1"/>
  <c r="U1274" i="5" s="1"/>
  <c r="W1274" i="5" s="1"/>
  <c r="Y1274" i="5" s="1"/>
  <c r="K1324" i="5"/>
  <c r="M1324" i="5" s="1"/>
  <c r="O1324" i="5" s="1"/>
  <c r="Q1324" i="5" s="1"/>
  <c r="S1324" i="5" s="1"/>
  <c r="U1324" i="5" s="1"/>
  <c r="W1324" i="5" s="1"/>
  <c r="Y1324" i="5" s="1"/>
  <c r="K1371" i="5"/>
  <c r="M1371" i="5" s="1"/>
  <c r="O1371" i="5" s="1"/>
  <c r="Q1371" i="5" s="1"/>
  <c r="S1371" i="5" s="1"/>
  <c r="U1371" i="5" s="1"/>
  <c r="W1371" i="5" s="1"/>
  <c r="Y1371" i="5" s="1"/>
  <c r="K1463" i="5"/>
  <c r="M1463" i="5" s="1"/>
  <c r="O1463" i="5" s="1"/>
  <c r="Q1463" i="5" s="1"/>
  <c r="S1463" i="5" s="1"/>
  <c r="U1463" i="5" s="1"/>
  <c r="W1463" i="5" s="1"/>
  <c r="Y1463" i="5" s="1"/>
  <c r="Q1420" i="5"/>
  <c r="S1420" i="5" s="1"/>
  <c r="U1420" i="5" s="1"/>
  <c r="W1420" i="5" s="1"/>
  <c r="Y1420" i="5" s="1"/>
  <c r="K1434" i="5"/>
  <c r="M1434" i="5" s="1"/>
  <c r="O1434" i="5" s="1"/>
  <c r="Q1434" i="5" s="1"/>
  <c r="S1434" i="5" s="1"/>
  <c r="U1434" i="5" s="1"/>
  <c r="W1434" i="5" s="1"/>
  <c r="Y1434" i="5" s="1"/>
  <c r="M1639" i="5"/>
  <c r="O1639" i="5" s="1"/>
  <c r="Q1639" i="5" s="1"/>
  <c r="S1639" i="5" s="1"/>
  <c r="U1639" i="5" s="1"/>
  <c r="W1639" i="5" s="1"/>
  <c r="Y1639" i="5" s="1"/>
  <c r="Y1598" i="5"/>
  <c r="O1545" i="5"/>
  <c r="Q1545" i="5" s="1"/>
  <c r="S1545" i="5" s="1"/>
  <c r="U1545" i="5" s="1"/>
  <c r="W1545" i="5" s="1"/>
  <c r="Y1545" i="5" s="1"/>
  <c r="S1608" i="5"/>
  <c r="U1608" i="5" s="1"/>
  <c r="W1608" i="5" s="1"/>
  <c r="Y1608" i="5" s="1"/>
  <c r="M1564" i="5"/>
  <c r="O1564" i="5" s="1"/>
  <c r="Q1564" i="5" s="1"/>
  <c r="S1564" i="5" s="1"/>
  <c r="U1564" i="5" s="1"/>
  <c r="W1564" i="5" s="1"/>
  <c r="Y1564" i="5" s="1"/>
  <c r="M1625" i="5"/>
  <c r="O1625" i="5" s="1"/>
  <c r="Q1625" i="5" s="1"/>
  <c r="S1625" i="5" s="1"/>
  <c r="U1625" i="5" s="1"/>
  <c r="W1625" i="5" s="1"/>
  <c r="Y1625" i="5" s="1"/>
  <c r="K1581" i="5"/>
  <c r="M1581" i="5" s="1"/>
  <c r="O1581" i="5" s="1"/>
  <c r="Q1581" i="5" s="1"/>
  <c r="S1581" i="5" s="1"/>
  <c r="U1581" i="5" s="1"/>
  <c r="W1581" i="5" s="1"/>
  <c r="Y1581" i="5" s="1"/>
  <c r="Q1610" i="5"/>
  <c r="S1610" i="5" s="1"/>
  <c r="U1610" i="5" s="1"/>
  <c r="W1610" i="5" s="1"/>
  <c r="Y1610" i="5" s="1"/>
  <c r="K1811" i="5"/>
  <c r="M1811" i="5" s="1"/>
  <c r="O1811" i="5" s="1"/>
  <c r="Q1811" i="5" s="1"/>
  <c r="S1811" i="5" s="1"/>
  <c r="U1811" i="5" s="1"/>
  <c r="W1811" i="5" s="1"/>
  <c r="Y1811" i="5" s="1"/>
  <c r="K1861" i="5"/>
  <c r="M1861" i="5" s="1"/>
  <c r="O1861" i="5" s="1"/>
  <c r="Q1861" i="5" s="1"/>
  <c r="S1861" i="5" s="1"/>
  <c r="U1861" i="5" s="1"/>
  <c r="W1861" i="5" s="1"/>
  <c r="Y1861" i="5" s="1"/>
  <c r="Y1875" i="5"/>
  <c r="K1636" i="5"/>
  <c r="M1636" i="5" s="1"/>
  <c r="O1636" i="5" s="1"/>
  <c r="Q1636" i="5" s="1"/>
  <c r="S1636" i="5" s="1"/>
  <c r="U1636" i="5" s="1"/>
  <c r="W1636" i="5" s="1"/>
  <c r="Y1636" i="5" s="1"/>
  <c r="M1781" i="5"/>
  <c r="O1781" i="5" s="1"/>
  <c r="Q1781" i="5" s="1"/>
  <c r="S1781" i="5" s="1"/>
  <c r="U1781" i="5" s="1"/>
  <c r="W1781" i="5" s="1"/>
  <c r="Y1781" i="5" s="1"/>
  <c r="M1823" i="5"/>
  <c r="O1823" i="5" s="1"/>
  <c r="Q1823" i="5" s="1"/>
  <c r="S1823" i="5" s="1"/>
  <c r="U1823" i="5" s="1"/>
  <c r="W1823" i="5" s="1"/>
  <c r="Y1823" i="5" s="1"/>
  <c r="S1179" i="5"/>
  <c r="U1179" i="5" s="1"/>
  <c r="W1179" i="5" s="1"/>
  <c r="Y1179" i="5" s="1"/>
  <c r="W272" i="5"/>
  <c r="Y272" i="5" s="1"/>
  <c r="S312" i="5"/>
  <c r="U312" i="5" s="1"/>
  <c r="W312" i="5" s="1"/>
  <c r="Y312" i="5" s="1"/>
  <c r="M387" i="5"/>
  <c r="O387" i="5" s="1"/>
  <c r="Q387" i="5" s="1"/>
  <c r="S387" i="5" s="1"/>
  <c r="U387" i="5" s="1"/>
  <c r="W387" i="5" s="1"/>
  <c r="Y387" i="5" s="1"/>
  <c r="K356" i="5"/>
  <c r="M356" i="5" s="1"/>
  <c r="O356" i="5" s="1"/>
  <c r="Q356" i="5" s="1"/>
  <c r="S356" i="5" s="1"/>
  <c r="U356" i="5" s="1"/>
  <c r="W356" i="5" s="1"/>
  <c r="Y356" i="5" s="1"/>
  <c r="O425" i="5"/>
  <c r="Q425" i="5" s="1"/>
  <c r="S425" i="5" s="1"/>
  <c r="U425" i="5" s="1"/>
  <c r="W425" i="5" s="1"/>
  <c r="Y425" i="5" s="1"/>
  <c r="K365" i="5"/>
  <c r="M365" i="5" s="1"/>
  <c r="O365" i="5" s="1"/>
  <c r="Q365" i="5" s="1"/>
  <c r="S365" i="5" s="1"/>
  <c r="U365" i="5" s="1"/>
  <c r="W365" i="5" s="1"/>
  <c r="Y365" i="5" s="1"/>
  <c r="M390" i="5"/>
  <c r="O390" i="5" s="1"/>
  <c r="Q390" i="5" s="1"/>
  <c r="S390" i="5" s="1"/>
  <c r="U390" i="5" s="1"/>
  <c r="W390" i="5" s="1"/>
  <c r="Y390" i="5" s="1"/>
  <c r="Q525" i="5"/>
  <c r="S525" i="5" s="1"/>
  <c r="U525" i="5" s="1"/>
  <c r="W525" i="5" s="1"/>
  <c r="Y525" i="5" s="1"/>
  <c r="O520" i="5"/>
  <c r="Q520" i="5" s="1"/>
  <c r="S520" i="5" s="1"/>
  <c r="U520" i="5" s="1"/>
  <c r="W520" i="5" s="1"/>
  <c r="Y520" i="5" s="1"/>
  <c r="W638" i="5"/>
  <c r="Y638" i="5" s="1"/>
  <c r="O673" i="5"/>
  <c r="Q673" i="5" s="1"/>
  <c r="S673" i="5" s="1"/>
  <c r="U673" i="5" s="1"/>
  <c r="W673" i="5" s="1"/>
  <c r="Y673" i="5" s="1"/>
  <c r="Q549" i="5"/>
  <c r="S549" i="5" s="1"/>
  <c r="U549" i="5" s="1"/>
  <c r="W549" i="5" s="1"/>
  <c r="Y549" i="5" s="1"/>
  <c r="O713" i="5"/>
  <c r="Q713" i="5" s="1"/>
  <c r="S713" i="5" s="1"/>
  <c r="U713" i="5" s="1"/>
  <c r="W713" i="5" s="1"/>
  <c r="Y713" i="5" s="1"/>
  <c r="K652" i="5"/>
  <c r="M652" i="5" s="1"/>
  <c r="O652" i="5" s="1"/>
  <c r="Q652" i="5" s="1"/>
  <c r="S652" i="5" s="1"/>
  <c r="U652" i="5" s="1"/>
  <c r="W652" i="5" s="1"/>
  <c r="Y652" i="5" s="1"/>
  <c r="U781" i="5"/>
  <c r="W781" i="5" s="1"/>
  <c r="Y781" i="5" s="1"/>
  <c r="O720" i="5"/>
  <c r="Q720" i="5" s="1"/>
  <c r="S720" i="5" s="1"/>
  <c r="U720" i="5" s="1"/>
  <c r="W720" i="5" s="1"/>
  <c r="Y720" i="5" s="1"/>
  <c r="O726" i="5"/>
  <c r="Q726" i="5" s="1"/>
  <c r="S726" i="5" s="1"/>
  <c r="U726" i="5" s="1"/>
  <c r="W726" i="5" s="1"/>
  <c r="Y726" i="5" s="1"/>
  <c r="O768" i="5"/>
  <c r="Q768" i="5" s="1"/>
  <c r="S768" i="5" s="1"/>
  <c r="U768" i="5" s="1"/>
  <c r="W768" i="5" s="1"/>
  <c r="Y768" i="5" s="1"/>
  <c r="Q851" i="5"/>
  <c r="S851" i="5" s="1"/>
  <c r="U851" i="5" s="1"/>
  <c r="W851" i="5" s="1"/>
  <c r="Y851" i="5" s="1"/>
  <c r="Y923" i="5"/>
  <c r="Q817" i="5"/>
  <c r="S817" i="5" s="1"/>
  <c r="U817" i="5" s="1"/>
  <c r="W817" i="5" s="1"/>
  <c r="Y817" i="5" s="1"/>
  <c r="Q1034" i="5"/>
  <c r="S1034" i="5" s="1"/>
  <c r="U1034" i="5" s="1"/>
  <c r="W1034" i="5" s="1"/>
  <c r="Y1034" i="5" s="1"/>
  <c r="O1001" i="5"/>
  <c r="Q1001" i="5" s="1"/>
  <c r="S1001" i="5" s="1"/>
  <c r="U1001" i="5" s="1"/>
  <c r="W1001" i="5" s="1"/>
  <c r="Y1001" i="5" s="1"/>
  <c r="Y1199" i="5"/>
  <c r="Q1177" i="5"/>
  <c r="S1177" i="5" s="1"/>
  <c r="U1177" i="5" s="1"/>
  <c r="W1177" i="5" s="1"/>
  <c r="Y1177" i="5" s="1"/>
  <c r="S1122" i="5"/>
  <c r="U1122" i="5" s="1"/>
  <c r="W1122" i="5" s="1"/>
  <c r="Y1122" i="5" s="1"/>
  <c r="K1123" i="5"/>
  <c r="M1123" i="5" s="1"/>
  <c r="O1123" i="5" s="1"/>
  <c r="Q1123" i="5" s="1"/>
  <c r="S1123" i="5" s="1"/>
  <c r="U1123" i="5" s="1"/>
  <c r="W1123" i="5" s="1"/>
  <c r="Y1123" i="5" s="1"/>
  <c r="Q1244" i="5"/>
  <c r="S1244" i="5" s="1"/>
  <c r="U1244" i="5" s="1"/>
  <c r="W1244" i="5" s="1"/>
  <c r="Y1244" i="5" s="1"/>
  <c r="K1169" i="5"/>
  <c r="M1169" i="5" s="1"/>
  <c r="O1169" i="5" s="1"/>
  <c r="Q1169" i="5" s="1"/>
  <c r="S1169" i="5" s="1"/>
  <c r="U1169" i="5" s="1"/>
  <c r="W1169" i="5" s="1"/>
  <c r="Y1169" i="5" s="1"/>
  <c r="S1249" i="5"/>
  <c r="U1249" i="5" s="1"/>
  <c r="W1249" i="5" s="1"/>
  <c r="Y1249" i="5" s="1"/>
  <c r="Q1374" i="5"/>
  <c r="S1374" i="5" s="1"/>
  <c r="U1374" i="5" s="1"/>
  <c r="W1374" i="5" s="1"/>
  <c r="Y1374" i="5" s="1"/>
  <c r="K1150" i="5"/>
  <c r="M1150" i="5" s="1"/>
  <c r="O1150" i="5" s="1"/>
  <c r="Q1150" i="5" s="1"/>
  <c r="S1150" i="5" s="1"/>
  <c r="U1150" i="5" s="1"/>
  <c r="W1150" i="5" s="1"/>
  <c r="Y1150" i="5" s="1"/>
  <c r="W1330" i="5"/>
  <c r="Y1330" i="5" s="1"/>
  <c r="U1410" i="5"/>
  <c r="W1410" i="5" s="1"/>
  <c r="Y1410" i="5" s="1"/>
  <c r="U1528" i="5"/>
  <c r="W1528" i="5" s="1"/>
  <c r="Y1528" i="5" s="1"/>
  <c r="K1543" i="5"/>
  <c r="M1543" i="5" s="1"/>
  <c r="O1543" i="5" s="1"/>
  <c r="Q1543" i="5" s="1"/>
  <c r="S1543" i="5" s="1"/>
  <c r="U1543" i="5" s="1"/>
  <c r="W1543" i="5" s="1"/>
  <c r="Y1543" i="5" s="1"/>
  <c r="K1426" i="5"/>
  <c r="M1426" i="5" s="1"/>
  <c r="O1426" i="5" s="1"/>
  <c r="Q1426" i="5" s="1"/>
  <c r="S1426" i="5" s="1"/>
  <c r="U1426" i="5" s="1"/>
  <c r="W1426" i="5" s="1"/>
  <c r="Y1426" i="5" s="1"/>
  <c r="W1554" i="5"/>
  <c r="Y1554" i="5" s="1"/>
  <c r="K1451" i="5"/>
  <c r="M1451" i="5" s="1"/>
  <c r="O1451" i="5" s="1"/>
  <c r="Q1451" i="5" s="1"/>
  <c r="S1451" i="5" s="1"/>
  <c r="U1451" i="5" s="1"/>
  <c r="W1451" i="5" s="1"/>
  <c r="Y1451" i="5" s="1"/>
  <c r="K1455" i="5"/>
  <c r="M1455" i="5" s="1"/>
  <c r="O1455" i="5" s="1"/>
  <c r="Q1455" i="5" s="1"/>
  <c r="S1455" i="5" s="1"/>
  <c r="U1455" i="5" s="1"/>
  <c r="W1455" i="5" s="1"/>
  <c r="Y1455" i="5" s="1"/>
  <c r="M1691" i="5"/>
  <c r="O1691" i="5" s="1"/>
  <c r="Q1691" i="5" s="1"/>
  <c r="S1691" i="5" s="1"/>
  <c r="U1691" i="5" s="1"/>
  <c r="W1691" i="5" s="1"/>
  <c r="Y1691" i="5" s="1"/>
  <c r="K1716" i="5"/>
  <c r="M1716" i="5" s="1"/>
  <c r="O1716" i="5" s="1"/>
  <c r="Q1716" i="5" s="1"/>
  <c r="S1716" i="5" s="1"/>
  <c r="U1716" i="5" s="1"/>
  <c r="W1716" i="5" s="1"/>
  <c r="Y1716" i="5" s="1"/>
  <c r="K1741" i="5"/>
  <c r="M1741" i="5" s="1"/>
  <c r="O1741" i="5" s="1"/>
  <c r="Q1741" i="5" s="1"/>
  <c r="S1741" i="5" s="1"/>
  <c r="U1741" i="5" s="1"/>
  <c r="W1741" i="5" s="1"/>
  <c r="Y1741" i="5" s="1"/>
  <c r="K1766" i="5"/>
  <c r="M1766" i="5" s="1"/>
  <c r="O1766" i="5" s="1"/>
  <c r="Q1766" i="5" s="1"/>
  <c r="S1766" i="5" s="1"/>
  <c r="U1766" i="5" s="1"/>
  <c r="W1766" i="5" s="1"/>
  <c r="Y1766" i="5" s="1"/>
  <c r="U1675" i="5"/>
  <c r="W1675" i="5" s="1"/>
  <c r="Y1675" i="5" s="1"/>
  <c r="K1645" i="5"/>
  <c r="M1645" i="5" s="1"/>
  <c r="O1645" i="5" s="1"/>
  <c r="Q1645" i="5" s="1"/>
  <c r="S1645" i="5" s="1"/>
  <c r="U1645" i="5" s="1"/>
  <c r="W1645" i="5" s="1"/>
  <c r="Y1645" i="5" s="1"/>
  <c r="Y1880" i="5"/>
  <c r="O1829" i="5"/>
  <c r="Q1829" i="5" s="1"/>
  <c r="S1829" i="5" s="1"/>
  <c r="U1829" i="5" s="1"/>
  <c r="W1829" i="5" s="1"/>
  <c r="Y1829" i="5" s="1"/>
  <c r="O1879" i="5"/>
  <c r="Q1879" i="5" s="1"/>
  <c r="S1879" i="5" s="1"/>
  <c r="U1879" i="5" s="1"/>
  <c r="W1879" i="5" s="1"/>
  <c r="Y1879" i="5" s="1"/>
  <c r="M1868" i="5"/>
  <c r="O1868" i="5" s="1"/>
  <c r="Q1868" i="5" s="1"/>
  <c r="S1868" i="5" s="1"/>
  <c r="U1868" i="5" s="1"/>
  <c r="W1868" i="5" s="1"/>
  <c r="Y1868" i="5" s="1"/>
  <c r="U519" i="5"/>
  <c r="W519" i="5" s="1"/>
  <c r="Y519" i="5" s="1"/>
  <c r="O748" i="5"/>
  <c r="Q748" i="5" s="1"/>
  <c r="S748" i="5" s="1"/>
  <c r="U748" i="5" s="1"/>
  <c r="W748" i="5" s="1"/>
  <c r="Y748" i="5" s="1"/>
  <c r="Y951" i="5"/>
  <c r="O261" i="5"/>
  <c r="Q261" i="5" s="1"/>
  <c r="S261" i="5" s="1"/>
  <c r="U261" i="5" s="1"/>
  <c r="W261" i="5" s="1"/>
  <c r="Y261" i="5" s="1"/>
  <c r="K481" i="5"/>
  <c r="M481" i="5" s="1"/>
  <c r="O481" i="5" s="1"/>
  <c r="Q481" i="5" s="1"/>
  <c r="S481" i="5" s="1"/>
  <c r="U481" i="5" s="1"/>
  <c r="W481" i="5" s="1"/>
  <c r="Y481" i="5" s="1"/>
  <c r="M532" i="5"/>
  <c r="O532" i="5" s="1"/>
  <c r="Q532" i="5" s="1"/>
  <c r="S532" i="5" s="1"/>
  <c r="U532" i="5" s="1"/>
  <c r="W532" i="5" s="1"/>
  <c r="Y532" i="5" s="1"/>
  <c r="W550" i="5"/>
  <c r="Y550" i="5" s="1"/>
  <c r="O615" i="5"/>
  <c r="Q615" i="5" s="1"/>
  <c r="S615" i="5" s="1"/>
  <c r="U615" i="5" s="1"/>
  <c r="W615" i="5" s="1"/>
  <c r="Y615" i="5" s="1"/>
  <c r="U717" i="5"/>
  <c r="W717" i="5" s="1"/>
  <c r="Y717" i="5" s="1"/>
  <c r="M823" i="5"/>
  <c r="O823" i="5" s="1"/>
  <c r="Q823" i="5" s="1"/>
  <c r="S823" i="5" s="1"/>
  <c r="U823" i="5" s="1"/>
  <c r="W823" i="5" s="1"/>
  <c r="Y823" i="5" s="1"/>
  <c r="K854" i="5"/>
  <c r="M854" i="5" s="1"/>
  <c r="O854" i="5" s="1"/>
  <c r="Q854" i="5" s="1"/>
  <c r="S854" i="5" s="1"/>
  <c r="U854" i="5" s="1"/>
  <c r="W854" i="5" s="1"/>
  <c r="Y854" i="5" s="1"/>
  <c r="Q243" i="5"/>
  <c r="S243" i="5" s="1"/>
  <c r="U243" i="5" s="1"/>
  <c r="W243" i="5" s="1"/>
  <c r="Y243" i="5" s="1"/>
  <c r="O352" i="5"/>
  <c r="Q352" i="5" s="1"/>
  <c r="S352" i="5" s="1"/>
  <c r="U352" i="5" s="1"/>
  <c r="W352" i="5" s="1"/>
  <c r="Y352" i="5" s="1"/>
  <c r="K344" i="5"/>
  <c r="M344" i="5" s="1"/>
  <c r="O344" i="5" s="1"/>
  <c r="Q344" i="5" s="1"/>
  <c r="S344" i="5" s="1"/>
  <c r="U344" i="5" s="1"/>
  <c r="W344" i="5" s="1"/>
  <c r="Y344" i="5" s="1"/>
  <c r="U375" i="5"/>
  <c r="W375" i="5" s="1"/>
  <c r="Y375" i="5" s="1"/>
  <c r="M446" i="5"/>
  <c r="O446" i="5" s="1"/>
  <c r="Q446" i="5" s="1"/>
  <c r="S446" i="5" s="1"/>
  <c r="U446" i="5" s="1"/>
  <c r="W446" i="5" s="1"/>
  <c r="Y446" i="5" s="1"/>
  <c r="M466" i="5"/>
  <c r="O466" i="5" s="1"/>
  <c r="Q466" i="5" s="1"/>
  <c r="S466" i="5" s="1"/>
  <c r="U466" i="5" s="1"/>
  <c r="W466" i="5" s="1"/>
  <c r="Y466" i="5" s="1"/>
  <c r="K500" i="5"/>
  <c r="M500" i="5" s="1"/>
  <c r="O500" i="5" s="1"/>
  <c r="Q500" i="5" s="1"/>
  <c r="S500" i="5" s="1"/>
  <c r="U500" i="5" s="1"/>
  <c r="W500" i="5" s="1"/>
  <c r="Y500" i="5" s="1"/>
  <c r="Q567" i="5"/>
  <c r="S567" i="5" s="1"/>
  <c r="U567" i="5" s="1"/>
  <c r="W567" i="5" s="1"/>
  <c r="Y567" i="5" s="1"/>
  <c r="U700" i="5"/>
  <c r="W700" i="5" s="1"/>
  <c r="Y700" i="5" s="1"/>
  <c r="K536" i="5"/>
  <c r="M536" i="5" s="1"/>
  <c r="O536" i="5" s="1"/>
  <c r="Q536" i="5" s="1"/>
  <c r="S536" i="5" s="1"/>
  <c r="U536" i="5" s="1"/>
  <c r="W536" i="5" s="1"/>
  <c r="Y536" i="5" s="1"/>
  <c r="O647" i="5"/>
  <c r="Q647" i="5" s="1"/>
  <c r="S647" i="5" s="1"/>
  <c r="U647" i="5" s="1"/>
  <c r="W647" i="5" s="1"/>
  <c r="Y647" i="5" s="1"/>
  <c r="U811" i="5"/>
  <c r="W811" i="5" s="1"/>
  <c r="Y811" i="5" s="1"/>
  <c r="M721" i="5"/>
  <c r="O721" i="5" s="1"/>
  <c r="Q721" i="5" s="1"/>
  <c r="S721" i="5" s="1"/>
  <c r="U721" i="5" s="1"/>
  <c r="W721" i="5" s="1"/>
  <c r="Y721" i="5" s="1"/>
  <c r="Q747" i="5"/>
  <c r="S747" i="5" s="1"/>
  <c r="U747" i="5" s="1"/>
  <c r="W747" i="5" s="1"/>
  <c r="Y747" i="5" s="1"/>
  <c r="U849" i="5"/>
  <c r="W849" i="5" s="1"/>
  <c r="Y849" i="5" s="1"/>
  <c r="O590" i="5"/>
  <c r="Q590" i="5" s="1"/>
  <c r="S590" i="5" s="1"/>
  <c r="U590" i="5" s="1"/>
  <c r="W590" i="5" s="1"/>
  <c r="Y590" i="5" s="1"/>
  <c r="K782" i="5"/>
  <c r="M782" i="5" s="1"/>
  <c r="O782" i="5" s="1"/>
  <c r="Q782" i="5" s="1"/>
  <c r="S782" i="5" s="1"/>
  <c r="U782" i="5" s="1"/>
  <c r="W782" i="5" s="1"/>
  <c r="Y782" i="5" s="1"/>
  <c r="Q859" i="5"/>
  <c r="S859" i="5" s="1"/>
  <c r="U859" i="5" s="1"/>
  <c r="W859" i="5" s="1"/>
  <c r="Y859" i="5" s="1"/>
  <c r="Q896" i="5"/>
  <c r="S896" i="5" s="1"/>
  <c r="U896" i="5" s="1"/>
  <c r="W896" i="5" s="1"/>
  <c r="Y896" i="5" s="1"/>
  <c r="K926" i="5"/>
  <c r="M926" i="5" s="1"/>
  <c r="O926" i="5" s="1"/>
  <c r="Q926" i="5" s="1"/>
  <c r="S926" i="5" s="1"/>
  <c r="U926" i="5" s="1"/>
  <c r="W926" i="5" s="1"/>
  <c r="Y926" i="5" s="1"/>
  <c r="Q808" i="5"/>
  <c r="S808" i="5" s="1"/>
  <c r="U808" i="5" s="1"/>
  <c r="W808" i="5" s="1"/>
  <c r="Y808" i="5" s="1"/>
  <c r="M916" i="5"/>
  <c r="O916" i="5" s="1"/>
  <c r="Q916" i="5" s="1"/>
  <c r="S916" i="5" s="1"/>
  <c r="U916" i="5" s="1"/>
  <c r="W916" i="5" s="1"/>
  <c r="Y916" i="5" s="1"/>
  <c r="S1093" i="5"/>
  <c r="U1093" i="5" s="1"/>
  <c r="W1093" i="5" s="1"/>
  <c r="Y1093" i="5" s="1"/>
  <c r="M1111" i="5"/>
  <c r="O1111" i="5" s="1"/>
  <c r="Q1111" i="5" s="1"/>
  <c r="S1111" i="5" s="1"/>
  <c r="U1111" i="5" s="1"/>
  <c r="W1111" i="5" s="1"/>
  <c r="Y1111" i="5" s="1"/>
  <c r="O1147" i="5"/>
  <c r="Q1147" i="5" s="1"/>
  <c r="S1147" i="5" s="1"/>
  <c r="U1147" i="5" s="1"/>
  <c r="W1147" i="5" s="1"/>
  <c r="Y1147" i="5" s="1"/>
  <c r="Q1031" i="5"/>
  <c r="S1031" i="5" s="1"/>
  <c r="U1031" i="5" s="1"/>
  <c r="W1031" i="5" s="1"/>
  <c r="Y1031" i="5" s="1"/>
  <c r="M892" i="5"/>
  <c r="O892" i="5" s="1"/>
  <c r="Q892" i="5" s="1"/>
  <c r="S892" i="5" s="1"/>
  <c r="U892" i="5" s="1"/>
  <c r="W892" i="5" s="1"/>
  <c r="Y892" i="5" s="1"/>
  <c r="W1190" i="5"/>
  <c r="Y1190" i="5" s="1"/>
  <c r="M1222" i="5"/>
  <c r="O1222" i="5" s="1"/>
  <c r="Q1222" i="5" s="1"/>
  <c r="S1222" i="5" s="1"/>
  <c r="U1222" i="5" s="1"/>
  <c r="W1222" i="5" s="1"/>
  <c r="Y1222" i="5" s="1"/>
  <c r="O1139" i="5"/>
  <c r="Q1139" i="5" s="1"/>
  <c r="S1139" i="5" s="1"/>
  <c r="U1139" i="5" s="1"/>
  <c r="W1139" i="5" s="1"/>
  <c r="Y1139" i="5" s="1"/>
  <c r="S1180" i="5"/>
  <c r="U1180" i="5" s="1"/>
  <c r="W1180" i="5" s="1"/>
  <c r="Y1180" i="5" s="1"/>
  <c r="Q1149" i="5"/>
  <c r="S1149" i="5" s="1"/>
  <c r="U1149" i="5" s="1"/>
  <c r="W1149" i="5" s="1"/>
  <c r="Y1149" i="5" s="1"/>
  <c r="U1412" i="5"/>
  <c r="W1412" i="5" s="1"/>
  <c r="Y1412" i="5" s="1"/>
  <c r="O1354" i="5"/>
  <c r="Q1354" i="5" s="1"/>
  <c r="S1354" i="5" s="1"/>
  <c r="U1354" i="5" s="1"/>
  <c r="W1354" i="5" s="1"/>
  <c r="Y1354" i="5" s="1"/>
  <c r="M1262" i="5"/>
  <c r="O1262" i="5" s="1"/>
  <c r="Q1262" i="5" s="1"/>
  <c r="S1262" i="5" s="1"/>
  <c r="U1262" i="5" s="1"/>
  <c r="W1262" i="5" s="1"/>
  <c r="Y1262" i="5" s="1"/>
  <c r="O1379" i="5"/>
  <c r="Q1379" i="5" s="1"/>
  <c r="S1379" i="5" s="1"/>
  <c r="U1379" i="5" s="1"/>
  <c r="W1379" i="5" s="1"/>
  <c r="Y1379" i="5" s="1"/>
  <c r="K1232" i="5"/>
  <c r="M1232" i="5" s="1"/>
  <c r="O1232" i="5" s="1"/>
  <c r="Q1232" i="5" s="1"/>
  <c r="S1232" i="5" s="1"/>
  <c r="U1232" i="5" s="1"/>
  <c r="W1232" i="5" s="1"/>
  <c r="Y1232" i="5" s="1"/>
  <c r="Q1411" i="5"/>
  <c r="S1411" i="5" s="1"/>
  <c r="U1411" i="5" s="1"/>
  <c r="W1411" i="5" s="1"/>
  <c r="Y1411" i="5" s="1"/>
  <c r="M1468" i="5"/>
  <c r="O1468" i="5" s="1"/>
  <c r="Q1468" i="5" s="1"/>
  <c r="S1468" i="5" s="1"/>
  <c r="U1468" i="5" s="1"/>
  <c r="W1468" i="5" s="1"/>
  <c r="Y1468" i="5" s="1"/>
  <c r="Q1459" i="5"/>
  <c r="S1459" i="5" s="1"/>
  <c r="U1459" i="5" s="1"/>
  <c r="W1459" i="5" s="1"/>
  <c r="Y1459" i="5" s="1"/>
  <c r="O1471" i="5"/>
  <c r="Q1471" i="5" s="1"/>
  <c r="S1471" i="5" s="1"/>
  <c r="U1471" i="5" s="1"/>
  <c r="W1471" i="5" s="1"/>
  <c r="Y1471" i="5" s="1"/>
  <c r="K1350" i="5"/>
  <c r="M1350" i="5" s="1"/>
  <c r="O1350" i="5" s="1"/>
  <c r="Q1350" i="5" s="1"/>
  <c r="S1350" i="5" s="1"/>
  <c r="U1350" i="5" s="1"/>
  <c r="W1350" i="5" s="1"/>
  <c r="Y1350" i="5" s="1"/>
  <c r="M1469" i="5"/>
  <c r="O1469" i="5" s="1"/>
  <c r="Q1469" i="5" s="1"/>
  <c r="S1469" i="5" s="1"/>
  <c r="U1469" i="5" s="1"/>
  <c r="W1469" i="5" s="1"/>
  <c r="Y1469" i="5" s="1"/>
  <c r="O1515" i="5"/>
  <c r="Q1515" i="5" s="1"/>
  <c r="S1515" i="5" s="1"/>
  <c r="U1515" i="5" s="1"/>
  <c r="W1515" i="5" s="1"/>
  <c r="Y1515" i="5" s="1"/>
  <c r="M1526" i="5"/>
  <c r="O1526" i="5" s="1"/>
  <c r="Q1526" i="5" s="1"/>
  <c r="S1526" i="5" s="1"/>
  <c r="U1526" i="5" s="1"/>
  <c r="W1526" i="5" s="1"/>
  <c r="Y1526" i="5" s="1"/>
  <c r="U1508" i="5"/>
  <c r="W1508" i="5" s="1"/>
  <c r="Y1508" i="5" s="1"/>
  <c r="S1646" i="5"/>
  <c r="U1646" i="5" s="1"/>
  <c r="W1646" i="5" s="1"/>
  <c r="Y1646" i="5" s="1"/>
  <c r="U1725" i="5"/>
  <c r="W1725" i="5" s="1"/>
  <c r="Y1725" i="5" s="1"/>
  <c r="U1750" i="5"/>
  <c r="W1750" i="5" s="1"/>
  <c r="Y1750" i="5" s="1"/>
  <c r="Q1584" i="5"/>
  <c r="S1584" i="5" s="1"/>
  <c r="U1584" i="5" s="1"/>
  <c r="W1584" i="5" s="1"/>
  <c r="Y1584" i="5" s="1"/>
  <c r="K1654" i="5"/>
  <c r="M1654" i="5" s="1"/>
  <c r="O1654" i="5" s="1"/>
  <c r="Q1654" i="5" s="1"/>
  <c r="S1654" i="5" s="1"/>
  <c r="U1654" i="5" s="1"/>
  <c r="W1654" i="5" s="1"/>
  <c r="Y1654" i="5" s="1"/>
  <c r="K1821" i="5"/>
  <c r="M1821" i="5" s="1"/>
  <c r="O1821" i="5" s="1"/>
  <c r="Q1821" i="5" s="1"/>
  <c r="S1821" i="5" s="1"/>
  <c r="U1821" i="5" s="1"/>
  <c r="W1821" i="5" s="1"/>
  <c r="Y1821" i="5" s="1"/>
  <c r="K1871" i="5"/>
  <c r="M1871" i="5" s="1"/>
  <c r="O1871" i="5" s="1"/>
  <c r="Q1871" i="5" s="1"/>
  <c r="S1871" i="5" s="1"/>
  <c r="U1871" i="5" s="1"/>
  <c r="W1871" i="5" s="1"/>
  <c r="Y1871" i="5" s="1"/>
  <c r="K1604" i="5"/>
  <c r="M1604" i="5" s="1"/>
  <c r="O1604" i="5" s="1"/>
  <c r="Q1604" i="5" s="1"/>
  <c r="S1604" i="5" s="1"/>
  <c r="U1604" i="5" s="1"/>
  <c r="W1604" i="5" s="1"/>
  <c r="Y1604" i="5" s="1"/>
  <c r="O1798" i="5"/>
  <c r="Q1798" i="5" s="1"/>
  <c r="S1798" i="5" s="1"/>
  <c r="U1798" i="5" s="1"/>
  <c r="W1798" i="5" s="1"/>
  <c r="Y1798" i="5" s="1"/>
  <c r="Y1825" i="5"/>
  <c r="O1834" i="5"/>
  <c r="Q1834" i="5" s="1"/>
  <c r="S1834" i="5" s="1"/>
  <c r="U1834" i="5" s="1"/>
  <c r="W1834" i="5" s="1"/>
  <c r="Y1834" i="5" s="1"/>
  <c r="M1575" i="5"/>
  <c r="O1575" i="5" s="1"/>
  <c r="Q1575" i="5" s="1"/>
  <c r="S1575" i="5" s="1"/>
  <c r="U1575" i="5" s="1"/>
  <c r="W1575" i="5" s="1"/>
  <c r="Y1575" i="5" s="1"/>
  <c r="M1848" i="5"/>
  <c r="O1848" i="5" s="1"/>
  <c r="Q1848" i="5" s="1"/>
  <c r="S1848" i="5" s="1"/>
  <c r="U1848" i="5" s="1"/>
  <c r="W1848" i="5" s="1"/>
  <c r="Y1848" i="5" s="1"/>
  <c r="K250" i="5"/>
  <c r="M250" i="5" s="1"/>
  <c r="O250" i="5" s="1"/>
  <c r="Q250" i="5" s="1"/>
  <c r="S250" i="5" s="1"/>
  <c r="U250" i="5" s="1"/>
  <c r="W250" i="5" s="1"/>
  <c r="Y250" i="5" s="1"/>
  <c r="O253" i="5"/>
  <c r="Q253" i="5" s="1"/>
  <c r="S253" i="5" s="1"/>
  <c r="U253" i="5" s="1"/>
  <c r="W253" i="5" s="1"/>
  <c r="Y253" i="5" s="1"/>
  <c r="Q218" i="5"/>
  <c r="S218" i="5" s="1"/>
  <c r="U218" i="5" s="1"/>
  <c r="W218" i="5" s="1"/>
  <c r="Y218" i="5" s="1"/>
  <c r="O458" i="5"/>
  <c r="Q458" i="5" s="1"/>
  <c r="S458" i="5" s="1"/>
  <c r="U458" i="5" s="1"/>
  <c r="W458" i="5" s="1"/>
  <c r="Y458" i="5" s="1"/>
  <c r="Y495" i="5"/>
  <c r="K598" i="5"/>
  <c r="M598" i="5" s="1"/>
  <c r="O598" i="5" s="1"/>
  <c r="Q598" i="5" s="1"/>
  <c r="S598" i="5" s="1"/>
  <c r="U598" i="5" s="1"/>
  <c r="W598" i="5" s="1"/>
  <c r="Y598" i="5" s="1"/>
  <c r="K707" i="5"/>
  <c r="M707" i="5" s="1"/>
  <c r="O707" i="5" s="1"/>
  <c r="Q707" i="5" s="1"/>
  <c r="S707" i="5" s="1"/>
  <c r="U707" i="5" s="1"/>
  <c r="W707" i="5" s="1"/>
  <c r="Y707" i="5" s="1"/>
  <c r="M622" i="5"/>
  <c r="O622" i="5" s="1"/>
  <c r="Q622" i="5" s="1"/>
  <c r="S622" i="5" s="1"/>
  <c r="U622" i="5" s="1"/>
  <c r="W622" i="5" s="1"/>
  <c r="Y622" i="5" s="1"/>
  <c r="O693" i="5"/>
  <c r="Q693" i="5" s="1"/>
  <c r="S693" i="5" s="1"/>
  <c r="U693" i="5" s="1"/>
  <c r="W693" i="5" s="1"/>
  <c r="Y693" i="5" s="1"/>
  <c r="S864" i="5"/>
  <c r="U864" i="5" s="1"/>
  <c r="W864" i="5" s="1"/>
  <c r="Y864" i="5" s="1"/>
  <c r="O863" i="5"/>
  <c r="Q863" i="5" s="1"/>
  <c r="S863" i="5" s="1"/>
  <c r="U863" i="5" s="1"/>
  <c r="W863" i="5" s="1"/>
  <c r="Y863" i="5" s="1"/>
  <c r="Q289" i="5"/>
  <c r="S289" i="5" s="1"/>
  <c r="U289" i="5" s="1"/>
  <c r="W289" i="5" s="1"/>
  <c r="Y289" i="5" s="1"/>
  <c r="O268" i="5"/>
  <c r="Q268" i="5" s="1"/>
  <c r="S268" i="5" s="1"/>
  <c r="U268" i="5" s="1"/>
  <c r="W268" i="5" s="1"/>
  <c r="Y268" i="5" s="1"/>
  <c r="K248" i="5"/>
  <c r="M248" i="5" s="1"/>
  <c r="O248" i="5" s="1"/>
  <c r="Q248" i="5" s="1"/>
  <c r="S248" i="5" s="1"/>
  <c r="U248" i="5" s="1"/>
  <c r="W248" i="5" s="1"/>
  <c r="Y248" i="5" s="1"/>
  <c r="K264" i="5"/>
  <c r="M264" i="5" s="1"/>
  <c r="O264" i="5" s="1"/>
  <c r="Q264" i="5" s="1"/>
  <c r="S264" i="5" s="1"/>
  <c r="U264" i="5" s="1"/>
  <c r="W264" i="5" s="1"/>
  <c r="Y264" i="5" s="1"/>
  <c r="K342" i="5"/>
  <c r="M342" i="5" s="1"/>
  <c r="O342" i="5" s="1"/>
  <c r="Q342" i="5" s="1"/>
  <c r="S342" i="5" s="1"/>
  <c r="U342" i="5" s="1"/>
  <c r="W342" i="5" s="1"/>
  <c r="Y342" i="5" s="1"/>
  <c r="Q309" i="5"/>
  <c r="S309" i="5" s="1"/>
  <c r="U309" i="5" s="1"/>
  <c r="W309" i="5" s="1"/>
  <c r="Y309" i="5" s="1"/>
  <c r="K317" i="5"/>
  <c r="M317" i="5" s="1"/>
  <c r="O317" i="5" s="1"/>
  <c r="Q317" i="5" s="1"/>
  <c r="S317" i="5" s="1"/>
  <c r="U317" i="5" s="1"/>
  <c r="W317" i="5" s="1"/>
  <c r="Y317" i="5" s="1"/>
  <c r="M350" i="5"/>
  <c r="O350" i="5" s="1"/>
  <c r="Q350" i="5" s="1"/>
  <c r="S350" i="5" s="1"/>
  <c r="U350" i="5" s="1"/>
  <c r="W350" i="5" s="1"/>
  <c r="Y350" i="5" s="1"/>
  <c r="M376" i="5"/>
  <c r="O376" i="5" s="1"/>
  <c r="Q376" i="5" s="1"/>
  <c r="S376" i="5" s="1"/>
  <c r="U376" i="5" s="1"/>
  <c r="W376" i="5" s="1"/>
  <c r="Y376" i="5" s="1"/>
  <c r="K249" i="5"/>
  <c r="M249" i="5" s="1"/>
  <c r="O249" i="5" s="1"/>
  <c r="Q249" i="5" s="1"/>
  <c r="S249" i="5" s="1"/>
  <c r="U249" i="5" s="1"/>
  <c r="W249" i="5" s="1"/>
  <c r="Y249" i="5" s="1"/>
  <c r="O403" i="5"/>
  <c r="Q403" i="5" s="1"/>
  <c r="S403" i="5" s="1"/>
  <c r="U403" i="5" s="1"/>
  <c r="W403" i="5" s="1"/>
  <c r="Y403" i="5" s="1"/>
  <c r="O329" i="5"/>
  <c r="Q329" i="5" s="1"/>
  <c r="S329" i="5" s="1"/>
  <c r="U329" i="5" s="1"/>
  <c r="W329" i="5" s="1"/>
  <c r="Y329" i="5" s="1"/>
  <c r="M391" i="5"/>
  <c r="O391" i="5" s="1"/>
  <c r="Q391" i="5" s="1"/>
  <c r="S391" i="5" s="1"/>
  <c r="U391" i="5" s="1"/>
  <c r="W391" i="5" s="1"/>
  <c r="Y391" i="5" s="1"/>
  <c r="K380" i="5"/>
  <c r="M380" i="5" s="1"/>
  <c r="O380" i="5" s="1"/>
  <c r="Q380" i="5" s="1"/>
  <c r="S380" i="5" s="1"/>
  <c r="U380" i="5" s="1"/>
  <c r="W380" i="5" s="1"/>
  <c r="Y380" i="5" s="1"/>
  <c r="M506" i="5"/>
  <c r="O506" i="5" s="1"/>
  <c r="Q506" i="5" s="1"/>
  <c r="S506" i="5" s="1"/>
  <c r="U506" i="5" s="1"/>
  <c r="W506" i="5" s="1"/>
  <c r="Y506" i="5" s="1"/>
  <c r="S542" i="5"/>
  <c r="U542" i="5" s="1"/>
  <c r="W542" i="5" s="1"/>
  <c r="Y542" i="5" s="1"/>
  <c r="K565" i="5"/>
  <c r="M565" i="5" s="1"/>
  <c r="O565" i="5" s="1"/>
  <c r="Q565" i="5" s="1"/>
  <c r="S565" i="5" s="1"/>
  <c r="U565" i="5" s="1"/>
  <c r="W565" i="5" s="1"/>
  <c r="Y565" i="5" s="1"/>
  <c r="O543" i="5"/>
  <c r="Q543" i="5" s="1"/>
  <c r="S543" i="5" s="1"/>
  <c r="U543" i="5" s="1"/>
  <c r="W543" i="5" s="1"/>
  <c r="Y543" i="5" s="1"/>
  <c r="O609" i="5"/>
  <c r="Q609" i="5" s="1"/>
  <c r="S609" i="5" s="1"/>
  <c r="U609" i="5" s="1"/>
  <c r="W609" i="5" s="1"/>
  <c r="Y609" i="5" s="1"/>
  <c r="K488" i="5"/>
  <c r="M488" i="5" s="1"/>
  <c r="O488" i="5" s="1"/>
  <c r="Q488" i="5" s="1"/>
  <c r="S488" i="5" s="1"/>
  <c r="U488" i="5" s="1"/>
  <c r="W488" i="5" s="1"/>
  <c r="Y488" i="5" s="1"/>
  <c r="K559" i="5"/>
  <c r="M559" i="5" s="1"/>
  <c r="O559" i="5" s="1"/>
  <c r="Q559" i="5" s="1"/>
  <c r="S559" i="5" s="1"/>
  <c r="U559" i="5" s="1"/>
  <c r="W559" i="5" s="1"/>
  <c r="Y559" i="5" s="1"/>
  <c r="M581" i="5"/>
  <c r="O581" i="5" s="1"/>
  <c r="Q581" i="5" s="1"/>
  <c r="S581" i="5" s="1"/>
  <c r="U581" i="5" s="1"/>
  <c r="W581" i="5" s="1"/>
  <c r="Y581" i="5" s="1"/>
  <c r="Q604" i="5"/>
  <c r="S604" i="5" s="1"/>
  <c r="U604" i="5" s="1"/>
  <c r="W604" i="5" s="1"/>
  <c r="Y604" i="5" s="1"/>
  <c r="O623" i="5"/>
  <c r="Q623" i="5" s="1"/>
  <c r="S623" i="5" s="1"/>
  <c r="U623" i="5" s="1"/>
  <c r="W623" i="5" s="1"/>
  <c r="Y623" i="5" s="1"/>
  <c r="K561" i="5"/>
  <c r="M561" i="5" s="1"/>
  <c r="O561" i="5" s="1"/>
  <c r="Q561" i="5" s="1"/>
  <c r="S561" i="5" s="1"/>
  <c r="U561" i="5" s="1"/>
  <c r="W561" i="5" s="1"/>
  <c r="Y561" i="5" s="1"/>
  <c r="K552" i="5"/>
  <c r="M552" i="5" s="1"/>
  <c r="O552" i="5" s="1"/>
  <c r="Q552" i="5" s="1"/>
  <c r="S552" i="5" s="1"/>
  <c r="U552" i="5" s="1"/>
  <c r="W552" i="5" s="1"/>
  <c r="Y552" i="5" s="1"/>
  <c r="M665" i="5"/>
  <c r="O665" i="5" s="1"/>
  <c r="Q665" i="5" s="1"/>
  <c r="S665" i="5" s="1"/>
  <c r="U665" i="5" s="1"/>
  <c r="W665" i="5" s="1"/>
  <c r="Y665" i="5" s="1"/>
  <c r="M728" i="5"/>
  <c r="O728" i="5" s="1"/>
  <c r="Q728" i="5" s="1"/>
  <c r="S728" i="5" s="1"/>
  <c r="U728" i="5" s="1"/>
  <c r="W728" i="5" s="1"/>
  <c r="Y728" i="5" s="1"/>
  <c r="K682" i="5"/>
  <c r="M682" i="5" s="1"/>
  <c r="O682" i="5" s="1"/>
  <c r="Q682" i="5" s="1"/>
  <c r="S682" i="5" s="1"/>
  <c r="U682" i="5" s="1"/>
  <c r="W682" i="5" s="1"/>
  <c r="Y682" i="5" s="1"/>
  <c r="K690" i="5"/>
  <c r="M690" i="5" s="1"/>
  <c r="O690" i="5" s="1"/>
  <c r="Q690" i="5" s="1"/>
  <c r="S690" i="5" s="1"/>
  <c r="U690" i="5" s="1"/>
  <c r="W690" i="5" s="1"/>
  <c r="Y690" i="5" s="1"/>
  <c r="K764" i="5"/>
  <c r="M764" i="5" s="1"/>
  <c r="O764" i="5" s="1"/>
  <c r="Q764" i="5" s="1"/>
  <c r="S764" i="5" s="1"/>
  <c r="U764" i="5" s="1"/>
  <c r="W764" i="5" s="1"/>
  <c r="Y764" i="5" s="1"/>
  <c r="U994" i="5"/>
  <c r="W994" i="5" s="1"/>
  <c r="Y994" i="5" s="1"/>
  <c r="O1090" i="5"/>
  <c r="Q1090" i="5" s="1"/>
  <c r="S1090" i="5" s="1"/>
  <c r="U1090" i="5" s="1"/>
  <c r="W1090" i="5" s="1"/>
  <c r="Y1090" i="5" s="1"/>
  <c r="K999" i="5"/>
  <c r="M999" i="5" s="1"/>
  <c r="O999" i="5" s="1"/>
  <c r="Q999" i="5" s="1"/>
  <c r="S999" i="5" s="1"/>
  <c r="U999" i="5" s="1"/>
  <c r="W999" i="5" s="1"/>
  <c r="Y999" i="5" s="1"/>
  <c r="K941" i="5"/>
  <c r="M941" i="5" s="1"/>
  <c r="O941" i="5" s="1"/>
  <c r="Q941" i="5" s="1"/>
  <c r="S941" i="5" s="1"/>
  <c r="U941" i="5" s="1"/>
  <c r="W941" i="5" s="1"/>
  <c r="Y941" i="5" s="1"/>
  <c r="K1006" i="5"/>
  <c r="M1006" i="5" s="1"/>
  <c r="O1006" i="5" s="1"/>
  <c r="Q1006" i="5" s="1"/>
  <c r="S1006" i="5" s="1"/>
  <c r="U1006" i="5" s="1"/>
  <c r="W1006" i="5" s="1"/>
  <c r="Y1006" i="5" s="1"/>
  <c r="K1158" i="5"/>
  <c r="M1158" i="5" s="1"/>
  <c r="O1158" i="5" s="1"/>
  <c r="Q1158" i="5" s="1"/>
  <c r="S1158" i="5" s="1"/>
  <c r="U1158" i="5" s="1"/>
  <c r="W1158" i="5" s="1"/>
  <c r="Y1158" i="5" s="1"/>
  <c r="M1148" i="5"/>
  <c r="O1148" i="5" s="1"/>
  <c r="Q1148" i="5" s="1"/>
  <c r="S1148" i="5" s="1"/>
  <c r="U1148" i="5" s="1"/>
  <c r="W1148" i="5" s="1"/>
  <c r="Y1148" i="5" s="1"/>
  <c r="K921" i="5"/>
  <c r="M921" i="5" s="1"/>
  <c r="O921" i="5" s="1"/>
  <c r="Q921" i="5" s="1"/>
  <c r="S921" i="5" s="1"/>
  <c r="U921" i="5" s="1"/>
  <c r="W921" i="5" s="1"/>
  <c r="Y921" i="5" s="1"/>
  <c r="K986" i="5"/>
  <c r="M986" i="5" s="1"/>
  <c r="O986" i="5" s="1"/>
  <c r="Q986" i="5" s="1"/>
  <c r="S986" i="5" s="1"/>
  <c r="U986" i="5" s="1"/>
  <c r="W986" i="5" s="1"/>
  <c r="Y986" i="5" s="1"/>
  <c r="K1083" i="5"/>
  <c r="M1083" i="5" s="1"/>
  <c r="O1083" i="5" s="1"/>
  <c r="Q1083" i="5" s="1"/>
  <c r="S1083" i="5" s="1"/>
  <c r="U1083" i="5" s="1"/>
  <c r="W1083" i="5" s="1"/>
  <c r="Y1083" i="5" s="1"/>
  <c r="M1134" i="5"/>
  <c r="O1134" i="5" s="1"/>
  <c r="Q1134" i="5" s="1"/>
  <c r="S1134" i="5" s="1"/>
  <c r="U1134" i="5" s="1"/>
  <c r="W1134" i="5" s="1"/>
  <c r="Y1134" i="5" s="1"/>
  <c r="M1089" i="5"/>
  <c r="O1089" i="5" s="1"/>
  <c r="Q1089" i="5" s="1"/>
  <c r="S1089" i="5" s="1"/>
  <c r="U1089" i="5" s="1"/>
  <c r="W1089" i="5" s="1"/>
  <c r="Y1089" i="5" s="1"/>
  <c r="M1124" i="5"/>
  <c r="O1124" i="5" s="1"/>
  <c r="Q1124" i="5" s="1"/>
  <c r="S1124" i="5" s="1"/>
  <c r="U1124" i="5" s="1"/>
  <c r="W1124" i="5" s="1"/>
  <c r="Y1124" i="5" s="1"/>
  <c r="K1119" i="5"/>
  <c r="M1119" i="5" s="1"/>
  <c r="O1119" i="5" s="1"/>
  <c r="Q1119" i="5" s="1"/>
  <c r="S1119" i="5" s="1"/>
  <c r="U1119" i="5" s="1"/>
  <c r="W1119" i="5" s="1"/>
  <c r="Y1119" i="5" s="1"/>
  <c r="M1260" i="5"/>
  <c r="O1260" i="5" s="1"/>
  <c r="Q1260" i="5" s="1"/>
  <c r="S1260" i="5" s="1"/>
  <c r="U1260" i="5" s="1"/>
  <c r="W1260" i="5" s="1"/>
  <c r="Y1260" i="5" s="1"/>
  <c r="M1205" i="5"/>
  <c r="O1205" i="5" s="1"/>
  <c r="Q1205" i="5" s="1"/>
  <c r="S1205" i="5" s="1"/>
  <c r="U1205" i="5" s="1"/>
  <c r="W1205" i="5" s="1"/>
  <c r="Y1205" i="5" s="1"/>
  <c r="M1329" i="5"/>
  <c r="O1329" i="5" s="1"/>
  <c r="Q1329" i="5" s="1"/>
  <c r="S1329" i="5" s="1"/>
  <c r="U1329" i="5" s="1"/>
  <c r="W1329" i="5" s="1"/>
  <c r="Y1329" i="5" s="1"/>
  <c r="K1333" i="5"/>
  <c r="M1333" i="5" s="1"/>
  <c r="O1333" i="5" s="1"/>
  <c r="Q1333" i="5" s="1"/>
  <c r="S1333" i="5" s="1"/>
  <c r="U1333" i="5" s="1"/>
  <c r="W1333" i="5" s="1"/>
  <c r="Y1333" i="5" s="1"/>
  <c r="K1478" i="5"/>
  <c r="M1478" i="5" s="1"/>
  <c r="O1478" i="5" s="1"/>
  <c r="Q1478" i="5" s="1"/>
  <c r="S1478" i="5" s="1"/>
  <c r="U1478" i="5" s="1"/>
  <c r="W1478" i="5" s="1"/>
  <c r="Y1478" i="5" s="1"/>
  <c r="K1341" i="5"/>
  <c r="M1341" i="5" s="1"/>
  <c r="O1341" i="5" s="1"/>
  <c r="Q1341" i="5" s="1"/>
  <c r="S1341" i="5" s="1"/>
  <c r="U1341" i="5" s="1"/>
  <c r="W1341" i="5" s="1"/>
  <c r="Y1341" i="5" s="1"/>
  <c r="S1399" i="5"/>
  <c r="U1399" i="5" s="1"/>
  <c r="W1399" i="5" s="1"/>
  <c r="Y1399" i="5" s="1"/>
  <c r="K1391" i="5"/>
  <c r="M1391" i="5" s="1"/>
  <c r="O1391" i="5" s="1"/>
  <c r="Q1391" i="5" s="1"/>
  <c r="S1391" i="5" s="1"/>
  <c r="U1391" i="5" s="1"/>
  <c r="W1391" i="5" s="1"/>
  <c r="Y1391" i="5" s="1"/>
  <c r="K1383" i="5"/>
  <c r="M1383" i="5" s="1"/>
  <c r="O1383" i="5" s="1"/>
  <c r="Q1383" i="5" s="1"/>
  <c r="S1383" i="5" s="1"/>
  <c r="U1383" i="5" s="1"/>
  <c r="W1383" i="5" s="1"/>
  <c r="Y1383" i="5" s="1"/>
  <c r="K1430" i="5"/>
  <c r="M1430" i="5" s="1"/>
  <c r="O1430" i="5" s="1"/>
  <c r="Q1430" i="5" s="1"/>
  <c r="S1430" i="5" s="1"/>
  <c r="U1430" i="5" s="1"/>
  <c r="W1430" i="5" s="1"/>
  <c r="Y1430" i="5" s="1"/>
  <c r="M1449" i="5"/>
  <c r="O1449" i="5" s="1"/>
  <c r="Q1449" i="5" s="1"/>
  <c r="S1449" i="5" s="1"/>
  <c r="U1449" i="5" s="1"/>
  <c r="W1449" i="5" s="1"/>
  <c r="Y1449" i="5" s="1"/>
  <c r="M1436" i="5"/>
  <c r="O1436" i="5" s="1"/>
  <c r="Q1436" i="5" s="1"/>
  <c r="S1436" i="5" s="1"/>
  <c r="U1436" i="5" s="1"/>
  <c r="W1436" i="5" s="1"/>
  <c r="Y1436" i="5" s="1"/>
  <c r="M1444" i="5"/>
  <c r="O1444" i="5" s="1"/>
  <c r="Q1444" i="5" s="1"/>
  <c r="S1444" i="5" s="1"/>
  <c r="U1444" i="5" s="1"/>
  <c r="W1444" i="5" s="1"/>
  <c r="Y1444" i="5" s="1"/>
  <c r="K1571" i="5"/>
  <c r="M1571" i="5" s="1"/>
  <c r="O1571" i="5" s="1"/>
  <c r="Q1571" i="5" s="1"/>
  <c r="S1571" i="5" s="1"/>
  <c r="U1571" i="5" s="1"/>
  <c r="W1571" i="5" s="1"/>
  <c r="Y1571" i="5" s="1"/>
  <c r="M1440" i="5"/>
  <c r="O1440" i="5" s="1"/>
  <c r="Q1440" i="5" s="1"/>
  <c r="S1440" i="5" s="1"/>
  <c r="U1440" i="5" s="1"/>
  <c r="W1440" i="5" s="1"/>
  <c r="Y1440" i="5" s="1"/>
  <c r="M1461" i="5"/>
  <c r="O1461" i="5" s="1"/>
  <c r="Q1461" i="5" s="1"/>
  <c r="S1461" i="5" s="1"/>
  <c r="U1461" i="5" s="1"/>
  <c r="W1461" i="5" s="1"/>
  <c r="Y1461" i="5" s="1"/>
  <c r="O1470" i="5"/>
  <c r="Q1470" i="5" s="1"/>
  <c r="S1470" i="5" s="1"/>
  <c r="U1470" i="5" s="1"/>
  <c r="W1470" i="5" s="1"/>
  <c r="Y1470" i="5" s="1"/>
  <c r="K1493" i="5"/>
  <c r="M1493" i="5" s="1"/>
  <c r="O1493" i="5" s="1"/>
  <c r="Q1493" i="5" s="1"/>
  <c r="S1493" i="5" s="1"/>
  <c r="U1493" i="5" s="1"/>
  <c r="W1493" i="5" s="1"/>
  <c r="Y1493" i="5" s="1"/>
  <c r="M1505" i="5"/>
  <c r="O1505" i="5" s="1"/>
  <c r="Q1505" i="5" s="1"/>
  <c r="S1505" i="5" s="1"/>
  <c r="U1505" i="5" s="1"/>
  <c r="W1505" i="5" s="1"/>
  <c r="Y1505" i="5" s="1"/>
  <c r="O1446" i="5"/>
  <c r="Q1446" i="5" s="1"/>
  <c r="S1446" i="5" s="1"/>
  <c r="U1446" i="5" s="1"/>
  <c r="W1446" i="5" s="1"/>
  <c r="Y1446" i="5" s="1"/>
  <c r="M1696" i="5"/>
  <c r="O1696" i="5" s="1"/>
  <c r="Q1696" i="5" s="1"/>
  <c r="S1696" i="5" s="1"/>
  <c r="U1696" i="5" s="1"/>
  <c r="W1696" i="5" s="1"/>
  <c r="Y1696" i="5" s="1"/>
  <c r="U1638" i="5"/>
  <c r="W1638" i="5" s="1"/>
  <c r="Y1638" i="5" s="1"/>
  <c r="K1448" i="5"/>
  <c r="M1448" i="5" s="1"/>
  <c r="O1448" i="5" s="1"/>
  <c r="Q1448" i="5" s="1"/>
  <c r="S1448" i="5" s="1"/>
  <c r="U1448" i="5" s="1"/>
  <c r="W1448" i="5" s="1"/>
  <c r="Y1448" i="5" s="1"/>
  <c r="K1553" i="5"/>
  <c r="M1553" i="5" s="1"/>
  <c r="O1553" i="5" s="1"/>
  <c r="Q1553" i="5" s="1"/>
  <c r="S1553" i="5" s="1"/>
  <c r="U1553" i="5" s="1"/>
  <c r="W1553" i="5" s="1"/>
  <c r="Y1553" i="5" s="1"/>
  <c r="M1651" i="5"/>
  <c r="O1651" i="5" s="1"/>
  <c r="Q1651" i="5" s="1"/>
  <c r="S1651" i="5" s="1"/>
  <c r="U1651" i="5" s="1"/>
  <c r="W1651" i="5" s="1"/>
  <c r="Y1651" i="5" s="1"/>
  <c r="K1721" i="5"/>
  <c r="M1721" i="5" s="1"/>
  <c r="O1721" i="5" s="1"/>
  <c r="Q1721" i="5" s="1"/>
  <c r="S1721" i="5" s="1"/>
  <c r="U1721" i="5" s="1"/>
  <c r="W1721" i="5" s="1"/>
  <c r="Y1721" i="5" s="1"/>
  <c r="K1746" i="5"/>
  <c r="M1746" i="5" s="1"/>
  <c r="O1746" i="5" s="1"/>
  <c r="Q1746" i="5" s="1"/>
  <c r="S1746" i="5" s="1"/>
  <c r="U1746" i="5" s="1"/>
  <c r="W1746" i="5" s="1"/>
  <c r="Y1746" i="5" s="1"/>
  <c r="U1826" i="5"/>
  <c r="W1826" i="5" s="1"/>
  <c r="Y1826" i="5" s="1"/>
  <c r="O1839" i="5"/>
  <c r="Q1839" i="5" s="1"/>
  <c r="S1839" i="5" s="1"/>
  <c r="U1839" i="5" s="1"/>
  <c r="W1839" i="5" s="1"/>
  <c r="Y1839" i="5" s="1"/>
  <c r="Y402" i="5"/>
  <c r="U686" i="5"/>
  <c r="W686" i="5" s="1"/>
  <c r="Y686" i="5" s="1"/>
  <c r="Y743" i="5"/>
  <c r="M256" i="5"/>
  <c r="O256" i="5" s="1"/>
  <c r="Q256" i="5" s="1"/>
  <c r="S256" i="5" s="1"/>
  <c r="U256" i="5" s="1"/>
  <c r="W256" i="5" s="1"/>
  <c r="Y256" i="5" s="1"/>
  <c r="M426" i="5"/>
  <c r="O426" i="5" s="1"/>
  <c r="Q426" i="5" s="1"/>
  <c r="S426" i="5" s="1"/>
  <c r="U426" i="5" s="1"/>
  <c r="W426" i="5" s="1"/>
  <c r="Y426" i="5" s="1"/>
  <c r="S491" i="5"/>
  <c r="U491" i="5" s="1"/>
  <c r="W491" i="5" s="1"/>
  <c r="Y491" i="5" s="1"/>
  <c r="M683" i="5"/>
  <c r="O683" i="5" s="1"/>
  <c r="Q683" i="5" s="1"/>
  <c r="S683" i="5" s="1"/>
  <c r="U683" i="5" s="1"/>
  <c r="W683" i="5" s="1"/>
  <c r="Y683" i="5" s="1"/>
  <c r="Q614" i="5"/>
  <c r="S614" i="5" s="1"/>
  <c r="U614" i="5" s="1"/>
  <c r="W614" i="5" s="1"/>
  <c r="Y614" i="5" s="1"/>
  <c r="S837" i="5"/>
  <c r="U837" i="5" s="1"/>
  <c r="W837" i="5" s="1"/>
  <c r="Y837" i="5" s="1"/>
  <c r="U304" i="5"/>
  <c r="W304" i="5" s="1"/>
  <c r="Y304" i="5" s="1"/>
  <c r="M463" i="5"/>
  <c r="O463" i="5" s="1"/>
  <c r="Q463" i="5" s="1"/>
  <c r="S463" i="5" s="1"/>
  <c r="U463" i="5" s="1"/>
  <c r="W463" i="5" s="1"/>
  <c r="Y463" i="5" s="1"/>
  <c r="Y400" i="5"/>
  <c r="Q473" i="5"/>
  <c r="S473" i="5" s="1"/>
  <c r="U473" i="5" s="1"/>
  <c r="W473" i="5" s="1"/>
  <c r="Y473" i="5" s="1"/>
  <c r="U206" i="5"/>
  <c r="W206" i="5" s="1"/>
  <c r="Y206" i="5" s="1"/>
  <c r="M290" i="5"/>
  <c r="O290" i="5" s="1"/>
  <c r="Q290" i="5" s="1"/>
  <c r="S290" i="5" s="1"/>
  <c r="U290" i="5" s="1"/>
  <c r="W290" i="5" s="1"/>
  <c r="Y290" i="5" s="1"/>
  <c r="Q238" i="5"/>
  <c r="S238" i="5" s="1"/>
  <c r="U238" i="5" s="1"/>
  <c r="W238" i="5" s="1"/>
  <c r="Y238" i="5" s="1"/>
  <c r="M240" i="5"/>
  <c r="O240" i="5" s="1"/>
  <c r="Q240" i="5" s="1"/>
  <c r="S240" i="5" s="1"/>
  <c r="U240" i="5" s="1"/>
  <c r="W240" i="5" s="1"/>
  <c r="Y240" i="5" s="1"/>
  <c r="O296" i="5"/>
  <c r="Q296" i="5" s="1"/>
  <c r="S296" i="5" s="1"/>
  <c r="U296" i="5" s="1"/>
  <c r="W296" i="5" s="1"/>
  <c r="Y296" i="5" s="1"/>
  <c r="K347" i="5"/>
  <c r="M347" i="5" s="1"/>
  <c r="O347" i="5" s="1"/>
  <c r="Q347" i="5" s="1"/>
  <c r="S347" i="5" s="1"/>
  <c r="U347" i="5" s="1"/>
  <c r="W347" i="5" s="1"/>
  <c r="Y347" i="5" s="1"/>
  <c r="Q303" i="5"/>
  <c r="S303" i="5" s="1"/>
  <c r="U303" i="5" s="1"/>
  <c r="W303" i="5" s="1"/>
  <c r="Y303" i="5" s="1"/>
  <c r="O314" i="5"/>
  <c r="Q314" i="5" s="1"/>
  <c r="S314" i="5" s="1"/>
  <c r="U314" i="5" s="1"/>
  <c r="W314" i="5" s="1"/>
  <c r="Y314" i="5" s="1"/>
  <c r="O345" i="5"/>
  <c r="Q345" i="5" s="1"/>
  <c r="S345" i="5" s="1"/>
  <c r="U345" i="5" s="1"/>
  <c r="W345" i="5" s="1"/>
  <c r="Y345" i="5" s="1"/>
  <c r="Q378" i="5"/>
  <c r="S378" i="5" s="1"/>
  <c r="U378" i="5" s="1"/>
  <c r="W378" i="5" s="1"/>
  <c r="Y378" i="5" s="1"/>
  <c r="K385" i="5"/>
  <c r="M385" i="5" s="1"/>
  <c r="O385" i="5" s="1"/>
  <c r="Q385" i="5" s="1"/>
  <c r="S385" i="5" s="1"/>
  <c r="U385" i="5" s="1"/>
  <c r="W385" i="5" s="1"/>
  <c r="Y385" i="5" s="1"/>
  <c r="M396" i="5"/>
  <c r="O396" i="5" s="1"/>
  <c r="Q396" i="5" s="1"/>
  <c r="S396" i="5" s="1"/>
  <c r="U396" i="5" s="1"/>
  <c r="W396" i="5" s="1"/>
  <c r="Y396" i="5" s="1"/>
  <c r="M368" i="5"/>
  <c r="O368" i="5" s="1"/>
  <c r="Q368" i="5" s="1"/>
  <c r="S368" i="5" s="1"/>
  <c r="U368" i="5" s="1"/>
  <c r="W368" i="5" s="1"/>
  <c r="Y368" i="5" s="1"/>
  <c r="M486" i="5"/>
  <c r="O486" i="5" s="1"/>
  <c r="Q486" i="5" s="1"/>
  <c r="S486" i="5" s="1"/>
  <c r="U486" i="5" s="1"/>
  <c r="W486" i="5" s="1"/>
  <c r="Y486" i="5" s="1"/>
  <c r="M421" i="5"/>
  <c r="O421" i="5" s="1"/>
  <c r="Q421" i="5" s="1"/>
  <c r="S421" i="5" s="1"/>
  <c r="U421" i="5" s="1"/>
  <c r="W421" i="5" s="1"/>
  <c r="Y421" i="5" s="1"/>
  <c r="M487" i="5"/>
  <c r="O487" i="5" s="1"/>
  <c r="Q487" i="5" s="1"/>
  <c r="S487" i="5" s="1"/>
  <c r="U487" i="5" s="1"/>
  <c r="W487" i="5" s="1"/>
  <c r="Y487" i="5" s="1"/>
  <c r="K430" i="5"/>
  <c r="M430" i="5" s="1"/>
  <c r="O430" i="5" s="1"/>
  <c r="Q430" i="5" s="1"/>
  <c r="S430" i="5" s="1"/>
  <c r="U430" i="5" s="1"/>
  <c r="W430" i="5" s="1"/>
  <c r="Y430" i="5" s="1"/>
  <c r="K510" i="5"/>
  <c r="M510" i="5" s="1"/>
  <c r="O510" i="5" s="1"/>
  <c r="Q510" i="5" s="1"/>
  <c r="S510" i="5" s="1"/>
  <c r="U510" i="5" s="1"/>
  <c r="W510" i="5" s="1"/>
  <c r="Y510" i="5" s="1"/>
  <c r="M467" i="5"/>
  <c r="O467" i="5" s="1"/>
  <c r="Q467" i="5" s="1"/>
  <c r="S467" i="5" s="1"/>
  <c r="U467" i="5" s="1"/>
  <c r="W467" i="5" s="1"/>
  <c r="Y467" i="5" s="1"/>
  <c r="K472" i="5"/>
  <c r="M472" i="5" s="1"/>
  <c r="O472" i="5" s="1"/>
  <c r="Q472" i="5" s="1"/>
  <c r="S472" i="5" s="1"/>
  <c r="U472" i="5" s="1"/>
  <c r="W472" i="5" s="1"/>
  <c r="Y472" i="5" s="1"/>
  <c r="K477" i="5"/>
  <c r="M477" i="5" s="1"/>
  <c r="O477" i="5" s="1"/>
  <c r="Q477" i="5" s="1"/>
  <c r="S477" i="5" s="1"/>
  <c r="U477" i="5" s="1"/>
  <c r="W477" i="5" s="1"/>
  <c r="Y477" i="5" s="1"/>
  <c r="U650" i="5"/>
  <c r="W650" i="5" s="1"/>
  <c r="Y650" i="5" s="1"/>
  <c r="Q715" i="5"/>
  <c r="S715" i="5" s="1"/>
  <c r="U715" i="5" s="1"/>
  <c r="W715" i="5" s="1"/>
  <c r="Y715" i="5" s="1"/>
  <c r="M572" i="5"/>
  <c r="O572" i="5" s="1"/>
  <c r="Q572" i="5" s="1"/>
  <c r="S572" i="5" s="1"/>
  <c r="U572" i="5" s="1"/>
  <c r="W572" i="5" s="1"/>
  <c r="Y572" i="5" s="1"/>
  <c r="Q651" i="5"/>
  <c r="S651" i="5" s="1"/>
  <c r="U651" i="5" s="1"/>
  <c r="W651" i="5" s="1"/>
  <c r="Y651" i="5" s="1"/>
  <c r="K540" i="5"/>
  <c r="M540" i="5" s="1"/>
  <c r="O540" i="5" s="1"/>
  <c r="Q540" i="5" s="1"/>
  <c r="S540" i="5" s="1"/>
  <c r="U540" i="5" s="1"/>
  <c r="W540" i="5" s="1"/>
  <c r="Y540" i="5" s="1"/>
  <c r="Q585" i="5"/>
  <c r="S585" i="5" s="1"/>
  <c r="U585" i="5" s="1"/>
  <c r="W585" i="5" s="1"/>
  <c r="Y585" i="5" s="1"/>
  <c r="K611" i="5"/>
  <c r="M611" i="5" s="1"/>
  <c r="O611" i="5" s="1"/>
  <c r="Q611" i="5" s="1"/>
  <c r="S611" i="5" s="1"/>
  <c r="U611" i="5" s="1"/>
  <c r="W611" i="5" s="1"/>
  <c r="Y611" i="5" s="1"/>
  <c r="K758" i="5"/>
  <c r="M758" i="5" s="1"/>
  <c r="O758" i="5" s="1"/>
  <c r="Q758" i="5" s="1"/>
  <c r="S758" i="5" s="1"/>
  <c r="U758" i="5" s="1"/>
  <c r="W758" i="5" s="1"/>
  <c r="Y758" i="5" s="1"/>
  <c r="M658" i="5"/>
  <c r="O658" i="5" s="1"/>
  <c r="Q658" i="5" s="1"/>
  <c r="S658" i="5" s="1"/>
  <c r="U658" i="5" s="1"/>
  <c r="W658" i="5" s="1"/>
  <c r="Y658" i="5" s="1"/>
  <c r="K712" i="5"/>
  <c r="M712" i="5" s="1"/>
  <c r="O712" i="5" s="1"/>
  <c r="Q712" i="5" s="1"/>
  <c r="S712" i="5" s="1"/>
  <c r="U712" i="5" s="1"/>
  <c r="W712" i="5" s="1"/>
  <c r="Y712" i="5" s="1"/>
  <c r="K716" i="5"/>
  <c r="M716" i="5" s="1"/>
  <c r="O716" i="5" s="1"/>
  <c r="Q716" i="5" s="1"/>
  <c r="S716" i="5" s="1"/>
  <c r="U716" i="5" s="1"/>
  <c r="W716" i="5" s="1"/>
  <c r="Y716" i="5" s="1"/>
  <c r="K730" i="5"/>
  <c r="M730" i="5" s="1"/>
  <c r="O730" i="5" s="1"/>
  <c r="Q730" i="5" s="1"/>
  <c r="S730" i="5" s="1"/>
  <c r="U730" i="5" s="1"/>
  <c r="W730" i="5" s="1"/>
  <c r="Y730" i="5" s="1"/>
  <c r="M662" i="5"/>
  <c r="O662" i="5" s="1"/>
  <c r="Q662" i="5" s="1"/>
  <c r="S662" i="5" s="1"/>
  <c r="U662" i="5" s="1"/>
  <c r="W662" i="5" s="1"/>
  <c r="Y662" i="5" s="1"/>
  <c r="M762" i="5"/>
  <c r="O762" i="5" s="1"/>
  <c r="Q762" i="5" s="1"/>
  <c r="S762" i="5" s="1"/>
  <c r="U762" i="5" s="1"/>
  <c r="W762" i="5" s="1"/>
  <c r="Y762" i="5" s="1"/>
  <c r="K831" i="5"/>
  <c r="M831" i="5" s="1"/>
  <c r="O831" i="5" s="1"/>
  <c r="Q831" i="5" s="1"/>
  <c r="S831" i="5" s="1"/>
  <c r="U831" i="5" s="1"/>
  <c r="W831" i="5" s="1"/>
  <c r="Y831" i="5" s="1"/>
  <c r="O858" i="5"/>
  <c r="Q858" i="5" s="1"/>
  <c r="S858" i="5" s="1"/>
  <c r="U858" i="5" s="1"/>
  <c r="W858" i="5" s="1"/>
  <c r="Y858" i="5" s="1"/>
  <c r="K643" i="5"/>
  <c r="M643" i="5" s="1"/>
  <c r="O643" i="5" s="1"/>
  <c r="Q643" i="5" s="1"/>
  <c r="S643" i="5" s="1"/>
  <c r="U643" i="5" s="1"/>
  <c r="W643" i="5" s="1"/>
  <c r="Y643" i="5" s="1"/>
  <c r="M838" i="5"/>
  <c r="O838" i="5" s="1"/>
  <c r="Q838" i="5" s="1"/>
  <c r="S838" i="5" s="1"/>
  <c r="U838" i="5" s="1"/>
  <c r="W838" i="5" s="1"/>
  <c r="Y838" i="5" s="1"/>
  <c r="K660" i="5"/>
  <c r="M660" i="5" s="1"/>
  <c r="O660" i="5" s="1"/>
  <c r="Q660" i="5" s="1"/>
  <c r="S660" i="5" s="1"/>
  <c r="U660" i="5" s="1"/>
  <c r="W660" i="5" s="1"/>
  <c r="Y660" i="5" s="1"/>
  <c r="K866" i="5"/>
  <c r="M866" i="5" s="1"/>
  <c r="O866" i="5" s="1"/>
  <c r="Q866" i="5" s="1"/>
  <c r="S866" i="5" s="1"/>
  <c r="U866" i="5" s="1"/>
  <c r="W866" i="5" s="1"/>
  <c r="Y866" i="5" s="1"/>
  <c r="S948" i="5"/>
  <c r="U948" i="5" s="1"/>
  <c r="W948" i="5" s="1"/>
  <c r="Y948" i="5" s="1"/>
  <c r="K905" i="5"/>
  <c r="M905" i="5" s="1"/>
  <c r="O905" i="5" s="1"/>
  <c r="Q905" i="5" s="1"/>
  <c r="S905" i="5" s="1"/>
  <c r="U905" i="5" s="1"/>
  <c r="W905" i="5" s="1"/>
  <c r="Y905" i="5" s="1"/>
  <c r="M977" i="5"/>
  <c r="O977" i="5" s="1"/>
  <c r="Q977" i="5" s="1"/>
  <c r="S977" i="5" s="1"/>
  <c r="U977" i="5" s="1"/>
  <c r="W977" i="5" s="1"/>
  <c r="Y977" i="5" s="1"/>
  <c r="O954" i="5"/>
  <c r="Q954" i="5" s="1"/>
  <c r="S954" i="5" s="1"/>
  <c r="U954" i="5" s="1"/>
  <c r="W954" i="5" s="1"/>
  <c r="Y954" i="5" s="1"/>
  <c r="M777" i="5"/>
  <c r="O777" i="5" s="1"/>
  <c r="Q777" i="5" s="1"/>
  <c r="S777" i="5" s="1"/>
  <c r="U777" i="5" s="1"/>
  <c r="W777" i="5" s="1"/>
  <c r="Y777" i="5" s="1"/>
  <c r="O969" i="5"/>
  <c r="Q969" i="5" s="1"/>
  <c r="S969" i="5" s="1"/>
  <c r="U969" i="5" s="1"/>
  <c r="W969" i="5" s="1"/>
  <c r="Y969" i="5" s="1"/>
  <c r="K917" i="5"/>
  <c r="M917" i="5" s="1"/>
  <c r="O917" i="5" s="1"/>
  <c r="Q917" i="5" s="1"/>
  <c r="S917" i="5" s="1"/>
  <c r="U917" i="5" s="1"/>
  <c r="W917" i="5" s="1"/>
  <c r="Y917" i="5" s="1"/>
  <c r="U1162" i="5"/>
  <c r="W1162" i="5" s="1"/>
  <c r="Y1162" i="5" s="1"/>
  <c r="W1062" i="5"/>
  <c r="Y1062" i="5" s="1"/>
  <c r="K1056" i="5"/>
  <c r="M1056" i="5" s="1"/>
  <c r="O1056" i="5" s="1"/>
  <c r="Q1056" i="5" s="1"/>
  <c r="S1056" i="5" s="1"/>
  <c r="U1056" i="5" s="1"/>
  <c r="W1056" i="5" s="1"/>
  <c r="Y1056" i="5" s="1"/>
  <c r="K1285" i="5"/>
  <c r="M1285" i="5" s="1"/>
  <c r="O1285" i="5" s="1"/>
  <c r="Q1285" i="5" s="1"/>
  <c r="S1285" i="5" s="1"/>
  <c r="U1285" i="5" s="1"/>
  <c r="W1285" i="5" s="1"/>
  <c r="Y1285" i="5" s="1"/>
  <c r="O1300" i="5"/>
  <c r="Q1300" i="5" s="1"/>
  <c r="S1300" i="5" s="1"/>
  <c r="U1300" i="5" s="1"/>
  <c r="W1300" i="5" s="1"/>
  <c r="Y1300" i="5" s="1"/>
  <c r="K1319" i="5"/>
  <c r="M1319" i="5" s="1"/>
  <c r="O1319" i="5" s="1"/>
  <c r="Q1319" i="5" s="1"/>
  <c r="S1319" i="5" s="1"/>
  <c r="U1319" i="5" s="1"/>
  <c r="W1319" i="5" s="1"/>
  <c r="Y1319" i="5" s="1"/>
  <c r="U1367" i="5"/>
  <c r="W1367" i="5" s="1"/>
  <c r="Y1367" i="5" s="1"/>
  <c r="O1251" i="5"/>
  <c r="Q1251" i="5" s="1"/>
  <c r="S1251" i="5" s="1"/>
  <c r="U1251" i="5" s="1"/>
  <c r="W1251" i="5" s="1"/>
  <c r="Y1251" i="5" s="1"/>
  <c r="M1212" i="5"/>
  <c r="O1212" i="5" s="1"/>
  <c r="Q1212" i="5" s="1"/>
  <c r="S1212" i="5" s="1"/>
  <c r="U1212" i="5" s="1"/>
  <c r="W1212" i="5" s="1"/>
  <c r="Y1212" i="5" s="1"/>
  <c r="K1314" i="5"/>
  <c r="M1314" i="5" s="1"/>
  <c r="O1314" i="5" s="1"/>
  <c r="Q1314" i="5" s="1"/>
  <c r="S1314" i="5" s="1"/>
  <c r="U1314" i="5" s="1"/>
  <c r="W1314" i="5" s="1"/>
  <c r="Y1314" i="5" s="1"/>
  <c r="K1241" i="5"/>
  <c r="M1241" i="5" s="1"/>
  <c r="O1241" i="5" s="1"/>
  <c r="Q1241" i="5" s="1"/>
  <c r="S1241" i="5" s="1"/>
  <c r="U1241" i="5" s="1"/>
  <c r="W1241" i="5" s="1"/>
  <c r="Y1241" i="5" s="1"/>
  <c r="K1276" i="5"/>
  <c r="M1276" i="5" s="1"/>
  <c r="O1276" i="5" s="1"/>
  <c r="Q1276" i="5" s="1"/>
  <c r="S1276" i="5" s="1"/>
  <c r="U1276" i="5" s="1"/>
  <c r="W1276" i="5" s="1"/>
  <c r="Y1276" i="5" s="1"/>
  <c r="K1458" i="5"/>
  <c r="M1458" i="5" s="1"/>
  <c r="O1458" i="5" s="1"/>
  <c r="Q1458" i="5" s="1"/>
  <c r="S1458" i="5" s="1"/>
  <c r="U1458" i="5" s="1"/>
  <c r="W1458" i="5" s="1"/>
  <c r="Y1458" i="5" s="1"/>
  <c r="K1494" i="5"/>
  <c r="M1494" i="5" s="1"/>
  <c r="O1494" i="5" s="1"/>
  <c r="Q1494" i="5" s="1"/>
  <c r="S1494" i="5" s="1"/>
  <c r="U1494" i="5" s="1"/>
  <c r="W1494" i="5" s="1"/>
  <c r="Y1494" i="5" s="1"/>
  <c r="K1408" i="5"/>
  <c r="M1408" i="5" s="1"/>
  <c r="O1408" i="5" s="1"/>
  <c r="Q1408" i="5" s="1"/>
  <c r="S1408" i="5" s="1"/>
  <c r="U1408" i="5" s="1"/>
  <c r="W1408" i="5" s="1"/>
  <c r="Y1408" i="5" s="1"/>
  <c r="M1366" i="5"/>
  <c r="O1366" i="5" s="1"/>
  <c r="Q1366" i="5" s="1"/>
  <c r="S1366" i="5" s="1"/>
  <c r="U1366" i="5" s="1"/>
  <c r="W1366" i="5" s="1"/>
  <c r="Y1366" i="5" s="1"/>
  <c r="M1504" i="5"/>
  <c r="O1504" i="5" s="1"/>
  <c r="Q1504" i="5" s="1"/>
  <c r="S1504" i="5" s="1"/>
  <c r="U1504" i="5" s="1"/>
  <c r="W1504" i="5" s="1"/>
  <c r="Y1504" i="5" s="1"/>
  <c r="K1370" i="5"/>
  <c r="M1370" i="5" s="1"/>
  <c r="O1370" i="5" s="1"/>
  <c r="Q1370" i="5" s="1"/>
  <c r="S1370" i="5" s="1"/>
  <c r="U1370" i="5" s="1"/>
  <c r="W1370" i="5" s="1"/>
  <c r="Y1370" i="5" s="1"/>
  <c r="K1443" i="5"/>
  <c r="M1443" i="5" s="1"/>
  <c r="O1443" i="5" s="1"/>
  <c r="Q1443" i="5" s="1"/>
  <c r="S1443" i="5" s="1"/>
  <c r="U1443" i="5" s="1"/>
  <c r="W1443" i="5" s="1"/>
  <c r="Y1443" i="5" s="1"/>
  <c r="K1630" i="5"/>
  <c r="M1630" i="5" s="1"/>
  <c r="O1630" i="5" s="1"/>
  <c r="Q1630" i="5" s="1"/>
  <c r="S1630" i="5" s="1"/>
  <c r="U1630" i="5" s="1"/>
  <c r="W1630" i="5" s="1"/>
  <c r="Y1630" i="5" s="1"/>
  <c r="K1648" i="5"/>
  <c r="M1648" i="5" s="1"/>
  <c r="O1648" i="5" s="1"/>
  <c r="Q1648" i="5" s="1"/>
  <c r="S1648" i="5" s="1"/>
  <c r="U1648" i="5" s="1"/>
  <c r="W1648" i="5" s="1"/>
  <c r="Y1648" i="5" s="1"/>
  <c r="K1626" i="5"/>
  <c r="M1626" i="5" s="1"/>
  <c r="O1626" i="5" s="1"/>
  <c r="Q1626" i="5" s="1"/>
  <c r="S1626" i="5" s="1"/>
  <c r="U1626" i="5" s="1"/>
  <c r="W1626" i="5" s="1"/>
  <c r="Y1626" i="5" s="1"/>
  <c r="U1715" i="5"/>
  <c r="W1715" i="5" s="1"/>
  <c r="Y1715" i="5" s="1"/>
  <c r="U1740" i="5"/>
  <c r="W1740" i="5" s="1"/>
  <c r="Y1740" i="5" s="1"/>
  <c r="K1506" i="5"/>
  <c r="M1506" i="5" s="1"/>
  <c r="O1506" i="5" s="1"/>
  <c r="Q1506" i="5" s="1"/>
  <c r="S1506" i="5" s="1"/>
  <c r="U1506" i="5" s="1"/>
  <c r="W1506" i="5" s="1"/>
  <c r="Y1506" i="5" s="1"/>
  <c r="K1831" i="5"/>
  <c r="M1831" i="5" s="1"/>
  <c r="O1831" i="5" s="1"/>
  <c r="Q1831" i="5" s="1"/>
  <c r="S1831" i="5" s="1"/>
  <c r="U1831" i="5" s="1"/>
  <c r="W1831" i="5" s="1"/>
  <c r="Y1831" i="5" s="1"/>
  <c r="K1881" i="5"/>
  <c r="M1881" i="5" s="1"/>
  <c r="O1881" i="5" s="1"/>
  <c r="Q1881" i="5" s="1"/>
  <c r="S1881" i="5" s="1"/>
  <c r="U1881" i="5" s="1"/>
  <c r="W1881" i="5" s="1"/>
  <c r="Y1881" i="5" s="1"/>
  <c r="K1544" i="5"/>
  <c r="M1544" i="5" s="1"/>
  <c r="O1544" i="5" s="1"/>
  <c r="Q1544" i="5" s="1"/>
  <c r="S1544" i="5" s="1"/>
  <c r="U1544" i="5" s="1"/>
  <c r="W1544" i="5" s="1"/>
  <c r="Y1544" i="5" s="1"/>
  <c r="Y1835" i="5"/>
  <c r="O1844" i="5"/>
  <c r="Q1844" i="5" s="1"/>
  <c r="S1844" i="5" s="1"/>
  <c r="U1844" i="5" s="1"/>
  <c r="W1844" i="5" s="1"/>
  <c r="Y1844" i="5" s="1"/>
  <c r="M1858" i="5"/>
  <c r="O1858" i="5" s="1"/>
  <c r="Q1858" i="5" s="1"/>
  <c r="S1858" i="5" s="1"/>
  <c r="U1858" i="5" s="1"/>
  <c r="W1858" i="5" s="1"/>
  <c r="Y1858" i="5" s="1"/>
  <c r="D76" i="5"/>
  <c r="D156" i="5"/>
  <c r="C813" i="5"/>
  <c r="C313" i="5"/>
  <c r="C1810" i="5"/>
  <c r="D1853" i="5"/>
  <c r="C272" i="5"/>
  <c r="C1371" i="5"/>
  <c r="C1825" i="5"/>
  <c r="C1555" i="5"/>
  <c r="D1111" i="5"/>
  <c r="C72" i="5"/>
  <c r="C87" i="5"/>
  <c r="C1338" i="5"/>
  <c r="C1551" i="5"/>
  <c r="D64" i="5"/>
  <c r="D648" i="5"/>
  <c r="D121" i="5"/>
  <c r="D18" i="5"/>
  <c r="C255" i="5"/>
  <c r="C1266" i="5"/>
  <c r="D227" i="5"/>
  <c r="C587" i="5"/>
  <c r="C1589" i="5"/>
  <c r="D1589" i="5"/>
  <c r="D973" i="5"/>
  <c r="C973" i="5"/>
  <c r="C1561" i="5"/>
  <c r="D1561" i="5"/>
  <c r="D1162" i="5"/>
  <c r="C1162" i="5"/>
  <c r="C1690" i="5"/>
  <c r="D915" i="5"/>
  <c r="C915" i="5"/>
  <c r="D615" i="5"/>
  <c r="C615" i="5"/>
  <c r="D85" i="5"/>
  <c r="C85" i="5"/>
  <c r="D965" i="5"/>
  <c r="C965" i="5"/>
  <c r="D550" i="5"/>
  <c r="C550" i="5"/>
  <c r="C497" i="5"/>
  <c r="D497" i="5"/>
  <c r="D747" i="5"/>
  <c r="C747" i="5"/>
  <c r="C131" i="5"/>
  <c r="D131" i="5"/>
  <c r="C35" i="5"/>
  <c r="D35" i="5"/>
  <c r="C574" i="5"/>
  <c r="D574" i="5"/>
  <c r="D374" i="5"/>
  <c r="C374" i="5"/>
  <c r="C74" i="5"/>
  <c r="D74" i="5"/>
  <c r="D523" i="5"/>
  <c r="C523" i="5"/>
  <c r="C23" i="5"/>
  <c r="D23" i="5"/>
  <c r="C582" i="5"/>
  <c r="D582" i="5"/>
  <c r="D1526" i="5"/>
  <c r="C1526" i="5"/>
  <c r="D1870" i="5"/>
  <c r="C1870" i="5"/>
  <c r="C1843" i="5"/>
  <c r="D148" i="5"/>
  <c r="C148" i="5"/>
  <c r="C216" i="5"/>
  <c r="D216" i="5"/>
  <c r="D1038" i="5"/>
  <c r="C1038" i="5"/>
  <c r="D285" i="5"/>
  <c r="C285" i="5"/>
  <c r="D872" i="5"/>
  <c r="C872" i="5"/>
  <c r="D1379" i="5"/>
  <c r="C1379" i="5"/>
  <c r="C49" i="5"/>
  <c r="D49" i="5"/>
  <c r="C147" i="5"/>
  <c r="D147" i="5"/>
  <c r="D1184" i="5"/>
  <c r="C1184" i="5"/>
  <c r="C368" i="5"/>
  <c r="C437" i="5"/>
  <c r="D661" i="5"/>
  <c r="D578" i="5"/>
  <c r="D1216" i="5"/>
  <c r="D1183" i="5"/>
  <c r="C1183" i="5"/>
  <c r="C1236" i="5"/>
  <c r="D1236" i="5"/>
  <c r="D39" i="5"/>
  <c r="C135" i="5"/>
  <c r="C530" i="5"/>
  <c r="C725" i="5"/>
  <c r="C825" i="5"/>
  <c r="C1248" i="5"/>
  <c r="D95" i="5"/>
  <c r="D1348" i="5"/>
  <c r="D1142" i="5"/>
  <c r="C1142" i="5"/>
  <c r="D386" i="5"/>
  <c r="C386" i="5"/>
  <c r="D175" i="5"/>
  <c r="C175" i="5"/>
  <c r="C170" i="5"/>
  <c r="D170" i="5"/>
  <c r="D623" i="5"/>
  <c r="C623" i="5"/>
  <c r="D681" i="5"/>
  <c r="C681" i="5"/>
  <c r="D536" i="5"/>
  <c r="D1731" i="5"/>
  <c r="D427" i="5"/>
  <c r="C1830" i="5"/>
  <c r="D1830" i="5"/>
  <c r="D936" i="5"/>
  <c r="C936" i="5"/>
  <c r="C848" i="5"/>
  <c r="D848" i="5"/>
  <c r="D1113" i="5"/>
  <c r="C1113" i="5"/>
  <c r="D1789" i="5"/>
  <c r="C1789" i="5"/>
  <c r="C1448" i="5"/>
  <c r="D1448" i="5"/>
  <c r="D701" i="5"/>
  <c r="C701" i="5"/>
  <c r="C165" i="5"/>
  <c r="D165" i="5"/>
  <c r="C665" i="5"/>
  <c r="D665" i="5"/>
  <c r="D339" i="5"/>
  <c r="C339" i="5"/>
  <c r="D774" i="5"/>
  <c r="C774" i="5"/>
  <c r="D323" i="5"/>
  <c r="C323" i="5"/>
  <c r="D782" i="5"/>
  <c r="C782" i="5"/>
  <c r="D1674" i="5"/>
  <c r="C1674" i="5"/>
  <c r="D1744" i="5"/>
  <c r="C1744" i="5"/>
  <c r="C531" i="5"/>
  <c r="D1801" i="5"/>
  <c r="D808" i="5"/>
  <c r="C808" i="5"/>
  <c r="C1000" i="5"/>
  <c r="D1000" i="5"/>
  <c r="D498" i="5"/>
  <c r="C498" i="5"/>
  <c r="C479" i="5"/>
  <c r="D479" i="5"/>
  <c r="C605" i="5"/>
  <c r="D1710" i="5"/>
  <c r="C1710" i="5"/>
  <c r="C430" i="5"/>
  <c r="C230" i="5"/>
  <c r="C1786" i="5"/>
  <c r="C1281" i="5"/>
  <c r="C916" i="5"/>
  <c r="C977" i="5"/>
  <c r="C1826" i="5"/>
  <c r="D105" i="5"/>
  <c r="C778" i="5"/>
  <c r="D778" i="5"/>
  <c r="D1161" i="5"/>
  <c r="C1161" i="5"/>
  <c r="D1464" i="5"/>
  <c r="C1464" i="5"/>
  <c r="D1160" i="5"/>
  <c r="C1160" i="5"/>
  <c r="D795" i="5"/>
  <c r="C795" i="5"/>
  <c r="D1179" i="5"/>
  <c r="C1179" i="5"/>
  <c r="C827" i="5"/>
  <c r="D827" i="5"/>
  <c r="D1188" i="5"/>
  <c r="C1188" i="5"/>
  <c r="C1548" i="5"/>
  <c r="D1548" i="5"/>
  <c r="D1031" i="5"/>
  <c r="C1031" i="5"/>
  <c r="C235" i="5"/>
  <c r="D235" i="5"/>
  <c r="D410" i="5"/>
  <c r="C410" i="5"/>
  <c r="C77" i="5"/>
  <c r="D77" i="5"/>
  <c r="D507" i="5"/>
  <c r="C507" i="5"/>
  <c r="C231" i="5"/>
  <c r="D231" i="5"/>
  <c r="C66" i="5"/>
  <c r="D66" i="5"/>
  <c r="D674" i="5"/>
  <c r="C674" i="5"/>
  <c r="C174" i="5"/>
  <c r="D174" i="5"/>
  <c r="D823" i="5"/>
  <c r="C823" i="5"/>
  <c r="C123" i="5"/>
  <c r="D123" i="5"/>
  <c r="C682" i="5"/>
  <c r="D682" i="5"/>
  <c r="C282" i="5"/>
  <c r="D282" i="5"/>
  <c r="C1029" i="5"/>
  <c r="D1029" i="5"/>
  <c r="C1800" i="5"/>
  <c r="D1800" i="5"/>
  <c r="D1841" i="5"/>
  <c r="C1841" i="5"/>
  <c r="D1337" i="5"/>
  <c r="C1337" i="5"/>
  <c r="C1312" i="5"/>
  <c r="D1312" i="5"/>
  <c r="D1102" i="5"/>
  <c r="C1102" i="5"/>
  <c r="D1168" i="5"/>
  <c r="C1168" i="5"/>
  <c r="C699" i="5"/>
  <c r="D699" i="5"/>
  <c r="D1738" i="5"/>
  <c r="C1738" i="5"/>
  <c r="D1438" i="5"/>
  <c r="C1438" i="5"/>
  <c r="D1238" i="5"/>
  <c r="C1238" i="5"/>
  <c r="C149" i="5"/>
  <c r="D149" i="5"/>
  <c r="D82" i="5"/>
  <c r="D1584" i="5"/>
  <c r="C1584" i="5"/>
  <c r="C1689" i="5"/>
  <c r="D50" i="5"/>
  <c r="C956" i="5"/>
  <c r="D688" i="5"/>
  <c r="D1583" i="5"/>
  <c r="D221" i="5"/>
  <c r="C488" i="5"/>
  <c r="D577" i="5"/>
  <c r="C817" i="5"/>
  <c r="D817" i="5"/>
  <c r="D378" i="5"/>
  <c r="C378" i="5"/>
  <c r="D559" i="5"/>
  <c r="C559" i="5"/>
  <c r="D569" i="5"/>
  <c r="C569" i="5"/>
  <c r="D176" i="5"/>
  <c r="D572" i="5"/>
  <c r="D403" i="5"/>
  <c r="D1851" i="5"/>
  <c r="C1851" i="5"/>
  <c r="C1425" i="5"/>
  <c r="D1425" i="5"/>
  <c r="D772" i="5"/>
  <c r="C772" i="5"/>
  <c r="D867" i="5"/>
  <c r="D1574" i="5"/>
  <c r="C912" i="5"/>
  <c r="D912" i="5"/>
  <c r="D21" i="5"/>
  <c r="C172" i="5"/>
  <c r="C325" i="5"/>
  <c r="D413" i="5"/>
  <c r="C720" i="5"/>
  <c r="D475" i="5"/>
  <c r="D654" i="5"/>
  <c r="D1476" i="5"/>
  <c r="C103" i="5"/>
  <c r="C303" i="5"/>
  <c r="C703" i="5"/>
  <c r="C1730" i="5"/>
  <c r="D664" i="5"/>
  <c r="D245" i="5"/>
  <c r="D318" i="5"/>
  <c r="C318" i="5"/>
  <c r="D178" i="5"/>
  <c r="C178" i="5"/>
  <c r="C140" i="5"/>
  <c r="D140" i="5"/>
  <c r="C748" i="5"/>
  <c r="D748" i="5"/>
  <c r="D270" i="5"/>
  <c r="C270" i="5"/>
  <c r="D734" i="5"/>
  <c r="C734" i="5"/>
  <c r="C534" i="5"/>
  <c r="D534" i="5"/>
  <c r="D683" i="5"/>
  <c r="C683" i="5"/>
  <c r="D342" i="5"/>
  <c r="C342" i="5"/>
  <c r="C242" i="5"/>
  <c r="D242" i="5"/>
  <c r="C627" i="5"/>
  <c r="D627" i="5"/>
  <c r="D237" i="5"/>
  <c r="C237" i="5"/>
  <c r="C11" i="5"/>
  <c r="D11" i="5"/>
  <c r="D3" i="5"/>
  <c r="D164" i="5"/>
  <c r="C731" i="5"/>
  <c r="D129" i="5"/>
  <c r="C306" i="5"/>
  <c r="C1656" i="5"/>
  <c r="D1590" i="5"/>
  <c r="C1601" i="5"/>
  <c r="D562" i="5"/>
  <c r="D1828" i="5"/>
  <c r="D1086" i="5"/>
  <c r="C1086" i="5"/>
  <c r="C160" i="5"/>
  <c r="D160" i="5"/>
  <c r="C818" i="5"/>
  <c r="D818" i="5"/>
  <c r="D754" i="5"/>
  <c r="D1136" i="5"/>
  <c r="D409" i="5"/>
  <c r="C409" i="5"/>
  <c r="C56" i="5"/>
  <c r="C554" i="5"/>
  <c r="D554" i="5"/>
  <c r="D15" i="5"/>
  <c r="D25" i="5"/>
  <c r="D311" i="5"/>
  <c r="C560" i="5"/>
  <c r="D13" i="5"/>
  <c r="D113" i="5"/>
  <c r="D139" i="5"/>
  <c r="D54" i="5"/>
  <c r="C405" i="5"/>
  <c r="C1880" i="5"/>
  <c r="C943" i="5"/>
  <c r="D1150" i="5"/>
  <c r="C470" i="5"/>
  <c r="D472" i="5"/>
  <c r="C1701" i="5"/>
  <c r="C1265" i="5"/>
  <c r="D762" i="5"/>
  <c r="D30" i="5"/>
  <c r="D8" i="5"/>
  <c r="D157" i="5"/>
  <c r="C210" i="5"/>
  <c r="C395" i="5"/>
  <c r="C511" i="5"/>
  <c r="C957" i="5"/>
  <c r="C1365" i="5"/>
  <c r="C1740" i="5"/>
  <c r="D1567" i="5"/>
  <c r="C1567" i="5"/>
  <c r="C861" i="5"/>
  <c r="C1641" i="5"/>
  <c r="D1781" i="5"/>
  <c r="D525" i="5"/>
  <c r="C598" i="5"/>
  <c r="C913" i="5"/>
  <c r="C1022" i="5"/>
  <c r="D1105" i="5"/>
  <c r="C1354" i="5"/>
  <c r="D592" i="5"/>
  <c r="C717" i="5"/>
  <c r="C1581" i="5"/>
  <c r="C179" i="5"/>
  <c r="D1471" i="5"/>
  <c r="D760" i="5"/>
  <c r="C684" i="5"/>
  <c r="C333" i="5"/>
  <c r="D119" i="5"/>
  <c r="D59" i="5"/>
  <c r="C441" i="5"/>
  <c r="C541" i="5"/>
  <c r="C1088" i="5"/>
  <c r="D1474" i="5"/>
  <c r="C192" i="5"/>
  <c r="C1190" i="5"/>
  <c r="C1440" i="5"/>
  <c r="C84" i="5"/>
  <c r="C739" i="5"/>
  <c r="C618" i="5"/>
  <c r="D109" i="5"/>
  <c r="D133" i="5"/>
  <c r="D167" i="5"/>
  <c r="C189" i="5"/>
  <c r="C341" i="5"/>
  <c r="C316" i="5"/>
  <c r="C860" i="5"/>
  <c r="D751" i="5"/>
  <c r="C1091" i="5"/>
  <c r="C1172" i="5"/>
  <c r="C1199" i="5"/>
  <c r="C1374" i="5"/>
  <c r="C1473" i="5"/>
  <c r="C1432" i="5"/>
  <c r="C380" i="5"/>
  <c r="D1599" i="5"/>
  <c r="D1303" i="5"/>
  <c r="C784" i="5"/>
  <c r="C1106" i="5"/>
  <c r="C445" i="5"/>
  <c r="C484" i="5"/>
  <c r="D715" i="5"/>
  <c r="C833" i="5"/>
  <c r="C968" i="5"/>
  <c r="C1041" i="5"/>
  <c r="C1676" i="5"/>
  <c r="C903" i="5"/>
  <c r="C1013" i="5"/>
  <c r="C1535" i="5"/>
  <c r="D1658" i="5"/>
  <c r="C92" i="5"/>
  <c r="C199" i="5"/>
  <c r="C1499" i="5"/>
  <c r="C1815" i="5"/>
  <c r="D738" i="5"/>
  <c r="C1226" i="5"/>
  <c r="D184" i="5"/>
  <c r="C1299" i="5"/>
  <c r="D29" i="5"/>
  <c r="C1699" i="5"/>
  <c r="D1638" i="5"/>
  <c r="C811" i="5"/>
  <c r="C1232" i="5"/>
  <c r="C755" i="5"/>
  <c r="C1846" i="5"/>
  <c r="C901" i="5"/>
  <c r="D45" i="5"/>
  <c r="C226" i="5"/>
  <c r="D449" i="5"/>
  <c r="C633" i="5"/>
  <c r="C716" i="5"/>
  <c r="C906" i="5"/>
  <c r="D810" i="5"/>
  <c r="C1092" i="5"/>
  <c r="C1060" i="5"/>
  <c r="C1203" i="5"/>
  <c r="D1399" i="5"/>
  <c r="C1594" i="5"/>
  <c r="D141" i="5"/>
  <c r="C347" i="5"/>
  <c r="C770" i="5"/>
  <c r="C980" i="5"/>
  <c r="C1320" i="5"/>
  <c r="D1310" i="5"/>
  <c r="C1457" i="5"/>
  <c r="D40" i="5"/>
  <c r="D14" i="5"/>
  <c r="C114" i="5"/>
  <c r="C505" i="5"/>
  <c r="C565" i="5"/>
  <c r="C763" i="5"/>
  <c r="C163" i="5"/>
  <c r="D1001" i="5"/>
  <c r="D651" i="5"/>
  <c r="D1545" i="5"/>
  <c r="D1764" i="5"/>
  <c r="C1488" i="5"/>
  <c r="D1688" i="5"/>
  <c r="C1588" i="5"/>
  <c r="D1511" i="5"/>
  <c r="D1062" i="5"/>
  <c r="D1788" i="5"/>
  <c r="D478" i="5"/>
  <c r="C1075" i="5"/>
  <c r="D805" i="5"/>
  <c r="D80" i="5"/>
  <c r="C118" i="5"/>
  <c r="C337" i="5"/>
  <c r="D146" i="5"/>
  <c r="C1771" i="5"/>
  <c r="C322" i="5"/>
  <c r="D571" i="5"/>
  <c r="D22" i="5"/>
  <c r="C893" i="5"/>
  <c r="C37" i="5"/>
  <c r="D171" i="5"/>
  <c r="D68" i="5"/>
  <c r="D71" i="5"/>
  <c r="C222" i="5"/>
  <c r="C1645" i="5"/>
  <c r="C1654" i="5"/>
  <c r="C1777" i="5"/>
  <c r="C570" i="5"/>
  <c r="D122" i="5"/>
  <c r="C719" i="5"/>
  <c r="C229" i="5"/>
  <c r="D69" i="5"/>
  <c r="D563" i="5"/>
  <c r="C1871" i="5"/>
  <c r="C1559" i="5"/>
  <c r="D1292" i="5"/>
  <c r="C1036" i="5"/>
  <c r="C1521" i="5"/>
  <c r="C1718" i="5"/>
  <c r="C1462" i="5"/>
  <c r="D501" i="5"/>
  <c r="D293" i="5"/>
  <c r="C601" i="5"/>
  <c r="C767" i="5"/>
  <c r="C1145" i="5"/>
  <c r="C1370" i="5"/>
  <c r="D1287" i="5"/>
  <c r="D1534" i="5"/>
  <c r="D1618" i="5"/>
  <c r="C1418" i="5"/>
  <c r="C1069" i="5"/>
  <c r="D1492" i="5"/>
  <c r="C1315" i="5"/>
  <c r="C1126" i="5"/>
  <c r="D1659" i="5"/>
  <c r="C545" i="5"/>
  <c r="D1533" i="5"/>
  <c r="D899" i="5"/>
  <c r="D1417" i="5"/>
  <c r="D1205" i="5"/>
  <c r="D1362" i="5"/>
  <c r="D1014" i="5"/>
  <c r="C450" i="5"/>
  <c r="D193" i="5"/>
  <c r="C650" i="5"/>
  <c r="C966" i="5"/>
  <c r="C1134" i="5"/>
  <c r="C1221" i="5"/>
  <c r="C1504" i="5"/>
  <c r="C964" i="5"/>
  <c r="C1742" i="5"/>
  <c r="C67" i="5"/>
  <c r="C982" i="5"/>
  <c r="C1125" i="5"/>
  <c r="D120" i="5"/>
  <c r="C452" i="5"/>
  <c r="D845" i="5"/>
  <c r="D1441" i="5"/>
  <c r="C1822" i="5"/>
  <c r="D1866" i="5"/>
  <c r="C862" i="5"/>
  <c r="D1034" i="5"/>
  <c r="D57" i="5"/>
  <c r="C301" i="5"/>
  <c r="C710" i="5"/>
  <c r="C330" i="5"/>
  <c r="C1046" i="5"/>
  <c r="C585" i="5"/>
  <c r="C696" i="5"/>
  <c r="C801" i="5"/>
  <c r="C996" i="5"/>
  <c r="C1129" i="5"/>
  <c r="C1672" i="5"/>
  <c r="C1723" i="5"/>
  <c r="C1741" i="5"/>
  <c r="D1508" i="5"/>
  <c r="C567" i="5"/>
  <c r="C115" i="5"/>
  <c r="C279" i="5"/>
  <c r="C1015" i="5"/>
  <c r="C1304" i="5"/>
  <c r="C1865" i="5"/>
  <c r="D644" i="5"/>
  <c r="C876" i="5"/>
  <c r="C1629" i="5"/>
  <c r="D838" i="5"/>
  <c r="D1729" i="5"/>
  <c r="D326" i="5"/>
  <c r="D1852" i="5"/>
  <c r="D10" i="5"/>
  <c r="D5" i="5"/>
  <c r="D117" i="5"/>
  <c r="D152" i="5"/>
  <c r="D36" i="5"/>
  <c r="D266" i="5"/>
  <c r="D196" i="5"/>
  <c r="C447" i="5"/>
  <c r="C336" i="5"/>
  <c r="C620" i="5"/>
  <c r="D1080" i="5"/>
  <c r="D695" i="5"/>
  <c r="D1713" i="5"/>
  <c r="D1388" i="5"/>
  <c r="C759" i="5"/>
  <c r="C1256" i="5"/>
  <c r="D1700" i="5"/>
  <c r="D1429" i="5"/>
  <c r="C158" i="5"/>
  <c r="C93" i="5"/>
  <c r="C244" i="5"/>
  <c r="C781" i="5"/>
  <c r="C705" i="5"/>
  <c r="D697" i="5"/>
  <c r="C1218" i="5"/>
  <c r="C1359" i="5"/>
  <c r="C1517" i="5"/>
  <c r="C1835" i="5"/>
  <c r="D1047" i="5"/>
  <c r="C1112" i="5"/>
  <c r="C360" i="5"/>
  <c r="C352" i="5"/>
  <c r="C619" i="5"/>
  <c r="C444" i="5"/>
  <c r="C1615" i="5"/>
  <c r="D883" i="5"/>
  <c r="C846" i="5"/>
  <c r="C1404" i="5"/>
  <c r="D1204" i="5"/>
  <c r="D1518" i="5"/>
  <c r="C144" i="5"/>
  <c r="D125" i="5"/>
  <c r="D1316" i="5"/>
  <c r="D700" i="5"/>
  <c r="D52" i="5"/>
  <c r="C1859" i="5"/>
  <c r="D1726" i="5"/>
  <c r="C1755" i="5"/>
  <c r="C1263" i="5"/>
  <c r="C1881" i="5"/>
  <c r="D1644" i="5"/>
  <c r="C900" i="5"/>
  <c r="D1463" i="5"/>
  <c r="D1392" i="5"/>
  <c r="C387" i="5"/>
  <c r="D1147" i="5"/>
  <c r="C168" i="5"/>
  <c r="D252" i="5"/>
  <c r="C1426" i="5"/>
  <c r="D44" i="5"/>
  <c r="C401" i="5"/>
  <c r="C880" i="5"/>
  <c r="D978" i="5"/>
  <c r="C1239" i="5"/>
  <c r="C1698" i="5"/>
  <c r="C1623" i="5"/>
  <c r="D1818" i="5"/>
  <c r="D555" i="5"/>
  <c r="D566" i="5"/>
  <c r="D787" i="5"/>
  <c r="C366" i="5"/>
  <c r="C659" i="5"/>
  <c r="C691" i="5"/>
  <c r="D116" i="5"/>
  <c r="C456" i="5"/>
  <c r="C1109" i="5"/>
  <c r="C1108" i="5"/>
  <c r="C1633" i="5"/>
  <c r="D693" i="5"/>
  <c r="D1631" i="5"/>
  <c r="D617" i="5"/>
  <c r="C1634" i="5"/>
  <c r="C1434" i="5"/>
  <c r="D1649" i="5"/>
  <c r="D1424" i="5"/>
  <c r="C1435" i="5"/>
  <c r="D1711" i="5"/>
  <c r="C769" i="5"/>
  <c r="C1795" i="5"/>
  <c r="C1078" i="5"/>
  <c r="D1234" i="5"/>
  <c r="C1539" i="5"/>
  <c r="C1115" i="5"/>
  <c r="C1214" i="5"/>
  <c r="C1861" i="5"/>
  <c r="C1453" i="5"/>
  <c r="C1324" i="5"/>
  <c r="C1443" i="5"/>
  <c r="D1231" i="5"/>
  <c r="C1646" i="5"/>
  <c r="D1847" i="5"/>
  <c r="C745" i="5"/>
  <c r="C919" i="5"/>
  <c r="D1549" i="5"/>
  <c r="C1128" i="5"/>
  <c r="C1497" i="5"/>
  <c r="C669" i="5"/>
  <c r="C865" i="5"/>
  <c r="C750" i="5"/>
  <c r="C851" i="5"/>
  <c r="D1514" i="5"/>
  <c r="C875" i="5"/>
  <c r="D668" i="5"/>
  <c r="C1021" i="5"/>
  <c r="D1524" i="5"/>
  <c r="C1482" i="5"/>
  <c r="C486" i="5"/>
  <c r="C1571" i="5"/>
  <c r="C1579" i="5"/>
  <c r="D639" i="5"/>
  <c r="D1622" i="5"/>
  <c r="D1395" i="5"/>
  <c r="C1349" i="5"/>
  <c r="D1543" i="5"/>
  <c r="C1407" i="5"/>
  <c r="C1610" i="5"/>
  <c r="C1372" i="5"/>
  <c r="D1331" i="5"/>
  <c r="C911" i="5"/>
  <c r="D1773" i="5"/>
  <c r="C828" i="5"/>
  <c r="D1707" i="5"/>
  <c r="D1314" i="5"/>
  <c r="C687" i="5"/>
  <c r="D1414" i="5"/>
  <c r="D993" i="5"/>
  <c r="D853" i="5"/>
  <c r="D1282" i="5"/>
  <c r="C1353" i="5"/>
  <c r="C1148" i="5"/>
  <c r="C1697" i="5"/>
  <c r="D1639" i="5"/>
  <c r="C1224" i="5"/>
  <c r="C1169" i="5"/>
  <c r="D1143" i="5"/>
  <c r="D1761" i="5"/>
  <c r="C1808" i="5"/>
  <c r="C1023" i="5"/>
  <c r="C1104" i="5"/>
  <c r="D1445" i="5"/>
  <c r="C1193" i="5"/>
  <c r="D1016" i="5"/>
  <c r="D971" i="5"/>
  <c r="C1342" i="5"/>
  <c r="C535" i="5"/>
  <c r="C797" i="5"/>
  <c r="D1103" i="5"/>
  <c r="C1219" i="5"/>
  <c r="C1671" i="5"/>
  <c r="C1352" i="5"/>
  <c r="D830" i="5"/>
  <c r="D1491" i="5"/>
  <c r="D1436" i="5"/>
  <c r="C1377" i="5"/>
  <c r="C1550" i="5"/>
  <c r="C1033" i="5"/>
  <c r="C1660" i="5"/>
  <c r="D1360" i="5"/>
  <c r="D1044" i="5"/>
  <c r="D1719" i="5"/>
  <c r="D1144" i="5"/>
  <c r="C1419" i="5"/>
  <c r="D1119" i="5"/>
  <c r="D870" i="5"/>
  <c r="C820" i="5"/>
  <c r="C990" i="5"/>
  <c r="C1052" i="5"/>
  <c r="D1807" i="5"/>
  <c r="D1081" i="5"/>
  <c r="C1149" i="5"/>
  <c r="C1883" i="5"/>
  <c r="D1527" i="5"/>
  <c r="G193" i="5"/>
  <c r="AA193" i="5" s="1"/>
  <c r="G646" i="5"/>
  <c r="AA646" i="5" s="1"/>
  <c r="C675" i="5"/>
  <c r="C1228" i="5"/>
  <c r="C1528" i="5"/>
  <c r="C1628" i="5"/>
  <c r="C580" i="5"/>
  <c r="C786" i="5"/>
  <c r="D736" i="5"/>
  <c r="C898" i="5"/>
  <c r="C1469" i="5"/>
  <c r="D1264" i="5"/>
  <c r="D1235" i="5"/>
  <c r="D298" i="5"/>
  <c r="C1402" i="5"/>
  <c r="D1402" i="5"/>
  <c r="C1422" i="5"/>
  <c r="C1510" i="5"/>
  <c r="C1785" i="5"/>
  <c r="C1728" i="5"/>
  <c r="C1502" i="5"/>
  <c r="D1811" i="5"/>
  <c r="D1269" i="5"/>
  <c r="C1696" i="5"/>
  <c r="D1547" i="5"/>
  <c r="C678" i="5"/>
  <c r="C1049" i="5"/>
  <c r="C1546" i="5"/>
  <c r="D892" i="5"/>
  <c r="D1873" i="5"/>
  <c r="D1344" i="5"/>
  <c r="C1156" i="5"/>
  <c r="D1207" i="5"/>
  <c r="C1207" i="5"/>
  <c r="C1427" i="5"/>
  <c r="C1769" i="5"/>
  <c r="C1273" i="5"/>
  <c r="D348" i="5"/>
  <c r="D138" i="5"/>
  <c r="C332" i="5"/>
  <c r="D332" i="5"/>
  <c r="C800" i="5"/>
  <c r="C972" i="5"/>
  <c r="C1447" i="5"/>
  <c r="C1373" i="5"/>
  <c r="D186" i="5"/>
  <c r="C217" i="5"/>
  <c r="D1122" i="5"/>
  <c r="D1683" i="5"/>
  <c r="D1648" i="5"/>
  <c r="C771" i="5"/>
  <c r="C1054" i="5"/>
  <c r="C1138" i="5"/>
  <c r="C1569" i="5"/>
  <c r="D1322" i="5"/>
  <c r="D1869" i="5"/>
  <c r="D1364" i="5"/>
  <c r="D548" i="5"/>
  <c r="C548" i="5"/>
  <c r="C647" i="5"/>
  <c r="D647" i="5"/>
  <c r="D516" i="5"/>
  <c r="D1721" i="5"/>
  <c r="D1381" i="5"/>
  <c r="C776" i="5"/>
  <c r="D776" i="5"/>
  <c r="C1170" i="5"/>
  <c r="G1296" i="5"/>
  <c r="AA1296" i="5" s="1"/>
  <c r="D130" i="5"/>
  <c r="G194" i="5"/>
  <c r="AA194" i="5" s="1"/>
  <c r="C890" i="5"/>
  <c r="C558" i="5"/>
  <c r="D558" i="5"/>
  <c r="G261" i="5"/>
  <c r="AA261" i="5" s="1"/>
  <c r="G1072" i="5"/>
  <c r="AA1072" i="5" s="1"/>
  <c r="G1702" i="5"/>
  <c r="AA1702" i="5" s="1"/>
  <c r="G184" i="5"/>
  <c r="G284" i="5"/>
  <c r="AA284" i="5" s="1"/>
  <c r="G423" i="5"/>
  <c r="AA423" i="5" s="1"/>
  <c r="G1298" i="5"/>
  <c r="AA1298" i="5" s="1"/>
  <c r="AC1298" i="5" s="1"/>
  <c r="G228" i="5"/>
  <c r="AA228" i="5" s="1"/>
  <c r="G200" i="5"/>
  <c r="AA200" i="5" s="1"/>
  <c r="G596" i="5"/>
  <c r="AA596" i="5" s="1"/>
  <c r="G652" i="5"/>
  <c r="AA652" i="5" s="1"/>
  <c r="G853" i="5"/>
  <c r="AA853" i="5" s="1"/>
  <c r="G943" i="5"/>
  <c r="AA943" i="5" s="1"/>
  <c r="G1113" i="5"/>
  <c r="AA1113" i="5" s="1"/>
  <c r="G1207" i="5"/>
  <c r="AA1207" i="5" s="1"/>
  <c r="G1304" i="5"/>
  <c r="AA1304" i="5" s="1"/>
  <c r="G1556" i="5"/>
  <c r="AA1556" i="5" s="1"/>
  <c r="G1478" i="5"/>
  <c r="AA1478" i="5" s="1"/>
  <c r="G1489" i="5"/>
  <c r="AA1489" i="5" s="1"/>
  <c r="G1343" i="5"/>
  <c r="AA1343" i="5" s="1"/>
  <c r="G1825" i="5"/>
  <c r="G259" i="5"/>
  <c r="AA259" i="5" s="1"/>
  <c r="G315" i="5"/>
  <c r="AA315" i="5" s="1"/>
  <c r="G251" i="5"/>
  <c r="AA251" i="5" s="1"/>
  <c r="G411" i="5"/>
  <c r="AA411" i="5" s="1"/>
  <c r="G514" i="5"/>
  <c r="AA514" i="5" s="1"/>
  <c r="G426" i="5"/>
  <c r="AA426" i="5" s="1"/>
  <c r="G608" i="5"/>
  <c r="AA608" i="5" s="1"/>
  <c r="G658" i="5"/>
  <c r="AA658" i="5" s="1"/>
  <c r="G716" i="5"/>
  <c r="AA716" i="5" s="1"/>
  <c r="G1115" i="5"/>
  <c r="AA1115" i="5" s="1"/>
  <c r="G1314" i="5"/>
  <c r="AA1314" i="5" s="1"/>
  <c r="G1564" i="5"/>
  <c r="G1674" i="5"/>
  <c r="G279" i="5"/>
  <c r="G325" i="5"/>
  <c r="AA325" i="5" s="1"/>
  <c r="G448" i="5"/>
  <c r="AA448" i="5" s="1"/>
  <c r="G618" i="5"/>
  <c r="AA618" i="5" s="1"/>
  <c r="G677" i="5"/>
  <c r="AA677" i="5" s="1"/>
  <c r="G852" i="5"/>
  <c r="AA852" i="5" s="1"/>
  <c r="G945" i="5"/>
  <c r="AA945" i="5" s="1"/>
  <c r="G1336" i="5"/>
  <c r="AA1336" i="5" s="1"/>
  <c r="G1162" i="5"/>
  <c r="AA1162" i="5" s="1"/>
  <c r="G198" i="5"/>
  <c r="G308" i="5"/>
  <c r="AA308" i="5" s="1"/>
  <c r="G231" i="5"/>
  <c r="AA231" i="5" s="1"/>
  <c r="G201" i="5"/>
  <c r="AA201" i="5" s="1"/>
  <c r="G405" i="5"/>
  <c r="AA405" i="5" s="1"/>
  <c r="G319" i="5"/>
  <c r="AA319" i="5" s="1"/>
  <c r="G584" i="5"/>
  <c r="AA584" i="5" s="1"/>
  <c r="G623" i="5"/>
  <c r="AA623" i="5" s="1"/>
  <c r="G626" i="5"/>
  <c r="AA626" i="5" s="1"/>
  <c r="G744" i="5"/>
  <c r="AA744" i="5" s="1"/>
  <c r="G881" i="5"/>
  <c r="AA881" i="5" s="1"/>
  <c r="G1078" i="5"/>
  <c r="AA1078" i="5" s="1"/>
  <c r="G1013" i="5"/>
  <c r="AA1013" i="5" s="1"/>
  <c r="G1006" i="5"/>
  <c r="AA1006" i="5" s="1"/>
  <c r="AC1006" i="5" s="1"/>
  <c r="G835" i="5"/>
  <c r="AA835" i="5" s="1"/>
  <c r="G1264" i="5"/>
  <c r="G1734" i="5"/>
  <c r="AA1734" i="5" s="1"/>
  <c r="G282" i="5"/>
  <c r="AA282" i="5" s="1"/>
  <c r="G232" i="5"/>
  <c r="G968" i="5"/>
  <c r="AA968" i="5" s="1"/>
  <c r="G1079" i="5"/>
  <c r="AA1079" i="5" s="1"/>
  <c r="G1619" i="5"/>
  <c r="AA1619" i="5" s="1"/>
  <c r="G236" i="5"/>
  <c r="AA236" i="5" s="1"/>
  <c r="G401" i="5"/>
  <c r="AA401" i="5" s="1"/>
  <c r="G312" i="5"/>
  <c r="AA312" i="5" s="1"/>
  <c r="G524" i="5"/>
  <c r="AA524" i="5" s="1"/>
  <c r="G503" i="5"/>
  <c r="AA503" i="5" s="1"/>
  <c r="G734" i="5"/>
  <c r="AA734" i="5" s="1"/>
  <c r="G480" i="5"/>
  <c r="AA480" i="5" s="1"/>
  <c r="G841" i="5"/>
  <c r="G1199" i="5"/>
  <c r="G591" i="5"/>
  <c r="AA591" i="5" s="1"/>
  <c r="G955" i="5"/>
  <c r="AA955" i="5" s="1"/>
  <c r="G244" i="5"/>
  <c r="AA244" i="5" s="1"/>
  <c r="G183" i="5"/>
  <c r="AA183" i="5" s="1"/>
  <c r="G240" i="5"/>
  <c r="AA240" i="5" s="1"/>
  <c r="G280" i="5"/>
  <c r="AA280" i="5" s="1"/>
  <c r="G258" i="5"/>
  <c r="AA258" i="5" s="1"/>
  <c r="G417" i="5"/>
  <c r="AA417" i="5" s="1"/>
  <c r="G451" i="5"/>
  <c r="G454" i="5"/>
  <c r="AA454" i="5" s="1"/>
  <c r="G935" i="5"/>
  <c r="AA935" i="5" s="1"/>
  <c r="G963" i="5"/>
  <c r="AA963" i="5" s="1"/>
  <c r="G1157" i="5"/>
  <c r="AA1157" i="5" s="1"/>
  <c r="G1539" i="5"/>
  <c r="AA1539" i="5" s="1"/>
  <c r="G1874" i="5"/>
  <c r="AA1874" i="5" s="1"/>
  <c r="G1811" i="5"/>
  <c r="AA1811" i="5" s="1"/>
  <c r="G1818" i="5"/>
  <c r="G1393" i="5"/>
  <c r="AA1393" i="5" s="1"/>
  <c r="G1608" i="5"/>
  <c r="AA1608" i="5" s="1"/>
  <c r="G1840" i="5"/>
  <c r="AA1840" i="5" s="1"/>
  <c r="G1280" i="5"/>
  <c r="AA1280" i="5" s="1"/>
  <c r="G355" i="5"/>
  <c r="AA355" i="5" s="1"/>
  <c r="G409" i="5"/>
  <c r="AA409" i="5" s="1"/>
  <c r="G473" i="5"/>
  <c r="AA473" i="5" s="1"/>
  <c r="G523" i="5"/>
  <c r="AA523" i="5" s="1"/>
  <c r="G1022" i="5"/>
  <c r="AA1022" i="5" s="1"/>
  <c r="G819" i="5"/>
  <c r="AA819" i="5" s="1"/>
  <c r="G958" i="5"/>
  <c r="AA958" i="5" s="1"/>
  <c r="G1499" i="5"/>
  <c r="AA1499" i="5" s="1"/>
  <c r="G1432" i="5"/>
  <c r="AA1432" i="5" s="1"/>
  <c r="G1507" i="5"/>
  <c r="AA1507" i="5" s="1"/>
  <c r="G245" i="5"/>
  <c r="AA245" i="5" s="1"/>
  <c r="G281" i="5"/>
  <c r="G360" i="5"/>
  <c r="AA360" i="5" s="1"/>
  <c r="G415" i="5"/>
  <c r="G354" i="5"/>
  <c r="AA354" i="5" s="1"/>
  <c r="G347" i="5"/>
  <c r="AA347" i="5" s="1"/>
  <c r="G388" i="5"/>
  <c r="G547" i="5"/>
  <c r="G642" i="5"/>
  <c r="G507" i="5"/>
  <c r="AA507" i="5" s="1"/>
  <c r="G621" i="5"/>
  <c r="AA621" i="5" s="1"/>
  <c r="G700" i="5"/>
  <c r="AA700" i="5" s="1"/>
  <c r="G1028" i="5"/>
  <c r="AA1028" i="5" s="1"/>
  <c r="G1267" i="5"/>
  <c r="AA1267" i="5" s="1"/>
  <c r="G1752" i="5"/>
  <c r="AA1752" i="5" s="1"/>
  <c r="G387" i="5"/>
  <c r="AA387" i="5" s="1"/>
  <c r="G218" i="5"/>
  <c r="AA218" i="5" s="1"/>
  <c r="G331" i="5"/>
  <c r="AA331" i="5" s="1"/>
  <c r="G481" i="5"/>
  <c r="G545" i="5"/>
  <c r="AA545" i="5" s="1"/>
  <c r="G432" i="5"/>
  <c r="AA432" i="5" s="1"/>
  <c r="G592" i="5"/>
  <c r="AA592" i="5" s="1"/>
  <c r="AC592" i="5" s="1"/>
  <c r="G638" i="5"/>
  <c r="AA638" i="5" s="1"/>
  <c r="G574" i="5"/>
  <c r="AA574" i="5" s="1"/>
  <c r="G492" i="5"/>
  <c r="G761" i="5"/>
  <c r="AA761" i="5" s="1"/>
  <c r="G822" i="5"/>
  <c r="AA822" i="5" s="1"/>
  <c r="G1000" i="5"/>
  <c r="AA1000" i="5" s="1"/>
  <c r="G775" i="5"/>
  <c r="AA775" i="5" s="1"/>
  <c r="G932" i="5"/>
  <c r="G917" i="5"/>
  <c r="AA917" i="5" s="1"/>
  <c r="G1138" i="5"/>
  <c r="AA1138" i="5" s="1"/>
  <c r="G1263" i="5"/>
  <c r="AA1263" i="5" s="1"/>
  <c r="G986" i="5"/>
  <c r="AA986" i="5" s="1"/>
  <c r="G1259" i="5"/>
  <c r="AA1259" i="5" s="1"/>
  <c r="G1410" i="5"/>
  <c r="AA1410" i="5" s="1"/>
  <c r="G1543" i="5"/>
  <c r="AA1543" i="5" s="1"/>
  <c r="G1326" i="5"/>
  <c r="AA1326" i="5" s="1"/>
  <c r="G1573" i="5"/>
  <c r="AA1573" i="5" s="1"/>
  <c r="G1796" i="5"/>
  <c r="AA1796" i="5" s="1"/>
  <c r="G1645" i="5"/>
  <c r="AA1645" i="5" s="1"/>
  <c r="G1554" i="5"/>
  <c r="AA1554" i="5" s="1"/>
  <c r="G1708" i="5"/>
  <c r="AA1708" i="5" s="1"/>
  <c r="G187" i="5"/>
  <c r="AA187" i="5" s="1"/>
  <c r="G358" i="5"/>
  <c r="AA358" i="5" s="1"/>
  <c r="G483" i="5"/>
  <c r="AA483" i="5" s="1"/>
  <c r="G380" i="5"/>
  <c r="AA380" i="5" s="1"/>
  <c r="G1422" i="5"/>
  <c r="AA1422" i="5" s="1"/>
  <c r="G997" i="5"/>
  <c r="G1180" i="5"/>
  <c r="AA1180" i="5" s="1"/>
  <c r="G1139" i="5"/>
  <c r="G292" i="5"/>
  <c r="AA292" i="5" s="1"/>
  <c r="G532" i="5"/>
  <c r="G504" i="5"/>
  <c r="AA504" i="5" s="1"/>
  <c r="G488" i="5"/>
  <c r="AA488" i="5" s="1"/>
  <c r="G375" i="5"/>
  <c r="AA375" i="5" s="1"/>
  <c r="G530" i="5"/>
  <c r="AA530" i="5" s="1"/>
  <c r="G408" i="5"/>
  <c r="G630" i="5"/>
  <c r="AA630" i="5" s="1"/>
  <c r="G720" i="5"/>
  <c r="AA720" i="5" s="1"/>
  <c r="G595" i="5"/>
  <c r="AA595" i="5" s="1"/>
  <c r="G684" i="5"/>
  <c r="AA684" i="5" s="1"/>
  <c r="G736" i="5"/>
  <c r="AA736" i="5" s="1"/>
  <c r="G784" i="5"/>
  <c r="AA784" i="5" s="1"/>
  <c r="G643" i="5"/>
  <c r="AA643" i="5" s="1"/>
  <c r="G786" i="5"/>
  <c r="AA786" i="5" s="1"/>
  <c r="G807" i="5"/>
  <c r="AA807" i="5" s="1"/>
  <c r="G883" i="5"/>
  <c r="AA883" i="5" s="1"/>
  <c r="G912" i="5"/>
  <c r="AA912" i="5" s="1"/>
  <c r="G971" i="5"/>
  <c r="AA971" i="5" s="1"/>
  <c r="AC971" i="5" s="1"/>
  <c r="G956" i="5"/>
  <c r="AA956" i="5" s="1"/>
  <c r="G923" i="5"/>
  <c r="AA923" i="5" s="1"/>
  <c r="G1347" i="5"/>
  <c r="AA1347" i="5" s="1"/>
  <c r="G1179" i="5"/>
  <c r="AA1179" i="5" s="1"/>
  <c r="G1403" i="5"/>
  <c r="AA1403" i="5" s="1"/>
  <c r="G1270" i="5"/>
  <c r="AA1270" i="5" s="1"/>
  <c r="G1386" i="5"/>
  <c r="AA1386" i="5" s="1"/>
  <c r="G1566" i="5"/>
  <c r="AA1566" i="5" s="1"/>
  <c r="G1449" i="5"/>
  <c r="G1317" i="5"/>
  <c r="AA1317" i="5" s="1"/>
  <c r="G1695" i="5"/>
  <c r="AA1695" i="5" s="1"/>
  <c r="G1704" i="5"/>
  <c r="AA1704" i="5" s="1"/>
  <c r="AC1704" i="5" s="1"/>
  <c r="G1773" i="5"/>
  <c r="AA1773" i="5" s="1"/>
  <c r="G1828" i="5"/>
  <c r="AA1828" i="5" s="1"/>
  <c r="G436" i="5"/>
  <c r="G351" i="5"/>
  <c r="G636" i="5"/>
  <c r="AA636" i="5" s="1"/>
  <c r="G1659" i="5"/>
  <c r="AA1659" i="5" s="1"/>
  <c r="G210" i="5"/>
  <c r="AA210" i="5" s="1"/>
  <c r="G475" i="5"/>
  <c r="G278" i="5"/>
  <c r="AA278" i="5" s="1"/>
  <c r="G335" i="5"/>
  <c r="AA335" i="5" s="1"/>
  <c r="G369" i="5"/>
  <c r="AA369" i="5" s="1"/>
  <c r="G402" i="5"/>
  <c r="AA402" i="5" s="1"/>
  <c r="G396" i="5"/>
  <c r="AA396" i="5" s="1"/>
  <c r="G493" i="5"/>
  <c r="AA493" i="5" s="1"/>
  <c r="G534" i="5"/>
  <c r="AA534" i="5" s="1"/>
  <c r="G302" i="5"/>
  <c r="AA302" i="5" s="1"/>
  <c r="G329" i="5"/>
  <c r="AA329" i="5" s="1"/>
  <c r="G508" i="5"/>
  <c r="AA508" i="5" s="1"/>
  <c r="G445" i="5"/>
  <c r="AA445" i="5" s="1"/>
  <c r="G609" i="5"/>
  <c r="AA609" i="5" s="1"/>
  <c r="AC609" i="5" s="1"/>
  <c r="G546" i="5"/>
  <c r="AA546" i="5" s="1"/>
  <c r="G543" i="5"/>
  <c r="AA543" i="5" s="1"/>
  <c r="G746" i="5"/>
  <c r="AA746" i="5" s="1"/>
  <c r="G856" i="5"/>
  <c r="AA856" i="5" s="1"/>
  <c r="G977" i="5"/>
  <c r="AA977" i="5" s="1"/>
  <c r="G936" i="5"/>
  <c r="AA936" i="5" s="1"/>
  <c r="G1188" i="5"/>
  <c r="AA1188" i="5" s="1"/>
  <c r="G1046" i="5"/>
  <c r="AA1046" i="5" s="1"/>
  <c r="G1060" i="5"/>
  <c r="G1353" i="5"/>
  <c r="AA1353" i="5" s="1"/>
  <c r="G1467" i="5"/>
  <c r="AA1467" i="5" s="1"/>
  <c r="G1574" i="5"/>
  <c r="G1578" i="5"/>
  <c r="G1776" i="5"/>
  <c r="AA1776" i="5" s="1"/>
  <c r="G191" i="5"/>
  <c r="AA191" i="5" s="1"/>
  <c r="G589" i="5"/>
  <c r="G610" i="5"/>
  <c r="G722" i="5"/>
  <c r="G268" i="5"/>
  <c r="AA268" i="5" s="1"/>
  <c r="G379" i="5"/>
  <c r="AA379" i="5" s="1"/>
  <c r="G368" i="5"/>
  <c r="AA368" i="5" s="1"/>
  <c r="G289" i="5"/>
  <c r="AA289" i="5" s="1"/>
  <c r="G341" i="5"/>
  <c r="AA341" i="5" s="1"/>
  <c r="G527" i="5"/>
  <c r="G462" i="5"/>
  <c r="G540" i="5"/>
  <c r="AA540" i="5" s="1"/>
  <c r="G357" i="5"/>
  <c r="AA357" i="5" s="1"/>
  <c r="G659" i="5"/>
  <c r="AA659" i="5" s="1"/>
  <c r="AC659" i="5" s="1"/>
  <c r="G538" i="5"/>
  <c r="AA538" i="5" s="1"/>
  <c r="G663" i="5"/>
  <c r="AA663" i="5" s="1"/>
  <c r="AC663" i="5" s="1"/>
  <c r="G476" i="5"/>
  <c r="AA476" i="5" s="1"/>
  <c r="G701" i="5"/>
  <c r="AA701" i="5" s="1"/>
  <c r="G834" i="5"/>
  <c r="AA834" i="5" s="1"/>
  <c r="G996" i="5"/>
  <c r="G874" i="5"/>
  <c r="AA874" i="5" s="1"/>
  <c r="G1069" i="5"/>
  <c r="G951" i="5"/>
  <c r="G1021" i="5"/>
  <c r="G1094" i="5"/>
  <c r="AA1094" i="5" s="1"/>
  <c r="G1240" i="5"/>
  <c r="AA1240" i="5" s="1"/>
  <c r="G1369" i="5"/>
  <c r="AA1369" i="5" s="1"/>
  <c r="G1111" i="5"/>
  <c r="AA1111" i="5" s="1"/>
  <c r="G1231" i="5"/>
  <c r="AA1231" i="5" s="1"/>
  <c r="G1269" i="5"/>
  <c r="AA1269" i="5" s="1"/>
  <c r="G1300" i="5"/>
  <c r="AA1300" i="5" s="1"/>
  <c r="G1391" i="5"/>
  <c r="AA1391" i="5" s="1"/>
  <c r="G1375" i="5"/>
  <c r="AA1375" i="5" s="1"/>
  <c r="G1501" i="5"/>
  <c r="AA1501" i="5" s="1"/>
  <c r="G1313" i="5"/>
  <c r="AA1313" i="5" s="1"/>
  <c r="G1567" i="5"/>
  <c r="AA1567" i="5" s="1"/>
  <c r="G1511" i="5"/>
  <c r="AA1511" i="5" s="1"/>
  <c r="G1482" i="5"/>
  <c r="AA1482" i="5" s="1"/>
  <c r="G1483" i="5"/>
  <c r="AA1483" i="5" s="1"/>
  <c r="G1466" i="5"/>
  <c r="AA1466" i="5" s="1"/>
  <c r="G1696" i="5"/>
  <c r="AA1696" i="5" s="1"/>
  <c r="G1716" i="5"/>
  <c r="AA1716" i="5" s="1"/>
  <c r="G1841" i="5"/>
  <c r="AA1841" i="5" s="1"/>
  <c r="G1835" i="5"/>
  <c r="G1845" i="5"/>
  <c r="AA1845" i="5" s="1"/>
  <c r="G327" i="5"/>
  <c r="AA327" i="5" s="1"/>
  <c r="G285" i="5"/>
  <c r="G502" i="5"/>
  <c r="G310" i="5"/>
  <c r="AA310" i="5" s="1"/>
  <c r="G1112" i="5"/>
  <c r="AA1112" i="5" s="1"/>
  <c r="G468" i="5"/>
  <c r="AA468" i="5" s="1"/>
  <c r="G1488" i="5"/>
  <c r="G188" i="5"/>
  <c r="AA188" i="5" s="1"/>
  <c r="G256" i="5"/>
  <c r="G269" i="5"/>
  <c r="AA269" i="5" s="1"/>
  <c r="G215" i="5"/>
  <c r="AA215" i="5" s="1"/>
  <c r="G428" i="5"/>
  <c r="AA428" i="5" s="1"/>
  <c r="G330" i="5"/>
  <c r="AA330" i="5" s="1"/>
  <c r="G297" i="5"/>
  <c r="AA297" i="5" s="1"/>
  <c r="G324" i="5"/>
  <c r="AA324" i="5" s="1"/>
  <c r="G235" i="5"/>
  <c r="AA235" i="5" s="1"/>
  <c r="G337" i="5"/>
  <c r="AA337" i="5" s="1"/>
  <c r="G495" i="5"/>
  <c r="AA495" i="5" s="1"/>
  <c r="G443" i="5"/>
  <c r="AA443" i="5" s="1"/>
  <c r="G510" i="5"/>
  <c r="AA510" i="5" s="1"/>
  <c r="G690" i="5"/>
  <c r="AA690" i="5" s="1"/>
  <c r="AC690" i="5" s="1"/>
  <c r="G666" i="5"/>
  <c r="AA666" i="5" s="1"/>
  <c r="G794" i="5"/>
  <c r="AA794" i="5" s="1"/>
  <c r="G880" i="5"/>
  <c r="G779" i="5"/>
  <c r="AA779" i="5" s="1"/>
  <c r="G800" i="5"/>
  <c r="AA800" i="5" s="1"/>
  <c r="G1002" i="5"/>
  <c r="AA1002" i="5" s="1"/>
  <c r="G857" i="5"/>
  <c r="G1025" i="5"/>
  <c r="AA1025" i="5" s="1"/>
  <c r="G1085" i="5"/>
  <c r="AA1085" i="5" s="1"/>
  <c r="G1110" i="5"/>
  <c r="AA1110" i="5" s="1"/>
  <c r="AC1110" i="5" s="1"/>
  <c r="G946" i="5"/>
  <c r="AA946" i="5" s="1"/>
  <c r="G1189" i="5"/>
  <c r="AA1189" i="5" s="1"/>
  <c r="G1248" i="5"/>
  <c r="AA1248" i="5" s="1"/>
  <c r="G1104" i="5"/>
  <c r="AA1104" i="5" s="1"/>
  <c r="G1271" i="5"/>
  <c r="AA1271" i="5" s="1"/>
  <c r="G1328" i="5"/>
  <c r="AA1328" i="5" s="1"/>
  <c r="G1329" i="5"/>
  <c r="AA1329" i="5" s="1"/>
  <c r="G1585" i="5"/>
  <c r="AA1585" i="5" s="1"/>
  <c r="G1569" i="5"/>
  <c r="AA1569" i="5" s="1"/>
  <c r="G1727" i="5"/>
  <c r="AA1727" i="5" s="1"/>
  <c r="G1788" i="5"/>
  <c r="AA1788" i="5" s="1"/>
  <c r="G1817" i="5"/>
  <c r="AA1817" i="5" s="1"/>
  <c r="G1756" i="5"/>
  <c r="AA1756" i="5" s="1"/>
  <c r="G1872" i="5"/>
  <c r="AA1872" i="5" s="1"/>
  <c r="G311" i="5"/>
  <c r="AA311" i="5" s="1"/>
  <c r="G419" i="5"/>
  <c r="AA419" i="5" s="1"/>
  <c r="G713" i="5"/>
  <c r="AA713" i="5" s="1"/>
  <c r="G879" i="5"/>
  <c r="AA879" i="5" s="1"/>
  <c r="G1299" i="5"/>
  <c r="AA1299" i="5" s="1"/>
  <c r="G1144" i="5"/>
  <c r="AA1144" i="5" s="1"/>
  <c r="G1474" i="5"/>
  <c r="AA1474" i="5" s="1"/>
  <c r="G1321" i="5"/>
  <c r="AA1321" i="5" s="1"/>
  <c r="G1662" i="5"/>
  <c r="AA1662" i="5" s="1"/>
  <c r="G257" i="5"/>
  <c r="AA257" i="5" s="1"/>
  <c r="G332" i="5"/>
  <c r="AA332" i="5" s="1"/>
  <c r="G386" i="5"/>
  <c r="AA386" i="5" s="1"/>
  <c r="G509" i="5"/>
  <c r="G727" i="5"/>
  <c r="AA727" i="5" s="1"/>
  <c r="G739" i="5"/>
  <c r="AA739" i="5" s="1"/>
  <c r="G812" i="5"/>
  <c r="AA812" i="5" s="1"/>
  <c r="G901" i="5"/>
  <c r="G1161" i="5"/>
  <c r="AA1161" i="5" s="1"/>
  <c r="G1213" i="5"/>
  <c r="AA1213" i="5" s="1"/>
  <c r="G1241" i="5"/>
  <c r="AA1241" i="5" s="1"/>
  <c r="G1503" i="5"/>
  <c r="AA1503" i="5" s="1"/>
  <c r="G1629" i="5"/>
  <c r="AA1629" i="5" s="1"/>
  <c r="G1650" i="5"/>
  <c r="G1675" i="5"/>
  <c r="AA1675" i="5" s="1"/>
  <c r="G1690" i="5"/>
  <c r="AA1690" i="5" s="1"/>
  <c r="G1822" i="5"/>
  <c r="AA1822" i="5" s="1"/>
  <c r="G1844" i="5"/>
  <c r="AA1844" i="5" s="1"/>
  <c r="G1508" i="5"/>
  <c r="G328" i="5"/>
  <c r="AA328" i="5" s="1"/>
  <c r="G637" i="5"/>
  <c r="G772" i="5"/>
  <c r="AA772" i="5" s="1"/>
  <c r="G849" i="5"/>
  <c r="AA849" i="5" s="1"/>
  <c r="G1011" i="5"/>
  <c r="AA1011" i="5" s="1"/>
  <c r="G1127" i="5"/>
  <c r="AA1127" i="5" s="1"/>
  <c r="G1399" i="5"/>
  <c r="AA1399" i="5" s="1"/>
  <c r="G1683" i="5"/>
  <c r="AA1683" i="5" s="1"/>
  <c r="G1548" i="5"/>
  <c r="AA1548" i="5" s="1"/>
  <c r="G450" i="5"/>
  <c r="G558" i="5"/>
  <c r="AA558" i="5" s="1"/>
  <c r="G617" i="5"/>
  <c r="AA617" i="5" s="1"/>
  <c r="G632" i="5"/>
  <c r="G721" i="5"/>
  <c r="G865" i="5"/>
  <c r="AA865" i="5" s="1"/>
  <c r="G961" i="5"/>
  <c r="AA961" i="5" s="1"/>
  <c r="G966" i="5"/>
  <c r="AA966" i="5" s="1"/>
  <c r="G1178" i="5"/>
  <c r="AA1178" i="5" s="1"/>
  <c r="AC1178" i="5" s="1"/>
  <c r="G1195" i="5"/>
  <c r="G1266" i="5"/>
  <c r="AA1266" i="5" s="1"/>
  <c r="G1349" i="5"/>
  <c r="AA1349" i="5" s="1"/>
  <c r="G1356" i="5"/>
  <c r="AA1356" i="5" s="1"/>
  <c r="G1527" i="5"/>
  <c r="AA1527" i="5" s="1"/>
  <c r="G1738" i="5"/>
  <c r="G1755" i="5"/>
  <c r="G333" i="5"/>
  <c r="AA333" i="5" s="1"/>
  <c r="G418" i="5"/>
  <c r="G427" i="5"/>
  <c r="AA427" i="5" s="1"/>
  <c r="G487" i="5"/>
  <c r="G748" i="5"/>
  <c r="AA748" i="5" s="1"/>
  <c r="G759" i="5"/>
  <c r="G773" i="5"/>
  <c r="AA773" i="5" s="1"/>
  <c r="G882" i="5"/>
  <c r="AA882" i="5" s="1"/>
  <c r="G1004" i="5"/>
  <c r="AA1004" i="5" s="1"/>
  <c r="G1042" i="5"/>
  <c r="AA1042" i="5" s="1"/>
  <c r="G1377" i="5"/>
  <c r="AA1377" i="5" s="1"/>
  <c r="G1638" i="5"/>
  <c r="AA1638" i="5" s="1"/>
  <c r="G1802" i="5"/>
  <c r="AA1802" i="5" s="1"/>
  <c r="AC1802" i="5" s="1"/>
  <c r="G260" i="5"/>
  <c r="AA260" i="5" s="1"/>
  <c r="G367" i="5"/>
  <c r="G689" i="5"/>
  <c r="AA689" i="5" s="1"/>
  <c r="G709" i="5"/>
  <c r="AA709" i="5" s="1"/>
  <c r="G780" i="5"/>
  <c r="AA780" i="5" s="1"/>
  <c r="G860" i="5"/>
  <c r="G915" i="5"/>
  <c r="G931" i="5"/>
  <c r="AA931" i="5" s="1"/>
  <c r="G1051" i="5"/>
  <c r="AA1051" i="5" s="1"/>
  <c r="G1058" i="5"/>
  <c r="AA1058" i="5" s="1"/>
  <c r="G1088" i="5"/>
  <c r="AA1088" i="5" s="1"/>
  <c r="G1145" i="5"/>
  <c r="AA1145" i="5" s="1"/>
  <c r="G1295" i="5"/>
  <c r="AA1295" i="5" s="1"/>
  <c r="G1357" i="5"/>
  <c r="AA1357" i="5" s="1"/>
  <c r="G1423" i="5"/>
  <c r="AA1423" i="5" s="1"/>
  <c r="G1701" i="5"/>
  <c r="AA1701" i="5" s="1"/>
  <c r="G1812" i="5"/>
  <c r="AA1812" i="5" s="1"/>
  <c r="G1846" i="5"/>
  <c r="AA1846" i="5" s="1"/>
  <c r="G1883" i="5"/>
  <c r="G211" i="5"/>
  <c r="AA211" i="5" s="1"/>
  <c r="AC211" i="5" s="1"/>
  <c r="G541" i="5"/>
  <c r="AA541" i="5" s="1"/>
  <c r="G559" i="5"/>
  <c r="AA559" i="5" s="1"/>
  <c r="G619" i="5"/>
  <c r="G655" i="5"/>
  <c r="AA655" i="5" s="1"/>
  <c r="G755" i="5"/>
  <c r="AA755" i="5" s="1"/>
  <c r="G903" i="5"/>
  <c r="G1083" i="5"/>
  <c r="AA1083" i="5" s="1"/>
  <c r="G1447" i="5"/>
  <c r="G1514" i="5"/>
  <c r="G1600" i="5"/>
  <c r="AA1600" i="5" s="1"/>
  <c r="AC1600" i="5" s="1"/>
  <c r="G1782" i="5"/>
  <c r="AA1782" i="5" s="1"/>
  <c r="G189" i="5"/>
  <c r="AA189" i="5" s="1"/>
  <c r="G246" i="5"/>
  <c r="G254" i="5"/>
  <c r="G300" i="5"/>
  <c r="AA300" i="5" s="1"/>
  <c r="G344" i="5"/>
  <c r="AA344" i="5" s="1"/>
  <c r="G548" i="5"/>
  <c r="AA548" i="5" s="1"/>
  <c r="G597" i="5"/>
  <c r="AA597" i="5" s="1"/>
  <c r="G635" i="5"/>
  <c r="AA635" i="5" s="1"/>
  <c r="G710" i="5"/>
  <c r="AA710" i="5" s="1"/>
  <c r="G861" i="5"/>
  <c r="AA861" i="5" s="1"/>
  <c r="G911" i="5"/>
  <c r="AA911" i="5" s="1"/>
  <c r="G985" i="5"/>
  <c r="AA985" i="5" s="1"/>
  <c r="G998" i="5"/>
  <c r="AA998" i="5" s="1"/>
  <c r="G1118" i="5"/>
  <c r="AA1118" i="5" s="1"/>
  <c r="G1226" i="5"/>
  <c r="G1337" i="5"/>
  <c r="AA1337" i="5" s="1"/>
  <c r="G1395" i="5"/>
  <c r="G1463" i="5"/>
  <c r="AA1463" i="5" s="1"/>
  <c r="G1826" i="5"/>
  <c r="AA1826" i="5" s="1"/>
  <c r="AC1826" i="5" s="1"/>
  <c r="G1878" i="5"/>
  <c r="AA1878" i="5" s="1"/>
  <c r="G1402" i="5"/>
  <c r="AA1402" i="5" s="1"/>
  <c r="G1502" i="5"/>
  <c r="AA1502" i="5" s="1"/>
  <c r="G1610" i="5"/>
  <c r="AA1610" i="5" s="1"/>
  <c r="G1814" i="5"/>
  <c r="AA1814" i="5" s="1"/>
  <c r="G1442" i="5"/>
  <c r="G363" i="5"/>
  <c r="G438" i="5"/>
  <c r="AA438" i="5" s="1"/>
  <c r="G453" i="5"/>
  <c r="AA453" i="5" s="1"/>
  <c r="G568" i="5"/>
  <c r="AA568" i="5" s="1"/>
  <c r="G628" i="5"/>
  <c r="AA628" i="5" s="1"/>
  <c r="G789" i="5"/>
  <c r="AA789" i="5" s="1"/>
  <c r="G836" i="5"/>
  <c r="G926" i="5"/>
  <c r="AA926" i="5" s="1"/>
  <c r="G992" i="5"/>
  <c r="AA992" i="5" s="1"/>
  <c r="G190" i="5"/>
  <c r="AA190" i="5" s="1"/>
  <c r="G286" i="5"/>
  <c r="AA286" i="5" s="1"/>
  <c r="G431" i="5"/>
  <c r="AA431" i="5" s="1"/>
  <c r="G598" i="5"/>
  <c r="G615" i="5"/>
  <c r="AA615" i="5" s="1"/>
  <c r="G731" i="5"/>
  <c r="AA731" i="5" s="1"/>
  <c r="G751" i="5"/>
  <c r="G1016" i="5"/>
  <c r="G1125" i="5"/>
  <c r="AA1125" i="5" s="1"/>
  <c r="G1235" i="5"/>
  <c r="AA1235" i="5" s="1"/>
  <c r="G1365" i="5"/>
  <c r="AA1365" i="5" s="1"/>
  <c r="G1379" i="5"/>
  <c r="G199" i="5"/>
  <c r="AA199" i="5" s="1"/>
  <c r="G263" i="5"/>
  <c r="AA263" i="5" s="1"/>
  <c r="G271" i="5"/>
  <c r="AA271" i="5" s="1"/>
  <c r="G364" i="5"/>
  <c r="AA364" i="5" s="1"/>
  <c r="G390" i="5"/>
  <c r="G698" i="5"/>
  <c r="G706" i="5"/>
  <c r="AA706" i="5" s="1"/>
  <c r="G906" i="5"/>
  <c r="AA906" i="5" s="1"/>
  <c r="G972" i="5"/>
  <c r="AA972" i="5" s="1"/>
  <c r="G1166" i="5"/>
  <c r="AA1166" i="5" s="1"/>
  <c r="G1322" i="5"/>
  <c r="AA1322" i="5" s="1"/>
  <c r="G1769" i="5"/>
  <c r="AA1769" i="5" s="1"/>
  <c r="G1784" i="5"/>
  <c r="AA1784" i="5" s="1"/>
  <c r="G1873" i="5"/>
  <c r="AA1873" i="5" s="1"/>
  <c r="G1880" i="5"/>
  <c r="AA1880" i="5" s="1"/>
  <c r="G1643" i="5"/>
  <c r="G1308" i="5"/>
  <c r="AA1308" i="5" s="1"/>
  <c r="G1355" i="5"/>
  <c r="G576" i="5"/>
  <c r="AA576" i="5" s="1"/>
  <c r="G309" i="5"/>
  <c r="AA309" i="5" s="1"/>
  <c r="G1205" i="5"/>
  <c r="AA1205" i="5" s="1"/>
  <c r="G705" i="5"/>
  <c r="AA705" i="5" s="1"/>
  <c r="G1244" i="5"/>
  <c r="AA1244" i="5" s="1"/>
  <c r="G437" i="5"/>
  <c r="AA437" i="5" s="1"/>
  <c r="G1431" i="5"/>
  <c r="AA1431" i="5" s="1"/>
  <c r="G505" i="5"/>
  <c r="G1408" i="5"/>
  <c r="AA1408" i="5" s="1"/>
  <c r="G1606" i="5"/>
  <c r="AA1606" i="5" s="1"/>
  <c r="G565" i="5"/>
  <c r="AA565" i="5" s="1"/>
  <c r="G1520" i="5"/>
  <c r="AA1520" i="5" s="1"/>
  <c r="G715" i="5"/>
  <c r="G1452" i="5"/>
  <c r="AA1452" i="5" s="1"/>
  <c r="G686" i="5"/>
  <c r="AA686" i="5" s="1"/>
  <c r="G1787" i="5"/>
  <c r="AA1787" i="5" s="1"/>
  <c r="G1498" i="5"/>
  <c r="G1622" i="5"/>
  <c r="AA1622" i="5" s="1"/>
  <c r="G1012" i="5"/>
  <c r="AA1012" i="5" s="1"/>
  <c r="G781" i="5"/>
  <c r="AA781" i="5" s="1"/>
  <c r="G572" i="5"/>
  <c r="AA572" i="5" s="1"/>
  <c r="G361" i="5"/>
  <c r="G614" i="5"/>
  <c r="AA614" i="5" s="1"/>
  <c r="G661" i="5"/>
  <c r="AA661" i="5" s="1"/>
  <c r="G242" i="5"/>
  <c r="AA242" i="5" s="1"/>
  <c r="G1839" i="5"/>
  <c r="AA1839" i="5" s="1"/>
  <c r="G1381" i="5"/>
  <c r="AA1381" i="5" s="1"/>
  <c r="G1747" i="5"/>
  <c r="AA1747" i="5" s="1"/>
  <c r="G1575" i="5"/>
  <c r="AA1575" i="5" s="1"/>
  <c r="G1245" i="5"/>
  <c r="AA1245" i="5" s="1"/>
  <c r="G1823" i="5"/>
  <c r="G1457" i="5"/>
  <c r="AA1457" i="5" s="1"/>
  <c r="G805" i="5"/>
  <c r="AA805" i="5" s="1"/>
  <c r="G1404" i="5"/>
  <c r="AA1404" i="5" s="1"/>
  <c r="G1273" i="5"/>
  <c r="AA1273" i="5" s="1"/>
  <c r="G798" i="5"/>
  <c r="AA798" i="5" s="1"/>
  <c r="G561" i="5"/>
  <c r="AA561" i="5" s="1"/>
  <c r="G1147" i="5"/>
  <c r="AA1147" i="5" s="1"/>
  <c r="G1589" i="5"/>
  <c r="AA1589" i="5" s="1"/>
  <c r="G1103" i="5"/>
  <c r="G974" i="5"/>
  <c r="AA974" i="5" s="1"/>
  <c r="G570" i="5"/>
  <c r="G843" i="5"/>
  <c r="G620" i="5"/>
  <c r="AA620" i="5" s="1"/>
  <c r="G322" i="5"/>
  <c r="AA322" i="5" s="1"/>
  <c r="G195" i="5"/>
  <c r="G252" i="5"/>
  <c r="AA252" i="5" s="1"/>
  <c r="G1829" i="5"/>
  <c r="AA1829" i="5" s="1"/>
  <c r="G1779" i="5"/>
  <c r="AA1779" i="5" s="1"/>
  <c r="G1485" i="5"/>
  <c r="AA1485" i="5" s="1"/>
  <c r="G1627" i="5"/>
  <c r="AA1627" i="5" s="1"/>
  <c r="G1806" i="5"/>
  <c r="AA1806" i="5" s="1"/>
  <c r="G937" i="5"/>
  <c r="G1196" i="5"/>
  <c r="AA1196" i="5" s="1"/>
  <c r="G1775" i="5"/>
  <c r="AA1775" i="5" s="1"/>
  <c r="AC1775" i="5" s="1"/>
  <c r="G1552" i="5"/>
  <c r="AA1552" i="5" s="1"/>
  <c r="G1327" i="5"/>
  <c r="AA1327" i="5" s="1"/>
  <c r="G1706" i="5"/>
  <c r="G1609" i="5"/>
  <c r="AA1609" i="5" s="1"/>
  <c r="G1253" i="5"/>
  <c r="AA1253" i="5" s="1"/>
  <c r="G1655" i="5"/>
  <c r="AA1655" i="5" s="1"/>
  <c r="G1568" i="5"/>
  <c r="G1426" i="5"/>
  <c r="AA1426" i="5" s="1"/>
  <c r="G1338" i="5"/>
  <c r="G858" i="5"/>
  <c r="AA858" i="5" s="1"/>
  <c r="G1089" i="5"/>
  <c r="AA1089" i="5" s="1"/>
  <c r="G1612" i="5"/>
  <c r="AA1612" i="5" s="1"/>
  <c r="G1497" i="5"/>
  <c r="AA1497" i="5" s="1"/>
  <c r="G1219" i="5"/>
  <c r="AA1219" i="5" s="1"/>
  <c r="G1136" i="5"/>
  <c r="AA1136" i="5" s="1"/>
  <c r="G890" i="5"/>
  <c r="AA890" i="5" s="1"/>
  <c r="G1075" i="5"/>
  <c r="AA1075" i="5" s="1"/>
  <c r="G948" i="5"/>
  <c r="AA948" i="5" s="1"/>
  <c r="G564" i="5"/>
  <c r="AA564" i="5" s="1"/>
  <c r="G1246" i="5"/>
  <c r="AA1246" i="5" s="1"/>
  <c r="AC1246" i="5" s="1"/>
  <c r="G549" i="5"/>
  <c r="AA549" i="5" s="1"/>
  <c r="G1458" i="5"/>
  <c r="G1155" i="5"/>
  <c r="G1272" i="5"/>
  <c r="AA1272" i="5" s="1"/>
  <c r="G569" i="5"/>
  <c r="G1636" i="5"/>
  <c r="AA1636" i="5" s="1"/>
  <c r="G1182" i="5"/>
  <c r="AA1182" i="5" s="1"/>
  <c r="G697" i="5"/>
  <c r="AA697" i="5" s="1"/>
  <c r="G1239" i="5"/>
  <c r="AA1239" i="5" s="1"/>
  <c r="G395" i="5"/>
  <c r="AA395" i="5" s="1"/>
  <c r="G1385" i="5"/>
  <c r="AA1385" i="5" s="1"/>
  <c r="G459" i="5"/>
  <c r="AA459" i="5" s="1"/>
  <c r="G1363" i="5"/>
  <c r="AA1363" i="5" s="1"/>
  <c r="G1570" i="5"/>
  <c r="AA1570" i="5" s="1"/>
  <c r="G463" i="5"/>
  <c r="AA463" i="5" s="1"/>
  <c r="G1334" i="5"/>
  <c r="AA1334" i="5" s="1"/>
  <c r="G553" i="5"/>
  <c r="AA553" i="5" s="1"/>
  <c r="G1421" i="5"/>
  <c r="AA1421" i="5" s="1"/>
  <c r="G676" i="5"/>
  <c r="AA676" i="5" s="1"/>
  <c r="G1425" i="5"/>
  <c r="AA1425" i="5" s="1"/>
  <c r="G1824" i="5"/>
  <c r="AA1824" i="5" s="1"/>
  <c r="G1044" i="5"/>
  <c r="AA1044" i="5" s="1"/>
  <c r="G1864" i="5"/>
  <c r="AA1864" i="5" s="1"/>
  <c r="G929" i="5"/>
  <c r="AA929" i="5" s="1"/>
  <c r="G600" i="5"/>
  <c r="AA600" i="5" s="1"/>
  <c r="G1415" i="5"/>
  <c r="G732" i="5"/>
  <c r="G1533" i="5"/>
  <c r="G422" i="5"/>
  <c r="G457" i="5"/>
  <c r="AA457" i="5" s="1"/>
  <c r="G222" i="5"/>
  <c r="AA222" i="5" s="1"/>
  <c r="G1665" i="5"/>
  <c r="G1797" i="5"/>
  <c r="G1639" i="5"/>
  <c r="AA1639" i="5" s="1"/>
  <c r="G1354" i="5"/>
  <c r="AA1354" i="5" s="1"/>
  <c r="G1436" i="5"/>
  <c r="AA1436" i="5" s="1"/>
  <c r="G1547" i="5"/>
  <c r="AA1547" i="5" s="1"/>
  <c r="G1384" i="5"/>
  <c r="AA1384" i="5" s="1"/>
  <c r="G1722" i="5"/>
  <c r="AA1722" i="5" s="1"/>
  <c r="G1310" i="5"/>
  <c r="AA1310" i="5" s="1"/>
  <c r="G718" i="5"/>
  <c r="G429" i="5"/>
  <c r="G687" i="5"/>
  <c r="G526" i="5"/>
  <c r="AA526" i="5" s="1"/>
  <c r="G871" i="5"/>
  <c r="G1054" i="5"/>
  <c r="AA1054" i="5" s="1"/>
  <c r="G410" i="5"/>
  <c r="AA410" i="5" s="1"/>
  <c r="G202" i="5"/>
  <c r="G1390" i="5"/>
  <c r="AA1390" i="5" s="1"/>
  <c r="G1170" i="5"/>
  <c r="AA1170" i="5" s="1"/>
  <c r="G1358" i="5"/>
  <c r="AA1358" i="5" s="1"/>
  <c r="G1475" i="5"/>
  <c r="G1302" i="5"/>
  <c r="AA1302" i="5" s="1"/>
  <c r="G1015" i="5"/>
  <c r="AA1015" i="5" s="1"/>
  <c r="G1283" i="5"/>
  <c r="AA1283" i="5" s="1"/>
  <c r="G1216" i="5"/>
  <c r="G1001" i="5"/>
  <c r="G601" i="5"/>
  <c r="AA601" i="5" s="1"/>
  <c r="G818" i="5"/>
  <c r="AA818" i="5" s="1"/>
  <c r="G981" i="5"/>
  <c r="AA981" i="5" s="1"/>
  <c r="G924" i="5"/>
  <c r="AA924" i="5" s="1"/>
  <c r="G506" i="5"/>
  <c r="AA506" i="5" s="1"/>
  <c r="G1879" i="5"/>
  <c r="AA1879" i="5" s="1"/>
  <c r="G1121" i="5"/>
  <c r="AA1121" i="5" s="1"/>
  <c r="G1256" i="5"/>
  <c r="AA1256" i="5" s="1"/>
  <c r="G248" i="5"/>
  <c r="AA248" i="5" s="1"/>
  <c r="G1541" i="5"/>
  <c r="G1132" i="5"/>
  <c r="AA1132" i="5" s="1"/>
  <c r="G691" i="5"/>
  <c r="AA691" i="5" s="1"/>
  <c r="G1218" i="5"/>
  <c r="AA1218" i="5" s="1"/>
  <c r="G1833" i="5"/>
  <c r="AA1833" i="5" s="1"/>
  <c r="G1345" i="5"/>
  <c r="AA1345" i="5" s="1"/>
  <c r="G389" i="5"/>
  <c r="AA389" i="5" s="1"/>
  <c r="G1233" i="5"/>
  <c r="AA1233" i="5" s="1"/>
  <c r="G1551" i="5"/>
  <c r="G372" i="5"/>
  <c r="AA372" i="5" s="1"/>
  <c r="G1250" i="5"/>
  <c r="AA1250" i="5" s="1"/>
  <c r="G392" i="5"/>
  <c r="AA392" i="5" s="1"/>
  <c r="G1405" i="5"/>
  <c r="G631" i="5"/>
  <c r="AA631" i="5" s="1"/>
  <c r="G976" i="5"/>
  <c r="AA976" i="5" s="1"/>
  <c r="G1563" i="5"/>
  <c r="AA1563" i="5" s="1"/>
  <c r="G1023" i="5"/>
  <c r="AA1023" i="5" s="1"/>
  <c r="G583" i="5"/>
  <c r="AA583" i="5" s="1"/>
  <c r="G413" i="5"/>
  <c r="AA413" i="5" s="1"/>
  <c r="G197" i="5"/>
  <c r="G947" i="5"/>
  <c r="AA947" i="5" s="1"/>
  <c r="G1753" i="5"/>
  <c r="G1224" i="5"/>
  <c r="AA1224" i="5" s="1"/>
  <c r="G1275" i="5"/>
  <c r="AA1275" i="5" s="1"/>
  <c r="G1875" i="5"/>
  <c r="AA1875" i="5" s="1"/>
  <c r="G1592" i="5"/>
  <c r="AA1592" i="5" s="1"/>
  <c r="G1173" i="5"/>
  <c r="G1807" i="5"/>
  <c r="AA1807" i="5" s="1"/>
  <c r="G1558" i="5"/>
  <c r="G1038" i="5"/>
  <c r="AA1038" i="5" s="1"/>
  <c r="G793" i="5"/>
  <c r="AA793" i="5" s="1"/>
  <c r="G1537" i="5"/>
  <c r="AA1537" i="5" s="1"/>
  <c r="G616" i="5"/>
  <c r="AA616" i="5" s="1"/>
  <c r="G496" i="5"/>
  <c r="AA496" i="5" s="1"/>
  <c r="AC496" i="5" s="1"/>
  <c r="G1711" i="5"/>
  <c r="AA1711" i="5" s="1"/>
  <c r="G905" i="5"/>
  <c r="AA905" i="5" s="1"/>
  <c r="G1459" i="5"/>
  <c r="AA1459" i="5" s="1"/>
  <c r="G1190" i="5"/>
  <c r="G1418" i="5"/>
  <c r="AA1418" i="5" s="1"/>
  <c r="G910" i="5"/>
  <c r="AA910" i="5" s="1"/>
  <c r="G696" i="5"/>
  <c r="AA696" i="5" s="1"/>
  <c r="G353" i="5"/>
  <c r="AA353" i="5" s="1"/>
  <c r="G603" i="5"/>
  <c r="AA603" i="5" s="1"/>
  <c r="G581" i="5"/>
  <c r="G420" i="5"/>
  <c r="AA420" i="5" s="1"/>
  <c r="G472" i="5"/>
  <c r="G249" i="5"/>
  <c r="G769" i="5"/>
  <c r="AA769" i="5" s="1"/>
  <c r="G293" i="5"/>
  <c r="G678" i="5"/>
  <c r="G1169" i="5"/>
  <c r="AA1169" i="5" s="1"/>
  <c r="G192" i="5"/>
  <c r="AA192" i="5" s="1"/>
  <c r="G1831" i="5"/>
  <c r="G1694" i="5"/>
  <c r="AA1694" i="5" s="1"/>
  <c r="G1669" i="5"/>
  <c r="AA1669" i="5" s="1"/>
  <c r="G1616" i="5"/>
  <c r="AA1616" i="5" s="1"/>
  <c r="G1809" i="5"/>
  <c r="AA1809" i="5" s="1"/>
  <c r="G1758" i="5"/>
  <c r="AA1758" i="5" s="1"/>
  <c r="G1594" i="5"/>
  <c r="AA1594" i="5" s="1"/>
  <c r="G1398" i="5"/>
  <c r="G1206" i="5"/>
  <c r="AA1206" i="5" s="1"/>
  <c r="G1470" i="5"/>
  <c r="AA1470" i="5" s="1"/>
  <c r="G1382" i="5"/>
  <c r="AA1382" i="5" s="1"/>
  <c r="G1107" i="5"/>
  <c r="AA1107" i="5" s="1"/>
  <c r="G1126" i="5"/>
  <c r="AA1126" i="5" s="1"/>
  <c r="G1392" i="5"/>
  <c r="G1203" i="5"/>
  <c r="G1513" i="5"/>
  <c r="AA1513" i="5" s="1"/>
  <c r="G1715" i="5"/>
  <c r="AA1715" i="5" s="1"/>
  <c r="G1571" i="5"/>
  <c r="G1491" i="5"/>
  <c r="G1073" i="5"/>
  <c r="AA1073" i="5" s="1"/>
  <c r="G1163" i="5"/>
  <c r="AA1163" i="5" s="1"/>
  <c r="G1027" i="5"/>
  <c r="AA1027" i="5" s="1"/>
  <c r="G1374" i="5"/>
  <c r="AA1374" i="5" s="1"/>
  <c r="G1265" i="5"/>
  <c r="G1087" i="5"/>
  <c r="G920" i="5"/>
  <c r="AA920" i="5" s="1"/>
  <c r="G1871" i="5"/>
  <c r="AA1871" i="5" s="1"/>
  <c r="G1048" i="5"/>
  <c r="AA1048" i="5" s="1"/>
  <c r="G1193" i="5"/>
  <c r="AA1193" i="5" s="1"/>
  <c r="G1290" i="5"/>
  <c r="AA1290" i="5" s="1"/>
  <c r="G1388" i="5"/>
  <c r="AA1388" i="5" s="1"/>
  <c r="G1084" i="5"/>
  <c r="AA1084" i="5" s="1"/>
  <c r="G575" i="5"/>
  <c r="AA575" i="5" s="1"/>
  <c r="G1152" i="5"/>
  <c r="AA1152" i="5" s="1"/>
  <c r="G1819" i="5"/>
  <c r="AA1819" i="5" s="1"/>
  <c r="G1014" i="5"/>
  <c r="G1748" i="5"/>
  <c r="AA1748" i="5" s="1"/>
  <c r="G1208" i="5"/>
  <c r="AA1208" i="5" s="1"/>
  <c r="G1461" i="5"/>
  <c r="AA1461" i="5" s="1"/>
  <c r="G350" i="5"/>
  <c r="AA350" i="5" s="1"/>
  <c r="G1202" i="5"/>
  <c r="AA1202" i="5" s="1"/>
  <c r="G1611" i="5"/>
  <c r="AA1611" i="5" s="1"/>
  <c r="G1333" i="5"/>
  <c r="AA1333" i="5" s="1"/>
  <c r="G593" i="5"/>
  <c r="AA593" i="5" s="1"/>
  <c r="G1881" i="5"/>
  <c r="AA1881" i="5" s="1"/>
  <c r="G1760" i="5"/>
  <c r="AA1760" i="5" s="1"/>
  <c r="G913" i="5"/>
  <c r="AA913" i="5" s="1"/>
  <c r="G1257" i="5"/>
  <c r="AA1257" i="5" s="1"/>
  <c r="G1853" i="5"/>
  <c r="AA1853" i="5" s="1"/>
  <c r="G897" i="5"/>
  <c r="G544" i="5"/>
  <c r="AA544" i="5" s="1"/>
  <c r="G306" i="5"/>
  <c r="AA306" i="5" s="1"/>
  <c r="G305" i="5"/>
  <c r="G959" i="5"/>
  <c r="AA959" i="5" s="1"/>
  <c r="G1158" i="5"/>
  <c r="AA1158" i="5" s="1"/>
  <c r="G1863" i="5"/>
  <c r="G1598" i="5"/>
  <c r="AA1598" i="5" s="1"/>
  <c r="G1172" i="5"/>
  <c r="G878" i="5"/>
  <c r="AA878" i="5" s="1"/>
  <c r="G1360" i="5"/>
  <c r="AA1360" i="5" s="1"/>
  <c r="G1282" i="5"/>
  <c r="AA1282" i="5" s="1"/>
  <c r="G1678" i="5"/>
  <c r="AA1678" i="5" s="1"/>
  <c r="G1225" i="5"/>
  <c r="AA1225" i="5" s="1"/>
  <c r="G1119" i="5"/>
  <c r="G518" i="5"/>
  <c r="AA518" i="5" s="1"/>
  <c r="G777" i="5"/>
  <c r="AA777" i="5" s="1"/>
  <c r="G1549" i="5"/>
  <c r="AA1549" i="5" s="1"/>
  <c r="G1306" i="5"/>
  <c r="AA1306" i="5" s="1"/>
  <c r="G1545" i="5"/>
  <c r="AA1545" i="5" s="1"/>
  <c r="G1305" i="5"/>
  <c r="G452" i="5"/>
  <c r="AA452" i="5" s="1"/>
  <c r="G832" i="5"/>
  <c r="G675" i="5"/>
  <c r="AA675" i="5" s="1"/>
  <c r="G918" i="5"/>
  <c r="AA918" i="5" s="1"/>
  <c r="G1150" i="5"/>
  <c r="AA1150" i="5" s="1"/>
  <c r="G207" i="5"/>
  <c r="G1703" i="5"/>
  <c r="AA1703" i="5" s="1"/>
  <c r="G1562" i="5"/>
  <c r="AA1562" i="5" s="1"/>
  <c r="G1876" i="5"/>
  <c r="G1766" i="5"/>
  <c r="G1789" i="5"/>
  <c r="AA1789" i="5" s="1"/>
  <c r="G1705" i="5"/>
  <c r="AA1705" i="5" s="1"/>
  <c r="G1490" i="5"/>
  <c r="AA1490" i="5" s="1"/>
  <c r="G1268" i="5"/>
  <c r="G1666" i="5"/>
  <c r="AA1666" i="5" s="1"/>
  <c r="G1626" i="5"/>
  <c r="AA1626" i="5" s="1"/>
  <c r="G1030" i="5"/>
  <c r="AA1030" i="5" s="1"/>
  <c r="G1496" i="5"/>
  <c r="AA1496" i="5" s="1"/>
  <c r="G1424" i="5"/>
  <c r="AA1424" i="5" s="1"/>
  <c r="G1359" i="5"/>
  <c r="AA1359" i="5" s="1"/>
  <c r="G1096" i="5"/>
  <c r="AA1096" i="5" s="1"/>
  <c r="G1274" i="5"/>
  <c r="AA1274" i="5" s="1"/>
  <c r="G1154" i="5"/>
  <c r="AA1154" i="5" s="1"/>
  <c r="G1036" i="5"/>
  <c r="AA1036" i="5" s="1"/>
  <c r="G991" i="5"/>
  <c r="AA991" i="5" s="1"/>
  <c r="G1081" i="5"/>
  <c r="AA1081" i="5" s="1"/>
  <c r="G482" i="5"/>
  <c r="AA482" i="5" s="1"/>
  <c r="G1721" i="5"/>
  <c r="AA1721" i="5" s="1"/>
  <c r="G896" i="5"/>
  <c r="G1120" i="5"/>
  <c r="AA1120" i="5" s="1"/>
  <c r="G1008" i="5"/>
  <c r="AA1008" i="5" s="1"/>
  <c r="G1373" i="5"/>
  <c r="AA1373" i="5" s="1"/>
  <c r="G904" i="5"/>
  <c r="AA904" i="5" s="1"/>
  <c r="G1834" i="5"/>
  <c r="AA1834" i="5" s="1"/>
  <c r="G1095" i="5"/>
  <c r="AA1095" i="5" s="1"/>
  <c r="G1740" i="5"/>
  <c r="AA1740" i="5" s="1"/>
  <c r="G1005" i="5"/>
  <c r="AA1005" i="5" s="1"/>
  <c r="G1693" i="5"/>
  <c r="AA1693" i="5" s="1"/>
  <c r="G1082" i="5"/>
  <c r="AA1082" i="5" s="1"/>
  <c r="G1215" i="5"/>
  <c r="AA1215" i="5" s="1"/>
  <c r="G299" i="5"/>
  <c r="AA299" i="5" s="1"/>
  <c r="G1187" i="5"/>
  <c r="AA1187" i="5" s="1"/>
  <c r="G1849" i="5"/>
  <c r="AA1849" i="5" s="1"/>
  <c r="G1258" i="5"/>
  <c r="AA1258" i="5" s="1"/>
  <c r="G552" i="5"/>
  <c r="AA552" i="5" s="1"/>
  <c r="G1516" i="5"/>
  <c r="AA1516" i="5" s="1"/>
  <c r="G916" i="5"/>
  <c r="AA916" i="5" s="1"/>
  <c r="G560" i="5"/>
  <c r="G1325" i="5"/>
  <c r="AA1325" i="5" s="1"/>
  <c r="G1445" i="5"/>
  <c r="G1867" i="5"/>
  <c r="AA1867" i="5" s="1"/>
  <c r="G1761" i="5"/>
  <c r="AA1761" i="5" s="1"/>
  <c r="G1372" i="5"/>
  <c r="AA1372" i="5" s="1"/>
  <c r="G953" i="5"/>
  <c r="G682" i="5"/>
  <c r="AA682" i="5" s="1"/>
  <c r="G447" i="5"/>
  <c r="AA447" i="5" s="1"/>
  <c r="G1838" i="5"/>
  <c r="AA1838" i="5" s="1"/>
  <c r="G875" i="5"/>
  <c r="G1735" i="5"/>
  <c r="AA1735" i="5" s="1"/>
  <c r="G1763" i="5"/>
  <c r="AA1763" i="5" s="1"/>
  <c r="G1479" i="5"/>
  <c r="AA1479" i="5" s="1"/>
  <c r="G1710" i="5"/>
  <c r="AA1710" i="5" s="1"/>
  <c r="G1487" i="5"/>
  <c r="AA1487" i="5" s="1"/>
  <c r="G984" i="5"/>
  <c r="G1649" i="5"/>
  <c r="G1480" i="5"/>
  <c r="G802" i="5"/>
  <c r="AA802" i="5" s="1"/>
  <c r="G1658" i="5"/>
  <c r="G562" i="5"/>
  <c r="AA562" i="5" s="1"/>
  <c r="G1062" i="5"/>
  <c r="G952" i="5"/>
  <c r="AA952" i="5" s="1"/>
  <c r="G1799" i="5"/>
  <c r="AA1799" i="5" s="1"/>
  <c r="G900" i="5"/>
  <c r="AA900" i="5" s="1"/>
  <c r="G1813" i="5"/>
  <c r="AA1813" i="5" s="1"/>
  <c r="G1059" i="5"/>
  <c r="AA1059" i="5" s="1"/>
  <c r="G1717" i="5"/>
  <c r="AA1717" i="5" s="1"/>
  <c r="G957" i="5"/>
  <c r="AA957" i="5" s="1"/>
  <c r="G1607" i="5"/>
  <c r="G962" i="5"/>
  <c r="AA962" i="5" s="1"/>
  <c r="G1123" i="5"/>
  <c r="AA1123" i="5" s="1"/>
  <c r="G217" i="5"/>
  <c r="AA217" i="5" s="1"/>
  <c r="G1117" i="5"/>
  <c r="AA1117" i="5" s="1"/>
  <c r="G1851" i="5"/>
  <c r="AA1851" i="5" s="1"/>
  <c r="G1249" i="5"/>
  <c r="AA1249" i="5" s="1"/>
  <c r="G477" i="5"/>
  <c r="AA477" i="5" s="1"/>
  <c r="G1699" i="5"/>
  <c r="G1146" i="5"/>
  <c r="G529" i="5"/>
  <c r="AA529" i="5" s="1"/>
  <c r="G726" i="5"/>
  <c r="AA726" i="5" s="1"/>
  <c r="G1116" i="5"/>
  <c r="G792" i="5"/>
  <c r="AA792" i="5" s="1"/>
  <c r="G1862" i="5"/>
  <c r="AA1862" i="5" s="1"/>
  <c r="AC1862" i="5" s="1"/>
  <c r="G1344" i="5"/>
  <c r="AA1344" i="5" s="1"/>
  <c r="G1792" i="5"/>
  <c r="G1197" i="5"/>
  <c r="AA1197" i="5" s="1"/>
  <c r="G1091" i="5"/>
  <c r="AA1091" i="5" s="1"/>
  <c r="G1320" i="5"/>
  <c r="AA1320" i="5" s="1"/>
  <c r="G1790" i="5"/>
  <c r="AA1790" i="5" s="1"/>
  <c r="G1729" i="5"/>
  <c r="AA1729" i="5" s="1"/>
  <c r="G1572" i="5"/>
  <c r="AA1572" i="5" s="1"/>
  <c r="G1697" i="5"/>
  <c r="G1810" i="5"/>
  <c r="AA1810" i="5" s="1"/>
  <c r="G1723" i="5"/>
  <c r="AA1723" i="5" s="1"/>
  <c r="G1688" i="5"/>
  <c r="G747" i="5"/>
  <c r="G1736" i="5"/>
  <c r="AA1736" i="5" s="1"/>
  <c r="G1098" i="5"/>
  <c r="G1603" i="5"/>
  <c r="AA1603" i="5" s="1"/>
  <c r="G1469" i="5"/>
  <c r="G1370" i="5"/>
  <c r="G1105" i="5"/>
  <c r="AA1105" i="5" s="1"/>
  <c r="G1536" i="5"/>
  <c r="AA1536" i="5" s="1"/>
  <c r="G1586" i="5"/>
  <c r="AA1586" i="5" s="1"/>
  <c r="G551" i="5"/>
  <c r="G790" i="5"/>
  <c r="AA790" i="5" s="1"/>
  <c r="G894" i="5"/>
  <c r="AA894" i="5" s="1"/>
  <c r="G1751" i="5"/>
  <c r="G801" i="5"/>
  <c r="AA801" i="5" s="1"/>
  <c r="G1741" i="5"/>
  <c r="AA1741" i="5" s="1"/>
  <c r="G817" i="5"/>
  <c r="G1632" i="5"/>
  <c r="AA1632" i="5" s="1"/>
  <c r="G949" i="5"/>
  <c r="AA949" i="5" s="1"/>
  <c r="G1590" i="5"/>
  <c r="G898" i="5"/>
  <c r="G873" i="5"/>
  <c r="AA873" i="5" s="1"/>
  <c r="G1712" i="5"/>
  <c r="AA1712" i="5" s="1"/>
  <c r="G1049" i="5"/>
  <c r="AA1049" i="5" s="1"/>
  <c r="G1730" i="5"/>
  <c r="G907" i="5"/>
  <c r="AA907" i="5" s="1"/>
  <c r="G433" i="5"/>
  <c r="AA433" i="5" s="1"/>
  <c r="G1620" i="5"/>
  <c r="AA1620" i="5" s="1"/>
  <c r="G1854" i="5"/>
  <c r="AA1854" i="5" s="1"/>
  <c r="G1618" i="5"/>
  <c r="AA1618" i="5" s="1"/>
  <c r="G669" i="5"/>
  <c r="G825" i="5"/>
  <c r="G808" i="5"/>
  <c r="AA808" i="5" s="1"/>
  <c r="G498" i="5"/>
  <c r="G227" i="5"/>
  <c r="AA227" i="5" s="1"/>
  <c r="G1185" i="5"/>
  <c r="AA1185" i="5" s="1"/>
  <c r="G1228" i="5"/>
  <c r="AA1228" i="5" s="1"/>
  <c r="G1559" i="5"/>
  <c r="AA1559" i="5" s="1"/>
  <c r="G681" i="5"/>
  <c r="AA681" i="5" s="1"/>
  <c r="G806" i="5"/>
  <c r="AA806" i="5" s="1"/>
  <c r="G994" i="5"/>
  <c r="G840" i="5"/>
  <c r="AA840" i="5" s="1"/>
  <c r="G1312" i="5"/>
  <c r="AA1312" i="5" s="1"/>
  <c r="G982" i="5"/>
  <c r="AA982" i="5" s="1"/>
  <c r="G567" i="5"/>
  <c r="AA567" i="5" s="1"/>
  <c r="G763" i="5"/>
  <c r="G1316" i="5"/>
  <c r="G1092" i="5"/>
  <c r="AA1092" i="5" s="1"/>
  <c r="G582" i="5"/>
  <c r="AA582" i="5" s="1"/>
  <c r="G1534" i="5"/>
  <c r="AA1534" i="5" s="1"/>
  <c r="G525" i="5"/>
  <c r="AA525" i="5" s="1"/>
  <c r="G1509" i="5"/>
  <c r="AA1509" i="5" s="1"/>
  <c r="G485" i="5"/>
  <c r="AA485" i="5" s="1"/>
  <c r="G758" i="5"/>
  <c r="AA758" i="5" s="1"/>
  <c r="G846" i="5"/>
  <c r="G1515" i="5"/>
  <c r="AA1515" i="5" s="1"/>
  <c r="G762" i="5"/>
  <c r="G1647" i="5"/>
  <c r="AA1647" i="5" s="1"/>
  <c r="G724" i="5"/>
  <c r="AA724" i="5" s="1"/>
  <c r="AC724" i="5" s="1"/>
  <c r="G1523" i="5"/>
  <c r="AA1523" i="5" s="1"/>
  <c r="G730" i="5"/>
  <c r="G1446" i="5"/>
  <c r="AA1446" i="5" s="1"/>
  <c r="G521" i="5"/>
  <c r="AA521" i="5" s="1"/>
  <c r="G729" i="5"/>
  <c r="AA729" i="5" s="1"/>
  <c r="G1859" i="5"/>
  <c r="G740" i="5"/>
  <c r="AA740" i="5" s="1"/>
  <c r="G1542" i="5"/>
  <c r="AA1542" i="5" s="1"/>
  <c r="G821" i="5"/>
  <c r="G1561" i="5"/>
  <c r="AA1561" i="5" s="1"/>
  <c r="G660" i="5"/>
  <c r="G788" i="5"/>
  <c r="G1352" i="5"/>
  <c r="AA1352" i="5" s="1"/>
  <c r="G606" i="5"/>
  <c r="G1414" i="5"/>
  <c r="AA1414" i="5" s="1"/>
  <c r="G446" i="5"/>
  <c r="G1468" i="5"/>
  <c r="G1641" i="5"/>
  <c r="G964" i="5"/>
  <c r="G1718" i="5"/>
  <c r="AA1718" i="5" s="1"/>
  <c r="G1362" i="5"/>
  <c r="G1651" i="5"/>
  <c r="G1677" i="5"/>
  <c r="AA1677" i="5" s="1"/>
  <c r="G1870" i="5"/>
  <c r="AA1870" i="5" s="1"/>
  <c r="G1714" i="5"/>
  <c r="AA1714" i="5" s="1"/>
  <c r="G1656" i="5"/>
  <c r="G1486" i="5"/>
  <c r="AA1486" i="5" s="1"/>
  <c r="G1292" i="5"/>
  <c r="G1451" i="5"/>
  <c r="AA1451" i="5" s="1"/>
  <c r="G1672" i="5"/>
  <c r="AA1672" i="5" s="1"/>
  <c r="G588" i="5"/>
  <c r="AA588" i="5" s="1"/>
  <c r="G839" i="5"/>
  <c r="AA839" i="5" s="1"/>
  <c r="G1024" i="5"/>
  <c r="AA1024" i="5" s="1"/>
  <c r="G965" i="5"/>
  <c r="AA965" i="5" s="1"/>
  <c r="G1583" i="5"/>
  <c r="G1047" i="5"/>
  <c r="AA1047" i="5" s="1"/>
  <c r="G1406" i="5"/>
  <c r="AA1406" i="5" s="1"/>
  <c r="G867" i="5"/>
  <c r="G1055" i="5"/>
  <c r="AA1055" i="5" s="1"/>
  <c r="G1581" i="5"/>
  <c r="AA1581" i="5" s="1"/>
  <c r="G1510" i="5"/>
  <c r="AA1510" i="5" s="1"/>
  <c r="G1540" i="5"/>
  <c r="G1176" i="5"/>
  <c r="AA1176" i="5" s="1"/>
  <c r="G1186" i="5"/>
  <c r="AA1186" i="5" s="1"/>
  <c r="G1143" i="5"/>
  <c r="AA1143" i="5" s="1"/>
  <c r="G1019" i="5"/>
  <c r="AA1019" i="5" s="1"/>
  <c r="G892" i="5"/>
  <c r="AA892" i="5" s="1"/>
  <c r="G511" i="5"/>
  <c r="G888" i="5"/>
  <c r="AA888" i="5" s="1"/>
  <c r="G1101" i="5"/>
  <c r="AA1101" i="5" s="1"/>
  <c r="G376" i="5"/>
  <c r="AA376" i="5" s="1"/>
  <c r="G216" i="5"/>
  <c r="AA216" i="5" s="1"/>
  <c r="G394" i="5"/>
  <c r="AA394" i="5" s="1"/>
  <c r="G424" i="5"/>
  <c r="AA424" i="5" s="1"/>
  <c r="G537" i="5"/>
  <c r="AA537" i="5" s="1"/>
  <c r="G699" i="5"/>
  <c r="AA699" i="5" s="1"/>
  <c r="G371" i="5"/>
  <c r="AA371" i="5" s="1"/>
  <c r="G334" i="5"/>
  <c r="AA334" i="5" s="1"/>
  <c r="G536" i="5"/>
  <c r="AA536" i="5" s="1"/>
  <c r="G224" i="5"/>
  <c r="G1774" i="5"/>
  <c r="AA1774" i="5" s="1"/>
  <c r="G1786" i="5"/>
  <c r="AA1786" i="5" s="1"/>
  <c r="G1852" i="5"/>
  <c r="AA1852" i="5" s="1"/>
  <c r="G1759" i="5"/>
  <c r="AA1759" i="5" s="1"/>
  <c r="G1877" i="5"/>
  <c r="AA1877" i="5" s="1"/>
  <c r="G1868" i="5"/>
  <c r="G1865" i="5"/>
  <c r="G1800" i="5"/>
  <c r="AA1800" i="5" s="1"/>
  <c r="G1728" i="5"/>
  <c r="G1861" i="5"/>
  <c r="AA1861" i="5" s="1"/>
  <c r="G1532" i="5"/>
  <c r="AA1532" i="5" s="1"/>
  <c r="G1367" i="5"/>
  <c r="AA1367" i="5" s="1"/>
  <c r="G1652" i="5"/>
  <c r="AA1652" i="5" s="1"/>
  <c r="G1350" i="5"/>
  <c r="AA1350" i="5" s="1"/>
  <c r="G1646" i="5"/>
  <c r="AA1646" i="5" s="1"/>
  <c r="G1709" i="5"/>
  <c r="AA1709" i="5" s="1"/>
  <c r="G1648" i="5"/>
  <c r="G1500" i="5"/>
  <c r="AA1500" i="5" s="1"/>
  <c r="G1477" i="5"/>
  <c r="G1315" i="5"/>
  <c r="AA1315" i="5" s="1"/>
  <c r="G1279" i="5"/>
  <c r="AA1279" i="5" s="1"/>
  <c r="G1494" i="5"/>
  <c r="AA1494" i="5" s="1"/>
  <c r="G1596" i="5"/>
  <c r="AA1596" i="5" s="1"/>
  <c r="G1473" i="5"/>
  <c r="AA1473" i="5" s="1"/>
  <c r="G1200" i="5"/>
  <c r="AA1200" i="5" s="1"/>
  <c r="G1210" i="5"/>
  <c r="AA1210" i="5" s="1"/>
  <c r="G1439" i="5"/>
  <c r="AA1439" i="5" s="1"/>
  <c r="G1151" i="5"/>
  <c r="AA1151" i="5" s="1"/>
  <c r="G1056" i="5"/>
  <c r="AA1056" i="5" s="1"/>
  <c r="G1192" i="5"/>
  <c r="G1221" i="5"/>
  <c r="AA1221" i="5" s="1"/>
  <c r="G1043" i="5"/>
  <c r="AA1043" i="5" s="1"/>
  <c r="G1291" i="5"/>
  <c r="AA1291" i="5" s="1"/>
  <c r="G1223" i="5"/>
  <c r="AA1223" i="5" s="1"/>
  <c r="G1183" i="5"/>
  <c r="AA1183" i="5" s="1"/>
  <c r="G1297" i="5"/>
  <c r="AA1297" i="5" s="1"/>
  <c r="G973" i="5"/>
  <c r="AA973" i="5" s="1"/>
  <c r="G1018" i="5"/>
  <c r="AA1018" i="5" s="1"/>
  <c r="G455" i="5"/>
  <c r="G1524" i="5"/>
  <c r="AA1524" i="5" s="1"/>
  <c r="G512" i="5"/>
  <c r="G785" i="5"/>
  <c r="AA785" i="5" s="1"/>
  <c r="G1830" i="5"/>
  <c r="AA1830" i="5" s="1"/>
  <c r="G1526" i="5"/>
  <c r="AA1526" i="5" s="1"/>
  <c r="G1124" i="5"/>
  <c r="AA1124" i="5" s="1"/>
  <c r="G1149" i="5"/>
  <c r="AA1149" i="5" s="1"/>
  <c r="G1309" i="5"/>
  <c r="G640" i="5"/>
  <c r="AA640" i="5" s="1"/>
  <c r="G1141" i="5"/>
  <c r="AA1141" i="5" s="1"/>
  <c r="G737" i="5"/>
  <c r="AA737" i="5" s="1"/>
  <c r="G750" i="5"/>
  <c r="AA750" i="5" s="1"/>
  <c r="G226" i="5"/>
  <c r="G1389" i="5"/>
  <c r="AA1389" i="5" s="1"/>
  <c r="G1731" i="5"/>
  <c r="AA1731" i="5" s="1"/>
  <c r="G1530" i="5"/>
  <c r="AA1530" i="5" s="1"/>
  <c r="G837" i="5"/>
  <c r="AA837" i="5" s="1"/>
  <c r="G1114" i="5"/>
  <c r="AA1114" i="5" s="1"/>
  <c r="G1156" i="5"/>
  <c r="AA1156" i="5" s="1"/>
  <c r="G1234" i="5"/>
  <c r="G458" i="5"/>
  <c r="G733" i="5"/>
  <c r="AA733" i="5" s="1"/>
  <c r="G605" i="5"/>
  <c r="AA605" i="5" s="1"/>
  <c r="G467" i="5"/>
  <c r="AA467" i="5" s="1"/>
  <c r="G887" i="5"/>
  <c r="AA887" i="5" s="1"/>
  <c r="G657" i="5"/>
  <c r="AA657" i="5" s="1"/>
  <c r="G566" i="5"/>
  <c r="AA566" i="5" s="1"/>
  <c r="G707" i="5"/>
  <c r="AA707" i="5" s="1"/>
  <c r="G557" i="5"/>
  <c r="AA557" i="5" s="1"/>
  <c r="G735" i="5"/>
  <c r="AA735" i="5" s="1"/>
  <c r="G782" i="5"/>
  <c r="AA782" i="5" s="1"/>
  <c r="G914" i="5"/>
  <c r="AA914" i="5" s="1"/>
  <c r="G842" i="5"/>
  <c r="G550" i="5"/>
  <c r="AA550" i="5" s="1"/>
  <c r="G489" i="5"/>
  <c r="AA489" i="5" s="1"/>
  <c r="G602" i="5"/>
  <c r="G412" i="5"/>
  <c r="AA412" i="5" s="1"/>
  <c r="G644" i="5"/>
  <c r="AA644" i="5" s="1"/>
  <c r="G444" i="5"/>
  <c r="AA444" i="5" s="1"/>
  <c r="G382" i="5"/>
  <c r="AA382" i="5" s="1"/>
  <c r="G294" i="5"/>
  <c r="AA294" i="5" s="1"/>
  <c r="G221" i="5"/>
  <c r="G1848" i="5"/>
  <c r="AA1848" i="5" s="1"/>
  <c r="G1754" i="5"/>
  <c r="AA1754" i="5" s="1"/>
  <c r="G1725" i="5"/>
  <c r="AA1725" i="5" s="1"/>
  <c r="G1781" i="5"/>
  <c r="AA1781" i="5" s="1"/>
  <c r="G1301" i="5"/>
  <c r="AA1301" i="5" s="1"/>
  <c r="G1593" i="5"/>
  <c r="AA1593" i="5" s="1"/>
  <c r="G1733" i="5"/>
  <c r="G1587" i="5"/>
  <c r="AA1587" i="5" s="1"/>
  <c r="G1857" i="5"/>
  <c r="AA1857" i="5" s="1"/>
  <c r="G1522" i="5"/>
  <c r="AA1522" i="5" s="1"/>
  <c r="G1544" i="5"/>
  <c r="G1707" i="5"/>
  <c r="G1642" i="5"/>
  <c r="AA1642" i="5" s="1"/>
  <c r="G1689" i="5"/>
  <c r="AA1689" i="5" s="1"/>
  <c r="G1340" i="5"/>
  <c r="AA1340" i="5" s="1"/>
  <c r="G1443" i="5"/>
  <c r="AA1443" i="5" s="1"/>
  <c r="G1324" i="5"/>
  <c r="G1159" i="5"/>
  <c r="AA1159" i="5" s="1"/>
  <c r="G1396" i="5"/>
  <c r="AA1396" i="5" s="1"/>
  <c r="G1401" i="5"/>
  <c r="G1339" i="5"/>
  <c r="AA1339" i="5" s="1"/>
  <c r="G1153" i="5"/>
  <c r="AA1153" i="5" s="1"/>
  <c r="G1243" i="5"/>
  <c r="AA1243" i="5" s="1"/>
  <c r="G1287" i="5"/>
  <c r="AA1287" i="5" s="1"/>
  <c r="G1232" i="5"/>
  <c r="AA1232" i="5" s="1"/>
  <c r="G764" i="5"/>
  <c r="AA764" i="5" s="1"/>
  <c r="G796" i="5"/>
  <c r="AA796" i="5" s="1"/>
  <c r="G823" i="5"/>
  <c r="AA823" i="5" s="1"/>
  <c r="G416" i="5"/>
  <c r="AA416" i="5" s="1"/>
  <c r="G1074" i="5"/>
  <c r="AA1074" i="5" s="1"/>
  <c r="G1294" i="5"/>
  <c r="G1668" i="5"/>
  <c r="G520" i="5"/>
  <c r="AA520" i="5" s="1"/>
  <c r="G1255" i="5"/>
  <c r="G1174" i="5"/>
  <c r="AA1174" i="5" s="1"/>
  <c r="G1086" i="5"/>
  <c r="G1850" i="5"/>
  <c r="G1531" i="5"/>
  <c r="AA1531" i="5" s="1"/>
  <c r="G1794" i="5"/>
  <c r="AA1794" i="5" s="1"/>
  <c r="G1577" i="5"/>
  <c r="AA1577" i="5" s="1"/>
  <c r="G1803" i="5"/>
  <c r="AA1803" i="5" s="1"/>
  <c r="G1518" i="5"/>
  <c r="AA1518" i="5" s="1"/>
  <c r="G1614" i="5"/>
  <c r="AA1614" i="5" s="1"/>
  <c r="G975" i="5"/>
  <c r="G1555" i="5"/>
  <c r="AA1555" i="5" s="1"/>
  <c r="G1064" i="5"/>
  <c r="G809" i="5"/>
  <c r="AA809" i="5" s="1"/>
  <c r="G829" i="5"/>
  <c r="AA829" i="5" s="1"/>
  <c r="G854" i="5"/>
  <c r="G579" i="5"/>
  <c r="G435" i="5"/>
  <c r="AA435" i="5" s="1"/>
  <c r="G831" i="5"/>
  <c r="AA831" i="5" s="1"/>
  <c r="G554" i="5"/>
  <c r="AA554" i="5" s="1"/>
  <c r="G650" i="5"/>
  <c r="AA650" i="5" s="1"/>
  <c r="G542" i="5"/>
  <c r="G688" i="5"/>
  <c r="G326" i="5"/>
  <c r="AA326" i="5" s="1"/>
  <c r="G403" i="5"/>
  <c r="AA403" i="5" s="1"/>
  <c r="G385" i="5"/>
  <c r="AA385" i="5" s="1"/>
  <c r="G647" i="5"/>
  <c r="G627" i="5"/>
  <c r="AA627" i="5" s="1"/>
  <c r="G668" i="5"/>
  <c r="G478" i="5"/>
  <c r="AA478" i="5" s="1"/>
  <c r="G343" i="5"/>
  <c r="G449" i="5"/>
  <c r="AA449" i="5" s="1"/>
  <c r="G323" i="5"/>
  <c r="AA323" i="5" s="1"/>
  <c r="G230" i="5"/>
  <c r="G377" i="5"/>
  <c r="AA377" i="5" s="1"/>
  <c r="G204" i="5"/>
  <c r="AA204" i="5" s="1"/>
  <c r="G1820" i="5"/>
  <c r="AA1820" i="5" s="1"/>
  <c r="G1772" i="5"/>
  <c r="AA1772" i="5" s="1"/>
  <c r="G1615" i="5"/>
  <c r="G1777" i="5"/>
  <c r="AA1777" i="5" s="1"/>
  <c r="G1767" i="5"/>
  <c r="G1682" i="5"/>
  <c r="AA1682" i="5" s="1"/>
  <c r="G1657" i="5"/>
  <c r="AA1657" i="5" s="1"/>
  <c r="G1628" i="5"/>
  <c r="AA1628" i="5" s="1"/>
  <c r="G1679" i="5"/>
  <c r="AA1679" i="5" s="1"/>
  <c r="G712" i="5"/>
  <c r="AA712" i="5" s="1"/>
  <c r="G641" i="5"/>
  <c r="AA641" i="5" s="1"/>
  <c r="G594" i="5"/>
  <c r="AA594" i="5" s="1"/>
  <c r="G393" i="5"/>
  <c r="AA393" i="5" s="1"/>
  <c r="G1065" i="5"/>
  <c r="AA1065" i="5" s="1"/>
  <c r="G516" i="5"/>
  <c r="AA516" i="5" s="1"/>
  <c r="G611" i="5"/>
  <c r="AA611" i="5" s="1"/>
  <c r="G303" i="5"/>
  <c r="G313" i="5"/>
  <c r="G1332" i="5"/>
  <c r="AA1332" i="5" s="1"/>
  <c r="G862" i="5"/>
  <c r="G1553" i="5"/>
  <c r="AA1553" i="5" s="1"/>
  <c r="G1465" i="5"/>
  <c r="AA1465" i="5" s="1"/>
  <c r="G1579" i="5"/>
  <c r="AA1579" i="5" s="1"/>
  <c r="G969" i="5"/>
  <c r="AA969" i="5" s="1"/>
  <c r="G1681" i="5"/>
  <c r="AA1681" i="5" s="1"/>
  <c r="G680" i="5"/>
  <c r="G891" i="5"/>
  <c r="AA891" i="5" s="1"/>
  <c r="G1504" i="5"/>
  <c r="G940" i="5"/>
  <c r="G848" i="5"/>
  <c r="AA848" i="5" s="1"/>
  <c r="G555" i="5"/>
  <c r="AA555" i="5" s="1"/>
  <c r="G695" i="5"/>
  <c r="AA695" i="5" s="1"/>
  <c r="G406" i="5"/>
  <c r="G625" i="5"/>
  <c r="G366" i="5"/>
  <c r="AA366" i="5" s="1"/>
  <c r="G295" i="5"/>
  <c r="AA295" i="5" s="1"/>
  <c r="G811" i="5"/>
  <c r="G1441" i="5"/>
  <c r="AA1441" i="5" s="1"/>
  <c r="G1771" i="5"/>
  <c r="AA1771" i="5" s="1"/>
  <c r="G1793" i="5"/>
  <c r="G1007" i="5"/>
  <c r="G1858" i="5"/>
  <c r="AA1858" i="5" s="1"/>
  <c r="G1191" i="5"/>
  <c r="AA1191" i="5" s="1"/>
  <c r="G1495" i="5"/>
  <c r="AA1495" i="5" s="1"/>
  <c r="G980" i="5"/>
  <c r="AA980" i="5" s="1"/>
  <c r="G767" i="5"/>
  <c r="AA767" i="5" s="1"/>
  <c r="G400" i="5"/>
  <c r="G859" i="5"/>
  <c r="AA859" i="5" s="1"/>
  <c r="G316" i="5"/>
  <c r="G290" i="5"/>
  <c r="G1634" i="5"/>
  <c r="AA1634" i="5" s="1"/>
  <c r="G743" i="5"/>
  <c r="AA743" i="5" s="1"/>
  <c r="G922" i="5"/>
  <c r="AA922" i="5" s="1"/>
  <c r="G441" i="5"/>
  <c r="G196" i="5"/>
  <c r="G1866" i="5"/>
  <c r="AA1866" i="5" s="1"/>
  <c r="G1770" i="5"/>
  <c r="AA1770" i="5" s="1"/>
  <c r="G1640" i="5"/>
  <c r="AA1640" i="5" s="1"/>
  <c r="G1419" i="5"/>
  <c r="G653" i="5"/>
  <c r="AA653" i="5" s="1"/>
  <c r="G851" i="5"/>
  <c r="AA851" i="5" s="1"/>
  <c r="G317" i="5"/>
  <c r="AA317" i="5" s="1"/>
  <c r="G578" i="5"/>
  <c r="AA578" i="5" s="1"/>
  <c r="G356" i="5"/>
  <c r="AA356" i="5" s="1"/>
  <c r="G776" i="5"/>
  <c r="AA776" i="5" s="1"/>
  <c r="G270" i="5"/>
  <c r="AA270" i="5" s="1"/>
  <c r="G1637" i="5"/>
  <c r="AA1637" i="5" s="1"/>
  <c r="G1387" i="5"/>
  <c r="AA1387" i="5" s="1"/>
  <c r="G723" i="5"/>
  <c r="AA723" i="5" s="1"/>
  <c r="G728" i="5"/>
  <c r="AA728" i="5" s="1"/>
  <c r="G1261" i="5"/>
  <c r="AA1261" i="5" s="1"/>
  <c r="G970" i="5"/>
  <c r="AA970" i="5" s="1"/>
  <c r="G1605" i="5"/>
  <c r="AA1605" i="5" s="1"/>
  <c r="G1560" i="5"/>
  <c r="AA1560" i="5" s="1"/>
  <c r="G1827" i="5"/>
  <c r="AA1827" i="5" s="1"/>
  <c r="G990" i="5"/>
  <c r="G479" i="5"/>
  <c r="AA479" i="5" s="1"/>
  <c r="G1035" i="5"/>
  <c r="G1412" i="5"/>
  <c r="G599" i="5"/>
  <c r="AA599" i="5" s="1"/>
  <c r="G497" i="5"/>
  <c r="AA497" i="5" s="1"/>
  <c r="G838" i="5"/>
  <c r="G383" i="5"/>
  <c r="G885" i="5"/>
  <c r="AA885" i="5" s="1"/>
  <c r="G1661" i="5"/>
  <c r="AA1661" i="5" s="1"/>
  <c r="G944" i="5"/>
  <c r="G1383" i="5"/>
  <c r="AA1383" i="5" s="1"/>
  <c r="G1448" i="5"/>
  <c r="AA1448" i="5" s="1"/>
  <c r="G1726" i="5"/>
  <c r="AA1726" i="5" s="1"/>
  <c r="G1366" i="5"/>
  <c r="AA1366" i="5" s="1"/>
  <c r="AC1366" i="5" s="1"/>
  <c r="G1621" i="5"/>
  <c r="AA1621" i="5" s="1"/>
  <c r="G826" i="5"/>
  <c r="AA826" i="5" s="1"/>
  <c r="G654" i="5"/>
  <c r="G760" i="5"/>
  <c r="AA760" i="5" s="1"/>
  <c r="G665" i="5"/>
  <c r="G674" i="5"/>
  <c r="AA674" i="5" s="1"/>
  <c r="G868" i="5"/>
  <c r="G391" i="5"/>
  <c r="G670" i="5"/>
  <c r="AA670" i="5" s="1"/>
  <c r="G648" i="5"/>
  <c r="AA648" i="5" s="1"/>
  <c r="G469" i="5"/>
  <c r="G693" i="5"/>
  <c r="AA693" i="5" s="1"/>
  <c r="G571" i="5"/>
  <c r="AA571" i="5" s="1"/>
  <c r="G522" i="5"/>
  <c r="AA522" i="5" s="1"/>
  <c r="G399" i="5"/>
  <c r="AA399" i="5" s="1"/>
  <c r="G1856" i="5"/>
  <c r="AA1856" i="5" s="1"/>
  <c r="G1667" i="5"/>
  <c r="AA1667" i="5" s="1"/>
  <c r="G1630" i="5"/>
  <c r="AA1630" i="5" s="1"/>
  <c r="G1617" i="5"/>
  <c r="AA1617" i="5" s="1"/>
  <c r="G1493" i="5"/>
  <c r="AA1493" i="5" s="1"/>
  <c r="G1713" i="5"/>
  <c r="G797" i="5"/>
  <c r="AA797" i="5" s="1"/>
  <c r="G1505" i="5"/>
  <c r="G1604" i="5"/>
  <c r="AA1604" i="5" s="1"/>
  <c r="G719" i="5"/>
  <c r="AA719" i="5" s="1"/>
  <c r="G738" i="5"/>
  <c r="AA738" i="5" s="1"/>
  <c r="G1262" i="5"/>
  <c r="G1742" i="5"/>
  <c r="G1428" i="5"/>
  <c r="AA1428" i="5" s="1"/>
  <c r="G1453" i="5"/>
  <c r="AA1453" i="5" s="1"/>
  <c r="G1481" i="5"/>
  <c r="AA1481" i="5" s="1"/>
  <c r="G1869" i="5"/>
  <c r="AA1869" i="5" s="1"/>
  <c r="G1437" i="5"/>
  <c r="AA1437" i="5" s="1"/>
  <c r="G1633" i="5"/>
  <c r="AA1633" i="5" s="1"/>
  <c r="G1525" i="5"/>
  <c r="G1455" i="5"/>
  <c r="G1671" i="5"/>
  <c r="G1288" i="5"/>
  <c r="AA1288" i="5" s="1"/>
  <c r="G987" i="5"/>
  <c r="AA987" i="5" s="1"/>
  <c r="G768" i="5"/>
  <c r="AA768" i="5" s="1"/>
  <c r="G499" i="5"/>
  <c r="AA499" i="5" s="1"/>
  <c r="G954" i="5"/>
  <c r="AA954" i="5" s="1"/>
  <c r="G442" i="5"/>
  <c r="G517" i="5"/>
  <c r="AA517" i="5" s="1"/>
  <c r="G590" i="5"/>
  <c r="G577" i="5"/>
  <c r="AA577" i="5" s="1"/>
  <c r="G287" i="5"/>
  <c r="AA287" i="5" s="1"/>
  <c r="G1836" i="5"/>
  <c r="AA1836" i="5" s="1"/>
  <c r="G1832" i="5"/>
  <c r="AA1832" i="5" s="1"/>
  <c r="G1746" i="5"/>
  <c r="AA1746" i="5" s="1"/>
  <c r="G1625" i="5"/>
  <c r="AA1625" i="5" s="1"/>
  <c r="G1795" i="5"/>
  <c r="AA1795" i="5" s="1"/>
  <c r="G1744" i="5"/>
  <c r="G1719" i="5"/>
  <c r="AA1719" i="5" s="1"/>
  <c r="G1664" i="5"/>
  <c r="G1311" i="5"/>
  <c r="AA1311" i="5" s="1"/>
  <c r="G1521" i="5"/>
  <c r="G1378" i="5"/>
  <c r="AA1378" i="5" s="1"/>
  <c r="G1222" i="5"/>
  <c r="AA1222" i="5" s="1"/>
  <c r="G1348" i="5"/>
  <c r="AA1348" i="5" s="1"/>
  <c r="G1194" i="5"/>
  <c r="AA1194" i="5" s="1"/>
  <c r="G1430" i="5"/>
  <c r="AA1430" i="5" s="1"/>
  <c r="G1254" i="5"/>
  <c r="AA1254" i="5" s="1"/>
  <c r="G1444" i="5"/>
  <c r="AA1444" i="5" s="1"/>
  <c r="G1247" i="5"/>
  <c r="AA1247" i="5" s="1"/>
  <c r="G1450" i="5"/>
  <c r="AA1450" i="5" s="1"/>
  <c r="G1077" i="5"/>
  <c r="AA1077" i="5" s="1"/>
  <c r="G1068" i="5"/>
  <c r="AA1068" i="5" s="1"/>
  <c r="G1330" i="5"/>
  <c r="AA1330" i="5" s="1"/>
  <c r="G1286" i="5"/>
  <c r="AA1286" i="5" s="1"/>
  <c r="G1140" i="5"/>
  <c r="AA1140" i="5" s="1"/>
  <c r="G1099" i="5"/>
  <c r="G889" i="5"/>
  <c r="AA889" i="5" s="1"/>
  <c r="G1177" i="5"/>
  <c r="AA1177" i="5" s="1"/>
  <c r="G886" i="5"/>
  <c r="AA886" i="5" s="1"/>
  <c r="G919" i="5"/>
  <c r="G1050" i="5"/>
  <c r="AA1050" i="5" s="1"/>
  <c r="G995" i="5"/>
  <c r="AA995" i="5" s="1"/>
  <c r="G993" i="5"/>
  <c r="AA993" i="5" s="1"/>
  <c r="G872" i="5"/>
  <c r="AA872" i="5" s="1"/>
  <c r="G893" i="5"/>
  <c r="AA893" i="5" s="1"/>
  <c r="G656" i="5"/>
  <c r="AA656" i="5" s="1"/>
  <c r="G864" i="5"/>
  <c r="AA864" i="5" s="1"/>
  <c r="G830" i="5"/>
  <c r="AA830" i="5" s="1"/>
  <c r="G833" i="5"/>
  <c r="AA833" i="5" s="1"/>
  <c r="G703" i="5"/>
  <c r="G766" i="5"/>
  <c r="AA766" i="5" s="1"/>
  <c r="G679" i="5"/>
  <c r="AA679" i="5" s="1"/>
  <c r="G515" i="5"/>
  <c r="AA515" i="5" s="1"/>
  <c r="G533" i="5"/>
  <c r="AA533" i="5" s="1"/>
  <c r="G501" i="5"/>
  <c r="AA501" i="5" s="1"/>
  <c r="G460" i="5"/>
  <c r="AA460" i="5" s="1"/>
  <c r="G470" i="5"/>
  <c r="G365" i="5"/>
  <c r="AA365" i="5" s="1"/>
  <c r="G374" i="5"/>
  <c r="AA374" i="5" s="1"/>
  <c r="G398" i="5"/>
  <c r="AA398" i="5" s="1"/>
  <c r="G314" i="5"/>
  <c r="AA314" i="5" s="1"/>
  <c r="G349" i="5"/>
  <c r="AA349" i="5" s="1"/>
  <c r="G434" i="5"/>
  <c r="AA434" i="5" s="1"/>
  <c r="G267" i="5"/>
  <c r="AA267" i="5" s="1"/>
  <c r="AC267" i="5" s="1"/>
  <c r="G264" i="5"/>
  <c r="AA264" i="5" s="1"/>
  <c r="G203" i="5"/>
  <c r="AA203" i="5" s="1"/>
  <c r="G213" i="5"/>
  <c r="AA213" i="5" s="1"/>
  <c r="G182" i="5"/>
  <c r="G1416" i="5"/>
  <c r="G1843" i="5"/>
  <c r="AA1843" i="5" s="1"/>
  <c r="G1847" i="5"/>
  <c r="AA1847" i="5" s="1"/>
  <c r="G272" i="5"/>
  <c r="G765" i="5"/>
  <c r="G1034" i="5"/>
  <c r="AA1034" i="5" s="1"/>
  <c r="G1109" i="5"/>
  <c r="AA1109" i="5" s="1"/>
  <c r="G1090" i="5"/>
  <c r="G461" i="5"/>
  <c r="G704" i="5"/>
  <c r="AA704" i="5" s="1"/>
  <c r="G876" i="5"/>
  <c r="AA876" i="5" s="1"/>
  <c r="G563" i="5"/>
  <c r="AA563" i="5" s="1"/>
  <c r="G338" i="5"/>
  <c r="AA338" i="5" s="1"/>
  <c r="G651" i="5"/>
  <c r="G491" i="5"/>
  <c r="G262" i="5"/>
  <c r="G288" i="5"/>
  <c r="AA288" i="5" s="1"/>
  <c r="G241" i="5"/>
  <c r="G1692" i="5"/>
  <c r="AA1692" i="5" s="1"/>
  <c r="G1597" i="5"/>
  <c r="AA1597" i="5" s="1"/>
  <c r="G1815" i="5"/>
  <c r="AA1815" i="5" s="1"/>
  <c r="G1765" i="5"/>
  <c r="AA1765" i="5" s="1"/>
  <c r="G1654" i="5"/>
  <c r="G1584" i="5"/>
  <c r="G1785" i="5"/>
  <c r="G1745" i="5"/>
  <c r="G1685" i="5"/>
  <c r="AA1685" i="5" s="1"/>
  <c r="G1595" i="5"/>
  <c r="AA1595" i="5" s="1"/>
  <c r="G1684" i="5"/>
  <c r="G1506" i="5"/>
  <c r="AA1506" i="5" s="1"/>
  <c r="G1538" i="5"/>
  <c r="AA1538" i="5" s="1"/>
  <c r="G1673" i="5"/>
  <c r="AA1673" i="5" s="1"/>
  <c r="G1686" i="5"/>
  <c r="AA1686" i="5" s="1"/>
  <c r="G1582" i="5"/>
  <c r="G1380" i="5"/>
  <c r="AA1380" i="5" s="1"/>
  <c r="G1471" i="5"/>
  <c r="AA1471" i="5" s="1"/>
  <c r="G1400" i="5"/>
  <c r="AA1400" i="5" s="1"/>
  <c r="G1602" i="5"/>
  <c r="AA1602" i="5" s="1"/>
  <c r="G1289" i="5"/>
  <c r="AA1289" i="5" s="1"/>
  <c r="G1411" i="5"/>
  <c r="AA1411" i="5" s="1"/>
  <c r="G1198" i="5"/>
  <c r="AA1198" i="5" s="1"/>
  <c r="G1433" i="5"/>
  <c r="AA1433" i="5" s="1"/>
  <c r="G1276" i="5"/>
  <c r="AA1276" i="5" s="1"/>
  <c r="G1214" i="5"/>
  <c r="AA1214" i="5" s="1"/>
  <c r="G1148" i="5"/>
  <c r="AA1148" i="5" s="1"/>
  <c r="G979" i="5"/>
  <c r="AA979" i="5" s="1"/>
  <c r="G1137" i="5"/>
  <c r="AA1137" i="5" s="1"/>
  <c r="G1319" i="5"/>
  <c r="AA1319" i="5" s="1"/>
  <c r="G1168" i="5"/>
  <c r="G1135" i="5"/>
  <c r="AA1135" i="5" s="1"/>
  <c r="G930" i="5"/>
  <c r="G1122" i="5"/>
  <c r="AA1122" i="5" s="1"/>
  <c r="G999" i="5"/>
  <c r="G921" i="5"/>
  <c r="AA921" i="5" s="1"/>
  <c r="G1010" i="5"/>
  <c r="AA1010" i="5" s="1"/>
  <c r="G1171" i="5"/>
  <c r="AA1171" i="5" s="1"/>
  <c r="G1009" i="5"/>
  <c r="AA1009" i="5" s="1"/>
  <c r="G939" i="5"/>
  <c r="AA939" i="5" s="1"/>
  <c r="G978" i="5"/>
  <c r="G1039" i="5"/>
  <c r="AA1039" i="5" s="1"/>
  <c r="G877" i="5"/>
  <c r="AA877" i="5" s="1"/>
  <c r="G933" i="5"/>
  <c r="AA933" i="5" s="1"/>
  <c r="G884" i="5"/>
  <c r="AA884" i="5" s="1"/>
  <c r="G816" i="5"/>
  <c r="G672" i="5"/>
  <c r="AA672" i="5" s="1"/>
  <c r="G820" i="5"/>
  <c r="AA820" i="5" s="1"/>
  <c r="G685" i="5"/>
  <c r="AA685" i="5" s="1"/>
  <c r="G711" i="5"/>
  <c r="AA711" i="5" s="1"/>
  <c r="G791" i="5"/>
  <c r="AA791" i="5" s="1"/>
  <c r="G1535" i="5"/>
  <c r="AA1535" i="5" s="1"/>
  <c r="G1546" i="5"/>
  <c r="AA1546" i="5" s="1"/>
  <c r="G1687" i="5"/>
  <c r="AA1687" i="5" s="1"/>
  <c r="G1492" i="5"/>
  <c r="AA1492" i="5" s="1"/>
  <c r="G1512" i="5"/>
  <c r="AA1512" i="5" s="1"/>
  <c r="G1342" i="5"/>
  <c r="AA1342" i="5" s="1"/>
  <c r="G804" i="5"/>
  <c r="G671" i="5"/>
  <c r="AA671" i="5" s="1"/>
  <c r="G474" i="5"/>
  <c r="AA474" i="5" s="1"/>
  <c r="G749" i="5"/>
  <c r="G714" i="5"/>
  <c r="AA714" i="5" s="1"/>
  <c r="G513" i="5"/>
  <c r="AA513" i="5" s="1"/>
  <c r="G494" i="5"/>
  <c r="AA494" i="5" s="1"/>
  <c r="G799" i="5"/>
  <c r="G225" i="5"/>
  <c r="G243" i="5"/>
  <c r="G345" i="5"/>
  <c r="G321" i="5"/>
  <c r="AA321" i="5" s="1"/>
  <c r="G250" i="5"/>
  <c r="AA250" i="5" s="1"/>
  <c r="G205" i="5"/>
  <c r="AA205" i="5" s="1"/>
  <c r="G373" i="5"/>
  <c r="G229" i="5"/>
  <c r="AA229" i="5" s="1"/>
  <c r="G340" i="5"/>
  <c r="AA340" i="5" s="1"/>
  <c r="G1860" i="5"/>
  <c r="AA1860" i="5" s="1"/>
  <c r="G1732" i="5"/>
  <c r="AA1732" i="5" s="1"/>
  <c r="G1739" i="5"/>
  <c r="AA1739" i="5" s="1"/>
  <c r="G1768" i="5"/>
  <c r="AA1768" i="5" s="1"/>
  <c r="G1804" i="5"/>
  <c r="AA1804" i="5" s="1"/>
  <c r="G1724" i="5"/>
  <c r="G1676" i="5"/>
  <c r="G1821" i="5"/>
  <c r="AA1821" i="5" s="1"/>
  <c r="G1750" i="5"/>
  <c r="G1557" i="5"/>
  <c r="AA1557" i="5" s="1"/>
  <c r="G1565" i="5"/>
  <c r="AA1565" i="5" s="1"/>
  <c r="G1517" i="5"/>
  <c r="G1462" i="5"/>
  <c r="G1376" i="5"/>
  <c r="AA1376" i="5" s="1"/>
  <c r="G1429" i="5"/>
  <c r="AA1429" i="5" s="1"/>
  <c r="G1331" i="5"/>
  <c r="AA1331" i="5" s="1"/>
  <c r="G1211" i="5"/>
  <c r="AA1211" i="5" s="1"/>
  <c r="G1093" i="5"/>
  <c r="AA1093" i="5" s="1"/>
  <c r="G1175" i="5"/>
  <c r="G1100" i="5"/>
  <c r="AA1100" i="5" s="1"/>
  <c r="G1164" i="5"/>
  <c r="G1041" i="5"/>
  <c r="AA1041" i="5" s="1"/>
  <c r="G1129" i="5"/>
  <c r="AA1129" i="5" s="1"/>
  <c r="G1217" i="5"/>
  <c r="AA1217" i="5" s="1"/>
  <c r="G1364" i="5"/>
  <c r="AA1364" i="5" s="1"/>
  <c r="G1204" i="5"/>
  <c r="AA1204" i="5" s="1"/>
  <c r="G1142" i="5"/>
  <c r="AA1142" i="5" s="1"/>
  <c r="G1131" i="5"/>
  <c r="AA1131" i="5" s="1"/>
  <c r="G1076" i="5"/>
  <c r="AA1076" i="5" s="1"/>
  <c r="G1033" i="5"/>
  <c r="G1040" i="5"/>
  <c r="AA1040" i="5" s="1"/>
  <c r="G1063" i="5"/>
  <c r="AA1063" i="5" s="1"/>
  <c r="G1160" i="5"/>
  <c r="AA1160" i="5" s="1"/>
  <c r="G1108" i="5"/>
  <c r="AA1108" i="5" s="1"/>
  <c r="G827" i="5"/>
  <c r="AA827" i="5" s="1"/>
  <c r="G909" i="5"/>
  <c r="AA909" i="5" s="1"/>
  <c r="G895" i="5"/>
  <c r="AA895" i="5" s="1"/>
  <c r="G869" i="5"/>
  <c r="AA869" i="5" s="1"/>
  <c r="G1070" i="5"/>
  <c r="AA1070" i="5" s="1"/>
  <c r="G1029" i="5"/>
  <c r="AA1029" i="5" s="1"/>
  <c r="G950" i="5"/>
  <c r="G960" i="5"/>
  <c r="AA960" i="5" s="1"/>
  <c r="G983" i="5"/>
  <c r="AA983" i="5" s="1"/>
  <c r="G753" i="5"/>
  <c r="AA753" i="5" s="1"/>
  <c r="G844" i="5"/>
  <c r="AA844" i="5" s="1"/>
  <c r="G645" i="5"/>
  <c r="AA645" i="5" s="1"/>
  <c r="G783" i="5"/>
  <c r="G814" i="5"/>
  <c r="AA814" i="5" s="1"/>
  <c r="G795" i="5"/>
  <c r="AA795" i="5" s="1"/>
  <c r="G813" i="5"/>
  <c r="AA813" i="5" s="1"/>
  <c r="G1106" i="5"/>
  <c r="AA1106" i="5" s="1"/>
  <c r="G1346" i="5"/>
  <c r="G1580" i="5"/>
  <c r="AA1580" i="5" s="1"/>
  <c r="G1409" i="5"/>
  <c r="AA1409" i="5" s="1"/>
  <c r="G1394" i="5"/>
  <c r="AA1394" i="5" s="1"/>
  <c r="G1230" i="5"/>
  <c r="AA1230" i="5" s="1"/>
  <c r="G1653" i="5"/>
  <c r="G1071" i="5"/>
  <c r="AA1071" i="5" s="1"/>
  <c r="G1209" i="5"/>
  <c r="G1277" i="5"/>
  <c r="AA1277" i="5" s="1"/>
  <c r="G1184" i="5"/>
  <c r="G702" i="5"/>
  <c r="AA702" i="5" s="1"/>
  <c r="G486" i="5"/>
  <c r="AA486" i="5" s="1"/>
  <c r="G787" i="5"/>
  <c r="AA787" i="5" s="1"/>
  <c r="G1601" i="5"/>
  <c r="AA1601" i="5" s="1"/>
  <c r="G717" i="5"/>
  <c r="AA717" i="5" s="1"/>
  <c r="G1680" i="5"/>
  <c r="G1631" i="5"/>
  <c r="AA1631" i="5" s="1"/>
  <c r="G1842" i="5"/>
  <c r="AA1842" i="5" s="1"/>
  <c r="G1791" i="5"/>
  <c r="G1371" i="5"/>
  <c r="G1003" i="5"/>
  <c r="AA1003" i="5" s="1"/>
  <c r="G1476" i="5"/>
  <c r="AA1476" i="5" s="1"/>
  <c r="G1066" i="5"/>
  <c r="AA1066" i="5" s="1"/>
  <c r="G471" i="5"/>
  <c r="AA471" i="5" s="1"/>
  <c r="G639" i="5"/>
  <c r="AA639" i="5" s="1"/>
  <c r="G752" i="5"/>
  <c r="AA752" i="5" s="1"/>
  <c r="G535" i="5"/>
  <c r="AA535" i="5" s="1"/>
  <c r="G771" i="5"/>
  <c r="G1816" i="5"/>
  <c r="AA1816" i="5" s="1"/>
  <c r="G1783" i="5"/>
  <c r="AA1783" i="5" s="1"/>
  <c r="G1588" i="5"/>
  <c r="AA1588" i="5" s="1"/>
  <c r="G1576" i="5"/>
  <c r="AA1576" i="5" s="1"/>
  <c r="G1691" i="5"/>
  <c r="AA1691" i="5" s="1"/>
  <c r="G1323" i="5"/>
  <c r="AA1323" i="5" s="1"/>
  <c r="G1167" i="5"/>
  <c r="AA1167" i="5" s="1"/>
  <c r="G1644" i="5"/>
  <c r="AA1644" i="5" s="1"/>
  <c r="G1242" i="5"/>
  <c r="AA1242" i="5" s="1"/>
  <c r="G633" i="5"/>
  <c r="AA633" i="5" s="1"/>
  <c r="G942" i="5"/>
  <c r="G847" i="5"/>
  <c r="G988" i="5"/>
  <c r="AA988" i="5" s="1"/>
  <c r="G815" i="5"/>
  <c r="AA815" i="5" s="1"/>
  <c r="G528" i="5"/>
  <c r="AA528" i="5" s="1"/>
  <c r="G291" i="5"/>
  <c r="AA291" i="5" s="1"/>
  <c r="G425" i="5"/>
  <c r="G464" i="5"/>
  <c r="AA464" i="5" s="1"/>
  <c r="G708" i="5"/>
  <c r="AA708" i="5" s="1"/>
  <c r="G1031" i="5"/>
  <c r="AA1031" i="5" s="1"/>
  <c r="G1434" i="5"/>
  <c r="G1700" i="5"/>
  <c r="G1464" i="5"/>
  <c r="AA1464" i="5" s="1"/>
  <c r="G1335" i="5"/>
  <c r="AA1335" i="5" s="1"/>
  <c r="G1660" i="5"/>
  <c r="AA1660" i="5" s="1"/>
  <c r="G1440" i="5"/>
  <c r="G1236" i="5"/>
  <c r="AA1236" i="5" s="1"/>
  <c r="G1351" i="5"/>
  <c r="AA1351" i="5" s="1"/>
  <c r="G927" i="5"/>
  <c r="G439" i="5"/>
  <c r="AA439" i="5" s="1"/>
  <c r="G466" i="5"/>
  <c r="G519" i="5"/>
  <c r="G1281" i="5"/>
  <c r="G1165" i="5"/>
  <c r="AA1165" i="5" s="1"/>
  <c r="G186" i="5"/>
  <c r="AA186" i="5" s="1"/>
  <c r="G586" i="5"/>
  <c r="AA586" i="5" s="1"/>
  <c r="G378" i="5"/>
  <c r="AA378" i="5" s="1"/>
  <c r="G255" i="5"/>
  <c r="AA255" i="5" s="1"/>
  <c r="G810" i="5"/>
  <c r="AA810" i="5" s="1"/>
  <c r="G778" i="5"/>
  <c r="AA778" i="5" s="1"/>
  <c r="G1435" i="5"/>
  <c r="G1591" i="5"/>
  <c r="AA1591" i="5" s="1"/>
  <c r="G754" i="5"/>
  <c r="G828" i="5"/>
  <c r="G667" i="5"/>
  <c r="G622" i="5"/>
  <c r="G587" i="5"/>
  <c r="AA587" i="5" s="1"/>
  <c r="G206" i="5"/>
  <c r="G275" i="5"/>
  <c r="G214" i="5"/>
  <c r="G1798" i="5"/>
  <c r="AA1798" i="5" s="1"/>
  <c r="G1801" i="5"/>
  <c r="G1882" i="5"/>
  <c r="AA1882" i="5" s="1"/>
  <c r="G1519" i="5"/>
  <c r="AA1519" i="5" s="1"/>
  <c r="G1837" i="5"/>
  <c r="AA1837" i="5" s="1"/>
  <c r="G1623" i="5"/>
  <c r="AA1623" i="5" s="1"/>
  <c r="G1749" i="5"/>
  <c r="AA1749" i="5" s="1"/>
  <c r="G1698" i="5"/>
  <c r="G1635" i="5"/>
  <c r="AA1635" i="5" s="1"/>
  <c r="G1624" i="5"/>
  <c r="G1670" i="5"/>
  <c r="AA1670" i="5" s="1"/>
  <c r="G1407" i="5"/>
  <c r="AA1407" i="5" s="1"/>
  <c r="G1460" i="5"/>
  <c r="G1529" i="5"/>
  <c r="G1613" i="5"/>
  <c r="G1550" i="5"/>
  <c r="AA1550" i="5" s="1"/>
  <c r="G1420" i="5"/>
  <c r="AA1420" i="5" s="1"/>
  <c r="G1484" i="5"/>
  <c r="G1229" i="5"/>
  <c r="AA1229" i="5" s="1"/>
  <c r="G1251" i="5"/>
  <c r="AA1251" i="5" s="1"/>
  <c r="G1361" i="5"/>
  <c r="AA1361" i="5" s="1"/>
  <c r="G1368" i="5"/>
  <c r="AA1368" i="5" s="1"/>
  <c r="G1456" i="5"/>
  <c r="AA1456" i="5" s="1"/>
  <c r="G1133" i="5"/>
  <c r="AA1133" i="5" s="1"/>
  <c r="G1227" i="5"/>
  <c r="AA1227" i="5" s="1"/>
  <c r="G1052" i="5"/>
  <c r="G1341" i="5"/>
  <c r="AA1341" i="5" s="1"/>
  <c r="G1238" i="5"/>
  <c r="AA1238" i="5" s="1"/>
  <c r="G1303" i="5"/>
  <c r="AA1303" i="5" s="1"/>
  <c r="G1080" i="5"/>
  <c r="AA1080" i="5" s="1"/>
  <c r="G1017" i="5"/>
  <c r="AA1017" i="5" s="1"/>
  <c r="G1102" i="5"/>
  <c r="G1045" i="5"/>
  <c r="AA1045" i="5" s="1"/>
  <c r="G902" i="5"/>
  <c r="AA902" i="5" s="1"/>
  <c r="G757" i="5"/>
  <c r="AA757" i="5" s="1"/>
  <c r="G683" i="5"/>
  <c r="AA683" i="5" s="1"/>
  <c r="G941" i="5"/>
  <c r="AA941" i="5" s="1"/>
  <c r="G774" i="5"/>
  <c r="AA774" i="5" s="1"/>
  <c r="G870" i="5"/>
  <c r="AA870" i="5" s="1"/>
  <c r="G662" i="5"/>
  <c r="AA662" i="5" s="1"/>
  <c r="G692" i="5"/>
  <c r="AA692" i="5" s="1"/>
  <c r="G863" i="5"/>
  <c r="AA863" i="5" s="1"/>
  <c r="G725" i="5"/>
  <c r="G585" i="5"/>
  <c r="AA585" i="5" s="1"/>
  <c r="G629" i="5"/>
  <c r="AA629" i="5" s="1"/>
  <c r="G266" i="5"/>
  <c r="AA266" i="5" s="1"/>
  <c r="G223" i="5"/>
  <c r="AA223" i="5" s="1"/>
  <c r="G219" i="5"/>
  <c r="AA219" i="5" s="1"/>
  <c r="G298" i="5"/>
  <c r="G239" i="5"/>
  <c r="AA239" i="5" s="1"/>
  <c r="G276" i="5"/>
  <c r="AA276" i="5" s="1"/>
  <c r="G238" i="5"/>
  <c r="AA238" i="5" s="1"/>
  <c r="G185" i="5"/>
  <c r="AA185" i="5" s="1"/>
  <c r="G318" i="5"/>
  <c r="G359" i="5"/>
  <c r="AA359" i="5" s="1"/>
  <c r="AC359" i="5" s="1"/>
  <c r="G346" i="5"/>
  <c r="G484" i="5"/>
  <c r="G604" i="5"/>
  <c r="G649" i="5"/>
  <c r="AA649" i="5" s="1"/>
  <c r="G531" i="5"/>
  <c r="G573" i="5"/>
  <c r="AA573" i="5" s="1"/>
  <c r="G500" i="5"/>
  <c r="AA500" i="5" s="1"/>
  <c r="G741" i="5"/>
  <c r="AA741" i="5" s="1"/>
  <c r="G770" i="5"/>
  <c r="AA770" i="5" s="1"/>
  <c r="G803" i="5"/>
  <c r="AA803" i="5" s="1"/>
  <c r="G1020" i="5"/>
  <c r="AA1020" i="5" s="1"/>
  <c r="AC1118" i="5"/>
  <c r="G899" i="5"/>
  <c r="AA899" i="5" s="1"/>
  <c r="G938" i="5"/>
  <c r="AA938" i="5" s="1"/>
  <c r="G1067" i="5"/>
  <c r="AA1067" i="5" s="1"/>
  <c r="G1053" i="5"/>
  <c r="AA1053" i="5" s="1"/>
  <c r="G1201" i="5"/>
  <c r="AA1201" i="5" s="1"/>
  <c r="G989" i="5"/>
  <c r="AA989" i="5" s="1"/>
  <c r="G1220" i="5"/>
  <c r="AA1220" i="5" s="1"/>
  <c r="G1318" i="5"/>
  <c r="AA1318" i="5" s="1"/>
  <c r="G1417" i="5"/>
  <c r="AA1417" i="5" s="1"/>
  <c r="G1528" i="5"/>
  <c r="AA1528" i="5" s="1"/>
  <c r="G1438" i="5"/>
  <c r="AA1438" i="5" s="1"/>
  <c r="G1720" i="5"/>
  <c r="AA1720" i="5" s="1"/>
  <c r="G1778" i="5"/>
  <c r="AA1778" i="5" s="1"/>
  <c r="G1855" i="5"/>
  <c r="G1762" i="5"/>
  <c r="AA1762" i="5" s="1"/>
  <c r="G237" i="5"/>
  <c r="AA237" i="5" s="1"/>
  <c r="G756" i="5"/>
  <c r="AA756" i="5" s="1"/>
  <c r="G208" i="5"/>
  <c r="AA208" i="5" s="1"/>
  <c r="G277" i="5"/>
  <c r="G233" i="5"/>
  <c r="AA233" i="5" s="1"/>
  <c r="G220" i="5"/>
  <c r="G304" i="5"/>
  <c r="AA304" i="5" s="1"/>
  <c r="G320" i="5"/>
  <c r="AA320" i="5" s="1"/>
  <c r="G209" i="5"/>
  <c r="AA209" i="5" s="1"/>
  <c r="G234" i="5"/>
  <c r="AA234" i="5" s="1"/>
  <c r="G247" i="5"/>
  <c r="AA247" i="5" s="1"/>
  <c r="G307" i="5"/>
  <c r="G296" i="5"/>
  <c r="G336" i="5"/>
  <c r="AA336" i="5" s="1"/>
  <c r="G348" i="5"/>
  <c r="AA348" i="5" s="1"/>
  <c r="G421" i="5"/>
  <c r="AA421" i="5" s="1"/>
  <c r="G352" i="5"/>
  <c r="G384" i="5"/>
  <c r="AA384" i="5" s="1"/>
  <c r="G634" i="5"/>
  <c r="G456" i="5"/>
  <c r="AA456" i="5" s="1"/>
  <c r="G556" i="5"/>
  <c r="G580" i="5"/>
  <c r="AA580" i="5" s="1"/>
  <c r="G673" i="5"/>
  <c r="G745" i="5"/>
  <c r="G664" i="5"/>
  <c r="AA664" i="5" s="1"/>
  <c r="G850" i="5"/>
  <c r="AA850" i="5" s="1"/>
  <c r="G845" i="5"/>
  <c r="G866" i="5"/>
  <c r="AA866" i="5" s="1"/>
  <c r="G925" i="5"/>
  <c r="AA925" i="5" s="1"/>
  <c r="G742" i="5"/>
  <c r="AA742" i="5" s="1"/>
  <c r="G908" i="5"/>
  <c r="AA908" i="5" s="1"/>
  <c r="G1128" i="5"/>
  <c r="AA1128" i="5" s="1"/>
  <c r="G928" i="5"/>
  <c r="AA928" i="5" s="1"/>
  <c r="G1057" i="5"/>
  <c r="AA1057" i="5" s="1"/>
  <c r="G1130" i="5"/>
  <c r="AA1130" i="5" s="1"/>
  <c r="G967" i="5"/>
  <c r="AA967" i="5" s="1"/>
  <c r="G1252" i="5"/>
  <c r="AA1252" i="5" s="1"/>
  <c r="G1413" i="5"/>
  <c r="AA1413" i="5" s="1"/>
  <c r="G1472" i="5"/>
  <c r="AA1472" i="5" s="1"/>
  <c r="G1293" i="5"/>
  <c r="AA1293" i="5" s="1"/>
  <c r="G1427" i="5"/>
  <c r="AA1427" i="5" s="1"/>
  <c r="G1212" i="5"/>
  <c r="AA1212" i="5" s="1"/>
  <c r="G1278" i="5"/>
  <c r="AA1278" i="5" s="1"/>
  <c r="G1397" i="5"/>
  <c r="AA1397" i="5" s="1"/>
  <c r="G1454" i="5"/>
  <c r="AA1454" i="5" s="1"/>
  <c r="G1737" i="5"/>
  <c r="AA1737" i="5" s="1"/>
  <c r="G1757" i="5"/>
  <c r="AA1757" i="5" s="1"/>
  <c r="G1805" i="5"/>
  <c r="G265" i="5"/>
  <c r="AA265" i="5" s="1"/>
  <c r="G339" i="5"/>
  <c r="AA339" i="5" s="1"/>
  <c r="G212" i="5"/>
  <c r="G430" i="5"/>
  <c r="AA430" i="5" s="1"/>
  <c r="G407" i="5"/>
  <c r="AA407" i="5" s="1"/>
  <c r="G624" i="5"/>
  <c r="AA624" i="5" s="1"/>
  <c r="G607" i="5"/>
  <c r="AA607" i="5" s="1"/>
  <c r="G934" i="5"/>
  <c r="AA934" i="5" s="1"/>
  <c r="G1599" i="5"/>
  <c r="C7" i="5"/>
  <c r="G283" i="5"/>
  <c r="G273" i="5"/>
  <c r="AA273" i="5" s="1"/>
  <c r="G253" i="5"/>
  <c r="AA253" i="5" s="1"/>
  <c r="G397" i="5"/>
  <c r="AA397" i="5" s="1"/>
  <c r="G381" i="5"/>
  <c r="AA381" i="5" s="1"/>
  <c r="G342" i="5"/>
  <c r="AA342" i="5" s="1"/>
  <c r="G370" i="5"/>
  <c r="AA370" i="5" s="1"/>
  <c r="G274" i="5"/>
  <c r="AA274" i="5" s="1"/>
  <c r="G414" i="5"/>
  <c r="AA414" i="5" s="1"/>
  <c r="G301" i="5"/>
  <c r="AA301" i="5" s="1"/>
  <c r="G362" i="5"/>
  <c r="AA362" i="5" s="1"/>
  <c r="G465" i="5"/>
  <c r="AA465" i="5" s="1"/>
  <c r="G490" i="5"/>
  <c r="AA490" i="5" s="1"/>
  <c r="G404" i="5"/>
  <c r="AA404" i="5" s="1"/>
  <c r="G613" i="5"/>
  <c r="AA613" i="5" s="1"/>
  <c r="G440" i="5"/>
  <c r="G694" i="5"/>
  <c r="G855" i="5"/>
  <c r="AA855" i="5" s="1"/>
  <c r="G612" i="5"/>
  <c r="AA612" i="5" s="1"/>
  <c r="G824" i="5"/>
  <c r="G1037" i="5"/>
  <c r="AA1037" i="5" s="1"/>
  <c r="G1032" i="5"/>
  <c r="AA1032" i="5" s="1"/>
  <c r="G1026" i="5"/>
  <c r="AA1026" i="5" s="1"/>
  <c r="G1061" i="5"/>
  <c r="AA1061" i="5" s="1"/>
  <c r="G1134" i="5"/>
  <c r="AA1134" i="5" s="1"/>
  <c r="G1260" i="5"/>
  <c r="AA1260" i="5" s="1"/>
  <c r="G1097" i="5"/>
  <c r="AA1097" i="5" s="1"/>
  <c r="G1237" i="5"/>
  <c r="AA1237" i="5" s="1"/>
  <c r="G1285" i="5"/>
  <c r="AA1285" i="5" s="1"/>
  <c r="G1181" i="5"/>
  <c r="AA1181" i="5" s="1"/>
  <c r="G1284" i="5"/>
  <c r="AA1284" i="5" s="1"/>
  <c r="G1307" i="5"/>
  <c r="AA1307" i="5" s="1"/>
  <c r="G1663" i="5"/>
  <c r="G1780" i="5"/>
  <c r="AA1780" i="5" s="1"/>
  <c r="G1743" i="5"/>
  <c r="AA1743" i="5" s="1"/>
  <c r="G1808" i="5"/>
  <c r="G539" i="5"/>
  <c r="AC1548" i="5"/>
  <c r="AC1873" i="5"/>
  <c r="AC467" i="5"/>
  <c r="D1839" i="5"/>
  <c r="AC1839" i="5" s="1"/>
  <c r="D1277" i="5"/>
  <c r="D328" i="5"/>
  <c r="C328" i="5"/>
  <c r="C1754" i="5"/>
  <c r="C588" i="5"/>
  <c r="D1283" i="5"/>
  <c r="C1245" i="5"/>
  <c r="C356" i="5"/>
  <c r="C991" i="5"/>
  <c r="C1361" i="5"/>
  <c r="C1350" i="5"/>
  <c r="C1430" i="5"/>
  <c r="C1603" i="5"/>
  <c r="C1066" i="5"/>
  <c r="C1140" i="5"/>
  <c r="C1396" i="5"/>
  <c r="D1495" i="5"/>
  <c r="C1842" i="5"/>
  <c r="C671" i="5"/>
  <c r="C1602" i="5"/>
  <c r="C1121" i="5"/>
  <c r="C1824" i="5"/>
  <c r="C1096" i="5"/>
  <c r="D1562" i="5"/>
  <c r="D1783" i="5"/>
  <c r="C1084" i="5"/>
  <c r="D1084" i="5"/>
  <c r="D187" i="5"/>
  <c r="C1257" i="5"/>
  <c r="D28" i="5"/>
  <c r="C653" i="5"/>
  <c r="D1028" i="5"/>
  <c r="C1821" i="5"/>
  <c r="D419" i="5"/>
  <c r="C743" i="5"/>
  <c r="D1215" i="5"/>
  <c r="D1174" i="5"/>
  <c r="D1132" i="5"/>
  <c r="C1132" i="5"/>
  <c r="D499" i="5"/>
  <c r="C314" i="5"/>
  <c r="C392" i="5"/>
  <c r="D310" i="5"/>
  <c r="C1039" i="5"/>
  <c r="C1714" i="5"/>
  <c r="C1606" i="5"/>
  <c r="D1827" i="5"/>
  <c r="C1625" i="5"/>
  <c r="C1798" i="5"/>
  <c r="D646" i="5"/>
  <c r="AC646" i="5" s="1"/>
  <c r="D858" i="5"/>
  <c r="AC858" i="5" s="1"/>
  <c r="C1694" i="5"/>
  <c r="C1681" i="5"/>
  <c r="C1486" i="5"/>
  <c r="AC369" i="5"/>
  <c r="C238" i="5"/>
  <c r="C344" i="5"/>
  <c r="C302" i="5"/>
  <c r="C510" i="5"/>
  <c r="C987" i="5"/>
  <c r="C1703" i="5"/>
  <c r="C1693" i="5"/>
  <c r="D981" i="5"/>
  <c r="C1675" i="5"/>
  <c r="C1171" i="5"/>
  <c r="D520" i="5"/>
  <c r="D1691" i="5"/>
  <c r="C459" i="5"/>
  <c r="D1074" i="5"/>
  <c r="C218" i="5"/>
  <c r="C289" i="5"/>
  <c r="AC289" i="5" s="1"/>
  <c r="C454" i="5"/>
  <c r="C983" i="5"/>
  <c r="D809" i="5"/>
  <c r="D934" i="5"/>
  <c r="D1446" i="5"/>
  <c r="C1553" i="5"/>
  <c r="AC1553" i="5" s="1"/>
  <c r="C961" i="5"/>
  <c r="C1572" i="5"/>
  <c r="C630" i="5"/>
  <c r="C1107" i="5"/>
  <c r="AC1107" i="5" s="1"/>
  <c r="D737" i="5"/>
  <c r="C1394" i="5"/>
  <c r="D1394" i="5"/>
  <c r="D561" i="5"/>
  <c r="C420" i="5"/>
  <c r="D420" i="5"/>
  <c r="D1790" i="5"/>
  <c r="C1790" i="5"/>
  <c r="C840" i="5"/>
  <c r="D1012" i="5"/>
  <c r="D1073" i="5"/>
  <c r="C1063" i="5"/>
  <c r="C1220" i="5"/>
  <c r="C1326" i="5"/>
  <c r="C1630" i="5"/>
  <c r="C1784" i="5"/>
  <c r="C1774" i="5"/>
  <c r="D793" i="5"/>
  <c r="C1030" i="5"/>
  <c r="AC1761" i="5"/>
  <c r="C641" i="5"/>
  <c r="C1254" i="5"/>
  <c r="D1819" i="5"/>
  <c r="C1752" i="5"/>
  <c r="AC1752" i="5" s="1"/>
  <c r="D1003" i="5"/>
  <c r="C1829" i="5"/>
  <c r="C526" i="5"/>
  <c r="D526" i="5"/>
  <c r="C859" i="5"/>
  <c r="D859" i="5"/>
  <c r="D1621" i="5"/>
  <c r="C1621" i="5"/>
  <c r="D1185" i="5"/>
  <c r="C1300" i="5"/>
  <c r="C1519" i="5"/>
  <c r="C1844" i="5"/>
  <c r="D489" i="5"/>
  <c r="C657" i="5"/>
  <c r="D837" i="5"/>
  <c r="C1591" i="5"/>
  <c r="D1591" i="5"/>
  <c r="C280" i="5"/>
  <c r="C707" i="5"/>
  <c r="D353" i="5"/>
  <c r="D1604" i="5"/>
  <c r="C1604" i="5"/>
  <c r="D1271" i="5"/>
  <c r="AC1271" i="5" s="1"/>
  <c r="D61" i="5"/>
  <c r="C850" i="5"/>
  <c r="C1647" i="5"/>
  <c r="C1758" i="5"/>
  <c r="C1780" i="5"/>
  <c r="C1560" i="5"/>
  <c r="D1383" i="5"/>
  <c r="C594" i="5"/>
  <c r="D594" i="5"/>
  <c r="D815" i="5"/>
  <c r="C815" i="5"/>
  <c r="D1715" i="5"/>
  <c r="D1274" i="5"/>
  <c r="C1274" i="5"/>
  <c r="C428" i="5"/>
  <c r="AC638" i="5"/>
  <c r="C677" i="5"/>
  <c r="D31" i="5"/>
  <c r="D552" i="5"/>
  <c r="C465" i="5"/>
  <c r="C626" i="5"/>
  <c r="AC626" i="5" s="1"/>
  <c r="C500" i="5"/>
  <c r="D713" i="5"/>
  <c r="C741" i="5"/>
  <c r="C902" i="5"/>
  <c r="C1137" i="5"/>
  <c r="C1233" i="5"/>
  <c r="C1284" i="5"/>
  <c r="AC1764" i="5"/>
  <c r="D398" i="5"/>
  <c r="C1250" i="5"/>
  <c r="D1166" i="5"/>
  <c r="D709" i="5"/>
  <c r="C885" i="5"/>
  <c r="D885" i="5"/>
  <c r="C1465" i="5"/>
  <c r="D1465" i="5"/>
  <c r="C1620" i="5"/>
  <c r="C288" i="5"/>
  <c r="C240" i="5"/>
  <c r="C251" i="5"/>
  <c r="C662" i="5"/>
  <c r="D834" i="5"/>
  <c r="AC834" i="5" s="1"/>
  <c r="C923" i="5"/>
  <c r="C1040" i="5"/>
  <c r="C1317" i="5"/>
  <c r="C1530" i="5"/>
  <c r="C1259" i="5"/>
  <c r="AC1259" i="5" s="1"/>
  <c r="C1597" i="5"/>
  <c r="C1836" i="5"/>
  <c r="C807" i="5"/>
  <c r="AC807" i="5" s="1"/>
  <c r="C439" i="5"/>
  <c r="D704" i="5"/>
  <c r="C891" i="5"/>
  <c r="D1182" i="5"/>
  <c r="D586" i="5"/>
  <c r="D1261" i="5"/>
  <c r="C1261" i="5"/>
  <c r="C1720" i="5"/>
  <c r="D1720" i="5"/>
  <c r="D268" i="5"/>
  <c r="C268" i="5"/>
  <c r="C274" i="5"/>
  <c r="C263" i="5"/>
  <c r="C396" i="5"/>
  <c r="AC396" i="5" s="1"/>
  <c r="C443" i="5"/>
  <c r="C636" i="5"/>
  <c r="C426" i="5"/>
  <c r="C909" i="5"/>
  <c r="D1056" i="5"/>
  <c r="C1056" i="5"/>
  <c r="D1586" i="5"/>
  <c r="C1586" i="5"/>
  <c r="C334" i="5"/>
  <c r="D334" i="5"/>
  <c r="C394" i="5"/>
  <c r="D394" i="5"/>
  <c r="D949" i="5"/>
  <c r="C949" i="5"/>
  <c r="D789" i="5"/>
  <c r="C789" i="5"/>
  <c r="D855" i="5"/>
  <c r="D1408" i="5"/>
  <c r="C1408" i="5"/>
  <c r="C1611" i="5"/>
  <c r="D1611" i="5"/>
  <c r="D1077" i="5"/>
  <c r="C1077" i="5"/>
  <c r="D1279" i="5"/>
  <c r="C1279" i="5"/>
  <c r="D1563" i="5"/>
  <c r="C1563" i="5"/>
  <c r="D1619" i="5"/>
  <c r="C1619" i="5"/>
  <c r="D1667" i="5"/>
  <c r="C1667" i="5"/>
  <c r="C495" i="5"/>
  <c r="D495" i="5"/>
  <c r="D904" i="5"/>
  <c r="C904" i="5"/>
  <c r="C549" i="5"/>
  <c r="D549" i="5"/>
  <c r="D315" i="5"/>
  <c r="C315" i="5"/>
  <c r="D259" i="5"/>
  <c r="C259" i="5"/>
  <c r="D431" i="5"/>
  <c r="C431" i="5"/>
  <c r="D863" i="5"/>
  <c r="C863" i="5"/>
  <c r="C613" i="5"/>
  <c r="D613" i="5"/>
  <c r="C209" i="5"/>
  <c r="C253" i="5"/>
  <c r="C276" i="5"/>
  <c r="D1130" i="5"/>
  <c r="C1130" i="5"/>
  <c r="D1212" i="5"/>
  <c r="C1212" i="5"/>
  <c r="D1307" i="5"/>
  <c r="C1307" i="5"/>
  <c r="C1722" i="5"/>
  <c r="D372" i="5"/>
  <c r="C372" i="5"/>
  <c r="C768" i="5"/>
  <c r="D768" i="5"/>
  <c r="C434" i="5"/>
  <c r="D756" i="5"/>
  <c r="C756" i="5"/>
  <c r="D779" i="5"/>
  <c r="C779" i="5"/>
  <c r="D921" i="5"/>
  <c r="C921" i="5"/>
  <c r="D1094" i="5"/>
  <c r="C1094" i="5"/>
  <c r="D1100" i="5"/>
  <c r="C1100" i="5"/>
  <c r="D1328" i="5"/>
  <c r="C1328" i="5"/>
  <c r="D1323" i="5"/>
  <c r="C1323" i="5"/>
  <c r="D320" i="5"/>
  <c r="C320" i="5"/>
  <c r="D365" i="5"/>
  <c r="C365" i="5"/>
  <c r="D866" i="5"/>
  <c r="C866" i="5"/>
  <c r="AC261" i="5"/>
  <c r="D631" i="5"/>
  <c r="C631" i="5"/>
  <c r="C614" i="5"/>
  <c r="D1227" i="5"/>
  <c r="C1227" i="5"/>
  <c r="C1153" i="5"/>
  <c r="D1267" i="5"/>
  <c r="C1267" i="5"/>
  <c r="D1343" i="5"/>
  <c r="C1343" i="5"/>
  <c r="D1763" i="5"/>
  <c r="C1763" i="5"/>
  <c r="D1258" i="5"/>
  <c r="C1258" i="5"/>
  <c r="C375" i="5"/>
  <c r="C264" i="5"/>
  <c r="D517" i="5"/>
  <c r="C517" i="5"/>
  <c r="D624" i="5"/>
  <c r="C624" i="5"/>
  <c r="C573" i="5"/>
  <c r="D476" i="5"/>
  <c r="C476" i="5"/>
  <c r="D852" i="5"/>
  <c r="C852" i="5"/>
  <c r="D1389" i="5"/>
  <c r="C1389" i="5"/>
  <c r="C553" i="5"/>
  <c r="D553" i="5"/>
  <c r="D376" i="5"/>
  <c r="C376" i="5"/>
  <c r="D1042" i="5"/>
  <c r="C1042" i="5"/>
  <c r="C1542" i="5"/>
  <c r="D1542" i="5"/>
  <c r="D742" i="5"/>
  <c r="C742" i="5"/>
  <c r="D543" i="5"/>
  <c r="C543" i="5"/>
  <c r="D702" i="5"/>
  <c r="C702" i="5"/>
  <c r="D773" i="5"/>
  <c r="C773" i="5"/>
  <c r="C658" i="5"/>
  <c r="D1244" i="5"/>
  <c r="C1244" i="5"/>
  <c r="AC1314" i="5"/>
  <c r="C708" i="5"/>
  <c r="D708" i="5"/>
  <c r="C213" i="5"/>
  <c r="C423" i="5"/>
  <c r="C319" i="5"/>
  <c r="D777" i="5"/>
  <c r="C777" i="5"/>
  <c r="D1507" i="5"/>
  <c r="C1507" i="5"/>
  <c r="D1483" i="5"/>
  <c r="C1483" i="5"/>
  <c r="C1748" i="5"/>
  <c r="D271" i="5"/>
  <c r="C271" i="5"/>
  <c r="C1004" i="5"/>
  <c r="D1004" i="5"/>
  <c r="C1585" i="5"/>
  <c r="D1585" i="5"/>
  <c r="C1849" i="5"/>
  <c r="D1849" i="5"/>
  <c r="C1513" i="5"/>
  <c r="D1513" i="5"/>
  <c r="C1217" i="5"/>
  <c r="D1217" i="5"/>
  <c r="D1242" i="5"/>
  <c r="C1242" i="5"/>
  <c r="C1515" i="5"/>
  <c r="D1515" i="5"/>
  <c r="C873" i="5"/>
  <c r="C831" i="5"/>
  <c r="C1151" i="5"/>
  <c r="C1313" i="5"/>
  <c r="C1400" i="5"/>
  <c r="AC1400" i="5" s="1"/>
  <c r="C1489" i="5"/>
  <c r="AC1489" i="5" s="1"/>
  <c r="C1522" i="5"/>
  <c r="C1812" i="5"/>
  <c r="C1840" i="5"/>
  <c r="C321" i="5"/>
  <c r="D321" i="5"/>
  <c r="C597" i="5"/>
  <c r="D597" i="5"/>
  <c r="C655" i="5"/>
  <c r="D655" i="5"/>
  <c r="D712" i="5"/>
  <c r="C712" i="5"/>
  <c r="C1120" i="5"/>
  <c r="D1120" i="5"/>
  <c r="D839" i="5"/>
  <c r="C839" i="5"/>
  <c r="D1123" i="5"/>
  <c r="C1123" i="5"/>
  <c r="D758" i="5"/>
  <c r="D914" i="5"/>
  <c r="C914" i="5"/>
  <c r="C1154" i="5"/>
  <c r="D826" i="5"/>
  <c r="D1736" i="5"/>
  <c r="C1736" i="5"/>
  <c r="D1333" i="5"/>
  <c r="C1206" i="5"/>
  <c r="D1302" i="5"/>
  <c r="C643" i="5"/>
  <c r="AC643" i="5" s="1"/>
  <c r="C652" i="5"/>
  <c r="C746" i="5"/>
  <c r="C728" i="5"/>
  <c r="AC957" i="5"/>
  <c r="C1057" i="5"/>
  <c r="C1367" i="5"/>
  <c r="C1816" i="5"/>
  <c r="C304" i="5"/>
  <c r="D304" i="5"/>
  <c r="C611" i="5"/>
  <c r="D611" i="5"/>
  <c r="C412" i="5"/>
  <c r="D583" i="5"/>
  <c r="C575" i="5"/>
  <c r="D575" i="5"/>
  <c r="C1165" i="5"/>
  <c r="D1213" i="5"/>
  <c r="D1747" i="5"/>
  <c r="C1747" i="5"/>
  <c r="C1253" i="5"/>
  <c r="C1523" i="5"/>
  <c r="D1523" i="5"/>
  <c r="C1335" i="5"/>
  <c r="D1806" i="5"/>
  <c r="C1806" i="5"/>
  <c r="D1813" i="5"/>
  <c r="D1503" i="5"/>
  <c r="C752" i="5"/>
  <c r="C790" i="5"/>
  <c r="C969" i="5"/>
  <c r="C1208" i="5"/>
  <c r="AC1344" i="5"/>
  <c r="C967" i="5"/>
  <c r="C1765" i="5"/>
  <c r="C382" i="5"/>
  <c r="D382" i="5"/>
  <c r="C350" i="5"/>
  <c r="C557" i="5"/>
  <c r="D924" i="5"/>
  <c r="AC924" i="5" s="1"/>
  <c r="D1177" i="5"/>
  <c r="C1552" i="5"/>
  <c r="C794" i="5"/>
  <c r="C1009" i="5"/>
  <c r="D884" i="5"/>
  <c r="C1131" i="5"/>
  <c r="C1067" i="5"/>
  <c r="C1045" i="5"/>
  <c r="C1384" i="5"/>
  <c r="C1334" i="5"/>
  <c r="C1565" i="5"/>
  <c r="C1737" i="5"/>
  <c r="C1858" i="5"/>
  <c r="C1756" i="5"/>
  <c r="D371" i="5"/>
  <c r="C371" i="5"/>
  <c r="D513" i="5"/>
  <c r="D518" i="5"/>
  <c r="D726" i="5"/>
  <c r="D564" i="5"/>
  <c r="D1114" i="5"/>
  <c r="D1288" i="5"/>
  <c r="D1382" i="5"/>
  <c r="C1431" i="5"/>
  <c r="C1642" i="5"/>
  <c r="D1186" i="5"/>
  <c r="D1196" i="5"/>
  <c r="D1833" i="5"/>
  <c r="AC1833" i="5" s="1"/>
  <c r="C714" i="5"/>
  <c r="C803" i="5"/>
  <c r="C1237" i="5"/>
  <c r="AC1539" i="5"/>
  <c r="C1538" i="5"/>
  <c r="D1867" i="5"/>
  <c r="C1877" i="5"/>
  <c r="C1848" i="5"/>
  <c r="C358" i="5"/>
  <c r="AC358" i="5" s="1"/>
  <c r="C438" i="5"/>
  <c r="C621" i="5"/>
  <c r="C849" i="5"/>
  <c r="D849" i="5"/>
  <c r="C1566" i="5"/>
  <c r="D1661" i="5"/>
  <c r="D1779" i="5"/>
  <c r="C628" i="5"/>
  <c r="D628" i="5"/>
  <c r="D482" i="5"/>
  <c r="C482" i="5"/>
  <c r="C1167" i="5"/>
  <c r="C1403" i="5"/>
  <c r="D1799" i="5"/>
  <c r="C324" i="5"/>
  <c r="AC324" i="5" s="1"/>
  <c r="C1071" i="5"/>
  <c r="C1487" i="5"/>
  <c r="C1318" i="5"/>
  <c r="C1695" i="5"/>
  <c r="C1532" i="5"/>
  <c r="AC1532" i="5" s="1"/>
  <c r="C1393" i="5"/>
  <c r="D433" i="5"/>
  <c r="C433" i="5"/>
  <c r="C931" i="5"/>
  <c r="D931" i="5"/>
  <c r="C974" i="5"/>
  <c r="D974" i="5"/>
  <c r="C952" i="5"/>
  <c r="D952" i="5"/>
  <c r="C791" i="5"/>
  <c r="C607" i="5"/>
  <c r="D941" i="5"/>
  <c r="C1387" i="5"/>
  <c r="C1409" i="5"/>
  <c r="C1176" i="5"/>
  <c r="D1327" i="5"/>
  <c r="C1879" i="5"/>
  <c r="D1879" i="5"/>
  <c r="C1368" i="5"/>
  <c r="AC541" i="5"/>
  <c r="C802" i="5"/>
  <c r="C985" i="5"/>
  <c r="C1070" i="5"/>
  <c r="C1351" i="5"/>
  <c r="AC1782" i="5"/>
  <c r="C1838" i="5"/>
  <c r="C1702" i="5"/>
  <c r="C393" i="5"/>
  <c r="D393" i="5"/>
  <c r="C537" i="5"/>
  <c r="D537" i="5"/>
  <c r="C416" i="5"/>
  <c r="C528" i="5"/>
  <c r="D528" i="5"/>
  <c r="D878" i="5"/>
  <c r="C878" i="5"/>
  <c r="C954" i="5"/>
  <c r="D954" i="5"/>
  <c r="C882" i="5"/>
  <c r="AC882" i="5" s="1"/>
  <c r="C1321" i="5"/>
  <c r="D1321" i="5"/>
  <c r="C1596" i="5"/>
  <c r="D1596" i="5"/>
  <c r="C1687" i="5"/>
  <c r="D1485" i="5"/>
  <c r="D357" i="5"/>
  <c r="C357" i="5"/>
  <c r="C463" i="5"/>
  <c r="D463" i="5"/>
  <c r="D284" i="5"/>
  <c r="C284" i="5"/>
  <c r="D258" i="5"/>
  <c r="C258" i="5"/>
  <c r="C208" i="5"/>
  <c r="D205" i="5"/>
  <c r="C205" i="5"/>
  <c r="D248" i="5"/>
  <c r="C248" i="5"/>
  <c r="C317" i="5"/>
  <c r="D317" i="5"/>
  <c r="C215" i="5"/>
  <c r="D292" i="5"/>
  <c r="C292" i="5"/>
  <c r="C312" i="5"/>
  <c r="AC312" i="5" s="1"/>
  <c r="C432" i="5"/>
  <c r="C411" i="5"/>
  <c r="D544" i="5"/>
  <c r="C544" i="5"/>
  <c r="C448" i="5"/>
  <c r="C599" i="5"/>
  <c r="D672" i="5"/>
  <c r="C672" i="5"/>
  <c r="C869" i="5"/>
  <c r="C1378" i="5"/>
  <c r="C1577" i="5"/>
  <c r="D1577" i="5"/>
  <c r="C1496" i="5"/>
  <c r="D1770" i="5"/>
  <c r="C1770" i="5"/>
  <c r="C1459" i="5"/>
  <c r="D1459" i="5"/>
  <c r="C1531" i="5"/>
  <c r="D1531" i="5"/>
  <c r="C1472" i="5"/>
  <c r="D1472" i="5"/>
  <c r="C1537" i="5"/>
  <c r="C1632" i="5"/>
  <c r="D1632" i="5"/>
  <c r="D1669" i="5"/>
  <c r="C1669" i="5"/>
  <c r="C474" i="5"/>
  <c r="D474" i="5"/>
  <c r="D340" i="5"/>
  <c r="C340" i="5"/>
  <c r="D538" i="5"/>
  <c r="C538" i="5"/>
  <c r="D753" i="5"/>
  <c r="C753" i="5"/>
  <c r="C970" i="5"/>
  <c r="D970" i="5"/>
  <c r="C381" i="5"/>
  <c r="D381" i="5"/>
  <c r="D329" i="5"/>
  <c r="C329" i="5"/>
  <c r="C533" i="5"/>
  <c r="D464" i="5"/>
  <c r="C464" i="5"/>
  <c r="C603" i="5"/>
  <c r="C764" i="5"/>
  <c r="D976" i="5"/>
  <c r="C976" i="5"/>
  <c r="D761" i="5"/>
  <c r="C761" i="5"/>
  <c r="D1626" i="5"/>
  <c r="C1626" i="5"/>
  <c r="D508" i="5"/>
  <c r="C508" i="5"/>
  <c r="D1053" i="5"/>
  <c r="C1053" i="5"/>
  <c r="D239" i="5"/>
  <c r="C239" i="5"/>
  <c r="C962" i="5"/>
  <c r="D962" i="5"/>
  <c r="C1026" i="5"/>
  <c r="D477" i="5"/>
  <c r="C477" i="5"/>
  <c r="C524" i="5"/>
  <c r="D524" i="5"/>
  <c r="C504" i="5"/>
  <c r="D504" i="5"/>
  <c r="C723" i="5"/>
  <c r="D995" i="5"/>
  <c r="C995" i="5"/>
  <c r="D928" i="5"/>
  <c r="C928" i="5"/>
  <c r="D635" i="5"/>
  <c r="C635" i="5"/>
  <c r="D362" i="5"/>
  <c r="C362" i="5"/>
  <c r="D515" i="5"/>
  <c r="C515" i="5"/>
  <c r="D1027" i="5"/>
  <c r="C1027" i="5"/>
  <c r="C1180" i="5"/>
  <c r="D1180" i="5"/>
  <c r="C234" i="5"/>
  <c r="D389" i="5"/>
  <c r="C389" i="5"/>
  <c r="D856" i="5"/>
  <c r="C856" i="5"/>
  <c r="D886" i="5"/>
  <c r="C886" i="5"/>
  <c r="D1339" i="5"/>
  <c r="C1339" i="5"/>
  <c r="D223" i="5"/>
  <c r="C223" i="5"/>
  <c r="D297" i="5"/>
  <c r="C297" i="5"/>
  <c r="C233" i="5"/>
  <c r="D233" i="5"/>
  <c r="D219" i="5"/>
  <c r="C219" i="5"/>
  <c r="D435" i="5"/>
  <c r="C435" i="5"/>
  <c r="AC405" i="5"/>
  <c r="C379" i="5"/>
  <c r="D379" i="5"/>
  <c r="C490" i="5"/>
  <c r="D490" i="5"/>
  <c r="D384" i="5"/>
  <c r="C384" i="5"/>
  <c r="C269" i="5"/>
  <c r="D269" i="5"/>
  <c r="C327" i="5"/>
  <c r="D327" i="5"/>
  <c r="C377" i="5"/>
  <c r="D377" i="5"/>
  <c r="C421" i="5"/>
  <c r="D522" i="5"/>
  <c r="C522" i="5"/>
  <c r="D494" i="5"/>
  <c r="C494" i="5"/>
  <c r="C414" i="5"/>
  <c r="C546" i="5"/>
  <c r="AC546" i="5" s="1"/>
  <c r="D593" i="5"/>
  <c r="C593" i="5"/>
  <c r="C457" i="5"/>
  <c r="D608" i="5"/>
  <c r="C608" i="5"/>
  <c r="D881" i="5"/>
  <c r="C881" i="5"/>
  <c r="C894" i="5"/>
  <c r="D979" i="5"/>
  <c r="C979" i="5"/>
  <c r="D1386" i="5"/>
  <c r="C1386" i="5"/>
  <c r="D1516" i="5"/>
  <c r="C1516" i="5"/>
  <c r="AC1629" i="5"/>
  <c r="D265" i="5"/>
  <c r="C265" i="5"/>
  <c r="C354" i="5"/>
  <c r="D354" i="5"/>
  <c r="C407" i="5"/>
  <c r="D407" i="5"/>
  <c r="D417" i="5"/>
  <c r="C417" i="5"/>
  <c r="C385" i="5"/>
  <c r="C506" i="5"/>
  <c r="D506" i="5"/>
  <c r="D308" i="5"/>
  <c r="C308" i="5"/>
  <c r="D355" i="5"/>
  <c r="C355" i="5"/>
  <c r="D645" i="5"/>
  <c r="C645" i="5"/>
  <c r="D1083" i="5"/>
  <c r="C1083" i="5"/>
  <c r="C183" i="5"/>
  <c r="AC183" i="5" s="1"/>
  <c r="D287" i="5"/>
  <c r="C287" i="5"/>
  <c r="C338" i="5"/>
  <c r="D338" i="5"/>
  <c r="AC300" i="5"/>
  <c r="D503" i="5"/>
  <c r="C503" i="5"/>
  <c r="D685" i="5"/>
  <c r="C685" i="5"/>
  <c r="D1291" i="5"/>
  <c r="C1291" i="5"/>
  <c r="D1410" i="5"/>
  <c r="C1410" i="5"/>
  <c r="D1794" i="5"/>
  <c r="C1794" i="5"/>
  <c r="D203" i="5"/>
  <c r="C203" i="5"/>
  <c r="D236" i="5"/>
  <c r="C236" i="5"/>
  <c r="D201" i="5"/>
  <c r="C201" i="5"/>
  <c r="C364" i="5"/>
  <c r="D364" i="5"/>
  <c r="C514" i="5"/>
  <c r="D514" i="5"/>
  <c r="D404" i="5"/>
  <c r="C404" i="5"/>
  <c r="C188" i="5"/>
  <c r="AC188" i="5" s="1"/>
  <c r="C200" i="5"/>
  <c r="AC200" i="5" s="1"/>
  <c r="D291" i="5"/>
  <c r="C291" i="5"/>
  <c r="C228" i="5"/>
  <c r="C247" i="5"/>
  <c r="C335" i="5"/>
  <c r="D397" i="5"/>
  <c r="C397" i="5"/>
  <c r="C257" i="5"/>
  <c r="AC596" i="5"/>
  <c r="D706" i="5"/>
  <c r="C706" i="5"/>
  <c r="D740" i="5"/>
  <c r="C740" i="5"/>
  <c r="D711" i="5"/>
  <c r="C711" i="5"/>
  <c r="D814" i="5"/>
  <c r="C814" i="5"/>
  <c r="D1051" i="5"/>
  <c r="C1051" i="5"/>
  <c r="D1297" i="5"/>
  <c r="C1297" i="5"/>
  <c r="C1358" i="5"/>
  <c r="D1358" i="5"/>
  <c r="D1306" i="5"/>
  <c r="C1306" i="5"/>
  <c r="C1512" i="5"/>
  <c r="D1512" i="5"/>
  <c r="C1616" i="5"/>
  <c r="D1616" i="5"/>
  <c r="D689" i="5"/>
  <c r="C689" i="5"/>
  <c r="C692" i="5"/>
  <c r="C1055" i="5"/>
  <c r="D1055" i="5"/>
  <c r="C908" i="5"/>
  <c r="D908" i="5"/>
  <c r="D1079" i="5"/>
  <c r="C1079" i="5"/>
  <c r="C1211" i="5"/>
  <c r="D1286" i="5"/>
  <c r="C1286" i="5"/>
  <c r="C1347" i="5"/>
  <c r="D1347" i="5"/>
  <c r="AC1337" i="5"/>
  <c r="C1157" i="5"/>
  <c r="C1451" i="5"/>
  <c r="D1451" i="5"/>
  <c r="C1461" i="5"/>
  <c r="D1461" i="5"/>
  <c r="C1437" i="5"/>
  <c r="D1296" i="5"/>
  <c r="C1296" i="5"/>
  <c r="C1340" i="5"/>
  <c r="C1727" i="5"/>
  <c r="D1727" i="5"/>
  <c r="C1210" i="5"/>
  <c r="D1796" i="5"/>
  <c r="C1796" i="5"/>
  <c r="C1857" i="5"/>
  <c r="D1857" i="5"/>
  <c r="D1749" i="5"/>
  <c r="C1749" i="5"/>
  <c r="D1746" i="5"/>
  <c r="C1746" i="5"/>
  <c r="C1587" i="5"/>
  <c r="D1725" i="5"/>
  <c r="C1725" i="5"/>
  <c r="C727" i="5"/>
  <c r="C998" i="5"/>
  <c r="D998" i="5"/>
  <c r="C905" i="5"/>
  <c r="C1005" i="5"/>
  <c r="D1005" i="5"/>
  <c r="C939" i="5"/>
  <c r="D939" i="5"/>
  <c r="C933" i="5"/>
  <c r="D933" i="5"/>
  <c r="D1089" i="5"/>
  <c r="C1089" i="5"/>
  <c r="C1127" i="5"/>
  <c r="D1127" i="5"/>
  <c r="C1082" i="5"/>
  <c r="C1043" i="5"/>
  <c r="D1223" i="5"/>
  <c r="C1223" i="5"/>
  <c r="D1369" i="5"/>
  <c r="C1369" i="5"/>
  <c r="C1247" i="5"/>
  <c r="D1293" i="5"/>
  <c r="C1293" i="5"/>
  <c r="D1229" i="5"/>
  <c r="C1229" i="5"/>
  <c r="D1329" i="5"/>
  <c r="C1329" i="5"/>
  <c r="C1278" i="5"/>
  <c r="AC1423" i="5"/>
  <c r="C1685" i="5"/>
  <c r="C1709" i="5"/>
  <c r="D1709" i="5"/>
  <c r="C1573" i="5"/>
  <c r="C1557" i="5"/>
  <c r="C1776" i="5"/>
  <c r="C1657" i="5"/>
  <c r="C1834" i="5"/>
  <c r="D1834" i="5"/>
  <c r="D1762" i="5"/>
  <c r="C1762" i="5"/>
  <c r="C1735" i="5"/>
  <c r="C1864" i="5"/>
  <c r="C910" i="5"/>
  <c r="D910" i="5"/>
  <c r="C864" i="5"/>
  <c r="C796" i="5"/>
  <c r="D796" i="5"/>
  <c r="AC900" i="5"/>
  <c r="C819" i="5"/>
  <c r="AC819" i="5" s="1"/>
  <c r="C1008" i="5"/>
  <c r="D947" i="5"/>
  <c r="C947" i="5"/>
  <c r="D775" i="5"/>
  <c r="C775" i="5"/>
  <c r="C835" i="5"/>
  <c r="AC835" i="5" s="1"/>
  <c r="C1141" i="5"/>
  <c r="D1141" i="5"/>
  <c r="D1191" i="5"/>
  <c r="C1191" i="5"/>
  <c r="C963" i="5"/>
  <c r="C938" i="5"/>
  <c r="C1018" i="5"/>
  <c r="D1018" i="5"/>
  <c r="C1065" i="5"/>
  <c r="AC1115" i="5"/>
  <c r="C946" i="5"/>
  <c r="AC946" i="5" s="1"/>
  <c r="C989" i="5"/>
  <c r="D1308" i="5"/>
  <c r="C1308" i="5"/>
  <c r="C1025" i="5"/>
  <c r="C1345" i="5"/>
  <c r="C1470" i="5"/>
  <c r="D1470" i="5"/>
  <c r="C1187" i="5"/>
  <c r="D1479" i="5"/>
  <c r="C1479" i="5"/>
  <c r="C1391" i="5"/>
  <c r="D1391" i="5"/>
  <c r="C1200" i="5"/>
  <c r="C1433" i="5"/>
  <c r="D1433" i="5"/>
  <c r="C1627" i="5"/>
  <c r="D1627" i="5"/>
  <c r="C1494" i="5"/>
  <c r="D1494" i="5"/>
  <c r="C1576" i="5"/>
  <c r="D1576" i="5"/>
  <c r="C1311" i="5"/>
  <c r="C1570" i="5"/>
  <c r="C1454" i="5"/>
  <c r="C1635" i="5"/>
  <c r="D1598" i="5"/>
  <c r="C1598" i="5"/>
  <c r="C1614" i="5"/>
  <c r="C1592" i="5"/>
  <c r="C1636" i="5"/>
  <c r="D1636" i="5"/>
  <c r="C1814" i="5"/>
  <c r="C1804" i="5"/>
  <c r="C1679" i="5"/>
  <c r="C1856" i="5"/>
  <c r="C1759" i="5"/>
  <c r="D568" i="5"/>
  <c r="C568" i="5"/>
  <c r="C735" i="5"/>
  <c r="C785" i="5"/>
  <c r="C591" i="5"/>
  <c r="D1037" i="5"/>
  <c r="C1037" i="5"/>
  <c r="C918" i="5"/>
  <c r="C1032" i="5"/>
  <c r="C1158" i="5"/>
  <c r="AC1189" i="5"/>
  <c r="D1240" i="5"/>
  <c r="C1240" i="5"/>
  <c r="D1319" i="5"/>
  <c r="C1319" i="5"/>
  <c r="D1285" i="5"/>
  <c r="C1285" i="5"/>
  <c r="D1428" i="5"/>
  <c r="C1428" i="5"/>
  <c r="C1241" i="5"/>
  <c r="AC1241" i="5" s="1"/>
  <c r="D1194" i="5"/>
  <c r="C1194" i="5"/>
  <c r="C1270" i="5"/>
  <c r="AC1270" i="5" s="1"/>
  <c r="D1490" i="5"/>
  <c r="C1490" i="5"/>
  <c r="C1356" i="5"/>
  <c r="C1439" i="5"/>
  <c r="D1439" i="5"/>
  <c r="C1655" i="5"/>
  <c r="D1655" i="5"/>
  <c r="D1380" i="5"/>
  <c r="C1380" i="5"/>
  <c r="C1500" i="5"/>
  <c r="D1500" i="5"/>
  <c r="C1575" i="5"/>
  <c r="D1609" i="5"/>
  <c r="C1609" i="5"/>
  <c r="C1493" i="5"/>
  <c r="C1595" i="5"/>
  <c r="C1757" i="5"/>
  <c r="D1757" i="5"/>
  <c r="D1837" i="5"/>
  <c r="C1837" i="5"/>
  <c r="C1739" i="5"/>
  <c r="C1732" i="5"/>
  <c r="C1820" i="5"/>
  <c r="AC1820" i="5" s="1"/>
  <c r="C1872" i="5"/>
  <c r="C920" i="5"/>
  <c r="D920" i="5"/>
  <c r="C922" i="5"/>
  <c r="D922" i="5"/>
  <c r="D958" i="5"/>
  <c r="C958" i="5"/>
  <c r="C1002" i="5"/>
  <c r="D1002" i="5"/>
  <c r="C1061" i="5"/>
  <c r="D1061" i="5"/>
  <c r="D1152" i="5"/>
  <c r="C1152" i="5"/>
  <c r="C1202" i="5"/>
  <c r="D1202" i="5"/>
  <c r="D1010" i="5"/>
  <c r="C1010" i="5"/>
  <c r="C1272" i="5"/>
  <c r="D1325" i="5"/>
  <c r="C1325" i="5"/>
  <c r="D1357" i="5"/>
  <c r="C1357" i="5"/>
  <c r="C1481" i="5"/>
  <c r="D1481" i="5"/>
  <c r="D1243" i="5"/>
  <c r="C1243" i="5"/>
  <c r="C1363" i="5"/>
  <c r="D1363" i="5"/>
  <c r="C1444" i="5"/>
  <c r="D1444" i="5"/>
  <c r="D1501" i="5"/>
  <c r="C1501" i="5"/>
  <c r="C1666" i="5"/>
  <c r="D1666" i="5"/>
  <c r="C1593" i="5"/>
  <c r="D1734" i="5"/>
  <c r="C1734" i="5"/>
  <c r="C1772" i="5"/>
  <c r="C349" i="5"/>
  <c r="D349" i="5"/>
  <c r="AC530" i="5"/>
  <c r="C744" i="5"/>
  <c r="C844" i="5"/>
  <c r="C1011" i="5"/>
  <c r="D1011" i="5"/>
  <c r="C1058" i="5"/>
  <c r="D1058" i="5"/>
  <c r="C874" i="5"/>
  <c r="D1072" i="5"/>
  <c r="C1072" i="5"/>
  <c r="C1085" i="5"/>
  <c r="C986" i="5"/>
  <c r="C1276" i="5"/>
  <c r="D1097" i="5"/>
  <c r="C1097" i="5"/>
  <c r="D1133" i="5"/>
  <c r="C1133" i="5"/>
  <c r="D1201" i="5"/>
  <c r="C1201" i="5"/>
  <c r="C1330" i="5"/>
  <c r="D1330" i="5"/>
  <c r="AC1374" i="5"/>
  <c r="C1198" i="5"/>
  <c r="D1413" i="5"/>
  <c r="C1413" i="5"/>
  <c r="C1450" i="5"/>
  <c r="D1450" i="5"/>
  <c r="C1397" i="5"/>
  <c r="C1580" i="5"/>
  <c r="D1612" i="5"/>
  <c r="C1612" i="5"/>
  <c r="D1466" i="5"/>
  <c r="C1466" i="5"/>
  <c r="C1670" i="5"/>
  <c r="D1670" i="5"/>
  <c r="C1617" i="5"/>
  <c r="C1673" i="5"/>
  <c r="C1743" i="5"/>
  <c r="C1554" i="5"/>
  <c r="C1760" i="5"/>
  <c r="C1692" i="5"/>
  <c r="AC330" i="5"/>
  <c r="C273" i="5"/>
  <c r="C493" i="5"/>
  <c r="D493" i="5"/>
  <c r="AC584" i="5"/>
  <c r="C649" i="5"/>
  <c r="C629" i="5"/>
  <c r="C679" i="5"/>
  <c r="D679" i="5"/>
  <c r="C806" i="5"/>
  <c r="C595" i="5"/>
  <c r="C686" i="5"/>
  <c r="D686" i="5"/>
  <c r="C729" i="5"/>
  <c r="D729" i="5"/>
  <c r="AC480" i="5"/>
  <c r="C666" i="5"/>
  <c r="AC666" i="5" s="1"/>
  <c r="C948" i="5"/>
  <c r="D948" i="5"/>
  <c r="C879" i="5"/>
  <c r="D879" i="5"/>
  <c r="C612" i="5"/>
  <c r="C926" i="5"/>
  <c r="C925" i="5"/>
  <c r="D925" i="5"/>
  <c r="C907" i="5"/>
  <c r="C945" i="5"/>
  <c r="AC945" i="5" s="1"/>
  <c r="C1019" i="5"/>
  <c r="D1019" i="5"/>
  <c r="AC913" i="5"/>
  <c r="C895" i="5"/>
  <c r="D917" i="5"/>
  <c r="C917" i="5"/>
  <c r="C1117" i="5"/>
  <c r="D1117" i="5"/>
  <c r="C1230" i="5"/>
  <c r="D1230" i="5"/>
  <c r="C1076" i="5"/>
  <c r="C889" i="5"/>
  <c r="C1124" i="5"/>
  <c r="C1068" i="5"/>
  <c r="D1275" i="5"/>
  <c r="C1275" i="5"/>
  <c r="C1336" i="5"/>
  <c r="D1336" i="5"/>
  <c r="D1385" i="5"/>
  <c r="C1385" i="5"/>
  <c r="C1509" i="5"/>
  <c r="D1509" i="5"/>
  <c r="C1376" i="5"/>
  <c r="C1252" i="5"/>
  <c r="C1159" i="5"/>
  <c r="C1181" i="5"/>
  <c r="D1375" i="5"/>
  <c r="C1375" i="5"/>
  <c r="C1605" i="5"/>
  <c r="D1605" i="5"/>
  <c r="C1677" i="5"/>
  <c r="D1677" i="5"/>
  <c r="C1712" i="5"/>
  <c r="D1662" i="5"/>
  <c r="C1662" i="5"/>
  <c r="C1652" i="5"/>
  <c r="D1652" i="5"/>
  <c r="C1506" i="5"/>
  <c r="D1717" i="5"/>
  <c r="C1717" i="5"/>
  <c r="AC1875" i="5"/>
  <c r="AC1787" i="5"/>
  <c r="AC1878" i="5"/>
  <c r="C468" i="5"/>
  <c r="D468" i="5"/>
  <c r="D190" i="5"/>
  <c r="C190" i="5"/>
  <c r="C299" i="5"/>
  <c r="D299" i="5"/>
  <c r="AC311" i="5"/>
  <c r="C286" i="5"/>
  <c r="D286" i="5"/>
  <c r="AC260" i="5"/>
  <c r="C424" i="5"/>
  <c r="D424" i="5"/>
  <c r="D483" i="5"/>
  <c r="C483" i="5"/>
  <c r="C471" i="5"/>
  <c r="C521" i="5"/>
  <c r="C540" i="5"/>
  <c r="D540" i="5"/>
  <c r="C485" i="5"/>
  <c r="C888" i="5"/>
  <c r="D888" i="5"/>
  <c r="C959" i="5"/>
  <c r="D959" i="5"/>
  <c r="C829" i="5"/>
  <c r="D829" i="5"/>
  <c r="C792" i="5"/>
  <c r="D792" i="5"/>
  <c r="C656" i="5"/>
  <c r="AC883" i="5"/>
  <c r="D1048" i="5"/>
  <c r="C1048" i="5"/>
  <c r="C877" i="5"/>
  <c r="C757" i="5"/>
  <c r="D929" i="5"/>
  <c r="C929" i="5"/>
  <c r="C1020" i="5"/>
  <c r="C1059" i="5"/>
  <c r="C1017" i="5"/>
  <c r="D955" i="5"/>
  <c r="C955" i="5"/>
  <c r="C935" i="5"/>
  <c r="C1249" i="5"/>
  <c r="D1280" i="5"/>
  <c r="C1280" i="5"/>
  <c r="C1341" i="5"/>
  <c r="D1341" i="5"/>
  <c r="C1093" i="5"/>
  <c r="C1290" i="5"/>
  <c r="D1390" i="5"/>
  <c r="C1390" i="5"/>
  <c r="C1520" i="5"/>
  <c r="D1520" i="5"/>
  <c r="C1406" i="5"/>
  <c r="D1251" i="5"/>
  <c r="C1251" i="5"/>
  <c r="C1295" i="5"/>
  <c r="C1222" i="5"/>
  <c r="C1289" i="5"/>
  <c r="C1421" i="5"/>
  <c r="D1421" i="5"/>
  <c r="C1420" i="5"/>
  <c r="D1705" i="5"/>
  <c r="C1705" i="5"/>
  <c r="D1478" i="5"/>
  <c r="C1478" i="5"/>
  <c r="C1686" i="5"/>
  <c r="D1686" i="5"/>
  <c r="C1716" i="5"/>
  <c r="C1608" i="5"/>
  <c r="C1854" i="5"/>
  <c r="D1854" i="5"/>
  <c r="C1682" i="5"/>
  <c r="C1301" i="5"/>
  <c r="C1708" i="5"/>
  <c r="AC1708" i="5" s="1"/>
  <c r="C1882" i="5"/>
  <c r="C1860" i="5"/>
  <c r="AC1817" i="5"/>
  <c r="G34" i="5"/>
  <c r="G42" i="5"/>
  <c r="G46" i="5"/>
  <c r="G50" i="5"/>
  <c r="G58" i="5"/>
  <c r="G83" i="5"/>
  <c r="G96" i="5"/>
  <c r="G100" i="5"/>
  <c r="G109" i="5"/>
  <c r="G142" i="5"/>
  <c r="G153" i="5"/>
  <c r="G179" i="5"/>
  <c r="AA179" i="5" s="1"/>
  <c r="G44" i="5"/>
  <c r="AA44" i="5" s="1"/>
  <c r="G52" i="5"/>
  <c r="AA52" i="5" s="1"/>
  <c r="G56" i="5"/>
  <c r="G60" i="5"/>
  <c r="G68" i="5"/>
  <c r="AA68" i="5" s="1"/>
  <c r="G85" i="5"/>
  <c r="AA85" i="5" s="1"/>
  <c r="G87" i="5"/>
  <c r="AA87" i="5" s="1"/>
  <c r="G89" i="5"/>
  <c r="AA89" i="5" s="1"/>
  <c r="G91" i="5"/>
  <c r="G102" i="5"/>
  <c r="AA102" i="5" s="1"/>
  <c r="G107" i="5"/>
  <c r="G111" i="5"/>
  <c r="G113" i="5"/>
  <c r="G119" i="5"/>
  <c r="G159" i="5"/>
  <c r="G164" i="5"/>
  <c r="AA164" i="5" s="1"/>
  <c r="G166" i="5"/>
  <c r="G168" i="5"/>
  <c r="G170" i="5"/>
  <c r="AA170" i="5" s="1"/>
  <c r="G175" i="5"/>
  <c r="G177" i="5"/>
  <c r="G181" i="5"/>
  <c r="G103" i="5"/>
  <c r="AA103" i="5" s="1"/>
  <c r="G13" i="5"/>
  <c r="AA13" i="5" s="1"/>
  <c r="G15" i="5"/>
  <c r="AA15" i="5" s="1"/>
  <c r="G17" i="5"/>
  <c r="G19" i="5"/>
  <c r="G21" i="5"/>
  <c r="AA21" i="5" s="1"/>
  <c r="G54" i="5"/>
  <c r="G62" i="5"/>
  <c r="G66" i="5"/>
  <c r="G70" i="5"/>
  <c r="G105" i="5"/>
  <c r="G117" i="5"/>
  <c r="AA117" i="5" s="1"/>
  <c r="G121" i="5"/>
  <c r="AA121" i="5" s="1"/>
  <c r="G123" i="5"/>
  <c r="AA123" i="5" s="1"/>
  <c r="G129" i="5"/>
  <c r="AA129" i="5" s="1"/>
  <c r="G157" i="5"/>
  <c r="AA157" i="5" s="1"/>
  <c r="G161" i="5"/>
  <c r="G172" i="5"/>
  <c r="AA172" i="5" s="1"/>
  <c r="G5" i="5"/>
  <c r="G9" i="5"/>
  <c r="G23" i="5"/>
  <c r="G25" i="5"/>
  <c r="AA25" i="5" s="1"/>
  <c r="G27" i="5"/>
  <c r="G3" i="5"/>
  <c r="G7" i="5"/>
  <c r="AA7" i="5" s="1"/>
  <c r="G11" i="5"/>
  <c r="G33" i="5"/>
  <c r="G35" i="5"/>
  <c r="AA35" i="5" s="1"/>
  <c r="G37" i="5"/>
  <c r="AA37" i="5" s="1"/>
  <c r="G39" i="5"/>
  <c r="G41" i="5"/>
  <c r="G74" i="5"/>
  <c r="AA74" i="5" s="1"/>
  <c r="G76" i="5"/>
  <c r="AA76" i="5" s="1"/>
  <c r="G80" i="5"/>
  <c r="G125" i="5"/>
  <c r="G137" i="5"/>
  <c r="G141" i="5"/>
  <c r="AA141" i="5" s="1"/>
  <c r="G152" i="5"/>
  <c r="AA152" i="5" s="1"/>
  <c r="G163" i="5"/>
  <c r="G43" i="5"/>
  <c r="G45" i="5"/>
  <c r="G47" i="5"/>
  <c r="G36" i="5"/>
  <c r="G59" i="5"/>
  <c r="AA59" i="5" s="1"/>
  <c r="G104" i="5"/>
  <c r="G160" i="5"/>
  <c r="AA160" i="5" s="1"/>
  <c r="G162" i="5"/>
  <c r="AA162" i="5" s="1"/>
  <c r="G174" i="5"/>
  <c r="G14" i="5"/>
  <c r="G57" i="5"/>
  <c r="AA57" i="5" s="1"/>
  <c r="G93" i="5"/>
  <c r="G101" i="5"/>
  <c r="AA101" i="5" s="1"/>
  <c r="G130" i="5"/>
  <c r="AA130" i="5" s="1"/>
  <c r="G138" i="5"/>
  <c r="AA138" i="5" s="1"/>
  <c r="G140" i="5"/>
  <c r="AA140" i="5" s="1"/>
  <c r="G158" i="5"/>
  <c r="AA158" i="5" s="1"/>
  <c r="G12" i="5"/>
  <c r="G72" i="5"/>
  <c r="AA72" i="5" s="1"/>
  <c r="G99" i="5"/>
  <c r="G126" i="5"/>
  <c r="G132" i="5"/>
  <c r="G136" i="5"/>
  <c r="G146" i="5"/>
  <c r="G150" i="5"/>
  <c r="G156" i="5"/>
  <c r="AA156" i="5" s="1"/>
  <c r="G10" i="5"/>
  <c r="AA10" i="5" s="1"/>
  <c r="G30" i="5"/>
  <c r="G95" i="5"/>
  <c r="AA95" i="5" s="1"/>
  <c r="G124" i="5"/>
  <c r="G173" i="5"/>
  <c r="G51" i="5"/>
  <c r="G120" i="5"/>
  <c r="AA120" i="5" s="1"/>
  <c r="G49" i="5"/>
  <c r="AA49" i="5" s="1"/>
  <c r="G64" i="5"/>
  <c r="AA64" i="5" s="1"/>
  <c r="G79" i="5"/>
  <c r="G92" i="5"/>
  <c r="G118" i="5"/>
  <c r="G143" i="5"/>
  <c r="G167" i="5"/>
  <c r="AA167" i="5" s="1"/>
  <c r="G6" i="5"/>
  <c r="G73" i="5"/>
  <c r="G114" i="5"/>
  <c r="AA114" i="5" s="1"/>
  <c r="G131" i="5"/>
  <c r="AA131" i="5" s="1"/>
  <c r="G149" i="5"/>
  <c r="AA149" i="5" s="1"/>
  <c r="G20" i="5"/>
  <c r="AA20" i="5" s="1"/>
  <c r="G24" i="5"/>
  <c r="AA24" i="5" s="1"/>
  <c r="G69" i="5"/>
  <c r="G94" i="5"/>
  <c r="G112" i="5"/>
  <c r="G147" i="5"/>
  <c r="AA147" i="5" s="1"/>
  <c r="G4" i="5"/>
  <c r="G31" i="5"/>
  <c r="AA31" i="5" s="1"/>
  <c r="G86" i="5"/>
  <c r="AA86" i="5" s="1"/>
  <c r="G145" i="5"/>
  <c r="G180" i="5"/>
  <c r="G16" i="5"/>
  <c r="G61" i="5"/>
  <c r="AA61" i="5" s="1"/>
  <c r="G65" i="5"/>
  <c r="G78" i="5"/>
  <c r="G84" i="5"/>
  <c r="AA84" i="5" s="1"/>
  <c r="G106" i="5"/>
  <c r="AA106" i="5" s="1"/>
  <c r="G176" i="5"/>
  <c r="AA176" i="5" s="1"/>
  <c r="G55" i="5"/>
  <c r="G97" i="5"/>
  <c r="G115" i="5"/>
  <c r="AA115" i="5" s="1"/>
  <c r="G128" i="5"/>
  <c r="G134" i="5"/>
  <c r="G144" i="5"/>
  <c r="AA144" i="5" s="1"/>
  <c r="G148" i="5"/>
  <c r="G154" i="5"/>
  <c r="G171" i="5"/>
  <c r="G28" i="5"/>
  <c r="AA28" i="5" s="1"/>
  <c r="G53" i="5"/>
  <c r="G81" i="5"/>
  <c r="AA81" i="5" s="1"/>
  <c r="G169" i="5"/>
  <c r="G8" i="5"/>
  <c r="AA8" i="5" s="1"/>
  <c r="G32" i="5"/>
  <c r="G122" i="5"/>
  <c r="AA122" i="5" s="1"/>
  <c r="G26" i="5"/>
  <c r="G77" i="5"/>
  <c r="AA77" i="5" s="1"/>
  <c r="G90" i="5"/>
  <c r="G139" i="5"/>
  <c r="AA139" i="5" s="1"/>
  <c r="G71" i="5"/>
  <c r="AA71" i="5" s="1"/>
  <c r="G75" i="5"/>
  <c r="AA75" i="5" s="1"/>
  <c r="G88" i="5"/>
  <c r="AA88" i="5" s="1"/>
  <c r="G98" i="5"/>
  <c r="G116" i="5"/>
  <c r="AA116" i="5" s="1"/>
  <c r="G133" i="5"/>
  <c r="AA133" i="5" s="1"/>
  <c r="G151" i="5"/>
  <c r="G18" i="5"/>
  <c r="G22" i="5"/>
  <c r="AA22" i="5" s="1"/>
  <c r="G40" i="5"/>
  <c r="G110" i="5"/>
  <c r="G127" i="5"/>
  <c r="G165" i="5"/>
  <c r="AA165" i="5" s="1"/>
  <c r="G38" i="5"/>
  <c r="G67" i="5"/>
  <c r="G108" i="5"/>
  <c r="G135" i="5"/>
  <c r="AA135" i="5" s="1"/>
  <c r="G155" i="5"/>
  <c r="AA155" i="5" s="1"/>
  <c r="G29" i="5"/>
  <c r="G48" i="5"/>
  <c r="AA48" i="5" s="1"/>
  <c r="G63" i="5"/>
  <c r="G82" i="5"/>
  <c r="AA82" i="5" s="1"/>
  <c r="G178" i="5"/>
  <c r="G2" i="5"/>
  <c r="AC426" i="5" l="1"/>
  <c r="AC1773" i="5"/>
  <c r="AC968" i="5"/>
  <c r="AC1474" i="5"/>
  <c r="AC210" i="5"/>
  <c r="AC943" i="5"/>
  <c r="AC623" i="5"/>
  <c r="AC1554" i="5"/>
  <c r="AC448" i="5"/>
  <c r="AC1743" i="5"/>
  <c r="AC457" i="5"/>
  <c r="AA451" i="5"/>
  <c r="AC451" i="5" s="1"/>
  <c r="AC923" i="5"/>
  <c r="AC335" i="5"/>
  <c r="AC981" i="5"/>
  <c r="AC1187" i="5"/>
  <c r="AA63" i="5"/>
  <c r="AC63" i="5" s="1"/>
  <c r="AA146" i="5"/>
  <c r="AC146" i="5" s="1"/>
  <c r="AA1234" i="5"/>
  <c r="AC1234" i="5" s="1"/>
  <c r="AA1728" i="5"/>
  <c r="AC1728" i="5" s="1"/>
  <c r="AA1405" i="5"/>
  <c r="AC1405" i="5" s="1"/>
  <c r="AA51" i="5"/>
  <c r="AC51" i="5" s="1"/>
  <c r="AA93" i="5"/>
  <c r="AC93" i="5" s="1"/>
  <c r="AA18" i="5"/>
  <c r="AA173" i="5"/>
  <c r="AC173" i="5" s="1"/>
  <c r="AA39" i="5"/>
  <c r="AA111" i="5"/>
  <c r="AC111" i="5" s="1"/>
  <c r="AA151" i="5"/>
  <c r="AC151" i="5" s="1"/>
  <c r="AA112" i="5"/>
  <c r="AA14" i="5"/>
  <c r="AC14" i="5" s="1"/>
  <c r="AA107" i="5"/>
  <c r="AC591" i="5"/>
  <c r="AA1805" i="5"/>
  <c r="AC1805" i="5" s="1"/>
  <c r="AA108" i="5"/>
  <c r="AC108" i="5" s="1"/>
  <c r="AA65" i="5"/>
  <c r="AC65" i="5" s="1"/>
  <c r="AA94" i="5"/>
  <c r="AC94" i="5" s="1"/>
  <c r="AA62" i="5"/>
  <c r="AC62" i="5" s="1"/>
  <c r="AA42" i="5"/>
  <c r="AC42" i="5" s="1"/>
  <c r="AA298" i="5"/>
  <c r="AC298" i="5" s="1"/>
  <c r="AA927" i="5"/>
  <c r="AC927" i="5" s="1"/>
  <c r="AA373" i="5"/>
  <c r="AC373" i="5" s="1"/>
  <c r="AA127" i="5"/>
  <c r="AC127" i="5" s="1"/>
  <c r="AA97" i="5"/>
  <c r="AC97" i="5" s="1"/>
  <c r="AC145" i="5"/>
  <c r="AA145" i="5"/>
  <c r="AA150" i="5"/>
  <c r="AC150" i="5" s="1"/>
  <c r="AA80" i="5"/>
  <c r="AC80" i="5" s="1"/>
  <c r="AA3" i="5"/>
  <c r="AC3" i="5" s="1"/>
  <c r="AA17" i="5"/>
  <c r="AC17" i="5" s="1"/>
  <c r="AC100" i="5"/>
  <c r="AA100" i="5"/>
  <c r="AC673" i="5"/>
  <c r="AA673" i="5"/>
  <c r="AA296" i="5"/>
  <c r="AC296" i="5" s="1"/>
  <c r="AA1613" i="5"/>
  <c r="AC1613" i="5" s="1"/>
  <c r="AA667" i="5"/>
  <c r="AC667" i="5" s="1"/>
  <c r="AA345" i="5"/>
  <c r="AC345" i="5" s="1"/>
  <c r="AC804" i="5"/>
  <c r="AA804" i="5"/>
  <c r="AA1745" i="5"/>
  <c r="AC1745" i="5" s="1"/>
  <c r="AA262" i="5"/>
  <c r="AC262" i="5" s="1"/>
  <c r="AA290" i="5"/>
  <c r="AC290" i="5" s="1"/>
  <c r="AA1793" i="5"/>
  <c r="AC1793" i="5" s="1"/>
  <c r="AA862" i="5"/>
  <c r="AC862" i="5" s="1"/>
  <c r="AA854" i="5"/>
  <c r="AC854" i="5" s="1"/>
  <c r="AA458" i="5"/>
  <c r="AC458" i="5" s="1"/>
  <c r="AA1192" i="5"/>
  <c r="AC1192" i="5" s="1"/>
  <c r="AA224" i="5"/>
  <c r="AC224" i="5" s="1"/>
  <c r="AA832" i="5"/>
  <c r="AC832" i="5" s="1"/>
  <c r="AA581" i="5"/>
  <c r="AC581" i="5" s="1"/>
  <c r="AA281" i="5"/>
  <c r="AC281" i="5" s="1"/>
  <c r="AA55" i="5"/>
  <c r="AC55" i="5" s="1"/>
  <c r="AC821" i="5"/>
  <c r="AA821" i="5"/>
  <c r="AA1139" i="5"/>
  <c r="AC1139" i="5" s="1"/>
  <c r="AA119" i="5"/>
  <c r="AC119" i="5" s="1"/>
  <c r="AA1663" i="5"/>
  <c r="AC1663" i="5" s="1"/>
  <c r="AA556" i="5"/>
  <c r="AC556" i="5" s="1"/>
  <c r="AC1346" i="5"/>
  <c r="AA1346" i="5"/>
  <c r="AC816" i="5"/>
  <c r="AA816" i="5"/>
  <c r="AA1582" i="5"/>
  <c r="AC1582" i="5" s="1"/>
  <c r="AA272" i="5"/>
  <c r="AC272" i="5" s="1"/>
  <c r="AA1742" i="5"/>
  <c r="AC1742" i="5" s="1"/>
  <c r="AA313" i="5"/>
  <c r="AC313" i="5" s="1"/>
  <c r="AC1324" i="5"/>
  <c r="AA1324" i="5"/>
  <c r="AA867" i="5"/>
  <c r="AC867" i="5" s="1"/>
  <c r="AA1062" i="5"/>
  <c r="AC1062" i="5" s="1"/>
  <c r="AA1305" i="5"/>
  <c r="AC1305" i="5" s="1"/>
  <c r="AA1533" i="5"/>
  <c r="AC1533" i="5" s="1"/>
  <c r="AA937" i="5"/>
  <c r="AC937" i="5" s="1"/>
  <c r="AA256" i="5"/>
  <c r="AC256" i="5" s="1"/>
  <c r="AA58" i="5"/>
  <c r="AC58" i="5" s="1"/>
  <c r="AA1102" i="5"/>
  <c r="AC1102" i="5" s="1"/>
  <c r="AA1801" i="5"/>
  <c r="AC1801" i="5" s="1"/>
  <c r="AA519" i="5"/>
  <c r="AC519" i="5" s="1"/>
  <c r="AA1700" i="5"/>
  <c r="AC1700" i="5" s="1"/>
  <c r="AA847" i="5"/>
  <c r="AC847" i="5" s="1"/>
  <c r="AA1371" i="5"/>
  <c r="AC1371" i="5" s="1"/>
  <c r="AC1184" i="5"/>
  <c r="AA1184" i="5"/>
  <c r="AA950" i="5"/>
  <c r="AC950" i="5" s="1"/>
  <c r="AA1164" i="5"/>
  <c r="AC1164" i="5" s="1"/>
  <c r="AA799" i="5"/>
  <c r="AC799" i="5" s="1"/>
  <c r="AA999" i="5"/>
  <c r="AC999" i="5" s="1"/>
  <c r="AA1654" i="5"/>
  <c r="AC1654" i="5" s="1"/>
  <c r="AA1521" i="5"/>
  <c r="AC1521" i="5" s="1"/>
  <c r="AA1671" i="5"/>
  <c r="AC1671" i="5" s="1"/>
  <c r="AA1262" i="5"/>
  <c r="AC1262" i="5" s="1"/>
  <c r="AA868" i="5"/>
  <c r="AC868" i="5" s="1"/>
  <c r="AA400" i="5"/>
  <c r="AC400" i="5" s="1"/>
  <c r="AA811" i="5"/>
  <c r="AC811" i="5" s="1"/>
  <c r="AA303" i="5"/>
  <c r="AC303" i="5" s="1"/>
  <c r="AA688" i="5"/>
  <c r="AC688" i="5" s="1"/>
  <c r="AA1064" i="5"/>
  <c r="AC1064" i="5" s="1"/>
  <c r="AA1086" i="5"/>
  <c r="AC1086" i="5" s="1"/>
  <c r="AA1309" i="5"/>
  <c r="AC1309" i="5" s="1"/>
  <c r="AA1648" i="5"/>
  <c r="AC1648" i="5" s="1"/>
  <c r="AA1865" i="5"/>
  <c r="AC1865" i="5" s="1"/>
  <c r="AA1468" i="5"/>
  <c r="AC1468" i="5" s="1"/>
  <c r="AA763" i="5"/>
  <c r="AC763" i="5" s="1"/>
  <c r="AC1469" i="5"/>
  <c r="AA1469" i="5"/>
  <c r="AA896" i="5"/>
  <c r="AC896" i="5" s="1"/>
  <c r="AA1876" i="5"/>
  <c r="AC1876" i="5" s="1"/>
  <c r="AA1491" i="5"/>
  <c r="AC1491" i="5" s="1"/>
  <c r="AA1541" i="5"/>
  <c r="AC1541" i="5" s="1"/>
  <c r="AA1001" i="5"/>
  <c r="AC1001" i="5" s="1"/>
  <c r="AA732" i="5"/>
  <c r="AC732" i="5" s="1"/>
  <c r="AC1568" i="5"/>
  <c r="AA1568" i="5"/>
  <c r="AA570" i="5"/>
  <c r="AC570" i="5" s="1"/>
  <c r="AA361" i="5"/>
  <c r="AC361" i="5" s="1"/>
  <c r="AA1379" i="5"/>
  <c r="AC1379" i="5" s="1"/>
  <c r="AA363" i="5"/>
  <c r="AC363" i="5" s="1"/>
  <c r="AA915" i="5"/>
  <c r="AC915" i="5" s="1"/>
  <c r="AA1755" i="5"/>
  <c r="AC1755" i="5" s="1"/>
  <c r="AA1650" i="5"/>
  <c r="AC1650" i="5" s="1"/>
  <c r="AA509" i="5"/>
  <c r="AC509" i="5" s="1"/>
  <c r="AA857" i="5"/>
  <c r="AC857" i="5" s="1"/>
  <c r="AC951" i="5"/>
  <c r="AA951" i="5"/>
  <c r="AA610" i="5"/>
  <c r="AC610" i="5" s="1"/>
  <c r="AA1449" i="5"/>
  <c r="AC1449" i="5" s="1"/>
  <c r="AC997" i="5"/>
  <c r="AA997" i="5"/>
  <c r="AA481" i="5"/>
  <c r="AC481" i="5" s="1"/>
  <c r="AA642" i="5"/>
  <c r="AC642" i="5" s="1"/>
  <c r="AA1199" i="5"/>
  <c r="AC1199" i="5" s="1"/>
  <c r="AA198" i="5"/>
  <c r="AC198" i="5" s="1"/>
  <c r="AA1674" i="5"/>
  <c r="AC1674" i="5" s="1"/>
  <c r="AA184" i="5"/>
  <c r="AC184" i="5" s="1"/>
  <c r="AC1104" i="5"/>
  <c r="AC1353" i="5"/>
  <c r="AC1231" i="5"/>
  <c r="AC1263" i="5"/>
  <c r="AC1221" i="5"/>
  <c r="AC1499" i="5"/>
  <c r="AC1088" i="5"/>
  <c r="AC242" i="5"/>
  <c r="AC1312" i="5"/>
  <c r="AC827" i="5"/>
  <c r="AC701" i="5"/>
  <c r="AC1162" i="5"/>
  <c r="AC1111" i="5"/>
  <c r="AC600" i="5"/>
  <c r="AA53" i="5"/>
  <c r="AC53" i="5" s="1"/>
  <c r="AA307" i="5"/>
  <c r="AC307" i="5" s="1"/>
  <c r="AA40" i="5"/>
  <c r="AC40" i="5" s="1"/>
  <c r="AA47" i="5"/>
  <c r="AC47" i="5" s="1"/>
  <c r="AA651" i="5"/>
  <c r="AC651" i="5" s="1"/>
  <c r="AA391" i="5"/>
  <c r="AC391" i="5" s="1"/>
  <c r="AC1445" i="5"/>
  <c r="AA1445" i="5"/>
  <c r="AA1447" i="5"/>
  <c r="AC1447" i="5" s="1"/>
  <c r="AA1021" i="5"/>
  <c r="AC1021" i="5" s="1"/>
  <c r="AA283" i="5"/>
  <c r="AC283" i="5" s="1"/>
  <c r="AA634" i="5"/>
  <c r="AC634" i="5" s="1"/>
  <c r="AA1855" i="5"/>
  <c r="AC1855" i="5" s="1"/>
  <c r="AA1435" i="5"/>
  <c r="AC1435" i="5" s="1"/>
  <c r="AC466" i="5"/>
  <c r="AA466" i="5"/>
  <c r="AA1434" i="5"/>
  <c r="AC1434" i="5" s="1"/>
  <c r="AA942" i="5"/>
  <c r="AC942" i="5" s="1"/>
  <c r="AA1791" i="5"/>
  <c r="AC1791" i="5" s="1"/>
  <c r="AA1033" i="5"/>
  <c r="AC1033" i="5" s="1"/>
  <c r="AA703" i="5"/>
  <c r="AC703" i="5" s="1"/>
  <c r="AA919" i="5"/>
  <c r="AC919" i="5" s="1"/>
  <c r="AA1455" i="5"/>
  <c r="AC1455" i="5" s="1"/>
  <c r="AA944" i="5"/>
  <c r="AC944" i="5" s="1"/>
  <c r="AA990" i="5"/>
  <c r="AC990" i="5" s="1"/>
  <c r="AA680" i="5"/>
  <c r="AC680" i="5" s="1"/>
  <c r="AA542" i="5"/>
  <c r="AC542" i="5" s="1"/>
  <c r="AA1868" i="5"/>
  <c r="AC1868" i="5" s="1"/>
  <c r="AC1656" i="5"/>
  <c r="AA1656" i="5"/>
  <c r="AA446" i="5"/>
  <c r="AC446" i="5" s="1"/>
  <c r="AA1859" i="5"/>
  <c r="AC1859" i="5" s="1"/>
  <c r="AA846" i="5"/>
  <c r="AC846" i="5" s="1"/>
  <c r="AA1730" i="5"/>
  <c r="AC1730" i="5" s="1"/>
  <c r="AA1607" i="5"/>
  <c r="AC1607" i="5" s="1"/>
  <c r="AA1658" i="5"/>
  <c r="AC1658" i="5" s="1"/>
  <c r="AC875" i="5"/>
  <c r="AA875" i="5"/>
  <c r="AA560" i="5"/>
  <c r="AC560" i="5" s="1"/>
  <c r="AA1172" i="5"/>
  <c r="AC1172" i="5" s="1"/>
  <c r="AA1571" i="5"/>
  <c r="AC1571" i="5" s="1"/>
  <c r="AA1398" i="5"/>
  <c r="AC1398" i="5" s="1"/>
  <c r="AA678" i="5"/>
  <c r="AC678" i="5" s="1"/>
  <c r="AA197" i="5"/>
  <c r="AC197" i="5" s="1"/>
  <c r="AA1216" i="5"/>
  <c r="AC1216" i="5" s="1"/>
  <c r="AA1415" i="5"/>
  <c r="AC1415" i="5" s="1"/>
  <c r="AA1823" i="5"/>
  <c r="AC1823" i="5" s="1"/>
  <c r="AA1442" i="5"/>
  <c r="AC1442" i="5" s="1"/>
  <c r="AA1226" i="5"/>
  <c r="AC1226" i="5" s="1"/>
  <c r="AA903" i="5"/>
  <c r="AC903" i="5" s="1"/>
  <c r="AA860" i="5"/>
  <c r="AC860" i="5" s="1"/>
  <c r="AA1738" i="5"/>
  <c r="AC1738" i="5" s="1"/>
  <c r="AA721" i="5"/>
  <c r="AC721" i="5" s="1"/>
  <c r="AA1488" i="5"/>
  <c r="AC1488" i="5" s="1"/>
  <c r="AA1069" i="5"/>
  <c r="AC1069" i="5" s="1"/>
  <c r="AA589" i="5"/>
  <c r="AC589" i="5" s="1"/>
  <c r="AA408" i="5"/>
  <c r="AC408" i="5" s="1"/>
  <c r="AA547" i="5"/>
  <c r="AC547" i="5" s="1"/>
  <c r="AA841" i="5"/>
  <c r="AC841" i="5" s="1"/>
  <c r="AA1564" i="5"/>
  <c r="AC1564" i="5" s="1"/>
  <c r="AC1807" i="5"/>
  <c r="AC1046" i="5"/>
  <c r="AC1788" i="5"/>
  <c r="AC199" i="5"/>
  <c r="AC861" i="5"/>
  <c r="AC554" i="5"/>
  <c r="AC235" i="5"/>
  <c r="AC1678" i="5"/>
  <c r="AA36" i="5"/>
  <c r="AC36" i="5" s="1"/>
  <c r="AA828" i="5"/>
  <c r="AC828" i="5" s="1"/>
  <c r="AA491" i="5"/>
  <c r="AC491" i="5" s="1"/>
  <c r="AA60" i="5"/>
  <c r="AC60" i="5" s="1"/>
  <c r="AA754" i="5"/>
  <c r="AC754" i="5" s="1"/>
  <c r="AA225" i="5"/>
  <c r="AC225" i="5" s="1"/>
  <c r="AA1584" i="5"/>
  <c r="AC1584" i="5" s="1"/>
  <c r="AA1504" i="5"/>
  <c r="AC1504" i="5" s="1"/>
  <c r="AA1641" i="5"/>
  <c r="AC1641" i="5" s="1"/>
  <c r="AA1316" i="5"/>
  <c r="AC1316" i="5" s="1"/>
  <c r="AA1370" i="5"/>
  <c r="AC1370" i="5" s="1"/>
  <c r="AA897" i="5"/>
  <c r="AC897" i="5" s="1"/>
  <c r="AA1395" i="5"/>
  <c r="AC1395" i="5" s="1"/>
  <c r="AA932" i="5"/>
  <c r="AC932" i="5" s="1"/>
  <c r="AC1078" i="5"/>
  <c r="AA531" i="5"/>
  <c r="AC531" i="5" s="1"/>
  <c r="AA1624" i="5"/>
  <c r="AA214" i="5"/>
  <c r="AC214" i="5" s="1"/>
  <c r="AA771" i="5"/>
  <c r="AA1209" i="5"/>
  <c r="AC1209" i="5" s="1"/>
  <c r="AA1175" i="5"/>
  <c r="AC1175" i="5" s="1"/>
  <c r="AA1750" i="5"/>
  <c r="AC1750" i="5" s="1"/>
  <c r="AA930" i="5"/>
  <c r="AC930" i="5" s="1"/>
  <c r="AA1416" i="5"/>
  <c r="AA1664" i="5"/>
  <c r="AC1664" i="5" s="1"/>
  <c r="AA590" i="5"/>
  <c r="AC590" i="5" s="1"/>
  <c r="AA1525" i="5"/>
  <c r="AC1525" i="5" s="1"/>
  <c r="AA665" i="5"/>
  <c r="AC665" i="5" s="1"/>
  <c r="AA196" i="5"/>
  <c r="AC196" i="5" s="1"/>
  <c r="AA1767" i="5"/>
  <c r="AC1767" i="5" s="1"/>
  <c r="AA343" i="5"/>
  <c r="AC343" i="5" s="1"/>
  <c r="AA975" i="5"/>
  <c r="AC975" i="5" s="1"/>
  <c r="AA1255" i="5"/>
  <c r="AC1255" i="5" s="1"/>
  <c r="AA602" i="5"/>
  <c r="AA1583" i="5"/>
  <c r="AC1583" i="5" s="1"/>
  <c r="AA498" i="5"/>
  <c r="AC498" i="5" s="1"/>
  <c r="AA1751" i="5"/>
  <c r="AA1098" i="5"/>
  <c r="AC1098" i="5" s="1"/>
  <c r="AA1146" i="5"/>
  <c r="AA293" i="5"/>
  <c r="AC293" i="5" s="1"/>
  <c r="AA1558" i="5"/>
  <c r="AC1558" i="5" s="1"/>
  <c r="AA1551" i="5"/>
  <c r="AA871" i="5"/>
  <c r="AC871" i="5" s="1"/>
  <c r="AA569" i="5"/>
  <c r="AA1103" i="5"/>
  <c r="AC1103" i="5" s="1"/>
  <c r="AA1355" i="5"/>
  <c r="AC1355" i="5" s="1"/>
  <c r="AA632" i="5"/>
  <c r="AA462" i="5"/>
  <c r="AC462" i="5" s="1"/>
  <c r="AA388" i="5"/>
  <c r="AA232" i="5"/>
  <c r="AC232" i="5" s="1"/>
  <c r="AC853" i="5"/>
  <c r="AC1711" i="5"/>
  <c r="AC322" i="5"/>
  <c r="AA27" i="5"/>
  <c r="AB26" i="5" s="1"/>
  <c r="AA1462" i="5"/>
  <c r="AC1462" i="5" s="1"/>
  <c r="AC765" i="5"/>
  <c r="AA765" i="5"/>
  <c r="AA1412" i="5"/>
  <c r="AC1412" i="5" s="1"/>
  <c r="AA1477" i="5"/>
  <c r="AC1477" i="5" s="1"/>
  <c r="AA136" i="5"/>
  <c r="AC136" i="5" s="1"/>
  <c r="AA83" i="5"/>
  <c r="AC83" i="5" s="1"/>
  <c r="AA725" i="5"/>
  <c r="AC725" i="5" s="1"/>
  <c r="AA1460" i="5"/>
  <c r="AC1460" i="5" s="1"/>
  <c r="AA1281" i="5"/>
  <c r="AC1281" i="5" s="1"/>
  <c r="AA1035" i="5"/>
  <c r="AC1035" i="5" s="1"/>
  <c r="AA230" i="5"/>
  <c r="AC230" i="5" s="1"/>
  <c r="AA1850" i="5"/>
  <c r="AC1850" i="5" s="1"/>
  <c r="AA1733" i="5"/>
  <c r="AC1733" i="5" s="1"/>
  <c r="AA511" i="5"/>
  <c r="AC511" i="5" s="1"/>
  <c r="AC762" i="5"/>
  <c r="AA762" i="5"/>
  <c r="AA817" i="5"/>
  <c r="AC817" i="5" s="1"/>
  <c r="AA1116" i="5"/>
  <c r="AC1116" i="5" s="1"/>
  <c r="AA1766" i="5"/>
  <c r="AC1766" i="5" s="1"/>
  <c r="AA1753" i="5"/>
  <c r="AC1753" i="5" s="1"/>
  <c r="AA202" i="5"/>
  <c r="AC202" i="5" s="1"/>
  <c r="AA715" i="5"/>
  <c r="AC715" i="5" s="1"/>
  <c r="AC1835" i="5"/>
  <c r="AA1835" i="5"/>
  <c r="AA722" i="5"/>
  <c r="AC722" i="5" s="1"/>
  <c r="AA475" i="5"/>
  <c r="AC475" i="5" s="1"/>
  <c r="AA279" i="5"/>
  <c r="AC279" i="5" s="1"/>
  <c r="AA441" i="5"/>
  <c r="AC441" i="5" s="1"/>
  <c r="AA625" i="5"/>
  <c r="AC625" i="5" s="1"/>
  <c r="AA606" i="5"/>
  <c r="AC606" i="5" s="1"/>
  <c r="AA1699" i="5"/>
  <c r="AC1699" i="5" s="1"/>
  <c r="AA1480" i="5"/>
  <c r="AC1480" i="5" s="1"/>
  <c r="AA207" i="5"/>
  <c r="AC207" i="5" s="1"/>
  <c r="AA1863" i="5"/>
  <c r="AC1863" i="5" s="1"/>
  <c r="AA1014" i="5"/>
  <c r="AC1014" i="5" s="1"/>
  <c r="AA1190" i="5"/>
  <c r="AC1190" i="5" s="1"/>
  <c r="AA254" i="5"/>
  <c r="AC254" i="5" s="1"/>
  <c r="AA637" i="5"/>
  <c r="AC637" i="5" s="1"/>
  <c r="AA996" i="5"/>
  <c r="AC996" i="5" s="1"/>
  <c r="AA527" i="5"/>
  <c r="AC527" i="5" s="1"/>
  <c r="AA351" i="5"/>
  <c r="AC351" i="5" s="1"/>
  <c r="AA1818" i="5"/>
  <c r="AC1818" i="5" s="1"/>
  <c r="AA1825" i="5"/>
  <c r="AC1825" i="5" s="1"/>
  <c r="AC1610" i="5"/>
  <c r="AC1482" i="5"/>
  <c r="AC266" i="5"/>
  <c r="AC710" i="5"/>
  <c r="AC347" i="5"/>
  <c r="AC1841" i="5"/>
  <c r="AA1419" i="5"/>
  <c r="AC1419" i="5" s="1"/>
  <c r="AA455" i="5"/>
  <c r="AC455" i="5" s="1"/>
  <c r="AC964" i="5"/>
  <c r="AA964" i="5"/>
  <c r="AA1831" i="5"/>
  <c r="AC1831" i="5" s="1"/>
  <c r="AA422" i="5"/>
  <c r="AC422" i="5" s="1"/>
  <c r="AA598" i="5"/>
  <c r="AC598" i="5" s="1"/>
  <c r="AA418" i="5"/>
  <c r="AC418" i="5" s="1"/>
  <c r="AA1060" i="5"/>
  <c r="AC1060" i="5" s="1"/>
  <c r="AA212" i="5"/>
  <c r="AC212" i="5" s="1"/>
  <c r="AA843" i="5"/>
  <c r="AC843" i="5" s="1"/>
  <c r="AA4" i="5"/>
  <c r="AC4" i="5" s="1"/>
  <c r="AA41" i="5"/>
  <c r="AC41" i="5" s="1"/>
  <c r="AA113" i="5"/>
  <c r="AC113" i="5" s="1"/>
  <c r="AA154" i="5"/>
  <c r="AC154" i="5" s="1"/>
  <c r="AA6" i="5"/>
  <c r="AC6" i="5" s="1"/>
  <c r="AA43" i="5"/>
  <c r="AC43" i="5" s="1"/>
  <c r="AA50" i="5"/>
  <c r="AC50" i="5" s="1"/>
  <c r="AA26" i="5"/>
  <c r="AC26" i="5" s="1"/>
  <c r="AA143" i="5"/>
  <c r="AC143" i="5" s="1"/>
  <c r="AA845" i="5"/>
  <c r="AC845" i="5" s="1"/>
  <c r="AC182" i="5"/>
  <c r="AA182" i="5"/>
  <c r="AA67" i="5"/>
  <c r="AC67" i="5" s="1"/>
  <c r="AA32" i="5"/>
  <c r="AC32" i="5" s="1"/>
  <c r="AA134" i="5"/>
  <c r="AC134" i="5" s="1"/>
  <c r="AA69" i="5"/>
  <c r="AC69" i="5" s="1"/>
  <c r="AA118" i="5"/>
  <c r="AC118" i="5" s="1"/>
  <c r="AA30" i="5"/>
  <c r="AC30" i="5" s="1"/>
  <c r="AC12" i="5"/>
  <c r="AA12" i="5"/>
  <c r="AA33" i="5"/>
  <c r="AC33" i="5" s="1"/>
  <c r="AA161" i="5"/>
  <c r="AC161" i="5" s="1"/>
  <c r="AA54" i="5"/>
  <c r="AC54" i="5" s="1"/>
  <c r="AA91" i="5"/>
  <c r="AC91" i="5" s="1"/>
  <c r="AA153" i="5"/>
  <c r="AC153" i="5" s="1"/>
  <c r="AA34" i="5"/>
  <c r="AC34" i="5" s="1"/>
  <c r="AA220" i="5"/>
  <c r="AC220" i="5" s="1"/>
  <c r="AA604" i="5"/>
  <c r="AC604" i="5" s="1"/>
  <c r="AA1484" i="5"/>
  <c r="AC1484" i="5" s="1"/>
  <c r="AA1698" i="5"/>
  <c r="AC1698" i="5" s="1"/>
  <c r="AA206" i="5"/>
  <c r="AC206" i="5" s="1"/>
  <c r="AA1680" i="5"/>
  <c r="AC1680" i="5" s="1"/>
  <c r="AC1653" i="5"/>
  <c r="AA1653" i="5"/>
  <c r="AA783" i="5"/>
  <c r="AC783" i="5" s="1"/>
  <c r="AA1676" i="5"/>
  <c r="AC1676" i="5" s="1"/>
  <c r="AA749" i="5"/>
  <c r="AC749" i="5" s="1"/>
  <c r="AA978" i="5"/>
  <c r="AC978" i="5" s="1"/>
  <c r="AA1168" i="5"/>
  <c r="AC1168" i="5" s="1"/>
  <c r="AA1684" i="5"/>
  <c r="AC1684" i="5" s="1"/>
  <c r="AC461" i="5"/>
  <c r="AA461" i="5"/>
  <c r="AA470" i="5"/>
  <c r="AC470" i="5" s="1"/>
  <c r="AA1744" i="5"/>
  <c r="AC1744" i="5" s="1"/>
  <c r="AA442" i="5"/>
  <c r="AC442" i="5" s="1"/>
  <c r="AA1505" i="5"/>
  <c r="AC1505" i="5" s="1"/>
  <c r="AA654" i="5"/>
  <c r="AC654" i="5" s="1"/>
  <c r="AA383" i="5"/>
  <c r="AC383" i="5" s="1"/>
  <c r="AA406" i="5"/>
  <c r="AC406" i="5" s="1"/>
  <c r="AA1615" i="5"/>
  <c r="AB1614" i="5" s="1"/>
  <c r="AA668" i="5"/>
  <c r="AC668" i="5" s="1"/>
  <c r="AA1668" i="5"/>
  <c r="AC1668" i="5" s="1"/>
  <c r="AA1707" i="5"/>
  <c r="AC1707" i="5" s="1"/>
  <c r="AA825" i="5"/>
  <c r="AC825" i="5" s="1"/>
  <c r="AA747" i="5"/>
  <c r="AC747" i="5" s="1"/>
  <c r="AA1649" i="5"/>
  <c r="AC1649" i="5" s="1"/>
  <c r="AA1087" i="5"/>
  <c r="AB1087" i="5" s="1"/>
  <c r="AA1203" i="5"/>
  <c r="AC1203" i="5" s="1"/>
  <c r="AA249" i="5"/>
  <c r="AC249" i="5" s="1"/>
  <c r="AA1173" i="5"/>
  <c r="AC1173" i="5" s="1"/>
  <c r="AA687" i="5"/>
  <c r="AC687" i="5" s="1"/>
  <c r="AA1797" i="5"/>
  <c r="AC1797" i="5" s="1"/>
  <c r="AA1155" i="5"/>
  <c r="AC1155" i="5" s="1"/>
  <c r="AA1706" i="5"/>
  <c r="AC1706" i="5" s="1"/>
  <c r="AC505" i="5"/>
  <c r="AA505" i="5"/>
  <c r="AA1643" i="5"/>
  <c r="AC1643" i="5" s="1"/>
  <c r="AA698" i="5"/>
  <c r="AC698" i="5" s="1"/>
  <c r="AA1016" i="5"/>
  <c r="AC1016" i="5" s="1"/>
  <c r="AA836" i="5"/>
  <c r="AC836" i="5" s="1"/>
  <c r="AA246" i="5"/>
  <c r="AC246" i="5" s="1"/>
  <c r="AA619" i="5"/>
  <c r="AC619" i="5" s="1"/>
  <c r="AC759" i="5"/>
  <c r="AA759" i="5"/>
  <c r="AA880" i="5"/>
  <c r="AC880" i="5" s="1"/>
  <c r="AA1578" i="5"/>
  <c r="AC1578" i="5" s="1"/>
  <c r="AA436" i="5"/>
  <c r="AC436" i="5" s="1"/>
  <c r="AA492" i="5"/>
  <c r="AC492" i="5" s="1"/>
  <c r="AC1138" i="5"/>
  <c r="AC1218" i="5"/>
  <c r="AA110" i="5"/>
  <c r="AC110" i="5" s="1"/>
  <c r="AA96" i="5"/>
  <c r="AC96" i="5" s="1"/>
  <c r="AC243" i="5"/>
  <c r="AA243" i="5"/>
  <c r="AA1785" i="5"/>
  <c r="AC1785" i="5" s="1"/>
  <c r="AA316" i="5"/>
  <c r="AC316" i="5" s="1"/>
  <c r="AA1292" i="5"/>
  <c r="AC1292" i="5" s="1"/>
  <c r="AA29" i="5"/>
  <c r="AC29" i="5" s="1"/>
  <c r="AC171" i="5"/>
  <c r="AA171" i="5"/>
  <c r="AA73" i="5"/>
  <c r="AC73" i="5" s="1"/>
  <c r="AA45" i="5"/>
  <c r="AC45" i="5" s="1"/>
  <c r="AA56" i="5"/>
  <c r="AC56" i="5" s="1"/>
  <c r="AA70" i="5"/>
  <c r="AC70" i="5" s="1"/>
  <c r="AA181" i="5"/>
  <c r="AC181" i="5" s="1"/>
  <c r="AC443" i="5"/>
  <c r="AA78" i="5"/>
  <c r="AA99" i="5"/>
  <c r="AC99" i="5" s="1"/>
  <c r="AA163" i="5"/>
  <c r="AC163" i="5" s="1"/>
  <c r="AA66" i="5"/>
  <c r="AA177" i="5"/>
  <c r="AC177" i="5" s="1"/>
  <c r="AA824" i="5"/>
  <c r="AA175" i="5"/>
  <c r="AC175" i="5" s="1"/>
  <c r="AA1599" i="5"/>
  <c r="AC1599" i="5" s="1"/>
  <c r="AA352" i="5"/>
  <c r="AA275" i="5"/>
  <c r="AC275" i="5" s="1"/>
  <c r="AA2" i="5"/>
  <c r="AC2" i="5" s="1"/>
  <c r="AA38" i="5"/>
  <c r="AC38" i="5" s="1"/>
  <c r="AA98" i="5"/>
  <c r="AC98" i="5" s="1"/>
  <c r="AA128" i="5"/>
  <c r="AA16" i="5"/>
  <c r="AC16" i="5" s="1"/>
  <c r="AA92" i="5"/>
  <c r="AA137" i="5"/>
  <c r="AC137" i="5" s="1"/>
  <c r="AA11" i="5"/>
  <c r="AC11" i="5" s="1"/>
  <c r="AA168" i="5"/>
  <c r="AC168" i="5" s="1"/>
  <c r="AA142" i="5"/>
  <c r="AC142" i="5" s="1"/>
  <c r="AA539" i="5"/>
  <c r="AC539" i="5" s="1"/>
  <c r="AA694" i="5"/>
  <c r="AC694" i="5" s="1"/>
  <c r="AA484" i="5"/>
  <c r="AC484" i="5" s="1"/>
  <c r="AA425" i="5"/>
  <c r="AC425" i="5" s="1"/>
  <c r="AA1724" i="5"/>
  <c r="AC1724" i="5" s="1"/>
  <c r="AA241" i="5"/>
  <c r="AA1090" i="5"/>
  <c r="AC1090" i="5" s="1"/>
  <c r="AA1099" i="5"/>
  <c r="AC1099" i="5" s="1"/>
  <c r="AA838" i="5"/>
  <c r="AA1294" i="5"/>
  <c r="AC1294" i="5" s="1"/>
  <c r="AA1544" i="5"/>
  <c r="AB1543" i="5" s="1"/>
  <c r="AA842" i="5"/>
  <c r="AC842" i="5" s="1"/>
  <c r="AA226" i="5"/>
  <c r="AC226" i="5" s="1"/>
  <c r="AA1540" i="5"/>
  <c r="AA1651" i="5"/>
  <c r="AC1651" i="5" s="1"/>
  <c r="AA788" i="5"/>
  <c r="AA730" i="5"/>
  <c r="AC730" i="5" s="1"/>
  <c r="AA994" i="5"/>
  <c r="AC994" i="5" s="1"/>
  <c r="AA669" i="5"/>
  <c r="AA898" i="5"/>
  <c r="AC898" i="5" s="1"/>
  <c r="AA551" i="5"/>
  <c r="AA1688" i="5"/>
  <c r="AC1688" i="5" s="1"/>
  <c r="AA1792" i="5"/>
  <c r="AC1792" i="5" s="1"/>
  <c r="AA984" i="5"/>
  <c r="AC984" i="5" s="1"/>
  <c r="AA953" i="5"/>
  <c r="AC953" i="5" s="1"/>
  <c r="AA1268" i="5"/>
  <c r="AC1268" i="5" s="1"/>
  <c r="AA1119" i="5"/>
  <c r="AC1119" i="5" s="1"/>
  <c r="AA1265" i="5"/>
  <c r="AC1265" i="5" s="1"/>
  <c r="AA1392" i="5"/>
  <c r="AA472" i="5"/>
  <c r="AC472" i="5" s="1"/>
  <c r="AA1475" i="5"/>
  <c r="AA429" i="5"/>
  <c r="AC429" i="5" s="1"/>
  <c r="AA1665" i="5"/>
  <c r="AC1665" i="5" s="1"/>
  <c r="AA1458" i="5"/>
  <c r="AA1498" i="5"/>
  <c r="AC1498" i="5" s="1"/>
  <c r="AA390" i="5"/>
  <c r="AA751" i="5"/>
  <c r="AC751" i="5" s="1"/>
  <c r="AA367" i="5"/>
  <c r="AC367" i="5" s="1"/>
  <c r="AA450" i="5"/>
  <c r="AC450" i="5" s="1"/>
  <c r="AA1508" i="5"/>
  <c r="AC1508" i="5" s="1"/>
  <c r="AA502" i="5"/>
  <c r="AC502" i="5" s="1"/>
  <c r="AA1574" i="5"/>
  <c r="AC1574" i="5" s="1"/>
  <c r="AA415" i="5"/>
  <c r="AC415" i="5" s="1"/>
  <c r="AA1264" i="5"/>
  <c r="AC1811" i="5"/>
  <c r="AC700" i="5"/>
  <c r="AC1022" i="5"/>
  <c r="AA159" i="5"/>
  <c r="AC159" i="5" s="1"/>
  <c r="AA318" i="5"/>
  <c r="AC318" i="5" s="1"/>
  <c r="AA1529" i="5"/>
  <c r="AC1529" i="5" s="1"/>
  <c r="AA940" i="5"/>
  <c r="AC940" i="5" s="1"/>
  <c r="AA1697" i="5"/>
  <c r="AC1697" i="5" s="1"/>
  <c r="AA1338" i="5"/>
  <c r="AC1338" i="5" s="1"/>
  <c r="AA1514" i="5"/>
  <c r="AC1514" i="5" s="1"/>
  <c r="AA1517" i="5"/>
  <c r="AC1517" i="5" s="1"/>
  <c r="AA90" i="5"/>
  <c r="AC90" i="5" s="1"/>
  <c r="AA132" i="5"/>
  <c r="AC132" i="5" s="1"/>
  <c r="AA23" i="5"/>
  <c r="AB22" i="5" s="1"/>
  <c r="AA105" i="5"/>
  <c r="AC105" i="5" s="1"/>
  <c r="AA126" i="5"/>
  <c r="AC126" i="5" s="1"/>
  <c r="AA9" i="5"/>
  <c r="AC9" i="5" s="1"/>
  <c r="AA148" i="5"/>
  <c r="AC148" i="5" s="1"/>
  <c r="AA124" i="5"/>
  <c r="AC124" i="5" s="1"/>
  <c r="AA5" i="5"/>
  <c r="AC5" i="5" s="1"/>
  <c r="AA46" i="5"/>
  <c r="AC46" i="5" s="1"/>
  <c r="AC174" i="5"/>
  <c r="AA174" i="5"/>
  <c r="AA178" i="5"/>
  <c r="AC178" i="5" s="1"/>
  <c r="AA169" i="5"/>
  <c r="AC169" i="5" s="1"/>
  <c r="AA180" i="5"/>
  <c r="AC180" i="5" s="1"/>
  <c r="AA79" i="5"/>
  <c r="AC79" i="5" s="1"/>
  <c r="AA104" i="5"/>
  <c r="AB104" i="5" s="1"/>
  <c r="AA125" i="5"/>
  <c r="AC125" i="5" s="1"/>
  <c r="AC19" i="5"/>
  <c r="AA19" i="5"/>
  <c r="AA166" i="5"/>
  <c r="AC166" i="5" s="1"/>
  <c r="AA109" i="5"/>
  <c r="AC109" i="5" s="1"/>
  <c r="AA1808" i="5"/>
  <c r="AC1808" i="5" s="1"/>
  <c r="AA440" i="5"/>
  <c r="AC440" i="5" s="1"/>
  <c r="AA745" i="5"/>
  <c r="AC745" i="5" s="1"/>
  <c r="AA277" i="5"/>
  <c r="AC277" i="5" s="1"/>
  <c r="AA346" i="5"/>
  <c r="AC346" i="5" s="1"/>
  <c r="AA1052" i="5"/>
  <c r="AC1052" i="5" s="1"/>
  <c r="AA622" i="5"/>
  <c r="AC622" i="5" s="1"/>
  <c r="AA1440" i="5"/>
  <c r="AC1440" i="5" s="1"/>
  <c r="AA1713" i="5"/>
  <c r="AC1713" i="5" s="1"/>
  <c r="AA469" i="5"/>
  <c r="AC469" i="5" s="1"/>
  <c r="AC1007" i="5"/>
  <c r="AA1007" i="5"/>
  <c r="AA647" i="5"/>
  <c r="AC647" i="5" s="1"/>
  <c r="AA579" i="5"/>
  <c r="AC579" i="5" s="1"/>
  <c r="AA1401" i="5"/>
  <c r="AC1401" i="5" s="1"/>
  <c r="AA221" i="5"/>
  <c r="AC221" i="5" s="1"/>
  <c r="AA512" i="5"/>
  <c r="AC512" i="5" s="1"/>
  <c r="AA1362" i="5"/>
  <c r="AC1362" i="5" s="1"/>
  <c r="AC660" i="5"/>
  <c r="AA660" i="5"/>
  <c r="AA1590" i="5"/>
  <c r="AC1590" i="5" s="1"/>
  <c r="AA305" i="5"/>
  <c r="AC305" i="5" s="1"/>
  <c r="AA718" i="5"/>
  <c r="AC718" i="5" s="1"/>
  <c r="AA195" i="5"/>
  <c r="AC195" i="5" s="1"/>
  <c r="AA487" i="5"/>
  <c r="AB487" i="5" s="1"/>
  <c r="AA1195" i="5"/>
  <c r="AC1195" i="5" s="1"/>
  <c r="AA901" i="5"/>
  <c r="AC901" i="5" s="1"/>
  <c r="AA285" i="5"/>
  <c r="AC285" i="5" s="1"/>
  <c r="AA532" i="5"/>
  <c r="AC532" i="5" s="1"/>
  <c r="AC684" i="5"/>
  <c r="O1585" i="5"/>
  <c r="Q1585" i="5" s="1"/>
  <c r="S1585" i="5" s="1"/>
  <c r="U1585" i="5" s="1"/>
  <c r="W1585" i="5" s="1"/>
  <c r="Y1585" i="5" s="1"/>
  <c r="M669" i="5"/>
  <c r="O669" i="5" s="1"/>
  <c r="Q669" i="5" s="1"/>
  <c r="S669" i="5" s="1"/>
  <c r="U669" i="5" s="1"/>
  <c r="W669" i="5" s="1"/>
  <c r="Y669" i="5" s="1"/>
  <c r="O1827" i="5"/>
  <c r="Q1827" i="5" s="1"/>
  <c r="S1827" i="5" s="1"/>
  <c r="U1827" i="5" s="1"/>
  <c r="W1827" i="5" s="1"/>
  <c r="Y1827" i="5" s="1"/>
  <c r="M1792" i="5"/>
  <c r="O1792" i="5" s="1"/>
  <c r="Q1792" i="5" s="1"/>
  <c r="S1792" i="5" s="1"/>
  <c r="U1792" i="5" s="1"/>
  <c r="W1792" i="5" s="1"/>
  <c r="Y1792" i="5" s="1"/>
  <c r="O517" i="5"/>
  <c r="Q517" i="5" s="1"/>
  <c r="S517" i="5" s="1"/>
  <c r="U517" i="5" s="1"/>
  <c r="W517" i="5" s="1"/>
  <c r="Y517" i="5" s="1"/>
  <c r="O1572" i="5"/>
  <c r="Q1572" i="5" s="1"/>
  <c r="S1572" i="5" s="1"/>
  <c r="U1572" i="5" s="1"/>
  <c r="W1572" i="5" s="1"/>
  <c r="Y1572" i="5" s="1"/>
  <c r="M177" i="5"/>
  <c r="O177" i="5" s="1"/>
  <c r="Q177" i="5" s="1"/>
  <c r="S177" i="5" s="1"/>
  <c r="U177" i="5" s="1"/>
  <c r="W177" i="5" s="1"/>
  <c r="Y177" i="5" s="1"/>
  <c r="M742" i="5"/>
  <c r="O742" i="5" s="1"/>
  <c r="Q742" i="5" s="1"/>
  <c r="S742" i="5" s="1"/>
  <c r="U742" i="5" s="1"/>
  <c r="W742" i="5" s="1"/>
  <c r="Y742" i="5" s="1"/>
  <c r="K649" i="5"/>
  <c r="M649" i="5" s="1"/>
  <c r="O649" i="5" s="1"/>
  <c r="Q649" i="5" s="1"/>
  <c r="S649" i="5" s="1"/>
  <c r="U649" i="5" s="1"/>
  <c r="W649" i="5" s="1"/>
  <c r="Y649" i="5" s="1"/>
  <c r="K1125" i="5"/>
  <c r="M1125" i="5" s="1"/>
  <c r="O1125" i="5" s="1"/>
  <c r="Q1125" i="5" s="1"/>
  <c r="S1125" i="5" s="1"/>
  <c r="U1125" i="5" s="1"/>
  <c r="W1125" i="5" s="1"/>
  <c r="Y1125" i="5" s="1"/>
  <c r="M379" i="5"/>
  <c r="O379" i="5" s="1"/>
  <c r="Q379" i="5" s="1"/>
  <c r="S379" i="5" s="1"/>
  <c r="U379" i="5" s="1"/>
  <c r="W379" i="5" s="1"/>
  <c r="Y379" i="5" s="1"/>
  <c r="K646" i="5"/>
  <c r="M646" i="5" s="1"/>
  <c r="O646" i="5" s="1"/>
  <c r="Q646" i="5" s="1"/>
  <c r="S646" i="5" s="1"/>
  <c r="U646" i="5" s="1"/>
  <c r="W646" i="5" s="1"/>
  <c r="Y646" i="5" s="1"/>
  <c r="M958" i="5"/>
  <c r="O958" i="5" s="1"/>
  <c r="Q958" i="5" s="1"/>
  <c r="S958" i="5" s="1"/>
  <c r="U958" i="5" s="1"/>
  <c r="W958" i="5" s="1"/>
  <c r="Y958" i="5" s="1"/>
  <c r="M1211" i="5"/>
  <c r="O1211" i="5" s="1"/>
  <c r="Q1211" i="5" s="1"/>
  <c r="S1211" i="5" s="1"/>
  <c r="U1211" i="5" s="1"/>
  <c r="W1211" i="5" s="1"/>
  <c r="Y1211" i="5" s="1"/>
  <c r="M187" i="5"/>
  <c r="O187" i="5" s="1"/>
  <c r="Q187" i="5" s="1"/>
  <c r="S187" i="5" s="1"/>
  <c r="U187" i="5" s="1"/>
  <c r="W187" i="5" s="1"/>
  <c r="Y187" i="5" s="1"/>
  <c r="M1842" i="5"/>
  <c r="O1842" i="5" s="1"/>
  <c r="Q1842" i="5" s="1"/>
  <c r="S1842" i="5" s="1"/>
  <c r="U1842" i="5" s="1"/>
  <c r="W1842" i="5" s="1"/>
  <c r="Y1842" i="5" s="1"/>
  <c r="K109" i="5"/>
  <c r="M109" i="5" s="1"/>
  <c r="O109" i="5" s="1"/>
  <c r="Q109" i="5" s="1"/>
  <c r="S109" i="5" s="1"/>
  <c r="U109" i="5" s="1"/>
  <c r="W109" i="5" s="1"/>
  <c r="Y109" i="5" s="1"/>
  <c r="M1061" i="5"/>
  <c r="O1061" i="5" s="1"/>
  <c r="Q1061" i="5" s="1"/>
  <c r="S1061" i="5" s="1"/>
  <c r="U1061" i="5" s="1"/>
  <c r="W1061" i="5" s="1"/>
  <c r="Y1061" i="5" s="1"/>
  <c r="O688" i="5"/>
  <c r="Q688" i="5" s="1"/>
  <c r="S688" i="5" s="1"/>
  <c r="U688" i="5" s="1"/>
  <c r="W688" i="5" s="1"/>
  <c r="Y688" i="5" s="1"/>
  <c r="M632" i="5"/>
  <c r="O632" i="5" s="1"/>
  <c r="Q632" i="5" s="1"/>
  <c r="S632" i="5" s="1"/>
  <c r="U632" i="5" s="1"/>
  <c r="W632" i="5" s="1"/>
  <c r="Y632" i="5" s="1"/>
  <c r="K1386" i="5"/>
  <c r="M1386" i="5" s="1"/>
  <c r="O1386" i="5" s="1"/>
  <c r="Q1386" i="5" s="1"/>
  <c r="S1386" i="5" s="1"/>
  <c r="U1386" i="5" s="1"/>
  <c r="W1386" i="5" s="1"/>
  <c r="Y1386" i="5" s="1"/>
  <c r="K1822" i="5"/>
  <c r="M1822" i="5" s="1"/>
  <c r="O1822" i="5" s="1"/>
  <c r="Q1822" i="5" s="1"/>
  <c r="S1822" i="5" s="1"/>
  <c r="U1822" i="5" s="1"/>
  <c r="W1822" i="5" s="1"/>
  <c r="Y1822" i="5" s="1"/>
  <c r="K1163" i="5"/>
  <c r="M1163" i="5" s="1"/>
  <c r="O1163" i="5" s="1"/>
  <c r="Q1163" i="5" s="1"/>
  <c r="S1163" i="5" s="1"/>
  <c r="U1163" i="5" s="1"/>
  <c r="W1163" i="5" s="1"/>
  <c r="Y1163" i="5" s="1"/>
  <c r="K1225" i="5"/>
  <c r="M1225" i="5" s="1"/>
  <c r="O1225" i="5" s="1"/>
  <c r="Q1225" i="5" s="1"/>
  <c r="S1225" i="5" s="1"/>
  <c r="U1225" i="5" s="1"/>
  <c r="W1225" i="5" s="1"/>
  <c r="Y1225" i="5" s="1"/>
  <c r="M64" i="5"/>
  <c r="O64" i="5" s="1"/>
  <c r="Q64" i="5" s="1"/>
  <c r="S64" i="5" s="1"/>
  <c r="U64" i="5" s="1"/>
  <c r="W64" i="5" s="1"/>
  <c r="Y64" i="5" s="1"/>
  <c r="Q422" i="5"/>
  <c r="S422" i="5" s="1"/>
  <c r="U422" i="5" s="1"/>
  <c r="W422" i="5" s="1"/>
  <c r="Y422" i="5" s="1"/>
  <c r="M1433" i="5"/>
  <c r="O1433" i="5" s="1"/>
  <c r="Q1433" i="5" s="1"/>
  <c r="S1433" i="5" s="1"/>
  <c r="U1433" i="5" s="1"/>
  <c r="W1433" i="5" s="1"/>
  <c r="Y1433" i="5" s="1"/>
  <c r="O215" i="5"/>
  <c r="Q215" i="5" s="1"/>
  <c r="S215" i="5" s="1"/>
  <c r="U215" i="5" s="1"/>
  <c r="W215" i="5" s="1"/>
  <c r="Y215" i="5" s="1"/>
  <c r="K1155" i="5"/>
  <c r="M1155" i="5" s="1"/>
  <c r="O1155" i="5" s="1"/>
  <c r="Q1155" i="5" s="1"/>
  <c r="S1155" i="5" s="1"/>
  <c r="U1155" i="5" s="1"/>
  <c r="W1155" i="5" s="1"/>
  <c r="Y1155" i="5" s="1"/>
  <c r="K180" i="5"/>
  <c r="M180" i="5" s="1"/>
  <c r="O180" i="5" s="1"/>
  <c r="Q180" i="5" s="1"/>
  <c r="S180" i="5" s="1"/>
  <c r="U180" i="5" s="1"/>
  <c r="W180" i="5" s="1"/>
  <c r="Y180" i="5" s="1"/>
  <c r="K51" i="5"/>
  <c r="M51" i="5" s="1"/>
  <c r="O51" i="5" s="1"/>
  <c r="Q51" i="5" s="1"/>
  <c r="S51" i="5" s="1"/>
  <c r="U51" i="5" s="1"/>
  <c r="W51" i="5" s="1"/>
  <c r="Y51" i="5" s="1"/>
  <c r="M75" i="5"/>
  <c r="O75" i="5" s="1"/>
  <c r="Q75" i="5" s="1"/>
  <c r="S75" i="5" s="1"/>
  <c r="U75" i="5" s="1"/>
  <c r="W75" i="5" s="1"/>
  <c r="Y75" i="5" s="1"/>
  <c r="K227" i="5"/>
  <c r="M227" i="5" s="1"/>
  <c r="O227" i="5" s="1"/>
  <c r="Q227" i="5" s="1"/>
  <c r="S227" i="5" s="1"/>
  <c r="U227" i="5" s="1"/>
  <c r="W227" i="5" s="1"/>
  <c r="Y227" i="5" s="1"/>
  <c r="M679" i="5"/>
  <c r="O679" i="5" s="1"/>
  <c r="Q679" i="5" s="1"/>
  <c r="S679" i="5" s="1"/>
  <c r="U679" i="5" s="1"/>
  <c r="W679" i="5" s="1"/>
  <c r="Y679" i="5" s="1"/>
  <c r="K65" i="5"/>
  <c r="M65" i="5" s="1"/>
  <c r="O65" i="5" s="1"/>
  <c r="Q65" i="5" s="1"/>
  <c r="S65" i="5" s="1"/>
  <c r="U65" i="5" s="1"/>
  <c r="W65" i="5" s="1"/>
  <c r="Y65" i="5" s="1"/>
  <c r="M1293" i="5"/>
  <c r="O1293" i="5" s="1"/>
  <c r="Q1293" i="5" s="1"/>
  <c r="S1293" i="5" s="1"/>
  <c r="U1293" i="5" s="1"/>
  <c r="W1293" i="5" s="1"/>
  <c r="Y1293" i="5" s="1"/>
  <c r="O1213" i="5"/>
  <c r="Q1213" i="5" s="1"/>
  <c r="S1213" i="5" s="1"/>
  <c r="U1213" i="5" s="1"/>
  <c r="W1213" i="5" s="1"/>
  <c r="Y1213" i="5" s="1"/>
  <c r="K877" i="5"/>
  <c r="M877" i="5" s="1"/>
  <c r="O877" i="5" s="1"/>
  <c r="Q877" i="5" s="1"/>
  <c r="S877" i="5" s="1"/>
  <c r="U877" i="5" s="1"/>
  <c r="W877" i="5" s="1"/>
  <c r="Y877" i="5" s="1"/>
  <c r="M1288" i="5"/>
  <c r="O1288" i="5" s="1"/>
  <c r="Q1288" i="5" s="1"/>
  <c r="S1288" i="5" s="1"/>
  <c r="U1288" i="5" s="1"/>
  <c r="W1288" i="5" s="1"/>
  <c r="Y1288" i="5" s="1"/>
  <c r="O1659" i="5"/>
  <c r="Q1659" i="5" s="1"/>
  <c r="S1659" i="5" s="1"/>
  <c r="U1659" i="5" s="1"/>
  <c r="W1659" i="5" s="1"/>
  <c r="Y1659" i="5" s="1"/>
  <c r="M1512" i="5"/>
  <c r="O1512" i="5" s="1"/>
  <c r="Q1512" i="5" s="1"/>
  <c r="S1512" i="5" s="1"/>
  <c r="U1512" i="5" s="1"/>
  <c r="W1512" i="5" s="1"/>
  <c r="Y1512" i="5" s="1"/>
  <c r="K17" i="5"/>
  <c r="M17" i="5" s="1"/>
  <c r="O17" i="5" s="1"/>
  <c r="Q17" i="5" s="1"/>
  <c r="S17" i="5" s="1"/>
  <c r="U17" i="5" s="1"/>
  <c r="W17" i="5" s="1"/>
  <c r="Y17" i="5" s="1"/>
  <c r="M1710" i="5"/>
  <c r="O1710" i="5" s="1"/>
  <c r="Q1710" i="5" s="1"/>
  <c r="S1710" i="5" s="1"/>
  <c r="U1710" i="5" s="1"/>
  <c r="W1710" i="5" s="1"/>
  <c r="Y1710" i="5" s="1"/>
  <c r="O1035" i="5"/>
  <c r="Q1035" i="5" s="1"/>
  <c r="S1035" i="5" s="1"/>
  <c r="U1035" i="5" s="1"/>
  <c r="W1035" i="5" s="1"/>
  <c r="Y1035" i="5" s="1"/>
  <c r="O1360" i="5"/>
  <c r="Q1360" i="5" s="1"/>
  <c r="S1360" i="5" s="1"/>
  <c r="U1360" i="5" s="1"/>
  <c r="W1360" i="5" s="1"/>
  <c r="Y1360" i="5" s="1"/>
  <c r="M885" i="5"/>
  <c r="O885" i="5" s="1"/>
  <c r="Q885" i="5" s="1"/>
  <c r="S885" i="5" s="1"/>
  <c r="U885" i="5" s="1"/>
  <c r="W885" i="5" s="1"/>
  <c r="Y885" i="5" s="1"/>
  <c r="K788" i="5"/>
  <c r="M788" i="5" s="1"/>
  <c r="O788" i="5" s="1"/>
  <c r="Q788" i="5" s="1"/>
  <c r="S788" i="5" s="1"/>
  <c r="U788" i="5" s="1"/>
  <c r="W788" i="5" s="1"/>
  <c r="Y788" i="5" s="1"/>
  <c r="AC674" i="5"/>
  <c r="AC270" i="5"/>
  <c r="AC133" i="5"/>
  <c r="AC122" i="5"/>
  <c r="AC95" i="5"/>
  <c r="AC72" i="5"/>
  <c r="AC35" i="5"/>
  <c r="AC172" i="5"/>
  <c r="AC179" i="5"/>
  <c r="AC1812" i="5"/>
  <c r="AC1438" i="5"/>
  <c r="AC778" i="5"/>
  <c r="AC1815" i="5"/>
  <c r="AC399" i="5"/>
  <c r="AC980" i="5"/>
  <c r="AC650" i="5"/>
  <c r="AC1287" i="5"/>
  <c r="AC1689" i="5"/>
  <c r="AC1781" i="5"/>
  <c r="AC1183" i="5"/>
  <c r="AC413" i="5"/>
  <c r="AC1256" i="5"/>
  <c r="AC1354" i="5"/>
  <c r="AC906" i="5"/>
  <c r="AC780" i="5"/>
  <c r="S1409" i="5"/>
  <c r="U1409" i="5" s="1"/>
  <c r="W1409" i="5" s="1"/>
  <c r="Y1409" i="5" s="1"/>
  <c r="K754" i="5"/>
  <c r="M754" i="5" s="1"/>
  <c r="O754" i="5" s="1"/>
  <c r="Q754" i="5" s="1"/>
  <c r="S754" i="5" s="1"/>
  <c r="U754" i="5" s="1"/>
  <c r="W754" i="5" s="1"/>
  <c r="Y754" i="5" s="1"/>
  <c r="K1462" i="5"/>
  <c r="M1462" i="5" s="1"/>
  <c r="O1462" i="5" s="1"/>
  <c r="Q1462" i="5" s="1"/>
  <c r="S1462" i="5" s="1"/>
  <c r="U1462" i="5" s="1"/>
  <c r="W1462" i="5" s="1"/>
  <c r="Y1462" i="5" s="1"/>
  <c r="K790" i="5"/>
  <c r="M790" i="5" s="1"/>
  <c r="O790" i="5" s="1"/>
  <c r="Q790" i="5" s="1"/>
  <c r="S790" i="5" s="1"/>
  <c r="U790" i="5" s="1"/>
  <c r="W790" i="5" s="1"/>
  <c r="Y790" i="5" s="1"/>
  <c r="M843" i="5"/>
  <c r="O843" i="5" s="1"/>
  <c r="Q843" i="5" s="1"/>
  <c r="S843" i="5" s="1"/>
  <c r="U843" i="5" s="1"/>
  <c r="W843" i="5" s="1"/>
  <c r="Y843" i="5" s="1"/>
  <c r="M293" i="5"/>
  <c r="O293" i="5" s="1"/>
  <c r="Q293" i="5" s="1"/>
  <c r="S293" i="5" s="1"/>
  <c r="U293" i="5" s="1"/>
  <c r="W293" i="5" s="1"/>
  <c r="Y293" i="5" s="1"/>
  <c r="K1047" i="5"/>
  <c r="M1047" i="5" s="1"/>
  <c r="O1047" i="5" s="1"/>
  <c r="Q1047" i="5" s="1"/>
  <c r="S1047" i="5" s="1"/>
  <c r="U1047" i="5" s="1"/>
  <c r="W1047" i="5" s="1"/>
  <c r="Y1047" i="5" s="1"/>
  <c r="K457" i="5"/>
  <c r="M457" i="5" s="1"/>
  <c r="O457" i="5" s="1"/>
  <c r="Q457" i="5" s="1"/>
  <c r="S457" i="5" s="1"/>
  <c r="U457" i="5" s="1"/>
  <c r="W457" i="5" s="1"/>
  <c r="Y457" i="5" s="1"/>
  <c r="K936" i="5"/>
  <c r="M936" i="5" s="1"/>
  <c r="O936" i="5" s="1"/>
  <c r="Q936" i="5" s="1"/>
  <c r="S936" i="5" s="1"/>
  <c r="U936" i="5" s="1"/>
  <c r="W936" i="5" s="1"/>
  <c r="Y936" i="5" s="1"/>
  <c r="K1765" i="5"/>
  <c r="M1765" i="5" s="1"/>
  <c r="O1765" i="5" s="1"/>
  <c r="Q1765" i="5" s="1"/>
  <c r="S1765" i="5" s="1"/>
  <c r="U1765" i="5" s="1"/>
  <c r="W1765" i="5" s="1"/>
  <c r="Y1765" i="5" s="1"/>
  <c r="K920" i="5"/>
  <c r="M920" i="5" s="1"/>
  <c r="O920" i="5" s="1"/>
  <c r="Q920" i="5" s="1"/>
  <c r="S920" i="5" s="1"/>
  <c r="U920" i="5" s="1"/>
  <c r="W920" i="5" s="1"/>
  <c r="Y920" i="5" s="1"/>
  <c r="M1261" i="5"/>
  <c r="O1261" i="5" s="1"/>
  <c r="Q1261" i="5" s="1"/>
  <c r="S1261" i="5" s="1"/>
  <c r="U1261" i="5" s="1"/>
  <c r="W1261" i="5" s="1"/>
  <c r="Y1261" i="5" s="1"/>
  <c r="K1230" i="5"/>
  <c r="M1230" i="5" s="1"/>
  <c r="O1230" i="5" s="1"/>
  <c r="Q1230" i="5" s="1"/>
  <c r="S1230" i="5" s="1"/>
  <c r="U1230" i="5" s="1"/>
  <c r="W1230" i="5" s="1"/>
  <c r="Y1230" i="5" s="1"/>
  <c r="M910" i="5"/>
  <c r="O910" i="5" s="1"/>
  <c r="Q910" i="5" s="1"/>
  <c r="S910" i="5" s="1"/>
  <c r="U910" i="5" s="1"/>
  <c r="W910" i="5" s="1"/>
  <c r="Y910" i="5" s="1"/>
  <c r="K67" i="5"/>
  <c r="M67" i="5" s="1"/>
  <c r="O67" i="5" s="1"/>
  <c r="Q67" i="5" s="1"/>
  <c r="S67" i="5" s="1"/>
  <c r="U67" i="5" s="1"/>
  <c r="W67" i="5" s="1"/>
  <c r="Y67" i="5" s="1"/>
  <c r="O453" i="5"/>
  <c r="Q453" i="5" s="1"/>
  <c r="S453" i="5" s="1"/>
  <c r="U453" i="5" s="1"/>
  <c r="W453" i="5" s="1"/>
  <c r="Y453" i="5" s="1"/>
  <c r="K424" i="5"/>
  <c r="M424" i="5" s="1"/>
  <c r="O424" i="5" s="1"/>
  <c r="Q424" i="5" s="1"/>
  <c r="S424" i="5" s="1"/>
  <c r="U424" i="5" s="1"/>
  <c r="W424" i="5" s="1"/>
  <c r="Y424" i="5" s="1"/>
  <c r="K442" i="5"/>
  <c r="M442" i="5" s="1"/>
  <c r="O442" i="5" s="1"/>
  <c r="Q442" i="5" s="1"/>
  <c r="S442" i="5" s="1"/>
  <c r="U442" i="5" s="1"/>
  <c r="W442" i="5" s="1"/>
  <c r="Y442" i="5" s="1"/>
  <c r="K431" i="5"/>
  <c r="M431" i="5" s="1"/>
  <c r="O431" i="5" s="1"/>
  <c r="Q431" i="5" s="1"/>
  <c r="S431" i="5" s="1"/>
  <c r="U431" i="5" s="1"/>
  <c r="W431" i="5" s="1"/>
  <c r="Y431" i="5" s="1"/>
  <c r="K269" i="5"/>
  <c r="M269" i="5" s="1"/>
  <c r="O269" i="5" s="1"/>
  <c r="Q269" i="5" s="1"/>
  <c r="S269" i="5" s="1"/>
  <c r="U269" i="5" s="1"/>
  <c r="W269" i="5" s="1"/>
  <c r="Y269" i="5" s="1"/>
  <c r="M586" i="5"/>
  <c r="O586" i="5" s="1"/>
  <c r="Q586" i="5" s="1"/>
  <c r="S586" i="5" s="1"/>
  <c r="U586" i="5" s="1"/>
  <c r="W586" i="5" s="1"/>
  <c r="Y586" i="5" s="1"/>
  <c r="K1863" i="5"/>
  <c r="M1863" i="5" s="1"/>
  <c r="O1863" i="5" s="1"/>
  <c r="Q1863" i="5" s="1"/>
  <c r="S1863" i="5" s="1"/>
  <c r="U1863" i="5" s="1"/>
  <c r="W1863" i="5" s="1"/>
  <c r="Y1863" i="5" s="1"/>
  <c r="K1164" i="5"/>
  <c r="M1164" i="5" s="1"/>
  <c r="O1164" i="5" s="1"/>
  <c r="Q1164" i="5" s="1"/>
  <c r="S1164" i="5" s="1"/>
  <c r="U1164" i="5" s="1"/>
  <c r="W1164" i="5" s="1"/>
  <c r="Y1164" i="5" s="1"/>
  <c r="K1450" i="5"/>
  <c r="M1450" i="5" s="1"/>
  <c r="O1450" i="5" s="1"/>
  <c r="Q1450" i="5" s="1"/>
  <c r="S1450" i="5" s="1"/>
  <c r="U1450" i="5" s="1"/>
  <c r="W1450" i="5" s="1"/>
  <c r="Y1450" i="5" s="1"/>
  <c r="K462" i="5"/>
  <c r="M462" i="5" s="1"/>
  <c r="O462" i="5" s="1"/>
  <c r="Q462" i="5" s="1"/>
  <c r="S462" i="5" s="1"/>
  <c r="U462" i="5" s="1"/>
  <c r="W462" i="5" s="1"/>
  <c r="Y462" i="5" s="1"/>
  <c r="K88" i="5"/>
  <c r="M88" i="5" s="1"/>
  <c r="O88" i="5" s="1"/>
  <c r="Q88" i="5" s="1"/>
  <c r="S88" i="5" s="1"/>
  <c r="U88" i="5" s="1"/>
  <c r="W88" i="5" s="1"/>
  <c r="Y88" i="5" s="1"/>
  <c r="Y90" i="5"/>
  <c r="O280" i="5"/>
  <c r="Q280" i="5" s="1"/>
  <c r="S280" i="5" s="1"/>
  <c r="U280" i="5" s="1"/>
  <c r="W280" i="5" s="1"/>
  <c r="Y280" i="5" s="1"/>
  <c r="K9" i="5"/>
  <c r="M9" i="5" s="1"/>
  <c r="O9" i="5" s="1"/>
  <c r="Q9" i="5" s="1"/>
  <c r="S9" i="5" s="1"/>
  <c r="U9" i="5" s="1"/>
  <c r="W9" i="5" s="1"/>
  <c r="Y9" i="5" s="1"/>
  <c r="K1153" i="5"/>
  <c r="M1153" i="5" s="1"/>
  <c r="O1153" i="5" s="1"/>
  <c r="Q1153" i="5" s="1"/>
  <c r="S1153" i="5" s="1"/>
  <c r="U1153" i="5" s="1"/>
  <c r="W1153" i="5" s="1"/>
  <c r="Y1153" i="5" s="1"/>
  <c r="K167" i="5"/>
  <c r="M167" i="5" s="1"/>
  <c r="O167" i="5" s="1"/>
  <c r="Q167" i="5" s="1"/>
  <c r="S167" i="5" s="1"/>
  <c r="U167" i="5" s="1"/>
  <c r="W167" i="5" s="1"/>
  <c r="Y167" i="5" s="1"/>
  <c r="M7" i="5"/>
  <c r="O7" i="5" s="1"/>
  <c r="Q7" i="5" s="1"/>
  <c r="S7" i="5" s="1"/>
  <c r="U7" i="5" s="1"/>
  <c r="W7" i="5" s="1"/>
  <c r="Y7" i="5" s="1"/>
  <c r="AC170" i="5"/>
  <c r="AC664" i="5"/>
  <c r="AC1135" i="5"/>
  <c r="AC1633" i="5"/>
  <c r="AC1777" i="5"/>
  <c r="AC808" i="5"/>
  <c r="AC769" i="5"/>
  <c r="W1790" i="5"/>
  <c r="Y1790" i="5" s="1"/>
  <c r="M759" i="5"/>
  <c r="O759" i="5" s="1"/>
  <c r="Q759" i="5" s="1"/>
  <c r="S759" i="5" s="1"/>
  <c r="U759" i="5" s="1"/>
  <c r="W759" i="5" s="1"/>
  <c r="Y759" i="5" s="1"/>
  <c r="S1092" i="5"/>
  <c r="U1092" i="5" s="1"/>
  <c r="W1092" i="5" s="1"/>
  <c r="Y1092" i="5" s="1"/>
  <c r="O1197" i="5"/>
  <c r="Q1197" i="5" s="1"/>
  <c r="S1197" i="5" s="1"/>
  <c r="U1197" i="5" s="1"/>
  <c r="W1197" i="5" s="1"/>
  <c r="Y1197" i="5" s="1"/>
  <c r="O1867" i="5"/>
  <c r="Q1867" i="5" s="1"/>
  <c r="S1867" i="5" s="1"/>
  <c r="U1867" i="5" s="1"/>
  <c r="W1867" i="5" s="1"/>
  <c r="Y1867" i="5" s="1"/>
  <c r="O346" i="5"/>
  <c r="Q346" i="5" s="1"/>
  <c r="S346" i="5" s="1"/>
  <c r="U346" i="5" s="1"/>
  <c r="W346" i="5" s="1"/>
  <c r="Y346" i="5" s="1"/>
  <c r="Q739" i="5"/>
  <c r="S739" i="5" s="1"/>
  <c r="U739" i="5" s="1"/>
  <c r="W739" i="5" s="1"/>
  <c r="Y739" i="5" s="1"/>
  <c r="M1760" i="5"/>
  <c r="O1760" i="5" s="1"/>
  <c r="Q1760" i="5" s="1"/>
  <c r="S1760" i="5" s="1"/>
  <c r="U1760" i="5" s="1"/>
  <c r="W1760" i="5" s="1"/>
  <c r="Y1760" i="5" s="1"/>
  <c r="S55" i="5"/>
  <c r="U55" i="5" s="1"/>
  <c r="W55" i="5" s="1"/>
  <c r="Y55" i="5" s="1"/>
  <c r="O1810" i="5"/>
  <c r="Q1810" i="5" s="1"/>
  <c r="S1810" i="5" s="1"/>
  <c r="U1810" i="5" s="1"/>
  <c r="W1810" i="5" s="1"/>
  <c r="Y1810" i="5" s="1"/>
  <c r="K209" i="5"/>
  <c r="M209" i="5" s="1"/>
  <c r="O209" i="5" s="1"/>
  <c r="Q209" i="5" s="1"/>
  <c r="S209" i="5" s="1"/>
  <c r="U209" i="5" s="1"/>
  <c r="W209" i="5" s="1"/>
  <c r="Y209" i="5" s="1"/>
  <c r="K1537" i="5"/>
  <c r="M1537" i="5" s="1"/>
  <c r="O1537" i="5" s="1"/>
  <c r="Q1537" i="5" s="1"/>
  <c r="S1537" i="5" s="1"/>
  <c r="U1537" i="5" s="1"/>
  <c r="W1537" i="5" s="1"/>
  <c r="Y1537" i="5" s="1"/>
  <c r="M163" i="5"/>
  <c r="O163" i="5" s="1"/>
  <c r="Q163" i="5" s="1"/>
  <c r="S163" i="5" s="1"/>
  <c r="U163" i="5" s="1"/>
  <c r="W163" i="5" s="1"/>
  <c r="Y163" i="5" s="1"/>
  <c r="S988" i="5"/>
  <c r="U988" i="5" s="1"/>
  <c r="W988" i="5" s="1"/>
  <c r="Y988" i="5" s="1"/>
  <c r="S1020" i="5"/>
  <c r="U1020" i="5" s="1"/>
  <c r="W1020" i="5" s="1"/>
  <c r="Y1020" i="5" s="1"/>
  <c r="AC1555" i="5"/>
  <c r="AC936" i="5"/>
  <c r="AC965" i="5"/>
  <c r="AC447" i="5"/>
  <c r="AC652" i="5"/>
  <c r="AC342" i="5"/>
  <c r="AC1417" i="5"/>
  <c r="AC774" i="5"/>
  <c r="AC255" i="5"/>
  <c r="AC571" i="5"/>
  <c r="AC1518" i="5"/>
  <c r="AC550" i="5"/>
  <c r="AC1830" i="5"/>
  <c r="AC682" i="5"/>
  <c r="AC1095" i="5"/>
  <c r="AC1809" i="5"/>
  <c r="AC1147" i="5"/>
  <c r="AC1248" i="5"/>
  <c r="AC387" i="5"/>
  <c r="AC409" i="5"/>
  <c r="Q1490" i="5"/>
  <c r="S1490" i="5" s="1"/>
  <c r="U1490" i="5" s="1"/>
  <c r="W1490" i="5" s="1"/>
  <c r="Y1490" i="5" s="1"/>
  <c r="K689" i="5"/>
  <c r="M689" i="5" s="1"/>
  <c r="O689" i="5" s="1"/>
  <c r="Q689" i="5" s="1"/>
  <c r="S689" i="5" s="1"/>
  <c r="U689" i="5" s="1"/>
  <c r="W689" i="5" s="1"/>
  <c r="Y689" i="5" s="1"/>
  <c r="K1007" i="5"/>
  <c r="M1007" i="5" s="1"/>
  <c r="O1007" i="5" s="1"/>
  <c r="Q1007" i="5" s="1"/>
  <c r="S1007" i="5" s="1"/>
  <c r="U1007" i="5" s="1"/>
  <c r="W1007" i="5" s="1"/>
  <c r="Y1007" i="5" s="1"/>
  <c r="K1843" i="5"/>
  <c r="M1843" i="5" s="1"/>
  <c r="O1843" i="5" s="1"/>
  <c r="Q1843" i="5" s="1"/>
  <c r="S1843" i="5" s="1"/>
  <c r="U1843" i="5" s="1"/>
  <c r="W1843" i="5" s="1"/>
  <c r="Y1843" i="5" s="1"/>
  <c r="K1837" i="5"/>
  <c r="M1837" i="5" s="1"/>
  <c r="O1837" i="5" s="1"/>
  <c r="Q1837" i="5" s="1"/>
  <c r="S1837" i="5" s="1"/>
  <c r="U1837" i="5" s="1"/>
  <c r="W1837" i="5" s="1"/>
  <c r="Y1837" i="5" s="1"/>
  <c r="K1605" i="5"/>
  <c r="M1605" i="5" s="1"/>
  <c r="O1605" i="5" s="1"/>
  <c r="Q1605" i="5" s="1"/>
  <c r="S1605" i="5" s="1"/>
  <c r="U1605" i="5" s="1"/>
  <c r="W1605" i="5" s="1"/>
  <c r="Y1605" i="5" s="1"/>
  <c r="K260" i="5"/>
  <c r="M260" i="5" s="1"/>
  <c r="O260" i="5" s="1"/>
  <c r="Q260" i="5" s="1"/>
  <c r="S260" i="5" s="1"/>
  <c r="U260" i="5" s="1"/>
  <c r="W260" i="5" s="1"/>
  <c r="Y260" i="5" s="1"/>
  <c r="K1312" i="5"/>
  <c r="M1312" i="5" s="1"/>
  <c r="O1312" i="5" s="1"/>
  <c r="Q1312" i="5" s="1"/>
  <c r="S1312" i="5" s="1"/>
  <c r="U1312" i="5" s="1"/>
  <c r="W1312" i="5" s="1"/>
  <c r="Y1312" i="5" s="1"/>
  <c r="M1655" i="5"/>
  <c r="O1655" i="5" s="1"/>
  <c r="Q1655" i="5" s="1"/>
  <c r="S1655" i="5" s="1"/>
  <c r="U1655" i="5" s="1"/>
  <c r="W1655" i="5" s="1"/>
  <c r="Y1655" i="5" s="1"/>
  <c r="K1265" i="5"/>
  <c r="M1265" i="5" s="1"/>
  <c r="O1265" i="5" s="1"/>
  <c r="Q1265" i="5" s="1"/>
  <c r="S1265" i="5" s="1"/>
  <c r="U1265" i="5" s="1"/>
  <c r="W1265" i="5" s="1"/>
  <c r="Y1265" i="5" s="1"/>
  <c r="K664" i="5"/>
  <c r="M664" i="5" s="1"/>
  <c r="O664" i="5" s="1"/>
  <c r="Q664" i="5" s="1"/>
  <c r="S664" i="5" s="1"/>
  <c r="U664" i="5" s="1"/>
  <c r="W664" i="5" s="1"/>
  <c r="Y664" i="5" s="1"/>
  <c r="K1602" i="5"/>
  <c r="M1602" i="5" s="1"/>
  <c r="O1602" i="5" s="1"/>
  <c r="Q1602" i="5" s="1"/>
  <c r="S1602" i="5" s="1"/>
  <c r="U1602" i="5" s="1"/>
  <c r="W1602" i="5" s="1"/>
  <c r="Y1602" i="5" s="1"/>
  <c r="K1577" i="5"/>
  <c r="M1577" i="5" s="1"/>
  <c r="O1577" i="5" s="1"/>
  <c r="Q1577" i="5" s="1"/>
  <c r="S1577" i="5" s="1"/>
  <c r="U1577" i="5" s="1"/>
  <c r="W1577" i="5" s="1"/>
  <c r="Y1577" i="5" s="1"/>
  <c r="K29" i="5"/>
  <c r="M29" i="5" s="1"/>
  <c r="O29" i="5" s="1"/>
  <c r="Q29" i="5" s="1"/>
  <c r="S29" i="5" s="1"/>
  <c r="U29" i="5" s="1"/>
  <c r="W29" i="5" s="1"/>
  <c r="Y29" i="5" s="1"/>
  <c r="M1377" i="5"/>
  <c r="O1377" i="5" s="1"/>
  <c r="Q1377" i="5" s="1"/>
  <c r="S1377" i="5" s="1"/>
  <c r="U1377" i="5" s="1"/>
  <c r="W1377" i="5" s="1"/>
  <c r="Y1377" i="5" s="1"/>
  <c r="O31" i="5"/>
  <c r="Q31" i="5" s="1"/>
  <c r="S31" i="5" s="1"/>
  <c r="U31" i="5" s="1"/>
  <c r="W31" i="5" s="1"/>
  <c r="Y31" i="5" s="1"/>
  <c r="M349" i="5"/>
  <c r="O349" i="5" s="1"/>
  <c r="Q349" i="5" s="1"/>
  <c r="S349" i="5" s="1"/>
  <c r="U349" i="5" s="1"/>
  <c r="W349" i="5" s="1"/>
  <c r="Y349" i="5" s="1"/>
  <c r="Q434" i="5"/>
  <c r="S434" i="5" s="1"/>
  <c r="U434" i="5" s="1"/>
  <c r="W434" i="5" s="1"/>
  <c r="Y434" i="5" s="1"/>
  <c r="S1012" i="5"/>
  <c r="U1012" i="5" s="1"/>
  <c r="W1012" i="5" s="1"/>
  <c r="Y1012" i="5" s="1"/>
  <c r="K555" i="5"/>
  <c r="M555" i="5" s="1"/>
  <c r="O555" i="5" s="1"/>
  <c r="Q555" i="5" s="1"/>
  <c r="S555" i="5" s="1"/>
  <c r="U555" i="5" s="1"/>
  <c r="W555" i="5" s="1"/>
  <c r="Y555" i="5" s="1"/>
  <c r="K94" i="5"/>
  <c r="M94" i="5" s="1"/>
  <c r="O94" i="5" s="1"/>
  <c r="Q94" i="5" s="1"/>
  <c r="S94" i="5" s="1"/>
  <c r="U94" i="5" s="1"/>
  <c r="W94" i="5" s="1"/>
  <c r="Y94" i="5" s="1"/>
  <c r="K1480" i="5"/>
  <c r="M1480" i="5" s="1"/>
  <c r="O1480" i="5" s="1"/>
  <c r="Q1480" i="5" s="1"/>
  <c r="S1480" i="5" s="1"/>
  <c r="U1480" i="5" s="1"/>
  <c r="W1480" i="5" s="1"/>
  <c r="Y1480" i="5" s="1"/>
  <c r="K1057" i="5"/>
  <c r="M1057" i="5" s="1"/>
  <c r="O1057" i="5" s="1"/>
  <c r="Q1057" i="5" s="1"/>
  <c r="S1057" i="5" s="1"/>
  <c r="U1057" i="5" s="1"/>
  <c r="W1057" i="5" s="1"/>
  <c r="Y1057" i="5" s="1"/>
  <c r="K1878" i="5"/>
  <c r="M1878" i="5" s="1"/>
  <c r="O1878" i="5" s="1"/>
  <c r="Q1878" i="5" s="1"/>
  <c r="S1878" i="5" s="1"/>
  <c r="U1878" i="5" s="1"/>
  <c r="W1878" i="5" s="1"/>
  <c r="Y1878" i="5" s="1"/>
  <c r="K1015" i="5"/>
  <c r="M1015" i="5" s="1"/>
  <c r="O1015" i="5" s="1"/>
  <c r="Q1015" i="5" s="1"/>
  <c r="S1015" i="5" s="1"/>
  <c r="U1015" i="5" s="1"/>
  <c r="W1015" i="5" s="1"/>
  <c r="Y1015" i="5" s="1"/>
  <c r="K1442" i="5"/>
  <c r="M1442" i="5" s="1"/>
  <c r="O1442" i="5" s="1"/>
  <c r="Q1442" i="5" s="1"/>
  <c r="S1442" i="5" s="1"/>
  <c r="U1442" i="5" s="1"/>
  <c r="W1442" i="5" s="1"/>
  <c r="Y1442" i="5" s="1"/>
  <c r="K1394" i="5"/>
  <c r="M1394" i="5" s="1"/>
  <c r="O1394" i="5" s="1"/>
  <c r="Q1394" i="5" s="1"/>
  <c r="S1394" i="5" s="1"/>
  <c r="U1394" i="5" s="1"/>
  <c r="W1394" i="5" s="1"/>
  <c r="Y1394" i="5" s="1"/>
  <c r="K834" i="5"/>
  <c r="M834" i="5" s="1"/>
  <c r="O834" i="5" s="1"/>
  <c r="Q834" i="5" s="1"/>
  <c r="S834" i="5" s="1"/>
  <c r="U834" i="5" s="1"/>
  <c r="W834" i="5" s="1"/>
  <c r="Y834" i="5" s="1"/>
  <c r="M197" i="5"/>
  <c r="O197" i="5" s="1"/>
  <c r="Q197" i="5" s="1"/>
  <c r="S197" i="5" s="1"/>
  <c r="U197" i="5" s="1"/>
  <c r="W197" i="5" s="1"/>
  <c r="Y197" i="5" s="1"/>
  <c r="K1010" i="5"/>
  <c r="M1010" i="5" s="1"/>
  <c r="O1010" i="5" s="1"/>
  <c r="Q1010" i="5" s="1"/>
  <c r="S1010" i="5" s="1"/>
  <c r="U1010" i="5" s="1"/>
  <c r="W1010" i="5" s="1"/>
  <c r="Y1010" i="5" s="1"/>
  <c r="O143" i="5"/>
  <c r="Q143" i="5" s="1"/>
  <c r="S143" i="5" s="1"/>
  <c r="U143" i="5" s="1"/>
  <c r="W143" i="5" s="1"/>
  <c r="Y143" i="5" s="1"/>
  <c r="AC115" i="5"/>
  <c r="AC156" i="5"/>
  <c r="AC935" i="5"/>
  <c r="AC378" i="5"/>
  <c r="AC1869" i="5"/>
  <c r="AC797" i="5"/>
  <c r="AC605" i="5"/>
  <c r="AC216" i="5"/>
  <c r="AC1036" i="5"/>
  <c r="AC1145" i="5"/>
  <c r="AC748" i="5"/>
  <c r="AC1828" i="5"/>
  <c r="AC574" i="5"/>
  <c r="AC523" i="5"/>
  <c r="AC800" i="5"/>
  <c r="AC1543" i="5"/>
  <c r="AC784" i="5"/>
  <c r="AC1136" i="5"/>
  <c r="AC534" i="5"/>
  <c r="AC507" i="5"/>
  <c r="AC977" i="5"/>
  <c r="AC386" i="5"/>
  <c r="AC204" i="5"/>
  <c r="AC812" i="5"/>
  <c r="O124" i="5"/>
  <c r="Q124" i="5" s="1"/>
  <c r="S124" i="5" s="1"/>
  <c r="U124" i="5" s="1"/>
  <c r="W124" i="5" s="1"/>
  <c r="Y124" i="5" s="1"/>
  <c r="M1507" i="5"/>
  <c r="O1507" i="5" s="1"/>
  <c r="Q1507" i="5" s="1"/>
  <c r="S1507" i="5" s="1"/>
  <c r="U1507" i="5" s="1"/>
  <c r="W1507" i="5" s="1"/>
  <c r="Y1507" i="5" s="1"/>
  <c r="O1072" i="5"/>
  <c r="Q1072" i="5" s="1"/>
  <c r="S1072" i="5" s="1"/>
  <c r="U1072" i="5" s="1"/>
  <c r="W1072" i="5" s="1"/>
  <c r="Y1072" i="5" s="1"/>
  <c r="O498" i="5"/>
  <c r="Q498" i="5" s="1"/>
  <c r="S498" i="5" s="1"/>
  <c r="U498" i="5" s="1"/>
  <c r="W498" i="5" s="1"/>
  <c r="Y498" i="5" s="1"/>
  <c r="M6" i="5"/>
  <c r="O6" i="5" s="1"/>
  <c r="Q6" i="5" s="1"/>
  <c r="S6" i="5" s="1"/>
  <c r="U6" i="5" s="1"/>
  <c r="W6" i="5" s="1"/>
  <c r="Y6" i="5" s="1"/>
  <c r="U1670" i="5"/>
  <c r="W1670" i="5" s="1"/>
  <c r="Y1670" i="5" s="1"/>
  <c r="M655" i="5"/>
  <c r="O655" i="5" s="1"/>
  <c r="Q655" i="5" s="1"/>
  <c r="S655" i="5" s="1"/>
  <c r="U655" i="5" s="1"/>
  <c r="W655" i="5" s="1"/>
  <c r="Y655" i="5" s="1"/>
  <c r="K882" i="5"/>
  <c r="M882" i="5" s="1"/>
  <c r="O882" i="5" s="1"/>
  <c r="Q882" i="5" s="1"/>
  <c r="S882" i="5" s="1"/>
  <c r="U882" i="5" s="1"/>
  <c r="W882" i="5" s="1"/>
  <c r="Y882" i="5" s="1"/>
  <c r="S321" i="5"/>
  <c r="U321" i="5" s="1"/>
  <c r="W321" i="5" s="1"/>
  <c r="Y321" i="5" s="1"/>
  <c r="U1674" i="5"/>
  <c r="W1674" i="5" s="1"/>
  <c r="Y1674" i="5" s="1"/>
  <c r="M1487" i="5"/>
  <c r="O1487" i="5" s="1"/>
  <c r="Q1487" i="5" s="1"/>
  <c r="S1487" i="5" s="1"/>
  <c r="U1487" i="5" s="1"/>
  <c r="W1487" i="5" s="1"/>
  <c r="Y1487" i="5" s="1"/>
  <c r="S36" i="5"/>
  <c r="U36" i="5" s="1"/>
  <c r="W36" i="5" s="1"/>
  <c r="Y36" i="5" s="1"/>
  <c r="Q340" i="5"/>
  <c r="S340" i="5" s="1"/>
  <c r="U340" i="5" s="1"/>
  <c r="W340" i="5" s="1"/>
  <c r="Y340" i="5" s="1"/>
  <c r="Q1161" i="5"/>
  <c r="S1161" i="5" s="1"/>
  <c r="U1161" i="5" s="1"/>
  <c r="W1161" i="5" s="1"/>
  <c r="Y1161" i="5" s="1"/>
  <c r="Q202" i="5"/>
  <c r="S202" i="5" s="1"/>
  <c r="U202" i="5" s="1"/>
  <c r="W202" i="5" s="1"/>
  <c r="Y202" i="5" s="1"/>
  <c r="Y60" i="5"/>
  <c r="S1318" i="5"/>
  <c r="U1318" i="5" s="1"/>
  <c r="W1318" i="5" s="1"/>
  <c r="Y1318" i="5" s="1"/>
  <c r="O158" i="5"/>
  <c r="Q158" i="5" s="1"/>
  <c r="S158" i="5" s="1"/>
  <c r="U158" i="5" s="1"/>
  <c r="W158" i="5" s="1"/>
  <c r="Y158" i="5" s="1"/>
  <c r="K14" i="5"/>
  <c r="M14" i="5" s="1"/>
  <c r="O14" i="5" s="1"/>
  <c r="Q14" i="5" s="1"/>
  <c r="S14" i="5" s="1"/>
  <c r="U14" i="5" s="1"/>
  <c r="W14" i="5" s="1"/>
  <c r="Y14" i="5" s="1"/>
  <c r="O1769" i="5"/>
  <c r="Q1769" i="5" s="1"/>
  <c r="S1769" i="5" s="1"/>
  <c r="U1769" i="5" s="1"/>
  <c r="W1769" i="5" s="1"/>
  <c r="Y1769" i="5" s="1"/>
  <c r="Q1664" i="5"/>
  <c r="S1664" i="5" s="1"/>
  <c r="U1664" i="5" s="1"/>
  <c r="W1664" i="5" s="1"/>
  <c r="Y1664" i="5" s="1"/>
  <c r="K383" i="5"/>
  <c r="M383" i="5" s="1"/>
  <c r="O383" i="5" s="1"/>
  <c r="Q383" i="5" s="1"/>
  <c r="S383" i="5" s="1"/>
  <c r="U383" i="5" s="1"/>
  <c r="W383" i="5" s="1"/>
  <c r="Y383" i="5" s="1"/>
  <c r="K236" i="5"/>
  <c r="M236" i="5" s="1"/>
  <c r="O236" i="5" s="1"/>
  <c r="Q236" i="5" s="1"/>
  <c r="S236" i="5" s="1"/>
  <c r="U236" i="5" s="1"/>
  <c r="W236" i="5" s="1"/>
  <c r="Y236" i="5" s="1"/>
  <c r="K1171" i="5"/>
  <c r="M1171" i="5" s="1"/>
  <c r="O1171" i="5" s="1"/>
  <c r="Q1171" i="5" s="1"/>
  <c r="S1171" i="5" s="1"/>
  <c r="U1171" i="5" s="1"/>
  <c r="W1171" i="5" s="1"/>
  <c r="Y1171" i="5" s="1"/>
  <c r="K101" i="5"/>
  <c r="M101" i="5" s="1"/>
  <c r="O101" i="5" s="1"/>
  <c r="Q101" i="5" s="1"/>
  <c r="S101" i="5" s="1"/>
  <c r="U101" i="5" s="1"/>
  <c r="W101" i="5" s="1"/>
  <c r="Y101" i="5" s="1"/>
  <c r="K1678" i="5"/>
  <c r="M1678" i="5" s="1"/>
  <c r="O1678" i="5" s="1"/>
  <c r="Q1678" i="5" s="1"/>
  <c r="S1678" i="5" s="1"/>
  <c r="U1678" i="5" s="1"/>
  <c r="W1678" i="5" s="1"/>
  <c r="Y1678" i="5" s="1"/>
  <c r="M1838" i="5"/>
  <c r="O1838" i="5" s="1"/>
  <c r="Q1838" i="5" s="1"/>
  <c r="S1838" i="5" s="1"/>
  <c r="U1838" i="5" s="1"/>
  <c r="W1838" i="5" s="1"/>
  <c r="Y1838" i="5" s="1"/>
  <c r="AC614" i="5"/>
  <c r="AC8" i="5"/>
  <c r="AC160" i="5"/>
  <c r="AC1608" i="5"/>
  <c r="AC75" i="5"/>
  <c r="AC164" i="5"/>
  <c r="AC1575" i="5"/>
  <c r="AC1675" i="5"/>
  <c r="AC555" i="5"/>
  <c r="AC1225" i="5"/>
  <c r="Y1428" i="5"/>
  <c r="U381" i="5"/>
  <c r="W381" i="5" s="1"/>
  <c r="Y381" i="5" s="1"/>
  <c r="K70" i="5"/>
  <c r="M70" i="5" s="1"/>
  <c r="O70" i="5" s="1"/>
  <c r="Q70" i="5" s="1"/>
  <c r="S70" i="5" s="1"/>
  <c r="U70" i="5" s="1"/>
  <c r="W70" i="5" s="1"/>
  <c r="Y70" i="5" s="1"/>
  <c r="K751" i="5"/>
  <c r="M751" i="5" s="1"/>
  <c r="O751" i="5" s="1"/>
  <c r="Q751" i="5" s="1"/>
  <c r="S751" i="5" s="1"/>
  <c r="U751" i="5" s="1"/>
  <c r="W751" i="5" s="1"/>
  <c r="Y751" i="5" s="1"/>
  <c r="K147" i="5"/>
  <c r="M147" i="5" s="1"/>
  <c r="O147" i="5" s="1"/>
  <c r="Q147" i="5" s="1"/>
  <c r="S147" i="5" s="1"/>
  <c r="U147" i="5" s="1"/>
  <c r="W147" i="5" s="1"/>
  <c r="Y147" i="5" s="1"/>
  <c r="K182" i="5"/>
  <c r="M182" i="5" s="1"/>
  <c r="O182" i="5" s="1"/>
  <c r="Q182" i="5" s="1"/>
  <c r="S182" i="5" s="1"/>
  <c r="U182" i="5" s="1"/>
  <c r="W182" i="5" s="1"/>
  <c r="Y182" i="5" s="1"/>
  <c r="K1337" i="5"/>
  <c r="M1337" i="5" s="1"/>
  <c r="O1337" i="5" s="1"/>
  <c r="Q1337" i="5" s="1"/>
  <c r="S1337" i="5" s="1"/>
  <c r="U1337" i="5" s="1"/>
  <c r="W1337" i="5" s="1"/>
  <c r="Y1337" i="5" s="1"/>
  <c r="K1238" i="5"/>
  <c r="M1238" i="5" s="1"/>
  <c r="O1238" i="5" s="1"/>
  <c r="Q1238" i="5" s="1"/>
  <c r="S1238" i="5" s="1"/>
  <c r="U1238" i="5" s="1"/>
  <c r="W1238" i="5" s="1"/>
  <c r="Y1238" i="5" s="1"/>
  <c r="O1619" i="5"/>
  <c r="Q1619" i="5" s="1"/>
  <c r="S1619" i="5" s="1"/>
  <c r="U1619" i="5" s="1"/>
  <c r="W1619" i="5" s="1"/>
  <c r="Y1619" i="5" s="1"/>
  <c r="M1413" i="5"/>
  <c r="O1413" i="5" s="1"/>
  <c r="Q1413" i="5" s="1"/>
  <c r="S1413" i="5" s="1"/>
  <c r="U1413" i="5" s="1"/>
  <c r="W1413" i="5" s="1"/>
  <c r="Y1413" i="5" s="1"/>
  <c r="K1627" i="5"/>
  <c r="M1627" i="5" s="1"/>
  <c r="O1627" i="5" s="1"/>
  <c r="Q1627" i="5" s="1"/>
  <c r="S1627" i="5" s="1"/>
  <c r="U1627" i="5" s="1"/>
  <c r="W1627" i="5" s="1"/>
  <c r="Y1627" i="5" s="1"/>
  <c r="K328" i="5"/>
  <c r="M328" i="5" s="1"/>
  <c r="O328" i="5" s="1"/>
  <c r="Q328" i="5" s="1"/>
  <c r="S328" i="5" s="1"/>
  <c r="U328" i="5" s="1"/>
  <c r="W328" i="5" s="1"/>
  <c r="Y328" i="5" s="1"/>
  <c r="K626" i="5"/>
  <c r="M626" i="5" s="1"/>
  <c r="O626" i="5" s="1"/>
  <c r="Q626" i="5" s="1"/>
  <c r="S626" i="5" s="1"/>
  <c r="U626" i="5" s="1"/>
  <c r="W626" i="5" s="1"/>
  <c r="Y626" i="5" s="1"/>
  <c r="K192" i="5"/>
  <c r="M192" i="5" s="1"/>
  <c r="O192" i="5" s="1"/>
  <c r="Q192" i="5" s="1"/>
  <c r="S192" i="5" s="1"/>
  <c r="U192" i="5" s="1"/>
  <c r="W192" i="5" s="1"/>
  <c r="Y192" i="5" s="1"/>
  <c r="M1198" i="5"/>
  <c r="O1198" i="5" s="1"/>
  <c r="Q1198" i="5" s="1"/>
  <c r="S1198" i="5" s="1"/>
  <c r="U1198" i="5" s="1"/>
  <c r="W1198" i="5" s="1"/>
  <c r="Y1198" i="5" s="1"/>
  <c r="K131" i="5"/>
  <c r="M131" i="5" s="1"/>
  <c r="O131" i="5" s="1"/>
  <c r="Q131" i="5" s="1"/>
  <c r="S131" i="5" s="1"/>
  <c r="U131" i="5" s="1"/>
  <c r="W131" i="5" s="1"/>
  <c r="Y131" i="5" s="1"/>
  <c r="K815" i="5"/>
  <c r="M815" i="5" s="1"/>
  <c r="O815" i="5" s="1"/>
  <c r="Q815" i="5" s="1"/>
  <c r="S815" i="5" s="1"/>
  <c r="U815" i="5" s="1"/>
  <c r="W815" i="5" s="1"/>
  <c r="Y815" i="5" s="1"/>
  <c r="K779" i="5"/>
  <c r="M779" i="5" s="1"/>
  <c r="O779" i="5" s="1"/>
  <c r="Q779" i="5" s="1"/>
  <c r="S779" i="5" s="1"/>
  <c r="U779" i="5" s="1"/>
  <c r="W779" i="5" s="1"/>
  <c r="Y779" i="5" s="1"/>
  <c r="M1670" i="5"/>
  <c r="O1670" i="5" s="1"/>
  <c r="Q1670" i="5" s="1"/>
  <c r="S1670" i="5" s="1"/>
  <c r="K144" i="5"/>
  <c r="M144" i="5" s="1"/>
  <c r="O144" i="5" s="1"/>
  <c r="Q144" i="5" s="1"/>
  <c r="S144" i="5" s="1"/>
  <c r="U144" i="5" s="1"/>
  <c r="W144" i="5" s="1"/>
  <c r="Y144" i="5" s="1"/>
  <c r="K1127" i="5"/>
  <c r="M1127" i="5" s="1"/>
  <c r="O1127" i="5" s="1"/>
  <c r="Q1127" i="5" s="1"/>
  <c r="S1127" i="5" s="1"/>
  <c r="U1127" i="5" s="1"/>
  <c r="W1127" i="5" s="1"/>
  <c r="Y1127" i="5" s="1"/>
  <c r="O636" i="5"/>
  <c r="Q636" i="5" s="1"/>
  <c r="S636" i="5" s="1"/>
  <c r="U636" i="5" s="1"/>
  <c r="W636" i="5" s="1"/>
  <c r="Y636" i="5" s="1"/>
  <c r="K1548" i="5"/>
  <c r="M1548" i="5" s="1"/>
  <c r="O1548" i="5" s="1"/>
  <c r="Q1548" i="5" s="1"/>
  <c r="S1548" i="5" s="1"/>
  <c r="U1548" i="5" s="1"/>
  <c r="W1548" i="5" s="1"/>
  <c r="Y1548" i="5" s="1"/>
  <c r="K1513" i="5"/>
  <c r="M1513" i="5" s="1"/>
  <c r="O1513" i="5" s="1"/>
  <c r="Q1513" i="5" s="1"/>
  <c r="S1513" i="5" s="1"/>
  <c r="U1513" i="5" s="1"/>
  <c r="W1513" i="5" s="1"/>
  <c r="Y1513" i="5" s="1"/>
  <c r="K136" i="5"/>
  <c r="M136" i="5" s="1"/>
  <c r="O136" i="5" s="1"/>
  <c r="Q136" i="5" s="1"/>
  <c r="S136" i="5" s="1"/>
  <c r="U136" i="5" s="1"/>
  <c r="W136" i="5" s="1"/>
  <c r="Y136" i="5" s="1"/>
  <c r="K190" i="5"/>
  <c r="M190" i="5" s="1"/>
  <c r="O190" i="5" s="1"/>
  <c r="Q190" i="5" s="1"/>
  <c r="S190" i="5" s="1"/>
  <c r="U190" i="5" s="1"/>
  <c r="W190" i="5" s="1"/>
  <c r="Y190" i="5" s="1"/>
  <c r="AC1872" i="5"/>
  <c r="AC140" i="5"/>
  <c r="AC129" i="5"/>
  <c r="AC1134" i="5"/>
  <c r="AC717" i="5"/>
  <c r="AC1331" i="5"/>
  <c r="AC59" i="5"/>
  <c r="AC1290" i="5"/>
  <c r="AC1356" i="5"/>
  <c r="AC1429" i="5"/>
  <c r="AC1109" i="5"/>
  <c r="AC49" i="5"/>
  <c r="AC15" i="5"/>
  <c r="AC68" i="5"/>
  <c r="AC1025" i="5"/>
  <c r="AC658" i="5"/>
  <c r="AC251" i="5"/>
  <c r="AC713" i="5"/>
  <c r="AC280" i="5"/>
  <c r="AC1427" i="5"/>
  <c r="AC1660" i="5"/>
  <c r="AC787" i="5"/>
  <c r="AC1108" i="5"/>
  <c r="AC1034" i="5"/>
  <c r="AC1348" i="5"/>
  <c r="AC1453" i="5"/>
  <c r="AB648" i="5"/>
  <c r="AC1101" i="5"/>
  <c r="AC582" i="5"/>
  <c r="AC1536" i="5"/>
  <c r="AC1710" i="5"/>
  <c r="AC1567" i="5"/>
  <c r="M1384" i="5"/>
  <c r="O1384" i="5" s="1"/>
  <c r="Q1384" i="5" s="1"/>
  <c r="S1384" i="5" s="1"/>
  <c r="U1384" i="5" s="1"/>
  <c r="W1384" i="5" s="1"/>
  <c r="Y1384" i="5" s="1"/>
  <c r="U251" i="5"/>
  <c r="W251" i="5" s="1"/>
  <c r="Y251" i="5" s="1"/>
  <c r="K732" i="5"/>
  <c r="M732" i="5" s="1"/>
  <c r="O732" i="5" s="1"/>
  <c r="Q732" i="5" s="1"/>
  <c r="S732" i="5" s="1"/>
  <c r="U732" i="5" s="1"/>
  <c r="W732" i="5" s="1"/>
  <c r="Y732" i="5" s="1"/>
  <c r="S1011" i="5"/>
  <c r="U1011" i="5" s="1"/>
  <c r="W1011" i="5" s="1"/>
  <c r="Y1011" i="5" s="1"/>
  <c r="K998" i="5"/>
  <c r="M998" i="5" s="1"/>
  <c r="O998" i="5" s="1"/>
  <c r="Q998" i="5" s="1"/>
  <c r="S998" i="5" s="1"/>
  <c r="U998" i="5" s="1"/>
  <c r="W998" i="5" s="1"/>
  <c r="Y998" i="5" s="1"/>
  <c r="K1496" i="5"/>
  <c r="M1496" i="5" s="1"/>
  <c r="O1496" i="5" s="1"/>
  <c r="Q1496" i="5" s="1"/>
  <c r="S1496" i="5" s="1"/>
  <c r="U1496" i="5" s="1"/>
  <c r="W1496" i="5" s="1"/>
  <c r="Y1496" i="5" s="1"/>
  <c r="K471" i="5"/>
  <c r="M471" i="5" s="1"/>
  <c r="O471" i="5" s="1"/>
  <c r="Q471" i="5" s="1"/>
  <c r="S471" i="5" s="1"/>
  <c r="U471" i="5" s="1"/>
  <c r="W471" i="5" s="1"/>
  <c r="Y471" i="5" s="1"/>
  <c r="K1479" i="5"/>
  <c r="M1479" i="5" s="1"/>
  <c r="O1479" i="5" s="1"/>
  <c r="Q1479" i="5" s="1"/>
  <c r="S1479" i="5" s="1"/>
  <c r="U1479" i="5" s="1"/>
  <c r="W1479" i="5" s="1"/>
  <c r="Y1479" i="5" s="1"/>
  <c r="K1166" i="5"/>
  <c r="M1166" i="5" s="1"/>
  <c r="O1166" i="5" s="1"/>
  <c r="Q1166" i="5" s="1"/>
  <c r="S1166" i="5" s="1"/>
  <c r="U1166" i="5" s="1"/>
  <c r="W1166" i="5" s="1"/>
  <c r="Y1166" i="5" s="1"/>
  <c r="M176" i="5"/>
  <c r="O176" i="5" s="1"/>
  <c r="Q176" i="5" s="1"/>
  <c r="S176" i="5" s="1"/>
  <c r="U176" i="5" s="1"/>
  <c r="W176" i="5" s="1"/>
  <c r="Y176" i="5" s="1"/>
  <c r="K1612" i="5"/>
  <c r="M1612" i="5" s="1"/>
  <c r="O1612" i="5" s="1"/>
  <c r="Q1612" i="5" s="1"/>
  <c r="S1612" i="5" s="1"/>
  <c r="U1612" i="5" s="1"/>
  <c r="W1612" i="5" s="1"/>
  <c r="Y1612" i="5" s="1"/>
  <c r="Q452" i="5"/>
  <c r="S452" i="5" s="1"/>
  <c r="U452" i="5" s="1"/>
  <c r="W452" i="5" s="1"/>
  <c r="Y452" i="5" s="1"/>
  <c r="K1201" i="5"/>
  <c r="M1201" i="5" s="1"/>
  <c r="O1201" i="5" s="1"/>
  <c r="Q1201" i="5" s="1"/>
  <c r="S1201" i="5" s="1"/>
  <c r="U1201" i="5" s="1"/>
  <c r="W1201" i="5" s="1"/>
  <c r="Y1201" i="5" s="1"/>
  <c r="O1788" i="5"/>
  <c r="Q1788" i="5" s="1"/>
  <c r="S1788" i="5" s="1"/>
  <c r="U1788" i="5" s="1"/>
  <c r="W1788" i="5" s="1"/>
  <c r="Y1788" i="5" s="1"/>
  <c r="K1472" i="5"/>
  <c r="M1472" i="5" s="1"/>
  <c r="O1472" i="5" s="1"/>
  <c r="Q1472" i="5" s="1"/>
  <c r="S1472" i="5" s="1"/>
  <c r="U1472" i="5" s="1"/>
  <c r="W1472" i="5" s="1"/>
  <c r="Y1472" i="5" s="1"/>
  <c r="K1115" i="5"/>
  <c r="M1115" i="5" s="1"/>
  <c r="O1115" i="5" s="1"/>
  <c r="Q1115" i="5" s="1"/>
  <c r="S1115" i="5" s="1"/>
  <c r="U1115" i="5" s="1"/>
  <c r="W1115" i="5" s="1"/>
  <c r="Y1115" i="5" s="1"/>
  <c r="M367" i="5"/>
  <c r="O367" i="5" s="1"/>
  <c r="Q367" i="5" s="1"/>
  <c r="S367" i="5" s="1"/>
  <c r="U367" i="5" s="1"/>
  <c r="W367" i="5" s="1"/>
  <c r="Y367" i="5" s="1"/>
  <c r="K940" i="5"/>
  <c r="M940" i="5" s="1"/>
  <c r="O940" i="5" s="1"/>
  <c r="Q940" i="5" s="1"/>
  <c r="S940" i="5" s="1"/>
  <c r="U940" i="5" s="1"/>
  <c r="W940" i="5" s="1"/>
  <c r="Y940" i="5" s="1"/>
  <c r="K11" i="5"/>
  <c r="M11" i="5" s="1"/>
  <c r="O11" i="5" s="1"/>
  <c r="Q11" i="5" s="1"/>
  <c r="S11" i="5" s="1"/>
  <c r="U11" i="5" s="1"/>
  <c r="W11" i="5" s="1"/>
  <c r="Y11" i="5" s="1"/>
  <c r="K80" i="5"/>
  <c r="M80" i="5" s="1"/>
  <c r="O80" i="5" s="1"/>
  <c r="Q80" i="5" s="1"/>
  <c r="S80" i="5" s="1"/>
  <c r="U80" i="5" s="1"/>
  <c r="W80" i="5" s="1"/>
  <c r="Y80" i="5" s="1"/>
  <c r="M1497" i="5"/>
  <c r="O1497" i="5" s="1"/>
  <c r="Q1497" i="5" s="1"/>
  <c r="S1497" i="5" s="1"/>
  <c r="U1497" i="5" s="1"/>
  <c r="W1497" i="5" s="1"/>
  <c r="Y1497" i="5" s="1"/>
  <c r="K179" i="5"/>
  <c r="M179" i="5" s="1"/>
  <c r="O179" i="5" s="1"/>
  <c r="Q179" i="5" s="1"/>
  <c r="S179" i="5" s="1"/>
  <c r="U179" i="5" s="1"/>
  <c r="W179" i="5" s="1"/>
  <c r="Y179" i="5" s="1"/>
  <c r="M1131" i="5"/>
  <c r="O1131" i="5" s="1"/>
  <c r="Q1131" i="5" s="1"/>
  <c r="S1131" i="5" s="1"/>
  <c r="U1131" i="5" s="1"/>
  <c r="W1131" i="5" s="1"/>
  <c r="Y1131" i="5" s="1"/>
  <c r="K382" i="5"/>
  <c r="M382" i="5" s="1"/>
  <c r="O382" i="5" s="1"/>
  <c r="Q382" i="5" s="1"/>
  <c r="S382" i="5" s="1"/>
  <c r="U382" i="5" s="1"/>
  <c r="W382" i="5" s="1"/>
  <c r="Y382" i="5" s="1"/>
  <c r="K1191" i="5"/>
  <c r="M1191" i="5" s="1"/>
  <c r="O1191" i="5" s="1"/>
  <c r="Q1191" i="5" s="1"/>
  <c r="S1191" i="5" s="1"/>
  <c r="U1191" i="5" s="1"/>
  <c r="W1191" i="5" s="1"/>
  <c r="Y1191" i="5" s="1"/>
  <c r="K1567" i="5"/>
  <c r="M1567" i="5" s="1"/>
  <c r="O1567" i="5" s="1"/>
  <c r="Q1567" i="5" s="1"/>
  <c r="S1567" i="5" s="1"/>
  <c r="U1567" i="5" s="1"/>
  <c r="W1567" i="5" s="1"/>
  <c r="Y1567" i="5" s="1"/>
  <c r="K987" i="5"/>
  <c r="M987" i="5" s="1"/>
  <c r="O987" i="5" s="1"/>
  <c r="Q987" i="5" s="1"/>
  <c r="S987" i="5" s="1"/>
  <c r="U987" i="5" s="1"/>
  <c r="W987" i="5" s="1"/>
  <c r="Y987" i="5" s="1"/>
  <c r="K414" i="5"/>
  <c r="M414" i="5" s="1"/>
  <c r="O414" i="5" s="1"/>
  <c r="Q414" i="5" s="1"/>
  <c r="S414" i="5" s="1"/>
  <c r="U414" i="5" s="1"/>
  <c r="W414" i="5" s="1"/>
  <c r="Y414" i="5" s="1"/>
  <c r="O1591" i="5"/>
  <c r="Q1591" i="5" s="1"/>
  <c r="S1591" i="5" s="1"/>
  <c r="U1591" i="5" s="1"/>
  <c r="W1591" i="5" s="1"/>
  <c r="Y1591" i="5" s="1"/>
  <c r="K1516" i="5"/>
  <c r="M1516" i="5" s="1"/>
  <c r="O1516" i="5" s="1"/>
  <c r="Q1516" i="5" s="1"/>
  <c r="S1516" i="5" s="1"/>
  <c r="U1516" i="5" s="1"/>
  <c r="W1516" i="5" s="1"/>
  <c r="Y1516" i="5" s="1"/>
  <c r="K1297" i="5"/>
  <c r="M1297" i="5" s="1"/>
  <c r="O1297" i="5" s="1"/>
  <c r="Q1297" i="5" s="1"/>
  <c r="S1297" i="5" s="1"/>
  <c r="U1297" i="5" s="1"/>
  <c r="W1297" i="5" s="1"/>
  <c r="Y1297" i="5" s="1"/>
  <c r="M1614" i="5"/>
  <c r="O1614" i="5" s="1"/>
  <c r="Q1614" i="5" s="1"/>
  <c r="S1614" i="5" s="1"/>
  <c r="U1614" i="5" s="1"/>
  <c r="W1614" i="5" s="1"/>
  <c r="Y1614" i="5" s="1"/>
  <c r="K35" i="5"/>
  <c r="M35" i="5" s="1"/>
  <c r="O35" i="5" s="1"/>
  <c r="Q35" i="5" s="1"/>
  <c r="S35" i="5" s="1"/>
  <c r="U35" i="5" s="1"/>
  <c r="W35" i="5" s="1"/>
  <c r="Y35" i="5" s="1"/>
  <c r="AC410" i="5"/>
  <c r="AC167" i="5"/>
  <c r="AC44" i="5"/>
  <c r="AC521" i="5"/>
  <c r="AC639" i="5"/>
  <c r="AC123" i="5"/>
  <c r="AC85" i="5"/>
  <c r="AC1623" i="5"/>
  <c r="AC1851" i="5"/>
  <c r="AC86" i="5"/>
  <c r="AC76" i="5"/>
  <c r="AC121" i="5"/>
  <c r="AC48" i="5"/>
  <c r="AC139" i="5"/>
  <c r="AC117" i="5"/>
  <c r="AB1570" i="5"/>
  <c r="AC1503" i="5"/>
  <c r="AC319" i="5"/>
  <c r="AC375" i="5"/>
  <c r="AC636" i="5"/>
  <c r="AC770" i="5"/>
  <c r="AC585" i="5"/>
  <c r="AC486" i="5"/>
  <c r="AC1129" i="5"/>
  <c r="AC1726" i="5"/>
  <c r="AC1771" i="5"/>
  <c r="AC403" i="5"/>
  <c r="AC536" i="5"/>
  <c r="AC1559" i="5"/>
  <c r="AC217" i="5"/>
  <c r="AC452" i="5"/>
  <c r="AC1163" i="5"/>
  <c r="AC1224" i="5"/>
  <c r="AC691" i="5"/>
  <c r="AC661" i="5"/>
  <c r="AC1452" i="5"/>
  <c r="AC705" i="5"/>
  <c r="AC453" i="5"/>
  <c r="AC1463" i="5"/>
  <c r="AC1638" i="5"/>
  <c r="AC1399" i="5"/>
  <c r="AC1690" i="5"/>
  <c r="AC956" i="5"/>
  <c r="AC245" i="5"/>
  <c r="AC325" i="5"/>
  <c r="AC1304" i="5"/>
  <c r="AC244" i="5"/>
  <c r="AC1846" i="5"/>
  <c r="AC380" i="5"/>
  <c r="AC341" i="5"/>
  <c r="AC720" i="5"/>
  <c r="AC772" i="5"/>
  <c r="AC1188" i="5"/>
  <c r="Y1108" i="5"/>
  <c r="Q635" i="5"/>
  <c r="S635" i="5" s="1"/>
  <c r="U635" i="5" s="1"/>
  <c r="W635" i="5" s="1"/>
  <c r="Y635" i="5" s="1"/>
  <c r="Q1621" i="5"/>
  <c r="S1621" i="5" s="1"/>
  <c r="U1621" i="5" s="1"/>
  <c r="W1621" i="5" s="1"/>
  <c r="Y1621" i="5" s="1"/>
  <c r="S19" i="5"/>
  <c r="U19" i="5" s="1"/>
  <c r="W19" i="5" s="1"/>
  <c r="Y19" i="5" s="1"/>
  <c r="K1620" i="5"/>
  <c r="M1620" i="5" s="1"/>
  <c r="O1620" i="5" s="1"/>
  <c r="Q1620" i="5" s="1"/>
  <c r="S1620" i="5" s="1"/>
  <c r="U1620" i="5" s="1"/>
  <c r="W1620" i="5" s="1"/>
  <c r="Y1620" i="5" s="1"/>
  <c r="K1847" i="5"/>
  <c r="M1847" i="5" s="1"/>
  <c r="O1847" i="5" s="1"/>
  <c r="Q1847" i="5" s="1"/>
  <c r="S1847" i="5" s="1"/>
  <c r="U1847" i="5" s="1"/>
  <c r="W1847" i="5" s="1"/>
  <c r="Y1847" i="5" s="1"/>
  <c r="K672" i="5"/>
  <c r="M672" i="5" s="1"/>
  <c r="O672" i="5" s="1"/>
  <c r="Q672" i="5" s="1"/>
  <c r="S672" i="5" s="1"/>
  <c r="U672" i="5" s="1"/>
  <c r="W672" i="5" s="1"/>
  <c r="Y672" i="5" s="1"/>
  <c r="K709" i="5"/>
  <c r="M709" i="5" s="1"/>
  <c r="O709" i="5" s="1"/>
  <c r="Q709" i="5" s="1"/>
  <c r="S709" i="5" s="1"/>
  <c r="U709" i="5" s="1"/>
  <c r="W709" i="5" s="1"/>
  <c r="Y709" i="5" s="1"/>
  <c r="K246" i="5"/>
  <c r="M246" i="5" s="1"/>
  <c r="O246" i="5" s="1"/>
  <c r="Q246" i="5" s="1"/>
  <c r="S246" i="5" s="1"/>
  <c r="U246" i="5" s="1"/>
  <c r="W246" i="5" s="1"/>
  <c r="Y246" i="5" s="1"/>
  <c r="K1709" i="5"/>
  <c r="M1709" i="5" s="1"/>
  <c r="O1709" i="5" s="1"/>
  <c r="Q1709" i="5" s="1"/>
  <c r="S1709" i="5" s="1"/>
  <c r="U1709" i="5" s="1"/>
  <c r="W1709" i="5" s="1"/>
  <c r="Y1709" i="5" s="1"/>
  <c r="K530" i="5"/>
  <c r="M530" i="5" s="1"/>
  <c r="O530" i="5" s="1"/>
  <c r="Q530" i="5" s="1"/>
  <c r="S530" i="5" s="1"/>
  <c r="U530" i="5" s="1"/>
  <c r="W530" i="5" s="1"/>
  <c r="Y530" i="5" s="1"/>
  <c r="K449" i="5"/>
  <c r="M449" i="5" s="1"/>
  <c r="O449" i="5" s="1"/>
  <c r="Q449" i="5" s="1"/>
  <c r="S449" i="5" s="1"/>
  <c r="U449" i="5" s="1"/>
  <c r="W449" i="5" s="1"/>
  <c r="Y449" i="5" s="1"/>
  <c r="K1220" i="5"/>
  <c r="M1220" i="5" s="1"/>
  <c r="O1220" i="5" s="1"/>
  <c r="Q1220" i="5" s="1"/>
  <c r="S1220" i="5" s="1"/>
  <c r="U1220" i="5" s="1"/>
  <c r="W1220" i="5" s="1"/>
  <c r="Y1220" i="5" s="1"/>
  <c r="K749" i="5"/>
  <c r="M749" i="5" s="1"/>
  <c r="O749" i="5" s="1"/>
  <c r="Q749" i="5" s="1"/>
  <c r="S749" i="5" s="1"/>
  <c r="U749" i="5" s="1"/>
  <c r="W749" i="5" s="1"/>
  <c r="Y749" i="5" s="1"/>
  <c r="K1207" i="5"/>
  <c r="M1207" i="5" s="1"/>
  <c r="O1207" i="5" s="1"/>
  <c r="Q1207" i="5" s="1"/>
  <c r="S1207" i="5" s="1"/>
  <c r="U1207" i="5" s="1"/>
  <c r="W1207" i="5" s="1"/>
  <c r="Y1207" i="5" s="1"/>
  <c r="K744" i="5"/>
  <c r="M744" i="5" s="1"/>
  <c r="O744" i="5" s="1"/>
  <c r="Q744" i="5" s="1"/>
  <c r="S744" i="5" s="1"/>
  <c r="U744" i="5" s="1"/>
  <c r="W744" i="5" s="1"/>
  <c r="Y744" i="5" s="1"/>
  <c r="K704" i="5"/>
  <c r="M704" i="5" s="1"/>
  <c r="O704" i="5" s="1"/>
  <c r="Q704" i="5" s="1"/>
  <c r="S704" i="5" s="1"/>
  <c r="U704" i="5" s="1"/>
  <c r="W704" i="5" s="1"/>
  <c r="Y704" i="5" s="1"/>
  <c r="K1857" i="5"/>
  <c r="M1857" i="5" s="1"/>
  <c r="O1857" i="5" s="1"/>
  <c r="Q1857" i="5" s="1"/>
  <c r="S1857" i="5" s="1"/>
  <c r="U1857" i="5" s="1"/>
  <c r="W1857" i="5" s="1"/>
  <c r="Y1857" i="5" s="1"/>
  <c r="K214" i="5"/>
  <c r="M214" i="5" s="1"/>
  <c r="O214" i="5" s="1"/>
  <c r="Q214" i="5" s="1"/>
  <c r="S214" i="5" s="1"/>
  <c r="U214" i="5" s="1"/>
  <c r="W214" i="5" s="1"/>
  <c r="Y214" i="5" s="1"/>
  <c r="K1580" i="5"/>
  <c r="M1580" i="5" s="1"/>
  <c r="O1580" i="5" s="1"/>
  <c r="Q1580" i="5" s="1"/>
  <c r="S1580" i="5" s="1"/>
  <c r="U1580" i="5" s="1"/>
  <c r="W1580" i="5" s="1"/>
  <c r="Y1580" i="5" s="1"/>
  <c r="K175" i="5"/>
  <c r="M175" i="5" s="1"/>
  <c r="O175" i="5" s="1"/>
  <c r="Q175" i="5" s="1"/>
  <c r="S175" i="5" s="1"/>
  <c r="U175" i="5" s="1"/>
  <c r="W175" i="5" s="1"/>
  <c r="Y175" i="5" s="1"/>
  <c r="K659" i="5"/>
  <c r="M659" i="5" s="1"/>
  <c r="O659" i="5" s="1"/>
  <c r="Q659" i="5" s="1"/>
  <c r="S659" i="5" s="1"/>
  <c r="U659" i="5" s="1"/>
  <c r="W659" i="5" s="1"/>
  <c r="Y659" i="5" s="1"/>
  <c r="K1094" i="5"/>
  <c r="M1094" i="5" s="1"/>
  <c r="O1094" i="5" s="1"/>
  <c r="Q1094" i="5" s="1"/>
  <c r="S1094" i="5" s="1"/>
  <c r="U1094" i="5" s="1"/>
  <c r="W1094" i="5" s="1"/>
  <c r="Y1094" i="5" s="1"/>
  <c r="K1403" i="5"/>
  <c r="M1403" i="5" s="1"/>
  <c r="O1403" i="5" s="1"/>
  <c r="Q1403" i="5" s="1"/>
  <c r="S1403" i="5" s="1"/>
  <c r="U1403" i="5" s="1"/>
  <c r="W1403" i="5" s="1"/>
  <c r="Y1403" i="5" s="1"/>
  <c r="K87" i="5"/>
  <c r="M87" i="5" s="1"/>
  <c r="O87" i="5" s="1"/>
  <c r="Q87" i="5" s="1"/>
  <c r="S87" i="5" s="1"/>
  <c r="U87" i="5" s="1"/>
  <c r="W87" i="5" s="1"/>
  <c r="Y87" i="5" s="1"/>
  <c r="K1002" i="5"/>
  <c r="M1002" i="5" s="1"/>
  <c r="O1002" i="5" s="1"/>
  <c r="Q1002" i="5" s="1"/>
  <c r="S1002" i="5" s="1"/>
  <c r="U1002" i="5" s="1"/>
  <c r="W1002" i="5" s="1"/>
  <c r="Y1002" i="5" s="1"/>
  <c r="K1131" i="5"/>
  <c r="K252" i="5"/>
  <c r="M252" i="5" s="1"/>
  <c r="O252" i="5" s="1"/>
  <c r="Q252" i="5" s="1"/>
  <c r="S252" i="5" s="1"/>
  <c r="U252" i="5" s="1"/>
  <c r="W252" i="5" s="1"/>
  <c r="Y252" i="5" s="1"/>
  <c r="K1576" i="5"/>
  <c r="M1576" i="5" s="1"/>
  <c r="O1576" i="5" s="1"/>
  <c r="Q1576" i="5" s="1"/>
  <c r="S1576" i="5" s="1"/>
  <c r="U1576" i="5" s="1"/>
  <c r="W1576" i="5" s="1"/>
  <c r="Y1576" i="5" s="1"/>
  <c r="K1378" i="5"/>
  <c r="M1378" i="5" s="1"/>
  <c r="O1378" i="5" s="1"/>
  <c r="Q1378" i="5" s="1"/>
  <c r="S1378" i="5" s="1"/>
  <c r="U1378" i="5" s="1"/>
  <c r="W1378" i="5" s="1"/>
  <c r="Y1378" i="5" s="1"/>
  <c r="K386" i="5"/>
  <c r="M386" i="5" s="1"/>
  <c r="O386" i="5" s="1"/>
  <c r="Q386" i="5" s="1"/>
  <c r="S386" i="5" s="1"/>
  <c r="U386" i="5" s="1"/>
  <c r="W386" i="5" s="1"/>
  <c r="Y386" i="5" s="1"/>
  <c r="AC149" i="5"/>
  <c r="AC64" i="5"/>
  <c r="AC1128" i="5"/>
  <c r="AC683" i="5"/>
  <c r="AC1550" i="5"/>
  <c r="AC1601" i="5"/>
  <c r="AC1126" i="5"/>
  <c r="AC222" i="5"/>
  <c r="AC798" i="5"/>
  <c r="AC237" i="5"/>
  <c r="AC1768" i="5"/>
  <c r="AC872" i="5"/>
  <c r="AC1315" i="5"/>
  <c r="AC1672" i="5"/>
  <c r="AC615" i="5"/>
  <c r="AC427" i="5"/>
  <c r="AC71" i="5"/>
  <c r="AC176" i="5"/>
  <c r="AC114" i="5"/>
  <c r="AC74" i="5"/>
  <c r="AC13" i="5"/>
  <c r="AC339" i="5"/>
  <c r="AC456" i="5"/>
  <c r="AC1476" i="5"/>
  <c r="AC1160" i="5"/>
  <c r="AC1342" i="5"/>
  <c r="AC1332" i="5"/>
  <c r="AC823" i="5"/>
  <c r="AC1105" i="5"/>
  <c r="AC1789" i="5"/>
  <c r="AC1388" i="5"/>
  <c r="AC1239" i="5"/>
  <c r="AC739" i="5"/>
  <c r="AC1299" i="5"/>
  <c r="AC782" i="5"/>
  <c r="AC185" i="5"/>
  <c r="AC1588" i="5"/>
  <c r="AC960" i="5"/>
  <c r="AC1214" i="5"/>
  <c r="AC444" i="5"/>
  <c r="AC1156" i="5"/>
  <c r="AC1800" i="5"/>
  <c r="AC601" i="5"/>
  <c r="AC697" i="5"/>
  <c r="AC1377" i="5"/>
  <c r="AC301" i="5"/>
  <c r="AC1778" i="5"/>
  <c r="AC1407" i="5"/>
  <c r="AC1106" i="5"/>
  <c r="AC479" i="5"/>
  <c r="AC644" i="5"/>
  <c r="AC562" i="5"/>
  <c r="AC1424" i="5"/>
  <c r="AC1853" i="5"/>
  <c r="AC1169" i="5"/>
  <c r="AC309" i="5"/>
  <c r="AC1122" i="5"/>
  <c r="AC563" i="5"/>
  <c r="AC1843" i="5"/>
  <c r="AC577" i="5"/>
  <c r="AC767" i="5"/>
  <c r="AC449" i="5"/>
  <c r="AC1149" i="5"/>
  <c r="AC699" i="5"/>
  <c r="AC1721" i="5"/>
  <c r="AC1436" i="5"/>
  <c r="AC572" i="5"/>
  <c r="AC972" i="5"/>
  <c r="AC1365" i="5"/>
  <c r="AC1701" i="5"/>
  <c r="AC337" i="5"/>
  <c r="AC57" i="5"/>
  <c r="AC52" i="5"/>
  <c r="AC152" i="5"/>
  <c r="AC1031" i="5"/>
  <c r="AC795" i="5"/>
  <c r="AC876" i="5"/>
  <c r="AC516" i="5"/>
  <c r="AC1143" i="5"/>
  <c r="AC1414" i="5"/>
  <c r="AC982" i="5"/>
  <c r="AC1549" i="5"/>
  <c r="AB1870" i="5"/>
  <c r="AC1594" i="5"/>
  <c r="AC781" i="5"/>
  <c r="AC992" i="5"/>
  <c r="AC1527" i="5"/>
  <c r="AC84" i="5"/>
  <c r="AC135" i="5"/>
  <c r="AC116" i="5"/>
  <c r="AC141" i="5"/>
  <c r="AC870" i="5"/>
  <c r="AC535" i="5"/>
  <c r="AC1631" i="5"/>
  <c r="AC1411" i="5"/>
  <c r="AC1719" i="5"/>
  <c r="AC887" i="5"/>
  <c r="AC1870" i="5"/>
  <c r="AC1091" i="5"/>
  <c r="AC1740" i="5"/>
  <c r="AB1639" i="5"/>
  <c r="AC1125" i="5"/>
  <c r="AC1112" i="5"/>
  <c r="AC1041" i="5"/>
  <c r="AC1441" i="5"/>
  <c r="AC326" i="5"/>
  <c r="AC192" i="5"/>
  <c r="AC165" i="5"/>
  <c r="AC813" i="5"/>
  <c r="AC1029" i="5"/>
  <c r="AB737" i="5"/>
  <c r="AC295" i="5"/>
  <c r="AC1232" i="5"/>
  <c r="AC566" i="5"/>
  <c r="AC1047" i="5"/>
  <c r="AC529" i="5"/>
  <c r="AC1038" i="5"/>
  <c r="AC1000" i="5"/>
  <c r="AC374" i="5"/>
  <c r="AB833" i="5"/>
  <c r="AC1320" i="5"/>
  <c r="AC370" i="5"/>
  <c r="AC899" i="5"/>
  <c r="AC810" i="5"/>
  <c r="AC478" i="5"/>
  <c r="AC1526" i="5"/>
  <c r="AC1473" i="5"/>
  <c r="AC336" i="5"/>
  <c r="AC1238" i="5"/>
  <c r="AC1142" i="5"/>
  <c r="AC1579" i="5"/>
  <c r="AC1197" i="5"/>
  <c r="AC1150" i="5"/>
  <c r="AC587" i="5"/>
  <c r="AC1204" i="5"/>
  <c r="AC250" i="5"/>
  <c r="AC1795" i="5"/>
  <c r="AC693" i="5"/>
  <c r="AC627" i="5"/>
  <c r="AC1786" i="5"/>
  <c r="AC525" i="5"/>
  <c r="AC1880" i="5"/>
  <c r="AC559" i="5"/>
  <c r="AC1161" i="5"/>
  <c r="AC87" i="5"/>
  <c r="AC22" i="5"/>
  <c r="AC77" i="5"/>
  <c r="AC147" i="5"/>
  <c r="AC580" i="5"/>
  <c r="AC497" i="5"/>
  <c r="AC1534" i="5"/>
  <c r="AC675" i="5"/>
  <c r="AC1467" i="5"/>
  <c r="AC1457" i="5"/>
  <c r="AC25" i="5"/>
  <c r="AC820" i="5"/>
  <c r="AC1471" i="5"/>
  <c r="AC1524" i="5"/>
  <c r="AC1861" i="5"/>
  <c r="AC1581" i="5"/>
  <c r="AC1425" i="5"/>
  <c r="AC1200" i="5"/>
  <c r="AC1497" i="5"/>
  <c r="AC716" i="5"/>
  <c r="AC1253" i="5"/>
  <c r="AC1372" i="5"/>
  <c r="AC1511" i="5"/>
  <c r="AC618" i="5"/>
  <c r="AC1373" i="5"/>
  <c r="AC1758" i="5"/>
  <c r="AC966" i="5"/>
  <c r="AB1634" i="5"/>
  <c r="AC1228" i="5"/>
  <c r="AC1760" i="5"/>
  <c r="AC1485" i="5"/>
  <c r="AC1245" i="5"/>
  <c r="AC1741" i="5"/>
  <c r="AC912" i="5"/>
  <c r="AC1628" i="5"/>
  <c r="AC1360" i="5"/>
  <c r="AC545" i="5"/>
  <c r="AC419" i="5"/>
  <c r="AC1049" i="5"/>
  <c r="AC734" i="5"/>
  <c r="AC252" i="5"/>
  <c r="AC1364" i="5"/>
  <c r="AC750" i="5"/>
  <c r="AC1566" i="5"/>
  <c r="AC186" i="5"/>
  <c r="AC395" i="5"/>
  <c r="AC1642" i="5"/>
  <c r="AC727" i="5"/>
  <c r="AC353" i="5"/>
  <c r="AC1326" i="5"/>
  <c r="AC1443" i="5"/>
  <c r="AC1729" i="5"/>
  <c r="AC696" i="5"/>
  <c r="AC1075" i="5"/>
  <c r="AC865" i="5"/>
  <c r="AC1272" i="5"/>
  <c r="AC348" i="5"/>
  <c r="AC1546" i="5"/>
  <c r="AC776" i="5"/>
  <c r="AC1646" i="5"/>
  <c r="AC755" i="5"/>
  <c r="AC1696" i="5"/>
  <c r="AC1712" i="5"/>
  <c r="AC1779" i="5"/>
  <c r="AC1012" i="5"/>
  <c r="AC1852" i="5"/>
  <c r="AC1352" i="5"/>
  <c r="AC1881" i="5"/>
  <c r="AC1836" i="5"/>
  <c r="AC1381" i="5"/>
  <c r="AC189" i="5"/>
  <c r="AC851" i="5"/>
  <c r="AC1510" i="5"/>
  <c r="AC1618" i="5"/>
  <c r="AC709" i="5"/>
  <c r="AC489" i="5"/>
  <c r="AC1718" i="5"/>
  <c r="AC1310" i="5"/>
  <c r="AC1397" i="5"/>
  <c r="AC926" i="5"/>
  <c r="AC1560" i="5"/>
  <c r="AC961" i="5"/>
  <c r="AC1148" i="5"/>
  <c r="AC993" i="5"/>
  <c r="AC1092" i="5"/>
  <c r="AC1282" i="5"/>
  <c r="AC620" i="5"/>
  <c r="AC1404" i="5"/>
  <c r="AC1769" i="5"/>
  <c r="AC445" i="5"/>
  <c r="AC1645" i="5"/>
  <c r="AC1013" i="5"/>
  <c r="AC1683" i="5"/>
  <c r="AC736" i="5"/>
  <c r="AC1144" i="5"/>
  <c r="AC366" i="5"/>
  <c r="AB401" i="5"/>
  <c r="AC360" i="5"/>
  <c r="AC1015" i="5"/>
  <c r="AB805" i="5"/>
  <c r="AC10" i="5"/>
  <c r="AC1695" i="5"/>
  <c r="AC1205" i="5"/>
  <c r="AC1847" i="5"/>
  <c r="AC892" i="5"/>
  <c r="AC1545" i="5"/>
  <c r="AB1192" i="5"/>
  <c r="AC548" i="5"/>
  <c r="AC801" i="5"/>
  <c r="AC138" i="5"/>
  <c r="AC1866" i="5"/>
  <c r="AC1080" i="5"/>
  <c r="AC1418" i="5"/>
  <c r="AC510" i="5"/>
  <c r="AC830" i="5"/>
  <c r="AC617" i="5"/>
  <c r="AC963" i="5"/>
  <c r="AC432" i="5"/>
  <c r="AC1644" i="5"/>
  <c r="AC1023" i="5"/>
  <c r="AC1622" i="5"/>
  <c r="AB620" i="5"/>
  <c r="AC595" i="5"/>
  <c r="AC1313" i="5"/>
  <c r="AC1044" i="5"/>
  <c r="AC1402" i="5"/>
  <c r="AC911" i="5"/>
  <c r="AC37" i="5"/>
  <c r="AC1334" i="5"/>
  <c r="AC130" i="5"/>
  <c r="AC144" i="5"/>
  <c r="AC423" i="5"/>
  <c r="AB843" i="5"/>
  <c r="AC1552" i="5"/>
  <c r="AC1333" i="5"/>
  <c r="AC588" i="5"/>
  <c r="AC1502" i="5"/>
  <c r="AC1349" i="5"/>
  <c r="AC558" i="5"/>
  <c r="AC826" i="5"/>
  <c r="AC1154" i="5"/>
  <c r="AC641" i="5"/>
  <c r="AC1074" i="5"/>
  <c r="AC1804" i="5"/>
  <c r="AC1813" i="5"/>
  <c r="AC1367" i="5"/>
  <c r="AB1843" i="5"/>
  <c r="AC1054" i="5"/>
  <c r="AC890" i="5"/>
  <c r="AC1685" i="5"/>
  <c r="AC471" i="5"/>
  <c r="AC806" i="5"/>
  <c r="AC1009" i="5"/>
  <c r="AC428" i="5"/>
  <c r="AC332" i="5"/>
  <c r="AC1487" i="5"/>
  <c r="AC483" i="5"/>
  <c r="AC794" i="5"/>
  <c r="AC1522" i="5"/>
  <c r="AC1774" i="5"/>
  <c r="AB498" i="5"/>
  <c r="AC1028" i="5"/>
  <c r="AC1181" i="5"/>
  <c r="AC1506" i="5"/>
  <c r="AC1186" i="5"/>
  <c r="AC1131" i="5"/>
  <c r="AC253" i="5"/>
  <c r="AC520" i="5"/>
  <c r="AC1495" i="5"/>
  <c r="AC969" i="5"/>
  <c r="AC649" i="5"/>
  <c r="AC1569" i="5"/>
  <c r="AC714" i="5"/>
  <c r="AC485" i="5"/>
  <c r="AC1614" i="5"/>
  <c r="AC894" i="5"/>
  <c r="AB868" i="5"/>
  <c r="AC1121" i="5"/>
  <c r="AC1630" i="5"/>
  <c r="AC1065" i="5"/>
  <c r="AC1177" i="5"/>
  <c r="AC264" i="5"/>
  <c r="AC1350" i="5"/>
  <c r="AC1547" i="5"/>
  <c r="AC438" i="5"/>
  <c r="AC1273" i="5"/>
  <c r="AC350" i="5"/>
  <c r="AC1572" i="5"/>
  <c r="AC1384" i="5"/>
  <c r="AC1081" i="5"/>
  <c r="AC1219" i="5"/>
  <c r="AC1269" i="5"/>
  <c r="AB854" i="5"/>
  <c r="AC1537" i="5"/>
  <c r="AC439" i="5"/>
  <c r="AC1838" i="5"/>
  <c r="AC657" i="5"/>
  <c r="AC1606" i="5"/>
  <c r="AC1283" i="5"/>
  <c r="AC1748" i="5"/>
  <c r="AC1703" i="5"/>
  <c r="AC1483" i="5"/>
  <c r="AC1030" i="5"/>
  <c r="AB801" i="5"/>
  <c r="AC758" i="5"/>
  <c r="AC586" i="5"/>
  <c r="AC1715" i="5"/>
  <c r="AC1322" i="5"/>
  <c r="AC1207" i="5"/>
  <c r="AC1003" i="5"/>
  <c r="AB937" i="5"/>
  <c r="AC1288" i="5"/>
  <c r="AC557" i="5"/>
  <c r="AB1657" i="5"/>
  <c r="AB1377" i="5"/>
  <c r="AC1063" i="5"/>
  <c r="AC61" i="5"/>
  <c r="AC1732" i="5"/>
  <c r="AC1068" i="5"/>
  <c r="AC1387" i="5"/>
  <c r="AC1151" i="5"/>
  <c r="AC1073" i="5"/>
  <c r="AC1735" i="5"/>
  <c r="AC1071" i="5"/>
  <c r="AC1166" i="5"/>
  <c r="AC1215" i="5"/>
  <c r="AC1882" i="5"/>
  <c r="AC209" i="5"/>
  <c r="AC1250" i="5"/>
  <c r="AC392" i="5"/>
  <c r="AC612" i="5"/>
  <c r="AC1780" i="5"/>
  <c r="AC1617" i="5"/>
  <c r="AC1587" i="5"/>
  <c r="AC989" i="5"/>
  <c r="AC1406" i="5"/>
  <c r="AC334" i="5"/>
  <c r="AC793" i="5"/>
  <c r="AC1174" i="5"/>
  <c r="AC1798" i="5"/>
  <c r="AC1220" i="5"/>
  <c r="AC1422" i="5"/>
  <c r="AC607" i="5"/>
  <c r="AC238" i="5"/>
  <c r="AC398" i="5"/>
  <c r="AB1360" i="5"/>
  <c r="AB1601" i="5"/>
  <c r="AC1430" i="5"/>
  <c r="AC28" i="5"/>
  <c r="AC1252" i="5"/>
  <c r="AC1856" i="5"/>
  <c r="AC1210" i="5"/>
  <c r="AC1496" i="5"/>
  <c r="AC967" i="5"/>
  <c r="AC1693" i="5"/>
  <c r="AC1318" i="5"/>
  <c r="AC803" i="5"/>
  <c r="AC412" i="5"/>
  <c r="AC1182" i="5"/>
  <c r="AC356" i="5"/>
  <c r="AC1066" i="5"/>
  <c r="AC907" i="5"/>
  <c r="AC1206" i="5"/>
  <c r="AB891" i="5"/>
  <c r="AC500" i="5"/>
  <c r="AC983" i="5"/>
  <c r="AB1492" i="5"/>
  <c r="AC1799" i="5"/>
  <c r="AC1694" i="5"/>
  <c r="AC240" i="5"/>
  <c r="AC653" i="5"/>
  <c r="AB1395" i="5"/>
  <c r="AC737" i="5"/>
  <c r="AC1040" i="5"/>
  <c r="AC884" i="5"/>
  <c r="AC707" i="5"/>
  <c r="AC629" i="5"/>
  <c r="AC941" i="5"/>
  <c r="AC850" i="5"/>
  <c r="AC454" i="5"/>
  <c r="AB572" i="5"/>
  <c r="AC1284" i="5"/>
  <c r="AC1094" i="5"/>
  <c r="AB1299" i="5"/>
  <c r="AC1376" i="5"/>
  <c r="AB599" i="5"/>
  <c r="AC757" i="5"/>
  <c r="AC385" i="5"/>
  <c r="AC416" i="5"/>
  <c r="AC1691" i="5"/>
  <c r="AC1277" i="5"/>
  <c r="AC1860" i="5"/>
  <c r="AC1276" i="5"/>
  <c r="AC692" i="5"/>
  <c r="AC1026" i="5"/>
  <c r="AC764" i="5"/>
  <c r="AC465" i="5"/>
  <c r="AC344" i="5"/>
  <c r="AC1382" i="5"/>
  <c r="AB262" i="5"/>
  <c r="AC1085" i="5"/>
  <c r="AC1679" i="5"/>
  <c r="AC1687" i="5"/>
  <c r="AC1765" i="5"/>
  <c r="AC1562" i="5"/>
  <c r="AC603" i="5"/>
  <c r="AC986" i="5"/>
  <c r="AC1647" i="5"/>
  <c r="AC1222" i="5"/>
  <c r="AC1159" i="5"/>
  <c r="AC1557" i="5"/>
  <c r="AC1278" i="5"/>
  <c r="AC1816" i="5"/>
  <c r="AC1722" i="5"/>
  <c r="AC1486" i="5"/>
  <c r="AC1603" i="5"/>
  <c r="AC1008" i="5"/>
  <c r="AC723" i="5"/>
  <c r="AC1114" i="5"/>
  <c r="AC1165" i="5"/>
  <c r="AC276" i="5"/>
  <c r="AC1185" i="5"/>
  <c r="AC1096" i="5"/>
  <c r="AC215" i="5"/>
  <c r="AC735" i="5"/>
  <c r="AC1196" i="5"/>
  <c r="AC564" i="5"/>
  <c r="AB721" i="5"/>
  <c r="AC1017" i="5"/>
  <c r="AC1311" i="5"/>
  <c r="AC1340" i="5"/>
  <c r="AC726" i="5"/>
  <c r="AC1519" i="5"/>
  <c r="AC1257" i="5"/>
  <c r="AC1620" i="5"/>
  <c r="AC1301" i="5"/>
  <c r="AC1682" i="5"/>
  <c r="AC1593" i="5"/>
  <c r="AC1020" i="5"/>
  <c r="AB1672" i="5"/>
  <c r="AC1580" i="5"/>
  <c r="AC1368" i="5"/>
  <c r="AC1335" i="5"/>
  <c r="AC187" i="5"/>
  <c r="AC874" i="5"/>
  <c r="AC1431" i="5"/>
  <c r="AC743" i="5"/>
  <c r="AB1863" i="5"/>
  <c r="AC881" i="5"/>
  <c r="AC411" i="5"/>
  <c r="AC1848" i="5"/>
  <c r="AC1840" i="5"/>
  <c r="AC302" i="5"/>
  <c r="AC1592" i="5"/>
  <c r="AC1345" i="5"/>
  <c r="AB1573" i="5"/>
  <c r="AC561" i="5"/>
  <c r="AC1756" i="5"/>
  <c r="AC459" i="5"/>
  <c r="AC1302" i="5"/>
  <c r="AC630" i="5"/>
  <c r="AC905" i="5"/>
  <c r="AC247" i="5"/>
  <c r="AC1167" i="5"/>
  <c r="AC1249" i="5"/>
  <c r="AC1858" i="5"/>
  <c r="AC1045" i="5"/>
  <c r="AC274" i="5"/>
  <c r="AC902" i="5"/>
  <c r="AC1383" i="5"/>
  <c r="AC987" i="5"/>
  <c r="AC1625" i="5"/>
  <c r="AC1783" i="5"/>
  <c r="AC1140" i="5"/>
  <c r="AC985" i="5"/>
  <c r="AC1420" i="5"/>
  <c r="AC234" i="5"/>
  <c r="AC1057" i="5"/>
  <c r="AC909" i="5"/>
  <c r="AC656" i="5"/>
  <c r="AC918" i="5"/>
  <c r="AC785" i="5"/>
  <c r="AC1043" i="5"/>
  <c r="AB532" i="5"/>
  <c r="AC1409" i="5"/>
  <c r="AC1565" i="5"/>
  <c r="AC1213" i="5"/>
  <c r="AC728" i="5"/>
  <c r="AC213" i="5"/>
  <c r="AC434" i="5"/>
  <c r="AC288" i="5"/>
  <c r="AC741" i="5"/>
  <c r="AC809" i="5"/>
  <c r="AC1171" i="5"/>
  <c r="AC314" i="5"/>
  <c r="AB1779" i="5"/>
  <c r="AB576" i="5"/>
  <c r="AC576" i="5"/>
  <c r="AB566" i="5"/>
  <c r="AC567" i="5"/>
  <c r="AB193" i="5"/>
  <c r="AC194" i="5"/>
  <c r="AB680" i="5"/>
  <c r="AC681" i="5"/>
  <c r="AB639" i="5"/>
  <c r="AC640" i="5"/>
  <c r="AC1359" i="5"/>
  <c r="AC676" i="5"/>
  <c r="AB730" i="5"/>
  <c r="AC731" i="5"/>
  <c r="AB732" i="5"/>
  <c r="AC733" i="5"/>
  <c r="AC501" i="5"/>
  <c r="AC1432" i="5"/>
  <c r="AB1463" i="5"/>
  <c r="AC1464" i="5"/>
  <c r="AC1589" i="5"/>
  <c r="AB1447" i="5"/>
  <c r="AC1448" i="5"/>
  <c r="AB694" i="5"/>
  <c r="AC695" i="5"/>
  <c r="AC1393" i="5"/>
  <c r="AC331" i="5"/>
  <c r="AC1604" i="5"/>
  <c r="AB1637" i="5"/>
  <c r="AC1637" i="5"/>
  <c r="AC310" i="5"/>
  <c r="AB1425" i="5"/>
  <c r="AC1426" i="5"/>
  <c r="AB1823" i="5"/>
  <c r="AC1824" i="5"/>
  <c r="AC633" i="5"/>
  <c r="AC1403" i="5"/>
  <c r="AC844" i="5"/>
  <c r="AC1814" i="5"/>
  <c r="AC1236" i="5"/>
  <c r="AC893" i="5"/>
  <c r="AB972" i="5"/>
  <c r="AC973" i="5"/>
  <c r="AB1548" i="5"/>
  <c r="AB1178" i="5"/>
  <c r="AC1179" i="5"/>
  <c r="AC621" i="5"/>
  <c r="AB293" i="5"/>
  <c r="AC294" i="5"/>
  <c r="AB676" i="5"/>
  <c r="AC677" i="5"/>
  <c r="AB1809" i="5"/>
  <c r="AC1810" i="5"/>
  <c r="AB80" i="5"/>
  <c r="AC81" i="5"/>
  <c r="AC1113" i="5"/>
  <c r="AC488" i="5"/>
  <c r="AB277" i="5"/>
  <c r="AC278" i="5"/>
  <c r="AC1050" i="5"/>
  <c r="AC1170" i="5"/>
  <c r="AB227" i="5"/>
  <c r="AC228" i="5"/>
  <c r="AB1775" i="5"/>
  <c r="AC1776" i="5"/>
  <c r="AB429" i="5"/>
  <c r="AC430" i="5"/>
  <c r="AB1701" i="5"/>
  <c r="AC1702" i="5"/>
  <c r="AB1555" i="5"/>
  <c r="AC1556" i="5"/>
  <c r="AC401" i="5"/>
  <c r="AB1730" i="5"/>
  <c r="AC1731" i="5"/>
  <c r="AB1822" i="5"/>
  <c r="AC1822" i="5"/>
  <c r="AC227" i="5"/>
  <c r="AB718" i="5"/>
  <c r="AC719" i="5"/>
  <c r="AB191" i="5"/>
  <c r="AC191" i="5"/>
  <c r="AB47" i="5"/>
  <c r="AB1316" i="5"/>
  <c r="AC1317" i="5"/>
  <c r="AB1455" i="5"/>
  <c r="AC1456" i="5"/>
  <c r="AC744" i="5"/>
  <c r="AB256" i="5"/>
  <c r="AC257" i="5"/>
  <c r="AB472" i="5"/>
  <c r="AC473" i="5"/>
  <c r="AB915" i="5"/>
  <c r="AC916" i="5"/>
  <c r="AB1873" i="5"/>
  <c r="AC1874" i="5"/>
  <c r="AB565" i="5"/>
  <c r="AC565" i="5"/>
  <c r="AB1658" i="5"/>
  <c r="AC1659" i="5"/>
  <c r="AC616" i="5"/>
  <c r="AB786" i="5"/>
  <c r="AC786" i="5"/>
  <c r="AC131" i="5"/>
  <c r="AC1723" i="5"/>
  <c r="AB230" i="5"/>
  <c r="AC231" i="5"/>
  <c r="AC1640" i="5"/>
  <c r="AC746" i="5"/>
  <c r="AB817" i="5"/>
  <c r="AC818" i="5"/>
  <c r="AB759" i="5"/>
  <c r="AC760" i="5"/>
  <c r="AB1023" i="5"/>
  <c r="AC1024" i="5"/>
  <c r="AB81" i="5"/>
  <c r="AC82" i="5"/>
  <c r="AB119" i="5"/>
  <c r="AC120" i="5"/>
  <c r="AB847" i="5"/>
  <c r="AC848" i="5"/>
  <c r="AC938" i="5"/>
  <c r="AC1303" i="5"/>
  <c r="AB322" i="5"/>
  <c r="AC323" i="5"/>
  <c r="AB577" i="5"/>
  <c r="AC578" i="5"/>
  <c r="AB1265" i="5"/>
  <c r="AC1266" i="5"/>
  <c r="AB105" i="5"/>
  <c r="AC106" i="5"/>
  <c r="AC1845" i="5"/>
  <c r="AB1560" i="5"/>
  <c r="AC1561" i="5"/>
  <c r="AB228" i="5"/>
  <c r="AC229" i="5"/>
  <c r="AB157" i="5"/>
  <c r="AC158" i="5"/>
  <c r="AB156" i="5"/>
  <c r="AC157" i="5"/>
  <c r="AB20" i="5"/>
  <c r="AC21" i="5"/>
  <c r="AB88" i="5"/>
  <c r="AC89" i="5"/>
  <c r="AB1294" i="5"/>
  <c r="AC1295" i="5"/>
  <c r="AB367" i="5"/>
  <c r="AC368" i="5"/>
  <c r="AB765" i="5"/>
  <c r="AC766" i="5"/>
  <c r="AB1758" i="5"/>
  <c r="AC1759" i="5"/>
  <c r="AB1259" i="5"/>
  <c r="AC1260" i="5"/>
  <c r="AC988" i="5"/>
  <c r="AB305" i="5"/>
  <c r="AC306" i="5"/>
  <c r="AC460" i="5"/>
  <c r="AC833" i="5"/>
  <c r="AC869" i="5"/>
  <c r="AC1596" i="5"/>
  <c r="AC670" i="5"/>
  <c r="AB281" i="5"/>
  <c r="AC282" i="5"/>
  <c r="AB1491" i="5"/>
  <c r="AC1492" i="5"/>
  <c r="AB217" i="5"/>
  <c r="AC218" i="5"/>
  <c r="AC499" i="5"/>
  <c r="AC1716" i="5"/>
  <c r="AB1831" i="5"/>
  <c r="AC1832" i="5"/>
  <c r="AB154" i="5"/>
  <c r="AC155" i="5"/>
  <c r="AC1784" i="5"/>
  <c r="AB161" i="5"/>
  <c r="AC162" i="5"/>
  <c r="AC24" i="5"/>
  <c r="AB87" i="5"/>
  <c r="AC88" i="5"/>
  <c r="AB19" i="5"/>
  <c r="AC20" i="5"/>
  <c r="AC402" i="5"/>
  <c r="AB821" i="5"/>
  <c r="AC822" i="5"/>
  <c r="AB1633" i="5"/>
  <c r="AC1634" i="5"/>
  <c r="AB1527" i="5"/>
  <c r="AC1528" i="5"/>
  <c r="AB1156" i="5"/>
  <c r="AC1157" i="5"/>
  <c r="AB436" i="5"/>
  <c r="AC437" i="5"/>
  <c r="AB1802" i="5"/>
  <c r="AC1803" i="5"/>
  <c r="AC921" i="5"/>
  <c r="AB192" i="5"/>
  <c r="AC193" i="5"/>
  <c r="AB1256" i="5"/>
  <c r="AB798" i="5"/>
  <c r="AC1132" i="5"/>
  <c r="AB992" i="5"/>
  <c r="AB663" i="5"/>
  <c r="AB1118" i="5"/>
  <c r="AB243" i="5"/>
  <c r="AB1824" i="5"/>
  <c r="AB1574" i="5"/>
  <c r="AC31" i="5"/>
  <c r="AB73" i="5"/>
  <c r="AC1612" i="5"/>
  <c r="AC1243" i="5"/>
  <c r="AC1308" i="5"/>
  <c r="AB74" i="5"/>
  <c r="AB96" i="5"/>
  <c r="AB63" i="5"/>
  <c r="AB58" i="5"/>
  <c r="AC1275" i="5"/>
  <c r="AC1466" i="5"/>
  <c r="AC1837" i="5"/>
  <c r="AB807" i="5"/>
  <c r="AB510" i="5"/>
  <c r="AC435" i="5"/>
  <c r="AB555" i="5"/>
  <c r="AB867" i="5"/>
  <c r="AB323" i="5"/>
  <c r="AB1231" i="5"/>
  <c r="AB545" i="5"/>
  <c r="AB172" i="5"/>
  <c r="AB42" i="5"/>
  <c r="AC1749" i="5"/>
  <c r="AC482" i="5"/>
  <c r="AB1640" i="5"/>
  <c r="AB1399" i="5"/>
  <c r="AB195" i="5"/>
  <c r="AB1255" i="5"/>
  <c r="AB447" i="5"/>
  <c r="AB779" i="5"/>
  <c r="AB1694" i="5"/>
  <c r="AB1643" i="5"/>
  <c r="AB748" i="5"/>
  <c r="AC1357" i="5"/>
  <c r="AC645" i="5"/>
  <c r="AB750" i="5"/>
  <c r="AC866" i="5"/>
  <c r="AB315" i="5"/>
  <c r="AB660" i="5"/>
  <c r="AB115" i="5"/>
  <c r="AB29" i="5"/>
  <c r="AB11" i="5"/>
  <c r="AB140" i="5"/>
  <c r="AB160" i="5"/>
  <c r="AB169" i="5"/>
  <c r="AB90" i="5"/>
  <c r="AB198" i="5"/>
  <c r="AB409" i="5"/>
  <c r="AB1797" i="5"/>
  <c r="AB1343" i="5"/>
  <c r="AB681" i="5"/>
  <c r="AC1737" i="5"/>
  <c r="AB896" i="5"/>
  <c r="AB511" i="5"/>
  <c r="AB642" i="5"/>
  <c r="AB1559" i="5"/>
  <c r="AB1607" i="5"/>
  <c r="AB818" i="5"/>
  <c r="AB1027" i="5"/>
  <c r="AB1526" i="5"/>
  <c r="AB662" i="5"/>
  <c r="AB1814" i="5"/>
  <c r="AB589" i="5"/>
  <c r="AB1766" i="5"/>
  <c r="AB342" i="5"/>
  <c r="AB1780" i="5"/>
  <c r="AC878" i="5"/>
  <c r="AB1764" i="5"/>
  <c r="AB1558" i="5"/>
  <c r="AC1821" i="5"/>
  <c r="AB735" i="5"/>
  <c r="AB1671" i="5"/>
  <c r="AB255" i="5"/>
  <c r="AB1675" i="5"/>
  <c r="AB460" i="5"/>
  <c r="AB441" i="5"/>
  <c r="AB570" i="5"/>
  <c r="AB668" i="5"/>
  <c r="AB1851" i="5"/>
  <c r="AB1648" i="5"/>
  <c r="AC552" i="5"/>
  <c r="AB1146" i="5"/>
  <c r="AB211" i="5"/>
  <c r="AB1553" i="5"/>
  <c r="AB687" i="5"/>
  <c r="AB636" i="5"/>
  <c r="AB1464" i="5"/>
  <c r="AC613" i="5"/>
  <c r="AB1035" i="5"/>
  <c r="AB558" i="5"/>
  <c r="AB253" i="5"/>
  <c r="AB312" i="5"/>
  <c r="AB1187" i="5"/>
  <c r="AB446" i="5"/>
  <c r="AB491" i="5"/>
  <c r="AB709" i="5"/>
  <c r="AB1224" i="5"/>
  <c r="AB56" i="5"/>
  <c r="AB93" i="5"/>
  <c r="AB178" i="5"/>
  <c r="AB882" i="5"/>
  <c r="AB683" i="5"/>
  <c r="AB1571" i="5"/>
  <c r="AB451" i="5"/>
  <c r="AB1791" i="5"/>
  <c r="AB1688" i="5"/>
  <c r="AB1417" i="5"/>
  <c r="AB747" i="5"/>
  <c r="AB1808" i="5"/>
  <c r="AB697" i="5"/>
  <c r="AB220" i="5"/>
  <c r="AB478" i="5"/>
  <c r="AB48" i="5"/>
  <c r="AB120" i="5"/>
  <c r="AB871" i="5"/>
  <c r="AB944" i="5"/>
  <c r="AB665" i="5"/>
  <c r="AB590" i="5"/>
  <c r="AB1068" i="5"/>
  <c r="AB182" i="5"/>
  <c r="AB414" i="5"/>
  <c r="AB897" i="5"/>
  <c r="AB1025" i="5"/>
  <c r="AB1484" i="5"/>
  <c r="AB614" i="5"/>
  <c r="AB1414" i="5"/>
  <c r="AB1567" i="5"/>
  <c r="AB1161" i="5"/>
  <c r="AB1653" i="5"/>
  <c r="AC1124" i="5"/>
  <c r="AB209" i="5"/>
  <c r="AB1742" i="5"/>
  <c r="AB529" i="5"/>
  <c r="AB1799" i="5"/>
  <c r="AB1098" i="5"/>
  <c r="AB1418" i="5"/>
  <c r="AB1176" i="5"/>
  <c r="AB1067" i="5"/>
  <c r="AC790" i="5"/>
  <c r="AB469" i="5"/>
  <c r="AB559" i="5"/>
  <c r="AC1714" i="5"/>
  <c r="AB76" i="5"/>
  <c r="AB153" i="5"/>
  <c r="AB83" i="5"/>
  <c r="AB146" i="5"/>
  <c r="AB8" i="5"/>
  <c r="AB69" i="5"/>
  <c r="AB110" i="5"/>
  <c r="AB49" i="5"/>
  <c r="AB324" i="5"/>
  <c r="AC889" i="5"/>
  <c r="AB622" i="5"/>
  <c r="AB766" i="5"/>
  <c r="AB640" i="5"/>
  <c r="AB605" i="5"/>
  <c r="AB1744" i="5"/>
  <c r="AB1155" i="5"/>
  <c r="AB615" i="5"/>
  <c r="AB206" i="5"/>
  <c r="AB1024" i="5"/>
  <c r="AB1521" i="5"/>
  <c r="AB150" i="5"/>
  <c r="AB25" i="5"/>
  <c r="AB123" i="5"/>
  <c r="AB13" i="5"/>
  <c r="AB45" i="5"/>
  <c r="AB1707" i="5"/>
  <c r="AB945" i="5"/>
  <c r="AC1191" i="5"/>
  <c r="AB1007" i="5"/>
  <c r="AB1810" i="5"/>
  <c r="AB1765" i="5"/>
  <c r="AB386" i="5"/>
  <c r="AB1446" i="5"/>
  <c r="AB360" i="5"/>
  <c r="AB846" i="5"/>
  <c r="AB581" i="5"/>
  <c r="AB121" i="5"/>
  <c r="AB64" i="5"/>
  <c r="AB34" i="5"/>
  <c r="AB171" i="5"/>
  <c r="AB41" i="5"/>
  <c r="AB658" i="5"/>
  <c r="AB1109" i="5"/>
  <c r="AB455" i="5"/>
  <c r="AB183" i="5"/>
  <c r="AB1238" i="5"/>
  <c r="AB724" i="5"/>
  <c r="AB1599" i="5"/>
  <c r="AB197" i="5"/>
  <c r="AB940" i="5"/>
  <c r="AB1195" i="5"/>
  <c r="AC1530" i="5"/>
  <c r="AB509" i="5"/>
  <c r="AB1754" i="5"/>
  <c r="AB842" i="5"/>
  <c r="AB1622" i="5"/>
  <c r="AB479" i="5"/>
  <c r="AC513" i="5"/>
  <c r="AB1583" i="5"/>
  <c r="AB117" i="5"/>
  <c r="AB33" i="5"/>
  <c r="AB935" i="5"/>
  <c r="AB810" i="5"/>
  <c r="AB1312" i="5"/>
  <c r="AB584" i="5"/>
  <c r="AB1710" i="5"/>
  <c r="AB1712" i="5"/>
  <c r="AB1772" i="5"/>
  <c r="AB1365" i="5"/>
  <c r="AB1245" i="5"/>
  <c r="AB1106" i="5"/>
  <c r="AB186" i="5"/>
  <c r="AB1225" i="5"/>
  <c r="AB965" i="5"/>
  <c r="AB1706" i="5"/>
  <c r="AB1441" i="5"/>
  <c r="AB53" i="5"/>
  <c r="AB2" i="5"/>
  <c r="AB97" i="5"/>
  <c r="AB159" i="5"/>
  <c r="AB1817" i="5"/>
  <c r="AB860" i="5"/>
  <c r="AB1606" i="5"/>
  <c r="AB374" i="5"/>
  <c r="AB1568" i="5"/>
  <c r="AB1792" i="5"/>
  <c r="AB1750" i="5"/>
  <c r="AB1776" i="5"/>
  <c r="AB68" i="5"/>
  <c r="AB15" i="5"/>
  <c r="AB136" i="5"/>
  <c r="AB1784" i="5"/>
  <c r="AB439" i="5"/>
  <c r="AC791" i="5"/>
  <c r="AB177" i="5"/>
  <c r="AB164" i="5"/>
  <c r="AB139" i="5"/>
  <c r="AB103" i="5"/>
  <c r="AB124" i="5"/>
  <c r="AB86" i="5"/>
  <c r="AB1503" i="5"/>
  <c r="AB1065" i="5"/>
  <c r="AB1426" i="5"/>
  <c r="AB358" i="5"/>
  <c r="AB1373" i="5"/>
  <c r="AB1629" i="5"/>
  <c r="AB834" i="5"/>
  <c r="AB682" i="5"/>
  <c r="AB1644" i="5"/>
  <c r="AB1476" i="5"/>
  <c r="AB595" i="5"/>
  <c r="AB452" i="5"/>
  <c r="AB214" i="5"/>
  <c r="AB1497" i="5"/>
  <c r="AB1110" i="5"/>
  <c r="AB715" i="5"/>
  <c r="AB1354" i="5"/>
  <c r="AB651" i="5"/>
  <c r="AB825" i="5"/>
  <c r="AB1488" i="5"/>
  <c r="AB318" i="5"/>
  <c r="AB1467" i="5"/>
  <c r="AB366" i="5"/>
  <c r="AB1147" i="5"/>
  <c r="AB1148" i="5"/>
  <c r="AB456" i="5"/>
  <c r="AB457" i="5"/>
  <c r="AB1162" i="5"/>
  <c r="AB1163" i="5"/>
  <c r="AB625" i="5"/>
  <c r="AB134" i="5"/>
  <c r="AB147" i="5"/>
  <c r="AB162" i="5"/>
  <c r="AB43" i="5"/>
  <c r="AB869" i="5"/>
  <c r="AB870" i="5"/>
  <c r="AB1006" i="5"/>
  <c r="AB1144" i="5"/>
  <c r="AB1271" i="5"/>
  <c r="AB1272" i="5"/>
  <c r="AB950" i="5"/>
  <c r="AC477" i="5"/>
  <c r="AB1699" i="5"/>
  <c r="AB1700" i="5"/>
  <c r="AC575" i="5"/>
  <c r="AB731" i="5"/>
  <c r="AB1214" i="5"/>
  <c r="AB844" i="5"/>
  <c r="AB845" i="5"/>
  <c r="AB278" i="5"/>
  <c r="AB1697" i="5"/>
  <c r="AB1400" i="5"/>
  <c r="AB1498" i="5"/>
  <c r="AB719" i="5"/>
  <c r="AB720" i="5"/>
  <c r="AB1218" i="5"/>
  <c r="AB700" i="5"/>
  <c r="AB422" i="5"/>
  <c r="AB249" i="5"/>
  <c r="AB1566" i="5"/>
  <c r="AB1641" i="5"/>
  <c r="AB1642" i="5"/>
  <c r="AB666" i="5"/>
  <c r="AB667" i="5"/>
  <c r="AB411" i="5"/>
  <c r="AB412" i="5"/>
  <c r="AB1303" i="5"/>
  <c r="AB546" i="5"/>
  <c r="AB461" i="5"/>
  <c r="AB1689" i="5"/>
  <c r="AB695" i="5"/>
  <c r="AB696" i="5"/>
  <c r="AB841" i="5"/>
  <c r="AB649" i="5"/>
  <c r="AB1462" i="5"/>
  <c r="AB1107" i="5"/>
  <c r="AB1108" i="5"/>
  <c r="AB980" i="5"/>
  <c r="AB981" i="5"/>
  <c r="AB1485" i="5"/>
  <c r="AB1554" i="5"/>
  <c r="AB1115" i="5"/>
  <c r="AB1429" i="5"/>
  <c r="AB483" i="5"/>
  <c r="AB1578" i="5"/>
  <c r="AB1298" i="5"/>
  <c r="AB562" i="5"/>
  <c r="AC1394" i="5"/>
  <c r="AB1767" i="5"/>
  <c r="AB398" i="5"/>
  <c r="AB399" i="5"/>
  <c r="AB1282" i="5"/>
  <c r="AB971" i="5"/>
  <c r="AB643" i="5"/>
  <c r="AB827" i="5"/>
  <c r="AB350" i="5"/>
  <c r="AB1281" i="5"/>
  <c r="AB488" i="5"/>
  <c r="AB1080" i="5"/>
  <c r="AB1773" i="5"/>
  <c r="AB1774" i="5"/>
  <c r="AB174" i="5"/>
  <c r="AB1874" i="5"/>
  <c r="AB1875" i="5"/>
  <c r="AB1825" i="5"/>
  <c r="AB133" i="5"/>
  <c r="AB1177" i="5"/>
  <c r="AB1663" i="5"/>
  <c r="AB471" i="5"/>
  <c r="AB1528" i="5"/>
  <c r="AB155" i="5"/>
  <c r="AB108" i="5"/>
  <c r="AB1872" i="5"/>
  <c r="AB144" i="5"/>
  <c r="AB149" i="5"/>
  <c r="AB79" i="5"/>
  <c r="AB16" i="5"/>
  <c r="AB578" i="5"/>
  <c r="AB109" i="5"/>
  <c r="AB54" i="5"/>
  <c r="AB129" i="5"/>
  <c r="AB14" i="5"/>
  <c r="AB95" i="5"/>
  <c r="AB335" i="5"/>
  <c r="AB1600" i="5"/>
  <c r="AB713" i="5"/>
  <c r="AB714" i="5"/>
  <c r="AB556" i="5"/>
  <c r="AB557" i="5"/>
  <c r="AB956" i="5"/>
  <c r="AB1845" i="5"/>
  <c r="AB1846" i="5"/>
  <c r="AB633" i="5"/>
  <c r="AB819" i="5"/>
  <c r="AB820" i="5"/>
  <c r="AB1448" i="5"/>
  <c r="AB1868" i="5"/>
  <c r="AB1869" i="5"/>
  <c r="AB1262" i="5"/>
  <c r="AB637" i="5"/>
  <c r="AB638" i="5"/>
  <c r="AB279" i="5"/>
  <c r="AB280" i="5"/>
  <c r="AB173" i="5"/>
  <c r="AC102" i="5"/>
  <c r="AB101" i="5"/>
  <c r="AB1021" i="5"/>
  <c r="AB1022" i="5"/>
  <c r="AB1103" i="5"/>
  <c r="AB799" i="5"/>
  <c r="AB1787" i="5"/>
  <c r="AB179" i="5"/>
  <c r="AB165" i="5"/>
  <c r="AB816" i="5"/>
  <c r="AB609" i="5"/>
  <c r="AB530" i="5"/>
  <c r="AB531" i="5"/>
  <c r="AB1183" i="5"/>
  <c r="AB126" i="5"/>
  <c r="AB137" i="5"/>
  <c r="AB122" i="5"/>
  <c r="AB163" i="5"/>
  <c r="AB99" i="5"/>
  <c r="AB1064" i="5"/>
  <c r="AB35" i="5"/>
  <c r="AB158" i="5"/>
  <c r="AB310" i="5"/>
  <c r="AB1759" i="5"/>
  <c r="AB27" i="5"/>
  <c r="AC101" i="5"/>
  <c r="AB100" i="5"/>
  <c r="AB116" i="5"/>
  <c r="AB118" i="5"/>
  <c r="AB769" i="5"/>
  <c r="AB770" i="5"/>
  <c r="AB1752" i="5"/>
  <c r="AB1008" i="5"/>
  <c r="AB602" i="5"/>
  <c r="AB1353" i="5"/>
  <c r="AB541" i="5"/>
  <c r="AB1387" i="5"/>
  <c r="AB989" i="5"/>
  <c r="AB1862" i="5"/>
  <c r="AB1456" i="5"/>
  <c r="AB1832" i="5"/>
  <c r="AB1423" i="5"/>
  <c r="AB1815" i="5"/>
  <c r="AB782" i="5"/>
  <c r="AB826" i="5"/>
  <c r="AB600" i="5"/>
  <c r="AB306" i="5"/>
  <c r="AB373" i="5"/>
  <c r="AB442" i="5"/>
  <c r="AB336" i="5"/>
  <c r="AB964" i="5"/>
  <c r="AB180" i="5"/>
  <c r="AB181" i="5"/>
  <c r="AB94" i="5"/>
  <c r="AB32" i="5"/>
  <c r="AB152" i="5"/>
  <c r="AB9" i="5"/>
  <c r="AB10" i="5"/>
  <c r="AB141" i="5"/>
  <c r="AB619" i="5"/>
  <c r="AB1711" i="5"/>
  <c r="AB168" i="5"/>
  <c r="AB1532" i="5"/>
  <c r="AB148" i="5"/>
  <c r="AB84" i="5"/>
  <c r="AB942" i="5"/>
  <c r="AB943" i="5"/>
  <c r="AB880" i="5"/>
  <c r="AB62" i="5"/>
  <c r="AB145" i="5"/>
  <c r="AB75" i="5"/>
  <c r="AB67" i="5"/>
  <c r="AB135" i="5"/>
  <c r="AB46" i="5"/>
  <c r="AB24" i="5"/>
  <c r="AB12" i="5"/>
  <c r="AB59" i="5"/>
  <c r="AB82" i="5"/>
  <c r="AB28" i="5"/>
  <c r="AB21" i="5"/>
  <c r="AB89" i="5"/>
  <c r="AB170" i="5"/>
  <c r="AB3" i="5"/>
  <c r="AB72" i="5"/>
  <c r="AB50" i="5"/>
  <c r="AB131" i="5"/>
  <c r="AB92" i="5"/>
  <c r="AB44" i="5"/>
  <c r="AB40" i="5"/>
  <c r="AC103" i="5"/>
  <c r="AB102" i="5"/>
  <c r="AB55" i="5"/>
  <c r="AB57" i="5"/>
  <c r="AB1702" i="5"/>
  <c r="AB1085" i="5"/>
  <c r="AB1134" i="5"/>
  <c r="AB1743" i="5"/>
  <c r="AB1199" i="5"/>
  <c r="AB898" i="5"/>
  <c r="AB899" i="5"/>
  <c r="AB1411" i="5"/>
  <c r="AB1650" i="5"/>
  <c r="AB184" i="5"/>
  <c r="AB1220" i="5"/>
  <c r="AB861" i="5"/>
  <c r="AB311" i="5"/>
  <c r="AB224" i="5"/>
  <c r="AB1160" i="5"/>
  <c r="AB1304" i="5"/>
  <c r="AB1331" i="5"/>
  <c r="AB1189" i="5"/>
  <c r="AC1386" i="5"/>
  <c r="AB405" i="5"/>
  <c r="AB1172" i="5"/>
  <c r="AC292" i="5"/>
  <c r="AB210" i="5"/>
  <c r="AB1781" i="5"/>
  <c r="AB918" i="5"/>
  <c r="AB440" i="5"/>
  <c r="AB1589" i="5"/>
  <c r="AB941" i="5"/>
  <c r="AB437" i="5"/>
  <c r="AB418" i="5"/>
  <c r="AB1366" i="5"/>
  <c r="AB757" i="5"/>
  <c r="AB1811" i="5"/>
  <c r="AB1361" i="5"/>
  <c r="AB1552" i="5"/>
  <c r="AB260" i="5"/>
  <c r="AC1307" i="5"/>
  <c r="AB341" i="5"/>
  <c r="AB499" i="5"/>
  <c r="AB1370" i="5"/>
  <c r="AB282" i="5"/>
  <c r="AB1434" i="5"/>
  <c r="AB1012" i="5"/>
  <c r="AB736" i="5"/>
  <c r="AB216" i="5"/>
  <c r="AB229" i="5"/>
  <c r="AB993" i="5"/>
  <c r="AB936" i="5"/>
  <c r="AB448" i="5"/>
  <c r="AB749" i="5"/>
  <c r="AB346" i="5"/>
  <c r="AB1181" i="5"/>
  <c r="AB1517" i="5"/>
  <c r="AB250" i="5"/>
  <c r="AB604" i="5"/>
  <c r="AB1184" i="5"/>
  <c r="AB874" i="5"/>
  <c r="AB1138" i="5"/>
  <c r="AB857" i="5"/>
  <c r="AB1337" i="5"/>
  <c r="AB1782" i="5"/>
  <c r="AB466" i="5"/>
  <c r="AB231" i="5"/>
  <c r="AB571" i="5"/>
  <c r="AB811" i="5"/>
  <c r="AB188" i="5"/>
  <c r="AB692" i="5"/>
  <c r="AB652" i="5"/>
  <c r="AB1561" i="5"/>
  <c r="AB875" i="5"/>
  <c r="AB1504" i="5"/>
  <c r="AB591" i="5"/>
  <c r="AC815" i="5"/>
  <c r="AB1800" i="5"/>
  <c r="AB1034" i="5"/>
  <c r="AB519" i="5"/>
  <c r="AC1790" i="5"/>
  <c r="AB261" i="5"/>
  <c r="AB1135" i="5"/>
  <c r="AB744" i="5"/>
  <c r="AB486" i="5"/>
  <c r="AB677" i="5"/>
  <c r="AB215" i="5"/>
  <c r="AB1696" i="5"/>
  <c r="AB1013" i="5"/>
  <c r="AB762" i="5"/>
  <c r="AB1760" i="5"/>
  <c r="AB673" i="5"/>
  <c r="AB1398" i="5"/>
  <c r="AB716" i="5"/>
  <c r="AB194" i="5"/>
  <c r="AB803" i="5"/>
  <c r="AB554" i="5"/>
  <c r="AB1440" i="5"/>
  <c r="AB1378" i="5"/>
  <c r="AB1468" i="5"/>
  <c r="AB674" i="5"/>
  <c r="AB289" i="5"/>
  <c r="AB783" i="5"/>
  <c r="AB1659" i="5"/>
  <c r="AB1090" i="5"/>
  <c r="AB1798" i="5"/>
  <c r="AB1033" i="5"/>
  <c r="AB1549" i="5"/>
  <c r="AB968" i="5"/>
  <c r="AB1137" i="5"/>
  <c r="AB254" i="5"/>
  <c r="AB812" i="5"/>
  <c r="AB806" i="5"/>
  <c r="AB1788" i="5"/>
  <c r="AB385" i="5"/>
  <c r="AB1545" i="5"/>
  <c r="AB853" i="5"/>
  <c r="AB650" i="5"/>
  <c r="AB1121" i="5"/>
  <c r="AB1139" i="5"/>
  <c r="AB1582" i="5"/>
  <c r="AB717" i="5"/>
  <c r="AB780" i="5"/>
  <c r="AB1473" i="5"/>
  <c r="AB603" i="5"/>
  <c r="AB1452" i="5"/>
  <c r="AB1684" i="5"/>
  <c r="AB835" i="5"/>
  <c r="AB1723" i="5"/>
  <c r="AB244" i="5"/>
  <c r="AB1628" i="5"/>
  <c r="AB641" i="5"/>
  <c r="AB1867" i="5"/>
  <c r="AB996" i="5"/>
  <c r="AB1252" i="5"/>
  <c r="AB693" i="5"/>
  <c r="AB1314" i="5"/>
  <c r="AB657" i="5"/>
  <c r="AB330" i="5"/>
  <c r="AB402" i="5"/>
  <c r="AB1557" i="5"/>
  <c r="AB836" i="5"/>
  <c r="AB391" i="5"/>
  <c r="AB1173" i="5"/>
  <c r="AB1807" i="5"/>
  <c r="AB746" i="5"/>
  <c r="AB1525" i="5"/>
  <c r="AB1204" i="5"/>
  <c r="AB1091" i="5"/>
  <c r="AB664" i="5"/>
  <c r="AB426" i="5"/>
  <c r="AB1348" i="5"/>
  <c r="AB758" i="5"/>
  <c r="AB453" i="5"/>
  <c r="AB977" i="5"/>
  <c r="AB1344" i="5"/>
  <c r="AB1645" i="5"/>
  <c r="AB199" i="5"/>
  <c r="AB480" i="5"/>
  <c r="AB763" i="5"/>
  <c r="AB415" i="5"/>
  <c r="AB999" i="5"/>
  <c r="AB1695" i="5"/>
  <c r="AB1166" i="5"/>
  <c r="AB923" i="5"/>
  <c r="AB1830" i="5"/>
  <c r="AC304" i="5"/>
  <c r="AB1000" i="5"/>
  <c r="AB1865" i="5"/>
  <c r="AB266" i="5"/>
  <c r="AB659" i="5"/>
  <c r="AB242" i="5"/>
  <c r="AB585" i="5"/>
  <c r="AB443" i="5"/>
  <c r="AB408" i="5"/>
  <c r="AB1270" i="5"/>
  <c r="AB1128" i="5"/>
  <c r="AB1102" i="5"/>
  <c r="AB621" i="5"/>
  <c r="AB1674" i="5"/>
  <c r="AB1046" i="5"/>
  <c r="AB368" i="5"/>
  <c r="AC1084" i="5"/>
  <c r="AB1801" i="5"/>
  <c r="AB1315" i="5"/>
  <c r="AB196" i="5"/>
  <c r="AB689" i="5"/>
  <c r="AC538" i="5"/>
  <c r="AC394" i="5"/>
  <c r="AC328" i="5"/>
  <c r="AC1413" i="5"/>
  <c r="AC914" i="5"/>
  <c r="AC1261" i="5"/>
  <c r="AC1117" i="5"/>
  <c r="AC753" i="5"/>
  <c r="AC1056" i="5"/>
  <c r="AC1621" i="5"/>
  <c r="AC1763" i="5"/>
  <c r="AC259" i="5"/>
  <c r="AC1202" i="5"/>
  <c r="AC372" i="5"/>
  <c r="AC1523" i="5"/>
  <c r="AC1451" i="5"/>
  <c r="AC528" i="5"/>
  <c r="AC594" i="5"/>
  <c r="AC959" i="5"/>
  <c r="AC308" i="5"/>
  <c r="AC494" i="5"/>
  <c r="AC389" i="5"/>
  <c r="AC205" i="5"/>
  <c r="AC1667" i="5"/>
  <c r="AC949" i="5"/>
  <c r="AC952" i="5"/>
  <c r="AC549" i="5"/>
  <c r="AC939" i="5"/>
  <c r="AC886" i="5"/>
  <c r="AC1586" i="5"/>
  <c r="AC879" i="5"/>
  <c r="AC1341" i="5"/>
  <c r="AC1513" i="5"/>
  <c r="AC495" i="5"/>
  <c r="AC1019" i="5"/>
  <c r="AC679" i="5"/>
  <c r="AC1061" i="5"/>
  <c r="AC504" i="5"/>
  <c r="AC1321" i="5"/>
  <c r="AC382" i="5"/>
  <c r="AC1747" i="5"/>
  <c r="AC1280" i="5"/>
  <c r="AC796" i="5"/>
  <c r="AC1293" i="5"/>
  <c r="AC1223" i="5"/>
  <c r="AC201" i="5"/>
  <c r="AC515" i="5"/>
  <c r="AC508" i="5"/>
  <c r="AC329" i="5"/>
  <c r="AC544" i="5"/>
  <c r="AC1652" i="5"/>
  <c r="AC1391" i="5"/>
  <c r="AC955" i="5"/>
  <c r="AC1677" i="5"/>
  <c r="AC948" i="5"/>
  <c r="AC1037" i="5"/>
  <c r="AC1479" i="5"/>
  <c r="AC377" i="5"/>
  <c r="AC379" i="5"/>
  <c r="AC1358" i="5"/>
  <c r="AC464" i="5"/>
  <c r="AC1632" i="5"/>
  <c r="AC1705" i="5"/>
  <c r="AC775" i="5"/>
  <c r="AC1516" i="5"/>
  <c r="AC1670" i="5"/>
  <c r="AC1444" i="5"/>
  <c r="AC910" i="5"/>
  <c r="AC1717" i="5"/>
  <c r="AC729" i="5"/>
  <c r="AC1097" i="5"/>
  <c r="AC1609" i="5"/>
  <c r="AC1490" i="5"/>
  <c r="AC524" i="5"/>
  <c r="AC1577" i="5"/>
  <c r="AB345" i="5" l="1"/>
  <c r="AB5" i="5"/>
  <c r="AC23" i="5"/>
  <c r="AC1087" i="5"/>
  <c r="AC1615" i="5"/>
  <c r="AB112" i="5"/>
  <c r="AB23" i="5"/>
  <c r="AB745" i="5"/>
  <c r="AC104" i="5"/>
  <c r="AC27" i="5"/>
  <c r="AB646" i="5"/>
  <c r="AB226" i="5"/>
  <c r="AC487" i="5"/>
  <c r="AB17" i="5"/>
  <c r="AB225" i="5"/>
  <c r="AB501" i="5"/>
  <c r="AB470" i="5"/>
  <c r="AB1698" i="5"/>
  <c r="AB98" i="5"/>
  <c r="AB1649" i="5"/>
  <c r="AB4" i="5"/>
  <c r="AB1086" i="5"/>
  <c r="AB142" i="5"/>
  <c r="AB125" i="5"/>
  <c r="AB143" i="5"/>
  <c r="AB647" i="5"/>
  <c r="AB1738" i="5"/>
  <c r="AB1664" i="5"/>
  <c r="AB900" i="5"/>
  <c r="AB1154" i="5"/>
  <c r="AB132" i="5"/>
  <c r="AB1540" i="5"/>
  <c r="AB1539" i="5"/>
  <c r="AC1540" i="5"/>
  <c r="AB1550" i="5"/>
  <c r="AC1551" i="5"/>
  <c r="AB669" i="5"/>
  <c r="AC669" i="5"/>
  <c r="AC39" i="5"/>
  <c r="AB39" i="5"/>
  <c r="AB450" i="5"/>
  <c r="AB38" i="5"/>
  <c r="AC1264" i="5"/>
  <c r="AB1263" i="5"/>
  <c r="AB1264" i="5"/>
  <c r="AB837" i="5"/>
  <c r="AC838" i="5"/>
  <c r="AB390" i="5"/>
  <c r="AC390" i="5"/>
  <c r="AB787" i="5"/>
  <c r="AC788" i="5"/>
  <c r="AB241" i="5"/>
  <c r="AC241" i="5"/>
  <c r="AC92" i="5"/>
  <c r="AB91" i="5"/>
  <c r="AB824" i="5"/>
  <c r="AC824" i="5"/>
  <c r="AB65" i="5"/>
  <c r="AC66" i="5"/>
  <c r="AB66" i="5"/>
  <c r="AB1392" i="5"/>
  <c r="AC1392" i="5"/>
  <c r="AB352" i="5"/>
  <c r="AC352" i="5"/>
  <c r="AB351" i="5"/>
  <c r="AB449" i="5"/>
  <c r="AB387" i="5"/>
  <c r="AC388" i="5"/>
  <c r="AB1145" i="5"/>
  <c r="AC1146" i="5"/>
  <c r="AB771" i="5"/>
  <c r="AC771" i="5"/>
  <c r="AB632" i="5"/>
  <c r="AC632" i="5"/>
  <c r="AC1751" i="5"/>
  <c r="AB1751" i="5"/>
  <c r="AB1623" i="5"/>
  <c r="AB1624" i="5"/>
  <c r="AC1624" i="5"/>
  <c r="AB425" i="5"/>
  <c r="AC1458" i="5"/>
  <c r="AB1457" i="5"/>
  <c r="AB107" i="5"/>
  <c r="AC107" i="5"/>
  <c r="AB106" i="5"/>
  <c r="AB1475" i="5"/>
  <c r="AB1474" i="5"/>
  <c r="AC1475" i="5"/>
  <c r="AB550" i="5"/>
  <c r="AC551" i="5"/>
  <c r="AC1544" i="5"/>
  <c r="AB1544" i="5"/>
  <c r="AB78" i="5"/>
  <c r="AB77" i="5"/>
  <c r="AC78" i="5"/>
  <c r="AB128" i="5"/>
  <c r="AC128" i="5"/>
  <c r="AB127" i="5"/>
  <c r="AB569" i="5"/>
  <c r="AC569" i="5"/>
  <c r="AB601" i="5"/>
  <c r="AC602" i="5"/>
  <c r="AB1415" i="5"/>
  <c r="AB1416" i="5"/>
  <c r="AC1416" i="5"/>
  <c r="AB18" i="5"/>
  <c r="AB111" i="5"/>
  <c r="AB1234" i="5"/>
  <c r="AC112" i="5"/>
  <c r="AC18" i="5"/>
  <c r="AB1536" i="5"/>
  <c r="AB1768" i="5"/>
  <c r="AB1533" i="5"/>
  <c r="AB547" i="5"/>
  <c r="AB166" i="5"/>
  <c r="AB114" i="5"/>
  <c r="AB1014" i="5"/>
  <c r="AB1786" i="5"/>
  <c r="AB167" i="5"/>
  <c r="AC648" i="5"/>
  <c r="AB1534" i="5"/>
  <c r="AB1740" i="5"/>
  <c r="AB1778" i="5"/>
  <c r="AB781" i="5"/>
  <c r="AB911" i="5"/>
  <c r="AB1442" i="5"/>
  <c r="AB497" i="5"/>
  <c r="AB1613" i="5"/>
  <c r="AC738" i="5"/>
  <c r="AB332" i="5"/>
  <c r="AB926" i="5"/>
  <c r="AB1196" i="5"/>
  <c r="AB738" i="5"/>
  <c r="AB1771" i="5"/>
  <c r="AB1594" i="5"/>
  <c r="AB800" i="5"/>
  <c r="AB960" i="5"/>
  <c r="AB1835" i="5"/>
  <c r="AB1502" i="5"/>
  <c r="AB1850" i="5"/>
  <c r="AB1100" i="5"/>
  <c r="AB1333" i="5"/>
  <c r="AC1235" i="5"/>
  <c r="AC1570" i="5"/>
  <c r="AB1101" i="5"/>
  <c r="AB221" i="5"/>
  <c r="AB151" i="5"/>
  <c r="AB1397" i="5"/>
  <c r="AB797" i="5"/>
  <c r="AB1125" i="5"/>
  <c r="AB295" i="5"/>
  <c r="AB1581" i="5"/>
  <c r="AB1112" i="5"/>
  <c r="AB309" i="5"/>
  <c r="AB1580" i="5"/>
  <c r="AB912" i="5"/>
  <c r="AB1105" i="5"/>
  <c r="AB113" i="5"/>
  <c r="AB1169" i="5"/>
  <c r="AB1785" i="5"/>
  <c r="AB245" i="5"/>
  <c r="AB1617" i="5"/>
  <c r="AB252" i="5"/>
  <c r="AB1861" i="5"/>
  <c r="AB85" i="5"/>
  <c r="AB1104" i="5"/>
  <c r="AB1496" i="5"/>
  <c r="AB1510" i="5"/>
  <c r="AB175" i="5"/>
  <c r="AB963" i="5"/>
  <c r="AB1673" i="5"/>
  <c r="AB325" i="5"/>
  <c r="AB691" i="5"/>
  <c r="AB1855" i="5"/>
  <c r="AB1269" i="5"/>
  <c r="AB369" i="5"/>
  <c r="AB300" i="5"/>
  <c r="AB251" i="5"/>
  <c r="AC1635" i="5"/>
  <c r="AB1588" i="5"/>
  <c r="AB1015" i="5"/>
  <c r="AB1111" i="5"/>
  <c r="AB1206" i="5"/>
  <c r="AB823" i="5"/>
  <c r="AB1630" i="5"/>
  <c r="AB802" i="5"/>
  <c r="AB1355" i="5"/>
  <c r="AB618" i="5"/>
  <c r="AB1741" i="5"/>
  <c r="AB1728" i="5"/>
  <c r="AB1435" i="5"/>
  <c r="AB1777" i="5"/>
  <c r="AB1168" i="5"/>
  <c r="AB1547" i="5"/>
  <c r="AB850" i="5"/>
  <c r="AB893" i="5"/>
  <c r="AB785" i="5"/>
  <c r="AB1487" i="5"/>
  <c r="AB1804" i="5"/>
  <c r="AB754" i="5"/>
  <c r="AB445" i="5"/>
  <c r="AB1030" i="5"/>
  <c r="AB881" i="5"/>
  <c r="AB496" i="5"/>
  <c r="AB138" i="5"/>
  <c r="AB822" i="5"/>
  <c r="AB1424" i="5"/>
  <c r="AB1188" i="5"/>
  <c r="AB690" i="5"/>
  <c r="AB1313" i="5"/>
  <c r="AB240" i="5"/>
  <c r="AB1203" i="5"/>
  <c r="AB1143" i="5"/>
  <c r="AB1535" i="5"/>
  <c r="AB395" i="5"/>
  <c r="AB176" i="5"/>
  <c r="AB1703" i="5"/>
  <c r="AB1352" i="5"/>
  <c r="AB1149" i="5"/>
  <c r="AB1182" i="5"/>
  <c r="AB347" i="5"/>
  <c r="AC1639" i="5"/>
  <c r="AC805" i="5"/>
  <c r="AB1349" i="5"/>
  <c r="AC1595" i="5"/>
  <c r="AB675" i="5"/>
  <c r="AB1136" i="5"/>
  <c r="AB1142" i="5"/>
  <c r="AB1871" i="5"/>
  <c r="AB626" i="5"/>
  <c r="AB1638" i="5"/>
  <c r="AB1235" i="5"/>
  <c r="AB1682" i="5"/>
  <c r="AB1403" i="5"/>
  <c r="AB359" i="5"/>
  <c r="AB428" i="5"/>
  <c r="AB579" i="5"/>
  <c r="AB1690" i="5"/>
  <c r="AB832" i="5"/>
  <c r="AB616" i="5"/>
  <c r="AB804" i="5"/>
  <c r="AB1483" i="5"/>
  <c r="AB1404" i="5"/>
  <c r="AB1268" i="5"/>
  <c r="AB1332" i="5"/>
  <c r="AB427" i="5"/>
  <c r="AB1401" i="5"/>
  <c r="AB535" i="5"/>
  <c r="AB1505" i="5"/>
  <c r="AB444" i="5"/>
  <c r="AB653" i="5"/>
  <c r="AB37" i="5"/>
  <c r="AB1326" i="5"/>
  <c r="AB1852" i="5"/>
  <c r="AB485" i="5"/>
  <c r="AB484" i="5"/>
  <c r="AB1524" i="5"/>
  <c r="AB1482" i="5"/>
  <c r="AB1372" i="5"/>
  <c r="AC1871" i="5"/>
  <c r="AB1371" i="5"/>
  <c r="AB1028" i="5"/>
  <c r="AB1309" i="5"/>
  <c r="AB1364" i="5"/>
  <c r="AB733" i="5"/>
  <c r="AB564" i="5"/>
  <c r="AB698" i="5"/>
  <c r="AB1656" i="5"/>
  <c r="AB1073" i="5"/>
  <c r="AB70" i="5"/>
  <c r="AB71" i="5"/>
  <c r="AB580" i="5"/>
  <c r="AC1193" i="5"/>
  <c r="AC333" i="5"/>
  <c r="AB185" i="5"/>
  <c r="AB1382" i="5"/>
  <c r="AB1422" i="5"/>
  <c r="AB1381" i="5"/>
  <c r="AB534" i="5"/>
  <c r="AB1881" i="5"/>
  <c r="AB52" i="5"/>
  <c r="AB1803" i="5"/>
  <c r="AB699" i="5"/>
  <c r="AB294" i="5"/>
  <c r="AB1880" i="5"/>
  <c r="AB1619" i="5"/>
  <c r="AB1029" i="5"/>
  <c r="AB1812" i="5"/>
  <c r="AC855" i="5"/>
  <c r="AC1535" i="5"/>
  <c r="AB588" i="5"/>
  <c r="AB1495" i="5"/>
  <c r="AB51" i="5"/>
  <c r="AB1551" i="5"/>
  <c r="AB187" i="5"/>
  <c r="AB1186" i="5"/>
  <c r="AB617" i="5"/>
  <c r="AB1402" i="5"/>
  <c r="AB1506" i="5"/>
  <c r="AB1430" i="5"/>
  <c r="AB1248" i="5"/>
  <c r="AB1249" i="5"/>
  <c r="AB1287" i="5"/>
  <c r="AB1587" i="5"/>
  <c r="AB988" i="5"/>
  <c r="AC1844" i="5"/>
  <c r="AB234" i="5"/>
  <c r="AB1844" i="5"/>
  <c r="AB1164" i="5"/>
  <c r="AC1378" i="5"/>
  <c r="AB438" i="5"/>
  <c r="AB1213" i="5"/>
  <c r="AB263" i="5"/>
  <c r="AB1113" i="5"/>
  <c r="AB1310" i="5"/>
  <c r="AB1546" i="5"/>
  <c r="AB1693" i="5"/>
  <c r="AB459" i="5"/>
  <c r="AB331" i="5"/>
  <c r="AB1783" i="5"/>
  <c r="AB892" i="5"/>
  <c r="AB1729" i="5"/>
  <c r="AB1579" i="5"/>
  <c r="AB1150" i="5"/>
  <c r="AB1486" i="5"/>
  <c r="AB334" i="5"/>
  <c r="AB1718" i="5"/>
  <c r="AB400" i="5"/>
  <c r="AB1049" i="5"/>
  <c r="AB1359" i="5"/>
  <c r="AB1866" i="5"/>
  <c r="AB983" i="5"/>
  <c r="AB1715" i="5"/>
  <c r="AC1137" i="5"/>
  <c r="AB901" i="5"/>
  <c r="AB890" i="5"/>
  <c r="AB1376" i="5"/>
  <c r="AB276" i="5"/>
  <c r="AB1602" i="5"/>
  <c r="AB1406" i="5"/>
  <c r="AB1063" i="5"/>
  <c r="AB1838" i="5"/>
  <c r="AB1062" i="5"/>
  <c r="AB1816" i="5"/>
  <c r="AB130" i="5"/>
  <c r="AC1867" i="5"/>
  <c r="AC1361" i="5"/>
  <c r="AC263" i="5"/>
  <c r="AB1405" i="5"/>
  <c r="AB1301" i="5"/>
  <c r="AB1040" i="5"/>
  <c r="AB275" i="5"/>
  <c r="AB1159" i="5"/>
  <c r="AB1847" i="5"/>
  <c r="AB1093" i="5"/>
  <c r="AB333" i="5"/>
  <c r="AB1094" i="5"/>
  <c r="AB61" i="5"/>
  <c r="AB734" i="5"/>
  <c r="AB1556" i="5"/>
  <c r="AB586" i="5"/>
  <c r="AB1219" i="5"/>
  <c r="AB1813" i="5"/>
  <c r="AB883" i="5"/>
  <c r="AC1739" i="5"/>
  <c r="AB410" i="5"/>
  <c r="AB1679" i="5"/>
  <c r="AB1739" i="5"/>
  <c r="AB1565" i="5"/>
  <c r="AB1678" i="5"/>
  <c r="AB1215" i="5"/>
  <c r="AB808" i="5"/>
  <c r="AB1317" i="5"/>
  <c r="AB873" i="5"/>
  <c r="AB1683" i="5"/>
  <c r="AB794" i="5"/>
  <c r="AB1074" i="5"/>
  <c r="AB520" i="5"/>
  <c r="AC1657" i="5"/>
  <c r="AB1167" i="5"/>
  <c r="AB1081" i="5"/>
  <c r="AB809" i="5"/>
  <c r="AB966" i="5"/>
  <c r="AB587" i="5"/>
  <c r="AB1251" i="5"/>
  <c r="AB1174" i="5"/>
  <c r="AC802" i="5"/>
  <c r="AB1569" i="5"/>
  <c r="AB1396" i="5"/>
  <c r="AB1864" i="5"/>
  <c r="AB36" i="5"/>
  <c r="AB784" i="5"/>
  <c r="AB1221" i="5"/>
  <c r="AB598" i="5"/>
  <c r="AB1839" i="5"/>
  <c r="AC1602" i="5"/>
  <c r="AB1277" i="5"/>
  <c r="AB213" i="5"/>
  <c r="AB1687" i="5"/>
  <c r="AB726" i="5"/>
  <c r="AB1572" i="5"/>
  <c r="AB986" i="5"/>
  <c r="AB1334" i="5"/>
  <c r="AC837" i="5"/>
  <c r="AB1518" i="5"/>
  <c r="AB212" i="5"/>
  <c r="AB629" i="5"/>
  <c r="AB902" i="5"/>
  <c r="AB274" i="5"/>
  <c r="AB725" i="5"/>
  <c r="AB1732" i="5"/>
  <c r="AB793" i="5"/>
  <c r="AB60" i="5"/>
  <c r="AB573" i="5"/>
  <c r="AB1300" i="5"/>
  <c r="AB1731" i="5"/>
  <c r="AB1722" i="5"/>
  <c r="AB1840" i="5"/>
  <c r="AB727" i="5"/>
  <c r="AB1207" i="5"/>
  <c r="AB1185" i="5"/>
  <c r="AC1864" i="5"/>
  <c r="AB764" i="5"/>
  <c r="AC1573" i="5"/>
  <c r="AB1170" i="5"/>
  <c r="AB982" i="5"/>
  <c r="AB454" i="5"/>
  <c r="AB1209" i="5"/>
  <c r="AC1772" i="5"/>
  <c r="AB1171" i="5"/>
  <c r="AB465" i="5"/>
  <c r="AC1208" i="5"/>
  <c r="AB500" i="5"/>
  <c r="AB1419" i="5"/>
  <c r="AB906" i="5"/>
  <c r="AB563" i="5"/>
  <c r="AB1208" i="5"/>
  <c r="AB1345" i="5"/>
  <c r="AB1748" i="5"/>
  <c r="AC533" i="5"/>
  <c r="AB1859" i="5"/>
  <c r="AB533" i="5"/>
  <c r="AC599" i="5"/>
  <c r="AC1082" i="5"/>
  <c r="AC1673" i="5"/>
  <c r="AB208" i="5"/>
  <c r="AC1300" i="5"/>
  <c r="AB905" i="5"/>
  <c r="AB1165" i="5"/>
  <c r="AB1367" i="5"/>
  <c r="AB1311" i="5"/>
  <c r="AB458" i="5"/>
  <c r="AB1302" i="5"/>
  <c r="AB1714" i="5"/>
  <c r="AB987" i="5"/>
  <c r="AC1493" i="5"/>
  <c r="AB1095" i="5"/>
  <c r="AB302" i="5"/>
  <c r="AB1431" i="5"/>
  <c r="AB1283" i="5"/>
  <c r="AB343" i="5"/>
  <c r="AB967" i="5"/>
  <c r="AB1114" i="5"/>
  <c r="AB606" i="5"/>
  <c r="AB722" i="5"/>
  <c r="AB1043" i="5"/>
  <c r="AC891" i="5"/>
  <c r="AB482" i="5"/>
  <c r="AB1045" i="5"/>
  <c r="AC208" i="5"/>
  <c r="AB1044" i="5"/>
  <c r="AB1205" i="5"/>
  <c r="AB1564" i="5"/>
  <c r="AB1020" i="5"/>
  <c r="AB481" i="5"/>
  <c r="AB1016" i="5"/>
  <c r="AB207" i="5"/>
  <c r="AB237" i="5"/>
  <c r="AC573" i="5"/>
  <c r="AB645" i="5"/>
  <c r="AB1276" i="5"/>
  <c r="AB1860" i="5"/>
  <c r="AB1191" i="5"/>
  <c r="AC1396" i="5"/>
  <c r="AB512" i="5"/>
  <c r="AB1713" i="5"/>
  <c r="AB434" i="5"/>
  <c r="AB1721" i="5"/>
  <c r="AB1593" i="5"/>
  <c r="AB1383" i="5"/>
  <c r="AB1755" i="5"/>
  <c r="AB1592" i="5"/>
  <c r="AB612" i="5"/>
  <c r="AB743" i="5"/>
  <c r="AB1647" i="5"/>
  <c r="AB866" i="5"/>
  <c r="AB865" i="5"/>
  <c r="AB1820" i="5"/>
  <c r="AB613" i="5"/>
  <c r="AB313" i="5"/>
  <c r="AB561" i="5"/>
  <c r="AB985" i="5"/>
  <c r="AB344" i="5"/>
  <c r="AB560" i="5"/>
  <c r="AB1858" i="5"/>
  <c r="AB1646" i="5"/>
  <c r="AB1821" i="5"/>
  <c r="AC1327" i="5"/>
  <c r="AB1529" i="5"/>
  <c r="AB984" i="5"/>
  <c r="AB30" i="5"/>
  <c r="AB723" i="5"/>
  <c r="AB435" i="5"/>
  <c r="AB1466" i="5"/>
  <c r="AB1308" i="5"/>
  <c r="AB288" i="5"/>
  <c r="AB1749" i="5"/>
  <c r="AB1837" i="5"/>
  <c r="AB1124" i="5"/>
  <c r="AB1190" i="5"/>
  <c r="AB1603" i="5"/>
  <c r="AB1612" i="5"/>
  <c r="AB301" i="5"/>
  <c r="AB656" i="5"/>
  <c r="AB246" i="5"/>
  <c r="AB760" i="5"/>
  <c r="AC761" i="5"/>
  <c r="AB1519" i="5"/>
  <c r="AC1520" i="5"/>
  <c r="AB296" i="5"/>
  <c r="AC297" i="5"/>
  <c r="AB1327" i="5"/>
  <c r="AC1328" i="5"/>
  <c r="AB741" i="5"/>
  <c r="AC742" i="5"/>
  <c r="AB1818" i="5"/>
  <c r="AC1819" i="5"/>
  <c r="AB1833" i="5"/>
  <c r="AC1834" i="5"/>
  <c r="AB238" i="5"/>
  <c r="AC239" i="5"/>
  <c r="AB1318" i="5"/>
  <c r="AC1319" i="5"/>
  <c r="AB1379" i="5"/>
  <c r="AC1380" i="5"/>
  <c r="AB1726" i="5"/>
  <c r="AC1727" i="5"/>
  <c r="AB1420" i="5"/>
  <c r="AC1421" i="5"/>
  <c r="AB423" i="5"/>
  <c r="AC424" i="5"/>
  <c r="AB627" i="5"/>
  <c r="AC628" i="5"/>
  <c r="AB489" i="5"/>
  <c r="AC490" i="5"/>
  <c r="AB1733" i="5"/>
  <c r="AC1734" i="5"/>
  <c r="AB671" i="5"/>
  <c r="AC672" i="5"/>
  <c r="AB505" i="5"/>
  <c r="AC506" i="5"/>
  <c r="AB353" i="5"/>
  <c r="AC354" i="5"/>
  <c r="AB1041" i="5"/>
  <c r="AC1042" i="5"/>
  <c r="AB542" i="5"/>
  <c r="AC543" i="5"/>
  <c r="AB1793" i="5"/>
  <c r="AC1794" i="5"/>
  <c r="AB1257" i="5"/>
  <c r="AC1258" i="5"/>
  <c r="AB701" i="5"/>
  <c r="AC702" i="5"/>
  <c r="AB521" i="5"/>
  <c r="AC522" i="5"/>
  <c r="AB7" i="5"/>
  <c r="AC7" i="5"/>
  <c r="AB1680" i="5"/>
  <c r="AC1681" i="5"/>
  <c r="AB1691" i="5"/>
  <c r="AC1692" i="5"/>
  <c r="AB751" i="5"/>
  <c r="AC752" i="5"/>
  <c r="AB413" i="5"/>
  <c r="AC414" i="5"/>
  <c r="AB934" i="5"/>
  <c r="AC934" i="5"/>
  <c r="AB756" i="5"/>
  <c r="AC756" i="5"/>
  <c r="AB1507" i="5"/>
  <c r="AC1507" i="5"/>
  <c r="AB1708" i="5"/>
  <c r="AC1709" i="5"/>
  <c r="AB1469" i="5"/>
  <c r="AC1470" i="5"/>
  <c r="AB189" i="5"/>
  <c r="AC190" i="5"/>
  <c r="AB337" i="5"/>
  <c r="AC338" i="5"/>
  <c r="AB1284" i="5"/>
  <c r="AC1285" i="5"/>
  <c r="AB1322" i="5"/>
  <c r="AC1323" i="5"/>
  <c r="AB1082" i="5"/>
  <c r="AC1083" i="5"/>
  <c r="AB1756" i="5"/>
  <c r="AC1757" i="5"/>
  <c r="AB1409" i="5"/>
  <c r="AC1410" i="5"/>
  <c r="AB1654" i="5"/>
  <c r="AC1655" i="5"/>
  <c r="AB339" i="5"/>
  <c r="AC340" i="5"/>
  <c r="AB1001" i="5"/>
  <c r="AC1002" i="5"/>
  <c r="AB319" i="5"/>
  <c r="AC320" i="5"/>
  <c r="AB1368" i="5"/>
  <c r="AC1369" i="5"/>
  <c r="AB1088" i="5"/>
  <c r="AC1089" i="5"/>
  <c r="AB283" i="5"/>
  <c r="AC284" i="5"/>
  <c r="AB321" i="5"/>
  <c r="AC321" i="5"/>
  <c r="AB1047" i="5"/>
  <c r="AC1048" i="5"/>
  <c r="AB1246" i="5"/>
  <c r="AC1247" i="5"/>
  <c r="AB1158" i="5"/>
  <c r="AC1158" i="5"/>
  <c r="AB1153" i="5"/>
  <c r="AC1153" i="5"/>
  <c r="AB421" i="5"/>
  <c r="AC421" i="5"/>
  <c r="AB1288" i="5"/>
  <c r="AC1289" i="5"/>
  <c r="AB567" i="5"/>
  <c r="AC568" i="5"/>
  <c r="AB661" i="5"/>
  <c r="AC662" i="5"/>
  <c r="AB1342" i="5"/>
  <c r="AC1343" i="5"/>
  <c r="AB267" i="5"/>
  <c r="AC268" i="5"/>
  <c r="AB264" i="5"/>
  <c r="AC265" i="5"/>
  <c r="AB969" i="5"/>
  <c r="AC970" i="5"/>
  <c r="AB403" i="5"/>
  <c r="AC404" i="5"/>
  <c r="AB1427" i="5"/>
  <c r="AC1428" i="5"/>
  <c r="AB1661" i="5"/>
  <c r="AC1662" i="5"/>
  <c r="AB268" i="5"/>
  <c r="AC269" i="5"/>
  <c r="AB1266" i="5"/>
  <c r="AC1267" i="5"/>
  <c r="AB1856" i="5"/>
  <c r="AC1857" i="5"/>
  <c r="AB919" i="5"/>
  <c r="AC920" i="5"/>
  <c r="AB1239" i="5"/>
  <c r="AC1240" i="5"/>
  <c r="AB828" i="5"/>
  <c r="AC829" i="5"/>
  <c r="AB953" i="5"/>
  <c r="AC954" i="5"/>
  <c r="AB1562" i="5"/>
  <c r="AC1563" i="5"/>
  <c r="AB1635" i="5"/>
  <c r="AC1636" i="5"/>
  <c r="AB1126" i="5"/>
  <c r="AC1127" i="5"/>
  <c r="AB270" i="5"/>
  <c r="AC271" i="5"/>
  <c r="AB630" i="5"/>
  <c r="AC631" i="5"/>
  <c r="AB1211" i="5"/>
  <c r="AC1212" i="5"/>
  <c r="AB1719" i="5"/>
  <c r="AC1720" i="5"/>
  <c r="AB711" i="5"/>
  <c r="AC712" i="5"/>
  <c r="AB1226" i="5"/>
  <c r="AC1227" i="5"/>
  <c r="AB684" i="5"/>
  <c r="AC685" i="5"/>
  <c r="AB1660" i="5"/>
  <c r="AC1661" i="5"/>
  <c r="AB1197" i="5"/>
  <c r="AC1198" i="5"/>
  <c r="AB31" i="5"/>
  <c r="AB1038" i="5"/>
  <c r="AC1039" i="5"/>
  <c r="AB863" i="5"/>
  <c r="AC864" i="5"/>
  <c r="AB1351" i="5"/>
  <c r="AC1351" i="5"/>
  <c r="AB840" i="5"/>
  <c r="AC840" i="5"/>
  <c r="AB1175" i="5"/>
  <c r="AC1176" i="5"/>
  <c r="AB272" i="5"/>
  <c r="AC273" i="5"/>
  <c r="AB1668" i="5"/>
  <c r="AC1669" i="5"/>
  <c r="AB1432" i="5"/>
  <c r="AC1433" i="5"/>
  <c r="AB1200" i="5"/>
  <c r="AC1201" i="5"/>
  <c r="AB975" i="5"/>
  <c r="AC976" i="5"/>
  <c r="AB1296" i="5"/>
  <c r="AC1297" i="5"/>
  <c r="AB363" i="5"/>
  <c r="AC364" i="5"/>
  <c r="AB1499" i="5"/>
  <c r="AC1500" i="5"/>
  <c r="AB462" i="5"/>
  <c r="AC463" i="5"/>
  <c r="AB1286" i="5"/>
  <c r="AC1286" i="5"/>
  <c r="AB978" i="5"/>
  <c r="AC979" i="5"/>
  <c r="AB1389" i="5"/>
  <c r="AC1390" i="5"/>
  <c r="AB1054" i="5"/>
  <c r="AC1055" i="5"/>
  <c r="AB1230" i="5"/>
  <c r="AC1230" i="5"/>
  <c r="AB1330" i="5"/>
  <c r="AC1330" i="5"/>
  <c r="AB1480" i="5"/>
  <c r="AC1481" i="5"/>
  <c r="AB610" i="5"/>
  <c r="AC611" i="5"/>
  <c r="AB887" i="5"/>
  <c r="AC888" i="5"/>
  <c r="AB348" i="5"/>
  <c r="AC349" i="5"/>
  <c r="AB516" i="5"/>
  <c r="AC517" i="5"/>
  <c r="AB957" i="5"/>
  <c r="AC958" i="5"/>
  <c r="AB858" i="5"/>
  <c r="AC859" i="5"/>
  <c r="AB1388" i="5"/>
  <c r="AC1389" i="5"/>
  <c r="AB634" i="5"/>
  <c r="AC635" i="5"/>
  <c r="AB772" i="5"/>
  <c r="AC773" i="5"/>
  <c r="AB365" i="5"/>
  <c r="AC365" i="5"/>
  <c r="AB592" i="5"/>
  <c r="AC593" i="5"/>
  <c r="AB1151" i="5"/>
  <c r="AC1152" i="5"/>
  <c r="AB990" i="5"/>
  <c r="AC991" i="5"/>
  <c r="AB518" i="5"/>
  <c r="AC518" i="5"/>
  <c r="AB1618" i="5"/>
  <c r="AC1619" i="5"/>
  <c r="AB778" i="5"/>
  <c r="AC779" i="5"/>
  <c r="AB855" i="5"/>
  <c r="AC856" i="5"/>
  <c r="AB1853" i="5"/>
  <c r="AC1854" i="5"/>
  <c r="AB1338" i="5"/>
  <c r="AC1339" i="5"/>
  <c r="AB924" i="5"/>
  <c r="AC925" i="5"/>
  <c r="AB921" i="5"/>
  <c r="AC922" i="5"/>
  <c r="AB1876" i="5"/>
  <c r="AC1877" i="5"/>
  <c r="AB1031" i="5"/>
  <c r="AC1032" i="5"/>
  <c r="AB314" i="5"/>
  <c r="AC315" i="5"/>
  <c r="AB1243" i="5"/>
  <c r="AC1244" i="5"/>
  <c r="AB1374" i="5"/>
  <c r="AC1375" i="5"/>
  <c r="AB236" i="5"/>
  <c r="AC236" i="5"/>
  <c r="AB707" i="5"/>
  <c r="AC708" i="5"/>
  <c r="AB1477" i="5"/>
  <c r="AC1478" i="5"/>
  <c r="AB994" i="5"/>
  <c r="AC995" i="5"/>
  <c r="AB1842" i="5"/>
  <c r="AC1842" i="5"/>
  <c r="AB1471" i="5"/>
  <c r="AC1472" i="5"/>
  <c r="AB287" i="5"/>
  <c r="AC287" i="5"/>
  <c r="AB406" i="5"/>
  <c r="AC407" i="5"/>
  <c r="AB1179" i="5"/>
  <c r="AC1180" i="5"/>
  <c r="AB1438" i="5"/>
  <c r="AC1439" i="5"/>
  <c r="AB430" i="5"/>
  <c r="AC431" i="5"/>
  <c r="AB1119" i="5"/>
  <c r="AC1120" i="5"/>
  <c r="AB848" i="5"/>
  <c r="AC849" i="5"/>
  <c r="AB1052" i="5"/>
  <c r="AC1053" i="5"/>
  <c r="AB710" i="5"/>
  <c r="AC711" i="5"/>
  <c r="AB1051" i="5"/>
  <c r="AC1051" i="5"/>
  <c r="AB1745" i="5"/>
  <c r="AC1746" i="5"/>
  <c r="AB1530" i="5"/>
  <c r="AC1531" i="5"/>
  <c r="AB1384" i="5"/>
  <c r="AC1385" i="5"/>
  <c r="AB1665" i="5"/>
  <c r="AC1666" i="5"/>
  <c r="AB932" i="5"/>
  <c r="AC933" i="5"/>
  <c r="AB654" i="5"/>
  <c r="AC655" i="5"/>
  <c r="AB416" i="5"/>
  <c r="AC417" i="5"/>
  <c r="AB473" i="5"/>
  <c r="AC474" i="5"/>
  <c r="AB1011" i="5"/>
  <c r="AC1011" i="5"/>
  <c r="AB1017" i="5"/>
  <c r="AC1018" i="5"/>
  <c r="AB1278" i="5"/>
  <c r="AC1279" i="5"/>
  <c r="AB552" i="5"/>
  <c r="AC553" i="5"/>
  <c r="AB1584" i="5"/>
  <c r="AC1585" i="5"/>
  <c r="AB767" i="5"/>
  <c r="AC768" i="5"/>
  <c r="AB202" i="5"/>
  <c r="AC203" i="5"/>
  <c r="AB596" i="5"/>
  <c r="AC597" i="5"/>
  <c r="AB1501" i="5"/>
  <c r="AC1501" i="5"/>
  <c r="AB1193" i="5"/>
  <c r="AC1194" i="5"/>
  <c r="AB607" i="5"/>
  <c r="AC608" i="5"/>
  <c r="AB1241" i="5"/>
  <c r="AC1242" i="5"/>
  <c r="AB1590" i="5"/>
  <c r="AC1591" i="5"/>
  <c r="AB688" i="5"/>
  <c r="AC689" i="5"/>
  <c r="AB644" i="5"/>
  <c r="AB1356" i="5"/>
  <c r="AB1244" i="5"/>
  <c r="AB1275" i="5"/>
  <c r="AB1595" i="5"/>
  <c r="AB1092" i="5"/>
  <c r="AC1093" i="5"/>
  <c r="AB876" i="5"/>
  <c r="AC877" i="5"/>
  <c r="AB1828" i="5"/>
  <c r="AC1829" i="5"/>
  <c r="AB1253" i="5"/>
  <c r="AC1254" i="5"/>
  <c r="AB1026" i="5"/>
  <c r="AC1027" i="5"/>
  <c r="AB1099" i="5"/>
  <c r="AC1100" i="5"/>
  <c r="AB929" i="5"/>
  <c r="AC929" i="5"/>
  <c r="AB1305" i="5"/>
  <c r="AC1306" i="5"/>
  <c r="AB1511" i="5"/>
  <c r="AC1512" i="5"/>
  <c r="AB1328" i="5"/>
  <c r="AC1329" i="5"/>
  <c r="AB930" i="5"/>
  <c r="AC931" i="5"/>
  <c r="AB361" i="5"/>
  <c r="AC362" i="5"/>
  <c r="AB1604" i="5"/>
  <c r="AC1605" i="5"/>
  <c r="AB776" i="5"/>
  <c r="AC777" i="5"/>
  <c r="AB703" i="5"/>
  <c r="AC704" i="5"/>
  <c r="AB1537" i="5"/>
  <c r="AC1538" i="5"/>
  <c r="AB862" i="5"/>
  <c r="AC863" i="5"/>
  <c r="AB1324" i="5"/>
  <c r="AC1325" i="5"/>
  <c r="AB997" i="5"/>
  <c r="AC998" i="5"/>
  <c r="AB1076" i="5"/>
  <c r="AC1077" i="5"/>
  <c r="AB539" i="5"/>
  <c r="AC540" i="5"/>
  <c r="AB502" i="5"/>
  <c r="AC503" i="5"/>
  <c r="AB788" i="5"/>
  <c r="AC789" i="5"/>
  <c r="AB383" i="5"/>
  <c r="AC384" i="5"/>
  <c r="AB884" i="5"/>
  <c r="AC885" i="5"/>
  <c r="AB1610" i="5"/>
  <c r="AC1611" i="5"/>
  <c r="AB326" i="5"/>
  <c r="AC327" i="5"/>
  <c r="AB1005" i="5"/>
  <c r="AC1005" i="5"/>
  <c r="AB739" i="5"/>
  <c r="AC740" i="5"/>
  <c r="AB1724" i="5"/>
  <c r="AC1725" i="5"/>
  <c r="AB1615" i="5"/>
  <c r="AC1616" i="5"/>
  <c r="AB1009" i="5"/>
  <c r="AC1010" i="5"/>
  <c r="AB222" i="5"/>
  <c r="AC223" i="5"/>
  <c r="AB1848" i="5"/>
  <c r="AC1849" i="5"/>
  <c r="AB1737" i="5"/>
  <c r="AB670" i="5"/>
  <c r="AC671" i="5"/>
  <c r="AB1445" i="5"/>
  <c r="AC1446" i="5"/>
  <c r="AB1596" i="5"/>
  <c r="AC1597" i="5"/>
  <c r="AB355" i="5"/>
  <c r="AC355" i="5"/>
  <c r="AB1057" i="5"/>
  <c r="AC1058" i="5"/>
  <c r="AB1597" i="5"/>
  <c r="AC1598" i="5"/>
  <c r="AB1761" i="5"/>
  <c r="AC1762" i="5"/>
  <c r="AB907" i="5"/>
  <c r="AC908" i="5"/>
  <c r="AB1290" i="5"/>
  <c r="AC1291" i="5"/>
  <c r="AB1346" i="5"/>
  <c r="AC1347" i="5"/>
  <c r="AB380" i="5"/>
  <c r="AC381" i="5"/>
  <c r="AB467" i="5"/>
  <c r="AC468" i="5"/>
  <c r="AB257" i="5"/>
  <c r="AC258" i="5"/>
  <c r="AB685" i="5"/>
  <c r="AC686" i="5"/>
  <c r="AB791" i="5"/>
  <c r="AC792" i="5"/>
  <c r="AB1575" i="5"/>
  <c r="AC1576" i="5"/>
  <c r="AB973" i="5"/>
  <c r="AC974" i="5"/>
  <c r="AB1216" i="5"/>
  <c r="AC1217" i="5"/>
  <c r="AB1122" i="5"/>
  <c r="AC1123" i="5"/>
  <c r="AB1795" i="5"/>
  <c r="AC1796" i="5"/>
  <c r="AB838" i="5"/>
  <c r="AC839" i="5"/>
  <c r="AB1071" i="5"/>
  <c r="AC1072" i="5"/>
  <c r="AB298" i="5"/>
  <c r="AC299" i="5"/>
  <c r="AB1805" i="5"/>
  <c r="AC1806" i="5"/>
  <c r="AB290" i="5"/>
  <c r="AC291" i="5"/>
  <c r="AB356" i="5"/>
  <c r="AC357" i="5"/>
  <c r="AB1541" i="5"/>
  <c r="AC1542" i="5"/>
  <c r="AB1078" i="5"/>
  <c r="AC1079" i="5"/>
  <c r="AB903" i="5"/>
  <c r="AC904" i="5"/>
  <c r="AB235" i="5"/>
  <c r="AB1375" i="5"/>
  <c r="AB1836" i="5"/>
  <c r="AB582" i="5"/>
  <c r="AC583" i="5"/>
  <c r="AB1210" i="5"/>
  <c r="AC1211" i="5"/>
  <c r="AB1069" i="5"/>
  <c r="AC1070" i="5"/>
  <c r="AB1131" i="5"/>
  <c r="AB872" i="5"/>
  <c r="AC873" i="5"/>
  <c r="AB1454" i="5"/>
  <c r="AC1454" i="5"/>
  <c r="AB1436" i="5"/>
  <c r="AC1437" i="5"/>
  <c r="AB1059" i="5"/>
  <c r="AC1059" i="5"/>
  <c r="AB1295" i="5"/>
  <c r="AC1296" i="5"/>
  <c r="AB1250" i="5"/>
  <c r="AC1251" i="5"/>
  <c r="AB316" i="5"/>
  <c r="AC317" i="5"/>
  <c r="AB492" i="5"/>
  <c r="AC493" i="5"/>
  <c r="AB1514" i="5"/>
  <c r="AC1515" i="5"/>
  <c r="AB232" i="5"/>
  <c r="AC233" i="5"/>
  <c r="AB1335" i="5"/>
  <c r="AC1336" i="5"/>
  <c r="AB475" i="5"/>
  <c r="AC476" i="5"/>
  <c r="AB946" i="5"/>
  <c r="AC947" i="5"/>
  <c r="AB927" i="5"/>
  <c r="AC928" i="5"/>
  <c r="AB1362" i="5"/>
  <c r="AC1363" i="5"/>
  <c r="AB1140" i="5"/>
  <c r="AC1141" i="5"/>
  <c r="AB218" i="5"/>
  <c r="AC219" i="5"/>
  <c r="AB525" i="5"/>
  <c r="AC526" i="5"/>
  <c r="AB1493" i="5"/>
  <c r="AC1494" i="5"/>
  <c r="AB705" i="5"/>
  <c r="AC706" i="5"/>
  <c r="AB755" i="5"/>
  <c r="AB1753" i="5"/>
  <c r="AC1754" i="5"/>
  <c r="AB1066" i="5"/>
  <c r="AC1067" i="5"/>
  <c r="AB1236" i="5"/>
  <c r="AC1237" i="5"/>
  <c r="AB851" i="5"/>
  <c r="AC852" i="5"/>
  <c r="AB813" i="5"/>
  <c r="AC814" i="5"/>
  <c r="AB1508" i="5"/>
  <c r="AC1509" i="5"/>
  <c r="AB1735" i="5"/>
  <c r="AC1736" i="5"/>
  <c r="AB375" i="5"/>
  <c r="AC376" i="5"/>
  <c r="AB1878" i="5"/>
  <c r="AC1879" i="5"/>
  <c r="AB513" i="5"/>
  <c r="AC514" i="5"/>
  <c r="AB1449" i="5"/>
  <c r="AC1450" i="5"/>
  <c r="AB1685" i="5"/>
  <c r="AC1686" i="5"/>
  <c r="AB1460" i="5"/>
  <c r="AC1461" i="5"/>
  <c r="AB961" i="5"/>
  <c r="AC962" i="5"/>
  <c r="AB1626" i="5"/>
  <c r="AC1627" i="5"/>
  <c r="AB247" i="5"/>
  <c r="AC248" i="5"/>
  <c r="AB285" i="5"/>
  <c r="AC286" i="5"/>
  <c r="AB536" i="5"/>
  <c r="AC537" i="5"/>
  <c r="AB1407" i="5"/>
  <c r="AC1408" i="5"/>
  <c r="AB1769" i="5"/>
  <c r="AC1770" i="5"/>
  <c r="AB1625" i="5"/>
  <c r="AC1626" i="5"/>
  <c r="AB432" i="5"/>
  <c r="AC433" i="5"/>
  <c r="AB1132" i="5"/>
  <c r="AC1133" i="5"/>
  <c r="AB370" i="5"/>
  <c r="AC371" i="5"/>
  <c r="AB1003" i="5"/>
  <c r="AC1004" i="5"/>
  <c r="AB419" i="5"/>
  <c r="AC420" i="5"/>
  <c r="AB1458" i="5"/>
  <c r="AC1459" i="5"/>
  <c r="AB396" i="5"/>
  <c r="AC397" i="5"/>
  <c r="AB1129" i="5"/>
  <c r="AC1130" i="5"/>
  <c r="AB1228" i="5"/>
  <c r="AC1229" i="5"/>
  <c r="AB1273" i="5"/>
  <c r="AC1274" i="5"/>
  <c r="AB623" i="5"/>
  <c r="AC624" i="5"/>
  <c r="AB916" i="5"/>
  <c r="AC917" i="5"/>
  <c r="AB551" i="5"/>
  <c r="AB889" i="5"/>
  <c r="AB1233" i="5"/>
  <c r="AC1233" i="5"/>
  <c r="AB392" i="5"/>
  <c r="AC393" i="5"/>
  <c r="AB894" i="5"/>
  <c r="AC895" i="5"/>
  <c r="AB1075" i="5"/>
  <c r="AC1076" i="5"/>
  <c r="AB830" i="5"/>
  <c r="AC831" i="5"/>
  <c r="AB1827" i="5"/>
  <c r="AC1827" i="5"/>
  <c r="AB1465" i="5"/>
  <c r="AC1465" i="5"/>
  <c r="AB1198" i="5"/>
  <c r="AB1826" i="5"/>
  <c r="AB1350" i="5"/>
  <c r="AB831" i="5"/>
  <c r="AB1254" i="5"/>
  <c r="AB1289" i="5"/>
  <c r="AB864" i="5"/>
  <c r="AB878" i="5"/>
  <c r="AB752" i="5"/>
  <c r="AB1829" i="5"/>
  <c r="AB1048" i="5"/>
  <c r="AB1306" i="5"/>
  <c r="AB1237" i="5"/>
  <c r="AB1274" i="5"/>
  <c r="AB1819" i="5"/>
  <c r="AB761" i="5"/>
  <c r="AB1053" i="5"/>
  <c r="AB6" i="5"/>
  <c r="AB1453" i="5"/>
  <c r="AB1538" i="5"/>
  <c r="AB1478" i="5"/>
  <c r="AB895" i="5"/>
  <c r="AB494" i="5"/>
  <c r="AB593" i="5"/>
  <c r="AB1050" i="5"/>
  <c r="AB1258" i="5"/>
  <c r="AB474" i="5"/>
  <c r="AB1692" i="5"/>
  <c r="AB1152" i="5"/>
  <c r="AB877" i="5"/>
  <c r="AB1032" i="5"/>
  <c r="AB908" i="5"/>
  <c r="AB1157" i="5"/>
  <c r="AB1849" i="5"/>
  <c r="AB568" i="5"/>
  <c r="AB814" i="5"/>
  <c r="AB223" i="5"/>
  <c r="AB543" i="5"/>
  <c r="AB1232" i="5"/>
  <c r="AB1841" i="5"/>
  <c r="AB1039" i="5"/>
  <c r="AB947" i="5"/>
  <c r="AB1762" i="5"/>
  <c r="AB1857" i="5"/>
  <c r="AB1531" i="5"/>
  <c r="AB1070" i="5"/>
  <c r="AB1242" i="5"/>
  <c r="AB1763" i="5"/>
  <c r="AB704" i="5"/>
  <c r="AB1585" i="5"/>
  <c r="AB1720" i="5"/>
  <c r="AB991" i="5"/>
  <c r="AB1636" i="5"/>
  <c r="AB1459" i="5"/>
  <c r="AB849" i="5"/>
  <c r="AB1616" i="5"/>
  <c r="AB583" i="5"/>
  <c r="AB1509" i="5"/>
  <c r="AB655" i="5"/>
  <c r="AB1437" i="5"/>
  <c r="AB1586" i="5"/>
  <c r="AB1681" i="5"/>
  <c r="AB597" i="5"/>
  <c r="AB1194" i="5"/>
  <c r="AB1686" i="5"/>
  <c r="AB424" i="5"/>
  <c r="AB742" i="5"/>
  <c r="AB540" i="5"/>
  <c r="AB635" i="5"/>
  <c r="AB1428" i="5"/>
  <c r="AB1877" i="5"/>
  <c r="AB273" i="5"/>
  <c r="AB954" i="5"/>
  <c r="AB1018" i="5"/>
  <c r="AB371" i="5"/>
  <c r="AB1127" i="5"/>
  <c r="AB1494" i="5"/>
  <c r="AB1598" i="5"/>
  <c r="AB553" i="5"/>
  <c r="AB203" i="5"/>
  <c r="AB790" i="5"/>
  <c r="AB1247" i="5"/>
  <c r="AB1669" i="5"/>
  <c r="AB463" i="5"/>
  <c r="AB1279" i="5"/>
  <c r="AB328" i="5"/>
  <c r="AB958" i="5"/>
  <c r="AB517" i="5"/>
  <c r="AB1363" i="5"/>
  <c r="AB768" i="5"/>
  <c r="AB397" i="5"/>
  <c r="AB995" i="5"/>
  <c r="AB431" i="5"/>
  <c r="AB740" i="5"/>
  <c r="AB1222" i="5"/>
  <c r="AB1223" i="5"/>
  <c r="AB393" i="5"/>
  <c r="AB394" i="5"/>
  <c r="AB1631" i="5"/>
  <c r="AB1632" i="5"/>
  <c r="AB1292" i="5"/>
  <c r="AB1293" i="5"/>
  <c r="AB678" i="5"/>
  <c r="AB679" i="5"/>
  <c r="AB1260" i="5"/>
  <c r="AB1261" i="5"/>
  <c r="AB271" i="5"/>
  <c r="AB1670" i="5"/>
  <c r="AB297" i="5"/>
  <c r="AB1709" i="5"/>
  <c r="AB495" i="5"/>
  <c r="AB1854" i="5"/>
  <c r="AB407" i="5"/>
  <c r="AB1479" i="5"/>
  <c r="AB265" i="5"/>
  <c r="AB1408" i="5"/>
  <c r="AB1240" i="5"/>
  <c r="AB1834" i="5"/>
  <c r="AB1393" i="5"/>
  <c r="AB1394" i="5"/>
  <c r="AB1336" i="5"/>
  <c r="AB686" i="5"/>
  <c r="AB1141" i="5"/>
  <c r="AB1217" i="5"/>
  <c r="AB928" i="5"/>
  <c r="AB506" i="5"/>
  <c r="AB773" i="5"/>
  <c r="AB1297" i="5"/>
  <c r="AB1072" i="5"/>
  <c r="AB1319" i="5"/>
  <c r="AB417" i="5"/>
  <c r="AB888" i="5"/>
  <c r="AB1096" i="5"/>
  <c r="AB1097" i="5"/>
  <c r="AB1576" i="5"/>
  <c r="AB728" i="5"/>
  <c r="AB729" i="5"/>
  <c r="AB1515" i="5"/>
  <c r="AB376" i="5"/>
  <c r="AB377" i="5"/>
  <c r="AB795" i="5"/>
  <c r="AB796" i="5"/>
  <c r="AB503" i="5"/>
  <c r="AB504" i="5"/>
  <c r="AB885" i="5"/>
  <c r="AB1055" i="5"/>
  <c r="AB1083" i="5"/>
  <c r="AB777" i="5"/>
  <c r="AB1056" i="5"/>
  <c r="AB1042" i="5"/>
  <c r="AB338" i="5"/>
  <c r="AB1757" i="5"/>
  <c r="AB190" i="5"/>
  <c r="AB829" i="5"/>
  <c r="AB269" i="5"/>
  <c r="AB1089" i="5"/>
  <c r="AB1084" i="5"/>
  <c r="AB955" i="5"/>
  <c r="AB856" i="5"/>
  <c r="AB1002" i="5"/>
  <c r="AB594" i="5"/>
  <c r="AB1130" i="5"/>
  <c r="AB239" i="5"/>
  <c r="AB372" i="5"/>
  <c r="AB792" i="5"/>
  <c r="AB1461" i="5"/>
  <c r="AB1380" i="5"/>
  <c r="AB925" i="5"/>
  <c r="AB1369" i="5"/>
  <c r="AB340" i="5"/>
  <c r="AB1727" i="5"/>
  <c r="AB1563" i="5"/>
  <c r="AB349" i="5"/>
  <c r="AB1736" i="5"/>
  <c r="AB1716" i="5"/>
  <c r="AB1717" i="5"/>
  <c r="AB286" i="5"/>
  <c r="AB507" i="5"/>
  <c r="AB508" i="5"/>
  <c r="AB938" i="5"/>
  <c r="AB939" i="5"/>
  <c r="AB1077" i="5"/>
  <c r="AB920" i="5"/>
  <c r="AB979" i="5"/>
  <c r="AB1789" i="5"/>
  <c r="AB1790" i="5"/>
  <c r="AB1347" i="5"/>
  <c r="AB917" i="5"/>
  <c r="AB1307" i="5"/>
  <c r="AB1542" i="5"/>
  <c r="AB1280" i="5"/>
  <c r="AB970" i="5"/>
  <c r="AB1227" i="5"/>
  <c r="AB248" i="5"/>
  <c r="AB931" i="5"/>
  <c r="AB544" i="5"/>
  <c r="AB574" i="5"/>
  <c r="AB575" i="5"/>
  <c r="AB476" i="5"/>
  <c r="AB477" i="5"/>
  <c r="AB974" i="5"/>
  <c r="AB381" i="5"/>
  <c r="AB382" i="5"/>
  <c r="AB514" i="5"/>
  <c r="AB951" i="5"/>
  <c r="AB952" i="5"/>
  <c r="AB1450" i="5"/>
  <c r="AB1201" i="5"/>
  <c r="AB1202" i="5"/>
  <c r="AB886" i="5"/>
  <c r="AB219" i="5"/>
  <c r="AB904" i="5"/>
  <c r="AB284" i="5"/>
  <c r="AB1385" i="5"/>
  <c r="AB1339" i="5"/>
  <c r="AB628" i="5"/>
  <c r="AB1212" i="5"/>
  <c r="AB329" i="5"/>
  <c r="AB1806" i="5"/>
  <c r="AB1481" i="5"/>
  <c r="AB879" i="5"/>
  <c r="AB1605" i="5"/>
  <c r="AB1577" i="5"/>
  <c r="AB233" i="5"/>
  <c r="AB1451" i="5"/>
  <c r="AB299" i="5"/>
  <c r="AB527" i="5"/>
  <c r="AB528" i="5"/>
  <c r="AB1512" i="5"/>
  <c r="AB1513" i="5"/>
  <c r="AB258" i="5"/>
  <c r="AB537" i="5"/>
  <c r="AB1627" i="5"/>
  <c r="AB631" i="5"/>
  <c r="AB708" i="5"/>
  <c r="AB1662" i="5"/>
  <c r="AB1770" i="5"/>
  <c r="AB433" i="5"/>
  <c r="AB753" i="5"/>
  <c r="AB515" i="5"/>
  <c r="AB1439" i="5"/>
  <c r="AB712" i="5"/>
  <c r="AB815" i="5"/>
  <c r="AB998" i="5"/>
  <c r="AB1470" i="5"/>
  <c r="AB1079" i="5"/>
  <c r="AB859" i="5"/>
  <c r="AB1725" i="5"/>
  <c r="AB404" i="5"/>
  <c r="AB962" i="5"/>
  <c r="AB976" i="5"/>
  <c r="AB959" i="5"/>
  <c r="AB1390" i="5"/>
  <c r="AB1391" i="5"/>
  <c r="AB1421" i="5"/>
  <c r="AB1796" i="5"/>
  <c r="AB1180" i="5"/>
  <c r="AB611" i="5"/>
  <c r="AB706" i="5"/>
  <c r="AB1433" i="5"/>
  <c r="AB538" i="5"/>
  <c r="AB1655" i="5"/>
  <c r="AB1794" i="5"/>
  <c r="AB852" i="5"/>
  <c r="AB378" i="5"/>
  <c r="AB379" i="5"/>
  <c r="AB1036" i="5"/>
  <c r="AB1037" i="5"/>
  <c r="AB1320" i="5"/>
  <c r="AB1321" i="5"/>
  <c r="AB1620" i="5"/>
  <c r="AB1621" i="5"/>
  <c r="AB839" i="5"/>
  <c r="AB291" i="5"/>
  <c r="AB292" i="5"/>
  <c r="AB388" i="5"/>
  <c r="AB389" i="5"/>
  <c r="AB523" i="5"/>
  <c r="AB524" i="5"/>
  <c r="AB1229" i="5"/>
  <c r="AB200" i="5"/>
  <c r="AB201" i="5"/>
  <c r="AB493" i="5"/>
  <c r="AB913" i="5"/>
  <c r="AB914" i="5"/>
  <c r="AB317" i="5"/>
  <c r="AB320" i="5"/>
  <c r="AB909" i="5"/>
  <c r="AB910" i="5"/>
  <c r="AB1004" i="5"/>
  <c r="AB548" i="5"/>
  <c r="AB549" i="5"/>
  <c r="AB1412" i="5"/>
  <c r="AB1413" i="5"/>
  <c r="AB1120" i="5"/>
  <c r="AB1267" i="5"/>
  <c r="AB490" i="5"/>
  <c r="AB1386" i="5"/>
  <c r="AB526" i="5"/>
  <c r="AB1472" i="5"/>
  <c r="AB1133" i="5"/>
  <c r="AB672" i="5"/>
  <c r="AB357" i="5"/>
  <c r="AB1410" i="5"/>
  <c r="AB1019" i="5"/>
  <c r="AB1123" i="5"/>
  <c r="AB1704" i="5"/>
  <c r="AB1705" i="5"/>
  <c r="AB1060" i="5"/>
  <c r="AB1061" i="5"/>
  <c r="AB204" i="5"/>
  <c r="AB205" i="5"/>
  <c r="AB1489" i="5"/>
  <c r="AB1490" i="5"/>
  <c r="AB1285" i="5"/>
  <c r="AB1329" i="5"/>
  <c r="AB948" i="5"/>
  <c r="AB364" i="5"/>
  <c r="AB464" i="5"/>
  <c r="AB1608" i="5"/>
  <c r="AB1609" i="5"/>
  <c r="AB774" i="5"/>
  <c r="AB775" i="5"/>
  <c r="AB1666" i="5"/>
  <c r="AB307" i="5"/>
  <c r="AB308" i="5"/>
  <c r="AB1116" i="5"/>
  <c r="AB1117" i="5"/>
  <c r="AB303" i="5"/>
  <c r="AB304" i="5"/>
  <c r="AB702" i="5"/>
  <c r="AB933" i="5"/>
  <c r="AB1667" i="5"/>
  <c r="AB1520" i="5"/>
  <c r="AB1516" i="5"/>
  <c r="AB1611" i="5"/>
  <c r="AB354" i="5"/>
  <c r="AB1443" i="5"/>
  <c r="AB1444" i="5"/>
  <c r="AB1357" i="5"/>
  <c r="AB1358" i="5"/>
  <c r="AB1676" i="5"/>
  <c r="AB1677" i="5"/>
  <c r="AB1651" i="5"/>
  <c r="AB1652" i="5"/>
  <c r="AB1010" i="5"/>
  <c r="AB1746" i="5"/>
  <c r="AB1340" i="5"/>
  <c r="AB1341" i="5"/>
  <c r="AB1500" i="5"/>
  <c r="AB1522" i="5"/>
  <c r="AB1523" i="5"/>
  <c r="AB327" i="5"/>
  <c r="AB468" i="5"/>
  <c r="AB789" i="5"/>
  <c r="AB362" i="5"/>
  <c r="AB1591" i="5"/>
  <c r="AB1325" i="5"/>
  <c r="AB1879" i="5"/>
  <c r="AB1323" i="5"/>
  <c r="AB522" i="5"/>
  <c r="AB259" i="5"/>
  <c r="AB949" i="5"/>
  <c r="AB608" i="5"/>
  <c r="AB1058" i="5"/>
  <c r="AB922" i="5"/>
  <c r="AB1291" i="5"/>
  <c r="AB384" i="5"/>
  <c r="AB624" i="5"/>
  <c r="AB1734" i="5"/>
  <c r="AB420" i="5"/>
  <c r="AB1747" i="5"/>
</calcChain>
</file>

<file path=xl/sharedStrings.xml><?xml version="1.0" encoding="utf-8"?>
<sst xmlns="http://schemas.openxmlformats.org/spreadsheetml/2006/main" count="61" uniqueCount="53">
  <si>
    <t>Basic rate</t>
  </si>
  <si>
    <t>Higher rate</t>
  </si>
  <si>
    <t>Income tax</t>
  </si>
  <si>
    <t>Additional rate</t>
  </si>
  <si>
    <t>applies from</t>
  </si>
  <si>
    <t>rate</t>
  </si>
  <si>
    <t>Assumptions:</t>
  </si>
  <si>
    <t>Gross salary</t>
  </si>
  <si>
    <t>NI</t>
  </si>
  <si>
    <t>Child benefit</t>
  </si>
  <si>
    <t>National insurance (Category A)</t>
  </si>
  <si>
    <t>Children:</t>
  </si>
  <si>
    <t>High Income Child Benefit Charge</t>
  </si>
  <si>
    <t>of child benefit</t>
  </si>
  <si>
    <t xml:space="preserve">for every </t>
  </si>
  <si>
    <t xml:space="preserve">of income between </t>
  </si>
  <si>
    <t>Child benefit charge</t>
  </si>
  <si>
    <t>Personal allowance withdrawal</t>
  </si>
  <si>
    <t>Personal allowance (adjusted)</t>
  </si>
  <si>
    <t>Basic rate IT</t>
  </si>
  <si>
    <t>Higher rate IT</t>
  </si>
  <si>
    <t>Additional rate IT</t>
  </si>
  <si>
    <t>Total tax</t>
  </si>
  <si>
    <t>In April 2023 drops to 19%</t>
  </si>
  <si>
    <t>Chart title</t>
  </si>
  <si>
    <t>&lt; you can change this box</t>
  </si>
  <si>
    <t>© Tax Policy Associates, 2022</t>
  </si>
  <si>
    <t>Licensed under the GNU General Public License, version 2</t>
  </si>
  <si>
    <t>PLUS personal allowance</t>
  </si>
  <si>
    <t>Marriage allowance</t>
  </si>
  <si>
    <t>amount of allowance</t>
  </si>
  <si>
    <t>maximum earnings</t>
  </si>
  <si>
    <t>UK marginal tax rate (income tax and employee NICs) on next £100</t>
  </si>
  <si>
    <t>NO</t>
  </si>
  <si>
    <t>Post-tax result</t>
  </si>
  <si>
    <t>Income tax/NI as for tax year 2022/23, from November 2022 (so the lower NI rate)</t>
  </si>
  <si>
    <t>One earner in a household, who is over 21 and not an apprentice, not a veteran, and under the state pension age</t>
  </si>
  <si>
    <t>Ignores benefits aside from child benefit (although benefits are notorious for creating very high marginal rates; to some extent that is unavoidable)</t>
  </si>
  <si>
    <t>Doesn't include student loans (could add 9% to earnings over £20k, and produce some truly startling marginal rates)</t>
  </si>
  <si>
    <t>Doesn't include tapering of pensions annual allowance (starting at £240k)</t>
  </si>
  <si>
    <t>Doesn't include effects of the pension cap - that can create high marginal rates, but as it's linked to the total size of your pension pot, the rate is very dependent on an individual's specific position.</t>
  </si>
  <si>
    <t>Original student loan</t>
  </si>
  <si>
    <t>Student loan</t>
  </si>
  <si>
    <t>assumed starting salary</t>
  </si>
  <si>
    <t>assumed years since graduation</t>
  </si>
  <si>
    <t>Plan 1 threshold (started pre-2012)</t>
  </si>
  <si>
    <t>average interest rate</t>
  </si>
  <si>
    <t>see https://www.gov.uk/guidance/how-interest-is-calculated-plan-1</t>
  </si>
  <si>
    <t>Loan balance on graduation</t>
  </si>
  <si>
    <t>see https://commonslibrary.parliament.uk/research-briefings/sn01079/</t>
  </si>
  <si>
    <t>Plan 1 repayment rate over threshold</t>
  </si>
  <si>
    <t>Final repayment</t>
  </si>
  <si>
    <t>&lt; don't change this!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</si>
</sst>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_);[Red]\(&quot;£&quot;#,##0\)"/>
    <numFmt numFmtId="164" formatCode="&quot;£&quot;#,##0.00"/>
    <numFmt numFmtId="165" formatCode="&quot;£&quot;#,##0.0"/>
    <numFmt numFmtId="166" formatCode="&quot;£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0" fontId="2" fillId="0" borderId="0" xfId="0" applyFont="1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166" fontId="2" fillId="0" borderId="0" xfId="0" applyNumberFormat="1" applyFont="1"/>
    <xf numFmtId="0" fontId="1" fillId="2" borderId="0" xfId="0" applyFont="1" applyFill="1" applyAlignment="1">
      <alignment horizontal="center"/>
    </xf>
    <xf numFmtId="2" fontId="0" fillId="0" borderId="0" xfId="0" applyNumberFormat="1"/>
    <xf numFmtId="0" fontId="2" fillId="3" borderId="0" xfId="0" applyFont="1" applyFill="1"/>
    <xf numFmtId="6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0" fontId="2" fillId="4" borderId="0" xfId="0" applyFont="1" applyFill="1"/>
    <xf numFmtId="166" fontId="0" fillId="4" borderId="0" xfId="0" applyNumberFormat="1" applyFill="1"/>
    <xf numFmtId="0" fontId="0" fillId="4" borderId="0" xfId="0" applyFill="1"/>
    <xf numFmtId="0" fontId="2" fillId="5" borderId="0" xfId="0" applyFont="1" applyFill="1"/>
    <xf numFmtId="164" fontId="0" fillId="5" borderId="0" xfId="0" applyNumberFormat="1" applyFill="1"/>
    <xf numFmtId="0" fontId="0" fillId="5" borderId="0" xfId="0" applyFill="1"/>
    <xf numFmtId="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inputs!$B$35</c:f>
              <c:strCache>
                <c:ptCount val="1"/>
                <c:pt idx="0">
                  <c:v>UK marginal tax rate for single earner, family of 3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calculations!$A$2:$A$1882</c:f>
              <c:numCache>
                <c:formatCode>"£"#,##0</c:formatCode>
                <c:ptCount val="188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</c:numCache>
            </c:numRef>
          </c:xVal>
          <c:yVal>
            <c:numRef>
              <c:f>calculations!$AB$2:$AB$1882</c:f>
              <c:numCache>
                <c:formatCode>0%</c:formatCode>
                <c:ptCount val="18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9.9749999999999991E-2</c:v>
                </c:pt>
                <c:pt idx="126">
                  <c:v>0.33250000000000002</c:v>
                </c:pt>
                <c:pt idx="127">
                  <c:v>0.33249999999999991</c:v>
                </c:pt>
                <c:pt idx="128">
                  <c:v>0.33250000000000002</c:v>
                </c:pt>
                <c:pt idx="129">
                  <c:v>0.33250000000000002</c:v>
                </c:pt>
                <c:pt idx="130">
                  <c:v>0.3325000000000003</c:v>
                </c:pt>
                <c:pt idx="131">
                  <c:v>0.33250000000000002</c:v>
                </c:pt>
                <c:pt idx="132">
                  <c:v>0.33250000000000002</c:v>
                </c:pt>
                <c:pt idx="133">
                  <c:v>0.33250000000000002</c:v>
                </c:pt>
                <c:pt idx="134">
                  <c:v>0.33250000000000002</c:v>
                </c:pt>
                <c:pt idx="135">
                  <c:v>0.33250000000000002</c:v>
                </c:pt>
                <c:pt idx="136">
                  <c:v>0.33250000000000002</c:v>
                </c:pt>
                <c:pt idx="137">
                  <c:v>0.33250000000000002</c:v>
                </c:pt>
                <c:pt idx="138">
                  <c:v>0.33250000000000002</c:v>
                </c:pt>
                <c:pt idx="139">
                  <c:v>0.33250000000000002</c:v>
                </c:pt>
                <c:pt idx="140">
                  <c:v>0.33250000000000002</c:v>
                </c:pt>
                <c:pt idx="141">
                  <c:v>0.33250000000000002</c:v>
                </c:pt>
                <c:pt idx="142">
                  <c:v>0.33250000000000002</c:v>
                </c:pt>
                <c:pt idx="143">
                  <c:v>0.33250000000000002</c:v>
                </c:pt>
                <c:pt idx="144">
                  <c:v>0.33250000000000002</c:v>
                </c:pt>
                <c:pt idx="145">
                  <c:v>0.33250000000000002</c:v>
                </c:pt>
                <c:pt idx="146">
                  <c:v>0.33250000000000002</c:v>
                </c:pt>
                <c:pt idx="147">
                  <c:v>0.33250000000000002</c:v>
                </c:pt>
                <c:pt idx="148">
                  <c:v>0.33250000000000002</c:v>
                </c:pt>
                <c:pt idx="149">
                  <c:v>0.33250000000000002</c:v>
                </c:pt>
                <c:pt idx="150">
                  <c:v>0.33250000000000002</c:v>
                </c:pt>
                <c:pt idx="151">
                  <c:v>0.33250000000000002</c:v>
                </c:pt>
                <c:pt idx="152">
                  <c:v>0.33250000000000002</c:v>
                </c:pt>
                <c:pt idx="153">
                  <c:v>0.33250000000000002</c:v>
                </c:pt>
                <c:pt idx="154">
                  <c:v>0.33250000000000002</c:v>
                </c:pt>
                <c:pt idx="155">
                  <c:v>0.33250000000000002</c:v>
                </c:pt>
                <c:pt idx="156">
                  <c:v>0.33249999999999885</c:v>
                </c:pt>
                <c:pt idx="157">
                  <c:v>0.33250000000000002</c:v>
                </c:pt>
                <c:pt idx="158">
                  <c:v>0.33250000000000002</c:v>
                </c:pt>
                <c:pt idx="159">
                  <c:v>0.33250000000000002</c:v>
                </c:pt>
                <c:pt idx="160">
                  <c:v>0.33250000000000002</c:v>
                </c:pt>
                <c:pt idx="161">
                  <c:v>0.33250000000000002</c:v>
                </c:pt>
                <c:pt idx="162">
                  <c:v>0.33250000000000002</c:v>
                </c:pt>
                <c:pt idx="163">
                  <c:v>0.33250000000000002</c:v>
                </c:pt>
                <c:pt idx="164">
                  <c:v>0.33250000000000002</c:v>
                </c:pt>
                <c:pt idx="165">
                  <c:v>0.33250000000000002</c:v>
                </c:pt>
                <c:pt idx="166">
                  <c:v>0.33250000000000002</c:v>
                </c:pt>
                <c:pt idx="167">
                  <c:v>0.33250000000000002</c:v>
                </c:pt>
                <c:pt idx="168">
                  <c:v>0.33250000000000002</c:v>
                </c:pt>
                <c:pt idx="169">
                  <c:v>0.33250000000000002</c:v>
                </c:pt>
                <c:pt idx="170">
                  <c:v>0.33250000000000002</c:v>
                </c:pt>
                <c:pt idx="171">
                  <c:v>0.33250000000000002</c:v>
                </c:pt>
                <c:pt idx="172">
                  <c:v>0.33250000000000002</c:v>
                </c:pt>
                <c:pt idx="173">
                  <c:v>0.33250000000000002</c:v>
                </c:pt>
                <c:pt idx="174">
                  <c:v>0.33250000000000002</c:v>
                </c:pt>
                <c:pt idx="175">
                  <c:v>0.33250000000000002</c:v>
                </c:pt>
                <c:pt idx="176">
                  <c:v>0.33250000000000002</c:v>
                </c:pt>
                <c:pt idx="177">
                  <c:v>0.33250000000000002</c:v>
                </c:pt>
                <c:pt idx="178">
                  <c:v>0.33250000000000002</c:v>
                </c:pt>
                <c:pt idx="179">
                  <c:v>0.33250000000000002</c:v>
                </c:pt>
                <c:pt idx="180">
                  <c:v>0.33250000000000002</c:v>
                </c:pt>
                <c:pt idx="181">
                  <c:v>0.33250000000000002</c:v>
                </c:pt>
                <c:pt idx="182">
                  <c:v>0.33250000000000002</c:v>
                </c:pt>
                <c:pt idx="183">
                  <c:v>0.33250000000000002</c:v>
                </c:pt>
                <c:pt idx="184">
                  <c:v>0.33250000000000002</c:v>
                </c:pt>
                <c:pt idx="185">
                  <c:v>0.33250000000000002</c:v>
                </c:pt>
                <c:pt idx="186">
                  <c:v>0.33250000000000002</c:v>
                </c:pt>
                <c:pt idx="187">
                  <c:v>0.33250000000000002</c:v>
                </c:pt>
                <c:pt idx="188">
                  <c:v>0.33250000000000002</c:v>
                </c:pt>
                <c:pt idx="189">
                  <c:v>0.33250000000000002</c:v>
                </c:pt>
                <c:pt idx="190">
                  <c:v>0.33250000000000002</c:v>
                </c:pt>
                <c:pt idx="191">
                  <c:v>0.33250000000000002</c:v>
                </c:pt>
                <c:pt idx="192">
                  <c:v>0.33250000000000002</c:v>
                </c:pt>
                <c:pt idx="193">
                  <c:v>0.33250000000000002</c:v>
                </c:pt>
                <c:pt idx="194">
                  <c:v>0.33250000000000002</c:v>
                </c:pt>
                <c:pt idx="195">
                  <c:v>0.33250000000000002</c:v>
                </c:pt>
                <c:pt idx="196">
                  <c:v>0.33250000000000002</c:v>
                </c:pt>
                <c:pt idx="197">
                  <c:v>0.33250000000000002</c:v>
                </c:pt>
                <c:pt idx="198">
                  <c:v>0.33250000000000002</c:v>
                </c:pt>
                <c:pt idx="199">
                  <c:v>0.33250000000000002</c:v>
                </c:pt>
                <c:pt idx="200">
                  <c:v>0.33250000000000002</c:v>
                </c:pt>
                <c:pt idx="201">
                  <c:v>0.33250000000000002</c:v>
                </c:pt>
                <c:pt idx="202">
                  <c:v>0.33250000000000457</c:v>
                </c:pt>
                <c:pt idx="203">
                  <c:v>0.33250000000000002</c:v>
                </c:pt>
                <c:pt idx="204">
                  <c:v>0.33250000000000002</c:v>
                </c:pt>
                <c:pt idx="205">
                  <c:v>0.33250000000000002</c:v>
                </c:pt>
                <c:pt idx="206">
                  <c:v>0.33250000000000002</c:v>
                </c:pt>
                <c:pt idx="207">
                  <c:v>0.33250000000000002</c:v>
                </c:pt>
                <c:pt idx="208">
                  <c:v>0.33250000000000002</c:v>
                </c:pt>
                <c:pt idx="209">
                  <c:v>0.33250000000000002</c:v>
                </c:pt>
                <c:pt idx="210">
                  <c:v>0.33250000000000002</c:v>
                </c:pt>
                <c:pt idx="211">
                  <c:v>0.33250000000000002</c:v>
                </c:pt>
                <c:pt idx="212">
                  <c:v>0.33250000000000002</c:v>
                </c:pt>
                <c:pt idx="213">
                  <c:v>0.33250000000000002</c:v>
                </c:pt>
                <c:pt idx="214">
                  <c:v>0.33250000000000002</c:v>
                </c:pt>
                <c:pt idx="215">
                  <c:v>0.33250000000000002</c:v>
                </c:pt>
                <c:pt idx="216">
                  <c:v>0.33250000000000002</c:v>
                </c:pt>
                <c:pt idx="217">
                  <c:v>0.33250000000000002</c:v>
                </c:pt>
                <c:pt idx="218">
                  <c:v>0.33250000000000002</c:v>
                </c:pt>
                <c:pt idx="219">
                  <c:v>0.33250000000000002</c:v>
                </c:pt>
                <c:pt idx="220">
                  <c:v>0.33250000000000002</c:v>
                </c:pt>
                <c:pt idx="221">
                  <c:v>0.33250000000000002</c:v>
                </c:pt>
                <c:pt idx="222">
                  <c:v>0.33250000000000002</c:v>
                </c:pt>
                <c:pt idx="223">
                  <c:v>0.33250000000000002</c:v>
                </c:pt>
                <c:pt idx="224">
                  <c:v>0.33250000000000002</c:v>
                </c:pt>
                <c:pt idx="225">
                  <c:v>0.33250000000000002</c:v>
                </c:pt>
                <c:pt idx="226">
                  <c:v>0.33250000000000002</c:v>
                </c:pt>
                <c:pt idx="227">
                  <c:v>0.33250000000000002</c:v>
                </c:pt>
                <c:pt idx="228">
                  <c:v>0.33250000000000002</c:v>
                </c:pt>
                <c:pt idx="229">
                  <c:v>0.33250000000000002</c:v>
                </c:pt>
                <c:pt idx="230">
                  <c:v>0.33250000000000002</c:v>
                </c:pt>
                <c:pt idx="231">
                  <c:v>0.33250000000000002</c:v>
                </c:pt>
                <c:pt idx="232">
                  <c:v>0.33250000000000002</c:v>
                </c:pt>
                <c:pt idx="233">
                  <c:v>0.33250000000000002</c:v>
                </c:pt>
                <c:pt idx="234">
                  <c:v>0.33250000000000002</c:v>
                </c:pt>
                <c:pt idx="235">
                  <c:v>0.33250000000000002</c:v>
                </c:pt>
                <c:pt idx="236">
                  <c:v>0.33250000000000002</c:v>
                </c:pt>
                <c:pt idx="237">
                  <c:v>0.33250000000000002</c:v>
                </c:pt>
                <c:pt idx="238">
                  <c:v>0.33250000000000002</c:v>
                </c:pt>
                <c:pt idx="239">
                  <c:v>0.33250000000000002</c:v>
                </c:pt>
                <c:pt idx="240">
                  <c:v>0.33250000000000002</c:v>
                </c:pt>
                <c:pt idx="241">
                  <c:v>0.33250000000000002</c:v>
                </c:pt>
                <c:pt idx="242">
                  <c:v>0.33250000000000002</c:v>
                </c:pt>
                <c:pt idx="243">
                  <c:v>0.33250000000000002</c:v>
                </c:pt>
                <c:pt idx="244">
                  <c:v>0.33250000000000002</c:v>
                </c:pt>
                <c:pt idx="245">
                  <c:v>0.33250000000000002</c:v>
                </c:pt>
                <c:pt idx="246">
                  <c:v>0.33250000000000002</c:v>
                </c:pt>
                <c:pt idx="247">
                  <c:v>0.33250000000000002</c:v>
                </c:pt>
                <c:pt idx="248">
                  <c:v>0.33250000000000002</c:v>
                </c:pt>
                <c:pt idx="249">
                  <c:v>0.33250000000000002</c:v>
                </c:pt>
                <c:pt idx="250">
                  <c:v>0.33250000000000002</c:v>
                </c:pt>
                <c:pt idx="251">
                  <c:v>0.33250000000000002</c:v>
                </c:pt>
                <c:pt idx="252">
                  <c:v>0.33250000000000002</c:v>
                </c:pt>
                <c:pt idx="253">
                  <c:v>0.33250000000000002</c:v>
                </c:pt>
                <c:pt idx="254">
                  <c:v>0.33250000000000002</c:v>
                </c:pt>
                <c:pt idx="255">
                  <c:v>0.33250000000000002</c:v>
                </c:pt>
                <c:pt idx="256">
                  <c:v>0.33250000000000002</c:v>
                </c:pt>
                <c:pt idx="257">
                  <c:v>0.33250000000000002</c:v>
                </c:pt>
                <c:pt idx="258">
                  <c:v>0.33250000000000002</c:v>
                </c:pt>
                <c:pt idx="259">
                  <c:v>0.33250000000000002</c:v>
                </c:pt>
                <c:pt idx="260">
                  <c:v>0.33250000000000002</c:v>
                </c:pt>
                <c:pt idx="261">
                  <c:v>0.33250000000000002</c:v>
                </c:pt>
                <c:pt idx="262">
                  <c:v>0.33250000000000002</c:v>
                </c:pt>
                <c:pt idx="263">
                  <c:v>0.33250000000000002</c:v>
                </c:pt>
                <c:pt idx="264">
                  <c:v>0.33250000000000002</c:v>
                </c:pt>
                <c:pt idx="265">
                  <c:v>0.33250000000000002</c:v>
                </c:pt>
                <c:pt idx="266">
                  <c:v>0.33250000000000002</c:v>
                </c:pt>
                <c:pt idx="267">
                  <c:v>0.33250000000000002</c:v>
                </c:pt>
                <c:pt idx="268">
                  <c:v>0.33250000000000002</c:v>
                </c:pt>
                <c:pt idx="269">
                  <c:v>0.33250000000000002</c:v>
                </c:pt>
                <c:pt idx="270">
                  <c:v>0.33250000000000002</c:v>
                </c:pt>
                <c:pt idx="271">
                  <c:v>0.33250000000000002</c:v>
                </c:pt>
                <c:pt idx="272">
                  <c:v>0.33250000000000002</c:v>
                </c:pt>
                <c:pt idx="273">
                  <c:v>0.33250000000000002</c:v>
                </c:pt>
                <c:pt idx="274">
                  <c:v>0.33250000000000002</c:v>
                </c:pt>
                <c:pt idx="275">
                  <c:v>0.33250000000000002</c:v>
                </c:pt>
                <c:pt idx="276">
                  <c:v>0.33250000000000002</c:v>
                </c:pt>
                <c:pt idx="277">
                  <c:v>0.33250000000000002</c:v>
                </c:pt>
                <c:pt idx="278">
                  <c:v>0.33250000000000002</c:v>
                </c:pt>
                <c:pt idx="279">
                  <c:v>0.33250000000000002</c:v>
                </c:pt>
                <c:pt idx="280">
                  <c:v>0.33250000000000002</c:v>
                </c:pt>
                <c:pt idx="281">
                  <c:v>0.33250000000000002</c:v>
                </c:pt>
                <c:pt idx="282">
                  <c:v>0.33250000000000002</c:v>
                </c:pt>
                <c:pt idx="283">
                  <c:v>0.33250000000000002</c:v>
                </c:pt>
                <c:pt idx="284">
                  <c:v>0.33250000000000002</c:v>
                </c:pt>
                <c:pt idx="285">
                  <c:v>0.33250000000000002</c:v>
                </c:pt>
                <c:pt idx="286">
                  <c:v>0.33250000000000002</c:v>
                </c:pt>
                <c:pt idx="287">
                  <c:v>0.33250000000000002</c:v>
                </c:pt>
                <c:pt idx="288">
                  <c:v>0.33250000000000002</c:v>
                </c:pt>
                <c:pt idx="289">
                  <c:v>0.33250000000000002</c:v>
                </c:pt>
                <c:pt idx="290">
                  <c:v>0.33250000000000002</c:v>
                </c:pt>
                <c:pt idx="291">
                  <c:v>0.33250000000000002</c:v>
                </c:pt>
                <c:pt idx="292">
                  <c:v>0.33250000000000002</c:v>
                </c:pt>
                <c:pt idx="293">
                  <c:v>0.33250000000000002</c:v>
                </c:pt>
                <c:pt idx="294">
                  <c:v>0.33250000000000002</c:v>
                </c:pt>
                <c:pt idx="295">
                  <c:v>0.33250000000000002</c:v>
                </c:pt>
                <c:pt idx="296">
                  <c:v>0.33250000000000002</c:v>
                </c:pt>
                <c:pt idx="297">
                  <c:v>0.33250000000000002</c:v>
                </c:pt>
                <c:pt idx="298">
                  <c:v>0.33250000000000002</c:v>
                </c:pt>
                <c:pt idx="299">
                  <c:v>0.33250000000000002</c:v>
                </c:pt>
                <c:pt idx="300">
                  <c:v>0.33250000000000002</c:v>
                </c:pt>
                <c:pt idx="301">
                  <c:v>0.33250000000000002</c:v>
                </c:pt>
                <c:pt idx="302">
                  <c:v>0.33250000000000002</c:v>
                </c:pt>
                <c:pt idx="303">
                  <c:v>0.33250000000000002</c:v>
                </c:pt>
                <c:pt idx="304">
                  <c:v>0.33250000000000002</c:v>
                </c:pt>
                <c:pt idx="305">
                  <c:v>0.33250000000000002</c:v>
                </c:pt>
                <c:pt idx="306">
                  <c:v>0.33250000000000002</c:v>
                </c:pt>
                <c:pt idx="307">
                  <c:v>0.33250000000000002</c:v>
                </c:pt>
                <c:pt idx="308">
                  <c:v>0.33250000000000002</c:v>
                </c:pt>
                <c:pt idx="309">
                  <c:v>0.33250000000000002</c:v>
                </c:pt>
                <c:pt idx="310">
                  <c:v>0.33250000000000002</c:v>
                </c:pt>
                <c:pt idx="311">
                  <c:v>0.33250000000000002</c:v>
                </c:pt>
                <c:pt idx="312">
                  <c:v>0.33250000000000002</c:v>
                </c:pt>
                <c:pt idx="313">
                  <c:v>0.33250000000000002</c:v>
                </c:pt>
                <c:pt idx="314">
                  <c:v>0.33250000000000002</c:v>
                </c:pt>
                <c:pt idx="315">
                  <c:v>0.33250000000000002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0.33250000000000002</c:v>
                </c:pt>
                <c:pt idx="319">
                  <c:v>0.33250000000000002</c:v>
                </c:pt>
                <c:pt idx="320">
                  <c:v>0.33250000000000002</c:v>
                </c:pt>
                <c:pt idx="321">
                  <c:v>0.33250000000000002</c:v>
                </c:pt>
                <c:pt idx="322">
                  <c:v>0.33250000000000002</c:v>
                </c:pt>
                <c:pt idx="323">
                  <c:v>0.33250000000000002</c:v>
                </c:pt>
                <c:pt idx="324">
                  <c:v>0.33250000000000002</c:v>
                </c:pt>
                <c:pt idx="325">
                  <c:v>0.33250000000000002</c:v>
                </c:pt>
                <c:pt idx="326">
                  <c:v>0.33250000000000002</c:v>
                </c:pt>
                <c:pt idx="327">
                  <c:v>0.33250000000000002</c:v>
                </c:pt>
                <c:pt idx="328">
                  <c:v>0.33250000000000002</c:v>
                </c:pt>
                <c:pt idx="329">
                  <c:v>0.33250000000000002</c:v>
                </c:pt>
                <c:pt idx="330">
                  <c:v>0.33250000000000002</c:v>
                </c:pt>
                <c:pt idx="331">
                  <c:v>0.33250000000000002</c:v>
                </c:pt>
                <c:pt idx="332">
                  <c:v>0.33250000000000002</c:v>
                </c:pt>
                <c:pt idx="333">
                  <c:v>0.33250000000000002</c:v>
                </c:pt>
                <c:pt idx="334">
                  <c:v>0.33250000000000002</c:v>
                </c:pt>
                <c:pt idx="335">
                  <c:v>0.33250000000000002</c:v>
                </c:pt>
                <c:pt idx="336">
                  <c:v>0.33250000000000002</c:v>
                </c:pt>
                <c:pt idx="337">
                  <c:v>0.33250000000000002</c:v>
                </c:pt>
                <c:pt idx="338">
                  <c:v>0.33250000000000002</c:v>
                </c:pt>
                <c:pt idx="339">
                  <c:v>0.33250000000000002</c:v>
                </c:pt>
                <c:pt idx="340">
                  <c:v>0.33250000000000002</c:v>
                </c:pt>
                <c:pt idx="341">
                  <c:v>0.33250000000000002</c:v>
                </c:pt>
                <c:pt idx="342">
                  <c:v>0.33250000000000002</c:v>
                </c:pt>
                <c:pt idx="343">
                  <c:v>0.33250000000000002</c:v>
                </c:pt>
                <c:pt idx="344">
                  <c:v>0.33250000000000002</c:v>
                </c:pt>
                <c:pt idx="345">
                  <c:v>0.33250000000000002</c:v>
                </c:pt>
                <c:pt idx="346">
                  <c:v>0.33250000000000002</c:v>
                </c:pt>
                <c:pt idx="347">
                  <c:v>0.33250000000000002</c:v>
                </c:pt>
                <c:pt idx="348">
                  <c:v>0.33250000000000002</c:v>
                </c:pt>
                <c:pt idx="349">
                  <c:v>0.33250000000000002</c:v>
                </c:pt>
                <c:pt idx="350">
                  <c:v>0.33250000000000002</c:v>
                </c:pt>
                <c:pt idx="351">
                  <c:v>0.33250000000000002</c:v>
                </c:pt>
                <c:pt idx="352">
                  <c:v>0.33250000000000002</c:v>
                </c:pt>
                <c:pt idx="353">
                  <c:v>0.33250000000000002</c:v>
                </c:pt>
                <c:pt idx="354">
                  <c:v>0.33250000000000002</c:v>
                </c:pt>
                <c:pt idx="355">
                  <c:v>0.33250000000000002</c:v>
                </c:pt>
                <c:pt idx="356">
                  <c:v>0.33250000000000002</c:v>
                </c:pt>
                <c:pt idx="357">
                  <c:v>0.33250000000000002</c:v>
                </c:pt>
                <c:pt idx="358">
                  <c:v>0.33250000000000002</c:v>
                </c:pt>
                <c:pt idx="359">
                  <c:v>0.33250000000000002</c:v>
                </c:pt>
                <c:pt idx="360">
                  <c:v>0.33250000000000002</c:v>
                </c:pt>
                <c:pt idx="361">
                  <c:v>0.33250000000000002</c:v>
                </c:pt>
                <c:pt idx="362">
                  <c:v>0.33250000000000002</c:v>
                </c:pt>
                <c:pt idx="363">
                  <c:v>0.33250000000000002</c:v>
                </c:pt>
                <c:pt idx="364">
                  <c:v>0.33250000000000002</c:v>
                </c:pt>
                <c:pt idx="365">
                  <c:v>0.33250000000000002</c:v>
                </c:pt>
                <c:pt idx="366">
                  <c:v>0.33250000000000002</c:v>
                </c:pt>
                <c:pt idx="367">
                  <c:v>0.33250000000000002</c:v>
                </c:pt>
                <c:pt idx="368">
                  <c:v>0.33250000000000002</c:v>
                </c:pt>
                <c:pt idx="369">
                  <c:v>0.33250000000000002</c:v>
                </c:pt>
                <c:pt idx="370">
                  <c:v>0.33250000000000002</c:v>
                </c:pt>
                <c:pt idx="371">
                  <c:v>0.33250000000000002</c:v>
                </c:pt>
                <c:pt idx="372">
                  <c:v>0.33250000000000002</c:v>
                </c:pt>
                <c:pt idx="373">
                  <c:v>0.33250000000000002</c:v>
                </c:pt>
                <c:pt idx="374">
                  <c:v>0.33250000000000002</c:v>
                </c:pt>
                <c:pt idx="375">
                  <c:v>0.33250000000000002</c:v>
                </c:pt>
                <c:pt idx="376">
                  <c:v>0.33250000000000002</c:v>
                </c:pt>
                <c:pt idx="377">
                  <c:v>0.33250000000000002</c:v>
                </c:pt>
                <c:pt idx="378">
                  <c:v>0.33250000000000002</c:v>
                </c:pt>
                <c:pt idx="379">
                  <c:v>0.33250000000000002</c:v>
                </c:pt>
                <c:pt idx="380">
                  <c:v>0.33250000000000002</c:v>
                </c:pt>
                <c:pt idx="381">
                  <c:v>0.33250000000000002</c:v>
                </c:pt>
                <c:pt idx="382">
                  <c:v>0.33250000000000002</c:v>
                </c:pt>
                <c:pt idx="383">
                  <c:v>0.33250000000000002</c:v>
                </c:pt>
                <c:pt idx="384">
                  <c:v>0.33250000000000002</c:v>
                </c:pt>
                <c:pt idx="385">
                  <c:v>0.33250000000000002</c:v>
                </c:pt>
                <c:pt idx="386">
                  <c:v>0.33250000000000002</c:v>
                </c:pt>
                <c:pt idx="387">
                  <c:v>0.33250000000000002</c:v>
                </c:pt>
                <c:pt idx="388">
                  <c:v>0.33250000000000002</c:v>
                </c:pt>
                <c:pt idx="389">
                  <c:v>0.33250000000000002</c:v>
                </c:pt>
                <c:pt idx="390">
                  <c:v>0.33250000000000002</c:v>
                </c:pt>
                <c:pt idx="391">
                  <c:v>0.33250000000000002</c:v>
                </c:pt>
                <c:pt idx="392">
                  <c:v>0.33250000000000002</c:v>
                </c:pt>
                <c:pt idx="393">
                  <c:v>0.33250000000000002</c:v>
                </c:pt>
                <c:pt idx="394">
                  <c:v>0.33250000000000002</c:v>
                </c:pt>
                <c:pt idx="395">
                  <c:v>0.33250000000000002</c:v>
                </c:pt>
                <c:pt idx="396">
                  <c:v>0.33250000000000002</c:v>
                </c:pt>
                <c:pt idx="397">
                  <c:v>0.33250000000000002</c:v>
                </c:pt>
                <c:pt idx="398">
                  <c:v>0.33250000000000002</c:v>
                </c:pt>
                <c:pt idx="399">
                  <c:v>0.33250000000000002</c:v>
                </c:pt>
                <c:pt idx="400">
                  <c:v>0.33250000000000002</c:v>
                </c:pt>
                <c:pt idx="401">
                  <c:v>0.33250000000000002</c:v>
                </c:pt>
                <c:pt idx="402">
                  <c:v>0.33250000000000002</c:v>
                </c:pt>
                <c:pt idx="403">
                  <c:v>0.33250000000000002</c:v>
                </c:pt>
                <c:pt idx="404">
                  <c:v>0.33250000000000002</c:v>
                </c:pt>
                <c:pt idx="405">
                  <c:v>0.33250000000000002</c:v>
                </c:pt>
                <c:pt idx="406">
                  <c:v>0.33250000000000002</c:v>
                </c:pt>
                <c:pt idx="407">
                  <c:v>0.33250000000000002</c:v>
                </c:pt>
                <c:pt idx="408">
                  <c:v>0.33250000000000002</c:v>
                </c:pt>
                <c:pt idx="409">
                  <c:v>0.33250000000000002</c:v>
                </c:pt>
                <c:pt idx="410">
                  <c:v>0.33250000000000002</c:v>
                </c:pt>
                <c:pt idx="411">
                  <c:v>0.33250000000000002</c:v>
                </c:pt>
                <c:pt idx="412">
                  <c:v>0.33250000000000002</c:v>
                </c:pt>
                <c:pt idx="413">
                  <c:v>0.33250000000000002</c:v>
                </c:pt>
                <c:pt idx="414">
                  <c:v>0.33250000000000002</c:v>
                </c:pt>
                <c:pt idx="415">
                  <c:v>0.33250000000000002</c:v>
                </c:pt>
                <c:pt idx="416">
                  <c:v>0.33250000000000002</c:v>
                </c:pt>
                <c:pt idx="417">
                  <c:v>0.33250000000000002</c:v>
                </c:pt>
                <c:pt idx="418">
                  <c:v>0.33250000000000002</c:v>
                </c:pt>
                <c:pt idx="419">
                  <c:v>0.33250000000000002</c:v>
                </c:pt>
                <c:pt idx="420">
                  <c:v>0.33250000000000002</c:v>
                </c:pt>
                <c:pt idx="421">
                  <c:v>0.33250000000000002</c:v>
                </c:pt>
                <c:pt idx="422">
                  <c:v>0.33250000000000002</c:v>
                </c:pt>
                <c:pt idx="423">
                  <c:v>0.33250000000000002</c:v>
                </c:pt>
                <c:pt idx="424">
                  <c:v>0.33250000000000002</c:v>
                </c:pt>
                <c:pt idx="425">
                  <c:v>0.33250000000000002</c:v>
                </c:pt>
                <c:pt idx="426">
                  <c:v>0.33250000000000002</c:v>
                </c:pt>
                <c:pt idx="427">
                  <c:v>0.33250000000000002</c:v>
                </c:pt>
                <c:pt idx="428">
                  <c:v>0.33250000000000002</c:v>
                </c:pt>
                <c:pt idx="429">
                  <c:v>0.33250000000000002</c:v>
                </c:pt>
                <c:pt idx="430">
                  <c:v>0.33250000000000002</c:v>
                </c:pt>
                <c:pt idx="431">
                  <c:v>0.33250000000000002</c:v>
                </c:pt>
                <c:pt idx="432">
                  <c:v>0.33250000000000002</c:v>
                </c:pt>
                <c:pt idx="433">
                  <c:v>0.33250000000000002</c:v>
                </c:pt>
                <c:pt idx="434">
                  <c:v>0.33250000000000002</c:v>
                </c:pt>
                <c:pt idx="435">
                  <c:v>0.33250000000000002</c:v>
                </c:pt>
                <c:pt idx="436">
                  <c:v>0.33250000000000002</c:v>
                </c:pt>
                <c:pt idx="437">
                  <c:v>0.33250000000000002</c:v>
                </c:pt>
                <c:pt idx="438">
                  <c:v>0.33250000000000002</c:v>
                </c:pt>
                <c:pt idx="439">
                  <c:v>0.33250000000000002</c:v>
                </c:pt>
                <c:pt idx="440">
                  <c:v>0.33250000000000002</c:v>
                </c:pt>
                <c:pt idx="441">
                  <c:v>0.33250000000000002</c:v>
                </c:pt>
                <c:pt idx="442">
                  <c:v>0.33250000000000002</c:v>
                </c:pt>
                <c:pt idx="443">
                  <c:v>0.33250000000000002</c:v>
                </c:pt>
                <c:pt idx="444">
                  <c:v>0.33250000000000002</c:v>
                </c:pt>
                <c:pt idx="445">
                  <c:v>0.33250000000000002</c:v>
                </c:pt>
                <c:pt idx="446">
                  <c:v>0.33250000000000002</c:v>
                </c:pt>
                <c:pt idx="447">
                  <c:v>0.33250000000000002</c:v>
                </c:pt>
                <c:pt idx="448">
                  <c:v>0.33250000000000002</c:v>
                </c:pt>
                <c:pt idx="449">
                  <c:v>0.33250000000000002</c:v>
                </c:pt>
                <c:pt idx="450">
                  <c:v>0.33250000000000002</c:v>
                </c:pt>
                <c:pt idx="451">
                  <c:v>0.33250000000000002</c:v>
                </c:pt>
                <c:pt idx="452">
                  <c:v>0.33250000000000002</c:v>
                </c:pt>
                <c:pt idx="453">
                  <c:v>0.33250000000000002</c:v>
                </c:pt>
                <c:pt idx="454">
                  <c:v>0.33250000000000002</c:v>
                </c:pt>
                <c:pt idx="455">
                  <c:v>0.33250000000000002</c:v>
                </c:pt>
                <c:pt idx="456">
                  <c:v>0.33250000000000002</c:v>
                </c:pt>
                <c:pt idx="457">
                  <c:v>0.33250000000000002</c:v>
                </c:pt>
                <c:pt idx="458">
                  <c:v>0.33250000000000002</c:v>
                </c:pt>
                <c:pt idx="459">
                  <c:v>0.33250000000000002</c:v>
                </c:pt>
                <c:pt idx="460">
                  <c:v>0.33250000000000002</c:v>
                </c:pt>
                <c:pt idx="461">
                  <c:v>0.33250000000000002</c:v>
                </c:pt>
                <c:pt idx="462">
                  <c:v>0.33250000000000002</c:v>
                </c:pt>
                <c:pt idx="463">
                  <c:v>0.33250000000000002</c:v>
                </c:pt>
                <c:pt idx="464">
                  <c:v>0.33250000000000002</c:v>
                </c:pt>
                <c:pt idx="465">
                  <c:v>0.33250000000000002</c:v>
                </c:pt>
                <c:pt idx="466">
                  <c:v>0.33250000000000002</c:v>
                </c:pt>
                <c:pt idx="467">
                  <c:v>0.33250000000000002</c:v>
                </c:pt>
                <c:pt idx="468">
                  <c:v>0.33250000000000002</c:v>
                </c:pt>
                <c:pt idx="469">
                  <c:v>0.33250000000000002</c:v>
                </c:pt>
                <c:pt idx="470">
                  <c:v>0.33250000000000002</c:v>
                </c:pt>
                <c:pt idx="471">
                  <c:v>0.33250000000000002</c:v>
                </c:pt>
                <c:pt idx="472">
                  <c:v>0.33250000000000002</c:v>
                </c:pt>
                <c:pt idx="473">
                  <c:v>0.33250000000000002</c:v>
                </c:pt>
                <c:pt idx="474">
                  <c:v>0.33250000000000002</c:v>
                </c:pt>
                <c:pt idx="475">
                  <c:v>0.33250000000000002</c:v>
                </c:pt>
                <c:pt idx="476">
                  <c:v>0.33250000000000002</c:v>
                </c:pt>
                <c:pt idx="477">
                  <c:v>0.33250000000000002</c:v>
                </c:pt>
                <c:pt idx="478">
                  <c:v>0.33250000000000002</c:v>
                </c:pt>
                <c:pt idx="479">
                  <c:v>0.33250000000000002</c:v>
                </c:pt>
                <c:pt idx="480">
                  <c:v>0.33250000000000002</c:v>
                </c:pt>
                <c:pt idx="481">
                  <c:v>0.33250000000000002</c:v>
                </c:pt>
                <c:pt idx="482">
                  <c:v>0.33250000000000002</c:v>
                </c:pt>
                <c:pt idx="483">
                  <c:v>0.33250000000000002</c:v>
                </c:pt>
                <c:pt idx="484">
                  <c:v>0.33250000000000002</c:v>
                </c:pt>
                <c:pt idx="485">
                  <c:v>0.33250000000000002</c:v>
                </c:pt>
                <c:pt idx="486">
                  <c:v>0.33250000000000002</c:v>
                </c:pt>
                <c:pt idx="487">
                  <c:v>0.33250000000000002</c:v>
                </c:pt>
                <c:pt idx="488">
                  <c:v>0.33250000000000002</c:v>
                </c:pt>
                <c:pt idx="489">
                  <c:v>0.33250000000000002</c:v>
                </c:pt>
                <c:pt idx="490">
                  <c:v>0.33250000000000002</c:v>
                </c:pt>
                <c:pt idx="491">
                  <c:v>0.33250000000000002</c:v>
                </c:pt>
                <c:pt idx="492">
                  <c:v>0.33250000000000002</c:v>
                </c:pt>
                <c:pt idx="493">
                  <c:v>0.33250000000000002</c:v>
                </c:pt>
                <c:pt idx="494">
                  <c:v>0.33250000000000002</c:v>
                </c:pt>
                <c:pt idx="495">
                  <c:v>0.33250000000000002</c:v>
                </c:pt>
                <c:pt idx="496">
                  <c:v>0.33250000000000002</c:v>
                </c:pt>
                <c:pt idx="497">
                  <c:v>0.33250000000000002</c:v>
                </c:pt>
                <c:pt idx="498">
                  <c:v>0.33250000000000002</c:v>
                </c:pt>
                <c:pt idx="499">
                  <c:v>0.33250000000000002</c:v>
                </c:pt>
                <c:pt idx="500">
                  <c:v>0.59613999999999578</c:v>
                </c:pt>
                <c:pt idx="501">
                  <c:v>0.59613999999999578</c:v>
                </c:pt>
                <c:pt idx="502">
                  <c:v>0.62239000000001399</c:v>
                </c:pt>
                <c:pt idx="503">
                  <c:v>0.68363999999999581</c:v>
                </c:pt>
                <c:pt idx="504">
                  <c:v>0.68363999999999581</c:v>
                </c:pt>
                <c:pt idx="505">
                  <c:v>0.68363999999999581</c:v>
                </c:pt>
                <c:pt idx="506">
                  <c:v>0.68364000000001401</c:v>
                </c:pt>
                <c:pt idx="507">
                  <c:v>0.68363999999999581</c:v>
                </c:pt>
                <c:pt idx="508">
                  <c:v>0.68363999999999581</c:v>
                </c:pt>
                <c:pt idx="509">
                  <c:v>0.68363999999999581</c:v>
                </c:pt>
                <c:pt idx="510">
                  <c:v>0.68364000000001401</c:v>
                </c:pt>
                <c:pt idx="511">
                  <c:v>0.68363999999999581</c:v>
                </c:pt>
                <c:pt idx="512">
                  <c:v>0.68363999999999581</c:v>
                </c:pt>
                <c:pt idx="513">
                  <c:v>0.68363999999999581</c:v>
                </c:pt>
                <c:pt idx="514">
                  <c:v>0.68363999999999581</c:v>
                </c:pt>
                <c:pt idx="515">
                  <c:v>0.68364000000001401</c:v>
                </c:pt>
                <c:pt idx="516">
                  <c:v>0.68363999999999581</c:v>
                </c:pt>
                <c:pt idx="517">
                  <c:v>0.68363999999999581</c:v>
                </c:pt>
                <c:pt idx="518">
                  <c:v>0.68363999999999581</c:v>
                </c:pt>
                <c:pt idx="519">
                  <c:v>0.68364000000001401</c:v>
                </c:pt>
                <c:pt idx="520">
                  <c:v>0.68363999999999581</c:v>
                </c:pt>
                <c:pt idx="521">
                  <c:v>0.68363999999999581</c:v>
                </c:pt>
                <c:pt idx="522">
                  <c:v>0.68363999999999581</c:v>
                </c:pt>
                <c:pt idx="523">
                  <c:v>0.68364000000001401</c:v>
                </c:pt>
                <c:pt idx="524">
                  <c:v>0.68363999999999581</c:v>
                </c:pt>
                <c:pt idx="525">
                  <c:v>0.68363999999999581</c:v>
                </c:pt>
                <c:pt idx="526">
                  <c:v>0.68363999999999581</c:v>
                </c:pt>
                <c:pt idx="527">
                  <c:v>0.68364000000001401</c:v>
                </c:pt>
                <c:pt idx="528">
                  <c:v>0.68363999999999581</c:v>
                </c:pt>
                <c:pt idx="529">
                  <c:v>0.68363999999999581</c:v>
                </c:pt>
                <c:pt idx="530">
                  <c:v>0.68363999999999581</c:v>
                </c:pt>
                <c:pt idx="531">
                  <c:v>0.68363999999999581</c:v>
                </c:pt>
                <c:pt idx="532">
                  <c:v>0.68364000000001401</c:v>
                </c:pt>
                <c:pt idx="533">
                  <c:v>0.68363999999999581</c:v>
                </c:pt>
                <c:pt idx="534">
                  <c:v>0.68363999999999581</c:v>
                </c:pt>
                <c:pt idx="535">
                  <c:v>0.68363999999999581</c:v>
                </c:pt>
                <c:pt idx="536">
                  <c:v>0.68364000000001401</c:v>
                </c:pt>
                <c:pt idx="537">
                  <c:v>0.68363999999999581</c:v>
                </c:pt>
                <c:pt idx="538">
                  <c:v>0.68363999999999581</c:v>
                </c:pt>
                <c:pt idx="539">
                  <c:v>0.68363999999999581</c:v>
                </c:pt>
                <c:pt idx="540">
                  <c:v>0.68364000000001401</c:v>
                </c:pt>
                <c:pt idx="541">
                  <c:v>0.68363999999999581</c:v>
                </c:pt>
                <c:pt idx="542">
                  <c:v>0.68363999999999581</c:v>
                </c:pt>
                <c:pt idx="543">
                  <c:v>0.68363999999999581</c:v>
                </c:pt>
                <c:pt idx="544">
                  <c:v>0.68363999999999581</c:v>
                </c:pt>
                <c:pt idx="545">
                  <c:v>0.68364000000001401</c:v>
                </c:pt>
                <c:pt idx="546">
                  <c:v>0.68363999999999581</c:v>
                </c:pt>
                <c:pt idx="547">
                  <c:v>0.68363999999999581</c:v>
                </c:pt>
                <c:pt idx="548">
                  <c:v>0.68363999999999581</c:v>
                </c:pt>
                <c:pt idx="549">
                  <c:v>0.68364000000001401</c:v>
                </c:pt>
                <c:pt idx="550">
                  <c:v>0.68363999999999581</c:v>
                </c:pt>
                <c:pt idx="551">
                  <c:v>0.68363999999999581</c:v>
                </c:pt>
                <c:pt idx="552">
                  <c:v>0.68363999999999581</c:v>
                </c:pt>
                <c:pt idx="553">
                  <c:v>0.68364000000001401</c:v>
                </c:pt>
                <c:pt idx="554">
                  <c:v>0.68363999999999581</c:v>
                </c:pt>
                <c:pt idx="555">
                  <c:v>0.68363999999999581</c:v>
                </c:pt>
                <c:pt idx="556">
                  <c:v>0.68363999999999581</c:v>
                </c:pt>
                <c:pt idx="557">
                  <c:v>0.68363999999999581</c:v>
                </c:pt>
                <c:pt idx="558">
                  <c:v>0.68364000000001401</c:v>
                </c:pt>
                <c:pt idx="559">
                  <c:v>0.6836399999999776</c:v>
                </c:pt>
                <c:pt idx="560">
                  <c:v>0.68364000000001401</c:v>
                </c:pt>
                <c:pt idx="561">
                  <c:v>0.68364000000001401</c:v>
                </c:pt>
                <c:pt idx="562">
                  <c:v>0.6836399999999776</c:v>
                </c:pt>
                <c:pt idx="563">
                  <c:v>0.68364000000001401</c:v>
                </c:pt>
                <c:pt idx="564">
                  <c:v>0.68364000000001401</c:v>
                </c:pt>
                <c:pt idx="565">
                  <c:v>0.6836399999999776</c:v>
                </c:pt>
                <c:pt idx="566">
                  <c:v>0.68364000000001401</c:v>
                </c:pt>
                <c:pt idx="567">
                  <c:v>0.6836399999999776</c:v>
                </c:pt>
                <c:pt idx="568">
                  <c:v>0.68364000000001401</c:v>
                </c:pt>
                <c:pt idx="569">
                  <c:v>0.68364000000001401</c:v>
                </c:pt>
                <c:pt idx="570">
                  <c:v>0.6836399999999776</c:v>
                </c:pt>
                <c:pt idx="571">
                  <c:v>0.68364000000001401</c:v>
                </c:pt>
                <c:pt idx="572">
                  <c:v>0.6836399999999776</c:v>
                </c:pt>
                <c:pt idx="573">
                  <c:v>0.68364000000001401</c:v>
                </c:pt>
                <c:pt idx="574">
                  <c:v>0.68364000000001401</c:v>
                </c:pt>
                <c:pt idx="575">
                  <c:v>0.6836399999999776</c:v>
                </c:pt>
                <c:pt idx="576">
                  <c:v>0.68364000000001401</c:v>
                </c:pt>
                <c:pt idx="577">
                  <c:v>0.68364000000001401</c:v>
                </c:pt>
                <c:pt idx="578">
                  <c:v>0.6836399999999776</c:v>
                </c:pt>
                <c:pt idx="579">
                  <c:v>0.68364000000001401</c:v>
                </c:pt>
                <c:pt idx="580">
                  <c:v>0.68364000000001401</c:v>
                </c:pt>
                <c:pt idx="581">
                  <c:v>0.6836399999999776</c:v>
                </c:pt>
                <c:pt idx="582">
                  <c:v>0.68364000000001401</c:v>
                </c:pt>
                <c:pt idx="583">
                  <c:v>0.6836399999999776</c:v>
                </c:pt>
                <c:pt idx="584">
                  <c:v>0.68364000000001401</c:v>
                </c:pt>
                <c:pt idx="585">
                  <c:v>0.68364000000001401</c:v>
                </c:pt>
                <c:pt idx="586">
                  <c:v>0.6836399999999776</c:v>
                </c:pt>
                <c:pt idx="587">
                  <c:v>0.68364000000001401</c:v>
                </c:pt>
                <c:pt idx="588">
                  <c:v>0.6836399999999776</c:v>
                </c:pt>
                <c:pt idx="589">
                  <c:v>0.68364000000001401</c:v>
                </c:pt>
                <c:pt idx="590">
                  <c:v>0.68364000000001401</c:v>
                </c:pt>
                <c:pt idx="591">
                  <c:v>0.6836399999999776</c:v>
                </c:pt>
                <c:pt idx="592">
                  <c:v>0.68364000000001401</c:v>
                </c:pt>
                <c:pt idx="593">
                  <c:v>0.6836399999999776</c:v>
                </c:pt>
                <c:pt idx="594">
                  <c:v>0.68364000000001401</c:v>
                </c:pt>
                <c:pt idx="595">
                  <c:v>0.6836399999999776</c:v>
                </c:pt>
                <c:pt idx="596">
                  <c:v>0.68364000000001401</c:v>
                </c:pt>
                <c:pt idx="597">
                  <c:v>0.6836399999999776</c:v>
                </c:pt>
                <c:pt idx="598">
                  <c:v>0.68364000000001401</c:v>
                </c:pt>
                <c:pt idx="599">
                  <c:v>0.68364000000001401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0.42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0.42</c:v>
                </c:pt>
                <c:pt idx="805">
                  <c:v>0.42</c:v>
                </c:pt>
                <c:pt idx="806">
                  <c:v>0.42</c:v>
                </c:pt>
                <c:pt idx="807">
                  <c:v>0.42</c:v>
                </c:pt>
                <c:pt idx="808">
                  <c:v>0.42</c:v>
                </c:pt>
                <c:pt idx="809">
                  <c:v>0.42</c:v>
                </c:pt>
                <c:pt idx="810">
                  <c:v>0.42</c:v>
                </c:pt>
                <c:pt idx="811">
                  <c:v>0.42</c:v>
                </c:pt>
                <c:pt idx="812">
                  <c:v>0.42</c:v>
                </c:pt>
                <c:pt idx="813">
                  <c:v>0.42</c:v>
                </c:pt>
                <c:pt idx="814">
                  <c:v>0.42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0.42</c:v>
                </c:pt>
                <c:pt idx="838">
                  <c:v>0.42</c:v>
                </c:pt>
                <c:pt idx="839">
                  <c:v>0.42</c:v>
                </c:pt>
                <c:pt idx="840">
                  <c:v>0.42</c:v>
                </c:pt>
                <c:pt idx="841">
                  <c:v>0.42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0.42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0.42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0.42</c:v>
                </c:pt>
                <c:pt idx="860">
                  <c:v>0.42</c:v>
                </c:pt>
                <c:pt idx="861">
                  <c:v>0.42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0.62</c:v>
                </c:pt>
                <c:pt idx="1001">
                  <c:v>0.62</c:v>
                </c:pt>
                <c:pt idx="1002">
                  <c:v>0.62</c:v>
                </c:pt>
                <c:pt idx="1003">
                  <c:v>0.62</c:v>
                </c:pt>
                <c:pt idx="1004">
                  <c:v>0.62</c:v>
                </c:pt>
                <c:pt idx="1005">
                  <c:v>0.62</c:v>
                </c:pt>
                <c:pt idx="1006">
                  <c:v>0.62</c:v>
                </c:pt>
                <c:pt idx="1007">
                  <c:v>0.62</c:v>
                </c:pt>
                <c:pt idx="1008">
                  <c:v>0.62</c:v>
                </c:pt>
                <c:pt idx="1009">
                  <c:v>0.62</c:v>
                </c:pt>
                <c:pt idx="1010">
                  <c:v>0.62</c:v>
                </c:pt>
                <c:pt idx="1011">
                  <c:v>0.62</c:v>
                </c:pt>
                <c:pt idx="1012">
                  <c:v>0.62</c:v>
                </c:pt>
                <c:pt idx="1013">
                  <c:v>0.62</c:v>
                </c:pt>
                <c:pt idx="1014">
                  <c:v>0.62</c:v>
                </c:pt>
                <c:pt idx="1015">
                  <c:v>0.62</c:v>
                </c:pt>
                <c:pt idx="1016">
                  <c:v>0.62</c:v>
                </c:pt>
                <c:pt idx="1017">
                  <c:v>0.62</c:v>
                </c:pt>
                <c:pt idx="1018">
                  <c:v>0.62</c:v>
                </c:pt>
                <c:pt idx="1019">
                  <c:v>0.62</c:v>
                </c:pt>
                <c:pt idx="1020">
                  <c:v>0.62</c:v>
                </c:pt>
                <c:pt idx="1021">
                  <c:v>0.62</c:v>
                </c:pt>
                <c:pt idx="1022">
                  <c:v>0.62</c:v>
                </c:pt>
                <c:pt idx="1023">
                  <c:v>0.62</c:v>
                </c:pt>
                <c:pt idx="1024">
                  <c:v>0.62</c:v>
                </c:pt>
                <c:pt idx="1025">
                  <c:v>0.62</c:v>
                </c:pt>
                <c:pt idx="1026">
                  <c:v>0.62</c:v>
                </c:pt>
                <c:pt idx="1027">
                  <c:v>0.62</c:v>
                </c:pt>
                <c:pt idx="1028">
                  <c:v>0.62</c:v>
                </c:pt>
                <c:pt idx="1029">
                  <c:v>0.62</c:v>
                </c:pt>
                <c:pt idx="1030">
                  <c:v>0.62</c:v>
                </c:pt>
                <c:pt idx="1031">
                  <c:v>0.62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0.62</c:v>
                </c:pt>
                <c:pt idx="1036">
                  <c:v>0.62</c:v>
                </c:pt>
                <c:pt idx="1037">
                  <c:v>0.62</c:v>
                </c:pt>
                <c:pt idx="1038">
                  <c:v>0.62</c:v>
                </c:pt>
                <c:pt idx="1039">
                  <c:v>0.62</c:v>
                </c:pt>
                <c:pt idx="1040">
                  <c:v>0.62</c:v>
                </c:pt>
                <c:pt idx="1041">
                  <c:v>0.62</c:v>
                </c:pt>
                <c:pt idx="1042">
                  <c:v>0.62</c:v>
                </c:pt>
                <c:pt idx="1043">
                  <c:v>0.62</c:v>
                </c:pt>
                <c:pt idx="1044">
                  <c:v>0.62</c:v>
                </c:pt>
                <c:pt idx="1045">
                  <c:v>0.62</c:v>
                </c:pt>
                <c:pt idx="1046">
                  <c:v>0.62</c:v>
                </c:pt>
                <c:pt idx="1047">
                  <c:v>0.62</c:v>
                </c:pt>
                <c:pt idx="1048">
                  <c:v>0.62</c:v>
                </c:pt>
                <c:pt idx="1049">
                  <c:v>0.62</c:v>
                </c:pt>
                <c:pt idx="1050">
                  <c:v>0.62</c:v>
                </c:pt>
                <c:pt idx="1051">
                  <c:v>0.62</c:v>
                </c:pt>
                <c:pt idx="1052">
                  <c:v>0.62</c:v>
                </c:pt>
                <c:pt idx="1053">
                  <c:v>0.62</c:v>
                </c:pt>
                <c:pt idx="1054">
                  <c:v>0.62</c:v>
                </c:pt>
                <c:pt idx="1055">
                  <c:v>0.62</c:v>
                </c:pt>
                <c:pt idx="1056">
                  <c:v>0.62</c:v>
                </c:pt>
                <c:pt idx="1057">
                  <c:v>0.62</c:v>
                </c:pt>
                <c:pt idx="1058">
                  <c:v>0.62</c:v>
                </c:pt>
                <c:pt idx="1059">
                  <c:v>0.62</c:v>
                </c:pt>
                <c:pt idx="1060">
                  <c:v>0.62</c:v>
                </c:pt>
                <c:pt idx="1061">
                  <c:v>0.62</c:v>
                </c:pt>
                <c:pt idx="1062">
                  <c:v>0.62</c:v>
                </c:pt>
                <c:pt idx="1063">
                  <c:v>0.62</c:v>
                </c:pt>
                <c:pt idx="1064">
                  <c:v>0.62</c:v>
                </c:pt>
                <c:pt idx="1065">
                  <c:v>0.62</c:v>
                </c:pt>
                <c:pt idx="1066">
                  <c:v>0.62</c:v>
                </c:pt>
                <c:pt idx="1067">
                  <c:v>0.62</c:v>
                </c:pt>
                <c:pt idx="1068">
                  <c:v>0.62</c:v>
                </c:pt>
                <c:pt idx="1069">
                  <c:v>0.62</c:v>
                </c:pt>
                <c:pt idx="1070">
                  <c:v>0.62</c:v>
                </c:pt>
                <c:pt idx="1071">
                  <c:v>0.62</c:v>
                </c:pt>
                <c:pt idx="1072">
                  <c:v>0.62</c:v>
                </c:pt>
                <c:pt idx="1073">
                  <c:v>0.62</c:v>
                </c:pt>
                <c:pt idx="1074">
                  <c:v>0.62</c:v>
                </c:pt>
                <c:pt idx="1075">
                  <c:v>0.62</c:v>
                </c:pt>
                <c:pt idx="1076">
                  <c:v>0.62</c:v>
                </c:pt>
                <c:pt idx="1077">
                  <c:v>0.62</c:v>
                </c:pt>
                <c:pt idx="1078">
                  <c:v>0.62</c:v>
                </c:pt>
                <c:pt idx="1079">
                  <c:v>0.62</c:v>
                </c:pt>
                <c:pt idx="1080">
                  <c:v>0.62</c:v>
                </c:pt>
                <c:pt idx="1081">
                  <c:v>0.62</c:v>
                </c:pt>
                <c:pt idx="1082">
                  <c:v>0.62</c:v>
                </c:pt>
                <c:pt idx="1083">
                  <c:v>0.62</c:v>
                </c:pt>
                <c:pt idx="1084">
                  <c:v>0.62</c:v>
                </c:pt>
                <c:pt idx="1085">
                  <c:v>0.62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0.62</c:v>
                </c:pt>
                <c:pt idx="1091">
                  <c:v>0.62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0.62</c:v>
                </c:pt>
                <c:pt idx="1096">
                  <c:v>0.62</c:v>
                </c:pt>
                <c:pt idx="1097">
                  <c:v>0.62</c:v>
                </c:pt>
                <c:pt idx="1098">
                  <c:v>0.62</c:v>
                </c:pt>
                <c:pt idx="1099">
                  <c:v>0.62</c:v>
                </c:pt>
                <c:pt idx="1100">
                  <c:v>0.62</c:v>
                </c:pt>
                <c:pt idx="1101">
                  <c:v>0.62</c:v>
                </c:pt>
                <c:pt idx="1102">
                  <c:v>0.62</c:v>
                </c:pt>
                <c:pt idx="1103">
                  <c:v>0.62</c:v>
                </c:pt>
                <c:pt idx="1104">
                  <c:v>0.62</c:v>
                </c:pt>
                <c:pt idx="1105">
                  <c:v>0.62</c:v>
                </c:pt>
                <c:pt idx="1106">
                  <c:v>0.62</c:v>
                </c:pt>
                <c:pt idx="1107">
                  <c:v>0.62</c:v>
                </c:pt>
                <c:pt idx="1108">
                  <c:v>0.62</c:v>
                </c:pt>
                <c:pt idx="1109">
                  <c:v>0.62</c:v>
                </c:pt>
                <c:pt idx="1110">
                  <c:v>0.62</c:v>
                </c:pt>
                <c:pt idx="1111">
                  <c:v>0.62</c:v>
                </c:pt>
                <c:pt idx="1112">
                  <c:v>0.62</c:v>
                </c:pt>
                <c:pt idx="1113">
                  <c:v>0.62</c:v>
                </c:pt>
                <c:pt idx="1114">
                  <c:v>0.62</c:v>
                </c:pt>
                <c:pt idx="1115">
                  <c:v>0.62</c:v>
                </c:pt>
                <c:pt idx="1116">
                  <c:v>0.62</c:v>
                </c:pt>
                <c:pt idx="1117">
                  <c:v>0.62</c:v>
                </c:pt>
                <c:pt idx="1118">
                  <c:v>0.62</c:v>
                </c:pt>
                <c:pt idx="1119">
                  <c:v>0.62</c:v>
                </c:pt>
                <c:pt idx="1120">
                  <c:v>0.62</c:v>
                </c:pt>
                <c:pt idx="1121">
                  <c:v>0.62</c:v>
                </c:pt>
                <c:pt idx="1122">
                  <c:v>0.62</c:v>
                </c:pt>
                <c:pt idx="1123">
                  <c:v>0.62</c:v>
                </c:pt>
                <c:pt idx="1124">
                  <c:v>0.62</c:v>
                </c:pt>
                <c:pt idx="1125">
                  <c:v>0.62</c:v>
                </c:pt>
                <c:pt idx="1126">
                  <c:v>0.62</c:v>
                </c:pt>
                <c:pt idx="1127">
                  <c:v>0.62</c:v>
                </c:pt>
                <c:pt idx="1128">
                  <c:v>0.62</c:v>
                </c:pt>
                <c:pt idx="1129">
                  <c:v>0.62</c:v>
                </c:pt>
                <c:pt idx="1130">
                  <c:v>0.62</c:v>
                </c:pt>
                <c:pt idx="1131">
                  <c:v>0.62</c:v>
                </c:pt>
                <c:pt idx="1132">
                  <c:v>0.62</c:v>
                </c:pt>
                <c:pt idx="1133">
                  <c:v>0.62</c:v>
                </c:pt>
                <c:pt idx="1134">
                  <c:v>0.62</c:v>
                </c:pt>
                <c:pt idx="1135">
                  <c:v>0.62</c:v>
                </c:pt>
                <c:pt idx="1136">
                  <c:v>0.62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0.62</c:v>
                </c:pt>
                <c:pt idx="1141">
                  <c:v>0.62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0.62</c:v>
                </c:pt>
                <c:pt idx="1146">
                  <c:v>0.62</c:v>
                </c:pt>
                <c:pt idx="1147">
                  <c:v>0.62</c:v>
                </c:pt>
                <c:pt idx="1148">
                  <c:v>0.62</c:v>
                </c:pt>
                <c:pt idx="1149">
                  <c:v>0.62</c:v>
                </c:pt>
                <c:pt idx="1150">
                  <c:v>0.62</c:v>
                </c:pt>
                <c:pt idx="1151">
                  <c:v>0.62</c:v>
                </c:pt>
                <c:pt idx="1152">
                  <c:v>0.62</c:v>
                </c:pt>
                <c:pt idx="1153">
                  <c:v>0.62</c:v>
                </c:pt>
                <c:pt idx="1154">
                  <c:v>0.62</c:v>
                </c:pt>
                <c:pt idx="1155">
                  <c:v>0.62</c:v>
                </c:pt>
                <c:pt idx="1156">
                  <c:v>0.62</c:v>
                </c:pt>
                <c:pt idx="1157">
                  <c:v>0.62</c:v>
                </c:pt>
                <c:pt idx="1158">
                  <c:v>0.62</c:v>
                </c:pt>
                <c:pt idx="1159">
                  <c:v>0.62</c:v>
                </c:pt>
                <c:pt idx="1160">
                  <c:v>0.62</c:v>
                </c:pt>
                <c:pt idx="1161">
                  <c:v>0.62</c:v>
                </c:pt>
                <c:pt idx="1162">
                  <c:v>0.62</c:v>
                </c:pt>
                <c:pt idx="1163">
                  <c:v>0.62</c:v>
                </c:pt>
                <c:pt idx="1164">
                  <c:v>0.62</c:v>
                </c:pt>
                <c:pt idx="1165">
                  <c:v>0.62</c:v>
                </c:pt>
                <c:pt idx="1166">
                  <c:v>0.62</c:v>
                </c:pt>
                <c:pt idx="1167">
                  <c:v>0.62</c:v>
                </c:pt>
                <c:pt idx="1168">
                  <c:v>0.62</c:v>
                </c:pt>
                <c:pt idx="1169">
                  <c:v>0.62</c:v>
                </c:pt>
                <c:pt idx="1170">
                  <c:v>0.62</c:v>
                </c:pt>
                <c:pt idx="1171">
                  <c:v>0.62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0.62</c:v>
                </c:pt>
                <c:pt idx="1177">
                  <c:v>0.62</c:v>
                </c:pt>
                <c:pt idx="1178">
                  <c:v>0.62</c:v>
                </c:pt>
                <c:pt idx="1179">
                  <c:v>0.62</c:v>
                </c:pt>
                <c:pt idx="1180">
                  <c:v>0.62</c:v>
                </c:pt>
                <c:pt idx="1181">
                  <c:v>0.62</c:v>
                </c:pt>
                <c:pt idx="1182">
                  <c:v>0.62</c:v>
                </c:pt>
                <c:pt idx="1183">
                  <c:v>0.62</c:v>
                </c:pt>
                <c:pt idx="1184">
                  <c:v>0.62</c:v>
                </c:pt>
                <c:pt idx="1185">
                  <c:v>0.62</c:v>
                </c:pt>
                <c:pt idx="1186">
                  <c:v>0.62</c:v>
                </c:pt>
                <c:pt idx="1187">
                  <c:v>0.62</c:v>
                </c:pt>
                <c:pt idx="1188">
                  <c:v>0.62</c:v>
                </c:pt>
                <c:pt idx="1189">
                  <c:v>0.62</c:v>
                </c:pt>
                <c:pt idx="1190">
                  <c:v>0.62</c:v>
                </c:pt>
                <c:pt idx="1191">
                  <c:v>0.62</c:v>
                </c:pt>
                <c:pt idx="1192">
                  <c:v>0.62</c:v>
                </c:pt>
                <c:pt idx="1193">
                  <c:v>0.62</c:v>
                </c:pt>
                <c:pt idx="1194">
                  <c:v>0.62</c:v>
                </c:pt>
                <c:pt idx="1195">
                  <c:v>0.62</c:v>
                </c:pt>
                <c:pt idx="1196">
                  <c:v>0.62</c:v>
                </c:pt>
                <c:pt idx="1197">
                  <c:v>0.62</c:v>
                </c:pt>
                <c:pt idx="1198">
                  <c:v>0.62</c:v>
                </c:pt>
                <c:pt idx="1199">
                  <c:v>0.62</c:v>
                </c:pt>
                <c:pt idx="1200">
                  <c:v>0.62</c:v>
                </c:pt>
                <c:pt idx="1201">
                  <c:v>0.62</c:v>
                </c:pt>
                <c:pt idx="1202">
                  <c:v>0.62</c:v>
                </c:pt>
                <c:pt idx="1203">
                  <c:v>0.62</c:v>
                </c:pt>
                <c:pt idx="1204">
                  <c:v>0.62</c:v>
                </c:pt>
                <c:pt idx="1205">
                  <c:v>0.62</c:v>
                </c:pt>
                <c:pt idx="1206">
                  <c:v>0.62</c:v>
                </c:pt>
                <c:pt idx="1207">
                  <c:v>0.62</c:v>
                </c:pt>
                <c:pt idx="1208">
                  <c:v>0.62</c:v>
                </c:pt>
                <c:pt idx="1209">
                  <c:v>0.62</c:v>
                </c:pt>
                <c:pt idx="1210">
                  <c:v>0.62</c:v>
                </c:pt>
                <c:pt idx="1211">
                  <c:v>0.62</c:v>
                </c:pt>
                <c:pt idx="1212">
                  <c:v>0.62</c:v>
                </c:pt>
                <c:pt idx="1213">
                  <c:v>0.62</c:v>
                </c:pt>
                <c:pt idx="1214">
                  <c:v>0.62</c:v>
                </c:pt>
                <c:pt idx="1215">
                  <c:v>0.62</c:v>
                </c:pt>
                <c:pt idx="1216">
                  <c:v>0.62</c:v>
                </c:pt>
                <c:pt idx="1217">
                  <c:v>0.62</c:v>
                </c:pt>
                <c:pt idx="1218">
                  <c:v>0.62</c:v>
                </c:pt>
                <c:pt idx="1219">
                  <c:v>0.62</c:v>
                </c:pt>
                <c:pt idx="1220">
                  <c:v>0.62</c:v>
                </c:pt>
                <c:pt idx="1221">
                  <c:v>0.62</c:v>
                </c:pt>
                <c:pt idx="1222">
                  <c:v>0.62</c:v>
                </c:pt>
                <c:pt idx="1223">
                  <c:v>0.62</c:v>
                </c:pt>
                <c:pt idx="1224">
                  <c:v>0.62</c:v>
                </c:pt>
                <c:pt idx="1225">
                  <c:v>0.62</c:v>
                </c:pt>
                <c:pt idx="1226">
                  <c:v>0.62</c:v>
                </c:pt>
                <c:pt idx="1227">
                  <c:v>0.62</c:v>
                </c:pt>
                <c:pt idx="1228">
                  <c:v>0.62</c:v>
                </c:pt>
                <c:pt idx="1229">
                  <c:v>0.62</c:v>
                </c:pt>
                <c:pt idx="1230">
                  <c:v>0.62</c:v>
                </c:pt>
                <c:pt idx="1231">
                  <c:v>0.62</c:v>
                </c:pt>
                <c:pt idx="1232">
                  <c:v>0.62</c:v>
                </c:pt>
                <c:pt idx="1233">
                  <c:v>0.62</c:v>
                </c:pt>
                <c:pt idx="1234">
                  <c:v>0.62</c:v>
                </c:pt>
                <c:pt idx="1235">
                  <c:v>0.62</c:v>
                </c:pt>
                <c:pt idx="1236">
                  <c:v>0.62</c:v>
                </c:pt>
                <c:pt idx="1237">
                  <c:v>0.62</c:v>
                </c:pt>
                <c:pt idx="1238">
                  <c:v>0.62</c:v>
                </c:pt>
                <c:pt idx="1239">
                  <c:v>0.62</c:v>
                </c:pt>
                <c:pt idx="1240">
                  <c:v>0.62</c:v>
                </c:pt>
                <c:pt idx="1241">
                  <c:v>0.62</c:v>
                </c:pt>
                <c:pt idx="1242">
                  <c:v>0.62</c:v>
                </c:pt>
                <c:pt idx="1243">
                  <c:v>0.62</c:v>
                </c:pt>
                <c:pt idx="1244">
                  <c:v>0.62</c:v>
                </c:pt>
                <c:pt idx="1245">
                  <c:v>0.62</c:v>
                </c:pt>
                <c:pt idx="1246">
                  <c:v>0.62</c:v>
                </c:pt>
                <c:pt idx="1247">
                  <c:v>0.62</c:v>
                </c:pt>
                <c:pt idx="1248">
                  <c:v>0.62</c:v>
                </c:pt>
                <c:pt idx="1249">
                  <c:v>0.62</c:v>
                </c:pt>
                <c:pt idx="1250">
                  <c:v>0.62</c:v>
                </c:pt>
                <c:pt idx="1251">
                  <c:v>0.5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0.42</c:v>
                </c:pt>
                <c:pt idx="1257">
                  <c:v>0.42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0.42</c:v>
                </c:pt>
                <c:pt idx="1262">
                  <c:v>0.42</c:v>
                </c:pt>
                <c:pt idx="1263">
                  <c:v>0.42</c:v>
                </c:pt>
                <c:pt idx="1264">
                  <c:v>0.42</c:v>
                </c:pt>
                <c:pt idx="1265">
                  <c:v>0.42</c:v>
                </c:pt>
                <c:pt idx="1266">
                  <c:v>0.42</c:v>
                </c:pt>
                <c:pt idx="1267">
                  <c:v>0.42</c:v>
                </c:pt>
                <c:pt idx="1268">
                  <c:v>0.42</c:v>
                </c:pt>
                <c:pt idx="1269">
                  <c:v>0.42</c:v>
                </c:pt>
                <c:pt idx="1270">
                  <c:v>0.42</c:v>
                </c:pt>
                <c:pt idx="1271">
                  <c:v>0.42</c:v>
                </c:pt>
                <c:pt idx="1272">
                  <c:v>0.42</c:v>
                </c:pt>
                <c:pt idx="1273">
                  <c:v>0.42</c:v>
                </c:pt>
                <c:pt idx="1274">
                  <c:v>0.42</c:v>
                </c:pt>
                <c:pt idx="1275">
                  <c:v>0.42</c:v>
                </c:pt>
                <c:pt idx="1276">
                  <c:v>0.42</c:v>
                </c:pt>
                <c:pt idx="1277">
                  <c:v>0.42</c:v>
                </c:pt>
                <c:pt idx="1278">
                  <c:v>0.42</c:v>
                </c:pt>
                <c:pt idx="1279">
                  <c:v>0.42</c:v>
                </c:pt>
                <c:pt idx="1280">
                  <c:v>0.42</c:v>
                </c:pt>
                <c:pt idx="1281">
                  <c:v>0.42</c:v>
                </c:pt>
                <c:pt idx="1282">
                  <c:v>0.42</c:v>
                </c:pt>
                <c:pt idx="1283">
                  <c:v>0.42</c:v>
                </c:pt>
                <c:pt idx="1284">
                  <c:v>0.42</c:v>
                </c:pt>
                <c:pt idx="1285">
                  <c:v>0.42</c:v>
                </c:pt>
                <c:pt idx="1286">
                  <c:v>0.42</c:v>
                </c:pt>
                <c:pt idx="1287">
                  <c:v>0.42</c:v>
                </c:pt>
                <c:pt idx="1288">
                  <c:v>0.42</c:v>
                </c:pt>
                <c:pt idx="1289">
                  <c:v>0.42</c:v>
                </c:pt>
                <c:pt idx="1290">
                  <c:v>0.42</c:v>
                </c:pt>
                <c:pt idx="1291">
                  <c:v>0.42</c:v>
                </c:pt>
                <c:pt idx="1292">
                  <c:v>0.42</c:v>
                </c:pt>
                <c:pt idx="1293">
                  <c:v>0.42</c:v>
                </c:pt>
                <c:pt idx="1294">
                  <c:v>0.42</c:v>
                </c:pt>
                <c:pt idx="1295">
                  <c:v>0.42</c:v>
                </c:pt>
                <c:pt idx="1296">
                  <c:v>0.42</c:v>
                </c:pt>
                <c:pt idx="1297">
                  <c:v>0.42</c:v>
                </c:pt>
                <c:pt idx="1298">
                  <c:v>0.42</c:v>
                </c:pt>
                <c:pt idx="1299">
                  <c:v>0.42</c:v>
                </c:pt>
                <c:pt idx="1300">
                  <c:v>0.42</c:v>
                </c:pt>
                <c:pt idx="1301">
                  <c:v>0.42</c:v>
                </c:pt>
                <c:pt idx="1302">
                  <c:v>0.42</c:v>
                </c:pt>
                <c:pt idx="1303">
                  <c:v>0.42</c:v>
                </c:pt>
                <c:pt idx="1304">
                  <c:v>0.42</c:v>
                </c:pt>
                <c:pt idx="1305">
                  <c:v>0.42</c:v>
                </c:pt>
                <c:pt idx="1306">
                  <c:v>0.42</c:v>
                </c:pt>
                <c:pt idx="1307">
                  <c:v>0.42</c:v>
                </c:pt>
                <c:pt idx="1308">
                  <c:v>0.42</c:v>
                </c:pt>
                <c:pt idx="1309">
                  <c:v>0.42</c:v>
                </c:pt>
                <c:pt idx="1310">
                  <c:v>0.42</c:v>
                </c:pt>
                <c:pt idx="1311">
                  <c:v>0.42</c:v>
                </c:pt>
                <c:pt idx="1312">
                  <c:v>0.42</c:v>
                </c:pt>
                <c:pt idx="1313">
                  <c:v>0.42</c:v>
                </c:pt>
                <c:pt idx="1314">
                  <c:v>0.42</c:v>
                </c:pt>
                <c:pt idx="1315">
                  <c:v>0.42</c:v>
                </c:pt>
                <c:pt idx="1316">
                  <c:v>0.42</c:v>
                </c:pt>
                <c:pt idx="1317">
                  <c:v>0.42</c:v>
                </c:pt>
                <c:pt idx="1318">
                  <c:v>0.42</c:v>
                </c:pt>
                <c:pt idx="1319">
                  <c:v>0.42</c:v>
                </c:pt>
                <c:pt idx="1320">
                  <c:v>0.42</c:v>
                </c:pt>
                <c:pt idx="1321">
                  <c:v>0.42</c:v>
                </c:pt>
                <c:pt idx="1322">
                  <c:v>0.42</c:v>
                </c:pt>
                <c:pt idx="1323">
                  <c:v>0.42</c:v>
                </c:pt>
                <c:pt idx="1324">
                  <c:v>0.42</c:v>
                </c:pt>
                <c:pt idx="1325">
                  <c:v>0.42</c:v>
                </c:pt>
                <c:pt idx="1326">
                  <c:v>0.42</c:v>
                </c:pt>
                <c:pt idx="1327">
                  <c:v>0.42</c:v>
                </c:pt>
                <c:pt idx="1328">
                  <c:v>0.42</c:v>
                </c:pt>
                <c:pt idx="1329">
                  <c:v>0.42</c:v>
                </c:pt>
                <c:pt idx="1330">
                  <c:v>0.42</c:v>
                </c:pt>
                <c:pt idx="1331">
                  <c:v>0.42</c:v>
                </c:pt>
                <c:pt idx="1332">
                  <c:v>0.42</c:v>
                </c:pt>
                <c:pt idx="1333">
                  <c:v>0.42</c:v>
                </c:pt>
                <c:pt idx="1334">
                  <c:v>0.42</c:v>
                </c:pt>
                <c:pt idx="1335">
                  <c:v>0.42</c:v>
                </c:pt>
                <c:pt idx="1336">
                  <c:v>0.42</c:v>
                </c:pt>
                <c:pt idx="1337">
                  <c:v>0.42</c:v>
                </c:pt>
                <c:pt idx="1338">
                  <c:v>0.42</c:v>
                </c:pt>
                <c:pt idx="1339">
                  <c:v>0.42</c:v>
                </c:pt>
                <c:pt idx="1340">
                  <c:v>0.42</c:v>
                </c:pt>
                <c:pt idx="1341">
                  <c:v>0.42</c:v>
                </c:pt>
                <c:pt idx="1342">
                  <c:v>0.42</c:v>
                </c:pt>
                <c:pt idx="1343">
                  <c:v>0.42</c:v>
                </c:pt>
                <c:pt idx="1344">
                  <c:v>0.42</c:v>
                </c:pt>
                <c:pt idx="1345">
                  <c:v>0.42</c:v>
                </c:pt>
                <c:pt idx="1346">
                  <c:v>0.42</c:v>
                </c:pt>
                <c:pt idx="1347">
                  <c:v>0.42</c:v>
                </c:pt>
                <c:pt idx="1348">
                  <c:v>0.42</c:v>
                </c:pt>
                <c:pt idx="1349">
                  <c:v>0.42</c:v>
                </c:pt>
                <c:pt idx="1350">
                  <c:v>0.42</c:v>
                </c:pt>
                <c:pt idx="1351">
                  <c:v>0.42</c:v>
                </c:pt>
                <c:pt idx="1352">
                  <c:v>0.42</c:v>
                </c:pt>
                <c:pt idx="1353">
                  <c:v>0.42</c:v>
                </c:pt>
                <c:pt idx="1354">
                  <c:v>0.42</c:v>
                </c:pt>
                <c:pt idx="1355">
                  <c:v>0.42</c:v>
                </c:pt>
                <c:pt idx="1356">
                  <c:v>0.42</c:v>
                </c:pt>
                <c:pt idx="1357">
                  <c:v>0.42</c:v>
                </c:pt>
                <c:pt idx="1358">
                  <c:v>0.42</c:v>
                </c:pt>
                <c:pt idx="1359">
                  <c:v>0.42</c:v>
                </c:pt>
                <c:pt idx="1360">
                  <c:v>0.42</c:v>
                </c:pt>
                <c:pt idx="1361">
                  <c:v>0.42</c:v>
                </c:pt>
                <c:pt idx="1362">
                  <c:v>0.42</c:v>
                </c:pt>
                <c:pt idx="1363">
                  <c:v>0.42</c:v>
                </c:pt>
                <c:pt idx="1364">
                  <c:v>0.42</c:v>
                </c:pt>
                <c:pt idx="1365">
                  <c:v>0.42</c:v>
                </c:pt>
                <c:pt idx="1366">
                  <c:v>0.42</c:v>
                </c:pt>
                <c:pt idx="1367">
                  <c:v>0.42</c:v>
                </c:pt>
                <c:pt idx="1368">
                  <c:v>0.42</c:v>
                </c:pt>
                <c:pt idx="1369">
                  <c:v>0.42</c:v>
                </c:pt>
                <c:pt idx="1370">
                  <c:v>0.42</c:v>
                </c:pt>
                <c:pt idx="1371">
                  <c:v>0.42</c:v>
                </c:pt>
                <c:pt idx="1372">
                  <c:v>0.42</c:v>
                </c:pt>
                <c:pt idx="1373">
                  <c:v>0.42</c:v>
                </c:pt>
                <c:pt idx="1374">
                  <c:v>0.42</c:v>
                </c:pt>
                <c:pt idx="1375">
                  <c:v>0.42</c:v>
                </c:pt>
                <c:pt idx="1376">
                  <c:v>0.42</c:v>
                </c:pt>
                <c:pt idx="1377">
                  <c:v>0.42</c:v>
                </c:pt>
                <c:pt idx="1378">
                  <c:v>0.42</c:v>
                </c:pt>
                <c:pt idx="1379">
                  <c:v>0.42</c:v>
                </c:pt>
                <c:pt idx="1380">
                  <c:v>0.42</c:v>
                </c:pt>
                <c:pt idx="1381">
                  <c:v>0.42</c:v>
                </c:pt>
                <c:pt idx="1382">
                  <c:v>0.42</c:v>
                </c:pt>
                <c:pt idx="1383">
                  <c:v>0.42</c:v>
                </c:pt>
                <c:pt idx="1384">
                  <c:v>0.42</c:v>
                </c:pt>
                <c:pt idx="1385">
                  <c:v>0.42</c:v>
                </c:pt>
                <c:pt idx="1386">
                  <c:v>0.42</c:v>
                </c:pt>
                <c:pt idx="1387">
                  <c:v>0.42</c:v>
                </c:pt>
                <c:pt idx="1388">
                  <c:v>0.42</c:v>
                </c:pt>
                <c:pt idx="1389">
                  <c:v>0.42</c:v>
                </c:pt>
                <c:pt idx="1390">
                  <c:v>0.42</c:v>
                </c:pt>
                <c:pt idx="1391">
                  <c:v>0.42</c:v>
                </c:pt>
                <c:pt idx="1392">
                  <c:v>0.42</c:v>
                </c:pt>
                <c:pt idx="1393">
                  <c:v>0.42</c:v>
                </c:pt>
                <c:pt idx="1394">
                  <c:v>0.42</c:v>
                </c:pt>
                <c:pt idx="1395">
                  <c:v>0.42</c:v>
                </c:pt>
                <c:pt idx="1396">
                  <c:v>0.42</c:v>
                </c:pt>
                <c:pt idx="1397">
                  <c:v>0.42</c:v>
                </c:pt>
                <c:pt idx="1398">
                  <c:v>0.42</c:v>
                </c:pt>
                <c:pt idx="1399">
                  <c:v>0.42</c:v>
                </c:pt>
                <c:pt idx="1400">
                  <c:v>0.42</c:v>
                </c:pt>
                <c:pt idx="1401">
                  <c:v>0.42</c:v>
                </c:pt>
                <c:pt idx="1402">
                  <c:v>0.42</c:v>
                </c:pt>
                <c:pt idx="1403">
                  <c:v>0.42</c:v>
                </c:pt>
                <c:pt idx="1404">
                  <c:v>0.42</c:v>
                </c:pt>
                <c:pt idx="1405">
                  <c:v>0.42</c:v>
                </c:pt>
                <c:pt idx="1406">
                  <c:v>0.42</c:v>
                </c:pt>
                <c:pt idx="1407">
                  <c:v>0.42</c:v>
                </c:pt>
                <c:pt idx="1408">
                  <c:v>0.42</c:v>
                </c:pt>
                <c:pt idx="1409">
                  <c:v>0.42</c:v>
                </c:pt>
                <c:pt idx="1410">
                  <c:v>0.42</c:v>
                </c:pt>
                <c:pt idx="1411">
                  <c:v>0.42</c:v>
                </c:pt>
                <c:pt idx="1412">
                  <c:v>0.42</c:v>
                </c:pt>
                <c:pt idx="1413">
                  <c:v>0.42</c:v>
                </c:pt>
                <c:pt idx="1414">
                  <c:v>0.42</c:v>
                </c:pt>
                <c:pt idx="1415">
                  <c:v>0.42</c:v>
                </c:pt>
                <c:pt idx="1416">
                  <c:v>0.42</c:v>
                </c:pt>
                <c:pt idx="1417">
                  <c:v>0.42</c:v>
                </c:pt>
                <c:pt idx="1418">
                  <c:v>0.42</c:v>
                </c:pt>
                <c:pt idx="1419">
                  <c:v>0.42</c:v>
                </c:pt>
                <c:pt idx="1420">
                  <c:v>0.42</c:v>
                </c:pt>
                <c:pt idx="1421">
                  <c:v>0.42</c:v>
                </c:pt>
                <c:pt idx="1422">
                  <c:v>0.42</c:v>
                </c:pt>
                <c:pt idx="1423">
                  <c:v>0.42</c:v>
                </c:pt>
                <c:pt idx="1424">
                  <c:v>0.42</c:v>
                </c:pt>
                <c:pt idx="1425">
                  <c:v>0.42</c:v>
                </c:pt>
                <c:pt idx="1426">
                  <c:v>0.42</c:v>
                </c:pt>
                <c:pt idx="1427">
                  <c:v>0.42</c:v>
                </c:pt>
                <c:pt idx="1428">
                  <c:v>0.42</c:v>
                </c:pt>
                <c:pt idx="1429">
                  <c:v>0.42</c:v>
                </c:pt>
                <c:pt idx="1430">
                  <c:v>0.42</c:v>
                </c:pt>
                <c:pt idx="1431">
                  <c:v>0.42</c:v>
                </c:pt>
                <c:pt idx="1432">
                  <c:v>0.42</c:v>
                </c:pt>
                <c:pt idx="1433">
                  <c:v>0.42</c:v>
                </c:pt>
                <c:pt idx="1434">
                  <c:v>0.42</c:v>
                </c:pt>
                <c:pt idx="1435">
                  <c:v>0.42</c:v>
                </c:pt>
                <c:pt idx="1436">
                  <c:v>0.42</c:v>
                </c:pt>
                <c:pt idx="1437">
                  <c:v>0.42</c:v>
                </c:pt>
                <c:pt idx="1438">
                  <c:v>0.42</c:v>
                </c:pt>
                <c:pt idx="1439">
                  <c:v>0.42</c:v>
                </c:pt>
                <c:pt idx="1440">
                  <c:v>0.42</c:v>
                </c:pt>
                <c:pt idx="1441">
                  <c:v>0.42</c:v>
                </c:pt>
                <c:pt idx="1442">
                  <c:v>0.42</c:v>
                </c:pt>
                <c:pt idx="1443">
                  <c:v>0.42</c:v>
                </c:pt>
                <c:pt idx="1444">
                  <c:v>0.42</c:v>
                </c:pt>
                <c:pt idx="1445">
                  <c:v>0.42</c:v>
                </c:pt>
                <c:pt idx="1446">
                  <c:v>0.42</c:v>
                </c:pt>
                <c:pt idx="1447">
                  <c:v>0.42</c:v>
                </c:pt>
                <c:pt idx="1448">
                  <c:v>0.42</c:v>
                </c:pt>
                <c:pt idx="1449">
                  <c:v>0.42</c:v>
                </c:pt>
                <c:pt idx="1450">
                  <c:v>0.42</c:v>
                </c:pt>
                <c:pt idx="1451">
                  <c:v>0.42</c:v>
                </c:pt>
                <c:pt idx="1452">
                  <c:v>0.42</c:v>
                </c:pt>
                <c:pt idx="1453">
                  <c:v>0.42</c:v>
                </c:pt>
                <c:pt idx="1454">
                  <c:v>0.42</c:v>
                </c:pt>
                <c:pt idx="1455">
                  <c:v>0.42</c:v>
                </c:pt>
                <c:pt idx="1456">
                  <c:v>0.42</c:v>
                </c:pt>
                <c:pt idx="1457">
                  <c:v>0.42</c:v>
                </c:pt>
                <c:pt idx="1458">
                  <c:v>0.42</c:v>
                </c:pt>
                <c:pt idx="1459">
                  <c:v>0.42</c:v>
                </c:pt>
                <c:pt idx="1460">
                  <c:v>0.42</c:v>
                </c:pt>
                <c:pt idx="1461">
                  <c:v>0.42</c:v>
                </c:pt>
                <c:pt idx="1462">
                  <c:v>0.42</c:v>
                </c:pt>
                <c:pt idx="1463">
                  <c:v>0.42</c:v>
                </c:pt>
                <c:pt idx="1464">
                  <c:v>0.42</c:v>
                </c:pt>
                <c:pt idx="1465">
                  <c:v>0.42</c:v>
                </c:pt>
                <c:pt idx="1466">
                  <c:v>0.42</c:v>
                </c:pt>
                <c:pt idx="1467">
                  <c:v>0.42</c:v>
                </c:pt>
                <c:pt idx="1468">
                  <c:v>0.42</c:v>
                </c:pt>
                <c:pt idx="1469">
                  <c:v>0.42</c:v>
                </c:pt>
                <c:pt idx="1470">
                  <c:v>0.42</c:v>
                </c:pt>
                <c:pt idx="1471">
                  <c:v>0.42</c:v>
                </c:pt>
                <c:pt idx="1472">
                  <c:v>0.42</c:v>
                </c:pt>
                <c:pt idx="1473">
                  <c:v>0.42</c:v>
                </c:pt>
                <c:pt idx="1474">
                  <c:v>0.42</c:v>
                </c:pt>
                <c:pt idx="1475">
                  <c:v>0.42</c:v>
                </c:pt>
                <c:pt idx="1476">
                  <c:v>0.42</c:v>
                </c:pt>
                <c:pt idx="1477">
                  <c:v>0.42</c:v>
                </c:pt>
                <c:pt idx="1478">
                  <c:v>0.42</c:v>
                </c:pt>
                <c:pt idx="1479">
                  <c:v>0.42</c:v>
                </c:pt>
                <c:pt idx="1480">
                  <c:v>0.42</c:v>
                </c:pt>
                <c:pt idx="1481">
                  <c:v>0.42</c:v>
                </c:pt>
                <c:pt idx="1482">
                  <c:v>0.42</c:v>
                </c:pt>
                <c:pt idx="1483">
                  <c:v>0.42</c:v>
                </c:pt>
                <c:pt idx="1484">
                  <c:v>0.42</c:v>
                </c:pt>
                <c:pt idx="1485">
                  <c:v>0.42</c:v>
                </c:pt>
                <c:pt idx="1486">
                  <c:v>0.42</c:v>
                </c:pt>
                <c:pt idx="1487">
                  <c:v>0.42</c:v>
                </c:pt>
                <c:pt idx="1488">
                  <c:v>0.42</c:v>
                </c:pt>
                <c:pt idx="1489">
                  <c:v>0.42</c:v>
                </c:pt>
                <c:pt idx="1490">
                  <c:v>0.42</c:v>
                </c:pt>
                <c:pt idx="1491">
                  <c:v>0.42</c:v>
                </c:pt>
                <c:pt idx="1492">
                  <c:v>0.42</c:v>
                </c:pt>
                <c:pt idx="1493">
                  <c:v>0.42</c:v>
                </c:pt>
                <c:pt idx="1494">
                  <c:v>0.42</c:v>
                </c:pt>
                <c:pt idx="1495">
                  <c:v>0.42</c:v>
                </c:pt>
                <c:pt idx="1496">
                  <c:v>0.42</c:v>
                </c:pt>
                <c:pt idx="1497">
                  <c:v>0.42</c:v>
                </c:pt>
                <c:pt idx="1498">
                  <c:v>0.42</c:v>
                </c:pt>
                <c:pt idx="1499">
                  <c:v>0.42</c:v>
                </c:pt>
                <c:pt idx="1500">
                  <c:v>0.47</c:v>
                </c:pt>
                <c:pt idx="1501">
                  <c:v>0.47</c:v>
                </c:pt>
                <c:pt idx="1502">
                  <c:v>0.47</c:v>
                </c:pt>
                <c:pt idx="1503">
                  <c:v>0.47</c:v>
                </c:pt>
                <c:pt idx="1504">
                  <c:v>0.47</c:v>
                </c:pt>
                <c:pt idx="1505">
                  <c:v>0.47</c:v>
                </c:pt>
                <c:pt idx="1506">
                  <c:v>0.47</c:v>
                </c:pt>
                <c:pt idx="1507">
                  <c:v>0.47</c:v>
                </c:pt>
                <c:pt idx="1508">
                  <c:v>0.47</c:v>
                </c:pt>
                <c:pt idx="1509">
                  <c:v>0.47</c:v>
                </c:pt>
                <c:pt idx="1510">
                  <c:v>0.47</c:v>
                </c:pt>
                <c:pt idx="1511">
                  <c:v>0.47</c:v>
                </c:pt>
                <c:pt idx="1512">
                  <c:v>0.47</c:v>
                </c:pt>
                <c:pt idx="1513">
                  <c:v>0.47</c:v>
                </c:pt>
                <c:pt idx="1514">
                  <c:v>0.47</c:v>
                </c:pt>
                <c:pt idx="1515">
                  <c:v>0.47</c:v>
                </c:pt>
                <c:pt idx="1516">
                  <c:v>0.47</c:v>
                </c:pt>
                <c:pt idx="1517">
                  <c:v>0.47</c:v>
                </c:pt>
                <c:pt idx="1518">
                  <c:v>0.47</c:v>
                </c:pt>
                <c:pt idx="1519">
                  <c:v>0.47</c:v>
                </c:pt>
                <c:pt idx="1520">
                  <c:v>0.47</c:v>
                </c:pt>
                <c:pt idx="1521">
                  <c:v>0.47</c:v>
                </c:pt>
                <c:pt idx="1522">
                  <c:v>0.47</c:v>
                </c:pt>
                <c:pt idx="1523">
                  <c:v>0.47</c:v>
                </c:pt>
                <c:pt idx="1524">
                  <c:v>0.47</c:v>
                </c:pt>
                <c:pt idx="1525">
                  <c:v>0.47</c:v>
                </c:pt>
                <c:pt idx="1526">
                  <c:v>0.47</c:v>
                </c:pt>
                <c:pt idx="1527">
                  <c:v>0.47</c:v>
                </c:pt>
                <c:pt idx="1528">
                  <c:v>0.47</c:v>
                </c:pt>
                <c:pt idx="1529">
                  <c:v>0.47</c:v>
                </c:pt>
                <c:pt idx="1530">
                  <c:v>0.47</c:v>
                </c:pt>
                <c:pt idx="1531">
                  <c:v>0.47</c:v>
                </c:pt>
                <c:pt idx="1532">
                  <c:v>0.47</c:v>
                </c:pt>
                <c:pt idx="1533">
                  <c:v>0.47</c:v>
                </c:pt>
                <c:pt idx="1534">
                  <c:v>0.47</c:v>
                </c:pt>
                <c:pt idx="1535">
                  <c:v>0.47</c:v>
                </c:pt>
                <c:pt idx="1536">
                  <c:v>0.47</c:v>
                </c:pt>
                <c:pt idx="1537">
                  <c:v>0.47</c:v>
                </c:pt>
                <c:pt idx="1538">
                  <c:v>0.47</c:v>
                </c:pt>
                <c:pt idx="1539">
                  <c:v>0.47</c:v>
                </c:pt>
                <c:pt idx="1540">
                  <c:v>0.47</c:v>
                </c:pt>
                <c:pt idx="1541">
                  <c:v>0.47</c:v>
                </c:pt>
                <c:pt idx="1542">
                  <c:v>0.47</c:v>
                </c:pt>
                <c:pt idx="1543">
                  <c:v>0.47</c:v>
                </c:pt>
                <c:pt idx="1544">
                  <c:v>0.47</c:v>
                </c:pt>
                <c:pt idx="1545">
                  <c:v>0.47</c:v>
                </c:pt>
                <c:pt idx="1546">
                  <c:v>0.47</c:v>
                </c:pt>
                <c:pt idx="1547">
                  <c:v>0.47</c:v>
                </c:pt>
                <c:pt idx="1548">
                  <c:v>0.47</c:v>
                </c:pt>
                <c:pt idx="1549">
                  <c:v>0.47</c:v>
                </c:pt>
                <c:pt idx="1550">
                  <c:v>0.47</c:v>
                </c:pt>
                <c:pt idx="1551">
                  <c:v>0.47</c:v>
                </c:pt>
                <c:pt idx="1552">
                  <c:v>0.47</c:v>
                </c:pt>
                <c:pt idx="1553">
                  <c:v>0.47</c:v>
                </c:pt>
                <c:pt idx="1554">
                  <c:v>0.47</c:v>
                </c:pt>
                <c:pt idx="1555">
                  <c:v>0.47</c:v>
                </c:pt>
                <c:pt idx="1556">
                  <c:v>0.47</c:v>
                </c:pt>
                <c:pt idx="1557">
                  <c:v>0.47</c:v>
                </c:pt>
                <c:pt idx="1558">
                  <c:v>0.47</c:v>
                </c:pt>
                <c:pt idx="1559">
                  <c:v>0.47</c:v>
                </c:pt>
                <c:pt idx="1560">
                  <c:v>0.47</c:v>
                </c:pt>
                <c:pt idx="1561">
                  <c:v>0.47</c:v>
                </c:pt>
                <c:pt idx="1562">
                  <c:v>0.47</c:v>
                </c:pt>
                <c:pt idx="1563">
                  <c:v>0.47</c:v>
                </c:pt>
                <c:pt idx="1564">
                  <c:v>0.47</c:v>
                </c:pt>
                <c:pt idx="1565">
                  <c:v>0.47</c:v>
                </c:pt>
                <c:pt idx="1566">
                  <c:v>0.47</c:v>
                </c:pt>
                <c:pt idx="1567">
                  <c:v>0.47</c:v>
                </c:pt>
                <c:pt idx="1568">
                  <c:v>0.47</c:v>
                </c:pt>
                <c:pt idx="1569">
                  <c:v>0.47</c:v>
                </c:pt>
                <c:pt idx="1570">
                  <c:v>0.47</c:v>
                </c:pt>
                <c:pt idx="1571">
                  <c:v>0.47</c:v>
                </c:pt>
                <c:pt idx="1572">
                  <c:v>0.47</c:v>
                </c:pt>
                <c:pt idx="1573">
                  <c:v>0.47</c:v>
                </c:pt>
                <c:pt idx="1574">
                  <c:v>0.47</c:v>
                </c:pt>
                <c:pt idx="1575">
                  <c:v>0.47</c:v>
                </c:pt>
                <c:pt idx="1576">
                  <c:v>0.47</c:v>
                </c:pt>
                <c:pt idx="1577">
                  <c:v>0.47</c:v>
                </c:pt>
                <c:pt idx="1578">
                  <c:v>0.47</c:v>
                </c:pt>
                <c:pt idx="1579">
                  <c:v>0.47</c:v>
                </c:pt>
                <c:pt idx="1580">
                  <c:v>0.47</c:v>
                </c:pt>
                <c:pt idx="1581">
                  <c:v>0.47</c:v>
                </c:pt>
                <c:pt idx="1582">
                  <c:v>0.47</c:v>
                </c:pt>
                <c:pt idx="1583">
                  <c:v>0.47</c:v>
                </c:pt>
                <c:pt idx="1584">
                  <c:v>0.47</c:v>
                </c:pt>
                <c:pt idx="1585">
                  <c:v>0.47</c:v>
                </c:pt>
                <c:pt idx="1586">
                  <c:v>0.47</c:v>
                </c:pt>
                <c:pt idx="1587">
                  <c:v>0.47</c:v>
                </c:pt>
                <c:pt idx="1588">
                  <c:v>0.47</c:v>
                </c:pt>
                <c:pt idx="1589">
                  <c:v>0.47</c:v>
                </c:pt>
                <c:pt idx="1590">
                  <c:v>0.47</c:v>
                </c:pt>
                <c:pt idx="1591">
                  <c:v>0.47</c:v>
                </c:pt>
                <c:pt idx="1592">
                  <c:v>0.47</c:v>
                </c:pt>
                <c:pt idx="1593">
                  <c:v>0.47</c:v>
                </c:pt>
                <c:pt idx="1594">
                  <c:v>0.47</c:v>
                </c:pt>
                <c:pt idx="1595">
                  <c:v>0.47</c:v>
                </c:pt>
                <c:pt idx="1596">
                  <c:v>0.47</c:v>
                </c:pt>
                <c:pt idx="1597">
                  <c:v>0.47</c:v>
                </c:pt>
                <c:pt idx="1598">
                  <c:v>0.47</c:v>
                </c:pt>
                <c:pt idx="1599">
                  <c:v>0.47</c:v>
                </c:pt>
                <c:pt idx="1600">
                  <c:v>0.47</c:v>
                </c:pt>
                <c:pt idx="1601">
                  <c:v>0.47</c:v>
                </c:pt>
                <c:pt idx="1602">
                  <c:v>0.47</c:v>
                </c:pt>
                <c:pt idx="1603">
                  <c:v>0.47</c:v>
                </c:pt>
                <c:pt idx="1604">
                  <c:v>0.47</c:v>
                </c:pt>
                <c:pt idx="1605">
                  <c:v>0.47</c:v>
                </c:pt>
                <c:pt idx="1606">
                  <c:v>0.47</c:v>
                </c:pt>
                <c:pt idx="1607">
                  <c:v>0.47</c:v>
                </c:pt>
                <c:pt idx="1608">
                  <c:v>0.47</c:v>
                </c:pt>
                <c:pt idx="1609">
                  <c:v>0.47</c:v>
                </c:pt>
                <c:pt idx="1610">
                  <c:v>0.47</c:v>
                </c:pt>
                <c:pt idx="1611">
                  <c:v>0.47</c:v>
                </c:pt>
                <c:pt idx="1612">
                  <c:v>0.47</c:v>
                </c:pt>
                <c:pt idx="1613">
                  <c:v>0.47</c:v>
                </c:pt>
                <c:pt idx="1614">
                  <c:v>0.47</c:v>
                </c:pt>
                <c:pt idx="1615">
                  <c:v>0.47</c:v>
                </c:pt>
                <c:pt idx="1616">
                  <c:v>0.47</c:v>
                </c:pt>
                <c:pt idx="1617">
                  <c:v>0.47</c:v>
                </c:pt>
                <c:pt idx="1618">
                  <c:v>0.47</c:v>
                </c:pt>
                <c:pt idx="1619">
                  <c:v>0.47</c:v>
                </c:pt>
                <c:pt idx="1620">
                  <c:v>0.47</c:v>
                </c:pt>
                <c:pt idx="1621">
                  <c:v>0.47</c:v>
                </c:pt>
                <c:pt idx="1622">
                  <c:v>0.47</c:v>
                </c:pt>
                <c:pt idx="1623">
                  <c:v>0.47</c:v>
                </c:pt>
                <c:pt idx="1624">
                  <c:v>0.47</c:v>
                </c:pt>
                <c:pt idx="1625">
                  <c:v>0.47</c:v>
                </c:pt>
                <c:pt idx="1626">
                  <c:v>0.47</c:v>
                </c:pt>
                <c:pt idx="1627">
                  <c:v>0.47</c:v>
                </c:pt>
                <c:pt idx="1628">
                  <c:v>0.47</c:v>
                </c:pt>
                <c:pt idx="1629">
                  <c:v>0.47</c:v>
                </c:pt>
                <c:pt idx="1630">
                  <c:v>0.47</c:v>
                </c:pt>
                <c:pt idx="1631">
                  <c:v>0.47</c:v>
                </c:pt>
                <c:pt idx="1632">
                  <c:v>0.47</c:v>
                </c:pt>
                <c:pt idx="1633">
                  <c:v>0.47</c:v>
                </c:pt>
                <c:pt idx="1634">
                  <c:v>0.47</c:v>
                </c:pt>
                <c:pt idx="1635">
                  <c:v>0.47</c:v>
                </c:pt>
                <c:pt idx="1636">
                  <c:v>0.47</c:v>
                </c:pt>
                <c:pt idx="1637">
                  <c:v>0.47</c:v>
                </c:pt>
                <c:pt idx="1638">
                  <c:v>0.47</c:v>
                </c:pt>
                <c:pt idx="1639">
                  <c:v>0.47</c:v>
                </c:pt>
                <c:pt idx="1640">
                  <c:v>0.47</c:v>
                </c:pt>
                <c:pt idx="1641">
                  <c:v>0.47</c:v>
                </c:pt>
                <c:pt idx="1642">
                  <c:v>0.47</c:v>
                </c:pt>
                <c:pt idx="1643">
                  <c:v>0.47</c:v>
                </c:pt>
                <c:pt idx="1644">
                  <c:v>0.47</c:v>
                </c:pt>
                <c:pt idx="1645">
                  <c:v>0.47</c:v>
                </c:pt>
                <c:pt idx="1646">
                  <c:v>0.47</c:v>
                </c:pt>
                <c:pt idx="1647">
                  <c:v>0.47</c:v>
                </c:pt>
                <c:pt idx="1648">
                  <c:v>0.47</c:v>
                </c:pt>
                <c:pt idx="1649">
                  <c:v>0.47</c:v>
                </c:pt>
                <c:pt idx="1650">
                  <c:v>0.47</c:v>
                </c:pt>
                <c:pt idx="1651">
                  <c:v>0.47</c:v>
                </c:pt>
                <c:pt idx="1652">
                  <c:v>0.47</c:v>
                </c:pt>
                <c:pt idx="1653">
                  <c:v>0.47</c:v>
                </c:pt>
                <c:pt idx="1654">
                  <c:v>0.47</c:v>
                </c:pt>
                <c:pt idx="1655">
                  <c:v>0.47</c:v>
                </c:pt>
                <c:pt idx="1656">
                  <c:v>0.47</c:v>
                </c:pt>
                <c:pt idx="1657">
                  <c:v>0.47</c:v>
                </c:pt>
                <c:pt idx="1658">
                  <c:v>0.47</c:v>
                </c:pt>
                <c:pt idx="1659">
                  <c:v>0.47</c:v>
                </c:pt>
                <c:pt idx="1660">
                  <c:v>0.47</c:v>
                </c:pt>
                <c:pt idx="1661">
                  <c:v>0.47</c:v>
                </c:pt>
                <c:pt idx="1662">
                  <c:v>0.47</c:v>
                </c:pt>
                <c:pt idx="1663">
                  <c:v>0.47</c:v>
                </c:pt>
                <c:pt idx="1664">
                  <c:v>0.47</c:v>
                </c:pt>
                <c:pt idx="1665">
                  <c:v>0.47</c:v>
                </c:pt>
                <c:pt idx="1666">
                  <c:v>0.47</c:v>
                </c:pt>
                <c:pt idx="1667">
                  <c:v>0.47</c:v>
                </c:pt>
                <c:pt idx="1668">
                  <c:v>0.47</c:v>
                </c:pt>
                <c:pt idx="1669">
                  <c:v>0.47</c:v>
                </c:pt>
                <c:pt idx="1670">
                  <c:v>0.47</c:v>
                </c:pt>
                <c:pt idx="1671">
                  <c:v>0.47</c:v>
                </c:pt>
                <c:pt idx="1672">
                  <c:v>0.47</c:v>
                </c:pt>
                <c:pt idx="1673">
                  <c:v>0.47</c:v>
                </c:pt>
                <c:pt idx="1674">
                  <c:v>0.47</c:v>
                </c:pt>
                <c:pt idx="1675">
                  <c:v>0.47</c:v>
                </c:pt>
                <c:pt idx="1676">
                  <c:v>0.47</c:v>
                </c:pt>
                <c:pt idx="1677">
                  <c:v>0.47</c:v>
                </c:pt>
                <c:pt idx="1678">
                  <c:v>0.47</c:v>
                </c:pt>
                <c:pt idx="1679">
                  <c:v>0.47</c:v>
                </c:pt>
                <c:pt idx="1680">
                  <c:v>0.47</c:v>
                </c:pt>
                <c:pt idx="1681">
                  <c:v>0.47</c:v>
                </c:pt>
                <c:pt idx="1682">
                  <c:v>0.47</c:v>
                </c:pt>
                <c:pt idx="1683">
                  <c:v>0.47</c:v>
                </c:pt>
                <c:pt idx="1684">
                  <c:v>0.47</c:v>
                </c:pt>
                <c:pt idx="1685">
                  <c:v>0.47</c:v>
                </c:pt>
                <c:pt idx="1686">
                  <c:v>0.47</c:v>
                </c:pt>
                <c:pt idx="1687">
                  <c:v>0.47</c:v>
                </c:pt>
                <c:pt idx="1688">
                  <c:v>0.47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</c:v>
                </c:pt>
                <c:pt idx="1694">
                  <c:v>0.47</c:v>
                </c:pt>
                <c:pt idx="1695">
                  <c:v>0.47</c:v>
                </c:pt>
                <c:pt idx="1696">
                  <c:v>0.47</c:v>
                </c:pt>
                <c:pt idx="1697">
                  <c:v>0.47</c:v>
                </c:pt>
                <c:pt idx="1698">
                  <c:v>0.47</c:v>
                </c:pt>
                <c:pt idx="1699">
                  <c:v>0.47</c:v>
                </c:pt>
                <c:pt idx="1700">
                  <c:v>0.47</c:v>
                </c:pt>
                <c:pt idx="1701">
                  <c:v>0.47</c:v>
                </c:pt>
                <c:pt idx="1702">
                  <c:v>0.47</c:v>
                </c:pt>
                <c:pt idx="1703">
                  <c:v>0.47</c:v>
                </c:pt>
                <c:pt idx="1704">
                  <c:v>0.47</c:v>
                </c:pt>
                <c:pt idx="1705">
                  <c:v>0.47</c:v>
                </c:pt>
                <c:pt idx="1706">
                  <c:v>0.47</c:v>
                </c:pt>
                <c:pt idx="1707">
                  <c:v>0.47</c:v>
                </c:pt>
                <c:pt idx="1708">
                  <c:v>0.47</c:v>
                </c:pt>
                <c:pt idx="1709">
                  <c:v>0.47</c:v>
                </c:pt>
                <c:pt idx="1710">
                  <c:v>0.47</c:v>
                </c:pt>
                <c:pt idx="1711">
                  <c:v>0.47</c:v>
                </c:pt>
                <c:pt idx="1712">
                  <c:v>0.47</c:v>
                </c:pt>
                <c:pt idx="1713">
                  <c:v>0.47</c:v>
                </c:pt>
                <c:pt idx="1714">
                  <c:v>0.47</c:v>
                </c:pt>
                <c:pt idx="1715">
                  <c:v>0.47</c:v>
                </c:pt>
                <c:pt idx="1716">
                  <c:v>0.47</c:v>
                </c:pt>
                <c:pt idx="1717">
                  <c:v>0.47</c:v>
                </c:pt>
                <c:pt idx="1718">
                  <c:v>0.47</c:v>
                </c:pt>
                <c:pt idx="1719">
                  <c:v>0.47</c:v>
                </c:pt>
                <c:pt idx="1720">
                  <c:v>0.47</c:v>
                </c:pt>
                <c:pt idx="1721">
                  <c:v>0.47</c:v>
                </c:pt>
                <c:pt idx="1722">
                  <c:v>0.47</c:v>
                </c:pt>
                <c:pt idx="1723">
                  <c:v>0.47</c:v>
                </c:pt>
                <c:pt idx="1724">
                  <c:v>0.47</c:v>
                </c:pt>
                <c:pt idx="1725">
                  <c:v>0.47</c:v>
                </c:pt>
                <c:pt idx="1726">
                  <c:v>0.47</c:v>
                </c:pt>
                <c:pt idx="1727">
                  <c:v>0.47</c:v>
                </c:pt>
                <c:pt idx="1728">
                  <c:v>0.47</c:v>
                </c:pt>
                <c:pt idx="1729">
                  <c:v>0.47</c:v>
                </c:pt>
                <c:pt idx="1730">
                  <c:v>0.47</c:v>
                </c:pt>
                <c:pt idx="1731">
                  <c:v>0.47</c:v>
                </c:pt>
                <c:pt idx="1732">
                  <c:v>0.47</c:v>
                </c:pt>
                <c:pt idx="1733">
                  <c:v>0.47</c:v>
                </c:pt>
                <c:pt idx="1734">
                  <c:v>0.47</c:v>
                </c:pt>
                <c:pt idx="1735">
                  <c:v>0.47</c:v>
                </c:pt>
                <c:pt idx="1736">
                  <c:v>0.47</c:v>
                </c:pt>
                <c:pt idx="1737">
                  <c:v>0.47</c:v>
                </c:pt>
                <c:pt idx="1738">
                  <c:v>0.47</c:v>
                </c:pt>
                <c:pt idx="1739">
                  <c:v>0.47</c:v>
                </c:pt>
                <c:pt idx="1740">
                  <c:v>0.47</c:v>
                </c:pt>
                <c:pt idx="1741">
                  <c:v>0.47</c:v>
                </c:pt>
                <c:pt idx="1742">
                  <c:v>0.47</c:v>
                </c:pt>
                <c:pt idx="1743">
                  <c:v>0.47</c:v>
                </c:pt>
                <c:pt idx="1744">
                  <c:v>0.47</c:v>
                </c:pt>
                <c:pt idx="1745">
                  <c:v>0.47</c:v>
                </c:pt>
                <c:pt idx="1746">
                  <c:v>0.47</c:v>
                </c:pt>
                <c:pt idx="1747">
                  <c:v>0.47</c:v>
                </c:pt>
                <c:pt idx="1748">
                  <c:v>0.47</c:v>
                </c:pt>
                <c:pt idx="1749">
                  <c:v>0.47</c:v>
                </c:pt>
                <c:pt idx="1750">
                  <c:v>0.47</c:v>
                </c:pt>
                <c:pt idx="1751">
                  <c:v>0.47</c:v>
                </c:pt>
                <c:pt idx="1752">
                  <c:v>0.47</c:v>
                </c:pt>
                <c:pt idx="1753">
                  <c:v>0.47</c:v>
                </c:pt>
                <c:pt idx="1754">
                  <c:v>0.47</c:v>
                </c:pt>
                <c:pt idx="1755">
                  <c:v>0.47</c:v>
                </c:pt>
                <c:pt idx="1756">
                  <c:v>0.47</c:v>
                </c:pt>
                <c:pt idx="1757">
                  <c:v>0.47</c:v>
                </c:pt>
                <c:pt idx="1758">
                  <c:v>0.47</c:v>
                </c:pt>
                <c:pt idx="1759">
                  <c:v>0.47</c:v>
                </c:pt>
                <c:pt idx="1760">
                  <c:v>0.47</c:v>
                </c:pt>
                <c:pt idx="1761">
                  <c:v>0.47</c:v>
                </c:pt>
                <c:pt idx="1762">
                  <c:v>0.47</c:v>
                </c:pt>
                <c:pt idx="1763">
                  <c:v>0.47</c:v>
                </c:pt>
                <c:pt idx="1764">
                  <c:v>0.47</c:v>
                </c:pt>
                <c:pt idx="1765">
                  <c:v>0.47</c:v>
                </c:pt>
                <c:pt idx="1766">
                  <c:v>0.47</c:v>
                </c:pt>
                <c:pt idx="1767">
                  <c:v>0.47</c:v>
                </c:pt>
                <c:pt idx="1768">
                  <c:v>0.47</c:v>
                </c:pt>
                <c:pt idx="1769">
                  <c:v>0.47</c:v>
                </c:pt>
                <c:pt idx="1770">
                  <c:v>0.47</c:v>
                </c:pt>
                <c:pt idx="1771">
                  <c:v>0.47</c:v>
                </c:pt>
                <c:pt idx="1772">
                  <c:v>0.47</c:v>
                </c:pt>
                <c:pt idx="1773">
                  <c:v>0.47</c:v>
                </c:pt>
                <c:pt idx="1774">
                  <c:v>0.47</c:v>
                </c:pt>
                <c:pt idx="1775">
                  <c:v>0.47</c:v>
                </c:pt>
                <c:pt idx="1776">
                  <c:v>0.47</c:v>
                </c:pt>
                <c:pt idx="1777">
                  <c:v>0.47</c:v>
                </c:pt>
                <c:pt idx="1778">
                  <c:v>0.47</c:v>
                </c:pt>
                <c:pt idx="1779">
                  <c:v>0.47</c:v>
                </c:pt>
                <c:pt idx="1780">
                  <c:v>0.47</c:v>
                </c:pt>
                <c:pt idx="1781">
                  <c:v>0.47</c:v>
                </c:pt>
                <c:pt idx="1782">
                  <c:v>0.47</c:v>
                </c:pt>
                <c:pt idx="1783">
                  <c:v>0.47</c:v>
                </c:pt>
                <c:pt idx="1784">
                  <c:v>0.47</c:v>
                </c:pt>
                <c:pt idx="1785">
                  <c:v>0.47</c:v>
                </c:pt>
                <c:pt idx="1786">
                  <c:v>0.47</c:v>
                </c:pt>
                <c:pt idx="1787">
                  <c:v>0.47</c:v>
                </c:pt>
                <c:pt idx="1788">
                  <c:v>0.47</c:v>
                </c:pt>
                <c:pt idx="1789">
                  <c:v>0.47</c:v>
                </c:pt>
                <c:pt idx="1790">
                  <c:v>0.47</c:v>
                </c:pt>
                <c:pt idx="1791">
                  <c:v>0.47</c:v>
                </c:pt>
                <c:pt idx="1792">
                  <c:v>0.47</c:v>
                </c:pt>
                <c:pt idx="1793">
                  <c:v>0.47</c:v>
                </c:pt>
                <c:pt idx="1794">
                  <c:v>0.47</c:v>
                </c:pt>
                <c:pt idx="1795">
                  <c:v>0.47</c:v>
                </c:pt>
                <c:pt idx="1796">
                  <c:v>0.47</c:v>
                </c:pt>
                <c:pt idx="1797">
                  <c:v>0.47</c:v>
                </c:pt>
                <c:pt idx="1798">
                  <c:v>0.47</c:v>
                </c:pt>
                <c:pt idx="1799">
                  <c:v>0.47</c:v>
                </c:pt>
                <c:pt idx="1800">
                  <c:v>0.47</c:v>
                </c:pt>
                <c:pt idx="1801">
                  <c:v>0.47</c:v>
                </c:pt>
                <c:pt idx="1802">
                  <c:v>0.47</c:v>
                </c:pt>
                <c:pt idx="1803">
                  <c:v>0.47</c:v>
                </c:pt>
                <c:pt idx="1804">
                  <c:v>0.47</c:v>
                </c:pt>
                <c:pt idx="1805">
                  <c:v>0.47</c:v>
                </c:pt>
                <c:pt idx="1806">
                  <c:v>0.47</c:v>
                </c:pt>
                <c:pt idx="1807">
                  <c:v>0.47</c:v>
                </c:pt>
                <c:pt idx="1808">
                  <c:v>0.47</c:v>
                </c:pt>
                <c:pt idx="1809">
                  <c:v>0.47</c:v>
                </c:pt>
                <c:pt idx="1810">
                  <c:v>0.47</c:v>
                </c:pt>
                <c:pt idx="1811">
                  <c:v>0.47</c:v>
                </c:pt>
                <c:pt idx="1812">
                  <c:v>0.47</c:v>
                </c:pt>
                <c:pt idx="1813">
                  <c:v>0.47</c:v>
                </c:pt>
                <c:pt idx="1814">
                  <c:v>0.47</c:v>
                </c:pt>
                <c:pt idx="1815">
                  <c:v>0.47</c:v>
                </c:pt>
                <c:pt idx="1816">
                  <c:v>0.47</c:v>
                </c:pt>
                <c:pt idx="1817">
                  <c:v>0.47</c:v>
                </c:pt>
                <c:pt idx="1818">
                  <c:v>0.47</c:v>
                </c:pt>
                <c:pt idx="1819">
                  <c:v>0.47</c:v>
                </c:pt>
                <c:pt idx="1820">
                  <c:v>0.47</c:v>
                </c:pt>
                <c:pt idx="1821">
                  <c:v>0.47</c:v>
                </c:pt>
                <c:pt idx="1822">
                  <c:v>0.47</c:v>
                </c:pt>
                <c:pt idx="1823">
                  <c:v>0.47</c:v>
                </c:pt>
                <c:pt idx="1824">
                  <c:v>0.47</c:v>
                </c:pt>
                <c:pt idx="1825">
                  <c:v>0.47</c:v>
                </c:pt>
                <c:pt idx="1826">
                  <c:v>0.47</c:v>
                </c:pt>
                <c:pt idx="1827">
                  <c:v>0.47</c:v>
                </c:pt>
                <c:pt idx="1828">
                  <c:v>0.47</c:v>
                </c:pt>
                <c:pt idx="1829">
                  <c:v>0.47</c:v>
                </c:pt>
                <c:pt idx="1830">
                  <c:v>0.47</c:v>
                </c:pt>
                <c:pt idx="1831">
                  <c:v>0.47</c:v>
                </c:pt>
                <c:pt idx="1832">
                  <c:v>0.47</c:v>
                </c:pt>
                <c:pt idx="1833">
                  <c:v>0.47</c:v>
                </c:pt>
                <c:pt idx="1834">
                  <c:v>0.47</c:v>
                </c:pt>
                <c:pt idx="1835">
                  <c:v>0.47</c:v>
                </c:pt>
                <c:pt idx="1836">
                  <c:v>0.47</c:v>
                </c:pt>
                <c:pt idx="1837">
                  <c:v>0.47</c:v>
                </c:pt>
                <c:pt idx="1838">
                  <c:v>0.47</c:v>
                </c:pt>
                <c:pt idx="1839">
                  <c:v>0.47</c:v>
                </c:pt>
                <c:pt idx="1840">
                  <c:v>0.47</c:v>
                </c:pt>
                <c:pt idx="1841">
                  <c:v>0.47</c:v>
                </c:pt>
                <c:pt idx="1842">
                  <c:v>0.47</c:v>
                </c:pt>
                <c:pt idx="1843">
                  <c:v>0.47</c:v>
                </c:pt>
                <c:pt idx="1844">
                  <c:v>0.47</c:v>
                </c:pt>
                <c:pt idx="1845">
                  <c:v>0.47</c:v>
                </c:pt>
                <c:pt idx="1846">
                  <c:v>0.47</c:v>
                </c:pt>
                <c:pt idx="1847">
                  <c:v>0.47</c:v>
                </c:pt>
                <c:pt idx="1848">
                  <c:v>0.47</c:v>
                </c:pt>
                <c:pt idx="1849">
                  <c:v>0.47</c:v>
                </c:pt>
                <c:pt idx="1850">
                  <c:v>0.47</c:v>
                </c:pt>
                <c:pt idx="1851">
                  <c:v>0.47</c:v>
                </c:pt>
                <c:pt idx="1852">
                  <c:v>0.47</c:v>
                </c:pt>
                <c:pt idx="1853">
                  <c:v>0.47</c:v>
                </c:pt>
                <c:pt idx="1854">
                  <c:v>0.47</c:v>
                </c:pt>
                <c:pt idx="1855">
                  <c:v>0.47</c:v>
                </c:pt>
                <c:pt idx="1856">
                  <c:v>0.47</c:v>
                </c:pt>
                <c:pt idx="1857">
                  <c:v>0.47</c:v>
                </c:pt>
                <c:pt idx="1858">
                  <c:v>0.47</c:v>
                </c:pt>
                <c:pt idx="1859">
                  <c:v>0.47</c:v>
                </c:pt>
                <c:pt idx="1860">
                  <c:v>0.47</c:v>
                </c:pt>
                <c:pt idx="1861">
                  <c:v>0.47</c:v>
                </c:pt>
                <c:pt idx="1862">
                  <c:v>0.47</c:v>
                </c:pt>
                <c:pt idx="1863">
                  <c:v>0.47</c:v>
                </c:pt>
                <c:pt idx="1864">
                  <c:v>0.47</c:v>
                </c:pt>
                <c:pt idx="1865">
                  <c:v>0.47</c:v>
                </c:pt>
                <c:pt idx="1866">
                  <c:v>0.47</c:v>
                </c:pt>
                <c:pt idx="1867">
                  <c:v>0.47</c:v>
                </c:pt>
                <c:pt idx="1868">
                  <c:v>0.47</c:v>
                </c:pt>
                <c:pt idx="1869">
                  <c:v>0.47</c:v>
                </c:pt>
                <c:pt idx="1870">
                  <c:v>0.47</c:v>
                </c:pt>
                <c:pt idx="1871">
                  <c:v>0.47</c:v>
                </c:pt>
                <c:pt idx="1872">
                  <c:v>0.47</c:v>
                </c:pt>
                <c:pt idx="1873">
                  <c:v>0.47</c:v>
                </c:pt>
                <c:pt idx="1874">
                  <c:v>0.47</c:v>
                </c:pt>
                <c:pt idx="1875">
                  <c:v>0.47</c:v>
                </c:pt>
                <c:pt idx="1876">
                  <c:v>0.47</c:v>
                </c:pt>
                <c:pt idx="1877">
                  <c:v>0.47</c:v>
                </c:pt>
                <c:pt idx="1878">
                  <c:v>0.47</c:v>
                </c:pt>
                <c:pt idx="1879">
                  <c:v>0.47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80-2A44-9635-48E6A3778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851807"/>
        <c:axId val="1257298767"/>
      </c:scatterChart>
      <c:valAx>
        <c:axId val="1257851807"/>
        <c:scaling>
          <c:orientation val="minMax"/>
          <c:max val="18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Gross salary</a:t>
                </a:r>
                <a:r>
                  <a:rPr lang="en-GB" sz="1100" baseline="0"/>
                  <a:t> (single earner in household with three children)</a:t>
                </a:r>
                <a:endParaRPr lang="en-GB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98767"/>
        <c:crosses val="autoZero"/>
        <c:crossBetween val="midCat"/>
      </c:valAx>
      <c:valAx>
        <c:axId val="125729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Marginal tax rate on next £ (IT, employee NICs and child benefit charge)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85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67DD00-211D-624E-89F4-31DB0FE72706}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A96A3-A099-654E-D44D-7C1D63BBA0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0.79592</cdr:x>
      <cdr:y>0.81151</cdr:y>
    </cdr:from>
    <cdr:to>
      <cdr:x>0.94409</cdr:x>
      <cdr:y>0.88977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36C3441-B744-5209-F01E-F6A8E39EA1F1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410000" y="4925896"/>
          <a:ext cx="1379500" cy="47500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C87B5-0A94-854C-BD47-01AFAE892DF0}">
  <dimension ref="A1:J96"/>
  <sheetViews>
    <sheetView tabSelected="1" topLeftCell="A8" workbookViewId="0">
      <selection activeCell="B28" sqref="B28"/>
    </sheetView>
  </sheetViews>
  <sheetFormatPr baseColWidth="10" defaultRowHeight="16" x14ac:dyDescent="0.2"/>
  <cols>
    <col min="1" max="1" width="29.5" customWidth="1"/>
    <col min="2" max="2" width="13" customWidth="1"/>
    <col min="3" max="3" width="23.83203125" customWidth="1"/>
    <col min="4" max="4" width="16.83203125" customWidth="1"/>
    <col min="6" max="6" width="17.5" customWidth="1"/>
  </cols>
  <sheetData>
    <row r="1" spans="1:5" ht="15" customHeight="1" x14ac:dyDescent="0.2">
      <c r="A1" s="2" t="s">
        <v>2</v>
      </c>
    </row>
    <row r="2" spans="1:5" x14ac:dyDescent="0.2">
      <c r="B2" s="2" t="s">
        <v>5</v>
      </c>
      <c r="C2" s="2" t="s">
        <v>4</v>
      </c>
    </row>
    <row r="3" spans="1:5" x14ac:dyDescent="0.2">
      <c r="A3" t="s">
        <v>0</v>
      </c>
      <c r="B3" s="1">
        <v>0.2</v>
      </c>
      <c r="C3" s="3">
        <v>12570</v>
      </c>
      <c r="D3" t="s">
        <v>23</v>
      </c>
    </row>
    <row r="4" spans="1:5" x14ac:dyDescent="0.2">
      <c r="A4" t="s">
        <v>1</v>
      </c>
      <c r="B4" s="1">
        <v>0.4</v>
      </c>
      <c r="C4" s="3">
        <v>37700</v>
      </c>
      <c r="D4" s="3" t="s">
        <v>28</v>
      </c>
    </row>
    <row r="5" spans="1:5" x14ac:dyDescent="0.2">
      <c r="A5" t="s">
        <v>3</v>
      </c>
      <c r="B5" s="1">
        <v>0.45</v>
      </c>
      <c r="C5" s="8">
        <v>150000</v>
      </c>
    </row>
    <row r="6" spans="1:5" x14ac:dyDescent="0.2">
      <c r="B6" s="1"/>
      <c r="C6" s="8"/>
    </row>
    <row r="7" spans="1:5" x14ac:dyDescent="0.2">
      <c r="A7" s="2" t="s">
        <v>17</v>
      </c>
      <c r="B7" s="1"/>
      <c r="C7" s="8"/>
      <c r="E7" s="8"/>
    </row>
    <row r="8" spans="1:5" x14ac:dyDescent="0.2">
      <c r="A8" t="s">
        <v>4</v>
      </c>
      <c r="B8" s="3">
        <v>100000</v>
      </c>
      <c r="C8" s="8"/>
      <c r="E8" s="8"/>
    </row>
    <row r="9" spans="1:5" x14ac:dyDescent="0.2">
      <c r="A9" t="s">
        <v>5</v>
      </c>
      <c r="B9" s="1">
        <v>0.5</v>
      </c>
      <c r="C9" s="4"/>
    </row>
    <row r="10" spans="1:5" x14ac:dyDescent="0.2">
      <c r="B10" s="1"/>
      <c r="C10" s="4"/>
    </row>
    <row r="11" spans="1:5" x14ac:dyDescent="0.2">
      <c r="A11" s="2" t="s">
        <v>10</v>
      </c>
      <c r="B11" s="1"/>
      <c r="C11" s="4"/>
    </row>
    <row r="12" spans="1:5" x14ac:dyDescent="0.2">
      <c r="B12" s="9" t="s">
        <v>5</v>
      </c>
      <c r="C12" s="10" t="s">
        <v>4</v>
      </c>
    </row>
    <row r="13" spans="1:5" x14ac:dyDescent="0.2">
      <c r="B13" s="5">
        <v>0.13250000000000001</v>
      </c>
      <c r="C13" s="8">
        <v>12570</v>
      </c>
      <c r="D13" s="3"/>
    </row>
    <row r="14" spans="1:5" x14ac:dyDescent="0.2">
      <c r="A14" s="2"/>
      <c r="B14" s="5">
        <v>0.02</v>
      </c>
      <c r="C14" s="8">
        <v>50270</v>
      </c>
    </row>
    <row r="16" spans="1:5" x14ac:dyDescent="0.2">
      <c r="A16" s="2" t="s">
        <v>9</v>
      </c>
      <c r="B16" s="3"/>
    </row>
    <row r="17" spans="1:3" x14ac:dyDescent="0.2">
      <c r="A17" t="s">
        <v>11</v>
      </c>
      <c r="B17" s="12">
        <v>3</v>
      </c>
      <c r="C17" s="2" t="s">
        <v>25</v>
      </c>
    </row>
    <row r="18" spans="1:3" x14ac:dyDescent="0.2">
      <c r="A18" t="s">
        <v>9</v>
      </c>
      <c r="B18">
        <f xml:space="preserve"> (21.8 + 14.45*(B17-1))*52</f>
        <v>2636.4</v>
      </c>
    </row>
    <row r="19" spans="1:3" x14ac:dyDescent="0.2">
      <c r="A19" t="s">
        <v>12</v>
      </c>
      <c r="B19" s="1">
        <v>0.01</v>
      </c>
      <c r="C19" t="s">
        <v>13</v>
      </c>
    </row>
    <row r="20" spans="1:3" x14ac:dyDescent="0.2">
      <c r="A20" t="s">
        <v>14</v>
      </c>
      <c r="B20" s="3">
        <v>100</v>
      </c>
    </row>
    <row r="21" spans="1:3" x14ac:dyDescent="0.2">
      <c r="A21" t="s">
        <v>15</v>
      </c>
      <c r="B21" s="3">
        <v>50000</v>
      </c>
      <c r="C21" s="3">
        <v>60000</v>
      </c>
    </row>
    <row r="22" spans="1:3" x14ac:dyDescent="0.2">
      <c r="B22" s="3"/>
      <c r="C22" s="3"/>
    </row>
    <row r="23" spans="1:3" x14ac:dyDescent="0.2">
      <c r="A23" s="2" t="s">
        <v>29</v>
      </c>
      <c r="B23" s="12" t="s">
        <v>33</v>
      </c>
      <c r="C23" s="2" t="s">
        <v>25</v>
      </c>
    </row>
    <row r="24" spans="1:3" x14ac:dyDescent="0.2">
      <c r="A24" t="s">
        <v>30</v>
      </c>
      <c r="B24" s="3">
        <v>1260</v>
      </c>
      <c r="C24" s="3"/>
    </row>
    <row r="25" spans="1:3" x14ac:dyDescent="0.2">
      <c r="A25" t="s">
        <v>31</v>
      </c>
      <c r="B25" s="3">
        <f>C4+C3</f>
        <v>50270</v>
      </c>
      <c r="C25" s="3"/>
    </row>
    <row r="26" spans="1:3" x14ac:dyDescent="0.2">
      <c r="B26" s="3"/>
      <c r="C26" s="3"/>
    </row>
    <row r="27" spans="1:3" x14ac:dyDescent="0.2">
      <c r="A27" s="2" t="s">
        <v>42</v>
      </c>
      <c r="B27" s="12" t="s">
        <v>33</v>
      </c>
      <c r="C27" s="2" t="s">
        <v>25</v>
      </c>
    </row>
    <row r="28" spans="1:3" x14ac:dyDescent="0.2">
      <c r="A28" t="s">
        <v>44</v>
      </c>
      <c r="B28" s="13">
        <v>9</v>
      </c>
      <c r="C28" s="3" t="s">
        <v>52</v>
      </c>
    </row>
    <row r="29" spans="1:3" x14ac:dyDescent="0.2">
      <c r="A29" t="s">
        <v>48</v>
      </c>
      <c r="B29" s="3">
        <v>45800</v>
      </c>
      <c r="C29" s="3" t="s">
        <v>49</v>
      </c>
    </row>
    <row r="30" spans="1:3" x14ac:dyDescent="0.2">
      <c r="A30" t="s">
        <v>45</v>
      </c>
      <c r="B30" s="3">
        <f>12*1682</f>
        <v>20184</v>
      </c>
    </row>
    <row r="31" spans="1:3" x14ac:dyDescent="0.2">
      <c r="A31" t="s">
        <v>50</v>
      </c>
      <c r="B31" s="1">
        <v>0.09</v>
      </c>
    </row>
    <row r="32" spans="1:3" x14ac:dyDescent="0.2">
      <c r="A32" t="s">
        <v>43</v>
      </c>
      <c r="B32" s="3">
        <v>20000</v>
      </c>
      <c r="C32" s="3"/>
    </row>
    <row r="33" spans="1:3" x14ac:dyDescent="0.2">
      <c r="A33" t="s">
        <v>46</v>
      </c>
      <c r="B33" s="5">
        <v>1.4999999999999999E-2</v>
      </c>
      <c r="C33" s="3" t="s">
        <v>47</v>
      </c>
    </row>
    <row r="35" spans="1:3" x14ac:dyDescent="0.2">
      <c r="A35" s="2" t="s">
        <v>24</v>
      </c>
      <c r="B35" s="2" t="str">
        <f>"UK marginal tax rate for single earner, family of "&amp;B17&amp;" kids" &amp; IF(B23="YES",", inc marriage allowance","")&amp; IF(B27="YES",", inc simple student loan modelling","")</f>
        <v>UK marginal tax rate for single earner, family of 3 kids</v>
      </c>
    </row>
    <row r="37" spans="1:3" x14ac:dyDescent="0.2">
      <c r="A37" s="2" t="s">
        <v>6</v>
      </c>
    </row>
    <row r="38" spans="1:3" x14ac:dyDescent="0.2">
      <c r="A38" t="s">
        <v>35</v>
      </c>
    </row>
    <row r="39" spans="1:3" x14ac:dyDescent="0.2">
      <c r="A39" t="s">
        <v>36</v>
      </c>
    </row>
    <row r="40" spans="1:3" x14ac:dyDescent="0.2">
      <c r="A40" t="s">
        <v>37</v>
      </c>
    </row>
    <row r="41" spans="1:3" x14ac:dyDescent="0.2">
      <c r="A41" t="s">
        <v>38</v>
      </c>
    </row>
    <row r="42" spans="1:3" x14ac:dyDescent="0.2">
      <c r="A42" t="s">
        <v>39</v>
      </c>
    </row>
    <row r="43" spans="1:3" x14ac:dyDescent="0.2">
      <c r="A43" t="s">
        <v>40</v>
      </c>
    </row>
    <row r="45" spans="1:3" x14ac:dyDescent="0.2">
      <c r="A45" s="2" t="s">
        <v>26</v>
      </c>
    </row>
    <row r="46" spans="1:3" x14ac:dyDescent="0.2">
      <c r="A46" s="2" t="s">
        <v>27</v>
      </c>
    </row>
    <row r="50" spans="3:3" x14ac:dyDescent="0.2">
      <c r="C50" s="7"/>
    </row>
    <row r="96" spans="9:10" x14ac:dyDescent="0.2">
      <c r="I96" s="8"/>
      <c r="J9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F8783-070C-D84B-9AC5-C43C45EC6E14}">
  <dimension ref="A1:AD1883"/>
  <sheetViews>
    <sheetView workbookViewId="0">
      <pane xSplit="1" ySplit="1" topLeftCell="N1168" activePane="bottomRight" state="frozenSplit"/>
      <selection pane="bottomLeft" activeCell="A2" sqref="A2"/>
      <selection pane="topRight" activeCell="B1" sqref="B1"/>
      <selection pane="bottomRight" activeCell="AC1200" sqref="AC1200"/>
    </sheetView>
  </sheetViews>
  <sheetFormatPr baseColWidth="10" defaultRowHeight="16" x14ac:dyDescent="0.2"/>
  <cols>
    <col min="1" max="1" width="10.83203125" style="2"/>
    <col min="2" max="5" width="10.83203125" style="17"/>
    <col min="6" max="6" width="10.83203125" style="20"/>
    <col min="7" max="7" width="10.83203125" style="23"/>
    <col min="8" max="26" width="10.83203125" style="20"/>
    <col min="29" max="29" width="13.83203125" customWidth="1"/>
    <col min="30" max="30" width="19.33203125" customWidth="1"/>
  </cols>
  <sheetData>
    <row r="1" spans="1:30" s="2" customFormat="1" x14ac:dyDescent="0.2">
      <c r="A1" s="2" t="s">
        <v>7</v>
      </c>
      <c r="B1" s="14" t="s">
        <v>18</v>
      </c>
      <c r="C1" s="14" t="s">
        <v>19</v>
      </c>
      <c r="D1" s="14" t="s">
        <v>20</v>
      </c>
      <c r="E1" s="14" t="s">
        <v>21</v>
      </c>
      <c r="F1" s="18" t="s">
        <v>8</v>
      </c>
      <c r="G1" s="21" t="s">
        <v>16</v>
      </c>
      <c r="H1" s="18" t="str">
        <f>"Salary  Y" &amp; (INT(COLUMN(H1)/2)-5)</f>
        <v>Salary  Y-1</v>
      </c>
      <c r="I1" s="18" t="str">
        <f>"Loan  Y" &amp; (INT(COLUMN(I1)/2)-5)</f>
        <v>Loan  Y-1</v>
      </c>
      <c r="J1" s="18" t="str">
        <f>"Salary  Y" &amp; (INT(COLUMN(J1)/2)-5)</f>
        <v>Salary  Y0</v>
      </c>
      <c r="K1" s="18" t="str">
        <f>"Loan  Y" &amp; (INT(COLUMN(K1)/2)-5)</f>
        <v>Loan  Y0</v>
      </c>
      <c r="L1" s="18" t="str">
        <f>"Salary  Y" &amp; (INT(COLUMN(L1)/2)-5)</f>
        <v>Salary  Y1</v>
      </c>
      <c r="M1" s="18" t="str">
        <f>"Loan  Y" &amp; (INT(COLUMN(M1)/2)-5)</f>
        <v>Loan  Y1</v>
      </c>
      <c r="N1" s="18" t="str">
        <f>"Salary  Y" &amp; (INT(COLUMN(N1)/2)-5)</f>
        <v>Salary  Y2</v>
      </c>
      <c r="O1" s="18" t="str">
        <f>"Loan  Y" &amp; (INT(COLUMN(O1)/2)-5)</f>
        <v>Loan  Y2</v>
      </c>
      <c r="P1" s="18" t="str">
        <f>"Salary  Y" &amp; (INT(COLUMN(P1)/2)-5)</f>
        <v>Salary  Y3</v>
      </c>
      <c r="Q1" s="18" t="str">
        <f>"Loan  Y" &amp; (INT(COLUMN(Q1)/2)-5)</f>
        <v>Loan  Y3</v>
      </c>
      <c r="R1" s="18" t="str">
        <f>"Salary  Y" &amp; (INT(COLUMN(R1)/2)-5)</f>
        <v>Salary  Y4</v>
      </c>
      <c r="S1" s="18" t="str">
        <f>"Loan  Y" &amp; (INT(COLUMN(S1)/2)-5)</f>
        <v>Loan  Y4</v>
      </c>
      <c r="T1" s="18" t="str">
        <f>"Salary  Y" &amp; (INT(COLUMN(T1)/2)-5)</f>
        <v>Salary  Y5</v>
      </c>
      <c r="U1" s="18" t="str">
        <f>"Loan  Y" &amp; (INT(COLUMN(U1)/2)-5)</f>
        <v>Loan  Y5</v>
      </c>
      <c r="V1" s="18" t="str">
        <f>"Salary  Y" &amp; (INT(COLUMN(V1)/2)-5)</f>
        <v>Salary  Y6</v>
      </c>
      <c r="W1" s="18" t="str">
        <f>"Loan  Y" &amp; (INT(COLUMN(W1)/2)-5)</f>
        <v>Loan  Y6</v>
      </c>
      <c r="X1" s="18" t="str">
        <f>"Salary  Y" &amp; (INT(COLUMN(X1)/2)-5)</f>
        <v>Salary  Y7</v>
      </c>
      <c r="Y1" s="18" t="str">
        <f>"Loan  Y" &amp; (INT(COLUMN(Y1)/2)-5)</f>
        <v>Loan  Y7</v>
      </c>
      <c r="Z1" s="18" t="s">
        <v>51</v>
      </c>
      <c r="AA1" s="2" t="s">
        <v>22</v>
      </c>
      <c r="AB1" s="2" t="s">
        <v>32</v>
      </c>
      <c r="AC1" s="2" t="s">
        <v>34</v>
      </c>
      <c r="AD1" s="2" t="s">
        <v>41</v>
      </c>
    </row>
    <row r="2" spans="1:30" x14ac:dyDescent="0.2">
      <c r="A2" s="11">
        <f>(ROW(A2)-2)*100</f>
        <v>0</v>
      </c>
      <c r="B2" s="15">
        <f>inputs!$C$3-MAX(0,MIN((calculations!A2-inputs!$B$8)*0.5,inputs!$C$3))+IF(AND(inputs!$B$23="YES",A2&lt;=inputs!$B$25),inputs!$B$24,0)</f>
        <v>12570</v>
      </c>
      <c r="C2" s="15">
        <f>MIN(MAX(0, (calculations!A2-B2)*inputs!$B$3),inputs!$B$3*(inputs!$C$4-B2))</f>
        <v>0</v>
      </c>
      <c r="D2" s="16">
        <f>MIN(MAX(0, (calculations!A2-inputs!$C$4)*inputs!$B$4),inputs!$B$4*(inputs!$C$5-inputs!$C$4))</f>
        <v>0</v>
      </c>
      <c r="E2" s="16">
        <f>MAX(0, (calculations!A2-inputs!$C$5)*inputs!$B$5)</f>
        <v>0</v>
      </c>
      <c r="F2" s="19">
        <f>MAX(0,inputs!$B$13*(MIN(calculations!A2,inputs!$C$14)-inputs!$C$13))+MAX(0,inputs!$B$14*(calculations!A2-inputs!$C$14))</f>
        <v>0</v>
      </c>
      <c r="G2" s="22">
        <f>MAX(MIN((calculations!A2-inputs!$B$21)/10000,100%),0) * inputs!$B$18</f>
        <v>0</v>
      </c>
      <c r="H2" s="24">
        <f>MIN(inputs!$B$32,A2)</f>
        <v>0</v>
      </c>
      <c r="I2" s="24">
        <f>inputs!$B$29*(1+inputs!$B$33)-MAX(0,inputs!$B$31*(H2-inputs!$B$30))</f>
        <v>46486.999999999993</v>
      </c>
      <c r="J2" s="19">
        <f>$H2+(INT(COLUMN(J$1)/2) - 5) * ($A2-$H2)/9</f>
        <v>0</v>
      </c>
      <c r="K2" s="24">
        <f>MAX(0,I2*(1+inputs!$B$33)-MAX(0,inputs!$B$31*(J2-inputs!$B$30)))</f>
        <v>47184.304999999986</v>
      </c>
      <c r="L2" s="19">
        <f>$H2+(INT(COLUMN(L$1)/2) - 5) * ($A2-$H2)/9</f>
        <v>0</v>
      </c>
      <c r="M2" s="24">
        <f>MAX(0,K2*(1+inputs!$B$33)-MAX(0,inputs!$B$31*(L2-inputs!$B$30)))</f>
        <v>47892.06957499998</v>
      </c>
      <c r="N2" s="19">
        <f>$H2+(INT(COLUMN(N$1)/2) - 5) * ($A2-$H2)/9</f>
        <v>0</v>
      </c>
      <c r="O2" s="24">
        <f>MAX(0,M2*(1+inputs!$B$33)-MAX(0,inputs!$B$31*(N2-inputs!$B$30)))</f>
        <v>48610.450618624971</v>
      </c>
      <c r="P2" s="19">
        <f>$H2+(INT(COLUMN(P$1)/2) - 5) * ($A2-$H2)/9</f>
        <v>0</v>
      </c>
      <c r="Q2" s="24">
        <f>MAX(0,O2*(1+inputs!$B$33)-MAX(0,inputs!$B$31*(P2-inputs!$B$30)))</f>
        <v>49339.607377904344</v>
      </c>
      <c r="R2" s="19">
        <f>$H2+(INT(COLUMN(R$1)/2) - 5) * ($A2-$H2)/9</f>
        <v>0</v>
      </c>
      <c r="S2" s="24">
        <f>MAX(0,Q2*(1+inputs!$B$33)-MAX(0,inputs!$B$31*(R2-inputs!$B$30)))</f>
        <v>50079.7014885729</v>
      </c>
      <c r="T2" s="19">
        <f>$H2+(INT(COLUMN(T$1)/2) - 5) * ($A2-$H2)/9</f>
        <v>0</v>
      </c>
      <c r="U2" s="24">
        <f>MAX(0,S2*(1+inputs!$B$33)-MAX(0,inputs!$B$31*(T2-inputs!$B$30)))</f>
        <v>50830.897010901492</v>
      </c>
      <c r="V2" s="19">
        <f>$H2+(INT(COLUMN(V$1)/2) - 5) * ($A2-$H2)/9</f>
        <v>0</v>
      </c>
      <c r="W2" s="24">
        <f>MAX(0,U2*(1+inputs!$B$33)-MAX(0,inputs!$B$31*(V2-inputs!$B$30)))</f>
        <v>51593.360466065009</v>
      </c>
      <c r="X2" s="19">
        <f>$H2+(INT(COLUMN(X$1)/2) - 5) * ($A2-$H2)/9</f>
        <v>0</v>
      </c>
      <c r="Y2" s="24">
        <f>MAX(0,W2*(1+inputs!$B$33)-MAX(0,inputs!$B$31*(X2-inputs!$B$30)))</f>
        <v>52367.26087305598</v>
      </c>
      <c r="Z2" s="19">
        <f>IF(inputs!$B$27="YES",MAX(0,inputs!$B$31*(X2-inputs!$B$30)),0)</f>
        <v>0</v>
      </c>
      <c r="AA2" s="3">
        <f>SUM(C2:G2)+Z2</f>
        <v>0</v>
      </c>
      <c r="AB2" s="1">
        <f>(AA3-AA2)/100</f>
        <v>0</v>
      </c>
      <c r="AC2" s="8">
        <f t="shared" ref="AC2:AC65" si="0">A2-AA2</f>
        <v>0</v>
      </c>
    </row>
    <row r="3" spans="1:30" x14ac:dyDescent="0.2">
      <c r="A3" s="11">
        <f t="shared" ref="A3:A66" si="1">(ROW(A3)-2)*100</f>
        <v>100</v>
      </c>
      <c r="B3" s="15">
        <f>inputs!$C$3-MAX(0,MIN((calculations!A3-inputs!$B$8)*0.5,inputs!$C$3))+IF(AND(inputs!$B$23="YES",A3&lt;=inputs!$B$25),inputs!$B$24,0)</f>
        <v>12570</v>
      </c>
      <c r="C3" s="15">
        <f>MAX(0,MIN(A3-B3,inputs!$C$4)*inputs!$B$3)</f>
        <v>0</v>
      </c>
      <c r="D3" s="16">
        <f>MAX(0,(MIN(A3,inputs!$C$5)-(inputs!$C$4+B3))*inputs!$B$4)</f>
        <v>0</v>
      </c>
      <c r="E3" s="16">
        <f>MAX(0, (calculations!A3-inputs!$C$5)*inputs!$B$5)</f>
        <v>0</v>
      </c>
      <c r="F3" s="19">
        <f>MAX(0,inputs!$B$13*(MIN(calculations!A3,inputs!$C$14)-inputs!$C$13))+MAX(0,inputs!$B$14*(calculations!A3-inputs!$C$14))</f>
        <v>0</v>
      </c>
      <c r="G3" s="22">
        <f>MAX(MIN((calculations!A3-inputs!$B$21)/10000,100%),0) * inputs!$B$18</f>
        <v>0</v>
      </c>
      <c r="H3" s="24">
        <f>MIN(inputs!$B$32,A3)</f>
        <v>100</v>
      </c>
      <c r="I3" s="24">
        <f>inputs!$B$29*(1+inputs!$B$33)-MAX(0,inputs!$B$31*(H3-inputs!$B$30))</f>
        <v>46486.999999999993</v>
      </c>
      <c r="J3" s="19">
        <f>$H3+(INT(COLUMN(J$1)/2) - 5) * ($A3-$H3)/9</f>
        <v>100</v>
      </c>
      <c r="K3" s="24">
        <f>MAX(0,I3*(1+inputs!$B$33)-MAX(0,inputs!$B$31*(J3-inputs!$B$30)))</f>
        <v>47184.304999999986</v>
      </c>
      <c r="L3" s="19">
        <f>$H3+(INT(COLUMN(L$1)/2) - 5) * ($A3-$H3)/9</f>
        <v>100</v>
      </c>
      <c r="M3" s="24">
        <f>MAX(0,K3*(1+inputs!$B$33)-MAX(0,inputs!$B$31*(L3-inputs!$B$30)))</f>
        <v>47892.06957499998</v>
      </c>
      <c r="N3" s="19">
        <f>$H3+(INT(COLUMN(N$1)/2) - 5) * ($A3-$H3)/9</f>
        <v>100</v>
      </c>
      <c r="O3" s="24">
        <f>MAX(0,M3*(1+inputs!$B$33)-MAX(0,inputs!$B$31*(N3-inputs!$B$30)))</f>
        <v>48610.450618624971</v>
      </c>
      <c r="P3" s="19">
        <f>$H3+(INT(COLUMN(P$1)/2) - 5) * ($A3-$H3)/9</f>
        <v>100</v>
      </c>
      <c r="Q3" s="24">
        <f>MAX(0,O3*(1+inputs!$B$33)-MAX(0,inputs!$B$31*(P3-inputs!$B$30)))</f>
        <v>49339.607377904344</v>
      </c>
      <c r="R3" s="19">
        <f>$H3+(INT(COLUMN(R$1)/2) - 5) * ($A3-$H3)/9</f>
        <v>100</v>
      </c>
      <c r="S3" s="24">
        <f>MAX(0,Q3*(1+inputs!$B$33)-MAX(0,inputs!$B$31*(R3-inputs!$B$30)))</f>
        <v>50079.7014885729</v>
      </c>
      <c r="T3" s="19">
        <f>$H3+(INT(COLUMN(T$1)/2) - 5) * ($A3-$H3)/9</f>
        <v>100</v>
      </c>
      <c r="U3" s="24">
        <f>MAX(0,S3*(1+inputs!$B$33)-MAX(0,inputs!$B$31*(T3-inputs!$B$30)))</f>
        <v>50830.897010901492</v>
      </c>
      <c r="V3" s="19">
        <f>$H3+(INT(COLUMN(V$1)/2) - 5) * ($A3-$H3)/9</f>
        <v>100</v>
      </c>
      <c r="W3" s="24">
        <f>MAX(0,U3*(1+inputs!$B$33)-MAX(0,inputs!$B$31*(V3-inputs!$B$30)))</f>
        <v>51593.360466065009</v>
      </c>
      <c r="X3" s="19">
        <f>$H3+(INT(COLUMN(X$1)/2) - 5) * ($A3-$H3)/9</f>
        <v>100</v>
      </c>
      <c r="Y3" s="24">
        <f>MAX(0,W3*(1+inputs!$B$33)-MAX(0,inputs!$B$31*(X3-inputs!$B$30)))</f>
        <v>52367.26087305598</v>
      </c>
      <c r="Z3" s="19">
        <f>IF(inputs!$B$27="YES",MAX(0,inputs!$B$31*(X3-inputs!$B$30)),0)</f>
        <v>0</v>
      </c>
      <c r="AA3" s="3">
        <f t="shared" ref="AA3:AA66" si="2">SUM(C3:G3)+Z3</f>
        <v>0</v>
      </c>
      <c r="AB3" s="1">
        <f t="shared" ref="AB3:AB66" si="3">(AA4-AA3)/100</f>
        <v>0</v>
      </c>
      <c r="AC3" s="8">
        <f t="shared" si="0"/>
        <v>100</v>
      </c>
    </row>
    <row r="4" spans="1:30" x14ac:dyDescent="0.2">
      <c r="A4" s="11">
        <f t="shared" si="1"/>
        <v>200</v>
      </c>
      <c r="B4" s="15">
        <f>inputs!$C$3-MAX(0,MIN((calculations!A4-inputs!$B$8)*0.5,inputs!$C$3))+IF(AND(inputs!$B$23="YES",A4&lt;=inputs!$B$25),inputs!$B$24,0)</f>
        <v>12570</v>
      </c>
      <c r="C4" s="15">
        <f>MAX(0,MIN(A4-B4,inputs!$C$4)*inputs!$B$3)</f>
        <v>0</v>
      </c>
      <c r="D4" s="16">
        <f>MAX(0,(MIN(A4,inputs!$C$5)-(inputs!$C$4+B4))*inputs!$B$4)</f>
        <v>0</v>
      </c>
      <c r="E4" s="16">
        <f>MAX(0, (calculations!A4-inputs!$C$5)*inputs!$B$5)</f>
        <v>0</v>
      </c>
      <c r="F4" s="19">
        <f>MAX(0,inputs!$B$13*(MIN(calculations!A4,inputs!$C$14)-inputs!$C$13))+MAX(0,inputs!$B$14*(calculations!A4-inputs!$C$14))</f>
        <v>0</v>
      </c>
      <c r="G4" s="22">
        <f>MAX(MIN((calculations!A4-inputs!$B$21)/10000,100%),0) * inputs!$B$18</f>
        <v>0</v>
      </c>
      <c r="H4" s="24">
        <f>MIN(inputs!$B$32,A4)</f>
        <v>200</v>
      </c>
      <c r="I4" s="24">
        <f>inputs!$B$29*(1+inputs!$B$33)-MAX(0,inputs!$B$31*(H4-inputs!$B$30))</f>
        <v>46486.999999999993</v>
      </c>
      <c r="J4" s="19">
        <f>$H4+(INT(COLUMN(J$1)/2) - 5) * ($A4-$H4)/9</f>
        <v>200</v>
      </c>
      <c r="K4" s="24">
        <f>MAX(0,I4*(1+inputs!$B$33)-MAX(0,inputs!$B$31*(J4-inputs!$B$30)))</f>
        <v>47184.304999999986</v>
      </c>
      <c r="L4" s="19">
        <f>$H4+(INT(COLUMN(L$1)/2) - 5) * ($A4-$H4)/9</f>
        <v>200</v>
      </c>
      <c r="M4" s="24">
        <f>MAX(0,K4*(1+inputs!$B$33)-MAX(0,inputs!$B$31*(L4-inputs!$B$30)))</f>
        <v>47892.06957499998</v>
      </c>
      <c r="N4" s="19">
        <f>$H4+(INT(COLUMN(N$1)/2) - 5) * ($A4-$H4)/9</f>
        <v>200</v>
      </c>
      <c r="O4" s="24">
        <f>MAX(0,M4*(1+inputs!$B$33)-MAX(0,inputs!$B$31*(N4-inputs!$B$30)))</f>
        <v>48610.450618624971</v>
      </c>
      <c r="P4" s="19">
        <f>$H4+(INT(COLUMN(P$1)/2) - 5) * ($A4-$H4)/9</f>
        <v>200</v>
      </c>
      <c r="Q4" s="24">
        <f>MAX(0,O4*(1+inputs!$B$33)-MAX(0,inputs!$B$31*(P4-inputs!$B$30)))</f>
        <v>49339.607377904344</v>
      </c>
      <c r="R4" s="19">
        <f>$H4+(INT(COLUMN(R$1)/2) - 5) * ($A4-$H4)/9</f>
        <v>200</v>
      </c>
      <c r="S4" s="24">
        <f>MAX(0,Q4*(1+inputs!$B$33)-MAX(0,inputs!$B$31*(R4-inputs!$B$30)))</f>
        <v>50079.7014885729</v>
      </c>
      <c r="T4" s="19">
        <f>$H4+(INT(COLUMN(T$1)/2) - 5) * ($A4-$H4)/9</f>
        <v>200</v>
      </c>
      <c r="U4" s="24">
        <f>MAX(0,S4*(1+inputs!$B$33)-MAX(0,inputs!$B$31*(T4-inputs!$B$30)))</f>
        <v>50830.897010901492</v>
      </c>
      <c r="V4" s="19">
        <f>$H4+(INT(COLUMN(V$1)/2) - 5) * ($A4-$H4)/9</f>
        <v>200</v>
      </c>
      <c r="W4" s="24">
        <f>MAX(0,U4*(1+inputs!$B$33)-MAX(0,inputs!$B$31*(V4-inputs!$B$30)))</f>
        <v>51593.360466065009</v>
      </c>
      <c r="X4" s="19">
        <f>$H4+(INT(COLUMN(X$1)/2) - 5) * ($A4-$H4)/9</f>
        <v>200</v>
      </c>
      <c r="Y4" s="24">
        <f>MAX(0,W4*(1+inputs!$B$33)-MAX(0,inputs!$B$31*(X4-inputs!$B$30)))</f>
        <v>52367.26087305598</v>
      </c>
      <c r="Z4" s="19">
        <f>IF(inputs!$B$27="YES",MAX(0,inputs!$B$31*(X4-inputs!$B$30)),0)</f>
        <v>0</v>
      </c>
      <c r="AA4" s="3">
        <f t="shared" si="2"/>
        <v>0</v>
      </c>
      <c r="AB4" s="1">
        <f t="shared" si="3"/>
        <v>0</v>
      </c>
      <c r="AC4" s="8">
        <f t="shared" si="0"/>
        <v>200</v>
      </c>
    </row>
    <row r="5" spans="1:30" x14ac:dyDescent="0.2">
      <c r="A5" s="11">
        <f t="shared" si="1"/>
        <v>300</v>
      </c>
      <c r="B5" s="15">
        <f>inputs!$C$3-MAX(0,MIN((calculations!A5-inputs!$B$8)*0.5,inputs!$C$3))+IF(AND(inputs!$B$23="YES",A5&lt;=inputs!$B$25),inputs!$B$24,0)</f>
        <v>12570</v>
      </c>
      <c r="C5" s="15">
        <f>MAX(0,MIN(A5-B5,inputs!$C$4)*inputs!$B$3)</f>
        <v>0</v>
      </c>
      <c r="D5" s="16">
        <f>MAX(0,(MIN(A5,inputs!$C$5)-(inputs!$C$4+B5))*inputs!$B$4)</f>
        <v>0</v>
      </c>
      <c r="E5" s="16">
        <f>MAX(0, (calculations!A5-inputs!$C$5)*inputs!$B$5)</f>
        <v>0</v>
      </c>
      <c r="F5" s="19">
        <f>MAX(0,inputs!$B$13*(MIN(calculations!A5,inputs!$C$14)-inputs!$C$13))+MAX(0,inputs!$B$14*(calculations!A5-inputs!$C$14))</f>
        <v>0</v>
      </c>
      <c r="G5" s="22">
        <f>MAX(MIN((calculations!A5-inputs!$B$21)/10000,100%),0) * inputs!$B$18</f>
        <v>0</v>
      </c>
      <c r="H5" s="24">
        <f>MIN(inputs!$B$32,A5)</f>
        <v>300</v>
      </c>
      <c r="I5" s="24">
        <f>inputs!$B$29*(1+inputs!$B$33)-MAX(0,inputs!$B$31*(H5-inputs!$B$30))</f>
        <v>46486.999999999993</v>
      </c>
      <c r="J5" s="19">
        <f>$H5+(INT(COLUMN(J$1)/2) - 5) * ($A5-$H5)/9</f>
        <v>300</v>
      </c>
      <c r="K5" s="24">
        <f>MAX(0,I5*(1+inputs!$B$33)-MAX(0,inputs!$B$31*(J5-inputs!$B$30)))</f>
        <v>47184.304999999986</v>
      </c>
      <c r="L5" s="19">
        <f>$H5+(INT(COLUMN(L$1)/2) - 5) * ($A5-$H5)/9</f>
        <v>300</v>
      </c>
      <c r="M5" s="24">
        <f>MAX(0,K5*(1+inputs!$B$33)-MAX(0,inputs!$B$31*(L5-inputs!$B$30)))</f>
        <v>47892.06957499998</v>
      </c>
      <c r="N5" s="19">
        <f>$H5+(INT(COLUMN(N$1)/2) - 5) * ($A5-$H5)/9</f>
        <v>300</v>
      </c>
      <c r="O5" s="24">
        <f>MAX(0,M5*(1+inputs!$B$33)-MAX(0,inputs!$B$31*(N5-inputs!$B$30)))</f>
        <v>48610.450618624971</v>
      </c>
      <c r="P5" s="19">
        <f>$H5+(INT(COLUMN(P$1)/2) - 5) * ($A5-$H5)/9</f>
        <v>300</v>
      </c>
      <c r="Q5" s="24">
        <f>MAX(0,O5*(1+inputs!$B$33)-MAX(0,inputs!$B$31*(P5-inputs!$B$30)))</f>
        <v>49339.607377904344</v>
      </c>
      <c r="R5" s="19">
        <f>$H5+(INT(COLUMN(R$1)/2) - 5) * ($A5-$H5)/9</f>
        <v>300</v>
      </c>
      <c r="S5" s="24">
        <f>MAX(0,Q5*(1+inputs!$B$33)-MAX(0,inputs!$B$31*(R5-inputs!$B$30)))</f>
        <v>50079.7014885729</v>
      </c>
      <c r="T5" s="19">
        <f>$H5+(INT(COLUMN(T$1)/2) - 5) * ($A5-$H5)/9</f>
        <v>300</v>
      </c>
      <c r="U5" s="24">
        <f>MAX(0,S5*(1+inputs!$B$33)-MAX(0,inputs!$B$31*(T5-inputs!$B$30)))</f>
        <v>50830.897010901492</v>
      </c>
      <c r="V5" s="19">
        <f>$H5+(INT(COLUMN(V$1)/2) - 5) * ($A5-$H5)/9</f>
        <v>300</v>
      </c>
      <c r="W5" s="24">
        <f>MAX(0,U5*(1+inputs!$B$33)-MAX(0,inputs!$B$31*(V5-inputs!$B$30)))</f>
        <v>51593.360466065009</v>
      </c>
      <c r="X5" s="19">
        <f>$H5+(INT(COLUMN(X$1)/2) - 5) * ($A5-$H5)/9</f>
        <v>300</v>
      </c>
      <c r="Y5" s="24">
        <f>MAX(0,W5*(1+inputs!$B$33)-MAX(0,inputs!$B$31*(X5-inputs!$B$30)))</f>
        <v>52367.26087305598</v>
      </c>
      <c r="Z5" s="19">
        <f>IF(inputs!$B$27="YES",MAX(0,inputs!$B$31*(X5-inputs!$B$30)),0)</f>
        <v>0</v>
      </c>
      <c r="AA5" s="3">
        <f t="shared" si="2"/>
        <v>0</v>
      </c>
      <c r="AB5" s="1">
        <f t="shared" si="3"/>
        <v>0</v>
      </c>
      <c r="AC5" s="8">
        <f t="shared" si="0"/>
        <v>300</v>
      </c>
    </row>
    <row r="6" spans="1:30" x14ac:dyDescent="0.2">
      <c r="A6" s="11">
        <f t="shared" si="1"/>
        <v>400</v>
      </c>
      <c r="B6" s="15">
        <f>inputs!$C$3-MAX(0,MIN((calculations!A6-inputs!$B$8)*0.5,inputs!$C$3))+IF(AND(inputs!$B$23="YES",A6&lt;=inputs!$B$25),inputs!$B$24,0)</f>
        <v>12570</v>
      </c>
      <c r="C6" s="15">
        <f>MAX(0,MIN(A6-B6,inputs!$C$4)*inputs!$B$3)</f>
        <v>0</v>
      </c>
      <c r="D6" s="16">
        <f>MAX(0,(MIN(A6,inputs!$C$5)-(inputs!$C$4+B6))*inputs!$B$4)</f>
        <v>0</v>
      </c>
      <c r="E6" s="16">
        <f>MAX(0, (calculations!A6-inputs!$C$5)*inputs!$B$5)</f>
        <v>0</v>
      </c>
      <c r="F6" s="19">
        <f>MAX(0,inputs!$B$13*(MIN(calculations!A6,inputs!$C$14)-inputs!$C$13))+MAX(0,inputs!$B$14*(calculations!A6-inputs!$C$14))</f>
        <v>0</v>
      </c>
      <c r="G6" s="22">
        <f>MAX(MIN((calculations!A6-inputs!$B$21)/10000,100%),0) * inputs!$B$18</f>
        <v>0</v>
      </c>
      <c r="H6" s="24">
        <f>MIN(inputs!$B$32,A6)</f>
        <v>400</v>
      </c>
      <c r="I6" s="24">
        <f>inputs!$B$29*(1+inputs!$B$33)-MAX(0,inputs!$B$31*(H6-inputs!$B$30))</f>
        <v>46486.999999999993</v>
      </c>
      <c r="J6" s="19">
        <f>$H6+(INT(COLUMN(J$1)/2) - 5) * ($A6-$H6)/9</f>
        <v>400</v>
      </c>
      <c r="K6" s="24">
        <f>MAX(0,I6*(1+inputs!$B$33)-MAX(0,inputs!$B$31*(J6-inputs!$B$30)))</f>
        <v>47184.304999999986</v>
      </c>
      <c r="L6" s="19">
        <f>$H6+(INT(COLUMN(L$1)/2) - 5) * ($A6-$H6)/9</f>
        <v>400</v>
      </c>
      <c r="M6" s="24">
        <f>MAX(0,K6*(1+inputs!$B$33)-MAX(0,inputs!$B$31*(L6-inputs!$B$30)))</f>
        <v>47892.06957499998</v>
      </c>
      <c r="N6" s="19">
        <f>$H6+(INT(COLUMN(N$1)/2) - 5) * ($A6-$H6)/9</f>
        <v>400</v>
      </c>
      <c r="O6" s="24">
        <f>MAX(0,M6*(1+inputs!$B$33)-MAX(0,inputs!$B$31*(N6-inputs!$B$30)))</f>
        <v>48610.450618624971</v>
      </c>
      <c r="P6" s="19">
        <f>$H6+(INT(COLUMN(P$1)/2) - 5) * ($A6-$H6)/9</f>
        <v>400</v>
      </c>
      <c r="Q6" s="24">
        <f>MAX(0,O6*(1+inputs!$B$33)-MAX(0,inputs!$B$31*(P6-inputs!$B$30)))</f>
        <v>49339.607377904344</v>
      </c>
      <c r="R6" s="19">
        <f>$H6+(INT(COLUMN(R$1)/2) - 5) * ($A6-$H6)/9</f>
        <v>400</v>
      </c>
      <c r="S6" s="24">
        <f>MAX(0,Q6*(1+inputs!$B$33)-MAX(0,inputs!$B$31*(R6-inputs!$B$30)))</f>
        <v>50079.7014885729</v>
      </c>
      <c r="T6" s="19">
        <f>$H6+(INT(COLUMN(T$1)/2) - 5) * ($A6-$H6)/9</f>
        <v>400</v>
      </c>
      <c r="U6" s="24">
        <f>MAX(0,S6*(1+inputs!$B$33)-MAX(0,inputs!$B$31*(T6-inputs!$B$30)))</f>
        <v>50830.897010901492</v>
      </c>
      <c r="V6" s="19">
        <f>$H6+(INT(COLUMN(V$1)/2) - 5) * ($A6-$H6)/9</f>
        <v>400</v>
      </c>
      <c r="W6" s="24">
        <f>MAX(0,U6*(1+inputs!$B$33)-MAX(0,inputs!$B$31*(V6-inputs!$B$30)))</f>
        <v>51593.360466065009</v>
      </c>
      <c r="X6" s="19">
        <f>$H6+(INT(COLUMN(X$1)/2) - 5) * ($A6-$H6)/9</f>
        <v>400</v>
      </c>
      <c r="Y6" s="24">
        <f>MAX(0,W6*(1+inputs!$B$33)-MAX(0,inputs!$B$31*(X6-inputs!$B$30)))</f>
        <v>52367.26087305598</v>
      </c>
      <c r="Z6" s="19">
        <f>IF(inputs!$B$27="YES",MAX(0,inputs!$B$31*(X6-inputs!$B$30)),0)</f>
        <v>0</v>
      </c>
      <c r="AA6" s="3">
        <f t="shared" si="2"/>
        <v>0</v>
      </c>
      <c r="AB6" s="1">
        <f t="shared" si="3"/>
        <v>0</v>
      </c>
      <c r="AC6" s="8">
        <f t="shared" si="0"/>
        <v>400</v>
      </c>
    </row>
    <row r="7" spans="1:30" x14ac:dyDescent="0.2">
      <c r="A7" s="11">
        <f t="shared" si="1"/>
        <v>500</v>
      </c>
      <c r="B7" s="15">
        <f>inputs!$C$3-MAX(0,MIN((calculations!A7-inputs!$B$8)*0.5,inputs!$C$3))+IF(AND(inputs!$B$23="YES",A7&lt;=inputs!$B$25),inputs!$B$24,0)</f>
        <v>12570</v>
      </c>
      <c r="C7" s="15">
        <f>MAX(0,MIN(A7-B7,inputs!$C$4)*inputs!$B$3)</f>
        <v>0</v>
      </c>
      <c r="D7" s="16">
        <f>MAX(0,(MIN(A7,inputs!$C$5)-(inputs!$C$4+B7))*inputs!$B$4)</f>
        <v>0</v>
      </c>
      <c r="E7" s="16">
        <f>MAX(0, (calculations!A7-inputs!$C$5)*inputs!$B$5)</f>
        <v>0</v>
      </c>
      <c r="F7" s="19">
        <f>MAX(0,inputs!$B$13*(MIN(calculations!A7,inputs!$C$14)-inputs!$C$13))+MAX(0,inputs!$B$14*(calculations!A7-inputs!$C$14))</f>
        <v>0</v>
      </c>
      <c r="G7" s="22">
        <f>MAX(MIN((calculations!A7-inputs!$B$21)/10000,100%),0) * inputs!$B$18</f>
        <v>0</v>
      </c>
      <c r="H7" s="24">
        <f>MIN(inputs!$B$32,A7)</f>
        <v>500</v>
      </c>
      <c r="I7" s="24">
        <f>inputs!$B$29*(1+inputs!$B$33)-MAX(0,inputs!$B$31*(H7-inputs!$B$30))</f>
        <v>46486.999999999993</v>
      </c>
      <c r="J7" s="19">
        <f>$H7+(INT(COLUMN(J$1)/2) - 5) * ($A7-$H7)/9</f>
        <v>500</v>
      </c>
      <c r="K7" s="24">
        <f>MAX(0,I7*(1+inputs!$B$33)-MAX(0,inputs!$B$31*(J7-inputs!$B$30)))</f>
        <v>47184.304999999986</v>
      </c>
      <c r="L7" s="19">
        <f>$H7+(INT(COLUMN(L$1)/2) - 5) * ($A7-$H7)/9</f>
        <v>500</v>
      </c>
      <c r="M7" s="24">
        <f>MAX(0,K7*(1+inputs!$B$33)-MAX(0,inputs!$B$31*(L7-inputs!$B$30)))</f>
        <v>47892.06957499998</v>
      </c>
      <c r="N7" s="19">
        <f>$H7+(INT(COLUMN(N$1)/2) - 5) * ($A7-$H7)/9</f>
        <v>500</v>
      </c>
      <c r="O7" s="24">
        <f>MAX(0,M7*(1+inputs!$B$33)-MAX(0,inputs!$B$31*(N7-inputs!$B$30)))</f>
        <v>48610.450618624971</v>
      </c>
      <c r="P7" s="19">
        <f>$H7+(INT(COLUMN(P$1)/2) - 5) * ($A7-$H7)/9</f>
        <v>500</v>
      </c>
      <c r="Q7" s="24">
        <f>MAX(0,O7*(1+inputs!$B$33)-MAX(0,inputs!$B$31*(P7-inputs!$B$30)))</f>
        <v>49339.607377904344</v>
      </c>
      <c r="R7" s="19">
        <f>$H7+(INT(COLUMN(R$1)/2) - 5) * ($A7-$H7)/9</f>
        <v>500</v>
      </c>
      <c r="S7" s="24">
        <f>MAX(0,Q7*(1+inputs!$B$33)-MAX(0,inputs!$B$31*(R7-inputs!$B$30)))</f>
        <v>50079.7014885729</v>
      </c>
      <c r="T7" s="19">
        <f>$H7+(INT(COLUMN(T$1)/2) - 5) * ($A7-$H7)/9</f>
        <v>500</v>
      </c>
      <c r="U7" s="24">
        <f>MAX(0,S7*(1+inputs!$B$33)-MAX(0,inputs!$B$31*(T7-inputs!$B$30)))</f>
        <v>50830.897010901492</v>
      </c>
      <c r="V7" s="19">
        <f>$H7+(INT(COLUMN(V$1)/2) - 5) * ($A7-$H7)/9</f>
        <v>500</v>
      </c>
      <c r="W7" s="24">
        <f>MAX(0,U7*(1+inputs!$B$33)-MAX(0,inputs!$B$31*(V7-inputs!$B$30)))</f>
        <v>51593.360466065009</v>
      </c>
      <c r="X7" s="19">
        <f>$H7+(INT(COLUMN(X$1)/2) - 5) * ($A7-$H7)/9</f>
        <v>500</v>
      </c>
      <c r="Y7" s="24">
        <f>MAX(0,W7*(1+inputs!$B$33)-MAX(0,inputs!$B$31*(X7-inputs!$B$30)))</f>
        <v>52367.26087305598</v>
      </c>
      <c r="Z7" s="19">
        <f>IF(inputs!$B$27="YES",MAX(0,inputs!$B$31*(X7-inputs!$B$30)),0)</f>
        <v>0</v>
      </c>
      <c r="AA7" s="3">
        <f t="shared" si="2"/>
        <v>0</v>
      </c>
      <c r="AB7" s="1">
        <f t="shared" si="3"/>
        <v>0</v>
      </c>
      <c r="AC7" s="8">
        <f t="shared" si="0"/>
        <v>500</v>
      </c>
    </row>
    <row r="8" spans="1:30" x14ac:dyDescent="0.2">
      <c r="A8" s="11">
        <f t="shared" si="1"/>
        <v>600</v>
      </c>
      <c r="B8" s="15">
        <f>inputs!$C$3-MAX(0,MIN((calculations!A8-inputs!$B$8)*0.5,inputs!$C$3))+IF(AND(inputs!$B$23="YES",A8&lt;=inputs!$B$25),inputs!$B$24,0)</f>
        <v>12570</v>
      </c>
      <c r="C8" s="15">
        <f>MAX(0,MIN(A8-B8,inputs!$C$4)*inputs!$B$3)</f>
        <v>0</v>
      </c>
      <c r="D8" s="16">
        <f>MAX(0,(MIN(A8,inputs!$C$5)-(inputs!$C$4+B8))*inputs!$B$4)</f>
        <v>0</v>
      </c>
      <c r="E8" s="16">
        <f>MAX(0, (calculations!A8-inputs!$C$5)*inputs!$B$5)</f>
        <v>0</v>
      </c>
      <c r="F8" s="19">
        <f>MAX(0,inputs!$B$13*(MIN(calculations!A8,inputs!$C$14)-inputs!$C$13))+MAX(0,inputs!$B$14*(calculations!A8-inputs!$C$14))</f>
        <v>0</v>
      </c>
      <c r="G8" s="22">
        <f>MAX(MIN((calculations!A8-inputs!$B$21)/10000,100%),0) * inputs!$B$18</f>
        <v>0</v>
      </c>
      <c r="H8" s="24">
        <f>MIN(inputs!$B$32,A8)</f>
        <v>600</v>
      </c>
      <c r="I8" s="24">
        <f>inputs!$B$29*(1+inputs!$B$33)-MAX(0,inputs!$B$31*(H8-inputs!$B$30))</f>
        <v>46486.999999999993</v>
      </c>
      <c r="J8" s="19">
        <f>$H8+(INT(COLUMN(J$1)/2) - 5) * ($A8-$H8)/9</f>
        <v>600</v>
      </c>
      <c r="K8" s="24">
        <f>MAX(0,I8*(1+inputs!$B$33)-MAX(0,inputs!$B$31*(J8-inputs!$B$30)))</f>
        <v>47184.304999999986</v>
      </c>
      <c r="L8" s="19">
        <f>$H8+(INT(COLUMN(L$1)/2) - 5) * ($A8-$H8)/9</f>
        <v>600</v>
      </c>
      <c r="M8" s="24">
        <f>MAX(0,K8*(1+inputs!$B$33)-MAX(0,inputs!$B$31*(L8-inputs!$B$30)))</f>
        <v>47892.06957499998</v>
      </c>
      <c r="N8" s="19">
        <f>$H8+(INT(COLUMN(N$1)/2) - 5) * ($A8-$H8)/9</f>
        <v>600</v>
      </c>
      <c r="O8" s="24">
        <f>MAX(0,M8*(1+inputs!$B$33)-MAX(0,inputs!$B$31*(N8-inputs!$B$30)))</f>
        <v>48610.450618624971</v>
      </c>
      <c r="P8" s="19">
        <f>$H8+(INT(COLUMN(P$1)/2) - 5) * ($A8-$H8)/9</f>
        <v>600</v>
      </c>
      <c r="Q8" s="24">
        <f>MAX(0,O8*(1+inputs!$B$33)-MAX(0,inputs!$B$31*(P8-inputs!$B$30)))</f>
        <v>49339.607377904344</v>
      </c>
      <c r="R8" s="19">
        <f>$H8+(INT(COLUMN(R$1)/2) - 5) * ($A8-$H8)/9</f>
        <v>600</v>
      </c>
      <c r="S8" s="24">
        <f>MAX(0,Q8*(1+inputs!$B$33)-MAX(0,inputs!$B$31*(R8-inputs!$B$30)))</f>
        <v>50079.7014885729</v>
      </c>
      <c r="T8" s="19">
        <f>$H8+(INT(COLUMN(T$1)/2) - 5) * ($A8-$H8)/9</f>
        <v>600</v>
      </c>
      <c r="U8" s="24">
        <f>MAX(0,S8*(1+inputs!$B$33)-MAX(0,inputs!$B$31*(T8-inputs!$B$30)))</f>
        <v>50830.897010901492</v>
      </c>
      <c r="V8" s="19">
        <f>$H8+(INT(COLUMN(V$1)/2) - 5) * ($A8-$H8)/9</f>
        <v>600</v>
      </c>
      <c r="W8" s="24">
        <f>MAX(0,U8*(1+inputs!$B$33)-MAX(0,inputs!$B$31*(V8-inputs!$B$30)))</f>
        <v>51593.360466065009</v>
      </c>
      <c r="X8" s="19">
        <f>$H8+(INT(COLUMN(X$1)/2) - 5) * ($A8-$H8)/9</f>
        <v>600</v>
      </c>
      <c r="Y8" s="24">
        <f>MAX(0,W8*(1+inputs!$B$33)-MAX(0,inputs!$B$31*(X8-inputs!$B$30)))</f>
        <v>52367.26087305598</v>
      </c>
      <c r="Z8" s="19">
        <f>IF(inputs!$B$27="YES",MAX(0,inputs!$B$31*(X8-inputs!$B$30)),0)</f>
        <v>0</v>
      </c>
      <c r="AA8" s="3">
        <f t="shared" si="2"/>
        <v>0</v>
      </c>
      <c r="AB8" s="1">
        <f t="shared" si="3"/>
        <v>0</v>
      </c>
      <c r="AC8" s="8">
        <f t="shared" si="0"/>
        <v>600</v>
      </c>
    </row>
    <row r="9" spans="1:30" x14ac:dyDescent="0.2">
      <c r="A9" s="11">
        <f t="shared" si="1"/>
        <v>700</v>
      </c>
      <c r="B9" s="15">
        <f>inputs!$C$3-MAX(0,MIN((calculations!A9-inputs!$B$8)*0.5,inputs!$C$3))+IF(AND(inputs!$B$23="YES",A9&lt;=inputs!$B$25),inputs!$B$24,0)</f>
        <v>12570</v>
      </c>
      <c r="C9" s="15">
        <f>MAX(0,MIN(A9-B9,inputs!$C$4)*inputs!$B$3)</f>
        <v>0</v>
      </c>
      <c r="D9" s="16">
        <f>MAX(0,(MIN(A9,inputs!$C$5)-(inputs!$C$4+B9))*inputs!$B$4)</f>
        <v>0</v>
      </c>
      <c r="E9" s="16">
        <f>MAX(0, (calculations!A9-inputs!$C$5)*inputs!$B$5)</f>
        <v>0</v>
      </c>
      <c r="F9" s="19">
        <f>MAX(0,inputs!$B$13*(MIN(calculations!A9,inputs!$C$14)-inputs!$C$13))+MAX(0,inputs!$B$14*(calculations!A9-inputs!$C$14))</f>
        <v>0</v>
      </c>
      <c r="G9" s="22">
        <f>MAX(MIN((calculations!A9-inputs!$B$21)/10000,100%),0) * inputs!$B$18</f>
        <v>0</v>
      </c>
      <c r="H9" s="24">
        <f>MIN(inputs!$B$32,A9)</f>
        <v>700</v>
      </c>
      <c r="I9" s="24">
        <f>inputs!$B$29*(1+inputs!$B$33)-MAX(0,inputs!$B$31*(H9-inputs!$B$30))</f>
        <v>46486.999999999993</v>
      </c>
      <c r="J9" s="19">
        <f>$H9+(INT(COLUMN(J$1)/2) - 5) * ($A9-$H9)/9</f>
        <v>700</v>
      </c>
      <c r="K9" s="24">
        <f>MAX(0,I9*(1+inputs!$B$33)-MAX(0,inputs!$B$31*(J9-inputs!$B$30)))</f>
        <v>47184.304999999986</v>
      </c>
      <c r="L9" s="19">
        <f>$H9+(INT(COLUMN(L$1)/2) - 5) * ($A9-$H9)/9</f>
        <v>700</v>
      </c>
      <c r="M9" s="24">
        <f>MAX(0,K9*(1+inputs!$B$33)-MAX(0,inputs!$B$31*(L9-inputs!$B$30)))</f>
        <v>47892.06957499998</v>
      </c>
      <c r="N9" s="19">
        <f>$H9+(INT(COLUMN(N$1)/2) - 5) * ($A9-$H9)/9</f>
        <v>700</v>
      </c>
      <c r="O9" s="24">
        <f>MAX(0,M9*(1+inputs!$B$33)-MAX(0,inputs!$B$31*(N9-inputs!$B$30)))</f>
        <v>48610.450618624971</v>
      </c>
      <c r="P9" s="19">
        <f>$H9+(INT(COLUMN(P$1)/2) - 5) * ($A9-$H9)/9</f>
        <v>700</v>
      </c>
      <c r="Q9" s="24">
        <f>MAX(0,O9*(1+inputs!$B$33)-MAX(0,inputs!$B$31*(P9-inputs!$B$30)))</f>
        <v>49339.607377904344</v>
      </c>
      <c r="R9" s="19">
        <f>$H9+(INT(COLUMN(R$1)/2) - 5) * ($A9-$H9)/9</f>
        <v>700</v>
      </c>
      <c r="S9" s="24">
        <f>MAX(0,Q9*(1+inputs!$B$33)-MAX(0,inputs!$B$31*(R9-inputs!$B$30)))</f>
        <v>50079.7014885729</v>
      </c>
      <c r="T9" s="19">
        <f>$H9+(INT(COLUMN(T$1)/2) - 5) * ($A9-$H9)/9</f>
        <v>700</v>
      </c>
      <c r="U9" s="24">
        <f>MAX(0,S9*(1+inputs!$B$33)-MAX(0,inputs!$B$31*(T9-inputs!$B$30)))</f>
        <v>50830.897010901492</v>
      </c>
      <c r="V9" s="19">
        <f>$H9+(INT(COLUMN(V$1)/2) - 5) * ($A9-$H9)/9</f>
        <v>700</v>
      </c>
      <c r="W9" s="24">
        <f>MAX(0,U9*(1+inputs!$B$33)-MAX(0,inputs!$B$31*(V9-inputs!$B$30)))</f>
        <v>51593.360466065009</v>
      </c>
      <c r="X9" s="19">
        <f>$H9+(INT(COLUMN(X$1)/2) - 5) * ($A9-$H9)/9</f>
        <v>700</v>
      </c>
      <c r="Y9" s="24">
        <f>MAX(0,W9*(1+inputs!$B$33)-MAX(0,inputs!$B$31*(X9-inputs!$B$30)))</f>
        <v>52367.26087305598</v>
      </c>
      <c r="Z9" s="19">
        <f>IF(inputs!$B$27="YES",MAX(0,inputs!$B$31*(X9-inputs!$B$30)),0)</f>
        <v>0</v>
      </c>
      <c r="AA9" s="3">
        <f t="shared" si="2"/>
        <v>0</v>
      </c>
      <c r="AB9" s="1">
        <f t="shared" si="3"/>
        <v>0</v>
      </c>
      <c r="AC9" s="8">
        <f t="shared" si="0"/>
        <v>700</v>
      </c>
    </row>
    <row r="10" spans="1:30" x14ac:dyDescent="0.2">
      <c r="A10" s="11">
        <f t="shared" si="1"/>
        <v>800</v>
      </c>
      <c r="B10" s="15">
        <f>inputs!$C$3-MAX(0,MIN((calculations!A10-inputs!$B$8)*0.5,inputs!$C$3))+IF(AND(inputs!$B$23="YES",A10&lt;=inputs!$B$25),inputs!$B$24,0)</f>
        <v>12570</v>
      </c>
      <c r="C10" s="15">
        <f>MAX(0,MIN(A10-B10,inputs!$C$4)*inputs!$B$3)</f>
        <v>0</v>
      </c>
      <c r="D10" s="16">
        <f>MAX(0,(MIN(A10,inputs!$C$5)-(inputs!$C$4+B10))*inputs!$B$4)</f>
        <v>0</v>
      </c>
      <c r="E10" s="16">
        <f>MAX(0, (calculations!A10-inputs!$C$5)*inputs!$B$5)</f>
        <v>0</v>
      </c>
      <c r="F10" s="19">
        <f>MAX(0,inputs!$B$13*(MIN(calculations!A10,inputs!$C$14)-inputs!$C$13))+MAX(0,inputs!$B$14*(calculations!A10-inputs!$C$14))</f>
        <v>0</v>
      </c>
      <c r="G10" s="22">
        <f>MAX(MIN((calculations!A10-inputs!$B$21)/10000,100%),0) * inputs!$B$18</f>
        <v>0</v>
      </c>
      <c r="H10" s="24">
        <f>MIN(inputs!$B$32,A10)</f>
        <v>800</v>
      </c>
      <c r="I10" s="24">
        <f>inputs!$B$29*(1+inputs!$B$33)-MAX(0,inputs!$B$31*(H10-inputs!$B$30))</f>
        <v>46486.999999999993</v>
      </c>
      <c r="J10" s="19">
        <f>$H10+(INT(COLUMN(J$1)/2) - 5) * ($A10-$H10)/9</f>
        <v>800</v>
      </c>
      <c r="K10" s="24">
        <f>MAX(0,I10*(1+inputs!$B$33)-MAX(0,inputs!$B$31*(J10-inputs!$B$30)))</f>
        <v>47184.304999999986</v>
      </c>
      <c r="L10" s="19">
        <f>$H10+(INT(COLUMN(L$1)/2) - 5) * ($A10-$H10)/9</f>
        <v>800</v>
      </c>
      <c r="M10" s="24">
        <f>MAX(0,K10*(1+inputs!$B$33)-MAX(0,inputs!$B$31*(L10-inputs!$B$30)))</f>
        <v>47892.06957499998</v>
      </c>
      <c r="N10" s="19">
        <f>$H10+(INT(COLUMN(N$1)/2) - 5) * ($A10-$H10)/9</f>
        <v>800</v>
      </c>
      <c r="O10" s="24">
        <f>MAX(0,M10*(1+inputs!$B$33)-MAX(0,inputs!$B$31*(N10-inputs!$B$30)))</f>
        <v>48610.450618624971</v>
      </c>
      <c r="P10" s="19">
        <f>$H10+(INT(COLUMN(P$1)/2) - 5) * ($A10-$H10)/9</f>
        <v>800</v>
      </c>
      <c r="Q10" s="24">
        <f>MAX(0,O10*(1+inputs!$B$33)-MAX(0,inputs!$B$31*(P10-inputs!$B$30)))</f>
        <v>49339.607377904344</v>
      </c>
      <c r="R10" s="19">
        <f>$H10+(INT(COLUMN(R$1)/2) - 5) * ($A10-$H10)/9</f>
        <v>800</v>
      </c>
      <c r="S10" s="24">
        <f>MAX(0,Q10*(1+inputs!$B$33)-MAX(0,inputs!$B$31*(R10-inputs!$B$30)))</f>
        <v>50079.7014885729</v>
      </c>
      <c r="T10" s="19">
        <f>$H10+(INT(COLUMN(T$1)/2) - 5) * ($A10-$H10)/9</f>
        <v>800</v>
      </c>
      <c r="U10" s="24">
        <f>MAX(0,S10*(1+inputs!$B$33)-MAX(0,inputs!$B$31*(T10-inputs!$B$30)))</f>
        <v>50830.897010901492</v>
      </c>
      <c r="V10" s="19">
        <f>$H10+(INT(COLUMN(V$1)/2) - 5) * ($A10-$H10)/9</f>
        <v>800</v>
      </c>
      <c r="W10" s="24">
        <f>MAX(0,U10*(1+inputs!$B$33)-MAX(0,inputs!$B$31*(V10-inputs!$B$30)))</f>
        <v>51593.360466065009</v>
      </c>
      <c r="X10" s="19">
        <f>$H10+(INT(COLUMN(X$1)/2) - 5) * ($A10-$H10)/9</f>
        <v>800</v>
      </c>
      <c r="Y10" s="24">
        <f>MAX(0,W10*(1+inputs!$B$33)-MAX(0,inputs!$B$31*(X10-inputs!$B$30)))</f>
        <v>52367.26087305598</v>
      </c>
      <c r="Z10" s="19">
        <f>IF(inputs!$B$27="YES",MAX(0,inputs!$B$31*(X10-inputs!$B$30)),0)</f>
        <v>0</v>
      </c>
      <c r="AA10" s="3">
        <f t="shared" si="2"/>
        <v>0</v>
      </c>
      <c r="AB10" s="1">
        <f t="shared" si="3"/>
        <v>0</v>
      </c>
      <c r="AC10" s="8">
        <f t="shared" si="0"/>
        <v>800</v>
      </c>
    </row>
    <row r="11" spans="1:30" x14ac:dyDescent="0.2">
      <c r="A11" s="11">
        <f t="shared" si="1"/>
        <v>900</v>
      </c>
      <c r="B11" s="15">
        <f>inputs!$C$3-MAX(0,MIN((calculations!A11-inputs!$B$8)*0.5,inputs!$C$3))+IF(AND(inputs!$B$23="YES",A11&lt;=inputs!$B$25),inputs!$B$24,0)</f>
        <v>12570</v>
      </c>
      <c r="C11" s="15">
        <f>MAX(0,MIN(A11-B11,inputs!$C$4)*inputs!$B$3)</f>
        <v>0</v>
      </c>
      <c r="D11" s="16">
        <f>MAX(0,(MIN(A11,inputs!$C$5)-(inputs!$C$4+B11))*inputs!$B$4)</f>
        <v>0</v>
      </c>
      <c r="E11" s="16">
        <f>MAX(0, (calculations!A11-inputs!$C$5)*inputs!$B$5)</f>
        <v>0</v>
      </c>
      <c r="F11" s="19">
        <f>MAX(0,inputs!$B$13*(MIN(calculations!A11,inputs!$C$14)-inputs!$C$13))+MAX(0,inputs!$B$14*(calculations!A11-inputs!$C$14))</f>
        <v>0</v>
      </c>
      <c r="G11" s="22">
        <f>MAX(MIN((calculations!A11-inputs!$B$21)/10000,100%),0) * inputs!$B$18</f>
        <v>0</v>
      </c>
      <c r="H11" s="24">
        <f>MIN(inputs!$B$32,A11)</f>
        <v>900</v>
      </c>
      <c r="I11" s="24">
        <f>inputs!$B$29*(1+inputs!$B$33)-MAX(0,inputs!$B$31*(H11-inputs!$B$30))</f>
        <v>46486.999999999993</v>
      </c>
      <c r="J11" s="19">
        <f>$H11+(INT(COLUMN(J$1)/2) - 5) * ($A11-$H11)/9</f>
        <v>900</v>
      </c>
      <c r="K11" s="24">
        <f>MAX(0,I11*(1+inputs!$B$33)-MAX(0,inputs!$B$31*(J11-inputs!$B$30)))</f>
        <v>47184.304999999986</v>
      </c>
      <c r="L11" s="19">
        <f>$H11+(INT(COLUMN(L$1)/2) - 5) * ($A11-$H11)/9</f>
        <v>900</v>
      </c>
      <c r="M11" s="24">
        <f>MAX(0,K11*(1+inputs!$B$33)-MAX(0,inputs!$B$31*(L11-inputs!$B$30)))</f>
        <v>47892.06957499998</v>
      </c>
      <c r="N11" s="19">
        <f>$H11+(INT(COLUMN(N$1)/2) - 5) * ($A11-$H11)/9</f>
        <v>900</v>
      </c>
      <c r="O11" s="24">
        <f>MAX(0,M11*(1+inputs!$B$33)-MAX(0,inputs!$B$31*(N11-inputs!$B$30)))</f>
        <v>48610.450618624971</v>
      </c>
      <c r="P11" s="19">
        <f>$H11+(INT(COLUMN(P$1)/2) - 5) * ($A11-$H11)/9</f>
        <v>900</v>
      </c>
      <c r="Q11" s="24">
        <f>MAX(0,O11*(1+inputs!$B$33)-MAX(0,inputs!$B$31*(P11-inputs!$B$30)))</f>
        <v>49339.607377904344</v>
      </c>
      <c r="R11" s="19">
        <f>$H11+(INT(COLUMN(R$1)/2) - 5) * ($A11-$H11)/9</f>
        <v>900</v>
      </c>
      <c r="S11" s="24">
        <f>MAX(0,Q11*(1+inputs!$B$33)-MAX(0,inputs!$B$31*(R11-inputs!$B$30)))</f>
        <v>50079.7014885729</v>
      </c>
      <c r="T11" s="19">
        <f>$H11+(INT(COLUMN(T$1)/2) - 5) * ($A11-$H11)/9</f>
        <v>900</v>
      </c>
      <c r="U11" s="24">
        <f>MAX(0,S11*(1+inputs!$B$33)-MAX(0,inputs!$B$31*(T11-inputs!$B$30)))</f>
        <v>50830.897010901492</v>
      </c>
      <c r="V11" s="19">
        <f>$H11+(INT(COLUMN(V$1)/2) - 5) * ($A11-$H11)/9</f>
        <v>900</v>
      </c>
      <c r="W11" s="24">
        <f>MAX(0,U11*(1+inputs!$B$33)-MAX(0,inputs!$B$31*(V11-inputs!$B$30)))</f>
        <v>51593.360466065009</v>
      </c>
      <c r="X11" s="19">
        <f>$H11+(INT(COLUMN(X$1)/2) - 5) * ($A11-$H11)/9</f>
        <v>900</v>
      </c>
      <c r="Y11" s="24">
        <f>MAX(0,W11*(1+inputs!$B$33)-MAX(0,inputs!$B$31*(X11-inputs!$B$30)))</f>
        <v>52367.26087305598</v>
      </c>
      <c r="Z11" s="19">
        <f>IF(inputs!$B$27="YES",MAX(0,inputs!$B$31*(X11-inputs!$B$30)),0)</f>
        <v>0</v>
      </c>
      <c r="AA11" s="3">
        <f t="shared" si="2"/>
        <v>0</v>
      </c>
      <c r="AB11" s="1">
        <f t="shared" si="3"/>
        <v>0</v>
      </c>
      <c r="AC11" s="8">
        <f t="shared" si="0"/>
        <v>900</v>
      </c>
    </row>
    <row r="12" spans="1:30" x14ac:dyDescent="0.2">
      <c r="A12" s="11">
        <f t="shared" si="1"/>
        <v>1000</v>
      </c>
      <c r="B12" s="15">
        <f>inputs!$C$3-MAX(0,MIN((calculations!A12-inputs!$B$8)*0.5,inputs!$C$3))+IF(AND(inputs!$B$23="YES",A12&lt;=inputs!$B$25),inputs!$B$24,0)</f>
        <v>12570</v>
      </c>
      <c r="C12" s="15">
        <f>MAX(0,MIN(A12-B12,inputs!$C$4)*inputs!$B$3)</f>
        <v>0</v>
      </c>
      <c r="D12" s="16">
        <f>MAX(0,(MIN(A12,inputs!$C$5)-(inputs!$C$4+B12))*inputs!$B$4)</f>
        <v>0</v>
      </c>
      <c r="E12" s="16">
        <f>MAX(0, (calculations!A12-inputs!$C$5)*inputs!$B$5)</f>
        <v>0</v>
      </c>
      <c r="F12" s="19">
        <f>MAX(0,inputs!$B$13*(MIN(calculations!A12,inputs!$C$14)-inputs!$C$13))+MAX(0,inputs!$B$14*(calculations!A12-inputs!$C$14))</f>
        <v>0</v>
      </c>
      <c r="G12" s="22">
        <f>MAX(MIN((calculations!A12-inputs!$B$21)/10000,100%),0) * inputs!$B$18</f>
        <v>0</v>
      </c>
      <c r="H12" s="24">
        <f>MIN(inputs!$B$32,A12)</f>
        <v>1000</v>
      </c>
      <c r="I12" s="24">
        <f>inputs!$B$29*(1+inputs!$B$33)-MAX(0,inputs!$B$31*(H12-inputs!$B$30))</f>
        <v>46486.999999999993</v>
      </c>
      <c r="J12" s="19">
        <f>$H12+(INT(COLUMN(J$1)/2) - 5) * ($A12-$H12)/9</f>
        <v>1000</v>
      </c>
      <c r="K12" s="24">
        <f>MAX(0,I12*(1+inputs!$B$33)-MAX(0,inputs!$B$31*(J12-inputs!$B$30)))</f>
        <v>47184.304999999986</v>
      </c>
      <c r="L12" s="19">
        <f>$H12+(INT(COLUMN(L$1)/2) - 5) * ($A12-$H12)/9</f>
        <v>1000</v>
      </c>
      <c r="M12" s="24">
        <f>MAX(0,K12*(1+inputs!$B$33)-MAX(0,inputs!$B$31*(L12-inputs!$B$30)))</f>
        <v>47892.06957499998</v>
      </c>
      <c r="N12" s="19">
        <f>$H12+(INT(COLUMN(N$1)/2) - 5) * ($A12-$H12)/9</f>
        <v>1000</v>
      </c>
      <c r="O12" s="24">
        <f>MAX(0,M12*(1+inputs!$B$33)-MAX(0,inputs!$B$31*(N12-inputs!$B$30)))</f>
        <v>48610.450618624971</v>
      </c>
      <c r="P12" s="19">
        <f>$H12+(INT(COLUMN(P$1)/2) - 5) * ($A12-$H12)/9</f>
        <v>1000</v>
      </c>
      <c r="Q12" s="24">
        <f>MAX(0,O12*(1+inputs!$B$33)-MAX(0,inputs!$B$31*(P12-inputs!$B$30)))</f>
        <v>49339.607377904344</v>
      </c>
      <c r="R12" s="19">
        <f>$H12+(INT(COLUMN(R$1)/2) - 5) * ($A12-$H12)/9</f>
        <v>1000</v>
      </c>
      <c r="S12" s="24">
        <f>MAX(0,Q12*(1+inputs!$B$33)-MAX(0,inputs!$B$31*(R12-inputs!$B$30)))</f>
        <v>50079.7014885729</v>
      </c>
      <c r="T12" s="19">
        <f>$H12+(INT(COLUMN(T$1)/2) - 5) * ($A12-$H12)/9</f>
        <v>1000</v>
      </c>
      <c r="U12" s="24">
        <f>MAX(0,S12*(1+inputs!$B$33)-MAX(0,inputs!$B$31*(T12-inputs!$B$30)))</f>
        <v>50830.897010901492</v>
      </c>
      <c r="V12" s="19">
        <f>$H12+(INT(COLUMN(V$1)/2) - 5) * ($A12-$H12)/9</f>
        <v>1000</v>
      </c>
      <c r="W12" s="24">
        <f>MAX(0,U12*(1+inputs!$B$33)-MAX(0,inputs!$B$31*(V12-inputs!$B$30)))</f>
        <v>51593.360466065009</v>
      </c>
      <c r="X12" s="19">
        <f>$H12+(INT(COLUMN(X$1)/2) - 5) * ($A12-$H12)/9</f>
        <v>1000</v>
      </c>
      <c r="Y12" s="24">
        <f>MAX(0,W12*(1+inputs!$B$33)-MAX(0,inputs!$B$31*(X12-inputs!$B$30)))</f>
        <v>52367.26087305598</v>
      </c>
      <c r="Z12" s="19">
        <f>IF(inputs!$B$27="YES",MAX(0,inputs!$B$31*(X12-inputs!$B$30)),0)</f>
        <v>0</v>
      </c>
      <c r="AA12" s="3">
        <f t="shared" si="2"/>
        <v>0</v>
      </c>
      <c r="AB12" s="1">
        <f t="shared" si="3"/>
        <v>0</v>
      </c>
      <c r="AC12" s="8">
        <f t="shared" si="0"/>
        <v>1000</v>
      </c>
    </row>
    <row r="13" spans="1:30" x14ac:dyDescent="0.2">
      <c r="A13" s="11">
        <f t="shared" si="1"/>
        <v>1100</v>
      </c>
      <c r="B13" s="15">
        <f>inputs!$C$3-MAX(0,MIN((calculations!A13-inputs!$B$8)*0.5,inputs!$C$3))+IF(AND(inputs!$B$23="YES",A13&lt;=inputs!$B$25),inputs!$B$24,0)</f>
        <v>12570</v>
      </c>
      <c r="C13" s="15">
        <f>MAX(0,MIN(A13-B13,inputs!$C$4)*inputs!$B$3)</f>
        <v>0</v>
      </c>
      <c r="D13" s="16">
        <f>MAX(0,(MIN(A13,inputs!$C$5)-(inputs!$C$4+B13))*inputs!$B$4)</f>
        <v>0</v>
      </c>
      <c r="E13" s="16">
        <f>MAX(0, (calculations!A13-inputs!$C$5)*inputs!$B$5)</f>
        <v>0</v>
      </c>
      <c r="F13" s="19">
        <f>MAX(0,inputs!$B$13*(MIN(calculations!A13,inputs!$C$14)-inputs!$C$13))+MAX(0,inputs!$B$14*(calculations!A13-inputs!$C$14))</f>
        <v>0</v>
      </c>
      <c r="G13" s="22">
        <f>MAX(MIN((calculations!A13-inputs!$B$21)/10000,100%),0) * inputs!$B$18</f>
        <v>0</v>
      </c>
      <c r="H13" s="24">
        <f>MIN(inputs!$B$32,A13)</f>
        <v>1100</v>
      </c>
      <c r="I13" s="24">
        <f>inputs!$B$29*(1+inputs!$B$33)-MAX(0,inputs!$B$31*(H13-inputs!$B$30))</f>
        <v>46486.999999999993</v>
      </c>
      <c r="J13" s="19">
        <f>$H13+(INT(COLUMN(J$1)/2) - 5) * ($A13-$H13)/9</f>
        <v>1100</v>
      </c>
      <c r="K13" s="24">
        <f>MAX(0,I13*(1+inputs!$B$33)-MAX(0,inputs!$B$31*(J13-inputs!$B$30)))</f>
        <v>47184.304999999986</v>
      </c>
      <c r="L13" s="19">
        <f>$H13+(INT(COLUMN(L$1)/2) - 5) * ($A13-$H13)/9</f>
        <v>1100</v>
      </c>
      <c r="M13" s="24">
        <f>MAX(0,K13*(1+inputs!$B$33)-MAX(0,inputs!$B$31*(L13-inputs!$B$30)))</f>
        <v>47892.06957499998</v>
      </c>
      <c r="N13" s="19">
        <f>$H13+(INT(COLUMN(N$1)/2) - 5) * ($A13-$H13)/9</f>
        <v>1100</v>
      </c>
      <c r="O13" s="24">
        <f>MAX(0,M13*(1+inputs!$B$33)-MAX(0,inputs!$B$31*(N13-inputs!$B$30)))</f>
        <v>48610.450618624971</v>
      </c>
      <c r="P13" s="19">
        <f>$H13+(INT(COLUMN(P$1)/2) - 5) * ($A13-$H13)/9</f>
        <v>1100</v>
      </c>
      <c r="Q13" s="24">
        <f>MAX(0,O13*(1+inputs!$B$33)-MAX(0,inputs!$B$31*(P13-inputs!$B$30)))</f>
        <v>49339.607377904344</v>
      </c>
      <c r="R13" s="19">
        <f>$H13+(INT(COLUMN(R$1)/2) - 5) * ($A13-$H13)/9</f>
        <v>1100</v>
      </c>
      <c r="S13" s="24">
        <f>MAX(0,Q13*(1+inputs!$B$33)-MAX(0,inputs!$B$31*(R13-inputs!$B$30)))</f>
        <v>50079.7014885729</v>
      </c>
      <c r="T13" s="19">
        <f>$H13+(INT(COLUMN(T$1)/2) - 5) * ($A13-$H13)/9</f>
        <v>1100</v>
      </c>
      <c r="U13" s="24">
        <f>MAX(0,S13*(1+inputs!$B$33)-MAX(0,inputs!$B$31*(T13-inputs!$B$30)))</f>
        <v>50830.897010901492</v>
      </c>
      <c r="V13" s="19">
        <f>$H13+(INT(COLUMN(V$1)/2) - 5) * ($A13-$H13)/9</f>
        <v>1100</v>
      </c>
      <c r="W13" s="24">
        <f>MAX(0,U13*(1+inputs!$B$33)-MAX(0,inputs!$B$31*(V13-inputs!$B$30)))</f>
        <v>51593.360466065009</v>
      </c>
      <c r="X13" s="19">
        <f>$H13+(INT(COLUMN(X$1)/2) - 5) * ($A13-$H13)/9</f>
        <v>1100</v>
      </c>
      <c r="Y13" s="24">
        <f>MAX(0,W13*(1+inputs!$B$33)-MAX(0,inputs!$B$31*(X13-inputs!$B$30)))</f>
        <v>52367.26087305598</v>
      </c>
      <c r="Z13" s="19">
        <f>IF(inputs!$B$27="YES",MAX(0,inputs!$B$31*(X13-inputs!$B$30)),0)</f>
        <v>0</v>
      </c>
      <c r="AA13" s="3">
        <f t="shared" si="2"/>
        <v>0</v>
      </c>
      <c r="AB13" s="1">
        <f t="shared" si="3"/>
        <v>0</v>
      </c>
      <c r="AC13" s="8">
        <f t="shared" si="0"/>
        <v>1100</v>
      </c>
    </row>
    <row r="14" spans="1:30" x14ac:dyDescent="0.2">
      <c r="A14" s="11">
        <f t="shared" si="1"/>
        <v>1200</v>
      </c>
      <c r="B14" s="15">
        <f>inputs!$C$3-MAX(0,MIN((calculations!A14-inputs!$B$8)*0.5,inputs!$C$3))+IF(AND(inputs!$B$23="YES",A14&lt;=inputs!$B$25),inputs!$B$24,0)</f>
        <v>12570</v>
      </c>
      <c r="C14" s="15">
        <f>MAX(0,MIN(A14-B14,inputs!$C$4)*inputs!$B$3)</f>
        <v>0</v>
      </c>
      <c r="D14" s="16">
        <f>MAX(0,(MIN(A14,inputs!$C$5)-(inputs!$C$4+B14))*inputs!$B$4)</f>
        <v>0</v>
      </c>
      <c r="E14" s="16">
        <f>MAX(0, (calculations!A14-inputs!$C$5)*inputs!$B$5)</f>
        <v>0</v>
      </c>
      <c r="F14" s="19">
        <f>MAX(0,inputs!$B$13*(MIN(calculations!A14,inputs!$C$14)-inputs!$C$13))+MAX(0,inputs!$B$14*(calculations!A14-inputs!$C$14))</f>
        <v>0</v>
      </c>
      <c r="G14" s="22">
        <f>MAX(MIN((calculations!A14-inputs!$B$21)/10000,100%),0) * inputs!$B$18</f>
        <v>0</v>
      </c>
      <c r="H14" s="24">
        <f>MIN(inputs!$B$32,A14)</f>
        <v>1200</v>
      </c>
      <c r="I14" s="24">
        <f>inputs!$B$29*(1+inputs!$B$33)-MAX(0,inputs!$B$31*(H14-inputs!$B$30))</f>
        <v>46486.999999999993</v>
      </c>
      <c r="J14" s="19">
        <f>$H14+(INT(COLUMN(J$1)/2) - 5) * ($A14-$H14)/9</f>
        <v>1200</v>
      </c>
      <c r="K14" s="24">
        <f>MAX(0,I14*(1+inputs!$B$33)-MAX(0,inputs!$B$31*(J14-inputs!$B$30)))</f>
        <v>47184.304999999986</v>
      </c>
      <c r="L14" s="19">
        <f>$H14+(INT(COLUMN(L$1)/2) - 5) * ($A14-$H14)/9</f>
        <v>1200</v>
      </c>
      <c r="M14" s="24">
        <f>MAX(0,K14*(1+inputs!$B$33)-MAX(0,inputs!$B$31*(L14-inputs!$B$30)))</f>
        <v>47892.06957499998</v>
      </c>
      <c r="N14" s="19">
        <f>$H14+(INT(COLUMN(N$1)/2) - 5) * ($A14-$H14)/9</f>
        <v>1200</v>
      </c>
      <c r="O14" s="24">
        <f>MAX(0,M14*(1+inputs!$B$33)-MAX(0,inputs!$B$31*(N14-inputs!$B$30)))</f>
        <v>48610.450618624971</v>
      </c>
      <c r="P14" s="19">
        <f>$H14+(INT(COLUMN(P$1)/2) - 5) * ($A14-$H14)/9</f>
        <v>1200</v>
      </c>
      <c r="Q14" s="24">
        <f>MAX(0,O14*(1+inputs!$B$33)-MAX(0,inputs!$B$31*(P14-inputs!$B$30)))</f>
        <v>49339.607377904344</v>
      </c>
      <c r="R14" s="19">
        <f>$H14+(INT(COLUMN(R$1)/2) - 5) * ($A14-$H14)/9</f>
        <v>1200</v>
      </c>
      <c r="S14" s="24">
        <f>MAX(0,Q14*(1+inputs!$B$33)-MAX(0,inputs!$B$31*(R14-inputs!$B$30)))</f>
        <v>50079.7014885729</v>
      </c>
      <c r="T14" s="19">
        <f>$H14+(INT(COLUMN(T$1)/2) - 5) * ($A14-$H14)/9</f>
        <v>1200</v>
      </c>
      <c r="U14" s="24">
        <f>MAX(0,S14*(1+inputs!$B$33)-MAX(0,inputs!$B$31*(T14-inputs!$B$30)))</f>
        <v>50830.897010901492</v>
      </c>
      <c r="V14" s="19">
        <f>$H14+(INT(COLUMN(V$1)/2) - 5) * ($A14-$H14)/9</f>
        <v>1200</v>
      </c>
      <c r="W14" s="24">
        <f>MAX(0,U14*(1+inputs!$B$33)-MAX(0,inputs!$B$31*(V14-inputs!$B$30)))</f>
        <v>51593.360466065009</v>
      </c>
      <c r="X14" s="19">
        <f>$H14+(INT(COLUMN(X$1)/2) - 5) * ($A14-$H14)/9</f>
        <v>1200</v>
      </c>
      <c r="Y14" s="24">
        <f>MAX(0,W14*(1+inputs!$B$33)-MAX(0,inputs!$B$31*(X14-inputs!$B$30)))</f>
        <v>52367.26087305598</v>
      </c>
      <c r="Z14" s="19">
        <f>IF(inputs!$B$27="YES",MAX(0,inputs!$B$31*(X14-inputs!$B$30)),0)</f>
        <v>0</v>
      </c>
      <c r="AA14" s="3">
        <f t="shared" si="2"/>
        <v>0</v>
      </c>
      <c r="AB14" s="1">
        <f t="shared" si="3"/>
        <v>0</v>
      </c>
      <c r="AC14" s="8">
        <f t="shared" si="0"/>
        <v>1200</v>
      </c>
    </row>
    <row r="15" spans="1:30" x14ac:dyDescent="0.2">
      <c r="A15" s="11">
        <f t="shared" si="1"/>
        <v>1300</v>
      </c>
      <c r="B15" s="15">
        <f>inputs!$C$3-MAX(0,MIN((calculations!A15-inputs!$B$8)*0.5,inputs!$C$3))+IF(AND(inputs!$B$23="YES",A15&lt;=inputs!$B$25),inputs!$B$24,0)</f>
        <v>12570</v>
      </c>
      <c r="C15" s="15">
        <f>MAX(0,MIN(A15-B15,inputs!$C$4)*inputs!$B$3)</f>
        <v>0</v>
      </c>
      <c r="D15" s="16">
        <f>MAX(0,(MIN(A15,inputs!$C$5)-(inputs!$C$4+B15))*inputs!$B$4)</f>
        <v>0</v>
      </c>
      <c r="E15" s="16">
        <f>MAX(0, (calculations!A15-inputs!$C$5)*inputs!$B$5)</f>
        <v>0</v>
      </c>
      <c r="F15" s="19">
        <f>MAX(0,inputs!$B$13*(MIN(calculations!A15,inputs!$C$14)-inputs!$C$13))+MAX(0,inputs!$B$14*(calculations!A15-inputs!$C$14))</f>
        <v>0</v>
      </c>
      <c r="G15" s="22">
        <f>MAX(MIN((calculations!A15-inputs!$B$21)/10000,100%),0) * inputs!$B$18</f>
        <v>0</v>
      </c>
      <c r="H15" s="24">
        <f>MIN(inputs!$B$32,A15)</f>
        <v>1300</v>
      </c>
      <c r="I15" s="24">
        <f>inputs!$B$29*(1+inputs!$B$33)-MAX(0,inputs!$B$31*(H15-inputs!$B$30))</f>
        <v>46486.999999999993</v>
      </c>
      <c r="J15" s="19">
        <f>$H15+(INT(COLUMN(J$1)/2) - 5) * ($A15-$H15)/9</f>
        <v>1300</v>
      </c>
      <c r="K15" s="24">
        <f>MAX(0,I15*(1+inputs!$B$33)-MAX(0,inputs!$B$31*(J15-inputs!$B$30)))</f>
        <v>47184.304999999986</v>
      </c>
      <c r="L15" s="19">
        <f>$H15+(INT(COLUMN(L$1)/2) - 5) * ($A15-$H15)/9</f>
        <v>1300</v>
      </c>
      <c r="M15" s="24">
        <f>MAX(0,K15*(1+inputs!$B$33)-MAX(0,inputs!$B$31*(L15-inputs!$B$30)))</f>
        <v>47892.06957499998</v>
      </c>
      <c r="N15" s="19">
        <f>$H15+(INT(COLUMN(N$1)/2) - 5) * ($A15-$H15)/9</f>
        <v>1300</v>
      </c>
      <c r="O15" s="24">
        <f>MAX(0,M15*(1+inputs!$B$33)-MAX(0,inputs!$B$31*(N15-inputs!$B$30)))</f>
        <v>48610.450618624971</v>
      </c>
      <c r="P15" s="19">
        <f>$H15+(INT(COLUMN(P$1)/2) - 5) * ($A15-$H15)/9</f>
        <v>1300</v>
      </c>
      <c r="Q15" s="24">
        <f>MAX(0,O15*(1+inputs!$B$33)-MAX(0,inputs!$B$31*(P15-inputs!$B$30)))</f>
        <v>49339.607377904344</v>
      </c>
      <c r="R15" s="19">
        <f>$H15+(INT(COLUMN(R$1)/2) - 5) * ($A15-$H15)/9</f>
        <v>1300</v>
      </c>
      <c r="S15" s="24">
        <f>MAX(0,Q15*(1+inputs!$B$33)-MAX(0,inputs!$B$31*(R15-inputs!$B$30)))</f>
        <v>50079.7014885729</v>
      </c>
      <c r="T15" s="19">
        <f>$H15+(INT(COLUMN(T$1)/2) - 5) * ($A15-$H15)/9</f>
        <v>1300</v>
      </c>
      <c r="U15" s="24">
        <f>MAX(0,S15*(1+inputs!$B$33)-MAX(0,inputs!$B$31*(T15-inputs!$B$30)))</f>
        <v>50830.897010901492</v>
      </c>
      <c r="V15" s="19">
        <f>$H15+(INT(COLUMN(V$1)/2) - 5) * ($A15-$H15)/9</f>
        <v>1300</v>
      </c>
      <c r="W15" s="24">
        <f>MAX(0,U15*(1+inputs!$B$33)-MAX(0,inputs!$B$31*(V15-inputs!$B$30)))</f>
        <v>51593.360466065009</v>
      </c>
      <c r="X15" s="19">
        <f>$H15+(INT(COLUMN(X$1)/2) - 5) * ($A15-$H15)/9</f>
        <v>1300</v>
      </c>
      <c r="Y15" s="24">
        <f>MAX(0,W15*(1+inputs!$B$33)-MAX(0,inputs!$B$31*(X15-inputs!$B$30)))</f>
        <v>52367.26087305598</v>
      </c>
      <c r="Z15" s="19">
        <f>IF(inputs!$B$27="YES",MAX(0,inputs!$B$31*(X15-inputs!$B$30)),0)</f>
        <v>0</v>
      </c>
      <c r="AA15" s="3">
        <f t="shared" si="2"/>
        <v>0</v>
      </c>
      <c r="AB15" s="1">
        <f t="shared" si="3"/>
        <v>0</v>
      </c>
      <c r="AC15" s="8">
        <f t="shared" si="0"/>
        <v>1300</v>
      </c>
    </row>
    <row r="16" spans="1:30" x14ac:dyDescent="0.2">
      <c r="A16" s="11">
        <f t="shared" si="1"/>
        <v>1400</v>
      </c>
      <c r="B16" s="15">
        <f>inputs!$C$3-MAX(0,MIN((calculations!A16-inputs!$B$8)*0.5,inputs!$C$3))+IF(AND(inputs!$B$23="YES",A16&lt;=inputs!$B$25),inputs!$B$24,0)</f>
        <v>12570</v>
      </c>
      <c r="C16" s="15">
        <f>MAX(0,MIN(A16-B16,inputs!$C$4)*inputs!$B$3)</f>
        <v>0</v>
      </c>
      <c r="D16" s="16">
        <f>MAX(0,(MIN(A16,inputs!$C$5)-(inputs!$C$4+B16))*inputs!$B$4)</f>
        <v>0</v>
      </c>
      <c r="E16" s="16">
        <f>MAX(0, (calculations!A16-inputs!$C$5)*inputs!$B$5)</f>
        <v>0</v>
      </c>
      <c r="F16" s="19">
        <f>MAX(0,inputs!$B$13*(MIN(calculations!A16,inputs!$C$14)-inputs!$C$13))+MAX(0,inputs!$B$14*(calculations!A16-inputs!$C$14))</f>
        <v>0</v>
      </c>
      <c r="G16" s="22">
        <f>MAX(MIN((calculations!A16-inputs!$B$21)/10000,100%),0) * inputs!$B$18</f>
        <v>0</v>
      </c>
      <c r="H16" s="24">
        <f>MIN(inputs!$B$32,A16)</f>
        <v>1400</v>
      </c>
      <c r="I16" s="24">
        <f>inputs!$B$29*(1+inputs!$B$33)-MAX(0,inputs!$B$31*(H16-inputs!$B$30))</f>
        <v>46486.999999999993</v>
      </c>
      <c r="J16" s="19">
        <f>$H16+(INT(COLUMN(J$1)/2) - 5) * ($A16-$H16)/9</f>
        <v>1400</v>
      </c>
      <c r="K16" s="24">
        <f>MAX(0,I16*(1+inputs!$B$33)-MAX(0,inputs!$B$31*(J16-inputs!$B$30)))</f>
        <v>47184.304999999986</v>
      </c>
      <c r="L16" s="19">
        <f>$H16+(INT(COLUMN(L$1)/2) - 5) * ($A16-$H16)/9</f>
        <v>1400</v>
      </c>
      <c r="M16" s="24">
        <f>MAX(0,K16*(1+inputs!$B$33)-MAX(0,inputs!$B$31*(L16-inputs!$B$30)))</f>
        <v>47892.06957499998</v>
      </c>
      <c r="N16" s="19">
        <f>$H16+(INT(COLUMN(N$1)/2) - 5) * ($A16-$H16)/9</f>
        <v>1400</v>
      </c>
      <c r="O16" s="24">
        <f>MAX(0,M16*(1+inputs!$B$33)-MAX(0,inputs!$B$31*(N16-inputs!$B$30)))</f>
        <v>48610.450618624971</v>
      </c>
      <c r="P16" s="19">
        <f>$H16+(INT(COLUMN(P$1)/2) - 5) * ($A16-$H16)/9</f>
        <v>1400</v>
      </c>
      <c r="Q16" s="24">
        <f>MAX(0,O16*(1+inputs!$B$33)-MAX(0,inputs!$B$31*(P16-inputs!$B$30)))</f>
        <v>49339.607377904344</v>
      </c>
      <c r="R16" s="19">
        <f>$H16+(INT(COLUMN(R$1)/2) - 5) * ($A16-$H16)/9</f>
        <v>1400</v>
      </c>
      <c r="S16" s="24">
        <f>MAX(0,Q16*(1+inputs!$B$33)-MAX(0,inputs!$B$31*(R16-inputs!$B$30)))</f>
        <v>50079.7014885729</v>
      </c>
      <c r="T16" s="19">
        <f>$H16+(INT(COLUMN(T$1)/2) - 5) * ($A16-$H16)/9</f>
        <v>1400</v>
      </c>
      <c r="U16" s="24">
        <f>MAX(0,S16*(1+inputs!$B$33)-MAX(0,inputs!$B$31*(T16-inputs!$B$30)))</f>
        <v>50830.897010901492</v>
      </c>
      <c r="V16" s="19">
        <f>$H16+(INT(COLUMN(V$1)/2) - 5) * ($A16-$H16)/9</f>
        <v>1400</v>
      </c>
      <c r="W16" s="24">
        <f>MAX(0,U16*(1+inputs!$B$33)-MAX(0,inputs!$B$31*(V16-inputs!$B$30)))</f>
        <v>51593.360466065009</v>
      </c>
      <c r="X16" s="19">
        <f>$H16+(INT(COLUMN(X$1)/2) - 5) * ($A16-$H16)/9</f>
        <v>1400</v>
      </c>
      <c r="Y16" s="24">
        <f>MAX(0,W16*(1+inputs!$B$33)-MAX(0,inputs!$B$31*(X16-inputs!$B$30)))</f>
        <v>52367.26087305598</v>
      </c>
      <c r="Z16" s="19">
        <f>IF(inputs!$B$27="YES",MAX(0,inputs!$B$31*(X16-inputs!$B$30)),0)</f>
        <v>0</v>
      </c>
      <c r="AA16" s="3">
        <f t="shared" si="2"/>
        <v>0</v>
      </c>
      <c r="AB16" s="1">
        <f t="shared" si="3"/>
        <v>0</v>
      </c>
      <c r="AC16" s="8">
        <f t="shared" si="0"/>
        <v>1400</v>
      </c>
    </row>
    <row r="17" spans="1:29" x14ac:dyDescent="0.2">
      <c r="A17" s="11">
        <f t="shared" si="1"/>
        <v>1500</v>
      </c>
      <c r="B17" s="15">
        <f>inputs!$C$3-MAX(0,MIN((calculations!A17-inputs!$B$8)*0.5,inputs!$C$3))+IF(AND(inputs!$B$23="YES",A17&lt;=inputs!$B$25),inputs!$B$24,0)</f>
        <v>12570</v>
      </c>
      <c r="C17" s="15">
        <f>MAX(0,MIN(A17-B17,inputs!$C$4)*inputs!$B$3)</f>
        <v>0</v>
      </c>
      <c r="D17" s="16">
        <f>MAX(0,(MIN(A17,inputs!$C$5)-(inputs!$C$4+B17))*inputs!$B$4)</f>
        <v>0</v>
      </c>
      <c r="E17" s="16">
        <f>MAX(0, (calculations!A17-inputs!$C$5)*inputs!$B$5)</f>
        <v>0</v>
      </c>
      <c r="F17" s="19">
        <f>MAX(0,inputs!$B$13*(MIN(calculations!A17,inputs!$C$14)-inputs!$C$13))+MAX(0,inputs!$B$14*(calculations!A17-inputs!$C$14))</f>
        <v>0</v>
      </c>
      <c r="G17" s="22">
        <f>MAX(MIN((calculations!A17-inputs!$B$21)/10000,100%),0) * inputs!$B$18</f>
        <v>0</v>
      </c>
      <c r="H17" s="24">
        <f>MIN(inputs!$B$32,A17)</f>
        <v>1500</v>
      </c>
      <c r="I17" s="24">
        <f>inputs!$B$29*(1+inputs!$B$33)-MAX(0,inputs!$B$31*(H17-inputs!$B$30))</f>
        <v>46486.999999999993</v>
      </c>
      <c r="J17" s="19">
        <f>$H17+(INT(COLUMN(J$1)/2) - 5) * ($A17-$H17)/9</f>
        <v>1500</v>
      </c>
      <c r="K17" s="24">
        <f>MAX(0,I17*(1+inputs!$B$33)-MAX(0,inputs!$B$31*(J17-inputs!$B$30)))</f>
        <v>47184.304999999986</v>
      </c>
      <c r="L17" s="19">
        <f>$H17+(INT(COLUMN(L$1)/2) - 5) * ($A17-$H17)/9</f>
        <v>1500</v>
      </c>
      <c r="M17" s="24">
        <f>MAX(0,K17*(1+inputs!$B$33)-MAX(0,inputs!$B$31*(L17-inputs!$B$30)))</f>
        <v>47892.06957499998</v>
      </c>
      <c r="N17" s="19">
        <f>$H17+(INT(COLUMN(N$1)/2) - 5) * ($A17-$H17)/9</f>
        <v>1500</v>
      </c>
      <c r="O17" s="24">
        <f>MAX(0,M17*(1+inputs!$B$33)-MAX(0,inputs!$B$31*(N17-inputs!$B$30)))</f>
        <v>48610.450618624971</v>
      </c>
      <c r="P17" s="19">
        <f>$H17+(INT(COLUMN(P$1)/2) - 5) * ($A17-$H17)/9</f>
        <v>1500</v>
      </c>
      <c r="Q17" s="24">
        <f>MAX(0,O17*(1+inputs!$B$33)-MAX(0,inputs!$B$31*(P17-inputs!$B$30)))</f>
        <v>49339.607377904344</v>
      </c>
      <c r="R17" s="19">
        <f>$H17+(INT(COLUMN(R$1)/2) - 5) * ($A17-$H17)/9</f>
        <v>1500</v>
      </c>
      <c r="S17" s="24">
        <f>MAX(0,Q17*(1+inputs!$B$33)-MAX(0,inputs!$B$31*(R17-inputs!$B$30)))</f>
        <v>50079.7014885729</v>
      </c>
      <c r="T17" s="19">
        <f>$H17+(INT(COLUMN(T$1)/2) - 5) * ($A17-$H17)/9</f>
        <v>1500</v>
      </c>
      <c r="U17" s="24">
        <f>MAX(0,S17*(1+inputs!$B$33)-MAX(0,inputs!$B$31*(T17-inputs!$B$30)))</f>
        <v>50830.897010901492</v>
      </c>
      <c r="V17" s="19">
        <f>$H17+(INT(COLUMN(V$1)/2) - 5) * ($A17-$H17)/9</f>
        <v>1500</v>
      </c>
      <c r="W17" s="24">
        <f>MAX(0,U17*(1+inputs!$B$33)-MAX(0,inputs!$B$31*(V17-inputs!$B$30)))</f>
        <v>51593.360466065009</v>
      </c>
      <c r="X17" s="19">
        <f>$H17+(INT(COLUMN(X$1)/2) - 5) * ($A17-$H17)/9</f>
        <v>1500</v>
      </c>
      <c r="Y17" s="24">
        <f>MAX(0,W17*(1+inputs!$B$33)-MAX(0,inputs!$B$31*(X17-inputs!$B$30)))</f>
        <v>52367.26087305598</v>
      </c>
      <c r="Z17" s="19">
        <f>IF(inputs!$B$27="YES",MAX(0,inputs!$B$31*(X17-inputs!$B$30)),0)</f>
        <v>0</v>
      </c>
      <c r="AA17" s="3">
        <f t="shared" si="2"/>
        <v>0</v>
      </c>
      <c r="AB17" s="1">
        <f t="shared" si="3"/>
        <v>0</v>
      </c>
      <c r="AC17" s="8">
        <f t="shared" si="0"/>
        <v>1500</v>
      </c>
    </row>
    <row r="18" spans="1:29" x14ac:dyDescent="0.2">
      <c r="A18" s="11">
        <f t="shared" si="1"/>
        <v>1600</v>
      </c>
      <c r="B18" s="15">
        <f>inputs!$C$3-MAX(0,MIN((calculations!A18-inputs!$B$8)*0.5,inputs!$C$3))+IF(AND(inputs!$B$23="YES",A18&lt;=inputs!$B$25),inputs!$B$24,0)</f>
        <v>12570</v>
      </c>
      <c r="C18" s="15">
        <f>MAX(0,MIN(A18-B18,inputs!$C$4)*inputs!$B$3)</f>
        <v>0</v>
      </c>
      <c r="D18" s="16">
        <f>MAX(0,(MIN(A18,inputs!$C$5)-(inputs!$C$4+B18))*inputs!$B$4)</f>
        <v>0</v>
      </c>
      <c r="E18" s="16">
        <f>MAX(0, (calculations!A18-inputs!$C$5)*inputs!$B$5)</f>
        <v>0</v>
      </c>
      <c r="F18" s="19">
        <f>MAX(0,inputs!$B$13*(MIN(calculations!A18,inputs!$C$14)-inputs!$C$13))+MAX(0,inputs!$B$14*(calculations!A18-inputs!$C$14))</f>
        <v>0</v>
      </c>
      <c r="G18" s="22">
        <f>MAX(MIN((calculations!A18-inputs!$B$21)/10000,100%),0) * inputs!$B$18</f>
        <v>0</v>
      </c>
      <c r="H18" s="24">
        <f>MIN(inputs!$B$32,A18)</f>
        <v>1600</v>
      </c>
      <c r="I18" s="24">
        <f>inputs!$B$29*(1+inputs!$B$33)-MAX(0,inputs!$B$31*(H18-inputs!$B$30))</f>
        <v>46486.999999999993</v>
      </c>
      <c r="J18" s="19">
        <f>$H18+(INT(COLUMN(J$1)/2) - 5) * ($A18-$H18)/9</f>
        <v>1600</v>
      </c>
      <c r="K18" s="24">
        <f>MAX(0,I18*(1+inputs!$B$33)-MAX(0,inputs!$B$31*(J18-inputs!$B$30)))</f>
        <v>47184.304999999986</v>
      </c>
      <c r="L18" s="19">
        <f>$H18+(INT(COLUMN(L$1)/2) - 5) * ($A18-$H18)/9</f>
        <v>1600</v>
      </c>
      <c r="M18" s="24">
        <f>MAX(0,K18*(1+inputs!$B$33)-MAX(0,inputs!$B$31*(L18-inputs!$B$30)))</f>
        <v>47892.06957499998</v>
      </c>
      <c r="N18" s="19">
        <f>$H18+(INT(COLUMN(N$1)/2) - 5) * ($A18-$H18)/9</f>
        <v>1600</v>
      </c>
      <c r="O18" s="24">
        <f>MAX(0,M18*(1+inputs!$B$33)-MAX(0,inputs!$B$31*(N18-inputs!$B$30)))</f>
        <v>48610.450618624971</v>
      </c>
      <c r="P18" s="19">
        <f>$H18+(INT(COLUMN(P$1)/2) - 5) * ($A18-$H18)/9</f>
        <v>1600</v>
      </c>
      <c r="Q18" s="24">
        <f>MAX(0,O18*(1+inputs!$B$33)-MAX(0,inputs!$B$31*(P18-inputs!$B$30)))</f>
        <v>49339.607377904344</v>
      </c>
      <c r="R18" s="19">
        <f>$H18+(INT(COLUMN(R$1)/2) - 5) * ($A18-$H18)/9</f>
        <v>1600</v>
      </c>
      <c r="S18" s="24">
        <f>MAX(0,Q18*(1+inputs!$B$33)-MAX(0,inputs!$B$31*(R18-inputs!$B$30)))</f>
        <v>50079.7014885729</v>
      </c>
      <c r="T18" s="19">
        <f>$H18+(INT(COLUMN(T$1)/2) - 5) * ($A18-$H18)/9</f>
        <v>1600</v>
      </c>
      <c r="U18" s="24">
        <f>MAX(0,S18*(1+inputs!$B$33)-MAX(0,inputs!$B$31*(T18-inputs!$B$30)))</f>
        <v>50830.897010901492</v>
      </c>
      <c r="V18" s="19">
        <f>$H18+(INT(COLUMN(V$1)/2) - 5) * ($A18-$H18)/9</f>
        <v>1600</v>
      </c>
      <c r="W18" s="24">
        <f>MAX(0,U18*(1+inputs!$B$33)-MAX(0,inputs!$B$31*(V18-inputs!$B$30)))</f>
        <v>51593.360466065009</v>
      </c>
      <c r="X18" s="19">
        <f>$H18+(INT(COLUMN(X$1)/2) - 5) * ($A18-$H18)/9</f>
        <v>1600</v>
      </c>
      <c r="Y18" s="24">
        <f>MAX(0,W18*(1+inputs!$B$33)-MAX(0,inputs!$B$31*(X18-inputs!$B$30)))</f>
        <v>52367.26087305598</v>
      </c>
      <c r="Z18" s="19">
        <f>IF(inputs!$B$27="YES",MAX(0,inputs!$B$31*(X18-inputs!$B$30)),0)</f>
        <v>0</v>
      </c>
      <c r="AA18" s="3">
        <f t="shared" si="2"/>
        <v>0</v>
      </c>
      <c r="AB18" s="1">
        <f t="shared" si="3"/>
        <v>0</v>
      </c>
      <c r="AC18" s="8">
        <f t="shared" si="0"/>
        <v>1600</v>
      </c>
    </row>
    <row r="19" spans="1:29" x14ac:dyDescent="0.2">
      <c r="A19" s="11">
        <f t="shared" si="1"/>
        <v>1700</v>
      </c>
      <c r="B19" s="15">
        <f>inputs!$C$3-MAX(0,MIN((calculations!A19-inputs!$B$8)*0.5,inputs!$C$3))+IF(AND(inputs!$B$23="YES",A19&lt;=inputs!$B$25),inputs!$B$24,0)</f>
        <v>12570</v>
      </c>
      <c r="C19" s="15">
        <f>MAX(0,MIN(A19-B19,inputs!$C$4)*inputs!$B$3)</f>
        <v>0</v>
      </c>
      <c r="D19" s="16">
        <f>MAX(0,(MIN(A19,inputs!$C$5)-(inputs!$C$4+B19))*inputs!$B$4)</f>
        <v>0</v>
      </c>
      <c r="E19" s="16">
        <f>MAX(0, (calculations!A19-inputs!$C$5)*inputs!$B$5)</f>
        <v>0</v>
      </c>
      <c r="F19" s="19">
        <f>MAX(0,inputs!$B$13*(MIN(calculations!A19,inputs!$C$14)-inputs!$C$13))+MAX(0,inputs!$B$14*(calculations!A19-inputs!$C$14))</f>
        <v>0</v>
      </c>
      <c r="G19" s="22">
        <f>MAX(MIN((calculations!A19-inputs!$B$21)/10000,100%),0) * inputs!$B$18</f>
        <v>0</v>
      </c>
      <c r="H19" s="24">
        <f>MIN(inputs!$B$32,A19)</f>
        <v>1700</v>
      </c>
      <c r="I19" s="24">
        <f>inputs!$B$29*(1+inputs!$B$33)-MAX(0,inputs!$B$31*(H19-inputs!$B$30))</f>
        <v>46486.999999999993</v>
      </c>
      <c r="J19" s="19">
        <f>$H19+(INT(COLUMN(J$1)/2) - 5) * ($A19-$H19)/9</f>
        <v>1700</v>
      </c>
      <c r="K19" s="24">
        <f>MAX(0,I19*(1+inputs!$B$33)-MAX(0,inputs!$B$31*(J19-inputs!$B$30)))</f>
        <v>47184.304999999986</v>
      </c>
      <c r="L19" s="19">
        <f>$H19+(INT(COLUMN(L$1)/2) - 5) * ($A19-$H19)/9</f>
        <v>1700</v>
      </c>
      <c r="M19" s="24">
        <f>MAX(0,K19*(1+inputs!$B$33)-MAX(0,inputs!$B$31*(L19-inputs!$B$30)))</f>
        <v>47892.06957499998</v>
      </c>
      <c r="N19" s="19">
        <f>$H19+(INT(COLUMN(N$1)/2) - 5) * ($A19-$H19)/9</f>
        <v>1700</v>
      </c>
      <c r="O19" s="24">
        <f>MAX(0,M19*(1+inputs!$B$33)-MAX(0,inputs!$B$31*(N19-inputs!$B$30)))</f>
        <v>48610.450618624971</v>
      </c>
      <c r="P19" s="19">
        <f>$H19+(INT(COLUMN(P$1)/2) - 5) * ($A19-$H19)/9</f>
        <v>1700</v>
      </c>
      <c r="Q19" s="24">
        <f>MAX(0,O19*(1+inputs!$B$33)-MAX(0,inputs!$B$31*(P19-inputs!$B$30)))</f>
        <v>49339.607377904344</v>
      </c>
      <c r="R19" s="19">
        <f>$H19+(INT(COLUMN(R$1)/2) - 5) * ($A19-$H19)/9</f>
        <v>1700</v>
      </c>
      <c r="S19" s="24">
        <f>MAX(0,Q19*(1+inputs!$B$33)-MAX(0,inputs!$B$31*(R19-inputs!$B$30)))</f>
        <v>50079.7014885729</v>
      </c>
      <c r="T19" s="19">
        <f>$H19+(INT(COLUMN(T$1)/2) - 5) * ($A19-$H19)/9</f>
        <v>1700</v>
      </c>
      <c r="U19" s="24">
        <f>MAX(0,S19*(1+inputs!$B$33)-MAX(0,inputs!$B$31*(T19-inputs!$B$30)))</f>
        <v>50830.897010901492</v>
      </c>
      <c r="V19" s="19">
        <f>$H19+(INT(COLUMN(V$1)/2) - 5) * ($A19-$H19)/9</f>
        <v>1700</v>
      </c>
      <c r="W19" s="24">
        <f>MAX(0,U19*(1+inputs!$B$33)-MAX(0,inputs!$B$31*(V19-inputs!$B$30)))</f>
        <v>51593.360466065009</v>
      </c>
      <c r="X19" s="19">
        <f>$H19+(INT(COLUMN(X$1)/2) - 5) * ($A19-$H19)/9</f>
        <v>1700</v>
      </c>
      <c r="Y19" s="24">
        <f>MAX(0,W19*(1+inputs!$B$33)-MAX(0,inputs!$B$31*(X19-inputs!$B$30)))</f>
        <v>52367.26087305598</v>
      </c>
      <c r="Z19" s="19">
        <f>IF(inputs!$B$27="YES",MAX(0,inputs!$B$31*(X19-inputs!$B$30)),0)</f>
        <v>0</v>
      </c>
      <c r="AA19" s="3">
        <f t="shared" si="2"/>
        <v>0</v>
      </c>
      <c r="AB19" s="1">
        <f t="shared" si="3"/>
        <v>0</v>
      </c>
      <c r="AC19" s="8">
        <f t="shared" si="0"/>
        <v>1700</v>
      </c>
    </row>
    <row r="20" spans="1:29" x14ac:dyDescent="0.2">
      <c r="A20" s="11">
        <f t="shared" si="1"/>
        <v>1800</v>
      </c>
      <c r="B20" s="15">
        <f>inputs!$C$3-MAX(0,MIN((calculations!A20-inputs!$B$8)*0.5,inputs!$C$3))+IF(AND(inputs!$B$23="YES",A20&lt;=inputs!$B$25),inputs!$B$24,0)</f>
        <v>12570</v>
      </c>
      <c r="C20" s="15">
        <f>MAX(0,MIN(A20-B20,inputs!$C$4)*inputs!$B$3)</f>
        <v>0</v>
      </c>
      <c r="D20" s="16">
        <f>MAX(0,(MIN(A20,inputs!$C$5)-(inputs!$C$4+B20))*inputs!$B$4)</f>
        <v>0</v>
      </c>
      <c r="E20" s="16">
        <f>MAX(0, (calculations!A20-inputs!$C$5)*inputs!$B$5)</f>
        <v>0</v>
      </c>
      <c r="F20" s="19">
        <f>MAX(0,inputs!$B$13*(MIN(calculations!A20,inputs!$C$14)-inputs!$C$13))+MAX(0,inputs!$B$14*(calculations!A20-inputs!$C$14))</f>
        <v>0</v>
      </c>
      <c r="G20" s="22">
        <f>MAX(MIN((calculations!A20-inputs!$B$21)/10000,100%),0) * inputs!$B$18</f>
        <v>0</v>
      </c>
      <c r="H20" s="24">
        <f>MIN(inputs!$B$32,A20)</f>
        <v>1800</v>
      </c>
      <c r="I20" s="24">
        <f>inputs!$B$29*(1+inputs!$B$33)-MAX(0,inputs!$B$31*(H20-inputs!$B$30))</f>
        <v>46486.999999999993</v>
      </c>
      <c r="J20" s="19">
        <f>$H20+(INT(COLUMN(J$1)/2) - 5) * ($A20-$H20)/9</f>
        <v>1800</v>
      </c>
      <c r="K20" s="24">
        <f>MAX(0,I20*(1+inputs!$B$33)-MAX(0,inputs!$B$31*(J20-inputs!$B$30)))</f>
        <v>47184.304999999986</v>
      </c>
      <c r="L20" s="19">
        <f>$H20+(INT(COLUMN(L$1)/2) - 5) * ($A20-$H20)/9</f>
        <v>1800</v>
      </c>
      <c r="M20" s="24">
        <f>MAX(0,K20*(1+inputs!$B$33)-MAX(0,inputs!$B$31*(L20-inputs!$B$30)))</f>
        <v>47892.06957499998</v>
      </c>
      <c r="N20" s="19">
        <f>$H20+(INT(COLUMN(N$1)/2) - 5) * ($A20-$H20)/9</f>
        <v>1800</v>
      </c>
      <c r="O20" s="24">
        <f>MAX(0,M20*(1+inputs!$B$33)-MAX(0,inputs!$B$31*(N20-inputs!$B$30)))</f>
        <v>48610.450618624971</v>
      </c>
      <c r="P20" s="19">
        <f>$H20+(INT(COLUMN(P$1)/2) - 5) * ($A20-$H20)/9</f>
        <v>1800</v>
      </c>
      <c r="Q20" s="24">
        <f>MAX(0,O20*(1+inputs!$B$33)-MAX(0,inputs!$B$31*(P20-inputs!$B$30)))</f>
        <v>49339.607377904344</v>
      </c>
      <c r="R20" s="19">
        <f>$H20+(INT(COLUMN(R$1)/2) - 5) * ($A20-$H20)/9</f>
        <v>1800</v>
      </c>
      <c r="S20" s="24">
        <f>MAX(0,Q20*(1+inputs!$B$33)-MAX(0,inputs!$B$31*(R20-inputs!$B$30)))</f>
        <v>50079.7014885729</v>
      </c>
      <c r="T20" s="19">
        <f>$H20+(INT(COLUMN(T$1)/2) - 5) * ($A20-$H20)/9</f>
        <v>1800</v>
      </c>
      <c r="U20" s="24">
        <f>MAX(0,S20*(1+inputs!$B$33)-MAX(0,inputs!$B$31*(T20-inputs!$B$30)))</f>
        <v>50830.897010901492</v>
      </c>
      <c r="V20" s="19">
        <f>$H20+(INT(COLUMN(V$1)/2) - 5) * ($A20-$H20)/9</f>
        <v>1800</v>
      </c>
      <c r="W20" s="24">
        <f>MAX(0,U20*(1+inputs!$B$33)-MAX(0,inputs!$B$31*(V20-inputs!$B$30)))</f>
        <v>51593.360466065009</v>
      </c>
      <c r="X20" s="19">
        <f>$H20+(INT(COLUMN(X$1)/2) - 5) * ($A20-$H20)/9</f>
        <v>1800</v>
      </c>
      <c r="Y20" s="24">
        <f>MAX(0,W20*(1+inputs!$B$33)-MAX(0,inputs!$B$31*(X20-inputs!$B$30)))</f>
        <v>52367.26087305598</v>
      </c>
      <c r="Z20" s="19">
        <f>IF(inputs!$B$27="YES",MAX(0,inputs!$B$31*(X20-inputs!$B$30)),0)</f>
        <v>0</v>
      </c>
      <c r="AA20" s="3">
        <f t="shared" si="2"/>
        <v>0</v>
      </c>
      <c r="AB20" s="1">
        <f t="shared" si="3"/>
        <v>0</v>
      </c>
      <c r="AC20" s="8">
        <f t="shared" si="0"/>
        <v>1800</v>
      </c>
    </row>
    <row r="21" spans="1:29" x14ac:dyDescent="0.2">
      <c r="A21" s="11">
        <f t="shared" si="1"/>
        <v>1900</v>
      </c>
      <c r="B21" s="15">
        <f>inputs!$C$3-MAX(0,MIN((calculations!A21-inputs!$B$8)*0.5,inputs!$C$3))+IF(AND(inputs!$B$23="YES",A21&lt;=inputs!$B$25),inputs!$B$24,0)</f>
        <v>12570</v>
      </c>
      <c r="C21" s="15">
        <f>MAX(0,MIN(A21-B21,inputs!$C$4)*inputs!$B$3)</f>
        <v>0</v>
      </c>
      <c r="D21" s="16">
        <f>MAX(0,(MIN(A21,inputs!$C$5)-(inputs!$C$4+B21))*inputs!$B$4)</f>
        <v>0</v>
      </c>
      <c r="E21" s="16">
        <f>MAX(0, (calculations!A21-inputs!$C$5)*inputs!$B$5)</f>
        <v>0</v>
      </c>
      <c r="F21" s="19">
        <f>MAX(0,inputs!$B$13*(MIN(calculations!A21,inputs!$C$14)-inputs!$C$13))+MAX(0,inputs!$B$14*(calculations!A21-inputs!$C$14))</f>
        <v>0</v>
      </c>
      <c r="G21" s="22">
        <f>MAX(MIN((calculations!A21-inputs!$B$21)/10000,100%),0) * inputs!$B$18</f>
        <v>0</v>
      </c>
      <c r="H21" s="24">
        <f>MIN(inputs!$B$32,A21)</f>
        <v>1900</v>
      </c>
      <c r="I21" s="24">
        <f>inputs!$B$29*(1+inputs!$B$33)-MAX(0,inputs!$B$31*(H21-inputs!$B$30))</f>
        <v>46486.999999999993</v>
      </c>
      <c r="J21" s="19">
        <f>$H21+(INT(COLUMN(J$1)/2) - 5) * ($A21-$H21)/9</f>
        <v>1900</v>
      </c>
      <c r="K21" s="24">
        <f>MAX(0,I21*(1+inputs!$B$33)-MAX(0,inputs!$B$31*(J21-inputs!$B$30)))</f>
        <v>47184.304999999986</v>
      </c>
      <c r="L21" s="19">
        <f>$H21+(INT(COLUMN(L$1)/2) - 5) * ($A21-$H21)/9</f>
        <v>1900</v>
      </c>
      <c r="M21" s="24">
        <f>MAX(0,K21*(1+inputs!$B$33)-MAX(0,inputs!$B$31*(L21-inputs!$B$30)))</f>
        <v>47892.06957499998</v>
      </c>
      <c r="N21" s="19">
        <f>$H21+(INT(COLUMN(N$1)/2) - 5) * ($A21-$H21)/9</f>
        <v>1900</v>
      </c>
      <c r="O21" s="24">
        <f>MAX(0,M21*(1+inputs!$B$33)-MAX(0,inputs!$B$31*(N21-inputs!$B$30)))</f>
        <v>48610.450618624971</v>
      </c>
      <c r="P21" s="19">
        <f>$H21+(INT(COLUMN(P$1)/2) - 5) * ($A21-$H21)/9</f>
        <v>1900</v>
      </c>
      <c r="Q21" s="24">
        <f>MAX(0,O21*(1+inputs!$B$33)-MAX(0,inputs!$B$31*(P21-inputs!$B$30)))</f>
        <v>49339.607377904344</v>
      </c>
      <c r="R21" s="19">
        <f>$H21+(INT(COLUMN(R$1)/2) - 5) * ($A21-$H21)/9</f>
        <v>1900</v>
      </c>
      <c r="S21" s="24">
        <f>MAX(0,Q21*(1+inputs!$B$33)-MAX(0,inputs!$B$31*(R21-inputs!$B$30)))</f>
        <v>50079.7014885729</v>
      </c>
      <c r="T21" s="19">
        <f>$H21+(INT(COLUMN(T$1)/2) - 5) * ($A21-$H21)/9</f>
        <v>1900</v>
      </c>
      <c r="U21" s="24">
        <f>MAX(0,S21*(1+inputs!$B$33)-MAX(0,inputs!$B$31*(T21-inputs!$B$30)))</f>
        <v>50830.897010901492</v>
      </c>
      <c r="V21" s="19">
        <f>$H21+(INT(COLUMN(V$1)/2) - 5) * ($A21-$H21)/9</f>
        <v>1900</v>
      </c>
      <c r="W21" s="24">
        <f>MAX(0,U21*(1+inputs!$B$33)-MAX(0,inputs!$B$31*(V21-inputs!$B$30)))</f>
        <v>51593.360466065009</v>
      </c>
      <c r="X21" s="19">
        <f>$H21+(INT(COLUMN(X$1)/2) - 5) * ($A21-$H21)/9</f>
        <v>1900</v>
      </c>
      <c r="Y21" s="24">
        <f>MAX(0,W21*(1+inputs!$B$33)-MAX(0,inputs!$B$31*(X21-inputs!$B$30)))</f>
        <v>52367.26087305598</v>
      </c>
      <c r="Z21" s="19">
        <f>IF(inputs!$B$27="YES",MAX(0,inputs!$B$31*(X21-inputs!$B$30)),0)</f>
        <v>0</v>
      </c>
      <c r="AA21" s="3">
        <f t="shared" si="2"/>
        <v>0</v>
      </c>
      <c r="AB21" s="1">
        <f t="shared" si="3"/>
        <v>0</v>
      </c>
      <c r="AC21" s="8">
        <f t="shared" si="0"/>
        <v>1900</v>
      </c>
    </row>
    <row r="22" spans="1:29" x14ac:dyDescent="0.2">
      <c r="A22" s="11">
        <f t="shared" si="1"/>
        <v>2000</v>
      </c>
      <c r="B22" s="15">
        <f>inputs!$C$3-MAX(0,MIN((calculations!A22-inputs!$B$8)*0.5,inputs!$C$3))+IF(AND(inputs!$B$23="YES",A22&lt;=inputs!$B$25),inputs!$B$24,0)</f>
        <v>12570</v>
      </c>
      <c r="C22" s="15">
        <f>MAX(0,MIN(A22-B22,inputs!$C$4)*inputs!$B$3)</f>
        <v>0</v>
      </c>
      <c r="D22" s="16">
        <f>MAX(0,(MIN(A22,inputs!$C$5)-(inputs!$C$4+B22))*inputs!$B$4)</f>
        <v>0</v>
      </c>
      <c r="E22" s="16">
        <f>MAX(0, (calculations!A22-inputs!$C$5)*inputs!$B$5)</f>
        <v>0</v>
      </c>
      <c r="F22" s="19">
        <f>MAX(0,inputs!$B$13*(MIN(calculations!A22,inputs!$C$14)-inputs!$C$13))+MAX(0,inputs!$B$14*(calculations!A22-inputs!$C$14))</f>
        <v>0</v>
      </c>
      <c r="G22" s="22">
        <f>MAX(MIN((calculations!A22-inputs!$B$21)/10000,100%),0) * inputs!$B$18</f>
        <v>0</v>
      </c>
      <c r="H22" s="24">
        <f>MIN(inputs!$B$32,A22)</f>
        <v>2000</v>
      </c>
      <c r="I22" s="24">
        <f>inputs!$B$29*(1+inputs!$B$33)-MAX(0,inputs!$B$31*(H22-inputs!$B$30))</f>
        <v>46486.999999999993</v>
      </c>
      <c r="J22" s="19">
        <f>$H22+(INT(COLUMN(J$1)/2) - 5) * ($A22-$H22)/9</f>
        <v>2000</v>
      </c>
      <c r="K22" s="24">
        <f>MAX(0,I22*(1+inputs!$B$33)-MAX(0,inputs!$B$31*(J22-inputs!$B$30)))</f>
        <v>47184.304999999986</v>
      </c>
      <c r="L22" s="19">
        <f>$H22+(INT(COLUMN(L$1)/2) - 5) * ($A22-$H22)/9</f>
        <v>2000</v>
      </c>
      <c r="M22" s="24">
        <f>MAX(0,K22*(1+inputs!$B$33)-MAX(0,inputs!$B$31*(L22-inputs!$B$30)))</f>
        <v>47892.06957499998</v>
      </c>
      <c r="N22" s="19">
        <f>$H22+(INT(COLUMN(N$1)/2) - 5) * ($A22-$H22)/9</f>
        <v>2000</v>
      </c>
      <c r="O22" s="24">
        <f>MAX(0,M22*(1+inputs!$B$33)-MAX(0,inputs!$B$31*(N22-inputs!$B$30)))</f>
        <v>48610.450618624971</v>
      </c>
      <c r="P22" s="19">
        <f>$H22+(INT(COLUMN(P$1)/2) - 5) * ($A22-$H22)/9</f>
        <v>2000</v>
      </c>
      <c r="Q22" s="24">
        <f>MAX(0,O22*(1+inputs!$B$33)-MAX(0,inputs!$B$31*(P22-inputs!$B$30)))</f>
        <v>49339.607377904344</v>
      </c>
      <c r="R22" s="19">
        <f>$H22+(INT(COLUMN(R$1)/2) - 5) * ($A22-$H22)/9</f>
        <v>2000</v>
      </c>
      <c r="S22" s="24">
        <f>MAX(0,Q22*(1+inputs!$B$33)-MAX(0,inputs!$B$31*(R22-inputs!$B$30)))</f>
        <v>50079.7014885729</v>
      </c>
      <c r="T22" s="19">
        <f>$H22+(INT(COLUMN(T$1)/2) - 5) * ($A22-$H22)/9</f>
        <v>2000</v>
      </c>
      <c r="U22" s="24">
        <f>MAX(0,S22*(1+inputs!$B$33)-MAX(0,inputs!$B$31*(T22-inputs!$B$30)))</f>
        <v>50830.897010901492</v>
      </c>
      <c r="V22" s="19">
        <f>$H22+(INT(COLUMN(V$1)/2) - 5) * ($A22-$H22)/9</f>
        <v>2000</v>
      </c>
      <c r="W22" s="24">
        <f>MAX(0,U22*(1+inputs!$B$33)-MAX(0,inputs!$B$31*(V22-inputs!$B$30)))</f>
        <v>51593.360466065009</v>
      </c>
      <c r="X22" s="19">
        <f>$H22+(INT(COLUMN(X$1)/2) - 5) * ($A22-$H22)/9</f>
        <v>2000</v>
      </c>
      <c r="Y22" s="24">
        <f>MAX(0,W22*(1+inputs!$B$33)-MAX(0,inputs!$B$31*(X22-inputs!$B$30)))</f>
        <v>52367.26087305598</v>
      </c>
      <c r="Z22" s="19">
        <f>IF(inputs!$B$27="YES",MAX(0,inputs!$B$31*(X22-inputs!$B$30)),0)</f>
        <v>0</v>
      </c>
      <c r="AA22" s="3">
        <f t="shared" si="2"/>
        <v>0</v>
      </c>
      <c r="AB22" s="1">
        <f t="shared" si="3"/>
        <v>0</v>
      </c>
      <c r="AC22" s="8">
        <f t="shared" si="0"/>
        <v>2000</v>
      </c>
    </row>
    <row r="23" spans="1:29" x14ac:dyDescent="0.2">
      <c r="A23" s="11">
        <f t="shared" si="1"/>
        <v>2100</v>
      </c>
      <c r="B23" s="15">
        <f>inputs!$C$3-MAX(0,MIN((calculations!A23-inputs!$B$8)*0.5,inputs!$C$3))+IF(AND(inputs!$B$23="YES",A23&lt;=inputs!$B$25),inputs!$B$24,0)</f>
        <v>12570</v>
      </c>
      <c r="C23" s="15">
        <f>MAX(0,MIN(A23-B23,inputs!$C$4)*inputs!$B$3)</f>
        <v>0</v>
      </c>
      <c r="D23" s="16">
        <f>MAX(0,(MIN(A23,inputs!$C$5)-(inputs!$C$4+B23))*inputs!$B$4)</f>
        <v>0</v>
      </c>
      <c r="E23" s="16">
        <f>MAX(0, (calculations!A23-inputs!$C$5)*inputs!$B$5)</f>
        <v>0</v>
      </c>
      <c r="F23" s="19">
        <f>MAX(0,inputs!$B$13*(MIN(calculations!A23,inputs!$C$14)-inputs!$C$13))+MAX(0,inputs!$B$14*(calculations!A23-inputs!$C$14))</f>
        <v>0</v>
      </c>
      <c r="G23" s="22">
        <f>MAX(MIN((calculations!A23-inputs!$B$21)/10000,100%),0) * inputs!$B$18</f>
        <v>0</v>
      </c>
      <c r="H23" s="24">
        <f>MIN(inputs!$B$32,A23)</f>
        <v>2100</v>
      </c>
      <c r="I23" s="24">
        <f>inputs!$B$29*(1+inputs!$B$33)-MAX(0,inputs!$B$31*(H23-inputs!$B$30))</f>
        <v>46486.999999999993</v>
      </c>
      <c r="J23" s="19">
        <f>$H23+(INT(COLUMN(J$1)/2) - 5) * ($A23-$H23)/9</f>
        <v>2100</v>
      </c>
      <c r="K23" s="24">
        <f>MAX(0,I23*(1+inputs!$B$33)-MAX(0,inputs!$B$31*(J23-inputs!$B$30)))</f>
        <v>47184.304999999986</v>
      </c>
      <c r="L23" s="19">
        <f>$H23+(INT(COLUMN(L$1)/2) - 5) * ($A23-$H23)/9</f>
        <v>2100</v>
      </c>
      <c r="M23" s="24">
        <f>MAX(0,K23*(1+inputs!$B$33)-MAX(0,inputs!$B$31*(L23-inputs!$B$30)))</f>
        <v>47892.06957499998</v>
      </c>
      <c r="N23" s="19">
        <f>$H23+(INT(COLUMN(N$1)/2) - 5) * ($A23-$H23)/9</f>
        <v>2100</v>
      </c>
      <c r="O23" s="24">
        <f>MAX(0,M23*(1+inputs!$B$33)-MAX(0,inputs!$B$31*(N23-inputs!$B$30)))</f>
        <v>48610.450618624971</v>
      </c>
      <c r="P23" s="19">
        <f>$H23+(INT(COLUMN(P$1)/2) - 5) * ($A23-$H23)/9</f>
        <v>2100</v>
      </c>
      <c r="Q23" s="24">
        <f>MAX(0,O23*(1+inputs!$B$33)-MAX(0,inputs!$B$31*(P23-inputs!$B$30)))</f>
        <v>49339.607377904344</v>
      </c>
      <c r="R23" s="19">
        <f>$H23+(INT(COLUMN(R$1)/2) - 5) * ($A23-$H23)/9</f>
        <v>2100</v>
      </c>
      <c r="S23" s="24">
        <f>MAX(0,Q23*(1+inputs!$B$33)-MAX(0,inputs!$B$31*(R23-inputs!$B$30)))</f>
        <v>50079.7014885729</v>
      </c>
      <c r="T23" s="19">
        <f>$H23+(INT(COLUMN(T$1)/2) - 5) * ($A23-$H23)/9</f>
        <v>2100</v>
      </c>
      <c r="U23" s="24">
        <f>MAX(0,S23*(1+inputs!$B$33)-MAX(0,inputs!$B$31*(T23-inputs!$B$30)))</f>
        <v>50830.897010901492</v>
      </c>
      <c r="V23" s="19">
        <f>$H23+(INT(COLUMN(V$1)/2) - 5) * ($A23-$H23)/9</f>
        <v>2100</v>
      </c>
      <c r="W23" s="24">
        <f>MAX(0,U23*(1+inputs!$B$33)-MAX(0,inputs!$B$31*(V23-inputs!$B$30)))</f>
        <v>51593.360466065009</v>
      </c>
      <c r="X23" s="19">
        <f>$H23+(INT(COLUMN(X$1)/2) - 5) * ($A23-$H23)/9</f>
        <v>2100</v>
      </c>
      <c r="Y23" s="24">
        <f>MAX(0,W23*(1+inputs!$B$33)-MAX(0,inputs!$B$31*(X23-inputs!$B$30)))</f>
        <v>52367.26087305598</v>
      </c>
      <c r="Z23" s="19">
        <f>IF(inputs!$B$27="YES",MAX(0,inputs!$B$31*(X23-inputs!$B$30)),0)</f>
        <v>0</v>
      </c>
      <c r="AA23" s="3">
        <f t="shared" si="2"/>
        <v>0</v>
      </c>
      <c r="AB23" s="1">
        <f t="shared" si="3"/>
        <v>0</v>
      </c>
      <c r="AC23" s="8">
        <f t="shared" si="0"/>
        <v>2100</v>
      </c>
    </row>
    <row r="24" spans="1:29" x14ac:dyDescent="0.2">
      <c r="A24" s="11">
        <f t="shared" si="1"/>
        <v>2200</v>
      </c>
      <c r="B24" s="15">
        <f>inputs!$C$3-MAX(0,MIN((calculations!A24-inputs!$B$8)*0.5,inputs!$C$3))+IF(AND(inputs!$B$23="YES",A24&lt;=inputs!$B$25),inputs!$B$24,0)</f>
        <v>12570</v>
      </c>
      <c r="C24" s="15">
        <f>MAX(0,MIN(A24-B24,inputs!$C$4)*inputs!$B$3)</f>
        <v>0</v>
      </c>
      <c r="D24" s="16">
        <f>MAX(0,(MIN(A24,inputs!$C$5)-(inputs!$C$4+B24))*inputs!$B$4)</f>
        <v>0</v>
      </c>
      <c r="E24" s="16">
        <f>MAX(0, (calculations!A24-inputs!$C$5)*inputs!$B$5)</f>
        <v>0</v>
      </c>
      <c r="F24" s="19">
        <f>MAX(0,inputs!$B$13*(MIN(calculations!A24,inputs!$C$14)-inputs!$C$13))+MAX(0,inputs!$B$14*(calculations!A24-inputs!$C$14))</f>
        <v>0</v>
      </c>
      <c r="G24" s="22">
        <f>MAX(MIN((calculations!A24-inputs!$B$21)/10000,100%),0) * inputs!$B$18</f>
        <v>0</v>
      </c>
      <c r="H24" s="24">
        <f>MIN(inputs!$B$32,A24)</f>
        <v>2200</v>
      </c>
      <c r="I24" s="24">
        <f>inputs!$B$29*(1+inputs!$B$33)-MAX(0,inputs!$B$31*(H24-inputs!$B$30))</f>
        <v>46486.999999999993</v>
      </c>
      <c r="J24" s="19">
        <f>$H24+(INT(COLUMN(J$1)/2) - 5) * ($A24-$H24)/9</f>
        <v>2200</v>
      </c>
      <c r="K24" s="24">
        <f>MAX(0,I24*(1+inputs!$B$33)-MAX(0,inputs!$B$31*(J24-inputs!$B$30)))</f>
        <v>47184.304999999986</v>
      </c>
      <c r="L24" s="19">
        <f>$H24+(INT(COLUMN(L$1)/2) - 5) * ($A24-$H24)/9</f>
        <v>2200</v>
      </c>
      <c r="M24" s="24">
        <f>MAX(0,K24*(1+inputs!$B$33)-MAX(0,inputs!$B$31*(L24-inputs!$B$30)))</f>
        <v>47892.06957499998</v>
      </c>
      <c r="N24" s="19">
        <f>$H24+(INT(COLUMN(N$1)/2) - 5) * ($A24-$H24)/9</f>
        <v>2200</v>
      </c>
      <c r="O24" s="24">
        <f>MAX(0,M24*(1+inputs!$B$33)-MAX(0,inputs!$B$31*(N24-inputs!$B$30)))</f>
        <v>48610.450618624971</v>
      </c>
      <c r="P24" s="19">
        <f>$H24+(INT(COLUMN(P$1)/2) - 5) * ($A24-$H24)/9</f>
        <v>2200</v>
      </c>
      <c r="Q24" s="24">
        <f>MAX(0,O24*(1+inputs!$B$33)-MAX(0,inputs!$B$31*(P24-inputs!$B$30)))</f>
        <v>49339.607377904344</v>
      </c>
      <c r="R24" s="19">
        <f>$H24+(INT(COLUMN(R$1)/2) - 5) * ($A24-$H24)/9</f>
        <v>2200</v>
      </c>
      <c r="S24" s="24">
        <f>MAX(0,Q24*(1+inputs!$B$33)-MAX(0,inputs!$B$31*(R24-inputs!$B$30)))</f>
        <v>50079.7014885729</v>
      </c>
      <c r="T24" s="19">
        <f>$H24+(INT(COLUMN(T$1)/2) - 5) * ($A24-$H24)/9</f>
        <v>2200</v>
      </c>
      <c r="U24" s="24">
        <f>MAX(0,S24*(1+inputs!$B$33)-MAX(0,inputs!$B$31*(T24-inputs!$B$30)))</f>
        <v>50830.897010901492</v>
      </c>
      <c r="V24" s="19">
        <f>$H24+(INT(COLUMN(V$1)/2) - 5) * ($A24-$H24)/9</f>
        <v>2200</v>
      </c>
      <c r="W24" s="24">
        <f>MAX(0,U24*(1+inputs!$B$33)-MAX(0,inputs!$B$31*(V24-inputs!$B$30)))</f>
        <v>51593.360466065009</v>
      </c>
      <c r="X24" s="19">
        <f>$H24+(INT(COLUMN(X$1)/2) - 5) * ($A24-$H24)/9</f>
        <v>2200</v>
      </c>
      <c r="Y24" s="24">
        <f>MAX(0,W24*(1+inputs!$B$33)-MAX(0,inputs!$B$31*(X24-inputs!$B$30)))</f>
        <v>52367.26087305598</v>
      </c>
      <c r="Z24" s="19">
        <f>IF(inputs!$B$27="YES",MAX(0,inputs!$B$31*(X24-inputs!$B$30)),0)</f>
        <v>0</v>
      </c>
      <c r="AA24" s="3">
        <f t="shared" si="2"/>
        <v>0</v>
      </c>
      <c r="AB24" s="1">
        <f t="shared" si="3"/>
        <v>0</v>
      </c>
      <c r="AC24" s="8">
        <f t="shared" si="0"/>
        <v>2200</v>
      </c>
    </row>
    <row r="25" spans="1:29" x14ac:dyDescent="0.2">
      <c r="A25" s="11">
        <f t="shared" si="1"/>
        <v>2300</v>
      </c>
      <c r="B25" s="15">
        <f>inputs!$C$3-MAX(0,MIN((calculations!A25-inputs!$B$8)*0.5,inputs!$C$3))+IF(AND(inputs!$B$23="YES",A25&lt;=inputs!$B$25),inputs!$B$24,0)</f>
        <v>12570</v>
      </c>
      <c r="C25" s="15">
        <f>MAX(0,MIN(A25-B25,inputs!$C$4)*inputs!$B$3)</f>
        <v>0</v>
      </c>
      <c r="D25" s="16">
        <f>MAX(0,(MIN(A25,inputs!$C$5)-(inputs!$C$4+B25))*inputs!$B$4)</f>
        <v>0</v>
      </c>
      <c r="E25" s="16">
        <f>MAX(0, (calculations!A25-inputs!$C$5)*inputs!$B$5)</f>
        <v>0</v>
      </c>
      <c r="F25" s="19">
        <f>MAX(0,inputs!$B$13*(MIN(calculations!A25,inputs!$C$14)-inputs!$C$13))+MAX(0,inputs!$B$14*(calculations!A25-inputs!$C$14))</f>
        <v>0</v>
      </c>
      <c r="G25" s="22">
        <f>MAX(MIN((calculations!A25-inputs!$B$21)/10000,100%),0) * inputs!$B$18</f>
        <v>0</v>
      </c>
      <c r="H25" s="24">
        <f>MIN(inputs!$B$32,A25)</f>
        <v>2300</v>
      </c>
      <c r="I25" s="24">
        <f>inputs!$B$29*(1+inputs!$B$33)-MAX(0,inputs!$B$31*(H25-inputs!$B$30))</f>
        <v>46486.999999999993</v>
      </c>
      <c r="J25" s="19">
        <f>$H25+(INT(COLUMN(J$1)/2) - 5) * ($A25-$H25)/9</f>
        <v>2300</v>
      </c>
      <c r="K25" s="24">
        <f>MAX(0,I25*(1+inputs!$B$33)-MAX(0,inputs!$B$31*(J25-inputs!$B$30)))</f>
        <v>47184.304999999986</v>
      </c>
      <c r="L25" s="19">
        <f>$H25+(INT(COLUMN(L$1)/2) - 5) * ($A25-$H25)/9</f>
        <v>2300</v>
      </c>
      <c r="M25" s="24">
        <f>MAX(0,K25*(1+inputs!$B$33)-MAX(0,inputs!$B$31*(L25-inputs!$B$30)))</f>
        <v>47892.06957499998</v>
      </c>
      <c r="N25" s="19">
        <f>$H25+(INT(COLUMN(N$1)/2) - 5) * ($A25-$H25)/9</f>
        <v>2300</v>
      </c>
      <c r="O25" s="24">
        <f>MAX(0,M25*(1+inputs!$B$33)-MAX(0,inputs!$B$31*(N25-inputs!$B$30)))</f>
        <v>48610.450618624971</v>
      </c>
      <c r="P25" s="19">
        <f>$H25+(INT(COLUMN(P$1)/2) - 5) * ($A25-$H25)/9</f>
        <v>2300</v>
      </c>
      <c r="Q25" s="24">
        <f>MAX(0,O25*(1+inputs!$B$33)-MAX(0,inputs!$B$31*(P25-inputs!$B$30)))</f>
        <v>49339.607377904344</v>
      </c>
      <c r="R25" s="19">
        <f>$H25+(INT(COLUMN(R$1)/2) - 5) * ($A25-$H25)/9</f>
        <v>2300</v>
      </c>
      <c r="S25" s="24">
        <f>MAX(0,Q25*(1+inputs!$B$33)-MAX(0,inputs!$B$31*(R25-inputs!$B$30)))</f>
        <v>50079.7014885729</v>
      </c>
      <c r="T25" s="19">
        <f>$H25+(INT(COLUMN(T$1)/2) - 5) * ($A25-$H25)/9</f>
        <v>2300</v>
      </c>
      <c r="U25" s="24">
        <f>MAX(0,S25*(1+inputs!$B$33)-MAX(0,inputs!$B$31*(T25-inputs!$B$30)))</f>
        <v>50830.897010901492</v>
      </c>
      <c r="V25" s="19">
        <f>$H25+(INT(COLUMN(V$1)/2) - 5) * ($A25-$H25)/9</f>
        <v>2300</v>
      </c>
      <c r="W25" s="24">
        <f>MAX(0,U25*(1+inputs!$B$33)-MAX(0,inputs!$B$31*(V25-inputs!$B$30)))</f>
        <v>51593.360466065009</v>
      </c>
      <c r="X25" s="19">
        <f>$H25+(INT(COLUMN(X$1)/2) - 5) * ($A25-$H25)/9</f>
        <v>2300</v>
      </c>
      <c r="Y25" s="24">
        <f>MAX(0,W25*(1+inputs!$B$33)-MAX(0,inputs!$B$31*(X25-inputs!$B$30)))</f>
        <v>52367.26087305598</v>
      </c>
      <c r="Z25" s="19">
        <f>IF(inputs!$B$27="YES",MAX(0,inputs!$B$31*(X25-inputs!$B$30)),0)</f>
        <v>0</v>
      </c>
      <c r="AA25" s="3">
        <f t="shared" si="2"/>
        <v>0</v>
      </c>
      <c r="AB25" s="1">
        <f t="shared" si="3"/>
        <v>0</v>
      </c>
      <c r="AC25" s="8">
        <f t="shared" si="0"/>
        <v>2300</v>
      </c>
    </row>
    <row r="26" spans="1:29" x14ac:dyDescent="0.2">
      <c r="A26" s="11">
        <f t="shared" si="1"/>
        <v>2400</v>
      </c>
      <c r="B26" s="15">
        <f>inputs!$C$3-MAX(0,MIN((calculations!A26-inputs!$B$8)*0.5,inputs!$C$3))+IF(AND(inputs!$B$23="YES",A26&lt;=inputs!$B$25),inputs!$B$24,0)</f>
        <v>12570</v>
      </c>
      <c r="C26" s="15">
        <f>MAX(0,MIN(A26-B26,inputs!$C$4)*inputs!$B$3)</f>
        <v>0</v>
      </c>
      <c r="D26" s="16">
        <f>MAX(0,(MIN(A26,inputs!$C$5)-(inputs!$C$4+B26))*inputs!$B$4)</f>
        <v>0</v>
      </c>
      <c r="E26" s="16">
        <f>MAX(0, (calculations!A26-inputs!$C$5)*inputs!$B$5)</f>
        <v>0</v>
      </c>
      <c r="F26" s="19">
        <f>MAX(0,inputs!$B$13*(MIN(calculations!A26,inputs!$C$14)-inputs!$C$13))+MAX(0,inputs!$B$14*(calculations!A26-inputs!$C$14))</f>
        <v>0</v>
      </c>
      <c r="G26" s="22">
        <f>MAX(MIN((calculations!A26-inputs!$B$21)/10000,100%),0) * inputs!$B$18</f>
        <v>0</v>
      </c>
      <c r="H26" s="24">
        <f>MIN(inputs!$B$32,A26)</f>
        <v>2400</v>
      </c>
      <c r="I26" s="24">
        <f>inputs!$B$29*(1+inputs!$B$33)-MAX(0,inputs!$B$31*(H26-inputs!$B$30))</f>
        <v>46486.999999999993</v>
      </c>
      <c r="J26" s="19">
        <f>$H26+(INT(COLUMN(J$1)/2) - 5) * ($A26-$H26)/9</f>
        <v>2400</v>
      </c>
      <c r="K26" s="24">
        <f>MAX(0,I26*(1+inputs!$B$33)-MAX(0,inputs!$B$31*(J26-inputs!$B$30)))</f>
        <v>47184.304999999986</v>
      </c>
      <c r="L26" s="19">
        <f>$H26+(INT(COLUMN(L$1)/2) - 5) * ($A26-$H26)/9</f>
        <v>2400</v>
      </c>
      <c r="M26" s="24">
        <f>MAX(0,K26*(1+inputs!$B$33)-MAX(0,inputs!$B$31*(L26-inputs!$B$30)))</f>
        <v>47892.06957499998</v>
      </c>
      <c r="N26" s="19">
        <f>$H26+(INT(COLUMN(N$1)/2) - 5) * ($A26-$H26)/9</f>
        <v>2400</v>
      </c>
      <c r="O26" s="24">
        <f>MAX(0,M26*(1+inputs!$B$33)-MAX(0,inputs!$B$31*(N26-inputs!$B$30)))</f>
        <v>48610.450618624971</v>
      </c>
      <c r="P26" s="19">
        <f>$H26+(INT(COLUMN(P$1)/2) - 5) * ($A26-$H26)/9</f>
        <v>2400</v>
      </c>
      <c r="Q26" s="24">
        <f>MAX(0,O26*(1+inputs!$B$33)-MAX(0,inputs!$B$31*(P26-inputs!$B$30)))</f>
        <v>49339.607377904344</v>
      </c>
      <c r="R26" s="19">
        <f>$H26+(INT(COLUMN(R$1)/2) - 5) * ($A26-$H26)/9</f>
        <v>2400</v>
      </c>
      <c r="S26" s="24">
        <f>MAX(0,Q26*(1+inputs!$B$33)-MAX(0,inputs!$B$31*(R26-inputs!$B$30)))</f>
        <v>50079.7014885729</v>
      </c>
      <c r="T26" s="19">
        <f>$H26+(INT(COLUMN(T$1)/2) - 5) * ($A26-$H26)/9</f>
        <v>2400</v>
      </c>
      <c r="U26" s="24">
        <f>MAX(0,S26*(1+inputs!$B$33)-MAX(0,inputs!$B$31*(T26-inputs!$B$30)))</f>
        <v>50830.897010901492</v>
      </c>
      <c r="V26" s="19">
        <f>$H26+(INT(COLUMN(V$1)/2) - 5) * ($A26-$H26)/9</f>
        <v>2400</v>
      </c>
      <c r="W26" s="24">
        <f>MAX(0,U26*(1+inputs!$B$33)-MAX(0,inputs!$B$31*(V26-inputs!$B$30)))</f>
        <v>51593.360466065009</v>
      </c>
      <c r="X26" s="19">
        <f>$H26+(INT(COLUMN(X$1)/2) - 5) * ($A26-$H26)/9</f>
        <v>2400</v>
      </c>
      <c r="Y26" s="24">
        <f>MAX(0,W26*(1+inputs!$B$33)-MAX(0,inputs!$B$31*(X26-inputs!$B$30)))</f>
        <v>52367.26087305598</v>
      </c>
      <c r="Z26" s="19">
        <f>IF(inputs!$B$27="YES",MAX(0,inputs!$B$31*(X26-inputs!$B$30)),0)</f>
        <v>0</v>
      </c>
      <c r="AA26" s="3">
        <f t="shared" si="2"/>
        <v>0</v>
      </c>
      <c r="AB26" s="1">
        <f t="shared" si="3"/>
        <v>0</v>
      </c>
      <c r="AC26" s="8">
        <f t="shared" si="0"/>
        <v>2400</v>
      </c>
    </row>
    <row r="27" spans="1:29" x14ac:dyDescent="0.2">
      <c r="A27" s="11">
        <f t="shared" si="1"/>
        <v>2500</v>
      </c>
      <c r="B27" s="15">
        <f>inputs!$C$3-MAX(0,MIN((calculations!A27-inputs!$B$8)*0.5,inputs!$C$3))+IF(AND(inputs!$B$23="YES",A27&lt;=inputs!$B$25),inputs!$B$24,0)</f>
        <v>12570</v>
      </c>
      <c r="C27" s="15">
        <f>MAX(0,MIN(A27-B27,inputs!$C$4)*inputs!$B$3)</f>
        <v>0</v>
      </c>
      <c r="D27" s="16">
        <f>MAX(0,(MIN(A27,inputs!$C$5)-(inputs!$C$4+B27))*inputs!$B$4)</f>
        <v>0</v>
      </c>
      <c r="E27" s="16">
        <f>MAX(0, (calculations!A27-inputs!$C$5)*inputs!$B$5)</f>
        <v>0</v>
      </c>
      <c r="F27" s="19">
        <f>MAX(0,inputs!$B$13*(MIN(calculations!A27,inputs!$C$14)-inputs!$C$13))+MAX(0,inputs!$B$14*(calculations!A27-inputs!$C$14))</f>
        <v>0</v>
      </c>
      <c r="G27" s="22">
        <f>MAX(MIN((calculations!A27-inputs!$B$21)/10000,100%),0) * inputs!$B$18</f>
        <v>0</v>
      </c>
      <c r="H27" s="24">
        <f>MIN(inputs!$B$32,A27)</f>
        <v>2500</v>
      </c>
      <c r="I27" s="24">
        <f>inputs!$B$29*(1+inputs!$B$33)-MAX(0,inputs!$B$31*(H27-inputs!$B$30))</f>
        <v>46486.999999999993</v>
      </c>
      <c r="J27" s="19">
        <f>$H27+(INT(COLUMN(J$1)/2) - 5) * ($A27-$H27)/9</f>
        <v>2500</v>
      </c>
      <c r="K27" s="24">
        <f>MAX(0,I27*(1+inputs!$B$33)-MAX(0,inputs!$B$31*(J27-inputs!$B$30)))</f>
        <v>47184.304999999986</v>
      </c>
      <c r="L27" s="19">
        <f>$H27+(INT(COLUMN(L$1)/2) - 5) * ($A27-$H27)/9</f>
        <v>2500</v>
      </c>
      <c r="M27" s="24">
        <f>MAX(0,K27*(1+inputs!$B$33)-MAX(0,inputs!$B$31*(L27-inputs!$B$30)))</f>
        <v>47892.06957499998</v>
      </c>
      <c r="N27" s="19">
        <f>$H27+(INT(COLUMN(N$1)/2) - 5) * ($A27-$H27)/9</f>
        <v>2500</v>
      </c>
      <c r="O27" s="24">
        <f>MAX(0,M27*(1+inputs!$B$33)-MAX(0,inputs!$B$31*(N27-inputs!$B$30)))</f>
        <v>48610.450618624971</v>
      </c>
      <c r="P27" s="19">
        <f>$H27+(INT(COLUMN(P$1)/2) - 5) * ($A27-$H27)/9</f>
        <v>2500</v>
      </c>
      <c r="Q27" s="24">
        <f>MAX(0,O27*(1+inputs!$B$33)-MAX(0,inputs!$B$31*(P27-inputs!$B$30)))</f>
        <v>49339.607377904344</v>
      </c>
      <c r="R27" s="19">
        <f>$H27+(INT(COLUMN(R$1)/2) - 5) * ($A27-$H27)/9</f>
        <v>2500</v>
      </c>
      <c r="S27" s="24">
        <f>MAX(0,Q27*(1+inputs!$B$33)-MAX(0,inputs!$B$31*(R27-inputs!$B$30)))</f>
        <v>50079.7014885729</v>
      </c>
      <c r="T27" s="19">
        <f>$H27+(INT(COLUMN(T$1)/2) - 5) * ($A27-$H27)/9</f>
        <v>2500</v>
      </c>
      <c r="U27" s="24">
        <f>MAX(0,S27*(1+inputs!$B$33)-MAX(0,inputs!$B$31*(T27-inputs!$B$30)))</f>
        <v>50830.897010901492</v>
      </c>
      <c r="V27" s="19">
        <f>$H27+(INT(COLUMN(V$1)/2) - 5) * ($A27-$H27)/9</f>
        <v>2500</v>
      </c>
      <c r="W27" s="24">
        <f>MAX(0,U27*(1+inputs!$B$33)-MAX(0,inputs!$B$31*(V27-inputs!$B$30)))</f>
        <v>51593.360466065009</v>
      </c>
      <c r="X27" s="19">
        <f>$H27+(INT(COLUMN(X$1)/2) - 5) * ($A27-$H27)/9</f>
        <v>2500</v>
      </c>
      <c r="Y27" s="24">
        <f>MAX(0,W27*(1+inputs!$B$33)-MAX(0,inputs!$B$31*(X27-inputs!$B$30)))</f>
        <v>52367.26087305598</v>
      </c>
      <c r="Z27" s="19">
        <f>IF(inputs!$B$27="YES",MAX(0,inputs!$B$31*(X27-inputs!$B$30)),0)</f>
        <v>0</v>
      </c>
      <c r="AA27" s="3">
        <f t="shared" si="2"/>
        <v>0</v>
      </c>
      <c r="AB27" s="1">
        <f t="shared" si="3"/>
        <v>0</v>
      </c>
      <c r="AC27" s="8">
        <f t="shared" si="0"/>
        <v>2500</v>
      </c>
    </row>
    <row r="28" spans="1:29" x14ac:dyDescent="0.2">
      <c r="A28" s="11">
        <f t="shared" si="1"/>
        <v>2600</v>
      </c>
      <c r="B28" s="15">
        <f>inputs!$C$3-MAX(0,MIN((calculations!A28-inputs!$B$8)*0.5,inputs!$C$3))+IF(AND(inputs!$B$23="YES",A28&lt;=inputs!$B$25),inputs!$B$24,0)</f>
        <v>12570</v>
      </c>
      <c r="C28" s="15">
        <f>MAX(0,MIN(A28-B28,inputs!$C$4)*inputs!$B$3)</f>
        <v>0</v>
      </c>
      <c r="D28" s="16">
        <f>MAX(0,(MIN(A28,inputs!$C$5)-(inputs!$C$4+B28))*inputs!$B$4)</f>
        <v>0</v>
      </c>
      <c r="E28" s="16">
        <f>MAX(0, (calculations!A28-inputs!$C$5)*inputs!$B$5)</f>
        <v>0</v>
      </c>
      <c r="F28" s="19">
        <f>MAX(0,inputs!$B$13*(MIN(calculations!A28,inputs!$C$14)-inputs!$C$13))+MAX(0,inputs!$B$14*(calculations!A28-inputs!$C$14))</f>
        <v>0</v>
      </c>
      <c r="G28" s="22">
        <f>MAX(MIN((calculations!A28-inputs!$B$21)/10000,100%),0) * inputs!$B$18</f>
        <v>0</v>
      </c>
      <c r="H28" s="24">
        <f>MIN(inputs!$B$32,A28)</f>
        <v>2600</v>
      </c>
      <c r="I28" s="24">
        <f>inputs!$B$29*(1+inputs!$B$33)-MAX(0,inputs!$B$31*(H28-inputs!$B$30))</f>
        <v>46486.999999999993</v>
      </c>
      <c r="J28" s="19">
        <f>$H28+(INT(COLUMN(J$1)/2) - 5) * ($A28-$H28)/9</f>
        <v>2600</v>
      </c>
      <c r="K28" s="24">
        <f>MAX(0,I28*(1+inputs!$B$33)-MAX(0,inputs!$B$31*(J28-inputs!$B$30)))</f>
        <v>47184.304999999986</v>
      </c>
      <c r="L28" s="19">
        <f>$H28+(INT(COLUMN(L$1)/2) - 5) * ($A28-$H28)/9</f>
        <v>2600</v>
      </c>
      <c r="M28" s="24">
        <f>MAX(0,K28*(1+inputs!$B$33)-MAX(0,inputs!$B$31*(L28-inputs!$B$30)))</f>
        <v>47892.06957499998</v>
      </c>
      <c r="N28" s="19">
        <f>$H28+(INT(COLUMN(N$1)/2) - 5) * ($A28-$H28)/9</f>
        <v>2600</v>
      </c>
      <c r="O28" s="24">
        <f>MAX(0,M28*(1+inputs!$B$33)-MAX(0,inputs!$B$31*(N28-inputs!$B$30)))</f>
        <v>48610.450618624971</v>
      </c>
      <c r="P28" s="19">
        <f>$H28+(INT(COLUMN(P$1)/2) - 5) * ($A28-$H28)/9</f>
        <v>2600</v>
      </c>
      <c r="Q28" s="24">
        <f>MAX(0,O28*(1+inputs!$B$33)-MAX(0,inputs!$B$31*(P28-inputs!$B$30)))</f>
        <v>49339.607377904344</v>
      </c>
      <c r="R28" s="19">
        <f>$H28+(INT(COLUMN(R$1)/2) - 5) * ($A28-$H28)/9</f>
        <v>2600</v>
      </c>
      <c r="S28" s="24">
        <f>MAX(0,Q28*(1+inputs!$B$33)-MAX(0,inputs!$B$31*(R28-inputs!$B$30)))</f>
        <v>50079.7014885729</v>
      </c>
      <c r="T28" s="19">
        <f>$H28+(INT(COLUMN(T$1)/2) - 5) * ($A28-$H28)/9</f>
        <v>2600</v>
      </c>
      <c r="U28" s="24">
        <f>MAX(0,S28*(1+inputs!$B$33)-MAX(0,inputs!$B$31*(T28-inputs!$B$30)))</f>
        <v>50830.897010901492</v>
      </c>
      <c r="V28" s="19">
        <f>$H28+(INT(COLUMN(V$1)/2) - 5) * ($A28-$H28)/9</f>
        <v>2600</v>
      </c>
      <c r="W28" s="24">
        <f>MAX(0,U28*(1+inputs!$B$33)-MAX(0,inputs!$B$31*(V28-inputs!$B$30)))</f>
        <v>51593.360466065009</v>
      </c>
      <c r="X28" s="19">
        <f>$H28+(INT(COLUMN(X$1)/2) - 5) * ($A28-$H28)/9</f>
        <v>2600</v>
      </c>
      <c r="Y28" s="24">
        <f>MAX(0,W28*(1+inputs!$B$33)-MAX(0,inputs!$B$31*(X28-inputs!$B$30)))</f>
        <v>52367.26087305598</v>
      </c>
      <c r="Z28" s="19">
        <f>IF(inputs!$B$27="YES",MAX(0,inputs!$B$31*(X28-inputs!$B$30)),0)</f>
        <v>0</v>
      </c>
      <c r="AA28" s="3">
        <f t="shared" si="2"/>
        <v>0</v>
      </c>
      <c r="AB28" s="1">
        <f t="shared" si="3"/>
        <v>0</v>
      </c>
      <c r="AC28" s="8">
        <f t="shared" si="0"/>
        <v>2600</v>
      </c>
    </row>
    <row r="29" spans="1:29" x14ac:dyDescent="0.2">
      <c r="A29" s="11">
        <f t="shared" si="1"/>
        <v>2700</v>
      </c>
      <c r="B29" s="15">
        <f>inputs!$C$3-MAX(0,MIN((calculations!A29-inputs!$B$8)*0.5,inputs!$C$3))+IF(AND(inputs!$B$23="YES",A29&lt;=inputs!$B$25),inputs!$B$24,0)</f>
        <v>12570</v>
      </c>
      <c r="C29" s="15">
        <f>MAX(0,MIN(A29-B29,inputs!$C$4)*inputs!$B$3)</f>
        <v>0</v>
      </c>
      <c r="D29" s="16">
        <f>MAX(0,(MIN(A29,inputs!$C$5)-(inputs!$C$4+B29))*inputs!$B$4)</f>
        <v>0</v>
      </c>
      <c r="E29" s="16">
        <f>MAX(0, (calculations!A29-inputs!$C$5)*inputs!$B$5)</f>
        <v>0</v>
      </c>
      <c r="F29" s="19">
        <f>MAX(0,inputs!$B$13*(MIN(calculations!A29,inputs!$C$14)-inputs!$C$13))+MAX(0,inputs!$B$14*(calculations!A29-inputs!$C$14))</f>
        <v>0</v>
      </c>
      <c r="G29" s="22">
        <f>MAX(MIN((calculations!A29-inputs!$B$21)/10000,100%),0) * inputs!$B$18</f>
        <v>0</v>
      </c>
      <c r="H29" s="24">
        <f>MIN(inputs!$B$32,A29)</f>
        <v>2700</v>
      </c>
      <c r="I29" s="24">
        <f>inputs!$B$29*(1+inputs!$B$33)-MAX(0,inputs!$B$31*(H29-inputs!$B$30))</f>
        <v>46486.999999999993</v>
      </c>
      <c r="J29" s="19">
        <f>$H29+(INT(COLUMN(J$1)/2) - 5) * ($A29-$H29)/9</f>
        <v>2700</v>
      </c>
      <c r="K29" s="24">
        <f>MAX(0,I29*(1+inputs!$B$33)-MAX(0,inputs!$B$31*(J29-inputs!$B$30)))</f>
        <v>47184.304999999986</v>
      </c>
      <c r="L29" s="19">
        <f>$H29+(INT(COLUMN(L$1)/2) - 5) * ($A29-$H29)/9</f>
        <v>2700</v>
      </c>
      <c r="M29" s="24">
        <f>MAX(0,K29*(1+inputs!$B$33)-MAX(0,inputs!$B$31*(L29-inputs!$B$30)))</f>
        <v>47892.06957499998</v>
      </c>
      <c r="N29" s="19">
        <f>$H29+(INT(COLUMN(N$1)/2) - 5) * ($A29-$H29)/9</f>
        <v>2700</v>
      </c>
      <c r="O29" s="24">
        <f>MAX(0,M29*(1+inputs!$B$33)-MAX(0,inputs!$B$31*(N29-inputs!$B$30)))</f>
        <v>48610.450618624971</v>
      </c>
      <c r="P29" s="19">
        <f>$H29+(INT(COLUMN(P$1)/2) - 5) * ($A29-$H29)/9</f>
        <v>2700</v>
      </c>
      <c r="Q29" s="24">
        <f>MAX(0,O29*(1+inputs!$B$33)-MAX(0,inputs!$B$31*(P29-inputs!$B$30)))</f>
        <v>49339.607377904344</v>
      </c>
      <c r="R29" s="19">
        <f>$H29+(INT(COLUMN(R$1)/2) - 5) * ($A29-$H29)/9</f>
        <v>2700</v>
      </c>
      <c r="S29" s="24">
        <f>MAX(0,Q29*(1+inputs!$B$33)-MAX(0,inputs!$B$31*(R29-inputs!$B$30)))</f>
        <v>50079.7014885729</v>
      </c>
      <c r="T29" s="19">
        <f>$H29+(INT(COLUMN(T$1)/2) - 5) * ($A29-$H29)/9</f>
        <v>2700</v>
      </c>
      <c r="U29" s="24">
        <f>MAX(0,S29*(1+inputs!$B$33)-MAX(0,inputs!$B$31*(T29-inputs!$B$30)))</f>
        <v>50830.897010901492</v>
      </c>
      <c r="V29" s="19">
        <f>$H29+(INT(COLUMN(V$1)/2) - 5) * ($A29-$H29)/9</f>
        <v>2700</v>
      </c>
      <c r="W29" s="24">
        <f>MAX(0,U29*(1+inputs!$B$33)-MAX(0,inputs!$B$31*(V29-inputs!$B$30)))</f>
        <v>51593.360466065009</v>
      </c>
      <c r="X29" s="19">
        <f>$H29+(INT(COLUMN(X$1)/2) - 5) * ($A29-$H29)/9</f>
        <v>2700</v>
      </c>
      <c r="Y29" s="24">
        <f>MAX(0,W29*(1+inputs!$B$33)-MAX(0,inputs!$B$31*(X29-inputs!$B$30)))</f>
        <v>52367.26087305598</v>
      </c>
      <c r="Z29" s="19">
        <f>IF(inputs!$B$27="YES",MAX(0,inputs!$B$31*(X29-inputs!$B$30)),0)</f>
        <v>0</v>
      </c>
      <c r="AA29" s="3">
        <f t="shared" si="2"/>
        <v>0</v>
      </c>
      <c r="AB29" s="1">
        <f t="shared" si="3"/>
        <v>0</v>
      </c>
      <c r="AC29" s="8">
        <f t="shared" si="0"/>
        <v>2700</v>
      </c>
    </row>
    <row r="30" spans="1:29" x14ac:dyDescent="0.2">
      <c r="A30" s="11">
        <f t="shared" si="1"/>
        <v>2800</v>
      </c>
      <c r="B30" s="15">
        <f>inputs!$C$3-MAX(0,MIN((calculations!A30-inputs!$B$8)*0.5,inputs!$C$3))+IF(AND(inputs!$B$23="YES",A30&lt;=inputs!$B$25),inputs!$B$24,0)</f>
        <v>12570</v>
      </c>
      <c r="C30" s="15">
        <f>MAX(0,MIN(A30-B30,inputs!$C$4)*inputs!$B$3)</f>
        <v>0</v>
      </c>
      <c r="D30" s="16">
        <f>MAX(0,(MIN(A30,inputs!$C$5)-(inputs!$C$4+B30))*inputs!$B$4)</f>
        <v>0</v>
      </c>
      <c r="E30" s="16">
        <f>MAX(0, (calculations!A30-inputs!$C$5)*inputs!$B$5)</f>
        <v>0</v>
      </c>
      <c r="F30" s="19">
        <f>MAX(0,inputs!$B$13*(MIN(calculations!A30,inputs!$C$14)-inputs!$C$13))+MAX(0,inputs!$B$14*(calculations!A30-inputs!$C$14))</f>
        <v>0</v>
      </c>
      <c r="G30" s="22">
        <f>MAX(MIN((calculations!A30-inputs!$B$21)/10000,100%),0) * inputs!$B$18</f>
        <v>0</v>
      </c>
      <c r="H30" s="24">
        <f>MIN(inputs!$B$32,A30)</f>
        <v>2800</v>
      </c>
      <c r="I30" s="24">
        <f>inputs!$B$29*(1+inputs!$B$33)-MAX(0,inputs!$B$31*(H30-inputs!$B$30))</f>
        <v>46486.999999999993</v>
      </c>
      <c r="J30" s="19">
        <f>$H30+(INT(COLUMN(J$1)/2) - 5) * ($A30-$H30)/9</f>
        <v>2800</v>
      </c>
      <c r="K30" s="24">
        <f>MAX(0,I30*(1+inputs!$B$33)-MAX(0,inputs!$B$31*(J30-inputs!$B$30)))</f>
        <v>47184.304999999986</v>
      </c>
      <c r="L30" s="19">
        <f>$H30+(INT(COLUMN(L$1)/2) - 5) * ($A30-$H30)/9</f>
        <v>2800</v>
      </c>
      <c r="M30" s="24">
        <f>MAX(0,K30*(1+inputs!$B$33)-MAX(0,inputs!$B$31*(L30-inputs!$B$30)))</f>
        <v>47892.06957499998</v>
      </c>
      <c r="N30" s="19">
        <f>$H30+(INT(COLUMN(N$1)/2) - 5) * ($A30-$H30)/9</f>
        <v>2800</v>
      </c>
      <c r="O30" s="24">
        <f>MAX(0,M30*(1+inputs!$B$33)-MAX(0,inputs!$B$31*(N30-inputs!$B$30)))</f>
        <v>48610.450618624971</v>
      </c>
      <c r="P30" s="19">
        <f>$H30+(INT(COLUMN(P$1)/2) - 5) * ($A30-$H30)/9</f>
        <v>2800</v>
      </c>
      <c r="Q30" s="24">
        <f>MAX(0,O30*(1+inputs!$B$33)-MAX(0,inputs!$B$31*(P30-inputs!$B$30)))</f>
        <v>49339.607377904344</v>
      </c>
      <c r="R30" s="19">
        <f>$H30+(INT(COLUMN(R$1)/2) - 5) * ($A30-$H30)/9</f>
        <v>2800</v>
      </c>
      <c r="S30" s="24">
        <f>MAX(0,Q30*(1+inputs!$B$33)-MAX(0,inputs!$B$31*(R30-inputs!$B$30)))</f>
        <v>50079.7014885729</v>
      </c>
      <c r="T30" s="19">
        <f>$H30+(INT(COLUMN(T$1)/2) - 5) * ($A30-$H30)/9</f>
        <v>2800</v>
      </c>
      <c r="U30" s="24">
        <f>MAX(0,S30*(1+inputs!$B$33)-MAX(0,inputs!$B$31*(T30-inputs!$B$30)))</f>
        <v>50830.897010901492</v>
      </c>
      <c r="V30" s="19">
        <f>$H30+(INT(COLUMN(V$1)/2) - 5) * ($A30-$H30)/9</f>
        <v>2800</v>
      </c>
      <c r="W30" s="24">
        <f>MAX(0,U30*(1+inputs!$B$33)-MAX(0,inputs!$B$31*(V30-inputs!$B$30)))</f>
        <v>51593.360466065009</v>
      </c>
      <c r="X30" s="19">
        <f>$H30+(INT(COLUMN(X$1)/2) - 5) * ($A30-$H30)/9</f>
        <v>2800</v>
      </c>
      <c r="Y30" s="24">
        <f>MAX(0,W30*(1+inputs!$B$33)-MAX(0,inputs!$B$31*(X30-inputs!$B$30)))</f>
        <v>52367.26087305598</v>
      </c>
      <c r="Z30" s="19">
        <f>IF(inputs!$B$27="YES",MAX(0,inputs!$B$31*(X30-inputs!$B$30)),0)</f>
        <v>0</v>
      </c>
      <c r="AA30" s="3">
        <f t="shared" si="2"/>
        <v>0</v>
      </c>
      <c r="AB30" s="1">
        <f t="shared" si="3"/>
        <v>0</v>
      </c>
      <c r="AC30" s="8">
        <f t="shared" si="0"/>
        <v>2800</v>
      </c>
    </row>
    <row r="31" spans="1:29" x14ac:dyDescent="0.2">
      <c r="A31" s="11">
        <f t="shared" si="1"/>
        <v>2900</v>
      </c>
      <c r="B31" s="15">
        <f>inputs!$C$3-MAX(0,MIN((calculations!A31-inputs!$B$8)*0.5,inputs!$C$3))+IF(AND(inputs!$B$23="YES",A31&lt;=inputs!$B$25),inputs!$B$24,0)</f>
        <v>12570</v>
      </c>
      <c r="C31" s="15">
        <f>MAX(0,MIN(A31-B31,inputs!$C$4)*inputs!$B$3)</f>
        <v>0</v>
      </c>
      <c r="D31" s="16">
        <f>MAX(0,(MIN(A31,inputs!$C$5)-(inputs!$C$4+B31))*inputs!$B$4)</f>
        <v>0</v>
      </c>
      <c r="E31" s="16">
        <f>MAX(0, (calculations!A31-inputs!$C$5)*inputs!$B$5)</f>
        <v>0</v>
      </c>
      <c r="F31" s="19">
        <f>MAX(0,inputs!$B$13*(MIN(calculations!A31,inputs!$C$14)-inputs!$C$13))+MAX(0,inputs!$B$14*(calculations!A31-inputs!$C$14))</f>
        <v>0</v>
      </c>
      <c r="G31" s="22">
        <f>MAX(MIN((calculations!A31-inputs!$B$21)/10000,100%),0) * inputs!$B$18</f>
        <v>0</v>
      </c>
      <c r="H31" s="24">
        <f>MIN(inputs!$B$32,A31)</f>
        <v>2900</v>
      </c>
      <c r="I31" s="24">
        <f>inputs!$B$29*(1+inputs!$B$33)-MAX(0,inputs!$B$31*(H31-inputs!$B$30))</f>
        <v>46486.999999999993</v>
      </c>
      <c r="J31" s="19">
        <f>$H31+(INT(COLUMN(J$1)/2) - 5) * ($A31-$H31)/9</f>
        <v>2900</v>
      </c>
      <c r="K31" s="24">
        <f>MAX(0,I31*(1+inputs!$B$33)-MAX(0,inputs!$B$31*(J31-inputs!$B$30)))</f>
        <v>47184.304999999986</v>
      </c>
      <c r="L31" s="19">
        <f>$H31+(INT(COLUMN(L$1)/2) - 5) * ($A31-$H31)/9</f>
        <v>2900</v>
      </c>
      <c r="M31" s="24">
        <f>MAX(0,K31*(1+inputs!$B$33)-MAX(0,inputs!$B$31*(L31-inputs!$B$30)))</f>
        <v>47892.06957499998</v>
      </c>
      <c r="N31" s="19">
        <f>$H31+(INT(COLUMN(N$1)/2) - 5) * ($A31-$H31)/9</f>
        <v>2900</v>
      </c>
      <c r="O31" s="24">
        <f>MAX(0,M31*(1+inputs!$B$33)-MAX(0,inputs!$B$31*(N31-inputs!$B$30)))</f>
        <v>48610.450618624971</v>
      </c>
      <c r="P31" s="19">
        <f>$H31+(INT(COLUMN(P$1)/2) - 5) * ($A31-$H31)/9</f>
        <v>2900</v>
      </c>
      <c r="Q31" s="24">
        <f>MAX(0,O31*(1+inputs!$B$33)-MAX(0,inputs!$B$31*(P31-inputs!$B$30)))</f>
        <v>49339.607377904344</v>
      </c>
      <c r="R31" s="19">
        <f>$H31+(INT(COLUMN(R$1)/2) - 5) * ($A31-$H31)/9</f>
        <v>2900</v>
      </c>
      <c r="S31" s="24">
        <f>MAX(0,Q31*(1+inputs!$B$33)-MAX(0,inputs!$B$31*(R31-inputs!$B$30)))</f>
        <v>50079.7014885729</v>
      </c>
      <c r="T31" s="19">
        <f>$H31+(INT(COLUMN(T$1)/2) - 5) * ($A31-$H31)/9</f>
        <v>2900</v>
      </c>
      <c r="U31" s="24">
        <f>MAX(0,S31*(1+inputs!$B$33)-MAX(0,inputs!$B$31*(T31-inputs!$B$30)))</f>
        <v>50830.897010901492</v>
      </c>
      <c r="V31" s="19">
        <f>$H31+(INT(COLUMN(V$1)/2) - 5) * ($A31-$H31)/9</f>
        <v>2900</v>
      </c>
      <c r="W31" s="24">
        <f>MAX(0,U31*(1+inputs!$B$33)-MAX(0,inputs!$B$31*(V31-inputs!$B$30)))</f>
        <v>51593.360466065009</v>
      </c>
      <c r="X31" s="19">
        <f>$H31+(INT(COLUMN(X$1)/2) - 5) * ($A31-$H31)/9</f>
        <v>2900</v>
      </c>
      <c r="Y31" s="24">
        <f>MAX(0,W31*(1+inputs!$B$33)-MAX(0,inputs!$B$31*(X31-inputs!$B$30)))</f>
        <v>52367.26087305598</v>
      </c>
      <c r="Z31" s="19">
        <f>IF(inputs!$B$27="YES",MAX(0,inputs!$B$31*(X31-inputs!$B$30)),0)</f>
        <v>0</v>
      </c>
      <c r="AA31" s="3">
        <f t="shared" si="2"/>
        <v>0</v>
      </c>
      <c r="AB31" s="1">
        <f t="shared" si="3"/>
        <v>0</v>
      </c>
      <c r="AC31" s="8">
        <f t="shared" si="0"/>
        <v>2900</v>
      </c>
    </row>
    <row r="32" spans="1:29" x14ac:dyDescent="0.2">
      <c r="A32" s="11">
        <f t="shared" si="1"/>
        <v>3000</v>
      </c>
      <c r="B32" s="15">
        <f>inputs!$C$3-MAX(0,MIN((calculations!A32-inputs!$B$8)*0.5,inputs!$C$3))+IF(AND(inputs!$B$23="YES",A32&lt;=inputs!$B$25),inputs!$B$24,0)</f>
        <v>12570</v>
      </c>
      <c r="C32" s="15">
        <f>MAX(0,MIN(A32-B32,inputs!$C$4)*inputs!$B$3)</f>
        <v>0</v>
      </c>
      <c r="D32" s="16">
        <f>MAX(0,(MIN(A32,inputs!$C$5)-(inputs!$C$4+B32))*inputs!$B$4)</f>
        <v>0</v>
      </c>
      <c r="E32" s="16">
        <f>MAX(0, (calculations!A32-inputs!$C$5)*inputs!$B$5)</f>
        <v>0</v>
      </c>
      <c r="F32" s="19">
        <f>MAX(0,inputs!$B$13*(MIN(calculations!A32,inputs!$C$14)-inputs!$C$13))+MAX(0,inputs!$B$14*(calculations!A32-inputs!$C$14))</f>
        <v>0</v>
      </c>
      <c r="G32" s="22">
        <f>MAX(MIN((calculations!A32-inputs!$B$21)/10000,100%),0) * inputs!$B$18</f>
        <v>0</v>
      </c>
      <c r="H32" s="24">
        <f>MIN(inputs!$B$32,A32)</f>
        <v>3000</v>
      </c>
      <c r="I32" s="24">
        <f>inputs!$B$29*(1+inputs!$B$33)-MAX(0,inputs!$B$31*(H32-inputs!$B$30))</f>
        <v>46486.999999999993</v>
      </c>
      <c r="J32" s="19">
        <f>$H32+(INT(COLUMN(J$1)/2) - 5) * ($A32-$H32)/9</f>
        <v>3000</v>
      </c>
      <c r="K32" s="24">
        <f>MAX(0,I32*(1+inputs!$B$33)-MAX(0,inputs!$B$31*(J32-inputs!$B$30)))</f>
        <v>47184.304999999986</v>
      </c>
      <c r="L32" s="19">
        <f>$H32+(INT(COLUMN(L$1)/2) - 5) * ($A32-$H32)/9</f>
        <v>3000</v>
      </c>
      <c r="M32" s="24">
        <f>MAX(0,K32*(1+inputs!$B$33)-MAX(0,inputs!$B$31*(L32-inputs!$B$30)))</f>
        <v>47892.06957499998</v>
      </c>
      <c r="N32" s="19">
        <f>$H32+(INT(COLUMN(N$1)/2) - 5) * ($A32-$H32)/9</f>
        <v>3000</v>
      </c>
      <c r="O32" s="24">
        <f>MAX(0,M32*(1+inputs!$B$33)-MAX(0,inputs!$B$31*(N32-inputs!$B$30)))</f>
        <v>48610.450618624971</v>
      </c>
      <c r="P32" s="19">
        <f>$H32+(INT(COLUMN(P$1)/2) - 5) * ($A32-$H32)/9</f>
        <v>3000</v>
      </c>
      <c r="Q32" s="24">
        <f>MAX(0,O32*(1+inputs!$B$33)-MAX(0,inputs!$B$31*(P32-inputs!$B$30)))</f>
        <v>49339.607377904344</v>
      </c>
      <c r="R32" s="19">
        <f>$H32+(INT(COLUMN(R$1)/2) - 5) * ($A32-$H32)/9</f>
        <v>3000</v>
      </c>
      <c r="S32" s="24">
        <f>MAX(0,Q32*(1+inputs!$B$33)-MAX(0,inputs!$B$31*(R32-inputs!$B$30)))</f>
        <v>50079.7014885729</v>
      </c>
      <c r="T32" s="19">
        <f>$H32+(INT(COLUMN(T$1)/2) - 5) * ($A32-$H32)/9</f>
        <v>3000</v>
      </c>
      <c r="U32" s="24">
        <f>MAX(0,S32*(1+inputs!$B$33)-MAX(0,inputs!$B$31*(T32-inputs!$B$30)))</f>
        <v>50830.897010901492</v>
      </c>
      <c r="V32" s="19">
        <f>$H32+(INT(COLUMN(V$1)/2) - 5) * ($A32-$H32)/9</f>
        <v>3000</v>
      </c>
      <c r="W32" s="24">
        <f>MAX(0,U32*(1+inputs!$B$33)-MAX(0,inputs!$B$31*(V32-inputs!$B$30)))</f>
        <v>51593.360466065009</v>
      </c>
      <c r="X32" s="19">
        <f>$H32+(INT(COLUMN(X$1)/2) - 5) * ($A32-$H32)/9</f>
        <v>3000</v>
      </c>
      <c r="Y32" s="24">
        <f>MAX(0,W32*(1+inputs!$B$33)-MAX(0,inputs!$B$31*(X32-inputs!$B$30)))</f>
        <v>52367.26087305598</v>
      </c>
      <c r="Z32" s="19">
        <f>IF(inputs!$B$27="YES",MAX(0,inputs!$B$31*(X32-inputs!$B$30)),0)</f>
        <v>0</v>
      </c>
      <c r="AA32" s="3">
        <f t="shared" si="2"/>
        <v>0</v>
      </c>
      <c r="AB32" s="1">
        <f t="shared" si="3"/>
        <v>0</v>
      </c>
      <c r="AC32" s="8">
        <f t="shared" si="0"/>
        <v>3000</v>
      </c>
    </row>
    <row r="33" spans="1:29" x14ac:dyDescent="0.2">
      <c r="A33" s="11">
        <f t="shared" si="1"/>
        <v>3100</v>
      </c>
      <c r="B33" s="15">
        <f>inputs!$C$3-MAX(0,MIN((calculations!A33-inputs!$B$8)*0.5,inputs!$C$3))+IF(AND(inputs!$B$23="YES",A33&lt;=inputs!$B$25),inputs!$B$24,0)</f>
        <v>12570</v>
      </c>
      <c r="C33" s="15">
        <f>MAX(0,MIN(A33-B33,inputs!$C$4)*inputs!$B$3)</f>
        <v>0</v>
      </c>
      <c r="D33" s="16">
        <f>MAX(0,(MIN(A33,inputs!$C$5)-(inputs!$C$4+B33))*inputs!$B$4)</f>
        <v>0</v>
      </c>
      <c r="E33" s="16">
        <f>MAX(0, (calculations!A33-inputs!$C$5)*inputs!$B$5)</f>
        <v>0</v>
      </c>
      <c r="F33" s="19">
        <f>MAX(0,inputs!$B$13*(MIN(calculations!A33,inputs!$C$14)-inputs!$C$13))+MAX(0,inputs!$B$14*(calculations!A33-inputs!$C$14))</f>
        <v>0</v>
      </c>
      <c r="G33" s="22">
        <f>MAX(MIN((calculations!A33-inputs!$B$21)/10000,100%),0) * inputs!$B$18</f>
        <v>0</v>
      </c>
      <c r="H33" s="24">
        <f>MIN(inputs!$B$32,A33)</f>
        <v>3100</v>
      </c>
      <c r="I33" s="24">
        <f>inputs!$B$29*(1+inputs!$B$33)-MAX(0,inputs!$B$31*(H33-inputs!$B$30))</f>
        <v>46486.999999999993</v>
      </c>
      <c r="J33" s="19">
        <f>$H33+(INT(COLUMN(J$1)/2) - 5) * ($A33-$H33)/9</f>
        <v>3100</v>
      </c>
      <c r="K33" s="24">
        <f>MAX(0,I33*(1+inputs!$B$33)-MAX(0,inputs!$B$31*(J33-inputs!$B$30)))</f>
        <v>47184.304999999986</v>
      </c>
      <c r="L33" s="19">
        <f>$H33+(INT(COLUMN(L$1)/2) - 5) * ($A33-$H33)/9</f>
        <v>3100</v>
      </c>
      <c r="M33" s="24">
        <f>MAX(0,K33*(1+inputs!$B$33)-MAX(0,inputs!$B$31*(L33-inputs!$B$30)))</f>
        <v>47892.06957499998</v>
      </c>
      <c r="N33" s="19">
        <f>$H33+(INT(COLUMN(N$1)/2) - 5) * ($A33-$H33)/9</f>
        <v>3100</v>
      </c>
      <c r="O33" s="24">
        <f>MAX(0,M33*(1+inputs!$B$33)-MAX(0,inputs!$B$31*(N33-inputs!$B$30)))</f>
        <v>48610.450618624971</v>
      </c>
      <c r="P33" s="19">
        <f>$H33+(INT(COLUMN(P$1)/2) - 5) * ($A33-$H33)/9</f>
        <v>3100</v>
      </c>
      <c r="Q33" s="24">
        <f>MAX(0,O33*(1+inputs!$B$33)-MAX(0,inputs!$B$31*(P33-inputs!$B$30)))</f>
        <v>49339.607377904344</v>
      </c>
      <c r="R33" s="19">
        <f>$H33+(INT(COLUMN(R$1)/2) - 5) * ($A33-$H33)/9</f>
        <v>3100</v>
      </c>
      <c r="S33" s="24">
        <f>MAX(0,Q33*(1+inputs!$B$33)-MAX(0,inputs!$B$31*(R33-inputs!$B$30)))</f>
        <v>50079.7014885729</v>
      </c>
      <c r="T33" s="19">
        <f>$H33+(INT(COLUMN(T$1)/2) - 5) * ($A33-$H33)/9</f>
        <v>3100</v>
      </c>
      <c r="U33" s="24">
        <f>MAX(0,S33*(1+inputs!$B$33)-MAX(0,inputs!$B$31*(T33-inputs!$B$30)))</f>
        <v>50830.897010901492</v>
      </c>
      <c r="V33" s="19">
        <f>$H33+(INT(COLUMN(V$1)/2) - 5) * ($A33-$H33)/9</f>
        <v>3100</v>
      </c>
      <c r="W33" s="24">
        <f>MAX(0,U33*(1+inputs!$B$33)-MAX(0,inputs!$B$31*(V33-inputs!$B$30)))</f>
        <v>51593.360466065009</v>
      </c>
      <c r="X33" s="19">
        <f>$H33+(INT(COLUMN(X$1)/2) - 5) * ($A33-$H33)/9</f>
        <v>3100</v>
      </c>
      <c r="Y33" s="24">
        <f>MAX(0,W33*(1+inputs!$B$33)-MAX(0,inputs!$B$31*(X33-inputs!$B$30)))</f>
        <v>52367.26087305598</v>
      </c>
      <c r="Z33" s="19">
        <f>IF(inputs!$B$27="YES",MAX(0,inputs!$B$31*(X33-inputs!$B$30)),0)</f>
        <v>0</v>
      </c>
      <c r="AA33" s="3">
        <f t="shared" si="2"/>
        <v>0</v>
      </c>
      <c r="AB33" s="1">
        <f t="shared" si="3"/>
        <v>0</v>
      </c>
      <c r="AC33" s="8">
        <f t="shared" si="0"/>
        <v>3100</v>
      </c>
    </row>
    <row r="34" spans="1:29" x14ac:dyDescent="0.2">
      <c r="A34" s="11">
        <f t="shared" si="1"/>
        <v>3200</v>
      </c>
      <c r="B34" s="15">
        <f>inputs!$C$3-MAX(0,MIN((calculations!A34-inputs!$B$8)*0.5,inputs!$C$3))+IF(AND(inputs!$B$23="YES",A34&lt;=inputs!$B$25),inputs!$B$24,0)</f>
        <v>12570</v>
      </c>
      <c r="C34" s="15">
        <f>MAX(0,MIN(A34-B34,inputs!$C$4)*inputs!$B$3)</f>
        <v>0</v>
      </c>
      <c r="D34" s="16">
        <f>MAX(0,(MIN(A34,inputs!$C$5)-(inputs!$C$4+B34))*inputs!$B$4)</f>
        <v>0</v>
      </c>
      <c r="E34" s="16">
        <f>MAX(0, (calculations!A34-inputs!$C$5)*inputs!$B$5)</f>
        <v>0</v>
      </c>
      <c r="F34" s="19">
        <f>MAX(0,inputs!$B$13*(MIN(calculations!A34,inputs!$C$14)-inputs!$C$13))+MAX(0,inputs!$B$14*(calculations!A34-inputs!$C$14))</f>
        <v>0</v>
      </c>
      <c r="G34" s="22">
        <f>MAX(MIN((calculations!A34-inputs!$B$21)/10000,100%),0) * inputs!$B$18</f>
        <v>0</v>
      </c>
      <c r="H34" s="24">
        <f>MIN(inputs!$B$32,A34)</f>
        <v>3200</v>
      </c>
      <c r="I34" s="24">
        <f>inputs!$B$29*(1+inputs!$B$33)-MAX(0,inputs!$B$31*(H34-inputs!$B$30))</f>
        <v>46486.999999999993</v>
      </c>
      <c r="J34" s="19">
        <f>$H34+(INT(COLUMN(J$1)/2) - 5) * ($A34-$H34)/9</f>
        <v>3200</v>
      </c>
      <c r="K34" s="24">
        <f>MAX(0,I34*(1+inputs!$B$33)-MAX(0,inputs!$B$31*(J34-inputs!$B$30)))</f>
        <v>47184.304999999986</v>
      </c>
      <c r="L34" s="19">
        <f>$H34+(INT(COLUMN(L$1)/2) - 5) * ($A34-$H34)/9</f>
        <v>3200</v>
      </c>
      <c r="M34" s="24">
        <f>MAX(0,K34*(1+inputs!$B$33)-MAX(0,inputs!$B$31*(L34-inputs!$B$30)))</f>
        <v>47892.06957499998</v>
      </c>
      <c r="N34" s="19">
        <f>$H34+(INT(COLUMN(N$1)/2) - 5) * ($A34-$H34)/9</f>
        <v>3200</v>
      </c>
      <c r="O34" s="24">
        <f>MAX(0,M34*(1+inputs!$B$33)-MAX(0,inputs!$B$31*(N34-inputs!$B$30)))</f>
        <v>48610.450618624971</v>
      </c>
      <c r="P34" s="19">
        <f>$H34+(INT(COLUMN(P$1)/2) - 5) * ($A34-$H34)/9</f>
        <v>3200</v>
      </c>
      <c r="Q34" s="24">
        <f>MAX(0,O34*(1+inputs!$B$33)-MAX(0,inputs!$B$31*(P34-inputs!$B$30)))</f>
        <v>49339.607377904344</v>
      </c>
      <c r="R34" s="19">
        <f>$H34+(INT(COLUMN(R$1)/2) - 5) * ($A34-$H34)/9</f>
        <v>3200</v>
      </c>
      <c r="S34" s="24">
        <f>MAX(0,Q34*(1+inputs!$B$33)-MAX(0,inputs!$B$31*(R34-inputs!$B$30)))</f>
        <v>50079.7014885729</v>
      </c>
      <c r="T34" s="19">
        <f>$H34+(INT(COLUMN(T$1)/2) - 5) * ($A34-$H34)/9</f>
        <v>3200</v>
      </c>
      <c r="U34" s="24">
        <f>MAX(0,S34*(1+inputs!$B$33)-MAX(0,inputs!$B$31*(T34-inputs!$B$30)))</f>
        <v>50830.897010901492</v>
      </c>
      <c r="V34" s="19">
        <f>$H34+(INT(COLUMN(V$1)/2) - 5) * ($A34-$H34)/9</f>
        <v>3200</v>
      </c>
      <c r="W34" s="24">
        <f>MAX(0,U34*(1+inputs!$B$33)-MAX(0,inputs!$B$31*(V34-inputs!$B$30)))</f>
        <v>51593.360466065009</v>
      </c>
      <c r="X34" s="19">
        <f>$H34+(INT(COLUMN(X$1)/2) - 5) * ($A34-$H34)/9</f>
        <v>3200</v>
      </c>
      <c r="Y34" s="24">
        <f>MAX(0,W34*(1+inputs!$B$33)-MAX(0,inputs!$B$31*(X34-inputs!$B$30)))</f>
        <v>52367.26087305598</v>
      </c>
      <c r="Z34" s="19">
        <f>IF(inputs!$B$27="YES",MAX(0,inputs!$B$31*(X34-inputs!$B$30)),0)</f>
        <v>0</v>
      </c>
      <c r="AA34" s="3">
        <f t="shared" si="2"/>
        <v>0</v>
      </c>
      <c r="AB34" s="1">
        <f t="shared" si="3"/>
        <v>0</v>
      </c>
      <c r="AC34" s="8">
        <f t="shared" si="0"/>
        <v>3200</v>
      </c>
    </row>
    <row r="35" spans="1:29" x14ac:dyDescent="0.2">
      <c r="A35" s="11">
        <f t="shared" si="1"/>
        <v>3300</v>
      </c>
      <c r="B35" s="15">
        <f>inputs!$C$3-MAX(0,MIN((calculations!A35-inputs!$B$8)*0.5,inputs!$C$3))+IF(AND(inputs!$B$23="YES",A35&lt;=inputs!$B$25),inputs!$B$24,0)</f>
        <v>12570</v>
      </c>
      <c r="C35" s="15">
        <f>MAX(0,MIN(A35-B35,inputs!$C$4)*inputs!$B$3)</f>
        <v>0</v>
      </c>
      <c r="D35" s="16">
        <f>MAX(0,(MIN(A35,inputs!$C$5)-(inputs!$C$4+B35))*inputs!$B$4)</f>
        <v>0</v>
      </c>
      <c r="E35" s="16">
        <f>MAX(0, (calculations!A35-inputs!$C$5)*inputs!$B$5)</f>
        <v>0</v>
      </c>
      <c r="F35" s="19">
        <f>MAX(0,inputs!$B$13*(MIN(calculations!A35,inputs!$C$14)-inputs!$C$13))+MAX(0,inputs!$B$14*(calculations!A35-inputs!$C$14))</f>
        <v>0</v>
      </c>
      <c r="G35" s="22">
        <f>MAX(MIN((calculations!A35-inputs!$B$21)/10000,100%),0) * inputs!$B$18</f>
        <v>0</v>
      </c>
      <c r="H35" s="24">
        <f>MIN(inputs!$B$32,A35)</f>
        <v>3300</v>
      </c>
      <c r="I35" s="24">
        <f>inputs!$B$29*(1+inputs!$B$33)-MAX(0,inputs!$B$31*(H35-inputs!$B$30))</f>
        <v>46486.999999999993</v>
      </c>
      <c r="J35" s="19">
        <f>$H35+(INT(COLUMN(J$1)/2) - 5) * ($A35-$H35)/9</f>
        <v>3300</v>
      </c>
      <c r="K35" s="24">
        <f>MAX(0,I35*(1+inputs!$B$33)-MAX(0,inputs!$B$31*(J35-inputs!$B$30)))</f>
        <v>47184.304999999986</v>
      </c>
      <c r="L35" s="19">
        <f>$H35+(INT(COLUMN(L$1)/2) - 5) * ($A35-$H35)/9</f>
        <v>3300</v>
      </c>
      <c r="M35" s="24">
        <f>MAX(0,K35*(1+inputs!$B$33)-MAX(0,inputs!$B$31*(L35-inputs!$B$30)))</f>
        <v>47892.06957499998</v>
      </c>
      <c r="N35" s="19">
        <f>$H35+(INT(COLUMN(N$1)/2) - 5) * ($A35-$H35)/9</f>
        <v>3300</v>
      </c>
      <c r="O35" s="24">
        <f>MAX(0,M35*(1+inputs!$B$33)-MAX(0,inputs!$B$31*(N35-inputs!$B$30)))</f>
        <v>48610.450618624971</v>
      </c>
      <c r="P35" s="19">
        <f>$H35+(INT(COLUMN(P$1)/2) - 5) * ($A35-$H35)/9</f>
        <v>3300</v>
      </c>
      <c r="Q35" s="24">
        <f>MAX(0,O35*(1+inputs!$B$33)-MAX(0,inputs!$B$31*(P35-inputs!$B$30)))</f>
        <v>49339.607377904344</v>
      </c>
      <c r="R35" s="19">
        <f>$H35+(INT(COLUMN(R$1)/2) - 5) * ($A35-$H35)/9</f>
        <v>3300</v>
      </c>
      <c r="S35" s="24">
        <f>MAX(0,Q35*(1+inputs!$B$33)-MAX(0,inputs!$B$31*(R35-inputs!$B$30)))</f>
        <v>50079.7014885729</v>
      </c>
      <c r="T35" s="19">
        <f>$H35+(INT(COLUMN(T$1)/2) - 5) * ($A35-$H35)/9</f>
        <v>3300</v>
      </c>
      <c r="U35" s="24">
        <f>MAX(0,S35*(1+inputs!$B$33)-MAX(0,inputs!$B$31*(T35-inputs!$B$30)))</f>
        <v>50830.897010901492</v>
      </c>
      <c r="V35" s="19">
        <f>$H35+(INT(COLUMN(V$1)/2) - 5) * ($A35-$H35)/9</f>
        <v>3300</v>
      </c>
      <c r="W35" s="24">
        <f>MAX(0,U35*(1+inputs!$B$33)-MAX(0,inputs!$B$31*(V35-inputs!$B$30)))</f>
        <v>51593.360466065009</v>
      </c>
      <c r="X35" s="19">
        <f>$H35+(INT(COLUMN(X$1)/2) - 5) * ($A35-$H35)/9</f>
        <v>3300</v>
      </c>
      <c r="Y35" s="24">
        <f>MAX(0,W35*(1+inputs!$B$33)-MAX(0,inputs!$B$31*(X35-inputs!$B$30)))</f>
        <v>52367.26087305598</v>
      </c>
      <c r="Z35" s="19">
        <f>IF(inputs!$B$27="YES",MAX(0,inputs!$B$31*(X35-inputs!$B$30)),0)</f>
        <v>0</v>
      </c>
      <c r="AA35" s="3">
        <f t="shared" si="2"/>
        <v>0</v>
      </c>
      <c r="AB35" s="1">
        <f t="shared" si="3"/>
        <v>0</v>
      </c>
      <c r="AC35" s="8">
        <f t="shared" si="0"/>
        <v>3300</v>
      </c>
    </row>
    <row r="36" spans="1:29" x14ac:dyDescent="0.2">
      <c r="A36" s="11">
        <f t="shared" si="1"/>
        <v>3400</v>
      </c>
      <c r="B36" s="15">
        <f>inputs!$C$3-MAX(0,MIN((calculations!A36-inputs!$B$8)*0.5,inputs!$C$3))+IF(AND(inputs!$B$23="YES",A36&lt;=inputs!$B$25),inputs!$B$24,0)</f>
        <v>12570</v>
      </c>
      <c r="C36" s="15">
        <f>MAX(0,MIN(A36-B36,inputs!$C$4)*inputs!$B$3)</f>
        <v>0</v>
      </c>
      <c r="D36" s="16">
        <f>MAX(0,(MIN(A36,inputs!$C$5)-(inputs!$C$4+B36))*inputs!$B$4)</f>
        <v>0</v>
      </c>
      <c r="E36" s="16">
        <f>MAX(0, (calculations!A36-inputs!$C$5)*inputs!$B$5)</f>
        <v>0</v>
      </c>
      <c r="F36" s="19">
        <f>MAX(0,inputs!$B$13*(MIN(calculations!A36,inputs!$C$14)-inputs!$C$13))+MAX(0,inputs!$B$14*(calculations!A36-inputs!$C$14))</f>
        <v>0</v>
      </c>
      <c r="G36" s="22">
        <f>MAX(MIN((calculations!A36-inputs!$B$21)/10000,100%),0) * inputs!$B$18</f>
        <v>0</v>
      </c>
      <c r="H36" s="24">
        <f>MIN(inputs!$B$32,A36)</f>
        <v>3400</v>
      </c>
      <c r="I36" s="24">
        <f>inputs!$B$29*(1+inputs!$B$33)-MAX(0,inputs!$B$31*(H36-inputs!$B$30))</f>
        <v>46486.999999999993</v>
      </c>
      <c r="J36" s="19">
        <f>$H36+(INT(COLUMN(J$1)/2) - 5) * ($A36-$H36)/9</f>
        <v>3400</v>
      </c>
      <c r="K36" s="24">
        <f>MAX(0,I36*(1+inputs!$B$33)-MAX(0,inputs!$B$31*(J36-inputs!$B$30)))</f>
        <v>47184.304999999986</v>
      </c>
      <c r="L36" s="19">
        <f>$H36+(INT(COLUMN(L$1)/2) - 5) * ($A36-$H36)/9</f>
        <v>3400</v>
      </c>
      <c r="M36" s="24">
        <f>MAX(0,K36*(1+inputs!$B$33)-MAX(0,inputs!$B$31*(L36-inputs!$B$30)))</f>
        <v>47892.06957499998</v>
      </c>
      <c r="N36" s="19">
        <f>$H36+(INT(COLUMN(N$1)/2) - 5) * ($A36-$H36)/9</f>
        <v>3400</v>
      </c>
      <c r="O36" s="24">
        <f>MAX(0,M36*(1+inputs!$B$33)-MAX(0,inputs!$B$31*(N36-inputs!$B$30)))</f>
        <v>48610.450618624971</v>
      </c>
      <c r="P36" s="19">
        <f>$H36+(INT(COLUMN(P$1)/2) - 5) * ($A36-$H36)/9</f>
        <v>3400</v>
      </c>
      <c r="Q36" s="24">
        <f>MAX(0,O36*(1+inputs!$B$33)-MAX(0,inputs!$B$31*(P36-inputs!$B$30)))</f>
        <v>49339.607377904344</v>
      </c>
      <c r="R36" s="19">
        <f>$H36+(INT(COLUMN(R$1)/2) - 5) * ($A36-$H36)/9</f>
        <v>3400</v>
      </c>
      <c r="S36" s="24">
        <f>MAX(0,Q36*(1+inputs!$B$33)-MAX(0,inputs!$B$31*(R36-inputs!$B$30)))</f>
        <v>50079.7014885729</v>
      </c>
      <c r="T36" s="19">
        <f>$H36+(INT(COLUMN(T$1)/2) - 5) * ($A36-$H36)/9</f>
        <v>3400</v>
      </c>
      <c r="U36" s="24">
        <f>MAX(0,S36*(1+inputs!$B$33)-MAX(0,inputs!$B$31*(T36-inputs!$B$30)))</f>
        <v>50830.897010901492</v>
      </c>
      <c r="V36" s="19">
        <f>$H36+(INT(COLUMN(V$1)/2) - 5) * ($A36-$H36)/9</f>
        <v>3400</v>
      </c>
      <c r="W36" s="24">
        <f>MAX(0,U36*(1+inputs!$B$33)-MAX(0,inputs!$B$31*(V36-inputs!$B$30)))</f>
        <v>51593.360466065009</v>
      </c>
      <c r="X36" s="19">
        <f>$H36+(INT(COLUMN(X$1)/2) - 5) * ($A36-$H36)/9</f>
        <v>3400</v>
      </c>
      <c r="Y36" s="24">
        <f>MAX(0,W36*(1+inputs!$B$33)-MAX(0,inputs!$B$31*(X36-inputs!$B$30)))</f>
        <v>52367.26087305598</v>
      </c>
      <c r="Z36" s="19">
        <f>IF(inputs!$B$27="YES",MAX(0,inputs!$B$31*(X36-inputs!$B$30)),0)</f>
        <v>0</v>
      </c>
      <c r="AA36" s="3">
        <f t="shared" si="2"/>
        <v>0</v>
      </c>
      <c r="AB36" s="1">
        <f t="shared" si="3"/>
        <v>0</v>
      </c>
      <c r="AC36" s="8">
        <f t="shared" si="0"/>
        <v>3400</v>
      </c>
    </row>
    <row r="37" spans="1:29" x14ac:dyDescent="0.2">
      <c r="A37" s="11">
        <f t="shared" si="1"/>
        <v>3500</v>
      </c>
      <c r="B37" s="15">
        <f>inputs!$C$3-MAX(0,MIN((calculations!A37-inputs!$B$8)*0.5,inputs!$C$3))+IF(AND(inputs!$B$23="YES",A37&lt;=inputs!$B$25),inputs!$B$24,0)</f>
        <v>12570</v>
      </c>
      <c r="C37" s="15">
        <f>MAX(0,MIN(A37-B37,inputs!$C$4)*inputs!$B$3)</f>
        <v>0</v>
      </c>
      <c r="D37" s="16">
        <f>MAX(0,(MIN(A37,inputs!$C$5)-(inputs!$C$4+B37))*inputs!$B$4)</f>
        <v>0</v>
      </c>
      <c r="E37" s="16">
        <f>MAX(0, (calculations!A37-inputs!$C$5)*inputs!$B$5)</f>
        <v>0</v>
      </c>
      <c r="F37" s="19">
        <f>MAX(0,inputs!$B$13*(MIN(calculations!A37,inputs!$C$14)-inputs!$C$13))+MAX(0,inputs!$B$14*(calculations!A37-inputs!$C$14))</f>
        <v>0</v>
      </c>
      <c r="G37" s="22">
        <f>MAX(MIN((calculations!A37-inputs!$B$21)/10000,100%),0) * inputs!$B$18</f>
        <v>0</v>
      </c>
      <c r="H37" s="24">
        <f>MIN(inputs!$B$32,A37)</f>
        <v>3500</v>
      </c>
      <c r="I37" s="24">
        <f>inputs!$B$29*(1+inputs!$B$33)-MAX(0,inputs!$B$31*(H37-inputs!$B$30))</f>
        <v>46486.999999999993</v>
      </c>
      <c r="J37" s="19">
        <f>$H37+(INT(COLUMN(J$1)/2) - 5) * ($A37-$H37)/9</f>
        <v>3500</v>
      </c>
      <c r="K37" s="24">
        <f>MAX(0,I37*(1+inputs!$B$33)-MAX(0,inputs!$B$31*(J37-inputs!$B$30)))</f>
        <v>47184.304999999986</v>
      </c>
      <c r="L37" s="19">
        <f>$H37+(INT(COLUMN(L$1)/2) - 5) * ($A37-$H37)/9</f>
        <v>3500</v>
      </c>
      <c r="M37" s="24">
        <f>MAX(0,K37*(1+inputs!$B$33)-MAX(0,inputs!$B$31*(L37-inputs!$B$30)))</f>
        <v>47892.06957499998</v>
      </c>
      <c r="N37" s="19">
        <f>$H37+(INT(COLUMN(N$1)/2) - 5) * ($A37-$H37)/9</f>
        <v>3500</v>
      </c>
      <c r="O37" s="24">
        <f>MAX(0,M37*(1+inputs!$B$33)-MAX(0,inputs!$B$31*(N37-inputs!$B$30)))</f>
        <v>48610.450618624971</v>
      </c>
      <c r="P37" s="19">
        <f>$H37+(INT(COLUMN(P$1)/2) - 5) * ($A37-$H37)/9</f>
        <v>3500</v>
      </c>
      <c r="Q37" s="24">
        <f>MAX(0,O37*(1+inputs!$B$33)-MAX(0,inputs!$B$31*(P37-inputs!$B$30)))</f>
        <v>49339.607377904344</v>
      </c>
      <c r="R37" s="19">
        <f>$H37+(INT(COLUMN(R$1)/2) - 5) * ($A37-$H37)/9</f>
        <v>3500</v>
      </c>
      <c r="S37" s="24">
        <f>MAX(0,Q37*(1+inputs!$B$33)-MAX(0,inputs!$B$31*(R37-inputs!$B$30)))</f>
        <v>50079.7014885729</v>
      </c>
      <c r="T37" s="19">
        <f>$H37+(INT(COLUMN(T$1)/2) - 5) * ($A37-$H37)/9</f>
        <v>3500</v>
      </c>
      <c r="U37" s="24">
        <f>MAX(0,S37*(1+inputs!$B$33)-MAX(0,inputs!$B$31*(T37-inputs!$B$30)))</f>
        <v>50830.897010901492</v>
      </c>
      <c r="V37" s="19">
        <f>$H37+(INT(COLUMN(V$1)/2) - 5) * ($A37-$H37)/9</f>
        <v>3500</v>
      </c>
      <c r="W37" s="24">
        <f>MAX(0,U37*(1+inputs!$B$33)-MAX(0,inputs!$B$31*(V37-inputs!$B$30)))</f>
        <v>51593.360466065009</v>
      </c>
      <c r="X37" s="19">
        <f>$H37+(INT(COLUMN(X$1)/2) - 5) * ($A37-$H37)/9</f>
        <v>3500</v>
      </c>
      <c r="Y37" s="24">
        <f>MAX(0,W37*(1+inputs!$B$33)-MAX(0,inputs!$B$31*(X37-inputs!$B$30)))</f>
        <v>52367.26087305598</v>
      </c>
      <c r="Z37" s="19">
        <f>IF(inputs!$B$27="YES",MAX(0,inputs!$B$31*(X37-inputs!$B$30)),0)</f>
        <v>0</v>
      </c>
      <c r="AA37" s="3">
        <f t="shared" si="2"/>
        <v>0</v>
      </c>
      <c r="AB37" s="1">
        <f t="shared" si="3"/>
        <v>0</v>
      </c>
      <c r="AC37" s="8">
        <f t="shared" si="0"/>
        <v>3500</v>
      </c>
    </row>
    <row r="38" spans="1:29" x14ac:dyDescent="0.2">
      <c r="A38" s="11">
        <f t="shared" si="1"/>
        <v>3600</v>
      </c>
      <c r="B38" s="15">
        <f>inputs!$C$3-MAX(0,MIN((calculations!A38-inputs!$B$8)*0.5,inputs!$C$3))+IF(AND(inputs!$B$23="YES",A38&lt;=inputs!$B$25),inputs!$B$24,0)</f>
        <v>12570</v>
      </c>
      <c r="C38" s="15">
        <f>MAX(0,MIN(A38-B38,inputs!$C$4)*inputs!$B$3)</f>
        <v>0</v>
      </c>
      <c r="D38" s="16">
        <f>MAX(0,(MIN(A38,inputs!$C$5)-(inputs!$C$4+B38))*inputs!$B$4)</f>
        <v>0</v>
      </c>
      <c r="E38" s="16">
        <f>MAX(0, (calculations!A38-inputs!$C$5)*inputs!$B$5)</f>
        <v>0</v>
      </c>
      <c r="F38" s="19">
        <f>MAX(0,inputs!$B$13*(MIN(calculations!A38,inputs!$C$14)-inputs!$C$13))+MAX(0,inputs!$B$14*(calculations!A38-inputs!$C$14))</f>
        <v>0</v>
      </c>
      <c r="G38" s="22">
        <f>MAX(MIN((calculations!A38-inputs!$B$21)/10000,100%),0) * inputs!$B$18</f>
        <v>0</v>
      </c>
      <c r="H38" s="24">
        <f>MIN(inputs!$B$32,A38)</f>
        <v>3600</v>
      </c>
      <c r="I38" s="24">
        <f>inputs!$B$29*(1+inputs!$B$33)-MAX(0,inputs!$B$31*(H38-inputs!$B$30))</f>
        <v>46486.999999999993</v>
      </c>
      <c r="J38" s="19">
        <f>$H38+(INT(COLUMN(J$1)/2) - 5) * ($A38-$H38)/9</f>
        <v>3600</v>
      </c>
      <c r="K38" s="24">
        <f>MAX(0,I38*(1+inputs!$B$33)-MAX(0,inputs!$B$31*(J38-inputs!$B$30)))</f>
        <v>47184.304999999986</v>
      </c>
      <c r="L38" s="19">
        <f>$H38+(INT(COLUMN(L$1)/2) - 5) * ($A38-$H38)/9</f>
        <v>3600</v>
      </c>
      <c r="M38" s="24">
        <f>MAX(0,K38*(1+inputs!$B$33)-MAX(0,inputs!$B$31*(L38-inputs!$B$30)))</f>
        <v>47892.06957499998</v>
      </c>
      <c r="N38" s="19">
        <f>$H38+(INT(COLUMN(N$1)/2) - 5) * ($A38-$H38)/9</f>
        <v>3600</v>
      </c>
      <c r="O38" s="24">
        <f>MAX(0,M38*(1+inputs!$B$33)-MAX(0,inputs!$B$31*(N38-inputs!$B$30)))</f>
        <v>48610.450618624971</v>
      </c>
      <c r="P38" s="19">
        <f>$H38+(INT(COLUMN(P$1)/2) - 5) * ($A38-$H38)/9</f>
        <v>3600</v>
      </c>
      <c r="Q38" s="24">
        <f>MAX(0,O38*(1+inputs!$B$33)-MAX(0,inputs!$B$31*(P38-inputs!$B$30)))</f>
        <v>49339.607377904344</v>
      </c>
      <c r="R38" s="19">
        <f>$H38+(INT(COLUMN(R$1)/2) - 5) * ($A38-$H38)/9</f>
        <v>3600</v>
      </c>
      <c r="S38" s="24">
        <f>MAX(0,Q38*(1+inputs!$B$33)-MAX(0,inputs!$B$31*(R38-inputs!$B$30)))</f>
        <v>50079.7014885729</v>
      </c>
      <c r="T38" s="19">
        <f>$H38+(INT(COLUMN(T$1)/2) - 5) * ($A38-$H38)/9</f>
        <v>3600</v>
      </c>
      <c r="U38" s="24">
        <f>MAX(0,S38*(1+inputs!$B$33)-MAX(0,inputs!$B$31*(T38-inputs!$B$30)))</f>
        <v>50830.897010901492</v>
      </c>
      <c r="V38" s="19">
        <f>$H38+(INT(COLUMN(V$1)/2) - 5) * ($A38-$H38)/9</f>
        <v>3600</v>
      </c>
      <c r="W38" s="24">
        <f>MAX(0,U38*(1+inputs!$B$33)-MAX(0,inputs!$B$31*(V38-inputs!$B$30)))</f>
        <v>51593.360466065009</v>
      </c>
      <c r="X38" s="19">
        <f>$H38+(INT(COLUMN(X$1)/2) - 5) * ($A38-$H38)/9</f>
        <v>3600</v>
      </c>
      <c r="Y38" s="24">
        <f>MAX(0,W38*(1+inputs!$B$33)-MAX(0,inputs!$B$31*(X38-inputs!$B$30)))</f>
        <v>52367.26087305598</v>
      </c>
      <c r="Z38" s="19">
        <f>IF(inputs!$B$27="YES",MAX(0,inputs!$B$31*(X38-inputs!$B$30)),0)</f>
        <v>0</v>
      </c>
      <c r="AA38" s="3">
        <f t="shared" si="2"/>
        <v>0</v>
      </c>
      <c r="AB38" s="1">
        <f t="shared" si="3"/>
        <v>0</v>
      </c>
      <c r="AC38" s="8">
        <f t="shared" si="0"/>
        <v>3600</v>
      </c>
    </row>
    <row r="39" spans="1:29" x14ac:dyDescent="0.2">
      <c r="A39" s="11">
        <f t="shared" si="1"/>
        <v>3700</v>
      </c>
      <c r="B39" s="15">
        <f>inputs!$C$3-MAX(0,MIN((calculations!A39-inputs!$B$8)*0.5,inputs!$C$3))+IF(AND(inputs!$B$23="YES",A39&lt;=inputs!$B$25),inputs!$B$24,0)</f>
        <v>12570</v>
      </c>
      <c r="C39" s="15">
        <f>MAX(0,MIN(A39-B39,inputs!$C$4)*inputs!$B$3)</f>
        <v>0</v>
      </c>
      <c r="D39" s="16">
        <f>MAX(0,(MIN(A39,inputs!$C$5)-(inputs!$C$4+B39))*inputs!$B$4)</f>
        <v>0</v>
      </c>
      <c r="E39" s="16">
        <f>MAX(0, (calculations!A39-inputs!$C$5)*inputs!$B$5)</f>
        <v>0</v>
      </c>
      <c r="F39" s="19">
        <f>MAX(0,inputs!$B$13*(MIN(calculations!A39,inputs!$C$14)-inputs!$C$13))+MAX(0,inputs!$B$14*(calculations!A39-inputs!$C$14))</f>
        <v>0</v>
      </c>
      <c r="G39" s="22">
        <f>MAX(MIN((calculations!A39-inputs!$B$21)/10000,100%),0) * inputs!$B$18</f>
        <v>0</v>
      </c>
      <c r="H39" s="24">
        <f>MIN(inputs!$B$32,A39)</f>
        <v>3700</v>
      </c>
      <c r="I39" s="24">
        <f>inputs!$B$29*(1+inputs!$B$33)-MAX(0,inputs!$B$31*(H39-inputs!$B$30))</f>
        <v>46486.999999999993</v>
      </c>
      <c r="J39" s="19">
        <f>$H39+(INT(COLUMN(J$1)/2) - 5) * ($A39-$H39)/9</f>
        <v>3700</v>
      </c>
      <c r="K39" s="24">
        <f>MAX(0,I39*(1+inputs!$B$33)-MAX(0,inputs!$B$31*(J39-inputs!$B$30)))</f>
        <v>47184.304999999986</v>
      </c>
      <c r="L39" s="19">
        <f>$H39+(INT(COLUMN(L$1)/2) - 5) * ($A39-$H39)/9</f>
        <v>3700</v>
      </c>
      <c r="M39" s="24">
        <f>MAX(0,K39*(1+inputs!$B$33)-MAX(0,inputs!$B$31*(L39-inputs!$B$30)))</f>
        <v>47892.06957499998</v>
      </c>
      <c r="N39" s="19">
        <f>$H39+(INT(COLUMN(N$1)/2) - 5) * ($A39-$H39)/9</f>
        <v>3700</v>
      </c>
      <c r="O39" s="24">
        <f>MAX(0,M39*(1+inputs!$B$33)-MAX(0,inputs!$B$31*(N39-inputs!$B$30)))</f>
        <v>48610.450618624971</v>
      </c>
      <c r="P39" s="19">
        <f>$H39+(INT(COLUMN(P$1)/2) - 5) * ($A39-$H39)/9</f>
        <v>3700</v>
      </c>
      <c r="Q39" s="24">
        <f>MAX(0,O39*(1+inputs!$B$33)-MAX(0,inputs!$B$31*(P39-inputs!$B$30)))</f>
        <v>49339.607377904344</v>
      </c>
      <c r="R39" s="19">
        <f>$H39+(INT(COLUMN(R$1)/2) - 5) * ($A39-$H39)/9</f>
        <v>3700</v>
      </c>
      <c r="S39" s="24">
        <f>MAX(0,Q39*(1+inputs!$B$33)-MAX(0,inputs!$B$31*(R39-inputs!$B$30)))</f>
        <v>50079.7014885729</v>
      </c>
      <c r="T39" s="19">
        <f>$H39+(INT(COLUMN(T$1)/2) - 5) * ($A39-$H39)/9</f>
        <v>3700</v>
      </c>
      <c r="U39" s="24">
        <f>MAX(0,S39*(1+inputs!$B$33)-MAX(0,inputs!$B$31*(T39-inputs!$B$30)))</f>
        <v>50830.897010901492</v>
      </c>
      <c r="V39" s="19">
        <f>$H39+(INT(COLUMN(V$1)/2) - 5) * ($A39-$H39)/9</f>
        <v>3700</v>
      </c>
      <c r="W39" s="24">
        <f>MAX(0,U39*(1+inputs!$B$33)-MAX(0,inputs!$B$31*(V39-inputs!$B$30)))</f>
        <v>51593.360466065009</v>
      </c>
      <c r="X39" s="19">
        <f>$H39+(INT(COLUMN(X$1)/2) - 5) * ($A39-$H39)/9</f>
        <v>3700</v>
      </c>
      <c r="Y39" s="24">
        <f>MAX(0,W39*(1+inputs!$B$33)-MAX(0,inputs!$B$31*(X39-inputs!$B$30)))</f>
        <v>52367.26087305598</v>
      </c>
      <c r="Z39" s="19">
        <f>IF(inputs!$B$27="YES",MAX(0,inputs!$B$31*(X39-inputs!$B$30)),0)</f>
        <v>0</v>
      </c>
      <c r="AA39" s="3">
        <f t="shared" si="2"/>
        <v>0</v>
      </c>
      <c r="AB39" s="1">
        <f t="shared" si="3"/>
        <v>0</v>
      </c>
      <c r="AC39" s="8">
        <f t="shared" si="0"/>
        <v>3700</v>
      </c>
    </row>
    <row r="40" spans="1:29" x14ac:dyDescent="0.2">
      <c r="A40" s="11">
        <f t="shared" si="1"/>
        <v>3800</v>
      </c>
      <c r="B40" s="15">
        <f>inputs!$C$3-MAX(0,MIN((calculations!A40-inputs!$B$8)*0.5,inputs!$C$3))+IF(AND(inputs!$B$23="YES",A40&lt;=inputs!$B$25),inputs!$B$24,0)</f>
        <v>12570</v>
      </c>
      <c r="C40" s="15">
        <f>MAX(0,MIN(A40-B40,inputs!$C$4)*inputs!$B$3)</f>
        <v>0</v>
      </c>
      <c r="D40" s="16">
        <f>MAX(0,(MIN(A40,inputs!$C$5)-(inputs!$C$4+B40))*inputs!$B$4)</f>
        <v>0</v>
      </c>
      <c r="E40" s="16">
        <f>MAX(0, (calculations!A40-inputs!$C$5)*inputs!$B$5)</f>
        <v>0</v>
      </c>
      <c r="F40" s="19">
        <f>MAX(0,inputs!$B$13*(MIN(calculations!A40,inputs!$C$14)-inputs!$C$13))+MAX(0,inputs!$B$14*(calculations!A40-inputs!$C$14))</f>
        <v>0</v>
      </c>
      <c r="G40" s="22">
        <f>MAX(MIN((calculations!A40-inputs!$B$21)/10000,100%),0) * inputs!$B$18</f>
        <v>0</v>
      </c>
      <c r="H40" s="24">
        <f>MIN(inputs!$B$32,A40)</f>
        <v>3800</v>
      </c>
      <c r="I40" s="24">
        <f>inputs!$B$29*(1+inputs!$B$33)-MAX(0,inputs!$B$31*(H40-inputs!$B$30))</f>
        <v>46486.999999999993</v>
      </c>
      <c r="J40" s="19">
        <f>$H40+(INT(COLUMN(J$1)/2) - 5) * ($A40-$H40)/9</f>
        <v>3800</v>
      </c>
      <c r="K40" s="24">
        <f>MAX(0,I40*(1+inputs!$B$33)-MAX(0,inputs!$B$31*(J40-inputs!$B$30)))</f>
        <v>47184.304999999986</v>
      </c>
      <c r="L40" s="19">
        <f>$H40+(INT(COLUMN(L$1)/2) - 5) * ($A40-$H40)/9</f>
        <v>3800</v>
      </c>
      <c r="M40" s="24">
        <f>MAX(0,K40*(1+inputs!$B$33)-MAX(0,inputs!$B$31*(L40-inputs!$B$30)))</f>
        <v>47892.06957499998</v>
      </c>
      <c r="N40" s="19">
        <f>$H40+(INT(COLUMN(N$1)/2) - 5) * ($A40-$H40)/9</f>
        <v>3800</v>
      </c>
      <c r="O40" s="24">
        <f>MAX(0,M40*(1+inputs!$B$33)-MAX(0,inputs!$B$31*(N40-inputs!$B$30)))</f>
        <v>48610.450618624971</v>
      </c>
      <c r="P40" s="19">
        <f>$H40+(INT(COLUMN(P$1)/2) - 5) * ($A40-$H40)/9</f>
        <v>3800</v>
      </c>
      <c r="Q40" s="24">
        <f>MAX(0,O40*(1+inputs!$B$33)-MAX(0,inputs!$B$31*(P40-inputs!$B$30)))</f>
        <v>49339.607377904344</v>
      </c>
      <c r="R40" s="19">
        <f>$H40+(INT(COLUMN(R$1)/2) - 5) * ($A40-$H40)/9</f>
        <v>3800</v>
      </c>
      <c r="S40" s="24">
        <f>MAX(0,Q40*(1+inputs!$B$33)-MAX(0,inputs!$B$31*(R40-inputs!$B$30)))</f>
        <v>50079.7014885729</v>
      </c>
      <c r="T40" s="19">
        <f>$H40+(INT(COLUMN(T$1)/2) - 5) * ($A40-$H40)/9</f>
        <v>3800</v>
      </c>
      <c r="U40" s="24">
        <f>MAX(0,S40*(1+inputs!$B$33)-MAX(0,inputs!$B$31*(T40-inputs!$B$30)))</f>
        <v>50830.897010901492</v>
      </c>
      <c r="V40" s="19">
        <f>$H40+(INT(COLUMN(V$1)/2) - 5) * ($A40-$H40)/9</f>
        <v>3800</v>
      </c>
      <c r="W40" s="24">
        <f>MAX(0,U40*(1+inputs!$B$33)-MAX(0,inputs!$B$31*(V40-inputs!$B$30)))</f>
        <v>51593.360466065009</v>
      </c>
      <c r="X40" s="19">
        <f>$H40+(INT(COLUMN(X$1)/2) - 5) * ($A40-$H40)/9</f>
        <v>3800</v>
      </c>
      <c r="Y40" s="24">
        <f>MAX(0,W40*(1+inputs!$B$33)-MAX(0,inputs!$B$31*(X40-inputs!$B$30)))</f>
        <v>52367.26087305598</v>
      </c>
      <c r="Z40" s="19">
        <f>IF(inputs!$B$27="YES",MAX(0,inputs!$B$31*(X40-inputs!$B$30)),0)</f>
        <v>0</v>
      </c>
      <c r="AA40" s="3">
        <f t="shared" si="2"/>
        <v>0</v>
      </c>
      <c r="AB40" s="1">
        <f t="shared" si="3"/>
        <v>0</v>
      </c>
      <c r="AC40" s="8">
        <f t="shared" si="0"/>
        <v>3800</v>
      </c>
    </row>
    <row r="41" spans="1:29" x14ac:dyDescent="0.2">
      <c r="A41" s="11">
        <f t="shared" si="1"/>
        <v>3900</v>
      </c>
      <c r="B41" s="15">
        <f>inputs!$C$3-MAX(0,MIN((calculations!A41-inputs!$B$8)*0.5,inputs!$C$3))+IF(AND(inputs!$B$23="YES",A41&lt;=inputs!$B$25),inputs!$B$24,0)</f>
        <v>12570</v>
      </c>
      <c r="C41" s="15">
        <f>MAX(0,MIN(A41-B41,inputs!$C$4)*inputs!$B$3)</f>
        <v>0</v>
      </c>
      <c r="D41" s="16">
        <f>MAX(0,(MIN(A41,inputs!$C$5)-(inputs!$C$4+B41))*inputs!$B$4)</f>
        <v>0</v>
      </c>
      <c r="E41" s="16">
        <f>MAX(0, (calculations!A41-inputs!$C$5)*inputs!$B$5)</f>
        <v>0</v>
      </c>
      <c r="F41" s="19">
        <f>MAX(0,inputs!$B$13*(MIN(calculations!A41,inputs!$C$14)-inputs!$C$13))+MAX(0,inputs!$B$14*(calculations!A41-inputs!$C$14))</f>
        <v>0</v>
      </c>
      <c r="G41" s="22">
        <f>MAX(MIN((calculations!A41-inputs!$B$21)/10000,100%),0) * inputs!$B$18</f>
        <v>0</v>
      </c>
      <c r="H41" s="24">
        <f>MIN(inputs!$B$32,A41)</f>
        <v>3900</v>
      </c>
      <c r="I41" s="24">
        <f>inputs!$B$29*(1+inputs!$B$33)-MAX(0,inputs!$B$31*(H41-inputs!$B$30))</f>
        <v>46486.999999999993</v>
      </c>
      <c r="J41" s="19">
        <f>$H41+(INT(COLUMN(J$1)/2) - 5) * ($A41-$H41)/9</f>
        <v>3900</v>
      </c>
      <c r="K41" s="24">
        <f>MAX(0,I41*(1+inputs!$B$33)-MAX(0,inputs!$B$31*(J41-inputs!$B$30)))</f>
        <v>47184.304999999986</v>
      </c>
      <c r="L41" s="19">
        <f>$H41+(INT(COLUMN(L$1)/2) - 5) * ($A41-$H41)/9</f>
        <v>3900</v>
      </c>
      <c r="M41" s="24">
        <f>MAX(0,K41*(1+inputs!$B$33)-MAX(0,inputs!$B$31*(L41-inputs!$B$30)))</f>
        <v>47892.06957499998</v>
      </c>
      <c r="N41" s="19">
        <f>$H41+(INT(COLUMN(N$1)/2) - 5) * ($A41-$H41)/9</f>
        <v>3900</v>
      </c>
      <c r="O41" s="24">
        <f>MAX(0,M41*(1+inputs!$B$33)-MAX(0,inputs!$B$31*(N41-inputs!$B$30)))</f>
        <v>48610.450618624971</v>
      </c>
      <c r="P41" s="19">
        <f>$H41+(INT(COLUMN(P$1)/2) - 5) * ($A41-$H41)/9</f>
        <v>3900</v>
      </c>
      <c r="Q41" s="24">
        <f>MAX(0,O41*(1+inputs!$B$33)-MAX(0,inputs!$B$31*(P41-inputs!$B$30)))</f>
        <v>49339.607377904344</v>
      </c>
      <c r="R41" s="19">
        <f>$H41+(INT(COLUMN(R$1)/2) - 5) * ($A41-$H41)/9</f>
        <v>3900</v>
      </c>
      <c r="S41" s="24">
        <f>MAX(0,Q41*(1+inputs!$B$33)-MAX(0,inputs!$B$31*(R41-inputs!$B$30)))</f>
        <v>50079.7014885729</v>
      </c>
      <c r="T41" s="19">
        <f>$H41+(INT(COLUMN(T$1)/2) - 5) * ($A41-$H41)/9</f>
        <v>3900</v>
      </c>
      <c r="U41" s="24">
        <f>MAX(0,S41*(1+inputs!$B$33)-MAX(0,inputs!$B$31*(T41-inputs!$B$30)))</f>
        <v>50830.897010901492</v>
      </c>
      <c r="V41" s="19">
        <f>$H41+(INT(COLUMN(V$1)/2) - 5) * ($A41-$H41)/9</f>
        <v>3900</v>
      </c>
      <c r="W41" s="24">
        <f>MAX(0,U41*(1+inputs!$B$33)-MAX(0,inputs!$B$31*(V41-inputs!$B$30)))</f>
        <v>51593.360466065009</v>
      </c>
      <c r="X41" s="19">
        <f>$H41+(INT(COLUMN(X$1)/2) - 5) * ($A41-$H41)/9</f>
        <v>3900</v>
      </c>
      <c r="Y41" s="24">
        <f>MAX(0,W41*(1+inputs!$B$33)-MAX(0,inputs!$B$31*(X41-inputs!$B$30)))</f>
        <v>52367.26087305598</v>
      </c>
      <c r="Z41" s="19">
        <f>IF(inputs!$B$27="YES",MAX(0,inputs!$B$31*(X41-inputs!$B$30)),0)</f>
        <v>0</v>
      </c>
      <c r="AA41" s="3">
        <f t="shared" si="2"/>
        <v>0</v>
      </c>
      <c r="AB41" s="1">
        <f t="shared" si="3"/>
        <v>0</v>
      </c>
      <c r="AC41" s="8">
        <f t="shared" si="0"/>
        <v>3900</v>
      </c>
    </row>
    <row r="42" spans="1:29" x14ac:dyDescent="0.2">
      <c r="A42" s="11">
        <f t="shared" si="1"/>
        <v>4000</v>
      </c>
      <c r="B42" s="15">
        <f>inputs!$C$3-MAX(0,MIN((calculations!A42-inputs!$B$8)*0.5,inputs!$C$3))+IF(AND(inputs!$B$23="YES",A42&lt;=inputs!$B$25),inputs!$B$24,0)</f>
        <v>12570</v>
      </c>
      <c r="C42" s="15">
        <f>MAX(0,MIN(A42-B42,inputs!$C$4)*inputs!$B$3)</f>
        <v>0</v>
      </c>
      <c r="D42" s="16">
        <f>MAX(0,(MIN(A42,inputs!$C$5)-(inputs!$C$4+B42))*inputs!$B$4)</f>
        <v>0</v>
      </c>
      <c r="E42" s="16">
        <f>MAX(0, (calculations!A42-inputs!$C$5)*inputs!$B$5)</f>
        <v>0</v>
      </c>
      <c r="F42" s="19">
        <f>MAX(0,inputs!$B$13*(MIN(calculations!A42,inputs!$C$14)-inputs!$C$13))+MAX(0,inputs!$B$14*(calculations!A42-inputs!$C$14))</f>
        <v>0</v>
      </c>
      <c r="G42" s="22">
        <f>MAX(MIN((calculations!A42-inputs!$B$21)/10000,100%),0) * inputs!$B$18</f>
        <v>0</v>
      </c>
      <c r="H42" s="24">
        <f>MIN(inputs!$B$32,A42)</f>
        <v>4000</v>
      </c>
      <c r="I42" s="24">
        <f>inputs!$B$29*(1+inputs!$B$33)-MAX(0,inputs!$B$31*(H42-inputs!$B$30))</f>
        <v>46486.999999999993</v>
      </c>
      <c r="J42" s="19">
        <f>$H42+(INT(COLUMN(J$1)/2) - 5) * ($A42-$H42)/9</f>
        <v>4000</v>
      </c>
      <c r="K42" s="24">
        <f>MAX(0,I42*(1+inputs!$B$33)-MAX(0,inputs!$B$31*(J42-inputs!$B$30)))</f>
        <v>47184.304999999986</v>
      </c>
      <c r="L42" s="19">
        <f>$H42+(INT(COLUMN(L$1)/2) - 5) * ($A42-$H42)/9</f>
        <v>4000</v>
      </c>
      <c r="M42" s="24">
        <f>MAX(0,K42*(1+inputs!$B$33)-MAX(0,inputs!$B$31*(L42-inputs!$B$30)))</f>
        <v>47892.06957499998</v>
      </c>
      <c r="N42" s="19">
        <f>$H42+(INT(COLUMN(N$1)/2) - 5) * ($A42-$H42)/9</f>
        <v>4000</v>
      </c>
      <c r="O42" s="24">
        <f>MAX(0,M42*(1+inputs!$B$33)-MAX(0,inputs!$B$31*(N42-inputs!$B$30)))</f>
        <v>48610.450618624971</v>
      </c>
      <c r="P42" s="19">
        <f>$H42+(INT(COLUMN(P$1)/2) - 5) * ($A42-$H42)/9</f>
        <v>4000</v>
      </c>
      <c r="Q42" s="24">
        <f>MAX(0,O42*(1+inputs!$B$33)-MAX(0,inputs!$B$31*(P42-inputs!$B$30)))</f>
        <v>49339.607377904344</v>
      </c>
      <c r="R42" s="19">
        <f>$H42+(INT(COLUMN(R$1)/2) - 5) * ($A42-$H42)/9</f>
        <v>4000</v>
      </c>
      <c r="S42" s="24">
        <f>MAX(0,Q42*(1+inputs!$B$33)-MAX(0,inputs!$B$31*(R42-inputs!$B$30)))</f>
        <v>50079.7014885729</v>
      </c>
      <c r="T42" s="19">
        <f>$H42+(INT(COLUMN(T$1)/2) - 5) * ($A42-$H42)/9</f>
        <v>4000</v>
      </c>
      <c r="U42" s="24">
        <f>MAX(0,S42*(1+inputs!$B$33)-MAX(0,inputs!$B$31*(T42-inputs!$B$30)))</f>
        <v>50830.897010901492</v>
      </c>
      <c r="V42" s="19">
        <f>$H42+(INT(COLUMN(V$1)/2) - 5) * ($A42-$H42)/9</f>
        <v>4000</v>
      </c>
      <c r="W42" s="24">
        <f>MAX(0,U42*(1+inputs!$B$33)-MAX(0,inputs!$B$31*(V42-inputs!$B$30)))</f>
        <v>51593.360466065009</v>
      </c>
      <c r="X42" s="19">
        <f>$H42+(INT(COLUMN(X$1)/2) - 5) * ($A42-$H42)/9</f>
        <v>4000</v>
      </c>
      <c r="Y42" s="24">
        <f>MAX(0,W42*(1+inputs!$B$33)-MAX(0,inputs!$B$31*(X42-inputs!$B$30)))</f>
        <v>52367.26087305598</v>
      </c>
      <c r="Z42" s="19">
        <f>IF(inputs!$B$27="YES",MAX(0,inputs!$B$31*(X42-inputs!$B$30)),0)</f>
        <v>0</v>
      </c>
      <c r="AA42" s="3">
        <f t="shared" si="2"/>
        <v>0</v>
      </c>
      <c r="AB42" s="1">
        <f t="shared" si="3"/>
        <v>0</v>
      </c>
      <c r="AC42" s="8">
        <f t="shared" si="0"/>
        <v>4000</v>
      </c>
    </row>
    <row r="43" spans="1:29" x14ac:dyDescent="0.2">
      <c r="A43" s="11">
        <f t="shared" si="1"/>
        <v>4100</v>
      </c>
      <c r="B43" s="15">
        <f>inputs!$C$3-MAX(0,MIN((calculations!A43-inputs!$B$8)*0.5,inputs!$C$3))+IF(AND(inputs!$B$23="YES",A43&lt;=inputs!$B$25),inputs!$B$24,0)</f>
        <v>12570</v>
      </c>
      <c r="C43" s="15">
        <f>MAX(0,MIN(A43-B43,inputs!$C$4)*inputs!$B$3)</f>
        <v>0</v>
      </c>
      <c r="D43" s="16">
        <f>MAX(0,(MIN(A43,inputs!$C$5)-(inputs!$C$4+B43))*inputs!$B$4)</f>
        <v>0</v>
      </c>
      <c r="E43" s="16">
        <f>MAX(0, (calculations!A43-inputs!$C$5)*inputs!$B$5)</f>
        <v>0</v>
      </c>
      <c r="F43" s="19">
        <f>MAX(0,inputs!$B$13*(MIN(calculations!A43,inputs!$C$14)-inputs!$C$13))+MAX(0,inputs!$B$14*(calculations!A43-inputs!$C$14))</f>
        <v>0</v>
      </c>
      <c r="G43" s="22">
        <f>MAX(MIN((calculations!A43-inputs!$B$21)/10000,100%),0) * inputs!$B$18</f>
        <v>0</v>
      </c>
      <c r="H43" s="24">
        <f>MIN(inputs!$B$32,A43)</f>
        <v>4100</v>
      </c>
      <c r="I43" s="24">
        <f>inputs!$B$29*(1+inputs!$B$33)-MAX(0,inputs!$B$31*(H43-inputs!$B$30))</f>
        <v>46486.999999999993</v>
      </c>
      <c r="J43" s="19">
        <f>$H43+(INT(COLUMN(J$1)/2) - 5) * ($A43-$H43)/9</f>
        <v>4100</v>
      </c>
      <c r="K43" s="24">
        <f>MAX(0,I43*(1+inputs!$B$33)-MAX(0,inputs!$B$31*(J43-inputs!$B$30)))</f>
        <v>47184.304999999986</v>
      </c>
      <c r="L43" s="19">
        <f>$H43+(INT(COLUMN(L$1)/2) - 5) * ($A43-$H43)/9</f>
        <v>4100</v>
      </c>
      <c r="M43" s="24">
        <f>MAX(0,K43*(1+inputs!$B$33)-MAX(0,inputs!$B$31*(L43-inputs!$B$30)))</f>
        <v>47892.06957499998</v>
      </c>
      <c r="N43" s="19">
        <f>$H43+(INT(COLUMN(N$1)/2) - 5) * ($A43-$H43)/9</f>
        <v>4100</v>
      </c>
      <c r="O43" s="24">
        <f>MAX(0,M43*(1+inputs!$B$33)-MAX(0,inputs!$B$31*(N43-inputs!$B$30)))</f>
        <v>48610.450618624971</v>
      </c>
      <c r="P43" s="19">
        <f>$H43+(INT(COLUMN(P$1)/2) - 5) * ($A43-$H43)/9</f>
        <v>4100</v>
      </c>
      <c r="Q43" s="24">
        <f>MAX(0,O43*(1+inputs!$B$33)-MAX(0,inputs!$B$31*(P43-inputs!$B$30)))</f>
        <v>49339.607377904344</v>
      </c>
      <c r="R43" s="19">
        <f>$H43+(INT(COLUMN(R$1)/2) - 5) * ($A43-$H43)/9</f>
        <v>4100</v>
      </c>
      <c r="S43" s="24">
        <f>MAX(0,Q43*(1+inputs!$B$33)-MAX(0,inputs!$B$31*(R43-inputs!$B$30)))</f>
        <v>50079.7014885729</v>
      </c>
      <c r="T43" s="19">
        <f>$H43+(INT(COLUMN(T$1)/2) - 5) * ($A43-$H43)/9</f>
        <v>4100</v>
      </c>
      <c r="U43" s="24">
        <f>MAX(0,S43*(1+inputs!$B$33)-MAX(0,inputs!$B$31*(T43-inputs!$B$30)))</f>
        <v>50830.897010901492</v>
      </c>
      <c r="V43" s="19">
        <f>$H43+(INT(COLUMN(V$1)/2) - 5) * ($A43-$H43)/9</f>
        <v>4100</v>
      </c>
      <c r="W43" s="24">
        <f>MAX(0,U43*(1+inputs!$B$33)-MAX(0,inputs!$B$31*(V43-inputs!$B$30)))</f>
        <v>51593.360466065009</v>
      </c>
      <c r="X43" s="19">
        <f>$H43+(INT(COLUMN(X$1)/2) - 5) * ($A43-$H43)/9</f>
        <v>4100</v>
      </c>
      <c r="Y43" s="24">
        <f>MAX(0,W43*(1+inputs!$B$33)-MAX(0,inputs!$B$31*(X43-inputs!$B$30)))</f>
        <v>52367.26087305598</v>
      </c>
      <c r="Z43" s="19">
        <f>IF(inputs!$B$27="YES",MAX(0,inputs!$B$31*(X43-inputs!$B$30)),0)</f>
        <v>0</v>
      </c>
      <c r="AA43" s="3">
        <f t="shared" si="2"/>
        <v>0</v>
      </c>
      <c r="AB43" s="1">
        <f t="shared" si="3"/>
        <v>0</v>
      </c>
      <c r="AC43" s="8">
        <f t="shared" si="0"/>
        <v>4100</v>
      </c>
    </row>
    <row r="44" spans="1:29" x14ac:dyDescent="0.2">
      <c r="A44" s="11">
        <f t="shared" si="1"/>
        <v>4200</v>
      </c>
      <c r="B44" s="15">
        <f>inputs!$C$3-MAX(0,MIN((calculations!A44-inputs!$B$8)*0.5,inputs!$C$3))+IF(AND(inputs!$B$23="YES",A44&lt;=inputs!$B$25),inputs!$B$24,0)</f>
        <v>12570</v>
      </c>
      <c r="C44" s="15">
        <f>MAX(0,MIN(A44-B44,inputs!$C$4)*inputs!$B$3)</f>
        <v>0</v>
      </c>
      <c r="D44" s="16">
        <f>MAX(0,(MIN(A44,inputs!$C$5)-(inputs!$C$4+B44))*inputs!$B$4)</f>
        <v>0</v>
      </c>
      <c r="E44" s="16">
        <f>MAX(0, (calculations!A44-inputs!$C$5)*inputs!$B$5)</f>
        <v>0</v>
      </c>
      <c r="F44" s="19">
        <f>MAX(0,inputs!$B$13*(MIN(calculations!A44,inputs!$C$14)-inputs!$C$13))+MAX(0,inputs!$B$14*(calculations!A44-inputs!$C$14))</f>
        <v>0</v>
      </c>
      <c r="G44" s="22">
        <f>MAX(MIN((calculations!A44-inputs!$B$21)/10000,100%),0) * inputs!$B$18</f>
        <v>0</v>
      </c>
      <c r="H44" s="24">
        <f>MIN(inputs!$B$32,A44)</f>
        <v>4200</v>
      </c>
      <c r="I44" s="24">
        <f>inputs!$B$29*(1+inputs!$B$33)-MAX(0,inputs!$B$31*(H44-inputs!$B$30))</f>
        <v>46486.999999999993</v>
      </c>
      <c r="J44" s="19">
        <f>$H44+(INT(COLUMN(J$1)/2) - 5) * ($A44-$H44)/9</f>
        <v>4200</v>
      </c>
      <c r="K44" s="24">
        <f>MAX(0,I44*(1+inputs!$B$33)-MAX(0,inputs!$B$31*(J44-inputs!$B$30)))</f>
        <v>47184.304999999986</v>
      </c>
      <c r="L44" s="19">
        <f>$H44+(INT(COLUMN(L$1)/2) - 5) * ($A44-$H44)/9</f>
        <v>4200</v>
      </c>
      <c r="M44" s="24">
        <f>MAX(0,K44*(1+inputs!$B$33)-MAX(0,inputs!$B$31*(L44-inputs!$B$30)))</f>
        <v>47892.06957499998</v>
      </c>
      <c r="N44" s="19">
        <f>$H44+(INT(COLUMN(N$1)/2) - 5) * ($A44-$H44)/9</f>
        <v>4200</v>
      </c>
      <c r="O44" s="24">
        <f>MAX(0,M44*(1+inputs!$B$33)-MAX(0,inputs!$B$31*(N44-inputs!$B$30)))</f>
        <v>48610.450618624971</v>
      </c>
      <c r="P44" s="19">
        <f>$H44+(INT(COLUMN(P$1)/2) - 5) * ($A44-$H44)/9</f>
        <v>4200</v>
      </c>
      <c r="Q44" s="24">
        <f>MAX(0,O44*(1+inputs!$B$33)-MAX(0,inputs!$B$31*(P44-inputs!$B$30)))</f>
        <v>49339.607377904344</v>
      </c>
      <c r="R44" s="19">
        <f>$H44+(INT(COLUMN(R$1)/2) - 5) * ($A44-$H44)/9</f>
        <v>4200</v>
      </c>
      <c r="S44" s="24">
        <f>MAX(0,Q44*(1+inputs!$B$33)-MAX(0,inputs!$B$31*(R44-inputs!$B$30)))</f>
        <v>50079.7014885729</v>
      </c>
      <c r="T44" s="19">
        <f>$H44+(INT(COLUMN(T$1)/2) - 5) * ($A44-$H44)/9</f>
        <v>4200</v>
      </c>
      <c r="U44" s="24">
        <f>MAX(0,S44*(1+inputs!$B$33)-MAX(0,inputs!$B$31*(T44-inputs!$B$30)))</f>
        <v>50830.897010901492</v>
      </c>
      <c r="V44" s="19">
        <f>$H44+(INT(COLUMN(V$1)/2) - 5) * ($A44-$H44)/9</f>
        <v>4200</v>
      </c>
      <c r="W44" s="24">
        <f>MAX(0,U44*(1+inputs!$B$33)-MAX(0,inputs!$B$31*(V44-inputs!$B$30)))</f>
        <v>51593.360466065009</v>
      </c>
      <c r="X44" s="19">
        <f>$H44+(INT(COLUMN(X$1)/2) - 5) * ($A44-$H44)/9</f>
        <v>4200</v>
      </c>
      <c r="Y44" s="24">
        <f>MAX(0,W44*(1+inputs!$B$33)-MAX(0,inputs!$B$31*(X44-inputs!$B$30)))</f>
        <v>52367.26087305598</v>
      </c>
      <c r="Z44" s="19">
        <f>IF(inputs!$B$27="YES",MAX(0,inputs!$B$31*(X44-inputs!$B$30)),0)</f>
        <v>0</v>
      </c>
      <c r="AA44" s="3">
        <f t="shared" si="2"/>
        <v>0</v>
      </c>
      <c r="AB44" s="1">
        <f t="shared" si="3"/>
        <v>0</v>
      </c>
      <c r="AC44" s="8">
        <f t="shared" si="0"/>
        <v>4200</v>
      </c>
    </row>
    <row r="45" spans="1:29" x14ac:dyDescent="0.2">
      <c r="A45" s="11">
        <f t="shared" si="1"/>
        <v>4300</v>
      </c>
      <c r="B45" s="15">
        <f>inputs!$C$3-MAX(0,MIN((calculations!A45-inputs!$B$8)*0.5,inputs!$C$3))+IF(AND(inputs!$B$23="YES",A45&lt;=inputs!$B$25),inputs!$B$24,0)</f>
        <v>12570</v>
      </c>
      <c r="C45" s="15">
        <f>MAX(0,MIN(A45-B45,inputs!$C$4)*inputs!$B$3)</f>
        <v>0</v>
      </c>
      <c r="D45" s="16">
        <f>MAX(0,(MIN(A45,inputs!$C$5)-(inputs!$C$4+B45))*inputs!$B$4)</f>
        <v>0</v>
      </c>
      <c r="E45" s="16">
        <f>MAX(0, (calculations!A45-inputs!$C$5)*inputs!$B$5)</f>
        <v>0</v>
      </c>
      <c r="F45" s="19">
        <f>MAX(0,inputs!$B$13*(MIN(calculations!A45,inputs!$C$14)-inputs!$C$13))+MAX(0,inputs!$B$14*(calculations!A45-inputs!$C$14))</f>
        <v>0</v>
      </c>
      <c r="G45" s="22">
        <f>MAX(MIN((calculations!A45-inputs!$B$21)/10000,100%),0) * inputs!$B$18</f>
        <v>0</v>
      </c>
      <c r="H45" s="24">
        <f>MIN(inputs!$B$32,A45)</f>
        <v>4300</v>
      </c>
      <c r="I45" s="24">
        <f>inputs!$B$29*(1+inputs!$B$33)-MAX(0,inputs!$B$31*(H45-inputs!$B$30))</f>
        <v>46486.999999999993</v>
      </c>
      <c r="J45" s="19">
        <f>$H45+(INT(COLUMN(J$1)/2) - 5) * ($A45-$H45)/9</f>
        <v>4300</v>
      </c>
      <c r="K45" s="24">
        <f>MAX(0,I45*(1+inputs!$B$33)-MAX(0,inputs!$B$31*(J45-inputs!$B$30)))</f>
        <v>47184.304999999986</v>
      </c>
      <c r="L45" s="19">
        <f>$H45+(INT(COLUMN(L$1)/2) - 5) * ($A45-$H45)/9</f>
        <v>4300</v>
      </c>
      <c r="M45" s="24">
        <f>MAX(0,K45*(1+inputs!$B$33)-MAX(0,inputs!$B$31*(L45-inputs!$B$30)))</f>
        <v>47892.06957499998</v>
      </c>
      <c r="N45" s="19">
        <f>$H45+(INT(COLUMN(N$1)/2) - 5) * ($A45-$H45)/9</f>
        <v>4300</v>
      </c>
      <c r="O45" s="24">
        <f>MAX(0,M45*(1+inputs!$B$33)-MAX(0,inputs!$B$31*(N45-inputs!$B$30)))</f>
        <v>48610.450618624971</v>
      </c>
      <c r="P45" s="19">
        <f>$H45+(INT(COLUMN(P$1)/2) - 5) * ($A45-$H45)/9</f>
        <v>4300</v>
      </c>
      <c r="Q45" s="24">
        <f>MAX(0,O45*(1+inputs!$B$33)-MAX(0,inputs!$B$31*(P45-inputs!$B$30)))</f>
        <v>49339.607377904344</v>
      </c>
      <c r="R45" s="19">
        <f>$H45+(INT(COLUMN(R$1)/2) - 5) * ($A45-$H45)/9</f>
        <v>4300</v>
      </c>
      <c r="S45" s="24">
        <f>MAX(0,Q45*(1+inputs!$B$33)-MAX(0,inputs!$B$31*(R45-inputs!$B$30)))</f>
        <v>50079.7014885729</v>
      </c>
      <c r="T45" s="19">
        <f>$H45+(INT(COLUMN(T$1)/2) - 5) * ($A45-$H45)/9</f>
        <v>4300</v>
      </c>
      <c r="U45" s="24">
        <f>MAX(0,S45*(1+inputs!$B$33)-MAX(0,inputs!$B$31*(T45-inputs!$B$30)))</f>
        <v>50830.897010901492</v>
      </c>
      <c r="V45" s="19">
        <f>$H45+(INT(COLUMN(V$1)/2) - 5) * ($A45-$H45)/9</f>
        <v>4300</v>
      </c>
      <c r="W45" s="24">
        <f>MAX(0,U45*(1+inputs!$B$33)-MAX(0,inputs!$B$31*(V45-inputs!$B$30)))</f>
        <v>51593.360466065009</v>
      </c>
      <c r="X45" s="19">
        <f>$H45+(INT(COLUMN(X$1)/2) - 5) * ($A45-$H45)/9</f>
        <v>4300</v>
      </c>
      <c r="Y45" s="24">
        <f>MAX(0,W45*(1+inputs!$B$33)-MAX(0,inputs!$B$31*(X45-inputs!$B$30)))</f>
        <v>52367.26087305598</v>
      </c>
      <c r="Z45" s="19">
        <f>IF(inputs!$B$27="YES",MAX(0,inputs!$B$31*(X45-inputs!$B$30)),0)</f>
        <v>0</v>
      </c>
      <c r="AA45" s="3">
        <f t="shared" si="2"/>
        <v>0</v>
      </c>
      <c r="AB45" s="1">
        <f t="shared" si="3"/>
        <v>0</v>
      </c>
      <c r="AC45" s="8">
        <f t="shared" si="0"/>
        <v>4300</v>
      </c>
    </row>
    <row r="46" spans="1:29" x14ac:dyDescent="0.2">
      <c r="A46" s="11">
        <f t="shared" si="1"/>
        <v>4400</v>
      </c>
      <c r="B46" s="15">
        <f>inputs!$C$3-MAX(0,MIN((calculations!A46-inputs!$B$8)*0.5,inputs!$C$3))+IF(AND(inputs!$B$23="YES",A46&lt;=inputs!$B$25),inputs!$B$24,0)</f>
        <v>12570</v>
      </c>
      <c r="C46" s="15">
        <f>MAX(0,MIN(A46-B46,inputs!$C$4)*inputs!$B$3)</f>
        <v>0</v>
      </c>
      <c r="D46" s="16">
        <f>MAX(0,(MIN(A46,inputs!$C$5)-(inputs!$C$4+B46))*inputs!$B$4)</f>
        <v>0</v>
      </c>
      <c r="E46" s="16">
        <f>MAX(0, (calculations!A46-inputs!$C$5)*inputs!$B$5)</f>
        <v>0</v>
      </c>
      <c r="F46" s="19">
        <f>MAX(0,inputs!$B$13*(MIN(calculations!A46,inputs!$C$14)-inputs!$C$13))+MAX(0,inputs!$B$14*(calculations!A46-inputs!$C$14))</f>
        <v>0</v>
      </c>
      <c r="G46" s="22">
        <f>MAX(MIN((calculations!A46-inputs!$B$21)/10000,100%),0) * inputs!$B$18</f>
        <v>0</v>
      </c>
      <c r="H46" s="24">
        <f>MIN(inputs!$B$32,A46)</f>
        <v>4400</v>
      </c>
      <c r="I46" s="24">
        <f>inputs!$B$29*(1+inputs!$B$33)-MAX(0,inputs!$B$31*(H46-inputs!$B$30))</f>
        <v>46486.999999999993</v>
      </c>
      <c r="J46" s="19">
        <f>$H46+(INT(COLUMN(J$1)/2) - 5) * ($A46-$H46)/9</f>
        <v>4400</v>
      </c>
      <c r="K46" s="24">
        <f>MAX(0,I46*(1+inputs!$B$33)-MAX(0,inputs!$B$31*(J46-inputs!$B$30)))</f>
        <v>47184.304999999986</v>
      </c>
      <c r="L46" s="19">
        <f>$H46+(INT(COLUMN(L$1)/2) - 5) * ($A46-$H46)/9</f>
        <v>4400</v>
      </c>
      <c r="M46" s="24">
        <f>MAX(0,K46*(1+inputs!$B$33)-MAX(0,inputs!$B$31*(L46-inputs!$B$30)))</f>
        <v>47892.06957499998</v>
      </c>
      <c r="N46" s="19">
        <f>$H46+(INT(COLUMN(N$1)/2) - 5) * ($A46-$H46)/9</f>
        <v>4400</v>
      </c>
      <c r="O46" s="24">
        <f>MAX(0,M46*(1+inputs!$B$33)-MAX(0,inputs!$B$31*(N46-inputs!$B$30)))</f>
        <v>48610.450618624971</v>
      </c>
      <c r="P46" s="19">
        <f>$H46+(INT(COLUMN(P$1)/2) - 5) * ($A46-$H46)/9</f>
        <v>4400</v>
      </c>
      <c r="Q46" s="24">
        <f>MAX(0,O46*(1+inputs!$B$33)-MAX(0,inputs!$B$31*(P46-inputs!$B$30)))</f>
        <v>49339.607377904344</v>
      </c>
      <c r="R46" s="19">
        <f>$H46+(INT(COLUMN(R$1)/2) - 5) * ($A46-$H46)/9</f>
        <v>4400</v>
      </c>
      <c r="S46" s="24">
        <f>MAX(0,Q46*(1+inputs!$B$33)-MAX(0,inputs!$B$31*(R46-inputs!$B$30)))</f>
        <v>50079.7014885729</v>
      </c>
      <c r="T46" s="19">
        <f>$H46+(INT(COLUMN(T$1)/2) - 5) * ($A46-$H46)/9</f>
        <v>4400</v>
      </c>
      <c r="U46" s="24">
        <f>MAX(0,S46*(1+inputs!$B$33)-MAX(0,inputs!$B$31*(T46-inputs!$B$30)))</f>
        <v>50830.897010901492</v>
      </c>
      <c r="V46" s="19">
        <f>$H46+(INT(COLUMN(V$1)/2) - 5) * ($A46-$H46)/9</f>
        <v>4400</v>
      </c>
      <c r="W46" s="24">
        <f>MAX(0,U46*(1+inputs!$B$33)-MAX(0,inputs!$B$31*(V46-inputs!$B$30)))</f>
        <v>51593.360466065009</v>
      </c>
      <c r="X46" s="19">
        <f>$H46+(INT(COLUMN(X$1)/2) - 5) * ($A46-$H46)/9</f>
        <v>4400</v>
      </c>
      <c r="Y46" s="24">
        <f>MAX(0,W46*(1+inputs!$B$33)-MAX(0,inputs!$B$31*(X46-inputs!$B$30)))</f>
        <v>52367.26087305598</v>
      </c>
      <c r="Z46" s="19">
        <f>IF(inputs!$B$27="YES",MAX(0,inputs!$B$31*(X46-inputs!$B$30)),0)</f>
        <v>0</v>
      </c>
      <c r="AA46" s="3">
        <f t="shared" si="2"/>
        <v>0</v>
      </c>
      <c r="AB46" s="1">
        <f t="shared" si="3"/>
        <v>0</v>
      </c>
      <c r="AC46" s="8">
        <f t="shared" si="0"/>
        <v>4400</v>
      </c>
    </row>
    <row r="47" spans="1:29" x14ac:dyDescent="0.2">
      <c r="A47" s="11">
        <f t="shared" si="1"/>
        <v>4500</v>
      </c>
      <c r="B47" s="15">
        <f>inputs!$C$3-MAX(0,MIN((calculations!A47-inputs!$B$8)*0.5,inputs!$C$3))+IF(AND(inputs!$B$23="YES",A47&lt;=inputs!$B$25),inputs!$B$24,0)</f>
        <v>12570</v>
      </c>
      <c r="C47" s="15">
        <f>MAX(0,MIN(A47-B47,inputs!$C$4)*inputs!$B$3)</f>
        <v>0</v>
      </c>
      <c r="D47" s="16">
        <f>MAX(0,(MIN(A47,inputs!$C$5)-(inputs!$C$4+B47))*inputs!$B$4)</f>
        <v>0</v>
      </c>
      <c r="E47" s="16">
        <f>MAX(0, (calculations!A47-inputs!$C$5)*inputs!$B$5)</f>
        <v>0</v>
      </c>
      <c r="F47" s="19">
        <f>MAX(0,inputs!$B$13*(MIN(calculations!A47,inputs!$C$14)-inputs!$C$13))+MAX(0,inputs!$B$14*(calculations!A47-inputs!$C$14))</f>
        <v>0</v>
      </c>
      <c r="G47" s="22">
        <f>MAX(MIN((calculations!A47-inputs!$B$21)/10000,100%),0) * inputs!$B$18</f>
        <v>0</v>
      </c>
      <c r="H47" s="24">
        <f>MIN(inputs!$B$32,A47)</f>
        <v>4500</v>
      </c>
      <c r="I47" s="24">
        <f>inputs!$B$29*(1+inputs!$B$33)-MAX(0,inputs!$B$31*(H47-inputs!$B$30))</f>
        <v>46486.999999999993</v>
      </c>
      <c r="J47" s="19">
        <f>$H47+(INT(COLUMN(J$1)/2) - 5) * ($A47-$H47)/9</f>
        <v>4500</v>
      </c>
      <c r="K47" s="24">
        <f>MAX(0,I47*(1+inputs!$B$33)-MAX(0,inputs!$B$31*(J47-inputs!$B$30)))</f>
        <v>47184.304999999986</v>
      </c>
      <c r="L47" s="19">
        <f>$H47+(INT(COLUMN(L$1)/2) - 5) * ($A47-$H47)/9</f>
        <v>4500</v>
      </c>
      <c r="M47" s="24">
        <f>MAX(0,K47*(1+inputs!$B$33)-MAX(0,inputs!$B$31*(L47-inputs!$B$30)))</f>
        <v>47892.06957499998</v>
      </c>
      <c r="N47" s="19">
        <f>$H47+(INT(COLUMN(N$1)/2) - 5) * ($A47-$H47)/9</f>
        <v>4500</v>
      </c>
      <c r="O47" s="24">
        <f>MAX(0,M47*(1+inputs!$B$33)-MAX(0,inputs!$B$31*(N47-inputs!$B$30)))</f>
        <v>48610.450618624971</v>
      </c>
      <c r="P47" s="19">
        <f>$H47+(INT(COLUMN(P$1)/2) - 5) * ($A47-$H47)/9</f>
        <v>4500</v>
      </c>
      <c r="Q47" s="24">
        <f>MAX(0,O47*(1+inputs!$B$33)-MAX(0,inputs!$B$31*(P47-inputs!$B$30)))</f>
        <v>49339.607377904344</v>
      </c>
      <c r="R47" s="19">
        <f>$H47+(INT(COLUMN(R$1)/2) - 5) * ($A47-$H47)/9</f>
        <v>4500</v>
      </c>
      <c r="S47" s="24">
        <f>MAX(0,Q47*(1+inputs!$B$33)-MAX(0,inputs!$B$31*(R47-inputs!$B$30)))</f>
        <v>50079.7014885729</v>
      </c>
      <c r="T47" s="19">
        <f>$H47+(INT(COLUMN(T$1)/2) - 5) * ($A47-$H47)/9</f>
        <v>4500</v>
      </c>
      <c r="U47" s="24">
        <f>MAX(0,S47*(1+inputs!$B$33)-MAX(0,inputs!$B$31*(T47-inputs!$B$30)))</f>
        <v>50830.897010901492</v>
      </c>
      <c r="V47" s="19">
        <f>$H47+(INT(COLUMN(V$1)/2) - 5) * ($A47-$H47)/9</f>
        <v>4500</v>
      </c>
      <c r="W47" s="24">
        <f>MAX(0,U47*(1+inputs!$B$33)-MAX(0,inputs!$B$31*(V47-inputs!$B$30)))</f>
        <v>51593.360466065009</v>
      </c>
      <c r="X47" s="19">
        <f>$H47+(INT(COLUMN(X$1)/2) - 5) * ($A47-$H47)/9</f>
        <v>4500</v>
      </c>
      <c r="Y47" s="24">
        <f>MAX(0,W47*(1+inputs!$B$33)-MAX(0,inputs!$B$31*(X47-inputs!$B$30)))</f>
        <v>52367.26087305598</v>
      </c>
      <c r="Z47" s="19">
        <f>IF(inputs!$B$27="YES",MAX(0,inputs!$B$31*(X47-inputs!$B$30)),0)</f>
        <v>0</v>
      </c>
      <c r="AA47" s="3">
        <f t="shared" si="2"/>
        <v>0</v>
      </c>
      <c r="AB47" s="1">
        <f t="shared" si="3"/>
        <v>0</v>
      </c>
      <c r="AC47" s="8">
        <f t="shared" si="0"/>
        <v>4500</v>
      </c>
    </row>
    <row r="48" spans="1:29" x14ac:dyDescent="0.2">
      <c r="A48" s="11">
        <f t="shared" si="1"/>
        <v>4600</v>
      </c>
      <c r="B48" s="15">
        <f>inputs!$C$3-MAX(0,MIN((calculations!A48-inputs!$B$8)*0.5,inputs!$C$3))+IF(AND(inputs!$B$23="YES",A48&lt;=inputs!$B$25),inputs!$B$24,0)</f>
        <v>12570</v>
      </c>
      <c r="C48" s="15">
        <f>MAX(0,MIN(A48-B48,inputs!$C$4)*inputs!$B$3)</f>
        <v>0</v>
      </c>
      <c r="D48" s="16">
        <f>MAX(0,(MIN(A48,inputs!$C$5)-(inputs!$C$4+B48))*inputs!$B$4)</f>
        <v>0</v>
      </c>
      <c r="E48" s="16">
        <f>MAX(0, (calculations!A48-inputs!$C$5)*inputs!$B$5)</f>
        <v>0</v>
      </c>
      <c r="F48" s="19">
        <f>MAX(0,inputs!$B$13*(MIN(calculations!A48,inputs!$C$14)-inputs!$C$13))+MAX(0,inputs!$B$14*(calculations!A48-inputs!$C$14))</f>
        <v>0</v>
      </c>
      <c r="G48" s="22">
        <f>MAX(MIN((calculations!A48-inputs!$B$21)/10000,100%),0) * inputs!$B$18</f>
        <v>0</v>
      </c>
      <c r="H48" s="24">
        <f>MIN(inputs!$B$32,A48)</f>
        <v>4600</v>
      </c>
      <c r="I48" s="24">
        <f>inputs!$B$29*(1+inputs!$B$33)-MAX(0,inputs!$B$31*(H48-inputs!$B$30))</f>
        <v>46486.999999999993</v>
      </c>
      <c r="J48" s="19">
        <f>$H48+(INT(COLUMN(J$1)/2) - 5) * ($A48-$H48)/9</f>
        <v>4600</v>
      </c>
      <c r="K48" s="24">
        <f>MAX(0,I48*(1+inputs!$B$33)-MAX(0,inputs!$B$31*(J48-inputs!$B$30)))</f>
        <v>47184.304999999986</v>
      </c>
      <c r="L48" s="19">
        <f>$H48+(INT(COLUMN(L$1)/2) - 5) * ($A48-$H48)/9</f>
        <v>4600</v>
      </c>
      <c r="M48" s="24">
        <f>MAX(0,K48*(1+inputs!$B$33)-MAX(0,inputs!$B$31*(L48-inputs!$B$30)))</f>
        <v>47892.06957499998</v>
      </c>
      <c r="N48" s="19">
        <f>$H48+(INT(COLUMN(N$1)/2) - 5) * ($A48-$H48)/9</f>
        <v>4600</v>
      </c>
      <c r="O48" s="24">
        <f>MAX(0,M48*(1+inputs!$B$33)-MAX(0,inputs!$B$31*(N48-inputs!$B$30)))</f>
        <v>48610.450618624971</v>
      </c>
      <c r="P48" s="19">
        <f>$H48+(INT(COLUMN(P$1)/2) - 5) * ($A48-$H48)/9</f>
        <v>4600</v>
      </c>
      <c r="Q48" s="24">
        <f>MAX(0,O48*(1+inputs!$B$33)-MAX(0,inputs!$B$31*(P48-inputs!$B$30)))</f>
        <v>49339.607377904344</v>
      </c>
      <c r="R48" s="19">
        <f>$H48+(INT(COLUMN(R$1)/2) - 5) * ($A48-$H48)/9</f>
        <v>4600</v>
      </c>
      <c r="S48" s="24">
        <f>MAX(0,Q48*(1+inputs!$B$33)-MAX(0,inputs!$B$31*(R48-inputs!$B$30)))</f>
        <v>50079.7014885729</v>
      </c>
      <c r="T48" s="19">
        <f>$H48+(INT(COLUMN(T$1)/2) - 5) * ($A48-$H48)/9</f>
        <v>4600</v>
      </c>
      <c r="U48" s="24">
        <f>MAX(0,S48*(1+inputs!$B$33)-MAX(0,inputs!$B$31*(T48-inputs!$B$30)))</f>
        <v>50830.897010901492</v>
      </c>
      <c r="V48" s="19">
        <f>$H48+(INT(COLUMN(V$1)/2) - 5) * ($A48-$H48)/9</f>
        <v>4600</v>
      </c>
      <c r="W48" s="24">
        <f>MAX(0,U48*(1+inputs!$B$33)-MAX(0,inputs!$B$31*(V48-inputs!$B$30)))</f>
        <v>51593.360466065009</v>
      </c>
      <c r="X48" s="19">
        <f>$H48+(INT(COLUMN(X$1)/2) - 5) * ($A48-$H48)/9</f>
        <v>4600</v>
      </c>
      <c r="Y48" s="24">
        <f>MAX(0,W48*(1+inputs!$B$33)-MAX(0,inputs!$B$31*(X48-inputs!$B$30)))</f>
        <v>52367.26087305598</v>
      </c>
      <c r="Z48" s="19">
        <f>IF(inputs!$B$27="YES",MAX(0,inputs!$B$31*(X48-inputs!$B$30)),0)</f>
        <v>0</v>
      </c>
      <c r="AA48" s="3">
        <f t="shared" si="2"/>
        <v>0</v>
      </c>
      <c r="AB48" s="1">
        <f t="shared" si="3"/>
        <v>0</v>
      </c>
      <c r="AC48" s="8">
        <f t="shared" si="0"/>
        <v>4600</v>
      </c>
    </row>
    <row r="49" spans="1:30" x14ac:dyDescent="0.2">
      <c r="A49" s="11">
        <f t="shared" si="1"/>
        <v>4700</v>
      </c>
      <c r="B49" s="15">
        <f>inputs!$C$3-MAX(0,MIN((calculations!A49-inputs!$B$8)*0.5,inputs!$C$3))+IF(AND(inputs!$B$23="YES",A49&lt;=inputs!$B$25),inputs!$B$24,0)</f>
        <v>12570</v>
      </c>
      <c r="C49" s="15">
        <f>MAX(0,MIN(A49-B49,inputs!$C$4)*inputs!$B$3)</f>
        <v>0</v>
      </c>
      <c r="D49" s="16">
        <f>MAX(0,(MIN(A49,inputs!$C$5)-(inputs!$C$4+B49))*inputs!$B$4)</f>
        <v>0</v>
      </c>
      <c r="E49" s="16">
        <f>MAX(0, (calculations!A49-inputs!$C$5)*inputs!$B$5)</f>
        <v>0</v>
      </c>
      <c r="F49" s="19">
        <f>MAX(0,inputs!$B$13*(MIN(calculations!A49,inputs!$C$14)-inputs!$C$13))+MAX(0,inputs!$B$14*(calculations!A49-inputs!$C$14))</f>
        <v>0</v>
      </c>
      <c r="G49" s="22">
        <f>MAX(MIN((calculations!A49-inputs!$B$21)/10000,100%),0) * inputs!$B$18</f>
        <v>0</v>
      </c>
      <c r="H49" s="24">
        <f>MIN(inputs!$B$32,A49)</f>
        <v>4700</v>
      </c>
      <c r="I49" s="24">
        <f>inputs!$B$29*(1+inputs!$B$33)-MAX(0,inputs!$B$31*(H49-inputs!$B$30))</f>
        <v>46486.999999999993</v>
      </c>
      <c r="J49" s="19">
        <f>$H49+(INT(COLUMN(J$1)/2) - 5) * ($A49-$H49)/9</f>
        <v>4700</v>
      </c>
      <c r="K49" s="24">
        <f>MAX(0,I49*(1+inputs!$B$33)-MAX(0,inputs!$B$31*(J49-inputs!$B$30)))</f>
        <v>47184.304999999986</v>
      </c>
      <c r="L49" s="19">
        <f>$H49+(INT(COLUMN(L$1)/2) - 5) * ($A49-$H49)/9</f>
        <v>4700</v>
      </c>
      <c r="M49" s="24">
        <f>MAX(0,K49*(1+inputs!$B$33)-MAX(0,inputs!$B$31*(L49-inputs!$B$30)))</f>
        <v>47892.06957499998</v>
      </c>
      <c r="N49" s="19">
        <f>$H49+(INT(COLUMN(N$1)/2) - 5) * ($A49-$H49)/9</f>
        <v>4700</v>
      </c>
      <c r="O49" s="24">
        <f>MAX(0,M49*(1+inputs!$B$33)-MAX(0,inputs!$B$31*(N49-inputs!$B$30)))</f>
        <v>48610.450618624971</v>
      </c>
      <c r="P49" s="19">
        <f>$H49+(INT(COLUMN(P$1)/2) - 5) * ($A49-$H49)/9</f>
        <v>4700</v>
      </c>
      <c r="Q49" s="24">
        <f>MAX(0,O49*(1+inputs!$B$33)-MAX(0,inputs!$B$31*(P49-inputs!$B$30)))</f>
        <v>49339.607377904344</v>
      </c>
      <c r="R49" s="19">
        <f>$H49+(INT(COLUMN(R$1)/2) - 5) * ($A49-$H49)/9</f>
        <v>4700</v>
      </c>
      <c r="S49" s="24">
        <f>MAX(0,Q49*(1+inputs!$B$33)-MAX(0,inputs!$B$31*(R49-inputs!$B$30)))</f>
        <v>50079.7014885729</v>
      </c>
      <c r="T49" s="19">
        <f>$H49+(INT(COLUMN(T$1)/2) - 5) * ($A49-$H49)/9</f>
        <v>4700</v>
      </c>
      <c r="U49" s="24">
        <f>MAX(0,S49*(1+inputs!$B$33)-MAX(0,inputs!$B$31*(T49-inputs!$B$30)))</f>
        <v>50830.897010901492</v>
      </c>
      <c r="V49" s="19">
        <f>$H49+(INT(COLUMN(V$1)/2) - 5) * ($A49-$H49)/9</f>
        <v>4700</v>
      </c>
      <c r="W49" s="24">
        <f>MAX(0,U49*(1+inputs!$B$33)-MAX(0,inputs!$B$31*(V49-inputs!$B$30)))</f>
        <v>51593.360466065009</v>
      </c>
      <c r="X49" s="19">
        <f>$H49+(INT(COLUMN(X$1)/2) - 5) * ($A49-$H49)/9</f>
        <v>4700</v>
      </c>
      <c r="Y49" s="24">
        <f>MAX(0,W49*(1+inputs!$B$33)-MAX(0,inputs!$B$31*(X49-inputs!$B$30)))</f>
        <v>52367.26087305598</v>
      </c>
      <c r="Z49" s="19">
        <f>IF(inputs!$B$27="YES",MAX(0,inputs!$B$31*(X49-inputs!$B$30)),0)</f>
        <v>0</v>
      </c>
      <c r="AA49" s="3">
        <f t="shared" si="2"/>
        <v>0</v>
      </c>
      <c r="AB49" s="1">
        <f t="shared" si="3"/>
        <v>0</v>
      </c>
      <c r="AC49" s="8">
        <f t="shared" si="0"/>
        <v>4700</v>
      </c>
    </row>
    <row r="50" spans="1:30" x14ac:dyDescent="0.2">
      <c r="A50" s="11">
        <f t="shared" si="1"/>
        <v>4800</v>
      </c>
      <c r="B50" s="15">
        <f>inputs!$C$3-MAX(0,MIN((calculations!A50-inputs!$B$8)*0.5,inputs!$C$3))+IF(AND(inputs!$B$23="YES",A50&lt;=inputs!$B$25),inputs!$B$24,0)</f>
        <v>12570</v>
      </c>
      <c r="C50" s="15">
        <f>MAX(0,MIN(A50-B50,inputs!$C$4)*inputs!$B$3)</f>
        <v>0</v>
      </c>
      <c r="D50" s="16">
        <f>MAX(0,(MIN(A50,inputs!$C$5)-(inputs!$C$4+B50))*inputs!$B$4)</f>
        <v>0</v>
      </c>
      <c r="E50" s="16">
        <f>MAX(0, (calculations!A50-inputs!$C$5)*inputs!$B$5)</f>
        <v>0</v>
      </c>
      <c r="F50" s="19">
        <f>MAX(0,inputs!$B$13*(MIN(calculations!A50,inputs!$C$14)-inputs!$C$13))+MAX(0,inputs!$B$14*(calculations!A50-inputs!$C$14))</f>
        <v>0</v>
      </c>
      <c r="G50" s="22">
        <f>MAX(MIN((calculations!A50-inputs!$B$21)/10000,100%),0) * inputs!$B$18</f>
        <v>0</v>
      </c>
      <c r="H50" s="24">
        <f>MIN(inputs!$B$32,A50)</f>
        <v>4800</v>
      </c>
      <c r="I50" s="24">
        <f>inputs!$B$29*(1+inputs!$B$33)-MAX(0,inputs!$B$31*(H50-inputs!$B$30))</f>
        <v>46486.999999999993</v>
      </c>
      <c r="J50" s="19">
        <f>$H50+(INT(COLUMN(J$1)/2) - 5) * ($A50-$H50)/9</f>
        <v>4800</v>
      </c>
      <c r="K50" s="24">
        <f>MAX(0,I50*(1+inputs!$B$33)-MAX(0,inputs!$B$31*(J50-inputs!$B$30)))</f>
        <v>47184.304999999986</v>
      </c>
      <c r="L50" s="19">
        <f>$H50+(INT(COLUMN(L$1)/2) - 5) * ($A50-$H50)/9</f>
        <v>4800</v>
      </c>
      <c r="M50" s="24">
        <f>MAX(0,K50*(1+inputs!$B$33)-MAX(0,inputs!$B$31*(L50-inputs!$B$30)))</f>
        <v>47892.06957499998</v>
      </c>
      <c r="N50" s="19">
        <f>$H50+(INT(COLUMN(N$1)/2) - 5) * ($A50-$H50)/9</f>
        <v>4800</v>
      </c>
      <c r="O50" s="24">
        <f>MAX(0,M50*(1+inputs!$B$33)-MAX(0,inputs!$B$31*(N50-inputs!$B$30)))</f>
        <v>48610.450618624971</v>
      </c>
      <c r="P50" s="19">
        <f>$H50+(INT(COLUMN(P$1)/2) - 5) * ($A50-$H50)/9</f>
        <v>4800</v>
      </c>
      <c r="Q50" s="24">
        <f>MAX(0,O50*(1+inputs!$B$33)-MAX(0,inputs!$B$31*(P50-inputs!$B$30)))</f>
        <v>49339.607377904344</v>
      </c>
      <c r="R50" s="19">
        <f>$H50+(INT(COLUMN(R$1)/2) - 5) * ($A50-$H50)/9</f>
        <v>4800</v>
      </c>
      <c r="S50" s="24">
        <f>MAX(0,Q50*(1+inputs!$B$33)-MAX(0,inputs!$B$31*(R50-inputs!$B$30)))</f>
        <v>50079.7014885729</v>
      </c>
      <c r="T50" s="19">
        <f>$H50+(INT(COLUMN(T$1)/2) - 5) * ($A50-$H50)/9</f>
        <v>4800</v>
      </c>
      <c r="U50" s="24">
        <f>MAX(0,S50*(1+inputs!$B$33)-MAX(0,inputs!$B$31*(T50-inputs!$B$30)))</f>
        <v>50830.897010901492</v>
      </c>
      <c r="V50" s="19">
        <f>$H50+(INT(COLUMN(V$1)/2) - 5) * ($A50-$H50)/9</f>
        <v>4800</v>
      </c>
      <c r="W50" s="24">
        <f>MAX(0,U50*(1+inputs!$B$33)-MAX(0,inputs!$B$31*(V50-inputs!$B$30)))</f>
        <v>51593.360466065009</v>
      </c>
      <c r="X50" s="19">
        <f>$H50+(INT(COLUMN(X$1)/2) - 5) * ($A50-$H50)/9</f>
        <v>4800</v>
      </c>
      <c r="Y50" s="24">
        <f>MAX(0,W50*(1+inputs!$B$33)-MAX(0,inputs!$B$31*(X50-inputs!$B$30)))</f>
        <v>52367.26087305598</v>
      </c>
      <c r="Z50" s="19">
        <f>IF(inputs!$B$27="YES",MAX(0,inputs!$B$31*(X50-inputs!$B$30)),0)</f>
        <v>0</v>
      </c>
      <c r="AA50" s="3">
        <f t="shared" si="2"/>
        <v>0</v>
      </c>
      <c r="AB50" s="1">
        <f t="shared" si="3"/>
        <v>0</v>
      </c>
      <c r="AC50" s="8">
        <f t="shared" si="0"/>
        <v>4800</v>
      </c>
    </row>
    <row r="51" spans="1:30" x14ac:dyDescent="0.2">
      <c r="A51" s="11">
        <f t="shared" si="1"/>
        <v>4900</v>
      </c>
      <c r="B51" s="15">
        <f>inputs!$C$3-MAX(0,MIN((calculations!A51-inputs!$B$8)*0.5,inputs!$C$3))+IF(AND(inputs!$B$23="YES",A51&lt;=inputs!$B$25),inputs!$B$24,0)</f>
        <v>12570</v>
      </c>
      <c r="C51" s="15">
        <f>MAX(0,MIN(A51-B51,inputs!$C$4)*inputs!$B$3)</f>
        <v>0</v>
      </c>
      <c r="D51" s="16">
        <f>MAX(0,(MIN(A51,inputs!$C$5)-(inputs!$C$4+B51))*inputs!$B$4)</f>
        <v>0</v>
      </c>
      <c r="E51" s="16">
        <f>MAX(0, (calculations!A51-inputs!$C$5)*inputs!$B$5)</f>
        <v>0</v>
      </c>
      <c r="F51" s="19">
        <f>MAX(0,inputs!$B$13*(MIN(calculations!A51,inputs!$C$14)-inputs!$C$13))+MAX(0,inputs!$B$14*(calculations!A51-inputs!$C$14))</f>
        <v>0</v>
      </c>
      <c r="G51" s="22">
        <f>MAX(MIN((calculations!A51-inputs!$B$21)/10000,100%),0) * inputs!$B$18</f>
        <v>0</v>
      </c>
      <c r="H51" s="24">
        <f>MIN(inputs!$B$32,A51)</f>
        <v>4900</v>
      </c>
      <c r="I51" s="24">
        <f>inputs!$B$29*(1+inputs!$B$33)-MAX(0,inputs!$B$31*(H51-inputs!$B$30))</f>
        <v>46486.999999999993</v>
      </c>
      <c r="J51" s="19">
        <f>$H51+(INT(COLUMN(J$1)/2) - 5) * ($A51-$H51)/9</f>
        <v>4900</v>
      </c>
      <c r="K51" s="24">
        <f>MAX(0,I51*(1+inputs!$B$33)-MAX(0,inputs!$B$31*(J51-inputs!$B$30)))</f>
        <v>47184.304999999986</v>
      </c>
      <c r="L51" s="19">
        <f>$H51+(INT(COLUMN(L$1)/2) - 5) * ($A51-$H51)/9</f>
        <v>4900</v>
      </c>
      <c r="M51" s="24">
        <f>MAX(0,K51*(1+inputs!$B$33)-MAX(0,inputs!$B$31*(L51-inputs!$B$30)))</f>
        <v>47892.06957499998</v>
      </c>
      <c r="N51" s="19">
        <f>$H51+(INT(COLUMN(N$1)/2) - 5) * ($A51-$H51)/9</f>
        <v>4900</v>
      </c>
      <c r="O51" s="24">
        <f>MAX(0,M51*(1+inputs!$B$33)-MAX(0,inputs!$B$31*(N51-inputs!$B$30)))</f>
        <v>48610.450618624971</v>
      </c>
      <c r="P51" s="19">
        <f>$H51+(INT(COLUMN(P$1)/2) - 5) * ($A51-$H51)/9</f>
        <v>4900</v>
      </c>
      <c r="Q51" s="24">
        <f>MAX(0,O51*(1+inputs!$B$33)-MAX(0,inputs!$B$31*(P51-inputs!$B$30)))</f>
        <v>49339.607377904344</v>
      </c>
      <c r="R51" s="19">
        <f>$H51+(INT(COLUMN(R$1)/2) - 5) * ($A51-$H51)/9</f>
        <v>4900</v>
      </c>
      <c r="S51" s="24">
        <f>MAX(0,Q51*(1+inputs!$B$33)-MAX(0,inputs!$B$31*(R51-inputs!$B$30)))</f>
        <v>50079.7014885729</v>
      </c>
      <c r="T51" s="19">
        <f>$H51+(INT(COLUMN(T$1)/2) - 5) * ($A51-$H51)/9</f>
        <v>4900</v>
      </c>
      <c r="U51" s="24">
        <f>MAX(0,S51*(1+inputs!$B$33)-MAX(0,inputs!$B$31*(T51-inputs!$B$30)))</f>
        <v>50830.897010901492</v>
      </c>
      <c r="V51" s="19">
        <f>$H51+(INT(COLUMN(V$1)/2) - 5) * ($A51-$H51)/9</f>
        <v>4900</v>
      </c>
      <c r="W51" s="24">
        <f>MAX(0,U51*(1+inputs!$B$33)-MAX(0,inputs!$B$31*(V51-inputs!$B$30)))</f>
        <v>51593.360466065009</v>
      </c>
      <c r="X51" s="19">
        <f>$H51+(INT(COLUMN(X$1)/2) - 5) * ($A51-$H51)/9</f>
        <v>4900</v>
      </c>
      <c r="Y51" s="24">
        <f>MAX(0,W51*(1+inputs!$B$33)-MAX(0,inputs!$B$31*(X51-inputs!$B$30)))</f>
        <v>52367.26087305598</v>
      </c>
      <c r="Z51" s="19">
        <f>IF(inputs!$B$27="YES",MAX(0,inputs!$B$31*(X51-inputs!$B$30)),0)</f>
        <v>0</v>
      </c>
      <c r="AA51" s="3">
        <f t="shared" si="2"/>
        <v>0</v>
      </c>
      <c r="AB51" s="1">
        <f t="shared" si="3"/>
        <v>0</v>
      </c>
      <c r="AC51" s="8">
        <f t="shared" si="0"/>
        <v>4900</v>
      </c>
    </row>
    <row r="52" spans="1:30" x14ac:dyDescent="0.2">
      <c r="A52" s="11">
        <f t="shared" si="1"/>
        <v>5000</v>
      </c>
      <c r="B52" s="15">
        <f>inputs!$C$3-MAX(0,MIN((calculations!A52-inputs!$B$8)*0.5,inputs!$C$3))+IF(AND(inputs!$B$23="YES",A52&lt;=inputs!$B$25),inputs!$B$24,0)</f>
        <v>12570</v>
      </c>
      <c r="C52" s="15">
        <f>MAX(0,MIN(A52-B52,inputs!$C$4)*inputs!$B$3)</f>
        <v>0</v>
      </c>
      <c r="D52" s="16">
        <f>MAX(0,(MIN(A52,inputs!$C$5)-(inputs!$C$4+B52))*inputs!$B$4)</f>
        <v>0</v>
      </c>
      <c r="E52" s="16">
        <f>MAX(0, (calculations!A52-inputs!$C$5)*inputs!$B$5)</f>
        <v>0</v>
      </c>
      <c r="F52" s="19">
        <f>MAX(0,inputs!$B$13*(MIN(calculations!A52,inputs!$C$14)-inputs!$C$13))+MAX(0,inputs!$B$14*(calculations!A52-inputs!$C$14))</f>
        <v>0</v>
      </c>
      <c r="G52" s="22">
        <f>MAX(MIN((calculations!A52-inputs!$B$21)/10000,100%),0) * inputs!$B$18</f>
        <v>0</v>
      </c>
      <c r="H52" s="24">
        <f>MIN(inputs!$B$32,A52)</f>
        <v>5000</v>
      </c>
      <c r="I52" s="24">
        <f>inputs!$B$29*(1+inputs!$B$33)-MAX(0,inputs!$B$31*(H52-inputs!$B$30))</f>
        <v>46486.999999999993</v>
      </c>
      <c r="J52" s="19">
        <f>$H52+(INT(COLUMN(J$1)/2) - 5) * ($A52-$H52)/9</f>
        <v>5000</v>
      </c>
      <c r="K52" s="24">
        <f>MAX(0,I52*(1+inputs!$B$33)-MAX(0,inputs!$B$31*(J52-inputs!$B$30)))</f>
        <v>47184.304999999986</v>
      </c>
      <c r="L52" s="19">
        <f>$H52+(INT(COLUMN(L$1)/2) - 5) * ($A52-$H52)/9</f>
        <v>5000</v>
      </c>
      <c r="M52" s="24">
        <f>MAX(0,K52*(1+inputs!$B$33)-MAX(0,inputs!$B$31*(L52-inputs!$B$30)))</f>
        <v>47892.06957499998</v>
      </c>
      <c r="N52" s="19">
        <f>$H52+(INT(COLUMN(N$1)/2) - 5) * ($A52-$H52)/9</f>
        <v>5000</v>
      </c>
      <c r="O52" s="24">
        <f>MAX(0,M52*(1+inputs!$B$33)-MAX(0,inputs!$B$31*(N52-inputs!$B$30)))</f>
        <v>48610.450618624971</v>
      </c>
      <c r="P52" s="19">
        <f>$H52+(INT(COLUMN(P$1)/2) - 5) * ($A52-$H52)/9</f>
        <v>5000</v>
      </c>
      <c r="Q52" s="24">
        <f>MAX(0,O52*(1+inputs!$B$33)-MAX(0,inputs!$B$31*(P52-inputs!$B$30)))</f>
        <v>49339.607377904344</v>
      </c>
      <c r="R52" s="19">
        <f>$H52+(INT(COLUMN(R$1)/2) - 5) * ($A52-$H52)/9</f>
        <v>5000</v>
      </c>
      <c r="S52" s="24">
        <f>MAX(0,Q52*(1+inputs!$B$33)-MAX(0,inputs!$B$31*(R52-inputs!$B$30)))</f>
        <v>50079.7014885729</v>
      </c>
      <c r="T52" s="19">
        <f>$H52+(INT(COLUMN(T$1)/2) - 5) * ($A52-$H52)/9</f>
        <v>5000</v>
      </c>
      <c r="U52" s="24">
        <f>MAX(0,S52*(1+inputs!$B$33)-MAX(0,inputs!$B$31*(T52-inputs!$B$30)))</f>
        <v>50830.897010901492</v>
      </c>
      <c r="V52" s="19">
        <f>$H52+(INT(COLUMN(V$1)/2) - 5) * ($A52-$H52)/9</f>
        <v>5000</v>
      </c>
      <c r="W52" s="24">
        <f>MAX(0,U52*(1+inputs!$B$33)-MAX(0,inputs!$B$31*(V52-inputs!$B$30)))</f>
        <v>51593.360466065009</v>
      </c>
      <c r="X52" s="19">
        <f>$H52+(INT(COLUMN(X$1)/2) - 5) * ($A52-$H52)/9</f>
        <v>5000</v>
      </c>
      <c r="Y52" s="24">
        <f>MAX(0,W52*(1+inputs!$B$33)-MAX(0,inputs!$B$31*(X52-inputs!$B$30)))</f>
        <v>52367.26087305598</v>
      </c>
      <c r="Z52" s="19">
        <f>IF(inputs!$B$27="YES",MAX(0,inputs!$B$31*(X52-inputs!$B$30)),0)</f>
        <v>0</v>
      </c>
      <c r="AA52" s="3">
        <f t="shared" si="2"/>
        <v>0</v>
      </c>
      <c r="AB52" s="1">
        <f t="shared" si="3"/>
        <v>0</v>
      </c>
      <c r="AC52" s="8">
        <f t="shared" si="0"/>
        <v>5000</v>
      </c>
      <c r="AD52" s="8"/>
    </row>
    <row r="53" spans="1:30" x14ac:dyDescent="0.2">
      <c r="A53" s="11">
        <f t="shared" si="1"/>
        <v>5100</v>
      </c>
      <c r="B53" s="15">
        <f>inputs!$C$3-MAX(0,MIN((calculations!A53-inputs!$B$8)*0.5,inputs!$C$3))+IF(AND(inputs!$B$23="YES",A53&lt;=inputs!$B$25),inputs!$B$24,0)</f>
        <v>12570</v>
      </c>
      <c r="C53" s="15">
        <f>MAX(0,MIN(A53-B53,inputs!$C$4)*inputs!$B$3)</f>
        <v>0</v>
      </c>
      <c r="D53" s="16">
        <f>MAX(0,(MIN(A53,inputs!$C$5)-(inputs!$C$4+B53))*inputs!$B$4)</f>
        <v>0</v>
      </c>
      <c r="E53" s="16">
        <f>MAX(0, (calculations!A53-inputs!$C$5)*inputs!$B$5)</f>
        <v>0</v>
      </c>
      <c r="F53" s="19">
        <f>MAX(0,inputs!$B$13*(MIN(calculations!A53,inputs!$C$14)-inputs!$C$13))+MAX(0,inputs!$B$14*(calculations!A53-inputs!$C$14))</f>
        <v>0</v>
      </c>
      <c r="G53" s="22">
        <f>MAX(MIN((calculations!A53-inputs!$B$21)/10000,100%),0) * inputs!$B$18</f>
        <v>0</v>
      </c>
      <c r="H53" s="24">
        <f>MIN(inputs!$B$32,A53)</f>
        <v>5100</v>
      </c>
      <c r="I53" s="24">
        <f>inputs!$B$29*(1+inputs!$B$33)-MAX(0,inputs!$B$31*(H53-inputs!$B$30))</f>
        <v>46486.999999999993</v>
      </c>
      <c r="J53" s="19">
        <f>$H53+(INT(COLUMN(J$1)/2) - 5) * ($A53-$H53)/9</f>
        <v>5100</v>
      </c>
      <c r="K53" s="24">
        <f>MAX(0,I53*(1+inputs!$B$33)-MAX(0,inputs!$B$31*(J53-inputs!$B$30)))</f>
        <v>47184.304999999986</v>
      </c>
      <c r="L53" s="19">
        <f>$H53+(INT(COLUMN(L$1)/2) - 5) * ($A53-$H53)/9</f>
        <v>5100</v>
      </c>
      <c r="M53" s="24">
        <f>MAX(0,K53*(1+inputs!$B$33)-MAX(0,inputs!$B$31*(L53-inputs!$B$30)))</f>
        <v>47892.06957499998</v>
      </c>
      <c r="N53" s="19">
        <f>$H53+(INT(COLUMN(N$1)/2) - 5) * ($A53-$H53)/9</f>
        <v>5100</v>
      </c>
      <c r="O53" s="24">
        <f>MAX(0,M53*(1+inputs!$B$33)-MAX(0,inputs!$B$31*(N53-inputs!$B$30)))</f>
        <v>48610.450618624971</v>
      </c>
      <c r="P53" s="19">
        <f>$H53+(INT(COLUMN(P$1)/2) - 5) * ($A53-$H53)/9</f>
        <v>5100</v>
      </c>
      <c r="Q53" s="24">
        <f>MAX(0,O53*(1+inputs!$B$33)-MAX(0,inputs!$B$31*(P53-inputs!$B$30)))</f>
        <v>49339.607377904344</v>
      </c>
      <c r="R53" s="19">
        <f>$H53+(INT(COLUMN(R$1)/2) - 5) * ($A53-$H53)/9</f>
        <v>5100</v>
      </c>
      <c r="S53" s="24">
        <f>MAX(0,Q53*(1+inputs!$B$33)-MAX(0,inputs!$B$31*(R53-inputs!$B$30)))</f>
        <v>50079.7014885729</v>
      </c>
      <c r="T53" s="19">
        <f>$H53+(INT(COLUMN(T$1)/2) - 5) * ($A53-$H53)/9</f>
        <v>5100</v>
      </c>
      <c r="U53" s="24">
        <f>MAX(0,S53*(1+inputs!$B$33)-MAX(0,inputs!$B$31*(T53-inputs!$B$30)))</f>
        <v>50830.897010901492</v>
      </c>
      <c r="V53" s="19">
        <f>$H53+(INT(COLUMN(V$1)/2) - 5) * ($A53-$H53)/9</f>
        <v>5100</v>
      </c>
      <c r="W53" s="24">
        <f>MAX(0,U53*(1+inputs!$B$33)-MAX(0,inputs!$B$31*(V53-inputs!$B$30)))</f>
        <v>51593.360466065009</v>
      </c>
      <c r="X53" s="19">
        <f>$H53+(INT(COLUMN(X$1)/2) - 5) * ($A53-$H53)/9</f>
        <v>5100</v>
      </c>
      <c r="Y53" s="24">
        <f>MAX(0,W53*(1+inputs!$B$33)-MAX(0,inputs!$B$31*(X53-inputs!$B$30)))</f>
        <v>52367.26087305598</v>
      </c>
      <c r="Z53" s="19">
        <f>IF(inputs!$B$27="YES",MAX(0,inputs!$B$31*(X53-inputs!$B$30)),0)</f>
        <v>0</v>
      </c>
      <c r="AA53" s="3">
        <f t="shared" si="2"/>
        <v>0</v>
      </c>
      <c r="AB53" s="1">
        <f t="shared" si="3"/>
        <v>0</v>
      </c>
      <c r="AC53" s="8">
        <f t="shared" si="0"/>
        <v>5100</v>
      </c>
    </row>
    <row r="54" spans="1:30" x14ac:dyDescent="0.2">
      <c r="A54" s="11">
        <f t="shared" si="1"/>
        <v>5200</v>
      </c>
      <c r="B54" s="15">
        <f>inputs!$C$3-MAX(0,MIN((calculations!A54-inputs!$B$8)*0.5,inputs!$C$3))+IF(AND(inputs!$B$23="YES",A54&lt;=inputs!$B$25),inputs!$B$24,0)</f>
        <v>12570</v>
      </c>
      <c r="C54" s="15">
        <f>MAX(0,MIN(A54-B54,inputs!$C$4)*inputs!$B$3)</f>
        <v>0</v>
      </c>
      <c r="D54" s="16">
        <f>MAX(0,(MIN(A54,inputs!$C$5)-(inputs!$C$4+B54))*inputs!$B$4)</f>
        <v>0</v>
      </c>
      <c r="E54" s="16">
        <f>MAX(0, (calculations!A54-inputs!$C$5)*inputs!$B$5)</f>
        <v>0</v>
      </c>
      <c r="F54" s="19">
        <f>MAX(0,inputs!$B$13*(MIN(calculations!A54,inputs!$C$14)-inputs!$C$13))+MAX(0,inputs!$B$14*(calculations!A54-inputs!$C$14))</f>
        <v>0</v>
      </c>
      <c r="G54" s="22">
        <f>MAX(MIN((calculations!A54-inputs!$B$21)/10000,100%),0) * inputs!$B$18</f>
        <v>0</v>
      </c>
      <c r="H54" s="24">
        <f>MIN(inputs!$B$32,A54)</f>
        <v>5200</v>
      </c>
      <c r="I54" s="24">
        <f>inputs!$B$29*(1+inputs!$B$33)-MAX(0,inputs!$B$31*(H54-inputs!$B$30))</f>
        <v>46486.999999999993</v>
      </c>
      <c r="J54" s="19">
        <f>$H54+(INT(COLUMN(J$1)/2) - 5) * ($A54-$H54)/9</f>
        <v>5200</v>
      </c>
      <c r="K54" s="24">
        <f>MAX(0,I54*(1+inputs!$B$33)-MAX(0,inputs!$B$31*(J54-inputs!$B$30)))</f>
        <v>47184.304999999986</v>
      </c>
      <c r="L54" s="19">
        <f>$H54+(INT(COLUMN(L$1)/2) - 5) * ($A54-$H54)/9</f>
        <v>5200</v>
      </c>
      <c r="M54" s="24">
        <f>MAX(0,K54*(1+inputs!$B$33)-MAX(0,inputs!$B$31*(L54-inputs!$B$30)))</f>
        <v>47892.06957499998</v>
      </c>
      <c r="N54" s="19">
        <f>$H54+(INT(COLUMN(N$1)/2) - 5) * ($A54-$H54)/9</f>
        <v>5200</v>
      </c>
      <c r="O54" s="24">
        <f>MAX(0,M54*(1+inputs!$B$33)-MAX(0,inputs!$B$31*(N54-inputs!$B$30)))</f>
        <v>48610.450618624971</v>
      </c>
      <c r="P54" s="19">
        <f>$H54+(INT(COLUMN(P$1)/2) - 5) * ($A54-$H54)/9</f>
        <v>5200</v>
      </c>
      <c r="Q54" s="24">
        <f>MAX(0,O54*(1+inputs!$B$33)-MAX(0,inputs!$B$31*(P54-inputs!$B$30)))</f>
        <v>49339.607377904344</v>
      </c>
      <c r="R54" s="19">
        <f>$H54+(INT(COLUMN(R$1)/2) - 5) * ($A54-$H54)/9</f>
        <v>5200</v>
      </c>
      <c r="S54" s="24">
        <f>MAX(0,Q54*(1+inputs!$B$33)-MAX(0,inputs!$B$31*(R54-inputs!$B$30)))</f>
        <v>50079.7014885729</v>
      </c>
      <c r="T54" s="19">
        <f>$H54+(INT(COLUMN(T$1)/2) - 5) * ($A54-$H54)/9</f>
        <v>5200</v>
      </c>
      <c r="U54" s="24">
        <f>MAX(0,S54*(1+inputs!$B$33)-MAX(0,inputs!$B$31*(T54-inputs!$B$30)))</f>
        <v>50830.897010901492</v>
      </c>
      <c r="V54" s="19">
        <f>$H54+(INT(COLUMN(V$1)/2) - 5) * ($A54-$H54)/9</f>
        <v>5200</v>
      </c>
      <c r="W54" s="24">
        <f>MAX(0,U54*(1+inputs!$B$33)-MAX(0,inputs!$B$31*(V54-inputs!$B$30)))</f>
        <v>51593.360466065009</v>
      </c>
      <c r="X54" s="19">
        <f>$H54+(INT(COLUMN(X$1)/2) - 5) * ($A54-$H54)/9</f>
        <v>5200</v>
      </c>
      <c r="Y54" s="24">
        <f>MAX(0,W54*(1+inputs!$B$33)-MAX(0,inputs!$B$31*(X54-inputs!$B$30)))</f>
        <v>52367.26087305598</v>
      </c>
      <c r="Z54" s="19">
        <f>IF(inputs!$B$27="YES",MAX(0,inputs!$B$31*(X54-inputs!$B$30)),0)</f>
        <v>0</v>
      </c>
      <c r="AA54" s="3">
        <f t="shared" si="2"/>
        <v>0</v>
      </c>
      <c r="AB54" s="1">
        <f t="shared" si="3"/>
        <v>0</v>
      </c>
      <c r="AC54" s="8">
        <f t="shared" si="0"/>
        <v>5200</v>
      </c>
    </row>
    <row r="55" spans="1:30" x14ac:dyDescent="0.2">
      <c r="A55" s="11">
        <f t="shared" si="1"/>
        <v>5300</v>
      </c>
      <c r="B55" s="15">
        <f>inputs!$C$3-MAX(0,MIN((calculations!A55-inputs!$B$8)*0.5,inputs!$C$3))+IF(AND(inputs!$B$23="YES",A55&lt;=inputs!$B$25),inputs!$B$24,0)</f>
        <v>12570</v>
      </c>
      <c r="C55" s="15">
        <f>MAX(0,MIN(A55-B55,inputs!$C$4)*inputs!$B$3)</f>
        <v>0</v>
      </c>
      <c r="D55" s="16">
        <f>MAX(0,(MIN(A55,inputs!$C$5)-(inputs!$C$4+B55))*inputs!$B$4)</f>
        <v>0</v>
      </c>
      <c r="E55" s="16">
        <f>MAX(0, (calculations!A55-inputs!$C$5)*inputs!$B$5)</f>
        <v>0</v>
      </c>
      <c r="F55" s="19">
        <f>MAX(0,inputs!$B$13*(MIN(calculations!A55,inputs!$C$14)-inputs!$C$13))+MAX(0,inputs!$B$14*(calculations!A55-inputs!$C$14))</f>
        <v>0</v>
      </c>
      <c r="G55" s="22">
        <f>MAX(MIN((calculations!A55-inputs!$B$21)/10000,100%),0) * inputs!$B$18</f>
        <v>0</v>
      </c>
      <c r="H55" s="24">
        <f>MIN(inputs!$B$32,A55)</f>
        <v>5300</v>
      </c>
      <c r="I55" s="24">
        <f>inputs!$B$29*(1+inputs!$B$33)-MAX(0,inputs!$B$31*(H55-inputs!$B$30))</f>
        <v>46486.999999999993</v>
      </c>
      <c r="J55" s="19">
        <f>$H55+(INT(COLUMN(J$1)/2) - 5) * ($A55-$H55)/9</f>
        <v>5300</v>
      </c>
      <c r="K55" s="24">
        <f>MAX(0,I55*(1+inputs!$B$33)-MAX(0,inputs!$B$31*(J55-inputs!$B$30)))</f>
        <v>47184.304999999986</v>
      </c>
      <c r="L55" s="19">
        <f>$H55+(INT(COLUMN(L$1)/2) - 5) * ($A55-$H55)/9</f>
        <v>5300</v>
      </c>
      <c r="M55" s="24">
        <f>MAX(0,K55*(1+inputs!$B$33)-MAX(0,inputs!$B$31*(L55-inputs!$B$30)))</f>
        <v>47892.06957499998</v>
      </c>
      <c r="N55" s="19">
        <f>$H55+(INT(COLUMN(N$1)/2) - 5) * ($A55-$H55)/9</f>
        <v>5300</v>
      </c>
      <c r="O55" s="24">
        <f>MAX(0,M55*(1+inputs!$B$33)-MAX(0,inputs!$B$31*(N55-inputs!$B$30)))</f>
        <v>48610.450618624971</v>
      </c>
      <c r="P55" s="19">
        <f>$H55+(INT(COLUMN(P$1)/2) - 5) * ($A55-$H55)/9</f>
        <v>5300</v>
      </c>
      <c r="Q55" s="24">
        <f>MAX(0,O55*(1+inputs!$B$33)-MAX(0,inputs!$B$31*(P55-inputs!$B$30)))</f>
        <v>49339.607377904344</v>
      </c>
      <c r="R55" s="19">
        <f>$H55+(INT(COLUMN(R$1)/2) - 5) * ($A55-$H55)/9</f>
        <v>5300</v>
      </c>
      <c r="S55" s="24">
        <f>MAX(0,Q55*(1+inputs!$B$33)-MAX(0,inputs!$B$31*(R55-inputs!$B$30)))</f>
        <v>50079.7014885729</v>
      </c>
      <c r="T55" s="19">
        <f>$H55+(INT(COLUMN(T$1)/2) - 5) * ($A55-$H55)/9</f>
        <v>5300</v>
      </c>
      <c r="U55" s="24">
        <f>MAX(0,S55*(1+inputs!$B$33)-MAX(0,inputs!$B$31*(T55-inputs!$B$30)))</f>
        <v>50830.897010901492</v>
      </c>
      <c r="V55" s="19">
        <f>$H55+(INT(COLUMN(V$1)/2) - 5) * ($A55-$H55)/9</f>
        <v>5300</v>
      </c>
      <c r="W55" s="24">
        <f>MAX(0,U55*(1+inputs!$B$33)-MAX(0,inputs!$B$31*(V55-inputs!$B$30)))</f>
        <v>51593.360466065009</v>
      </c>
      <c r="X55" s="19">
        <f>$H55+(INT(COLUMN(X$1)/2) - 5) * ($A55-$H55)/9</f>
        <v>5300</v>
      </c>
      <c r="Y55" s="24">
        <f>MAX(0,W55*(1+inputs!$B$33)-MAX(0,inputs!$B$31*(X55-inputs!$B$30)))</f>
        <v>52367.26087305598</v>
      </c>
      <c r="Z55" s="19">
        <f>IF(inputs!$B$27="YES",MAX(0,inputs!$B$31*(X55-inputs!$B$30)),0)</f>
        <v>0</v>
      </c>
      <c r="AA55" s="3">
        <f t="shared" si="2"/>
        <v>0</v>
      </c>
      <c r="AB55" s="1">
        <f t="shared" si="3"/>
        <v>0</v>
      </c>
      <c r="AC55" s="8">
        <f t="shared" si="0"/>
        <v>5300</v>
      </c>
    </row>
    <row r="56" spans="1:30" x14ac:dyDescent="0.2">
      <c r="A56" s="11">
        <f t="shared" si="1"/>
        <v>5400</v>
      </c>
      <c r="B56" s="15">
        <f>inputs!$C$3-MAX(0,MIN((calculations!A56-inputs!$B$8)*0.5,inputs!$C$3))+IF(AND(inputs!$B$23="YES",A56&lt;=inputs!$B$25),inputs!$B$24,0)</f>
        <v>12570</v>
      </c>
      <c r="C56" s="15">
        <f>MAX(0,MIN(A56-B56,inputs!$C$4)*inputs!$B$3)</f>
        <v>0</v>
      </c>
      <c r="D56" s="16">
        <f>MAX(0,(MIN(A56,inputs!$C$5)-(inputs!$C$4+B56))*inputs!$B$4)</f>
        <v>0</v>
      </c>
      <c r="E56" s="16">
        <f>MAX(0, (calculations!A56-inputs!$C$5)*inputs!$B$5)</f>
        <v>0</v>
      </c>
      <c r="F56" s="19">
        <f>MAX(0,inputs!$B$13*(MIN(calculations!A56,inputs!$C$14)-inputs!$C$13))+MAX(0,inputs!$B$14*(calculations!A56-inputs!$C$14))</f>
        <v>0</v>
      </c>
      <c r="G56" s="22">
        <f>MAX(MIN((calculations!A56-inputs!$B$21)/10000,100%),0) * inputs!$B$18</f>
        <v>0</v>
      </c>
      <c r="H56" s="24">
        <f>MIN(inputs!$B$32,A56)</f>
        <v>5400</v>
      </c>
      <c r="I56" s="24">
        <f>inputs!$B$29*(1+inputs!$B$33)-MAX(0,inputs!$B$31*(H56-inputs!$B$30))</f>
        <v>46486.999999999993</v>
      </c>
      <c r="J56" s="19">
        <f>$H56+(INT(COLUMN(J$1)/2) - 5) * ($A56-$H56)/9</f>
        <v>5400</v>
      </c>
      <c r="K56" s="24">
        <f>MAX(0,I56*(1+inputs!$B$33)-MAX(0,inputs!$B$31*(J56-inputs!$B$30)))</f>
        <v>47184.304999999986</v>
      </c>
      <c r="L56" s="19">
        <f>$H56+(INT(COLUMN(L$1)/2) - 5) * ($A56-$H56)/9</f>
        <v>5400</v>
      </c>
      <c r="M56" s="24">
        <f>MAX(0,K56*(1+inputs!$B$33)-MAX(0,inputs!$B$31*(L56-inputs!$B$30)))</f>
        <v>47892.06957499998</v>
      </c>
      <c r="N56" s="19">
        <f>$H56+(INT(COLUMN(N$1)/2) - 5) * ($A56-$H56)/9</f>
        <v>5400</v>
      </c>
      <c r="O56" s="24">
        <f>MAX(0,M56*(1+inputs!$B$33)-MAX(0,inputs!$B$31*(N56-inputs!$B$30)))</f>
        <v>48610.450618624971</v>
      </c>
      <c r="P56" s="19">
        <f>$H56+(INT(COLUMN(P$1)/2) - 5) * ($A56-$H56)/9</f>
        <v>5400</v>
      </c>
      <c r="Q56" s="24">
        <f>MAX(0,O56*(1+inputs!$B$33)-MAX(0,inputs!$B$31*(P56-inputs!$B$30)))</f>
        <v>49339.607377904344</v>
      </c>
      <c r="R56" s="19">
        <f>$H56+(INT(COLUMN(R$1)/2) - 5) * ($A56-$H56)/9</f>
        <v>5400</v>
      </c>
      <c r="S56" s="24">
        <f>MAX(0,Q56*(1+inputs!$B$33)-MAX(0,inputs!$B$31*(R56-inputs!$B$30)))</f>
        <v>50079.7014885729</v>
      </c>
      <c r="T56" s="19">
        <f>$H56+(INT(COLUMN(T$1)/2) - 5) * ($A56-$H56)/9</f>
        <v>5400</v>
      </c>
      <c r="U56" s="24">
        <f>MAX(0,S56*(1+inputs!$B$33)-MAX(0,inputs!$B$31*(T56-inputs!$B$30)))</f>
        <v>50830.897010901492</v>
      </c>
      <c r="V56" s="19">
        <f>$H56+(INT(COLUMN(V$1)/2) - 5) * ($A56-$H56)/9</f>
        <v>5400</v>
      </c>
      <c r="W56" s="24">
        <f>MAX(0,U56*(1+inputs!$B$33)-MAX(0,inputs!$B$31*(V56-inputs!$B$30)))</f>
        <v>51593.360466065009</v>
      </c>
      <c r="X56" s="19">
        <f>$H56+(INT(COLUMN(X$1)/2) - 5) * ($A56-$H56)/9</f>
        <v>5400</v>
      </c>
      <c r="Y56" s="24">
        <f>MAX(0,W56*(1+inputs!$B$33)-MAX(0,inputs!$B$31*(X56-inputs!$B$30)))</f>
        <v>52367.26087305598</v>
      </c>
      <c r="Z56" s="19">
        <f>IF(inputs!$B$27="YES",MAX(0,inputs!$B$31*(X56-inputs!$B$30)),0)</f>
        <v>0</v>
      </c>
      <c r="AA56" s="3">
        <f t="shared" si="2"/>
        <v>0</v>
      </c>
      <c r="AB56" s="1">
        <f t="shared" si="3"/>
        <v>0</v>
      </c>
      <c r="AC56" s="8">
        <f t="shared" si="0"/>
        <v>5400</v>
      </c>
    </row>
    <row r="57" spans="1:30" x14ac:dyDescent="0.2">
      <c r="A57" s="11">
        <f t="shared" si="1"/>
        <v>5500</v>
      </c>
      <c r="B57" s="15">
        <f>inputs!$C$3-MAX(0,MIN((calculations!A57-inputs!$B$8)*0.5,inputs!$C$3))+IF(AND(inputs!$B$23="YES",A57&lt;=inputs!$B$25),inputs!$B$24,0)</f>
        <v>12570</v>
      </c>
      <c r="C57" s="15">
        <f>MAX(0,MIN(A57-B57,inputs!$C$4)*inputs!$B$3)</f>
        <v>0</v>
      </c>
      <c r="D57" s="16">
        <f>MAX(0,(MIN(A57,inputs!$C$5)-(inputs!$C$4+B57))*inputs!$B$4)</f>
        <v>0</v>
      </c>
      <c r="E57" s="16">
        <f>MAX(0, (calculations!A57-inputs!$C$5)*inputs!$B$5)</f>
        <v>0</v>
      </c>
      <c r="F57" s="19">
        <f>MAX(0,inputs!$B$13*(MIN(calculations!A57,inputs!$C$14)-inputs!$C$13))+MAX(0,inputs!$B$14*(calculations!A57-inputs!$C$14))</f>
        <v>0</v>
      </c>
      <c r="G57" s="22">
        <f>MAX(MIN((calculations!A57-inputs!$B$21)/10000,100%),0) * inputs!$B$18</f>
        <v>0</v>
      </c>
      <c r="H57" s="24">
        <f>MIN(inputs!$B$32,A57)</f>
        <v>5500</v>
      </c>
      <c r="I57" s="24">
        <f>inputs!$B$29*(1+inputs!$B$33)-MAX(0,inputs!$B$31*(H57-inputs!$B$30))</f>
        <v>46486.999999999993</v>
      </c>
      <c r="J57" s="19">
        <f>$H57+(INT(COLUMN(J$1)/2) - 5) * ($A57-$H57)/9</f>
        <v>5500</v>
      </c>
      <c r="K57" s="24">
        <f>MAX(0,I57*(1+inputs!$B$33)-MAX(0,inputs!$B$31*(J57-inputs!$B$30)))</f>
        <v>47184.304999999986</v>
      </c>
      <c r="L57" s="19">
        <f>$H57+(INT(COLUMN(L$1)/2) - 5) * ($A57-$H57)/9</f>
        <v>5500</v>
      </c>
      <c r="M57" s="24">
        <f>MAX(0,K57*(1+inputs!$B$33)-MAX(0,inputs!$B$31*(L57-inputs!$B$30)))</f>
        <v>47892.06957499998</v>
      </c>
      <c r="N57" s="19">
        <f>$H57+(INT(COLUMN(N$1)/2) - 5) * ($A57-$H57)/9</f>
        <v>5500</v>
      </c>
      <c r="O57" s="24">
        <f>MAX(0,M57*(1+inputs!$B$33)-MAX(0,inputs!$B$31*(N57-inputs!$B$30)))</f>
        <v>48610.450618624971</v>
      </c>
      <c r="P57" s="19">
        <f>$H57+(INT(COLUMN(P$1)/2) - 5) * ($A57-$H57)/9</f>
        <v>5500</v>
      </c>
      <c r="Q57" s="24">
        <f>MAX(0,O57*(1+inputs!$B$33)-MAX(0,inputs!$B$31*(P57-inputs!$B$30)))</f>
        <v>49339.607377904344</v>
      </c>
      <c r="R57" s="19">
        <f>$H57+(INT(COLUMN(R$1)/2) - 5) * ($A57-$H57)/9</f>
        <v>5500</v>
      </c>
      <c r="S57" s="24">
        <f>MAX(0,Q57*(1+inputs!$B$33)-MAX(0,inputs!$B$31*(R57-inputs!$B$30)))</f>
        <v>50079.7014885729</v>
      </c>
      <c r="T57" s="19">
        <f>$H57+(INT(COLUMN(T$1)/2) - 5) * ($A57-$H57)/9</f>
        <v>5500</v>
      </c>
      <c r="U57" s="24">
        <f>MAX(0,S57*(1+inputs!$B$33)-MAX(0,inputs!$B$31*(T57-inputs!$B$30)))</f>
        <v>50830.897010901492</v>
      </c>
      <c r="V57" s="19">
        <f>$H57+(INT(COLUMN(V$1)/2) - 5) * ($A57-$H57)/9</f>
        <v>5500</v>
      </c>
      <c r="W57" s="24">
        <f>MAX(0,U57*(1+inputs!$B$33)-MAX(0,inputs!$B$31*(V57-inputs!$B$30)))</f>
        <v>51593.360466065009</v>
      </c>
      <c r="X57" s="19">
        <f>$H57+(INT(COLUMN(X$1)/2) - 5) * ($A57-$H57)/9</f>
        <v>5500</v>
      </c>
      <c r="Y57" s="24">
        <f>MAX(0,W57*(1+inputs!$B$33)-MAX(0,inputs!$B$31*(X57-inputs!$B$30)))</f>
        <v>52367.26087305598</v>
      </c>
      <c r="Z57" s="19">
        <f>IF(inputs!$B$27="YES",MAX(0,inputs!$B$31*(X57-inputs!$B$30)),0)</f>
        <v>0</v>
      </c>
      <c r="AA57" s="3">
        <f t="shared" si="2"/>
        <v>0</v>
      </c>
      <c r="AB57" s="1">
        <f t="shared" si="3"/>
        <v>0</v>
      </c>
      <c r="AC57" s="8">
        <f t="shared" si="0"/>
        <v>5500</v>
      </c>
    </row>
    <row r="58" spans="1:30" x14ac:dyDescent="0.2">
      <c r="A58" s="11">
        <f t="shared" si="1"/>
        <v>5600</v>
      </c>
      <c r="B58" s="15">
        <f>inputs!$C$3-MAX(0,MIN((calculations!A58-inputs!$B$8)*0.5,inputs!$C$3))+IF(AND(inputs!$B$23="YES",A58&lt;=inputs!$B$25),inputs!$B$24,0)</f>
        <v>12570</v>
      </c>
      <c r="C58" s="15">
        <f>MAX(0,MIN(A58-B58,inputs!$C$4)*inputs!$B$3)</f>
        <v>0</v>
      </c>
      <c r="D58" s="16">
        <f>MAX(0,(MIN(A58,inputs!$C$5)-(inputs!$C$4+B58))*inputs!$B$4)</f>
        <v>0</v>
      </c>
      <c r="E58" s="16">
        <f>MAX(0, (calculations!A58-inputs!$C$5)*inputs!$B$5)</f>
        <v>0</v>
      </c>
      <c r="F58" s="19">
        <f>MAX(0,inputs!$B$13*(MIN(calculations!A58,inputs!$C$14)-inputs!$C$13))+MAX(0,inputs!$B$14*(calculations!A58-inputs!$C$14))</f>
        <v>0</v>
      </c>
      <c r="G58" s="22">
        <f>MAX(MIN((calculations!A58-inputs!$B$21)/10000,100%),0) * inputs!$B$18</f>
        <v>0</v>
      </c>
      <c r="H58" s="24">
        <f>MIN(inputs!$B$32,A58)</f>
        <v>5600</v>
      </c>
      <c r="I58" s="24">
        <f>inputs!$B$29*(1+inputs!$B$33)-MAX(0,inputs!$B$31*(H58-inputs!$B$30))</f>
        <v>46486.999999999993</v>
      </c>
      <c r="J58" s="19">
        <f>$H58+(INT(COLUMN(J$1)/2) - 5) * ($A58-$H58)/9</f>
        <v>5600</v>
      </c>
      <c r="K58" s="24">
        <f>MAX(0,I58*(1+inputs!$B$33)-MAX(0,inputs!$B$31*(J58-inputs!$B$30)))</f>
        <v>47184.304999999986</v>
      </c>
      <c r="L58" s="19">
        <f>$H58+(INT(COLUMN(L$1)/2) - 5) * ($A58-$H58)/9</f>
        <v>5600</v>
      </c>
      <c r="M58" s="24">
        <f>MAX(0,K58*(1+inputs!$B$33)-MAX(0,inputs!$B$31*(L58-inputs!$B$30)))</f>
        <v>47892.06957499998</v>
      </c>
      <c r="N58" s="19">
        <f>$H58+(INT(COLUMN(N$1)/2) - 5) * ($A58-$H58)/9</f>
        <v>5600</v>
      </c>
      <c r="O58" s="24">
        <f>MAX(0,M58*(1+inputs!$B$33)-MAX(0,inputs!$B$31*(N58-inputs!$B$30)))</f>
        <v>48610.450618624971</v>
      </c>
      <c r="P58" s="19">
        <f>$H58+(INT(COLUMN(P$1)/2) - 5) * ($A58-$H58)/9</f>
        <v>5600</v>
      </c>
      <c r="Q58" s="24">
        <f>MAX(0,O58*(1+inputs!$B$33)-MAX(0,inputs!$B$31*(P58-inputs!$B$30)))</f>
        <v>49339.607377904344</v>
      </c>
      <c r="R58" s="19">
        <f>$H58+(INT(COLUMN(R$1)/2) - 5) * ($A58-$H58)/9</f>
        <v>5600</v>
      </c>
      <c r="S58" s="24">
        <f>MAX(0,Q58*(1+inputs!$B$33)-MAX(0,inputs!$B$31*(R58-inputs!$B$30)))</f>
        <v>50079.7014885729</v>
      </c>
      <c r="T58" s="19">
        <f>$H58+(INT(COLUMN(T$1)/2) - 5) * ($A58-$H58)/9</f>
        <v>5600</v>
      </c>
      <c r="U58" s="24">
        <f>MAX(0,S58*(1+inputs!$B$33)-MAX(0,inputs!$B$31*(T58-inputs!$B$30)))</f>
        <v>50830.897010901492</v>
      </c>
      <c r="V58" s="19">
        <f>$H58+(INT(COLUMN(V$1)/2) - 5) * ($A58-$H58)/9</f>
        <v>5600</v>
      </c>
      <c r="W58" s="24">
        <f>MAX(0,U58*(1+inputs!$B$33)-MAX(0,inputs!$B$31*(V58-inputs!$B$30)))</f>
        <v>51593.360466065009</v>
      </c>
      <c r="X58" s="19">
        <f>$H58+(INT(COLUMN(X$1)/2) - 5) * ($A58-$H58)/9</f>
        <v>5600</v>
      </c>
      <c r="Y58" s="24">
        <f>MAX(0,W58*(1+inputs!$B$33)-MAX(0,inputs!$B$31*(X58-inputs!$B$30)))</f>
        <v>52367.26087305598</v>
      </c>
      <c r="Z58" s="19">
        <f>IF(inputs!$B$27="YES",MAX(0,inputs!$B$31*(X58-inputs!$B$30)),0)</f>
        <v>0</v>
      </c>
      <c r="AA58" s="3">
        <f t="shared" si="2"/>
        <v>0</v>
      </c>
      <c r="AB58" s="1">
        <f t="shared" si="3"/>
        <v>0</v>
      </c>
      <c r="AC58" s="8">
        <f t="shared" si="0"/>
        <v>5600</v>
      </c>
    </row>
    <row r="59" spans="1:30" x14ac:dyDescent="0.2">
      <c r="A59" s="11">
        <f t="shared" si="1"/>
        <v>5700</v>
      </c>
      <c r="B59" s="15">
        <f>inputs!$C$3-MAX(0,MIN((calculations!A59-inputs!$B$8)*0.5,inputs!$C$3))+IF(AND(inputs!$B$23="YES",A59&lt;=inputs!$B$25),inputs!$B$24,0)</f>
        <v>12570</v>
      </c>
      <c r="C59" s="15">
        <f>MAX(0,MIN(A59-B59,inputs!$C$4)*inputs!$B$3)</f>
        <v>0</v>
      </c>
      <c r="D59" s="16">
        <f>MAX(0,(MIN(A59,inputs!$C$5)-(inputs!$C$4+B59))*inputs!$B$4)</f>
        <v>0</v>
      </c>
      <c r="E59" s="16">
        <f>MAX(0, (calculations!A59-inputs!$C$5)*inputs!$B$5)</f>
        <v>0</v>
      </c>
      <c r="F59" s="19">
        <f>MAX(0,inputs!$B$13*(MIN(calculations!A59,inputs!$C$14)-inputs!$C$13))+MAX(0,inputs!$B$14*(calculations!A59-inputs!$C$14))</f>
        <v>0</v>
      </c>
      <c r="G59" s="22">
        <f>MAX(MIN((calculations!A59-inputs!$B$21)/10000,100%),0) * inputs!$B$18</f>
        <v>0</v>
      </c>
      <c r="H59" s="24">
        <f>MIN(inputs!$B$32,A59)</f>
        <v>5700</v>
      </c>
      <c r="I59" s="24">
        <f>inputs!$B$29*(1+inputs!$B$33)-MAX(0,inputs!$B$31*(H59-inputs!$B$30))</f>
        <v>46486.999999999993</v>
      </c>
      <c r="J59" s="19">
        <f>$H59+(INT(COLUMN(J$1)/2) - 5) * ($A59-$H59)/9</f>
        <v>5700</v>
      </c>
      <c r="K59" s="24">
        <f>MAX(0,I59*(1+inputs!$B$33)-MAX(0,inputs!$B$31*(J59-inputs!$B$30)))</f>
        <v>47184.304999999986</v>
      </c>
      <c r="L59" s="19">
        <f>$H59+(INT(COLUMN(L$1)/2) - 5) * ($A59-$H59)/9</f>
        <v>5700</v>
      </c>
      <c r="M59" s="24">
        <f>MAX(0,K59*(1+inputs!$B$33)-MAX(0,inputs!$B$31*(L59-inputs!$B$30)))</f>
        <v>47892.06957499998</v>
      </c>
      <c r="N59" s="19">
        <f>$H59+(INT(COLUMN(N$1)/2) - 5) * ($A59-$H59)/9</f>
        <v>5700</v>
      </c>
      <c r="O59" s="24">
        <f>MAX(0,M59*(1+inputs!$B$33)-MAX(0,inputs!$B$31*(N59-inputs!$B$30)))</f>
        <v>48610.450618624971</v>
      </c>
      <c r="P59" s="19">
        <f>$H59+(INT(COLUMN(P$1)/2) - 5) * ($A59-$H59)/9</f>
        <v>5700</v>
      </c>
      <c r="Q59" s="24">
        <f>MAX(0,O59*(1+inputs!$B$33)-MAX(0,inputs!$B$31*(P59-inputs!$B$30)))</f>
        <v>49339.607377904344</v>
      </c>
      <c r="R59" s="19">
        <f>$H59+(INT(COLUMN(R$1)/2) - 5) * ($A59-$H59)/9</f>
        <v>5700</v>
      </c>
      <c r="S59" s="24">
        <f>MAX(0,Q59*(1+inputs!$B$33)-MAX(0,inputs!$B$31*(R59-inputs!$B$30)))</f>
        <v>50079.7014885729</v>
      </c>
      <c r="T59" s="19">
        <f>$H59+(INT(COLUMN(T$1)/2) - 5) * ($A59-$H59)/9</f>
        <v>5700</v>
      </c>
      <c r="U59" s="24">
        <f>MAX(0,S59*(1+inputs!$B$33)-MAX(0,inputs!$B$31*(T59-inputs!$B$30)))</f>
        <v>50830.897010901492</v>
      </c>
      <c r="V59" s="19">
        <f>$H59+(INT(COLUMN(V$1)/2) - 5) * ($A59-$H59)/9</f>
        <v>5700</v>
      </c>
      <c r="W59" s="24">
        <f>MAX(0,U59*(1+inputs!$B$33)-MAX(0,inputs!$B$31*(V59-inputs!$B$30)))</f>
        <v>51593.360466065009</v>
      </c>
      <c r="X59" s="19">
        <f>$H59+(INT(COLUMN(X$1)/2) - 5) * ($A59-$H59)/9</f>
        <v>5700</v>
      </c>
      <c r="Y59" s="24">
        <f>MAX(0,W59*(1+inputs!$B$33)-MAX(0,inputs!$B$31*(X59-inputs!$B$30)))</f>
        <v>52367.26087305598</v>
      </c>
      <c r="Z59" s="19">
        <f>IF(inputs!$B$27="YES",MAX(0,inputs!$B$31*(X59-inputs!$B$30)),0)</f>
        <v>0</v>
      </c>
      <c r="AA59" s="3">
        <f t="shared" si="2"/>
        <v>0</v>
      </c>
      <c r="AB59" s="1">
        <f t="shared" si="3"/>
        <v>0</v>
      </c>
      <c r="AC59" s="8">
        <f t="shared" si="0"/>
        <v>5700</v>
      </c>
    </row>
    <row r="60" spans="1:30" x14ac:dyDescent="0.2">
      <c r="A60" s="11">
        <f t="shared" si="1"/>
        <v>5800</v>
      </c>
      <c r="B60" s="15">
        <f>inputs!$C$3-MAX(0,MIN((calculations!A60-inputs!$B$8)*0.5,inputs!$C$3))+IF(AND(inputs!$B$23="YES",A60&lt;=inputs!$B$25),inputs!$B$24,0)</f>
        <v>12570</v>
      </c>
      <c r="C60" s="15">
        <f>MAX(0,MIN(A60-B60,inputs!$C$4)*inputs!$B$3)</f>
        <v>0</v>
      </c>
      <c r="D60" s="16">
        <f>MAX(0,(MIN(A60,inputs!$C$5)-(inputs!$C$4+B60))*inputs!$B$4)</f>
        <v>0</v>
      </c>
      <c r="E60" s="16">
        <f>MAX(0, (calculations!A60-inputs!$C$5)*inputs!$B$5)</f>
        <v>0</v>
      </c>
      <c r="F60" s="19">
        <f>MAX(0,inputs!$B$13*(MIN(calculations!A60,inputs!$C$14)-inputs!$C$13))+MAX(0,inputs!$B$14*(calculations!A60-inputs!$C$14))</f>
        <v>0</v>
      </c>
      <c r="G60" s="22">
        <f>MAX(MIN((calculations!A60-inputs!$B$21)/10000,100%),0) * inputs!$B$18</f>
        <v>0</v>
      </c>
      <c r="H60" s="24">
        <f>MIN(inputs!$B$32,A60)</f>
        <v>5800</v>
      </c>
      <c r="I60" s="24">
        <f>inputs!$B$29*(1+inputs!$B$33)-MAX(0,inputs!$B$31*(H60-inputs!$B$30))</f>
        <v>46486.999999999993</v>
      </c>
      <c r="J60" s="19">
        <f>$H60+(INT(COLUMN(J$1)/2) - 5) * ($A60-$H60)/9</f>
        <v>5800</v>
      </c>
      <c r="K60" s="24">
        <f>MAX(0,I60*(1+inputs!$B$33)-MAX(0,inputs!$B$31*(J60-inputs!$B$30)))</f>
        <v>47184.304999999986</v>
      </c>
      <c r="L60" s="19">
        <f>$H60+(INT(COLUMN(L$1)/2) - 5) * ($A60-$H60)/9</f>
        <v>5800</v>
      </c>
      <c r="M60" s="24">
        <f>MAX(0,K60*(1+inputs!$B$33)-MAX(0,inputs!$B$31*(L60-inputs!$B$30)))</f>
        <v>47892.06957499998</v>
      </c>
      <c r="N60" s="19">
        <f>$H60+(INT(COLUMN(N$1)/2) - 5) * ($A60-$H60)/9</f>
        <v>5800</v>
      </c>
      <c r="O60" s="24">
        <f>MAX(0,M60*(1+inputs!$B$33)-MAX(0,inputs!$B$31*(N60-inputs!$B$30)))</f>
        <v>48610.450618624971</v>
      </c>
      <c r="P60" s="19">
        <f>$H60+(INT(COLUMN(P$1)/2) - 5) * ($A60-$H60)/9</f>
        <v>5800</v>
      </c>
      <c r="Q60" s="24">
        <f>MAX(0,O60*(1+inputs!$B$33)-MAX(0,inputs!$B$31*(P60-inputs!$B$30)))</f>
        <v>49339.607377904344</v>
      </c>
      <c r="R60" s="19">
        <f>$H60+(INT(COLUMN(R$1)/2) - 5) * ($A60-$H60)/9</f>
        <v>5800</v>
      </c>
      <c r="S60" s="24">
        <f>MAX(0,Q60*(1+inputs!$B$33)-MAX(0,inputs!$B$31*(R60-inputs!$B$30)))</f>
        <v>50079.7014885729</v>
      </c>
      <c r="T60" s="19">
        <f>$H60+(INT(COLUMN(T$1)/2) - 5) * ($A60-$H60)/9</f>
        <v>5800</v>
      </c>
      <c r="U60" s="24">
        <f>MAX(0,S60*(1+inputs!$B$33)-MAX(0,inputs!$B$31*(T60-inputs!$B$30)))</f>
        <v>50830.897010901492</v>
      </c>
      <c r="V60" s="19">
        <f>$H60+(INT(COLUMN(V$1)/2) - 5) * ($A60-$H60)/9</f>
        <v>5800</v>
      </c>
      <c r="W60" s="24">
        <f>MAX(0,U60*(1+inputs!$B$33)-MAX(0,inputs!$B$31*(V60-inputs!$B$30)))</f>
        <v>51593.360466065009</v>
      </c>
      <c r="X60" s="19">
        <f>$H60+(INT(COLUMN(X$1)/2) - 5) * ($A60-$H60)/9</f>
        <v>5800</v>
      </c>
      <c r="Y60" s="24">
        <f>MAX(0,W60*(1+inputs!$B$33)-MAX(0,inputs!$B$31*(X60-inputs!$B$30)))</f>
        <v>52367.26087305598</v>
      </c>
      <c r="Z60" s="19">
        <f>IF(inputs!$B$27="YES",MAX(0,inputs!$B$31*(X60-inputs!$B$30)),0)</f>
        <v>0</v>
      </c>
      <c r="AA60" s="3">
        <f t="shared" si="2"/>
        <v>0</v>
      </c>
      <c r="AB60" s="1">
        <f t="shared" si="3"/>
        <v>0</v>
      </c>
      <c r="AC60" s="8">
        <f t="shared" si="0"/>
        <v>5800</v>
      </c>
    </row>
    <row r="61" spans="1:30" x14ac:dyDescent="0.2">
      <c r="A61" s="11">
        <f t="shared" si="1"/>
        <v>5900</v>
      </c>
      <c r="B61" s="15">
        <f>inputs!$C$3-MAX(0,MIN((calculations!A61-inputs!$B$8)*0.5,inputs!$C$3))+IF(AND(inputs!$B$23="YES",A61&lt;=inputs!$B$25),inputs!$B$24,0)</f>
        <v>12570</v>
      </c>
      <c r="C61" s="15">
        <f>MAX(0,MIN(A61-B61,inputs!$C$4)*inputs!$B$3)</f>
        <v>0</v>
      </c>
      <c r="D61" s="16">
        <f>MAX(0,(MIN(A61,inputs!$C$5)-(inputs!$C$4+B61))*inputs!$B$4)</f>
        <v>0</v>
      </c>
      <c r="E61" s="16">
        <f>MAX(0, (calculations!A61-inputs!$C$5)*inputs!$B$5)</f>
        <v>0</v>
      </c>
      <c r="F61" s="19">
        <f>MAX(0,inputs!$B$13*(MIN(calculations!A61,inputs!$C$14)-inputs!$C$13))+MAX(0,inputs!$B$14*(calculations!A61-inputs!$C$14))</f>
        <v>0</v>
      </c>
      <c r="G61" s="22">
        <f>MAX(MIN((calculations!A61-inputs!$B$21)/10000,100%),0) * inputs!$B$18</f>
        <v>0</v>
      </c>
      <c r="H61" s="24">
        <f>MIN(inputs!$B$32,A61)</f>
        <v>5900</v>
      </c>
      <c r="I61" s="24">
        <f>inputs!$B$29*(1+inputs!$B$33)-MAX(0,inputs!$B$31*(H61-inputs!$B$30))</f>
        <v>46486.999999999993</v>
      </c>
      <c r="J61" s="19">
        <f>$H61+(INT(COLUMN(J$1)/2) - 5) * ($A61-$H61)/9</f>
        <v>5900</v>
      </c>
      <c r="K61" s="24">
        <f>MAX(0,I61*(1+inputs!$B$33)-MAX(0,inputs!$B$31*(J61-inputs!$B$30)))</f>
        <v>47184.304999999986</v>
      </c>
      <c r="L61" s="19">
        <f>$H61+(INT(COLUMN(L$1)/2) - 5) * ($A61-$H61)/9</f>
        <v>5900</v>
      </c>
      <c r="M61" s="24">
        <f>MAX(0,K61*(1+inputs!$B$33)-MAX(0,inputs!$B$31*(L61-inputs!$B$30)))</f>
        <v>47892.06957499998</v>
      </c>
      <c r="N61" s="19">
        <f>$H61+(INT(COLUMN(N$1)/2) - 5) * ($A61-$H61)/9</f>
        <v>5900</v>
      </c>
      <c r="O61" s="24">
        <f>MAX(0,M61*(1+inputs!$B$33)-MAX(0,inputs!$B$31*(N61-inputs!$B$30)))</f>
        <v>48610.450618624971</v>
      </c>
      <c r="P61" s="19">
        <f>$H61+(INT(COLUMN(P$1)/2) - 5) * ($A61-$H61)/9</f>
        <v>5900</v>
      </c>
      <c r="Q61" s="24">
        <f>MAX(0,O61*(1+inputs!$B$33)-MAX(0,inputs!$B$31*(P61-inputs!$B$30)))</f>
        <v>49339.607377904344</v>
      </c>
      <c r="R61" s="19">
        <f>$H61+(INT(COLUMN(R$1)/2) - 5) * ($A61-$H61)/9</f>
        <v>5900</v>
      </c>
      <c r="S61" s="24">
        <f>MAX(0,Q61*(1+inputs!$B$33)-MAX(0,inputs!$B$31*(R61-inputs!$B$30)))</f>
        <v>50079.7014885729</v>
      </c>
      <c r="T61" s="19">
        <f>$H61+(INT(COLUMN(T$1)/2) - 5) * ($A61-$H61)/9</f>
        <v>5900</v>
      </c>
      <c r="U61" s="24">
        <f>MAX(0,S61*(1+inputs!$B$33)-MAX(0,inputs!$B$31*(T61-inputs!$B$30)))</f>
        <v>50830.897010901492</v>
      </c>
      <c r="V61" s="19">
        <f>$H61+(INT(COLUMN(V$1)/2) - 5) * ($A61-$H61)/9</f>
        <v>5900</v>
      </c>
      <c r="W61" s="24">
        <f>MAX(0,U61*(1+inputs!$B$33)-MAX(0,inputs!$B$31*(V61-inputs!$B$30)))</f>
        <v>51593.360466065009</v>
      </c>
      <c r="X61" s="19">
        <f>$H61+(INT(COLUMN(X$1)/2) - 5) * ($A61-$H61)/9</f>
        <v>5900</v>
      </c>
      <c r="Y61" s="24">
        <f>MAX(0,W61*(1+inputs!$B$33)-MAX(0,inputs!$B$31*(X61-inputs!$B$30)))</f>
        <v>52367.26087305598</v>
      </c>
      <c r="Z61" s="19">
        <f>IF(inputs!$B$27="YES",MAX(0,inputs!$B$31*(X61-inputs!$B$30)),0)</f>
        <v>0</v>
      </c>
      <c r="AA61" s="3">
        <f t="shared" si="2"/>
        <v>0</v>
      </c>
      <c r="AB61" s="1">
        <f t="shared" si="3"/>
        <v>0</v>
      </c>
      <c r="AC61" s="8">
        <f t="shared" si="0"/>
        <v>5900</v>
      </c>
    </row>
    <row r="62" spans="1:30" x14ac:dyDescent="0.2">
      <c r="A62" s="11">
        <f t="shared" si="1"/>
        <v>6000</v>
      </c>
      <c r="B62" s="15">
        <f>inputs!$C$3-MAX(0,MIN((calculations!A62-inputs!$B$8)*0.5,inputs!$C$3))+IF(AND(inputs!$B$23="YES",A62&lt;=inputs!$B$25),inputs!$B$24,0)</f>
        <v>12570</v>
      </c>
      <c r="C62" s="15">
        <f>MAX(0,MIN(A62-B62,inputs!$C$4)*inputs!$B$3)</f>
        <v>0</v>
      </c>
      <c r="D62" s="16">
        <f>MAX(0,(MIN(A62,inputs!$C$5)-(inputs!$C$4+B62))*inputs!$B$4)</f>
        <v>0</v>
      </c>
      <c r="E62" s="16">
        <f>MAX(0, (calculations!A62-inputs!$C$5)*inputs!$B$5)</f>
        <v>0</v>
      </c>
      <c r="F62" s="19">
        <f>MAX(0,inputs!$B$13*(MIN(calculations!A62,inputs!$C$14)-inputs!$C$13))+MAX(0,inputs!$B$14*(calculations!A62-inputs!$C$14))</f>
        <v>0</v>
      </c>
      <c r="G62" s="22">
        <f>MAX(MIN((calculations!A62-inputs!$B$21)/10000,100%),0) * inputs!$B$18</f>
        <v>0</v>
      </c>
      <c r="H62" s="24">
        <f>MIN(inputs!$B$32,A62)</f>
        <v>6000</v>
      </c>
      <c r="I62" s="24">
        <f>inputs!$B$29*(1+inputs!$B$33)-MAX(0,inputs!$B$31*(H62-inputs!$B$30))</f>
        <v>46486.999999999993</v>
      </c>
      <c r="J62" s="19">
        <f>$H62+(INT(COLUMN(J$1)/2) - 5) * ($A62-$H62)/9</f>
        <v>6000</v>
      </c>
      <c r="K62" s="24">
        <f>MAX(0,I62*(1+inputs!$B$33)-MAX(0,inputs!$B$31*(J62-inputs!$B$30)))</f>
        <v>47184.304999999986</v>
      </c>
      <c r="L62" s="19">
        <f>$H62+(INT(COLUMN(L$1)/2) - 5) * ($A62-$H62)/9</f>
        <v>6000</v>
      </c>
      <c r="M62" s="24">
        <f>MAX(0,K62*(1+inputs!$B$33)-MAX(0,inputs!$B$31*(L62-inputs!$B$30)))</f>
        <v>47892.06957499998</v>
      </c>
      <c r="N62" s="19">
        <f>$H62+(INT(COLUMN(N$1)/2) - 5) * ($A62-$H62)/9</f>
        <v>6000</v>
      </c>
      <c r="O62" s="24">
        <f>MAX(0,M62*(1+inputs!$B$33)-MAX(0,inputs!$B$31*(N62-inputs!$B$30)))</f>
        <v>48610.450618624971</v>
      </c>
      <c r="P62" s="19">
        <f>$H62+(INT(COLUMN(P$1)/2) - 5) * ($A62-$H62)/9</f>
        <v>6000</v>
      </c>
      <c r="Q62" s="24">
        <f>MAX(0,O62*(1+inputs!$B$33)-MAX(0,inputs!$B$31*(P62-inputs!$B$30)))</f>
        <v>49339.607377904344</v>
      </c>
      <c r="R62" s="19">
        <f>$H62+(INT(COLUMN(R$1)/2) - 5) * ($A62-$H62)/9</f>
        <v>6000</v>
      </c>
      <c r="S62" s="24">
        <f>MAX(0,Q62*(1+inputs!$B$33)-MAX(0,inputs!$B$31*(R62-inputs!$B$30)))</f>
        <v>50079.7014885729</v>
      </c>
      <c r="T62" s="19">
        <f>$H62+(INT(COLUMN(T$1)/2) - 5) * ($A62-$H62)/9</f>
        <v>6000</v>
      </c>
      <c r="U62" s="24">
        <f>MAX(0,S62*(1+inputs!$B$33)-MAX(0,inputs!$B$31*(T62-inputs!$B$30)))</f>
        <v>50830.897010901492</v>
      </c>
      <c r="V62" s="19">
        <f>$H62+(INT(COLUMN(V$1)/2) - 5) * ($A62-$H62)/9</f>
        <v>6000</v>
      </c>
      <c r="W62" s="24">
        <f>MAX(0,U62*(1+inputs!$B$33)-MAX(0,inputs!$B$31*(V62-inputs!$B$30)))</f>
        <v>51593.360466065009</v>
      </c>
      <c r="X62" s="19">
        <f>$H62+(INT(COLUMN(X$1)/2) - 5) * ($A62-$H62)/9</f>
        <v>6000</v>
      </c>
      <c r="Y62" s="24">
        <f>MAX(0,W62*(1+inputs!$B$33)-MAX(0,inputs!$B$31*(X62-inputs!$B$30)))</f>
        <v>52367.26087305598</v>
      </c>
      <c r="Z62" s="19">
        <f>IF(inputs!$B$27="YES",MAX(0,inputs!$B$31*(X62-inputs!$B$30)),0)</f>
        <v>0</v>
      </c>
      <c r="AA62" s="3">
        <f t="shared" si="2"/>
        <v>0</v>
      </c>
      <c r="AB62" s="1">
        <f t="shared" si="3"/>
        <v>0</v>
      </c>
      <c r="AC62" s="8">
        <f t="shared" si="0"/>
        <v>6000</v>
      </c>
    </row>
    <row r="63" spans="1:30" x14ac:dyDescent="0.2">
      <c r="A63" s="11">
        <f t="shared" si="1"/>
        <v>6100</v>
      </c>
      <c r="B63" s="15">
        <f>inputs!$C$3-MAX(0,MIN((calculations!A63-inputs!$B$8)*0.5,inputs!$C$3))+IF(AND(inputs!$B$23="YES",A63&lt;=inputs!$B$25),inputs!$B$24,0)</f>
        <v>12570</v>
      </c>
      <c r="C63" s="15">
        <f>MAX(0,MIN(A63-B63,inputs!$C$4)*inputs!$B$3)</f>
        <v>0</v>
      </c>
      <c r="D63" s="16">
        <f>MAX(0,(MIN(A63,inputs!$C$5)-(inputs!$C$4+B63))*inputs!$B$4)</f>
        <v>0</v>
      </c>
      <c r="E63" s="16">
        <f>MAX(0, (calculations!A63-inputs!$C$5)*inputs!$B$5)</f>
        <v>0</v>
      </c>
      <c r="F63" s="19">
        <f>MAX(0,inputs!$B$13*(MIN(calculations!A63,inputs!$C$14)-inputs!$C$13))+MAX(0,inputs!$B$14*(calculations!A63-inputs!$C$14))</f>
        <v>0</v>
      </c>
      <c r="G63" s="22">
        <f>MAX(MIN((calculations!A63-inputs!$B$21)/10000,100%),0) * inputs!$B$18</f>
        <v>0</v>
      </c>
      <c r="H63" s="24">
        <f>MIN(inputs!$B$32,A63)</f>
        <v>6100</v>
      </c>
      <c r="I63" s="24">
        <f>inputs!$B$29*(1+inputs!$B$33)-MAX(0,inputs!$B$31*(H63-inputs!$B$30))</f>
        <v>46486.999999999993</v>
      </c>
      <c r="J63" s="19">
        <f>$H63+(INT(COLUMN(J$1)/2) - 5) * ($A63-$H63)/9</f>
        <v>6100</v>
      </c>
      <c r="K63" s="24">
        <f>MAX(0,I63*(1+inputs!$B$33)-MAX(0,inputs!$B$31*(J63-inputs!$B$30)))</f>
        <v>47184.304999999986</v>
      </c>
      <c r="L63" s="19">
        <f>$H63+(INT(COLUMN(L$1)/2) - 5) * ($A63-$H63)/9</f>
        <v>6100</v>
      </c>
      <c r="M63" s="24">
        <f>MAX(0,K63*(1+inputs!$B$33)-MAX(0,inputs!$B$31*(L63-inputs!$B$30)))</f>
        <v>47892.06957499998</v>
      </c>
      <c r="N63" s="19">
        <f>$H63+(INT(COLUMN(N$1)/2) - 5) * ($A63-$H63)/9</f>
        <v>6100</v>
      </c>
      <c r="O63" s="24">
        <f>MAX(0,M63*(1+inputs!$B$33)-MAX(0,inputs!$B$31*(N63-inputs!$B$30)))</f>
        <v>48610.450618624971</v>
      </c>
      <c r="P63" s="19">
        <f>$H63+(INT(COLUMN(P$1)/2) - 5) * ($A63-$H63)/9</f>
        <v>6100</v>
      </c>
      <c r="Q63" s="24">
        <f>MAX(0,O63*(1+inputs!$B$33)-MAX(0,inputs!$B$31*(P63-inputs!$B$30)))</f>
        <v>49339.607377904344</v>
      </c>
      <c r="R63" s="19">
        <f>$H63+(INT(COLUMN(R$1)/2) - 5) * ($A63-$H63)/9</f>
        <v>6100</v>
      </c>
      <c r="S63" s="24">
        <f>MAX(0,Q63*(1+inputs!$B$33)-MAX(0,inputs!$B$31*(R63-inputs!$B$30)))</f>
        <v>50079.7014885729</v>
      </c>
      <c r="T63" s="19">
        <f>$H63+(INT(COLUMN(T$1)/2) - 5) * ($A63-$H63)/9</f>
        <v>6100</v>
      </c>
      <c r="U63" s="24">
        <f>MAX(0,S63*(1+inputs!$B$33)-MAX(0,inputs!$B$31*(T63-inputs!$B$30)))</f>
        <v>50830.897010901492</v>
      </c>
      <c r="V63" s="19">
        <f>$H63+(INT(COLUMN(V$1)/2) - 5) * ($A63-$H63)/9</f>
        <v>6100</v>
      </c>
      <c r="W63" s="24">
        <f>MAX(0,U63*(1+inputs!$B$33)-MAX(0,inputs!$B$31*(V63-inputs!$B$30)))</f>
        <v>51593.360466065009</v>
      </c>
      <c r="X63" s="19">
        <f>$H63+(INT(COLUMN(X$1)/2) - 5) * ($A63-$H63)/9</f>
        <v>6100</v>
      </c>
      <c r="Y63" s="24">
        <f>MAX(0,W63*(1+inputs!$B$33)-MAX(0,inputs!$B$31*(X63-inputs!$B$30)))</f>
        <v>52367.26087305598</v>
      </c>
      <c r="Z63" s="19">
        <f>IF(inputs!$B$27="YES",MAX(0,inputs!$B$31*(X63-inputs!$B$30)),0)</f>
        <v>0</v>
      </c>
      <c r="AA63" s="3">
        <f t="shared" si="2"/>
        <v>0</v>
      </c>
      <c r="AB63" s="1">
        <f t="shared" si="3"/>
        <v>0</v>
      </c>
      <c r="AC63" s="8">
        <f t="shared" si="0"/>
        <v>6100</v>
      </c>
    </row>
    <row r="64" spans="1:30" x14ac:dyDescent="0.2">
      <c r="A64" s="11">
        <f t="shared" si="1"/>
        <v>6200</v>
      </c>
      <c r="B64" s="15">
        <f>inputs!$C$3-MAX(0,MIN((calculations!A64-inputs!$B$8)*0.5,inputs!$C$3))+IF(AND(inputs!$B$23="YES",A64&lt;=inputs!$B$25),inputs!$B$24,0)</f>
        <v>12570</v>
      </c>
      <c r="C64" s="15">
        <f>MAX(0,MIN(A64-B64,inputs!$C$4)*inputs!$B$3)</f>
        <v>0</v>
      </c>
      <c r="D64" s="16">
        <f>MAX(0,(MIN(A64,inputs!$C$5)-(inputs!$C$4+B64))*inputs!$B$4)</f>
        <v>0</v>
      </c>
      <c r="E64" s="16">
        <f>MAX(0, (calculations!A64-inputs!$C$5)*inputs!$B$5)</f>
        <v>0</v>
      </c>
      <c r="F64" s="19">
        <f>MAX(0,inputs!$B$13*(MIN(calculations!A64,inputs!$C$14)-inputs!$C$13))+MAX(0,inputs!$B$14*(calculations!A64-inputs!$C$14))</f>
        <v>0</v>
      </c>
      <c r="G64" s="22">
        <f>MAX(MIN((calculations!A64-inputs!$B$21)/10000,100%),0) * inputs!$B$18</f>
        <v>0</v>
      </c>
      <c r="H64" s="24">
        <f>MIN(inputs!$B$32,A64)</f>
        <v>6200</v>
      </c>
      <c r="I64" s="24">
        <f>inputs!$B$29*(1+inputs!$B$33)-MAX(0,inputs!$B$31*(H64-inputs!$B$30))</f>
        <v>46486.999999999993</v>
      </c>
      <c r="J64" s="19">
        <f>$H64+(INT(COLUMN(J$1)/2) - 5) * ($A64-$H64)/9</f>
        <v>6200</v>
      </c>
      <c r="K64" s="24">
        <f>MAX(0,I64*(1+inputs!$B$33)-MAX(0,inputs!$B$31*(J64-inputs!$B$30)))</f>
        <v>47184.304999999986</v>
      </c>
      <c r="L64" s="19">
        <f>$H64+(INT(COLUMN(L$1)/2) - 5) * ($A64-$H64)/9</f>
        <v>6200</v>
      </c>
      <c r="M64" s="24">
        <f>MAX(0,K64*(1+inputs!$B$33)-MAX(0,inputs!$B$31*(L64-inputs!$B$30)))</f>
        <v>47892.06957499998</v>
      </c>
      <c r="N64" s="19">
        <f>$H64+(INT(COLUMN(N$1)/2) - 5) * ($A64-$H64)/9</f>
        <v>6200</v>
      </c>
      <c r="O64" s="24">
        <f>MAX(0,M64*(1+inputs!$B$33)-MAX(0,inputs!$B$31*(N64-inputs!$B$30)))</f>
        <v>48610.450618624971</v>
      </c>
      <c r="P64" s="19">
        <f>$H64+(INT(COLUMN(P$1)/2) - 5) * ($A64-$H64)/9</f>
        <v>6200</v>
      </c>
      <c r="Q64" s="24">
        <f>MAX(0,O64*(1+inputs!$B$33)-MAX(0,inputs!$B$31*(P64-inputs!$B$30)))</f>
        <v>49339.607377904344</v>
      </c>
      <c r="R64" s="19">
        <f>$H64+(INT(COLUMN(R$1)/2) - 5) * ($A64-$H64)/9</f>
        <v>6200</v>
      </c>
      <c r="S64" s="24">
        <f>MAX(0,Q64*(1+inputs!$B$33)-MAX(0,inputs!$B$31*(R64-inputs!$B$30)))</f>
        <v>50079.7014885729</v>
      </c>
      <c r="T64" s="19">
        <f>$H64+(INT(COLUMN(T$1)/2) - 5) * ($A64-$H64)/9</f>
        <v>6200</v>
      </c>
      <c r="U64" s="24">
        <f>MAX(0,S64*(1+inputs!$B$33)-MAX(0,inputs!$B$31*(T64-inputs!$B$30)))</f>
        <v>50830.897010901492</v>
      </c>
      <c r="V64" s="19">
        <f>$H64+(INT(COLUMN(V$1)/2) - 5) * ($A64-$H64)/9</f>
        <v>6200</v>
      </c>
      <c r="W64" s="24">
        <f>MAX(0,U64*(1+inputs!$B$33)-MAX(0,inputs!$B$31*(V64-inputs!$B$30)))</f>
        <v>51593.360466065009</v>
      </c>
      <c r="X64" s="19">
        <f>$H64+(INT(COLUMN(X$1)/2) - 5) * ($A64-$H64)/9</f>
        <v>6200</v>
      </c>
      <c r="Y64" s="24">
        <f>MAX(0,W64*(1+inputs!$B$33)-MAX(0,inputs!$B$31*(X64-inputs!$B$30)))</f>
        <v>52367.26087305598</v>
      </c>
      <c r="Z64" s="19">
        <f>IF(inputs!$B$27="YES",MAX(0,inputs!$B$31*(X64-inputs!$B$30)),0)</f>
        <v>0</v>
      </c>
      <c r="AA64" s="3">
        <f t="shared" si="2"/>
        <v>0</v>
      </c>
      <c r="AB64" s="1">
        <f t="shared" si="3"/>
        <v>0</v>
      </c>
      <c r="AC64" s="8">
        <f t="shared" si="0"/>
        <v>6200</v>
      </c>
    </row>
    <row r="65" spans="1:29" x14ac:dyDescent="0.2">
      <c r="A65" s="11">
        <f t="shared" si="1"/>
        <v>6300</v>
      </c>
      <c r="B65" s="15">
        <f>inputs!$C$3-MAX(0,MIN((calculations!A65-inputs!$B$8)*0.5,inputs!$C$3))+IF(AND(inputs!$B$23="YES",A65&lt;=inputs!$B$25),inputs!$B$24,0)</f>
        <v>12570</v>
      </c>
      <c r="C65" s="15">
        <f>MAX(0,MIN(A65-B65,inputs!$C$4)*inputs!$B$3)</f>
        <v>0</v>
      </c>
      <c r="D65" s="16">
        <f>MAX(0,(MIN(A65,inputs!$C$5)-(inputs!$C$4+B65))*inputs!$B$4)</f>
        <v>0</v>
      </c>
      <c r="E65" s="16">
        <f>MAX(0, (calculations!A65-inputs!$C$5)*inputs!$B$5)</f>
        <v>0</v>
      </c>
      <c r="F65" s="19">
        <f>MAX(0,inputs!$B$13*(MIN(calculations!A65,inputs!$C$14)-inputs!$C$13))+MAX(0,inputs!$B$14*(calculations!A65-inputs!$C$14))</f>
        <v>0</v>
      </c>
      <c r="G65" s="22">
        <f>MAX(MIN((calculations!A65-inputs!$B$21)/10000,100%),0) * inputs!$B$18</f>
        <v>0</v>
      </c>
      <c r="H65" s="24">
        <f>MIN(inputs!$B$32,A65)</f>
        <v>6300</v>
      </c>
      <c r="I65" s="24">
        <f>inputs!$B$29*(1+inputs!$B$33)-MAX(0,inputs!$B$31*(H65-inputs!$B$30))</f>
        <v>46486.999999999993</v>
      </c>
      <c r="J65" s="19">
        <f>$H65+(INT(COLUMN(J$1)/2) - 5) * ($A65-$H65)/9</f>
        <v>6300</v>
      </c>
      <c r="K65" s="24">
        <f>MAX(0,I65*(1+inputs!$B$33)-MAX(0,inputs!$B$31*(J65-inputs!$B$30)))</f>
        <v>47184.304999999986</v>
      </c>
      <c r="L65" s="19">
        <f>$H65+(INT(COLUMN(L$1)/2) - 5) * ($A65-$H65)/9</f>
        <v>6300</v>
      </c>
      <c r="M65" s="24">
        <f>MAX(0,K65*(1+inputs!$B$33)-MAX(0,inputs!$B$31*(L65-inputs!$B$30)))</f>
        <v>47892.06957499998</v>
      </c>
      <c r="N65" s="19">
        <f>$H65+(INT(COLUMN(N$1)/2) - 5) * ($A65-$H65)/9</f>
        <v>6300</v>
      </c>
      <c r="O65" s="24">
        <f>MAX(0,M65*(1+inputs!$B$33)-MAX(0,inputs!$B$31*(N65-inputs!$B$30)))</f>
        <v>48610.450618624971</v>
      </c>
      <c r="P65" s="19">
        <f>$H65+(INT(COLUMN(P$1)/2) - 5) * ($A65-$H65)/9</f>
        <v>6300</v>
      </c>
      <c r="Q65" s="24">
        <f>MAX(0,O65*(1+inputs!$B$33)-MAX(0,inputs!$B$31*(P65-inputs!$B$30)))</f>
        <v>49339.607377904344</v>
      </c>
      <c r="R65" s="19">
        <f>$H65+(INT(COLUMN(R$1)/2) - 5) * ($A65-$H65)/9</f>
        <v>6300</v>
      </c>
      <c r="S65" s="24">
        <f>MAX(0,Q65*(1+inputs!$B$33)-MAX(0,inputs!$B$31*(R65-inputs!$B$30)))</f>
        <v>50079.7014885729</v>
      </c>
      <c r="T65" s="19">
        <f>$H65+(INT(COLUMN(T$1)/2) - 5) * ($A65-$H65)/9</f>
        <v>6300</v>
      </c>
      <c r="U65" s="24">
        <f>MAX(0,S65*(1+inputs!$B$33)-MAX(0,inputs!$B$31*(T65-inputs!$B$30)))</f>
        <v>50830.897010901492</v>
      </c>
      <c r="V65" s="19">
        <f>$H65+(INT(COLUMN(V$1)/2) - 5) * ($A65-$H65)/9</f>
        <v>6300</v>
      </c>
      <c r="W65" s="24">
        <f>MAX(0,U65*(1+inputs!$B$33)-MAX(0,inputs!$B$31*(V65-inputs!$B$30)))</f>
        <v>51593.360466065009</v>
      </c>
      <c r="X65" s="19">
        <f>$H65+(INT(COLUMN(X$1)/2) - 5) * ($A65-$H65)/9</f>
        <v>6300</v>
      </c>
      <c r="Y65" s="24">
        <f>MAX(0,W65*(1+inputs!$B$33)-MAX(0,inputs!$B$31*(X65-inputs!$B$30)))</f>
        <v>52367.26087305598</v>
      </c>
      <c r="Z65" s="19">
        <f>IF(inputs!$B$27="YES",MAX(0,inputs!$B$31*(X65-inputs!$B$30)),0)</f>
        <v>0</v>
      </c>
      <c r="AA65" s="3">
        <f t="shared" si="2"/>
        <v>0</v>
      </c>
      <c r="AB65" s="1">
        <f t="shared" si="3"/>
        <v>0</v>
      </c>
      <c r="AC65" s="8">
        <f t="shared" si="0"/>
        <v>6300</v>
      </c>
    </row>
    <row r="66" spans="1:29" x14ac:dyDescent="0.2">
      <c r="A66" s="11">
        <f t="shared" si="1"/>
        <v>6400</v>
      </c>
      <c r="B66" s="15">
        <f>inputs!$C$3-MAX(0,MIN((calculations!A66-inputs!$B$8)*0.5,inputs!$C$3))+IF(AND(inputs!$B$23="YES",A66&lt;=inputs!$B$25),inputs!$B$24,0)</f>
        <v>12570</v>
      </c>
      <c r="C66" s="15">
        <f>MAX(0,MIN(A66-B66,inputs!$C$4)*inputs!$B$3)</f>
        <v>0</v>
      </c>
      <c r="D66" s="16">
        <f>MAX(0,(MIN(A66,inputs!$C$5)-(inputs!$C$4+B66))*inputs!$B$4)</f>
        <v>0</v>
      </c>
      <c r="E66" s="16">
        <f>MAX(0, (calculations!A66-inputs!$C$5)*inputs!$B$5)</f>
        <v>0</v>
      </c>
      <c r="F66" s="19">
        <f>MAX(0,inputs!$B$13*(MIN(calculations!A66,inputs!$C$14)-inputs!$C$13))+MAX(0,inputs!$B$14*(calculations!A66-inputs!$C$14))</f>
        <v>0</v>
      </c>
      <c r="G66" s="22">
        <f>MAX(MIN((calculations!A66-inputs!$B$21)/10000,100%),0) * inputs!$B$18</f>
        <v>0</v>
      </c>
      <c r="H66" s="24">
        <f>MIN(inputs!$B$32,A66)</f>
        <v>6400</v>
      </c>
      <c r="I66" s="24">
        <f>inputs!$B$29*(1+inputs!$B$33)-MAX(0,inputs!$B$31*(H66-inputs!$B$30))</f>
        <v>46486.999999999993</v>
      </c>
      <c r="J66" s="19">
        <f>$H66+(INT(COLUMN(J$1)/2) - 5) * ($A66-$H66)/9</f>
        <v>6400</v>
      </c>
      <c r="K66" s="24">
        <f>MAX(0,I66*(1+inputs!$B$33)-MAX(0,inputs!$B$31*(J66-inputs!$B$30)))</f>
        <v>47184.304999999986</v>
      </c>
      <c r="L66" s="19">
        <f>$H66+(INT(COLUMN(L$1)/2) - 5) * ($A66-$H66)/9</f>
        <v>6400</v>
      </c>
      <c r="M66" s="24">
        <f>MAX(0,K66*(1+inputs!$B$33)-MAX(0,inputs!$B$31*(L66-inputs!$B$30)))</f>
        <v>47892.06957499998</v>
      </c>
      <c r="N66" s="19">
        <f>$H66+(INT(COLUMN(N$1)/2) - 5) * ($A66-$H66)/9</f>
        <v>6400</v>
      </c>
      <c r="O66" s="24">
        <f>MAX(0,M66*(1+inputs!$B$33)-MAX(0,inputs!$B$31*(N66-inputs!$B$30)))</f>
        <v>48610.450618624971</v>
      </c>
      <c r="P66" s="19">
        <f>$H66+(INT(COLUMN(P$1)/2) - 5) * ($A66-$H66)/9</f>
        <v>6400</v>
      </c>
      <c r="Q66" s="24">
        <f>MAX(0,O66*(1+inputs!$B$33)-MAX(0,inputs!$B$31*(P66-inputs!$B$30)))</f>
        <v>49339.607377904344</v>
      </c>
      <c r="R66" s="19">
        <f>$H66+(INT(COLUMN(R$1)/2) - 5) * ($A66-$H66)/9</f>
        <v>6400</v>
      </c>
      <c r="S66" s="24">
        <f>MAX(0,Q66*(1+inputs!$B$33)-MAX(0,inputs!$B$31*(R66-inputs!$B$30)))</f>
        <v>50079.7014885729</v>
      </c>
      <c r="T66" s="19">
        <f>$H66+(INT(COLUMN(T$1)/2) - 5) * ($A66-$H66)/9</f>
        <v>6400</v>
      </c>
      <c r="U66" s="24">
        <f>MAX(0,S66*(1+inputs!$B$33)-MAX(0,inputs!$B$31*(T66-inputs!$B$30)))</f>
        <v>50830.897010901492</v>
      </c>
      <c r="V66" s="19">
        <f>$H66+(INT(COLUMN(V$1)/2) - 5) * ($A66-$H66)/9</f>
        <v>6400</v>
      </c>
      <c r="W66" s="24">
        <f>MAX(0,U66*(1+inputs!$B$33)-MAX(0,inputs!$B$31*(V66-inputs!$B$30)))</f>
        <v>51593.360466065009</v>
      </c>
      <c r="X66" s="19">
        <f>$H66+(INT(COLUMN(X$1)/2) - 5) * ($A66-$H66)/9</f>
        <v>6400</v>
      </c>
      <c r="Y66" s="24">
        <f>MAX(0,W66*(1+inputs!$B$33)-MAX(0,inputs!$B$31*(X66-inputs!$B$30)))</f>
        <v>52367.26087305598</v>
      </c>
      <c r="Z66" s="19">
        <f>IF(inputs!$B$27="YES",MAX(0,inputs!$B$31*(X66-inputs!$B$30)),0)</f>
        <v>0</v>
      </c>
      <c r="AA66" s="3">
        <f t="shared" si="2"/>
        <v>0</v>
      </c>
      <c r="AB66" s="1">
        <f t="shared" si="3"/>
        <v>0</v>
      </c>
      <c r="AC66" s="8">
        <f t="shared" ref="AC66:AC100" si="4">A66-AA66</f>
        <v>6400</v>
      </c>
    </row>
    <row r="67" spans="1:29" x14ac:dyDescent="0.2">
      <c r="A67" s="11">
        <f t="shared" ref="A67:A130" si="5">(ROW(A67)-2)*100</f>
        <v>6500</v>
      </c>
      <c r="B67" s="15">
        <f>inputs!$C$3-MAX(0,MIN((calculations!A67-inputs!$B$8)*0.5,inputs!$C$3))+IF(AND(inputs!$B$23="YES",A67&lt;=inputs!$B$25),inputs!$B$24,0)</f>
        <v>12570</v>
      </c>
      <c r="C67" s="15">
        <f>MAX(0,MIN(A67-B67,inputs!$C$4)*inputs!$B$3)</f>
        <v>0</v>
      </c>
      <c r="D67" s="16">
        <f>MAX(0,(MIN(A67,inputs!$C$5)-(inputs!$C$4+B67))*inputs!$B$4)</f>
        <v>0</v>
      </c>
      <c r="E67" s="16">
        <f>MAX(0, (calculations!A67-inputs!$C$5)*inputs!$B$5)</f>
        <v>0</v>
      </c>
      <c r="F67" s="19">
        <f>MAX(0,inputs!$B$13*(MIN(calculations!A67,inputs!$C$14)-inputs!$C$13))+MAX(0,inputs!$B$14*(calculations!A67-inputs!$C$14))</f>
        <v>0</v>
      </c>
      <c r="G67" s="22">
        <f>MAX(MIN((calculations!A67-inputs!$B$21)/10000,100%),0) * inputs!$B$18</f>
        <v>0</v>
      </c>
      <c r="H67" s="24">
        <f>MIN(inputs!$B$32,A67)</f>
        <v>6500</v>
      </c>
      <c r="I67" s="24">
        <f>inputs!$B$29*(1+inputs!$B$33)-MAX(0,inputs!$B$31*(H67-inputs!$B$30))</f>
        <v>46486.999999999993</v>
      </c>
      <c r="J67" s="19">
        <f>$H67+(INT(COLUMN(J$1)/2) - 5) * ($A67-$H67)/9</f>
        <v>6500</v>
      </c>
      <c r="K67" s="24">
        <f>MAX(0,I67*(1+inputs!$B$33)-MAX(0,inputs!$B$31*(J67-inputs!$B$30)))</f>
        <v>47184.304999999986</v>
      </c>
      <c r="L67" s="19">
        <f>$H67+(INT(COLUMN(L$1)/2) - 5) * ($A67-$H67)/9</f>
        <v>6500</v>
      </c>
      <c r="M67" s="24">
        <f>MAX(0,K67*(1+inputs!$B$33)-MAX(0,inputs!$B$31*(L67-inputs!$B$30)))</f>
        <v>47892.06957499998</v>
      </c>
      <c r="N67" s="19">
        <f>$H67+(INT(COLUMN(N$1)/2) - 5) * ($A67-$H67)/9</f>
        <v>6500</v>
      </c>
      <c r="O67" s="24">
        <f>MAX(0,M67*(1+inputs!$B$33)-MAX(0,inputs!$B$31*(N67-inputs!$B$30)))</f>
        <v>48610.450618624971</v>
      </c>
      <c r="P67" s="19">
        <f>$H67+(INT(COLUMN(P$1)/2) - 5) * ($A67-$H67)/9</f>
        <v>6500</v>
      </c>
      <c r="Q67" s="24">
        <f>MAX(0,O67*(1+inputs!$B$33)-MAX(0,inputs!$B$31*(P67-inputs!$B$30)))</f>
        <v>49339.607377904344</v>
      </c>
      <c r="R67" s="19">
        <f>$H67+(INT(COLUMN(R$1)/2) - 5) * ($A67-$H67)/9</f>
        <v>6500</v>
      </c>
      <c r="S67" s="24">
        <f>MAX(0,Q67*(1+inputs!$B$33)-MAX(0,inputs!$B$31*(R67-inputs!$B$30)))</f>
        <v>50079.7014885729</v>
      </c>
      <c r="T67" s="19">
        <f>$H67+(INT(COLUMN(T$1)/2) - 5) * ($A67-$H67)/9</f>
        <v>6500</v>
      </c>
      <c r="U67" s="24">
        <f>MAX(0,S67*(1+inputs!$B$33)-MAX(0,inputs!$B$31*(T67-inputs!$B$30)))</f>
        <v>50830.897010901492</v>
      </c>
      <c r="V67" s="19">
        <f>$H67+(INT(COLUMN(V$1)/2) - 5) * ($A67-$H67)/9</f>
        <v>6500</v>
      </c>
      <c r="W67" s="24">
        <f>MAX(0,U67*(1+inputs!$B$33)-MAX(0,inputs!$B$31*(V67-inputs!$B$30)))</f>
        <v>51593.360466065009</v>
      </c>
      <c r="X67" s="19">
        <f>$H67+(INT(COLUMN(X$1)/2) - 5) * ($A67-$H67)/9</f>
        <v>6500</v>
      </c>
      <c r="Y67" s="24">
        <f>MAX(0,W67*(1+inputs!$B$33)-MAX(0,inputs!$B$31*(X67-inputs!$B$30)))</f>
        <v>52367.26087305598</v>
      </c>
      <c r="Z67" s="19">
        <f>IF(inputs!$B$27="YES",MAX(0,inputs!$B$31*(X67-inputs!$B$30)),0)</f>
        <v>0</v>
      </c>
      <c r="AA67" s="3">
        <f t="shared" ref="AA67:AA130" si="6">SUM(C67:G67)+Z67</f>
        <v>0</v>
      </c>
      <c r="AB67" s="1">
        <f t="shared" ref="AB67:AB130" si="7">(AA68-AA67)/100</f>
        <v>0</v>
      </c>
      <c r="AC67" s="8">
        <f t="shared" si="4"/>
        <v>6500</v>
      </c>
    </row>
    <row r="68" spans="1:29" x14ac:dyDescent="0.2">
      <c r="A68" s="11">
        <f t="shared" si="5"/>
        <v>6600</v>
      </c>
      <c r="B68" s="15">
        <f>inputs!$C$3-MAX(0,MIN((calculations!A68-inputs!$B$8)*0.5,inputs!$C$3))+IF(AND(inputs!$B$23="YES",A68&lt;=inputs!$B$25),inputs!$B$24,0)</f>
        <v>12570</v>
      </c>
      <c r="C68" s="15">
        <f>MAX(0,MIN(A68-B68,inputs!$C$4)*inputs!$B$3)</f>
        <v>0</v>
      </c>
      <c r="D68" s="16">
        <f>MAX(0,(MIN(A68,inputs!$C$5)-(inputs!$C$4+B68))*inputs!$B$4)</f>
        <v>0</v>
      </c>
      <c r="E68" s="16">
        <f>MAX(0, (calculations!A68-inputs!$C$5)*inputs!$B$5)</f>
        <v>0</v>
      </c>
      <c r="F68" s="19">
        <f>MAX(0,inputs!$B$13*(MIN(calculations!A68,inputs!$C$14)-inputs!$C$13))+MAX(0,inputs!$B$14*(calculations!A68-inputs!$C$14))</f>
        <v>0</v>
      </c>
      <c r="G68" s="22">
        <f>MAX(MIN((calculations!A68-inputs!$B$21)/10000,100%),0) * inputs!$B$18</f>
        <v>0</v>
      </c>
      <c r="H68" s="24">
        <f>MIN(inputs!$B$32,A68)</f>
        <v>6600</v>
      </c>
      <c r="I68" s="24">
        <f>inputs!$B$29*(1+inputs!$B$33)-MAX(0,inputs!$B$31*(H68-inputs!$B$30))</f>
        <v>46486.999999999993</v>
      </c>
      <c r="J68" s="19">
        <f>$H68+(INT(COLUMN(J$1)/2) - 5) * ($A68-$H68)/9</f>
        <v>6600</v>
      </c>
      <c r="K68" s="24">
        <f>MAX(0,I68*(1+inputs!$B$33)-MAX(0,inputs!$B$31*(J68-inputs!$B$30)))</f>
        <v>47184.304999999986</v>
      </c>
      <c r="L68" s="19">
        <f>$H68+(INT(COLUMN(L$1)/2) - 5) * ($A68-$H68)/9</f>
        <v>6600</v>
      </c>
      <c r="M68" s="24">
        <f>MAX(0,K68*(1+inputs!$B$33)-MAX(0,inputs!$B$31*(L68-inputs!$B$30)))</f>
        <v>47892.06957499998</v>
      </c>
      <c r="N68" s="19">
        <f>$H68+(INT(COLUMN(N$1)/2) - 5) * ($A68-$H68)/9</f>
        <v>6600</v>
      </c>
      <c r="O68" s="24">
        <f>MAX(0,M68*(1+inputs!$B$33)-MAX(0,inputs!$B$31*(N68-inputs!$B$30)))</f>
        <v>48610.450618624971</v>
      </c>
      <c r="P68" s="19">
        <f>$H68+(INT(COLUMN(P$1)/2) - 5) * ($A68-$H68)/9</f>
        <v>6600</v>
      </c>
      <c r="Q68" s="24">
        <f>MAX(0,O68*(1+inputs!$B$33)-MAX(0,inputs!$B$31*(P68-inputs!$B$30)))</f>
        <v>49339.607377904344</v>
      </c>
      <c r="R68" s="19">
        <f>$H68+(INT(COLUMN(R$1)/2) - 5) * ($A68-$H68)/9</f>
        <v>6600</v>
      </c>
      <c r="S68" s="24">
        <f>MAX(0,Q68*(1+inputs!$B$33)-MAX(0,inputs!$B$31*(R68-inputs!$B$30)))</f>
        <v>50079.7014885729</v>
      </c>
      <c r="T68" s="19">
        <f>$H68+(INT(COLUMN(T$1)/2) - 5) * ($A68-$H68)/9</f>
        <v>6600</v>
      </c>
      <c r="U68" s="24">
        <f>MAX(0,S68*(1+inputs!$B$33)-MAX(0,inputs!$B$31*(T68-inputs!$B$30)))</f>
        <v>50830.897010901492</v>
      </c>
      <c r="V68" s="19">
        <f>$H68+(INT(COLUMN(V$1)/2) - 5) * ($A68-$H68)/9</f>
        <v>6600</v>
      </c>
      <c r="W68" s="24">
        <f>MAX(0,U68*(1+inputs!$B$33)-MAX(0,inputs!$B$31*(V68-inputs!$B$30)))</f>
        <v>51593.360466065009</v>
      </c>
      <c r="X68" s="19">
        <f>$H68+(INT(COLUMN(X$1)/2) - 5) * ($A68-$H68)/9</f>
        <v>6600</v>
      </c>
      <c r="Y68" s="24">
        <f>MAX(0,W68*(1+inputs!$B$33)-MAX(0,inputs!$B$31*(X68-inputs!$B$30)))</f>
        <v>52367.26087305598</v>
      </c>
      <c r="Z68" s="19">
        <f>IF(inputs!$B$27="YES",MAX(0,inputs!$B$31*(X68-inputs!$B$30)),0)</f>
        <v>0</v>
      </c>
      <c r="AA68" s="3">
        <f t="shared" si="6"/>
        <v>0</v>
      </c>
      <c r="AB68" s="1">
        <f t="shared" si="7"/>
        <v>0</v>
      </c>
      <c r="AC68" s="8">
        <f t="shared" si="4"/>
        <v>6600</v>
      </c>
    </row>
    <row r="69" spans="1:29" x14ac:dyDescent="0.2">
      <c r="A69" s="11">
        <f t="shared" si="5"/>
        <v>6700</v>
      </c>
      <c r="B69" s="15">
        <f>inputs!$C$3-MAX(0,MIN((calculations!A69-inputs!$B$8)*0.5,inputs!$C$3))+IF(AND(inputs!$B$23="YES",A69&lt;=inputs!$B$25),inputs!$B$24,0)</f>
        <v>12570</v>
      </c>
      <c r="C69" s="15">
        <f>MAX(0,MIN(A69-B69,inputs!$C$4)*inputs!$B$3)</f>
        <v>0</v>
      </c>
      <c r="D69" s="16">
        <f>MAX(0,(MIN(A69,inputs!$C$5)-(inputs!$C$4+B69))*inputs!$B$4)</f>
        <v>0</v>
      </c>
      <c r="E69" s="16">
        <f>MAX(0, (calculations!A69-inputs!$C$5)*inputs!$B$5)</f>
        <v>0</v>
      </c>
      <c r="F69" s="19">
        <f>MAX(0,inputs!$B$13*(MIN(calculations!A69,inputs!$C$14)-inputs!$C$13))+MAX(0,inputs!$B$14*(calculations!A69-inputs!$C$14))</f>
        <v>0</v>
      </c>
      <c r="G69" s="22">
        <f>MAX(MIN((calculations!A69-inputs!$B$21)/10000,100%),0) * inputs!$B$18</f>
        <v>0</v>
      </c>
      <c r="H69" s="24">
        <f>MIN(inputs!$B$32,A69)</f>
        <v>6700</v>
      </c>
      <c r="I69" s="24">
        <f>inputs!$B$29*(1+inputs!$B$33)-MAX(0,inputs!$B$31*(H69-inputs!$B$30))</f>
        <v>46486.999999999993</v>
      </c>
      <c r="J69" s="19">
        <f>$H69+(INT(COLUMN(J$1)/2) - 5) * ($A69-$H69)/9</f>
        <v>6700</v>
      </c>
      <c r="K69" s="24">
        <f>MAX(0,I69*(1+inputs!$B$33)-MAX(0,inputs!$B$31*(J69-inputs!$B$30)))</f>
        <v>47184.304999999986</v>
      </c>
      <c r="L69" s="19">
        <f>$H69+(INT(COLUMN(L$1)/2) - 5) * ($A69-$H69)/9</f>
        <v>6700</v>
      </c>
      <c r="M69" s="24">
        <f>MAX(0,K69*(1+inputs!$B$33)-MAX(0,inputs!$B$31*(L69-inputs!$B$30)))</f>
        <v>47892.06957499998</v>
      </c>
      <c r="N69" s="19">
        <f>$H69+(INT(COLUMN(N$1)/2) - 5) * ($A69-$H69)/9</f>
        <v>6700</v>
      </c>
      <c r="O69" s="24">
        <f>MAX(0,M69*(1+inputs!$B$33)-MAX(0,inputs!$B$31*(N69-inputs!$B$30)))</f>
        <v>48610.450618624971</v>
      </c>
      <c r="P69" s="19">
        <f>$H69+(INT(COLUMN(P$1)/2) - 5) * ($A69-$H69)/9</f>
        <v>6700</v>
      </c>
      <c r="Q69" s="24">
        <f>MAX(0,O69*(1+inputs!$B$33)-MAX(0,inputs!$B$31*(P69-inputs!$B$30)))</f>
        <v>49339.607377904344</v>
      </c>
      <c r="R69" s="19">
        <f>$H69+(INT(COLUMN(R$1)/2) - 5) * ($A69-$H69)/9</f>
        <v>6700</v>
      </c>
      <c r="S69" s="24">
        <f>MAX(0,Q69*(1+inputs!$B$33)-MAX(0,inputs!$B$31*(R69-inputs!$B$30)))</f>
        <v>50079.7014885729</v>
      </c>
      <c r="T69" s="19">
        <f>$H69+(INT(COLUMN(T$1)/2) - 5) * ($A69-$H69)/9</f>
        <v>6700</v>
      </c>
      <c r="U69" s="24">
        <f>MAX(0,S69*(1+inputs!$B$33)-MAX(0,inputs!$B$31*(T69-inputs!$B$30)))</f>
        <v>50830.897010901492</v>
      </c>
      <c r="V69" s="19">
        <f>$H69+(INT(COLUMN(V$1)/2) - 5) * ($A69-$H69)/9</f>
        <v>6700</v>
      </c>
      <c r="W69" s="24">
        <f>MAX(0,U69*(1+inputs!$B$33)-MAX(0,inputs!$B$31*(V69-inputs!$B$30)))</f>
        <v>51593.360466065009</v>
      </c>
      <c r="X69" s="19">
        <f>$H69+(INT(COLUMN(X$1)/2) - 5) * ($A69-$H69)/9</f>
        <v>6700</v>
      </c>
      <c r="Y69" s="24">
        <f>MAX(0,W69*(1+inputs!$B$33)-MAX(0,inputs!$B$31*(X69-inputs!$B$30)))</f>
        <v>52367.26087305598</v>
      </c>
      <c r="Z69" s="19">
        <f>IF(inputs!$B$27="YES",MAX(0,inputs!$B$31*(X69-inputs!$B$30)),0)</f>
        <v>0</v>
      </c>
      <c r="AA69" s="3">
        <f t="shared" si="6"/>
        <v>0</v>
      </c>
      <c r="AB69" s="1">
        <f t="shared" si="7"/>
        <v>0</v>
      </c>
      <c r="AC69" s="8">
        <f t="shared" si="4"/>
        <v>6700</v>
      </c>
    </row>
    <row r="70" spans="1:29" x14ac:dyDescent="0.2">
      <c r="A70" s="11">
        <f t="shared" si="5"/>
        <v>6800</v>
      </c>
      <c r="B70" s="15">
        <f>inputs!$C$3-MAX(0,MIN((calculations!A70-inputs!$B$8)*0.5,inputs!$C$3))+IF(AND(inputs!$B$23="YES",A70&lt;=inputs!$B$25),inputs!$B$24,0)</f>
        <v>12570</v>
      </c>
      <c r="C70" s="15">
        <f>MAX(0,MIN(A70-B70,inputs!$C$4)*inputs!$B$3)</f>
        <v>0</v>
      </c>
      <c r="D70" s="16">
        <f>MAX(0,(MIN(A70,inputs!$C$5)-(inputs!$C$4+B70))*inputs!$B$4)</f>
        <v>0</v>
      </c>
      <c r="E70" s="16">
        <f>MAX(0, (calculations!A70-inputs!$C$5)*inputs!$B$5)</f>
        <v>0</v>
      </c>
      <c r="F70" s="19">
        <f>MAX(0,inputs!$B$13*(MIN(calculations!A70,inputs!$C$14)-inputs!$C$13))+MAX(0,inputs!$B$14*(calculations!A70-inputs!$C$14))</f>
        <v>0</v>
      </c>
      <c r="G70" s="22">
        <f>MAX(MIN((calculations!A70-inputs!$B$21)/10000,100%),0) * inputs!$B$18</f>
        <v>0</v>
      </c>
      <c r="H70" s="24">
        <f>MIN(inputs!$B$32,A70)</f>
        <v>6800</v>
      </c>
      <c r="I70" s="24">
        <f>inputs!$B$29*(1+inputs!$B$33)-MAX(0,inputs!$B$31*(H70-inputs!$B$30))</f>
        <v>46486.999999999993</v>
      </c>
      <c r="J70" s="19">
        <f>$H70+(INT(COLUMN(J$1)/2) - 5) * ($A70-$H70)/9</f>
        <v>6800</v>
      </c>
      <c r="K70" s="24">
        <f>MAX(0,I70*(1+inputs!$B$33)-MAX(0,inputs!$B$31*(J70-inputs!$B$30)))</f>
        <v>47184.304999999986</v>
      </c>
      <c r="L70" s="19">
        <f>$H70+(INT(COLUMN(L$1)/2) - 5) * ($A70-$H70)/9</f>
        <v>6800</v>
      </c>
      <c r="M70" s="24">
        <f>MAX(0,K70*(1+inputs!$B$33)-MAX(0,inputs!$B$31*(L70-inputs!$B$30)))</f>
        <v>47892.06957499998</v>
      </c>
      <c r="N70" s="19">
        <f>$H70+(INT(COLUMN(N$1)/2) - 5) * ($A70-$H70)/9</f>
        <v>6800</v>
      </c>
      <c r="O70" s="24">
        <f>MAX(0,M70*(1+inputs!$B$33)-MAX(0,inputs!$B$31*(N70-inputs!$B$30)))</f>
        <v>48610.450618624971</v>
      </c>
      <c r="P70" s="19">
        <f>$H70+(INT(COLUMN(P$1)/2) - 5) * ($A70-$H70)/9</f>
        <v>6800</v>
      </c>
      <c r="Q70" s="24">
        <f>MAX(0,O70*(1+inputs!$B$33)-MAX(0,inputs!$B$31*(P70-inputs!$B$30)))</f>
        <v>49339.607377904344</v>
      </c>
      <c r="R70" s="19">
        <f>$H70+(INT(COLUMN(R$1)/2) - 5) * ($A70-$H70)/9</f>
        <v>6800</v>
      </c>
      <c r="S70" s="24">
        <f>MAX(0,Q70*(1+inputs!$B$33)-MAX(0,inputs!$B$31*(R70-inputs!$B$30)))</f>
        <v>50079.7014885729</v>
      </c>
      <c r="T70" s="19">
        <f>$H70+(INT(COLUMN(T$1)/2) - 5) * ($A70-$H70)/9</f>
        <v>6800</v>
      </c>
      <c r="U70" s="24">
        <f>MAX(0,S70*(1+inputs!$B$33)-MAX(0,inputs!$B$31*(T70-inputs!$B$30)))</f>
        <v>50830.897010901492</v>
      </c>
      <c r="V70" s="19">
        <f>$H70+(INT(COLUMN(V$1)/2) - 5) * ($A70-$H70)/9</f>
        <v>6800</v>
      </c>
      <c r="W70" s="24">
        <f>MAX(0,U70*(1+inputs!$B$33)-MAX(0,inputs!$B$31*(V70-inputs!$B$30)))</f>
        <v>51593.360466065009</v>
      </c>
      <c r="X70" s="19">
        <f>$H70+(INT(COLUMN(X$1)/2) - 5) * ($A70-$H70)/9</f>
        <v>6800</v>
      </c>
      <c r="Y70" s="24">
        <f>MAX(0,W70*(1+inputs!$B$33)-MAX(0,inputs!$B$31*(X70-inputs!$B$30)))</f>
        <v>52367.26087305598</v>
      </c>
      <c r="Z70" s="19">
        <f>IF(inputs!$B$27="YES",MAX(0,inputs!$B$31*(X70-inputs!$B$30)),0)</f>
        <v>0</v>
      </c>
      <c r="AA70" s="3">
        <f t="shared" si="6"/>
        <v>0</v>
      </c>
      <c r="AB70" s="1">
        <f t="shared" si="7"/>
        <v>0</v>
      </c>
      <c r="AC70" s="8">
        <f t="shared" si="4"/>
        <v>6800</v>
      </c>
    </row>
    <row r="71" spans="1:29" x14ac:dyDescent="0.2">
      <c r="A71" s="11">
        <f t="shared" si="5"/>
        <v>6900</v>
      </c>
      <c r="B71" s="15">
        <f>inputs!$C$3-MAX(0,MIN((calculations!A71-inputs!$B$8)*0.5,inputs!$C$3))+IF(AND(inputs!$B$23="YES",A71&lt;=inputs!$B$25),inputs!$B$24,0)</f>
        <v>12570</v>
      </c>
      <c r="C71" s="15">
        <f>MAX(0,MIN(A71-B71,inputs!$C$4)*inputs!$B$3)</f>
        <v>0</v>
      </c>
      <c r="D71" s="16">
        <f>MAX(0,(MIN(A71,inputs!$C$5)-(inputs!$C$4+B71))*inputs!$B$4)</f>
        <v>0</v>
      </c>
      <c r="E71" s="16">
        <f>MAX(0, (calculations!A71-inputs!$C$5)*inputs!$B$5)</f>
        <v>0</v>
      </c>
      <c r="F71" s="19">
        <f>MAX(0,inputs!$B$13*(MIN(calculations!A71,inputs!$C$14)-inputs!$C$13))+MAX(0,inputs!$B$14*(calculations!A71-inputs!$C$14))</f>
        <v>0</v>
      </c>
      <c r="G71" s="22">
        <f>MAX(MIN((calculations!A71-inputs!$B$21)/10000,100%),0) * inputs!$B$18</f>
        <v>0</v>
      </c>
      <c r="H71" s="24">
        <f>MIN(inputs!$B$32,A71)</f>
        <v>6900</v>
      </c>
      <c r="I71" s="24">
        <f>inputs!$B$29*(1+inputs!$B$33)-MAX(0,inputs!$B$31*(H71-inputs!$B$30))</f>
        <v>46486.999999999993</v>
      </c>
      <c r="J71" s="19">
        <f>$H71+(INT(COLUMN(J$1)/2) - 5) * ($A71-$H71)/9</f>
        <v>6900</v>
      </c>
      <c r="K71" s="24">
        <f>MAX(0,I71*(1+inputs!$B$33)-MAX(0,inputs!$B$31*(J71-inputs!$B$30)))</f>
        <v>47184.304999999986</v>
      </c>
      <c r="L71" s="19">
        <f>$H71+(INT(COLUMN(L$1)/2) - 5) * ($A71-$H71)/9</f>
        <v>6900</v>
      </c>
      <c r="M71" s="24">
        <f>MAX(0,K71*(1+inputs!$B$33)-MAX(0,inputs!$B$31*(L71-inputs!$B$30)))</f>
        <v>47892.06957499998</v>
      </c>
      <c r="N71" s="19">
        <f>$H71+(INT(COLUMN(N$1)/2) - 5) * ($A71-$H71)/9</f>
        <v>6900</v>
      </c>
      <c r="O71" s="24">
        <f>MAX(0,M71*(1+inputs!$B$33)-MAX(0,inputs!$B$31*(N71-inputs!$B$30)))</f>
        <v>48610.450618624971</v>
      </c>
      <c r="P71" s="19">
        <f>$H71+(INT(COLUMN(P$1)/2) - 5) * ($A71-$H71)/9</f>
        <v>6900</v>
      </c>
      <c r="Q71" s="24">
        <f>MAX(0,O71*(1+inputs!$B$33)-MAX(0,inputs!$B$31*(P71-inputs!$B$30)))</f>
        <v>49339.607377904344</v>
      </c>
      <c r="R71" s="19">
        <f>$H71+(INT(COLUMN(R$1)/2) - 5) * ($A71-$H71)/9</f>
        <v>6900</v>
      </c>
      <c r="S71" s="24">
        <f>MAX(0,Q71*(1+inputs!$B$33)-MAX(0,inputs!$B$31*(R71-inputs!$B$30)))</f>
        <v>50079.7014885729</v>
      </c>
      <c r="T71" s="19">
        <f>$H71+(INT(COLUMN(T$1)/2) - 5) * ($A71-$H71)/9</f>
        <v>6900</v>
      </c>
      <c r="U71" s="24">
        <f>MAX(0,S71*(1+inputs!$B$33)-MAX(0,inputs!$B$31*(T71-inputs!$B$30)))</f>
        <v>50830.897010901492</v>
      </c>
      <c r="V71" s="19">
        <f>$H71+(INT(COLUMN(V$1)/2) - 5) * ($A71-$H71)/9</f>
        <v>6900</v>
      </c>
      <c r="W71" s="24">
        <f>MAX(0,U71*(1+inputs!$B$33)-MAX(0,inputs!$B$31*(V71-inputs!$B$30)))</f>
        <v>51593.360466065009</v>
      </c>
      <c r="X71" s="19">
        <f>$H71+(INT(COLUMN(X$1)/2) - 5) * ($A71-$H71)/9</f>
        <v>6900</v>
      </c>
      <c r="Y71" s="24">
        <f>MAX(0,W71*(1+inputs!$B$33)-MAX(0,inputs!$B$31*(X71-inputs!$B$30)))</f>
        <v>52367.26087305598</v>
      </c>
      <c r="Z71" s="19">
        <f>IF(inputs!$B$27="YES",MAX(0,inputs!$B$31*(X71-inputs!$B$30)),0)</f>
        <v>0</v>
      </c>
      <c r="AA71" s="3">
        <f t="shared" si="6"/>
        <v>0</v>
      </c>
      <c r="AB71" s="1">
        <f t="shared" si="7"/>
        <v>0</v>
      </c>
      <c r="AC71" s="8">
        <f t="shared" si="4"/>
        <v>6900</v>
      </c>
    </row>
    <row r="72" spans="1:29" x14ac:dyDescent="0.2">
      <c r="A72" s="11">
        <f t="shared" si="5"/>
        <v>7000</v>
      </c>
      <c r="B72" s="15">
        <f>inputs!$C$3-MAX(0,MIN((calculations!A72-inputs!$B$8)*0.5,inputs!$C$3))+IF(AND(inputs!$B$23="YES",A72&lt;=inputs!$B$25),inputs!$B$24,0)</f>
        <v>12570</v>
      </c>
      <c r="C72" s="15">
        <f>MAX(0,MIN(A72-B72,inputs!$C$4)*inputs!$B$3)</f>
        <v>0</v>
      </c>
      <c r="D72" s="16">
        <f>MAX(0,(MIN(A72,inputs!$C$5)-(inputs!$C$4+B72))*inputs!$B$4)</f>
        <v>0</v>
      </c>
      <c r="E72" s="16">
        <f>MAX(0, (calculations!A72-inputs!$C$5)*inputs!$B$5)</f>
        <v>0</v>
      </c>
      <c r="F72" s="19">
        <f>MAX(0,inputs!$B$13*(MIN(calculations!A72,inputs!$C$14)-inputs!$C$13))+MAX(0,inputs!$B$14*(calculations!A72-inputs!$C$14))</f>
        <v>0</v>
      </c>
      <c r="G72" s="22">
        <f>MAX(MIN((calculations!A72-inputs!$B$21)/10000,100%),0) * inputs!$B$18</f>
        <v>0</v>
      </c>
      <c r="H72" s="24">
        <f>MIN(inputs!$B$32,A72)</f>
        <v>7000</v>
      </c>
      <c r="I72" s="24">
        <f>inputs!$B$29*(1+inputs!$B$33)-MAX(0,inputs!$B$31*(H72-inputs!$B$30))</f>
        <v>46486.999999999993</v>
      </c>
      <c r="J72" s="19">
        <f>$H72+(INT(COLUMN(J$1)/2) - 5) * ($A72-$H72)/9</f>
        <v>7000</v>
      </c>
      <c r="K72" s="24">
        <f>MAX(0,I72*(1+inputs!$B$33)-MAX(0,inputs!$B$31*(J72-inputs!$B$30)))</f>
        <v>47184.304999999986</v>
      </c>
      <c r="L72" s="19">
        <f>$H72+(INT(COLUMN(L$1)/2) - 5) * ($A72-$H72)/9</f>
        <v>7000</v>
      </c>
      <c r="M72" s="24">
        <f>MAX(0,K72*(1+inputs!$B$33)-MAX(0,inputs!$B$31*(L72-inputs!$B$30)))</f>
        <v>47892.06957499998</v>
      </c>
      <c r="N72" s="19">
        <f>$H72+(INT(COLUMN(N$1)/2) - 5) * ($A72-$H72)/9</f>
        <v>7000</v>
      </c>
      <c r="O72" s="24">
        <f>MAX(0,M72*(1+inputs!$B$33)-MAX(0,inputs!$B$31*(N72-inputs!$B$30)))</f>
        <v>48610.450618624971</v>
      </c>
      <c r="P72" s="19">
        <f>$H72+(INT(COLUMN(P$1)/2) - 5) * ($A72-$H72)/9</f>
        <v>7000</v>
      </c>
      <c r="Q72" s="24">
        <f>MAX(0,O72*(1+inputs!$B$33)-MAX(0,inputs!$B$31*(P72-inputs!$B$30)))</f>
        <v>49339.607377904344</v>
      </c>
      <c r="R72" s="19">
        <f>$H72+(INT(COLUMN(R$1)/2) - 5) * ($A72-$H72)/9</f>
        <v>7000</v>
      </c>
      <c r="S72" s="24">
        <f>MAX(0,Q72*(1+inputs!$B$33)-MAX(0,inputs!$B$31*(R72-inputs!$B$30)))</f>
        <v>50079.7014885729</v>
      </c>
      <c r="T72" s="19">
        <f>$H72+(INT(COLUMN(T$1)/2) - 5) * ($A72-$H72)/9</f>
        <v>7000</v>
      </c>
      <c r="U72" s="24">
        <f>MAX(0,S72*(1+inputs!$B$33)-MAX(0,inputs!$B$31*(T72-inputs!$B$30)))</f>
        <v>50830.897010901492</v>
      </c>
      <c r="V72" s="19">
        <f>$H72+(INT(COLUMN(V$1)/2) - 5) * ($A72-$H72)/9</f>
        <v>7000</v>
      </c>
      <c r="W72" s="24">
        <f>MAX(0,U72*(1+inputs!$B$33)-MAX(0,inputs!$B$31*(V72-inputs!$B$30)))</f>
        <v>51593.360466065009</v>
      </c>
      <c r="X72" s="19">
        <f>$H72+(INT(COLUMN(X$1)/2) - 5) * ($A72-$H72)/9</f>
        <v>7000</v>
      </c>
      <c r="Y72" s="24">
        <f>MAX(0,W72*(1+inputs!$B$33)-MAX(0,inputs!$B$31*(X72-inputs!$B$30)))</f>
        <v>52367.26087305598</v>
      </c>
      <c r="Z72" s="19">
        <f>IF(inputs!$B$27="YES",MAX(0,inputs!$B$31*(X72-inputs!$B$30)),0)</f>
        <v>0</v>
      </c>
      <c r="AA72" s="3">
        <f t="shared" si="6"/>
        <v>0</v>
      </c>
      <c r="AB72" s="1">
        <f t="shared" si="7"/>
        <v>0</v>
      </c>
      <c r="AC72" s="8">
        <f t="shared" si="4"/>
        <v>7000</v>
      </c>
    </row>
    <row r="73" spans="1:29" x14ac:dyDescent="0.2">
      <c r="A73" s="11">
        <f t="shared" si="5"/>
        <v>7100</v>
      </c>
      <c r="B73" s="15">
        <f>inputs!$C$3-MAX(0,MIN((calculations!A73-inputs!$B$8)*0.5,inputs!$C$3))+IF(AND(inputs!$B$23="YES",A73&lt;=inputs!$B$25),inputs!$B$24,0)</f>
        <v>12570</v>
      </c>
      <c r="C73" s="15">
        <f>MAX(0,MIN(A73-B73,inputs!$C$4)*inputs!$B$3)</f>
        <v>0</v>
      </c>
      <c r="D73" s="16">
        <f>MAX(0,(MIN(A73,inputs!$C$5)-(inputs!$C$4+B73))*inputs!$B$4)</f>
        <v>0</v>
      </c>
      <c r="E73" s="16">
        <f>MAX(0, (calculations!A73-inputs!$C$5)*inputs!$B$5)</f>
        <v>0</v>
      </c>
      <c r="F73" s="19">
        <f>MAX(0,inputs!$B$13*(MIN(calculations!A73,inputs!$C$14)-inputs!$C$13))+MAX(0,inputs!$B$14*(calculations!A73-inputs!$C$14))</f>
        <v>0</v>
      </c>
      <c r="G73" s="22">
        <f>MAX(MIN((calculations!A73-inputs!$B$21)/10000,100%),0) * inputs!$B$18</f>
        <v>0</v>
      </c>
      <c r="H73" s="24">
        <f>MIN(inputs!$B$32,A73)</f>
        <v>7100</v>
      </c>
      <c r="I73" s="24">
        <f>inputs!$B$29*(1+inputs!$B$33)-MAX(0,inputs!$B$31*(H73-inputs!$B$30))</f>
        <v>46486.999999999993</v>
      </c>
      <c r="J73" s="19">
        <f>$H73+(INT(COLUMN(J$1)/2) - 5) * ($A73-$H73)/9</f>
        <v>7100</v>
      </c>
      <c r="K73" s="24">
        <f>MAX(0,I73*(1+inputs!$B$33)-MAX(0,inputs!$B$31*(J73-inputs!$B$30)))</f>
        <v>47184.304999999986</v>
      </c>
      <c r="L73" s="19">
        <f>$H73+(INT(COLUMN(L$1)/2) - 5) * ($A73-$H73)/9</f>
        <v>7100</v>
      </c>
      <c r="M73" s="24">
        <f>MAX(0,K73*(1+inputs!$B$33)-MAX(0,inputs!$B$31*(L73-inputs!$B$30)))</f>
        <v>47892.06957499998</v>
      </c>
      <c r="N73" s="19">
        <f>$H73+(INT(COLUMN(N$1)/2) - 5) * ($A73-$H73)/9</f>
        <v>7100</v>
      </c>
      <c r="O73" s="24">
        <f>MAX(0,M73*(1+inputs!$B$33)-MAX(0,inputs!$B$31*(N73-inputs!$B$30)))</f>
        <v>48610.450618624971</v>
      </c>
      <c r="P73" s="19">
        <f>$H73+(INT(COLUMN(P$1)/2) - 5) * ($A73-$H73)/9</f>
        <v>7100</v>
      </c>
      <c r="Q73" s="24">
        <f>MAX(0,O73*(1+inputs!$B$33)-MAX(0,inputs!$B$31*(P73-inputs!$B$30)))</f>
        <v>49339.607377904344</v>
      </c>
      <c r="R73" s="19">
        <f>$H73+(INT(COLUMN(R$1)/2) - 5) * ($A73-$H73)/9</f>
        <v>7100</v>
      </c>
      <c r="S73" s="24">
        <f>MAX(0,Q73*(1+inputs!$B$33)-MAX(0,inputs!$B$31*(R73-inputs!$B$30)))</f>
        <v>50079.7014885729</v>
      </c>
      <c r="T73" s="19">
        <f>$H73+(INT(COLUMN(T$1)/2) - 5) * ($A73-$H73)/9</f>
        <v>7100</v>
      </c>
      <c r="U73" s="24">
        <f>MAX(0,S73*(1+inputs!$B$33)-MAX(0,inputs!$B$31*(T73-inputs!$B$30)))</f>
        <v>50830.897010901492</v>
      </c>
      <c r="V73" s="19">
        <f>$H73+(INT(COLUMN(V$1)/2) - 5) * ($A73-$H73)/9</f>
        <v>7100</v>
      </c>
      <c r="W73" s="24">
        <f>MAX(0,U73*(1+inputs!$B$33)-MAX(0,inputs!$B$31*(V73-inputs!$B$30)))</f>
        <v>51593.360466065009</v>
      </c>
      <c r="X73" s="19">
        <f>$H73+(INT(COLUMN(X$1)/2) - 5) * ($A73-$H73)/9</f>
        <v>7100</v>
      </c>
      <c r="Y73" s="24">
        <f>MAX(0,W73*(1+inputs!$B$33)-MAX(0,inputs!$B$31*(X73-inputs!$B$30)))</f>
        <v>52367.26087305598</v>
      </c>
      <c r="Z73" s="19">
        <f>IF(inputs!$B$27="YES",MAX(0,inputs!$B$31*(X73-inputs!$B$30)),0)</f>
        <v>0</v>
      </c>
      <c r="AA73" s="3">
        <f t="shared" si="6"/>
        <v>0</v>
      </c>
      <c r="AB73" s="1">
        <f t="shared" si="7"/>
        <v>0</v>
      </c>
      <c r="AC73" s="8">
        <f t="shared" si="4"/>
        <v>7100</v>
      </c>
    </row>
    <row r="74" spans="1:29" x14ac:dyDescent="0.2">
      <c r="A74" s="11">
        <f t="shared" si="5"/>
        <v>7200</v>
      </c>
      <c r="B74" s="15">
        <f>inputs!$C$3-MAX(0,MIN((calculations!A74-inputs!$B$8)*0.5,inputs!$C$3))+IF(AND(inputs!$B$23="YES",A74&lt;=inputs!$B$25),inputs!$B$24,0)</f>
        <v>12570</v>
      </c>
      <c r="C74" s="15">
        <f>MAX(0,MIN(A74-B74,inputs!$C$4)*inputs!$B$3)</f>
        <v>0</v>
      </c>
      <c r="D74" s="16">
        <f>MAX(0,(MIN(A74,inputs!$C$5)-(inputs!$C$4+B74))*inputs!$B$4)</f>
        <v>0</v>
      </c>
      <c r="E74" s="16">
        <f>MAX(0, (calculations!A74-inputs!$C$5)*inputs!$B$5)</f>
        <v>0</v>
      </c>
      <c r="F74" s="19">
        <f>MAX(0,inputs!$B$13*(MIN(calculations!A74,inputs!$C$14)-inputs!$C$13))+MAX(0,inputs!$B$14*(calculations!A74-inputs!$C$14))</f>
        <v>0</v>
      </c>
      <c r="G74" s="22">
        <f>MAX(MIN((calculations!A74-inputs!$B$21)/10000,100%),0) * inputs!$B$18</f>
        <v>0</v>
      </c>
      <c r="H74" s="24">
        <f>MIN(inputs!$B$32,A74)</f>
        <v>7200</v>
      </c>
      <c r="I74" s="24">
        <f>inputs!$B$29*(1+inputs!$B$33)-MAX(0,inputs!$B$31*(H74-inputs!$B$30))</f>
        <v>46486.999999999993</v>
      </c>
      <c r="J74" s="19">
        <f>$H74+(INT(COLUMN(J$1)/2) - 5) * ($A74-$H74)/9</f>
        <v>7200</v>
      </c>
      <c r="K74" s="24">
        <f>MAX(0,I74*(1+inputs!$B$33)-MAX(0,inputs!$B$31*(J74-inputs!$B$30)))</f>
        <v>47184.304999999986</v>
      </c>
      <c r="L74" s="19">
        <f>$H74+(INT(COLUMN(L$1)/2) - 5) * ($A74-$H74)/9</f>
        <v>7200</v>
      </c>
      <c r="M74" s="24">
        <f>MAX(0,K74*(1+inputs!$B$33)-MAX(0,inputs!$B$31*(L74-inputs!$B$30)))</f>
        <v>47892.06957499998</v>
      </c>
      <c r="N74" s="19">
        <f>$H74+(INT(COLUMN(N$1)/2) - 5) * ($A74-$H74)/9</f>
        <v>7200</v>
      </c>
      <c r="O74" s="24">
        <f>MAX(0,M74*(1+inputs!$B$33)-MAX(0,inputs!$B$31*(N74-inputs!$B$30)))</f>
        <v>48610.450618624971</v>
      </c>
      <c r="P74" s="19">
        <f>$H74+(INT(COLUMN(P$1)/2) - 5) * ($A74-$H74)/9</f>
        <v>7200</v>
      </c>
      <c r="Q74" s="24">
        <f>MAX(0,O74*(1+inputs!$B$33)-MAX(0,inputs!$B$31*(P74-inputs!$B$30)))</f>
        <v>49339.607377904344</v>
      </c>
      <c r="R74" s="19">
        <f>$H74+(INT(COLUMN(R$1)/2) - 5) * ($A74-$H74)/9</f>
        <v>7200</v>
      </c>
      <c r="S74" s="24">
        <f>MAX(0,Q74*(1+inputs!$B$33)-MAX(0,inputs!$B$31*(R74-inputs!$B$30)))</f>
        <v>50079.7014885729</v>
      </c>
      <c r="T74" s="19">
        <f>$H74+(INT(COLUMN(T$1)/2) - 5) * ($A74-$H74)/9</f>
        <v>7200</v>
      </c>
      <c r="U74" s="24">
        <f>MAX(0,S74*(1+inputs!$B$33)-MAX(0,inputs!$B$31*(T74-inputs!$B$30)))</f>
        <v>50830.897010901492</v>
      </c>
      <c r="V74" s="19">
        <f>$H74+(INT(COLUMN(V$1)/2) - 5) * ($A74-$H74)/9</f>
        <v>7200</v>
      </c>
      <c r="W74" s="24">
        <f>MAX(0,U74*(1+inputs!$B$33)-MAX(0,inputs!$B$31*(V74-inputs!$B$30)))</f>
        <v>51593.360466065009</v>
      </c>
      <c r="X74" s="19">
        <f>$H74+(INT(COLUMN(X$1)/2) - 5) * ($A74-$H74)/9</f>
        <v>7200</v>
      </c>
      <c r="Y74" s="24">
        <f>MAX(0,W74*(1+inputs!$B$33)-MAX(0,inputs!$B$31*(X74-inputs!$B$30)))</f>
        <v>52367.26087305598</v>
      </c>
      <c r="Z74" s="19">
        <f>IF(inputs!$B$27="YES",MAX(0,inputs!$B$31*(X74-inputs!$B$30)),0)</f>
        <v>0</v>
      </c>
      <c r="AA74" s="3">
        <f t="shared" si="6"/>
        <v>0</v>
      </c>
      <c r="AB74" s="1">
        <f t="shared" si="7"/>
        <v>0</v>
      </c>
      <c r="AC74" s="8">
        <f t="shared" si="4"/>
        <v>7200</v>
      </c>
    </row>
    <row r="75" spans="1:29" x14ac:dyDescent="0.2">
      <c r="A75" s="11">
        <f t="shared" si="5"/>
        <v>7300</v>
      </c>
      <c r="B75" s="15">
        <f>inputs!$C$3-MAX(0,MIN((calculations!A75-inputs!$B$8)*0.5,inputs!$C$3))+IF(AND(inputs!$B$23="YES",A75&lt;=inputs!$B$25),inputs!$B$24,0)</f>
        <v>12570</v>
      </c>
      <c r="C75" s="15">
        <f>MAX(0,MIN(A75-B75,inputs!$C$4)*inputs!$B$3)</f>
        <v>0</v>
      </c>
      <c r="D75" s="16">
        <f>MAX(0,(MIN(A75,inputs!$C$5)-(inputs!$C$4+B75))*inputs!$B$4)</f>
        <v>0</v>
      </c>
      <c r="E75" s="16">
        <f>MAX(0, (calculations!A75-inputs!$C$5)*inputs!$B$5)</f>
        <v>0</v>
      </c>
      <c r="F75" s="19">
        <f>MAX(0,inputs!$B$13*(MIN(calculations!A75,inputs!$C$14)-inputs!$C$13))+MAX(0,inputs!$B$14*(calculations!A75-inputs!$C$14))</f>
        <v>0</v>
      </c>
      <c r="G75" s="22">
        <f>MAX(MIN((calculations!A75-inputs!$B$21)/10000,100%),0) * inputs!$B$18</f>
        <v>0</v>
      </c>
      <c r="H75" s="24">
        <f>MIN(inputs!$B$32,A75)</f>
        <v>7300</v>
      </c>
      <c r="I75" s="24">
        <f>inputs!$B$29*(1+inputs!$B$33)-MAX(0,inputs!$B$31*(H75-inputs!$B$30))</f>
        <v>46486.999999999993</v>
      </c>
      <c r="J75" s="19">
        <f>$H75+(INT(COLUMN(J$1)/2) - 5) * ($A75-$H75)/9</f>
        <v>7300</v>
      </c>
      <c r="K75" s="24">
        <f>MAX(0,I75*(1+inputs!$B$33)-MAX(0,inputs!$B$31*(J75-inputs!$B$30)))</f>
        <v>47184.304999999986</v>
      </c>
      <c r="L75" s="19">
        <f>$H75+(INT(COLUMN(L$1)/2) - 5) * ($A75-$H75)/9</f>
        <v>7300</v>
      </c>
      <c r="M75" s="24">
        <f>MAX(0,K75*(1+inputs!$B$33)-MAX(0,inputs!$B$31*(L75-inputs!$B$30)))</f>
        <v>47892.06957499998</v>
      </c>
      <c r="N75" s="19">
        <f>$H75+(INT(COLUMN(N$1)/2) - 5) * ($A75-$H75)/9</f>
        <v>7300</v>
      </c>
      <c r="O75" s="24">
        <f>MAX(0,M75*(1+inputs!$B$33)-MAX(0,inputs!$B$31*(N75-inputs!$B$30)))</f>
        <v>48610.450618624971</v>
      </c>
      <c r="P75" s="19">
        <f>$H75+(INT(COLUMN(P$1)/2) - 5) * ($A75-$H75)/9</f>
        <v>7300</v>
      </c>
      <c r="Q75" s="24">
        <f>MAX(0,O75*(1+inputs!$B$33)-MAX(0,inputs!$B$31*(P75-inputs!$B$30)))</f>
        <v>49339.607377904344</v>
      </c>
      <c r="R75" s="19">
        <f>$H75+(INT(COLUMN(R$1)/2) - 5) * ($A75-$H75)/9</f>
        <v>7300</v>
      </c>
      <c r="S75" s="24">
        <f>MAX(0,Q75*(1+inputs!$B$33)-MAX(0,inputs!$B$31*(R75-inputs!$B$30)))</f>
        <v>50079.7014885729</v>
      </c>
      <c r="T75" s="19">
        <f>$H75+(INT(COLUMN(T$1)/2) - 5) * ($A75-$H75)/9</f>
        <v>7300</v>
      </c>
      <c r="U75" s="24">
        <f>MAX(0,S75*(1+inputs!$B$33)-MAX(0,inputs!$B$31*(T75-inputs!$B$30)))</f>
        <v>50830.897010901492</v>
      </c>
      <c r="V75" s="19">
        <f>$H75+(INT(COLUMN(V$1)/2) - 5) * ($A75-$H75)/9</f>
        <v>7300</v>
      </c>
      <c r="W75" s="24">
        <f>MAX(0,U75*(1+inputs!$B$33)-MAX(0,inputs!$B$31*(V75-inputs!$B$30)))</f>
        <v>51593.360466065009</v>
      </c>
      <c r="X75" s="19">
        <f>$H75+(INT(COLUMN(X$1)/2) - 5) * ($A75-$H75)/9</f>
        <v>7300</v>
      </c>
      <c r="Y75" s="24">
        <f>MAX(0,W75*(1+inputs!$B$33)-MAX(0,inputs!$B$31*(X75-inputs!$B$30)))</f>
        <v>52367.26087305598</v>
      </c>
      <c r="Z75" s="19">
        <f>IF(inputs!$B$27="YES",MAX(0,inputs!$B$31*(X75-inputs!$B$30)),0)</f>
        <v>0</v>
      </c>
      <c r="AA75" s="3">
        <f t="shared" si="6"/>
        <v>0</v>
      </c>
      <c r="AB75" s="1">
        <f t="shared" si="7"/>
        <v>0</v>
      </c>
      <c r="AC75" s="8">
        <f t="shared" si="4"/>
        <v>7300</v>
      </c>
    </row>
    <row r="76" spans="1:29" x14ac:dyDescent="0.2">
      <c r="A76" s="11">
        <f t="shared" si="5"/>
        <v>7400</v>
      </c>
      <c r="B76" s="15">
        <f>inputs!$C$3-MAX(0,MIN((calculations!A76-inputs!$B$8)*0.5,inputs!$C$3))+IF(AND(inputs!$B$23="YES",A76&lt;=inputs!$B$25),inputs!$B$24,0)</f>
        <v>12570</v>
      </c>
      <c r="C76" s="15">
        <f>MAX(0,MIN(A76-B76,inputs!$C$4)*inputs!$B$3)</f>
        <v>0</v>
      </c>
      <c r="D76" s="16">
        <f>MAX(0,(MIN(A76,inputs!$C$5)-(inputs!$C$4+B76))*inputs!$B$4)</f>
        <v>0</v>
      </c>
      <c r="E76" s="16">
        <f>MAX(0, (calculations!A76-inputs!$C$5)*inputs!$B$5)</f>
        <v>0</v>
      </c>
      <c r="F76" s="19">
        <f>MAX(0,inputs!$B$13*(MIN(calculations!A76,inputs!$C$14)-inputs!$C$13))+MAX(0,inputs!$B$14*(calculations!A76-inputs!$C$14))</f>
        <v>0</v>
      </c>
      <c r="G76" s="22">
        <f>MAX(MIN((calculations!A76-inputs!$B$21)/10000,100%),0) * inputs!$B$18</f>
        <v>0</v>
      </c>
      <c r="H76" s="24">
        <f>MIN(inputs!$B$32,A76)</f>
        <v>7400</v>
      </c>
      <c r="I76" s="24">
        <f>inputs!$B$29*(1+inputs!$B$33)-MAX(0,inputs!$B$31*(H76-inputs!$B$30))</f>
        <v>46486.999999999993</v>
      </c>
      <c r="J76" s="19">
        <f>$H76+(INT(COLUMN(J$1)/2) - 5) * ($A76-$H76)/9</f>
        <v>7400</v>
      </c>
      <c r="K76" s="24">
        <f>MAX(0,I76*(1+inputs!$B$33)-MAX(0,inputs!$B$31*(J76-inputs!$B$30)))</f>
        <v>47184.304999999986</v>
      </c>
      <c r="L76" s="19">
        <f>$H76+(INT(COLUMN(L$1)/2) - 5) * ($A76-$H76)/9</f>
        <v>7400</v>
      </c>
      <c r="M76" s="24">
        <f>MAX(0,K76*(1+inputs!$B$33)-MAX(0,inputs!$B$31*(L76-inputs!$B$30)))</f>
        <v>47892.06957499998</v>
      </c>
      <c r="N76" s="19">
        <f>$H76+(INT(COLUMN(N$1)/2) - 5) * ($A76-$H76)/9</f>
        <v>7400</v>
      </c>
      <c r="O76" s="24">
        <f>MAX(0,M76*(1+inputs!$B$33)-MAX(0,inputs!$B$31*(N76-inputs!$B$30)))</f>
        <v>48610.450618624971</v>
      </c>
      <c r="P76" s="19">
        <f>$H76+(INT(COLUMN(P$1)/2) - 5) * ($A76-$H76)/9</f>
        <v>7400</v>
      </c>
      <c r="Q76" s="24">
        <f>MAX(0,O76*(1+inputs!$B$33)-MAX(0,inputs!$B$31*(P76-inputs!$B$30)))</f>
        <v>49339.607377904344</v>
      </c>
      <c r="R76" s="19">
        <f>$H76+(INT(COLUMN(R$1)/2) - 5) * ($A76-$H76)/9</f>
        <v>7400</v>
      </c>
      <c r="S76" s="24">
        <f>MAX(0,Q76*(1+inputs!$B$33)-MAX(0,inputs!$B$31*(R76-inputs!$B$30)))</f>
        <v>50079.7014885729</v>
      </c>
      <c r="T76" s="19">
        <f>$H76+(INT(COLUMN(T$1)/2) - 5) * ($A76-$H76)/9</f>
        <v>7400</v>
      </c>
      <c r="U76" s="24">
        <f>MAX(0,S76*(1+inputs!$B$33)-MAX(0,inputs!$B$31*(T76-inputs!$B$30)))</f>
        <v>50830.897010901492</v>
      </c>
      <c r="V76" s="19">
        <f>$H76+(INT(COLUMN(V$1)/2) - 5) * ($A76-$H76)/9</f>
        <v>7400</v>
      </c>
      <c r="W76" s="24">
        <f>MAX(0,U76*(1+inputs!$B$33)-MAX(0,inputs!$B$31*(V76-inputs!$B$30)))</f>
        <v>51593.360466065009</v>
      </c>
      <c r="X76" s="19">
        <f>$H76+(INT(COLUMN(X$1)/2) - 5) * ($A76-$H76)/9</f>
        <v>7400</v>
      </c>
      <c r="Y76" s="24">
        <f>MAX(0,W76*(1+inputs!$B$33)-MAX(0,inputs!$B$31*(X76-inputs!$B$30)))</f>
        <v>52367.26087305598</v>
      </c>
      <c r="Z76" s="19">
        <f>IF(inputs!$B$27="YES",MAX(0,inputs!$B$31*(X76-inputs!$B$30)),0)</f>
        <v>0</v>
      </c>
      <c r="AA76" s="3">
        <f t="shared" si="6"/>
        <v>0</v>
      </c>
      <c r="AB76" s="1">
        <f t="shared" si="7"/>
        <v>0</v>
      </c>
      <c r="AC76" s="8">
        <f t="shared" si="4"/>
        <v>7400</v>
      </c>
    </row>
    <row r="77" spans="1:29" x14ac:dyDescent="0.2">
      <c r="A77" s="11">
        <f t="shared" si="5"/>
        <v>7500</v>
      </c>
      <c r="B77" s="15">
        <f>inputs!$C$3-MAX(0,MIN((calculations!A77-inputs!$B$8)*0.5,inputs!$C$3))+IF(AND(inputs!$B$23="YES",A77&lt;=inputs!$B$25),inputs!$B$24,0)</f>
        <v>12570</v>
      </c>
      <c r="C77" s="15">
        <f>MAX(0,MIN(A77-B77,inputs!$C$4)*inputs!$B$3)</f>
        <v>0</v>
      </c>
      <c r="D77" s="16">
        <f>MAX(0,(MIN(A77,inputs!$C$5)-(inputs!$C$4+B77))*inputs!$B$4)</f>
        <v>0</v>
      </c>
      <c r="E77" s="16">
        <f>MAX(0, (calculations!A77-inputs!$C$5)*inputs!$B$5)</f>
        <v>0</v>
      </c>
      <c r="F77" s="19">
        <f>MAX(0,inputs!$B$13*(MIN(calculations!A77,inputs!$C$14)-inputs!$C$13))+MAX(0,inputs!$B$14*(calculations!A77-inputs!$C$14))</f>
        <v>0</v>
      </c>
      <c r="G77" s="22">
        <f>MAX(MIN((calculations!A77-inputs!$B$21)/10000,100%),0) * inputs!$B$18</f>
        <v>0</v>
      </c>
      <c r="H77" s="24">
        <f>MIN(inputs!$B$32,A77)</f>
        <v>7500</v>
      </c>
      <c r="I77" s="24">
        <f>inputs!$B$29*(1+inputs!$B$33)-MAX(0,inputs!$B$31*(H77-inputs!$B$30))</f>
        <v>46486.999999999993</v>
      </c>
      <c r="J77" s="19">
        <f>$H77+(INT(COLUMN(J$1)/2) - 5) * ($A77-$H77)/9</f>
        <v>7500</v>
      </c>
      <c r="K77" s="24">
        <f>MAX(0,I77*(1+inputs!$B$33)-MAX(0,inputs!$B$31*(J77-inputs!$B$30)))</f>
        <v>47184.304999999986</v>
      </c>
      <c r="L77" s="19">
        <f>$H77+(INT(COLUMN(L$1)/2) - 5) * ($A77-$H77)/9</f>
        <v>7500</v>
      </c>
      <c r="M77" s="24">
        <f>MAX(0,K77*(1+inputs!$B$33)-MAX(0,inputs!$B$31*(L77-inputs!$B$30)))</f>
        <v>47892.06957499998</v>
      </c>
      <c r="N77" s="19">
        <f>$H77+(INT(COLUMN(N$1)/2) - 5) * ($A77-$H77)/9</f>
        <v>7500</v>
      </c>
      <c r="O77" s="24">
        <f>MAX(0,M77*(1+inputs!$B$33)-MAX(0,inputs!$B$31*(N77-inputs!$B$30)))</f>
        <v>48610.450618624971</v>
      </c>
      <c r="P77" s="19">
        <f>$H77+(INT(COLUMN(P$1)/2) - 5) * ($A77-$H77)/9</f>
        <v>7500</v>
      </c>
      <c r="Q77" s="24">
        <f>MAX(0,O77*(1+inputs!$B$33)-MAX(0,inputs!$B$31*(P77-inputs!$B$30)))</f>
        <v>49339.607377904344</v>
      </c>
      <c r="R77" s="19">
        <f>$H77+(INT(COLUMN(R$1)/2) - 5) * ($A77-$H77)/9</f>
        <v>7500</v>
      </c>
      <c r="S77" s="24">
        <f>MAX(0,Q77*(1+inputs!$B$33)-MAX(0,inputs!$B$31*(R77-inputs!$B$30)))</f>
        <v>50079.7014885729</v>
      </c>
      <c r="T77" s="19">
        <f>$H77+(INT(COLUMN(T$1)/2) - 5) * ($A77-$H77)/9</f>
        <v>7500</v>
      </c>
      <c r="U77" s="24">
        <f>MAX(0,S77*(1+inputs!$B$33)-MAX(0,inputs!$B$31*(T77-inputs!$B$30)))</f>
        <v>50830.897010901492</v>
      </c>
      <c r="V77" s="19">
        <f>$H77+(INT(COLUMN(V$1)/2) - 5) * ($A77-$H77)/9</f>
        <v>7500</v>
      </c>
      <c r="W77" s="24">
        <f>MAX(0,U77*(1+inputs!$B$33)-MAX(0,inputs!$B$31*(V77-inputs!$B$30)))</f>
        <v>51593.360466065009</v>
      </c>
      <c r="X77" s="19">
        <f>$H77+(INT(COLUMN(X$1)/2) - 5) * ($A77-$H77)/9</f>
        <v>7500</v>
      </c>
      <c r="Y77" s="24">
        <f>MAX(0,W77*(1+inputs!$B$33)-MAX(0,inputs!$B$31*(X77-inputs!$B$30)))</f>
        <v>52367.26087305598</v>
      </c>
      <c r="Z77" s="19">
        <f>IF(inputs!$B$27="YES",MAX(0,inputs!$B$31*(X77-inputs!$B$30)),0)</f>
        <v>0</v>
      </c>
      <c r="AA77" s="3">
        <f t="shared" si="6"/>
        <v>0</v>
      </c>
      <c r="AB77" s="1">
        <f t="shared" si="7"/>
        <v>0</v>
      </c>
      <c r="AC77" s="8">
        <f t="shared" si="4"/>
        <v>7500</v>
      </c>
    </row>
    <row r="78" spans="1:29" x14ac:dyDescent="0.2">
      <c r="A78" s="11">
        <f t="shared" si="5"/>
        <v>7600</v>
      </c>
      <c r="B78" s="15">
        <f>inputs!$C$3-MAX(0,MIN((calculations!A78-inputs!$B$8)*0.5,inputs!$C$3))+IF(AND(inputs!$B$23="YES",A78&lt;=inputs!$B$25),inputs!$B$24,0)</f>
        <v>12570</v>
      </c>
      <c r="C78" s="15">
        <f>MAX(0,MIN(A78-B78,inputs!$C$4)*inputs!$B$3)</f>
        <v>0</v>
      </c>
      <c r="D78" s="16">
        <f>MAX(0,(MIN(A78,inputs!$C$5)-(inputs!$C$4+B78))*inputs!$B$4)</f>
        <v>0</v>
      </c>
      <c r="E78" s="16">
        <f>MAX(0, (calculations!A78-inputs!$C$5)*inputs!$B$5)</f>
        <v>0</v>
      </c>
      <c r="F78" s="19">
        <f>MAX(0,inputs!$B$13*(MIN(calculations!A78,inputs!$C$14)-inputs!$C$13))+MAX(0,inputs!$B$14*(calculations!A78-inputs!$C$14))</f>
        <v>0</v>
      </c>
      <c r="G78" s="22">
        <f>MAX(MIN((calculations!A78-inputs!$B$21)/10000,100%),0) * inputs!$B$18</f>
        <v>0</v>
      </c>
      <c r="H78" s="24">
        <f>MIN(inputs!$B$32,A78)</f>
        <v>7600</v>
      </c>
      <c r="I78" s="24">
        <f>inputs!$B$29*(1+inputs!$B$33)-MAX(0,inputs!$B$31*(H78-inputs!$B$30))</f>
        <v>46486.999999999993</v>
      </c>
      <c r="J78" s="19">
        <f>$H78+(INT(COLUMN(J$1)/2) - 5) * ($A78-$H78)/9</f>
        <v>7600</v>
      </c>
      <c r="K78" s="24">
        <f>MAX(0,I78*(1+inputs!$B$33)-MAX(0,inputs!$B$31*(J78-inputs!$B$30)))</f>
        <v>47184.304999999986</v>
      </c>
      <c r="L78" s="19">
        <f>$H78+(INT(COLUMN(L$1)/2) - 5) * ($A78-$H78)/9</f>
        <v>7600</v>
      </c>
      <c r="M78" s="24">
        <f>MAX(0,K78*(1+inputs!$B$33)-MAX(0,inputs!$B$31*(L78-inputs!$B$30)))</f>
        <v>47892.06957499998</v>
      </c>
      <c r="N78" s="19">
        <f>$H78+(INT(COLUMN(N$1)/2) - 5) * ($A78-$H78)/9</f>
        <v>7600</v>
      </c>
      <c r="O78" s="24">
        <f>MAX(0,M78*(1+inputs!$B$33)-MAX(0,inputs!$B$31*(N78-inputs!$B$30)))</f>
        <v>48610.450618624971</v>
      </c>
      <c r="P78" s="19">
        <f>$H78+(INT(COLUMN(P$1)/2) - 5) * ($A78-$H78)/9</f>
        <v>7600</v>
      </c>
      <c r="Q78" s="24">
        <f>MAX(0,O78*(1+inputs!$B$33)-MAX(0,inputs!$B$31*(P78-inputs!$B$30)))</f>
        <v>49339.607377904344</v>
      </c>
      <c r="R78" s="19">
        <f>$H78+(INT(COLUMN(R$1)/2) - 5) * ($A78-$H78)/9</f>
        <v>7600</v>
      </c>
      <c r="S78" s="24">
        <f>MAX(0,Q78*(1+inputs!$B$33)-MAX(0,inputs!$B$31*(R78-inputs!$B$30)))</f>
        <v>50079.7014885729</v>
      </c>
      <c r="T78" s="19">
        <f>$H78+(INT(COLUMN(T$1)/2) - 5) * ($A78-$H78)/9</f>
        <v>7600</v>
      </c>
      <c r="U78" s="24">
        <f>MAX(0,S78*(1+inputs!$B$33)-MAX(0,inputs!$B$31*(T78-inputs!$B$30)))</f>
        <v>50830.897010901492</v>
      </c>
      <c r="V78" s="19">
        <f>$H78+(INT(COLUMN(V$1)/2) - 5) * ($A78-$H78)/9</f>
        <v>7600</v>
      </c>
      <c r="W78" s="24">
        <f>MAX(0,U78*(1+inputs!$B$33)-MAX(0,inputs!$B$31*(V78-inputs!$B$30)))</f>
        <v>51593.360466065009</v>
      </c>
      <c r="X78" s="19">
        <f>$H78+(INT(COLUMN(X$1)/2) - 5) * ($A78-$H78)/9</f>
        <v>7600</v>
      </c>
      <c r="Y78" s="24">
        <f>MAX(0,W78*(1+inputs!$B$33)-MAX(0,inputs!$B$31*(X78-inputs!$B$30)))</f>
        <v>52367.26087305598</v>
      </c>
      <c r="Z78" s="19">
        <f>IF(inputs!$B$27="YES",MAX(0,inputs!$B$31*(X78-inputs!$B$30)),0)</f>
        <v>0</v>
      </c>
      <c r="AA78" s="3">
        <f t="shared" si="6"/>
        <v>0</v>
      </c>
      <c r="AB78" s="1">
        <f t="shared" si="7"/>
        <v>0</v>
      </c>
      <c r="AC78" s="8">
        <f t="shared" si="4"/>
        <v>7600</v>
      </c>
    </row>
    <row r="79" spans="1:29" x14ac:dyDescent="0.2">
      <c r="A79" s="11">
        <f t="shared" si="5"/>
        <v>7700</v>
      </c>
      <c r="B79" s="15">
        <f>inputs!$C$3-MAX(0,MIN((calculations!A79-inputs!$B$8)*0.5,inputs!$C$3))+IF(AND(inputs!$B$23="YES",A79&lt;=inputs!$B$25),inputs!$B$24,0)</f>
        <v>12570</v>
      </c>
      <c r="C79" s="15">
        <f>MAX(0,MIN(A79-B79,inputs!$C$4)*inputs!$B$3)</f>
        <v>0</v>
      </c>
      <c r="D79" s="16">
        <f>MAX(0,(MIN(A79,inputs!$C$5)-(inputs!$C$4+B79))*inputs!$B$4)</f>
        <v>0</v>
      </c>
      <c r="E79" s="16">
        <f>MAX(0, (calculations!A79-inputs!$C$5)*inputs!$B$5)</f>
        <v>0</v>
      </c>
      <c r="F79" s="19">
        <f>MAX(0,inputs!$B$13*(MIN(calculations!A79,inputs!$C$14)-inputs!$C$13))+MAX(0,inputs!$B$14*(calculations!A79-inputs!$C$14))</f>
        <v>0</v>
      </c>
      <c r="G79" s="22">
        <f>MAX(MIN((calculations!A79-inputs!$B$21)/10000,100%),0) * inputs!$B$18</f>
        <v>0</v>
      </c>
      <c r="H79" s="24">
        <f>MIN(inputs!$B$32,A79)</f>
        <v>7700</v>
      </c>
      <c r="I79" s="24">
        <f>inputs!$B$29*(1+inputs!$B$33)-MAX(0,inputs!$B$31*(H79-inputs!$B$30))</f>
        <v>46486.999999999993</v>
      </c>
      <c r="J79" s="19">
        <f>$H79+(INT(COLUMN(J$1)/2) - 5) * ($A79-$H79)/9</f>
        <v>7700</v>
      </c>
      <c r="K79" s="24">
        <f>MAX(0,I79*(1+inputs!$B$33)-MAX(0,inputs!$B$31*(J79-inputs!$B$30)))</f>
        <v>47184.304999999986</v>
      </c>
      <c r="L79" s="19">
        <f>$H79+(INT(COLUMN(L$1)/2) - 5) * ($A79-$H79)/9</f>
        <v>7700</v>
      </c>
      <c r="M79" s="24">
        <f>MAX(0,K79*(1+inputs!$B$33)-MAX(0,inputs!$B$31*(L79-inputs!$B$30)))</f>
        <v>47892.06957499998</v>
      </c>
      <c r="N79" s="19">
        <f>$H79+(INT(COLUMN(N$1)/2) - 5) * ($A79-$H79)/9</f>
        <v>7700</v>
      </c>
      <c r="O79" s="24">
        <f>MAX(0,M79*(1+inputs!$B$33)-MAX(0,inputs!$B$31*(N79-inputs!$B$30)))</f>
        <v>48610.450618624971</v>
      </c>
      <c r="P79" s="19">
        <f>$H79+(INT(COLUMN(P$1)/2) - 5) * ($A79-$H79)/9</f>
        <v>7700</v>
      </c>
      <c r="Q79" s="24">
        <f>MAX(0,O79*(1+inputs!$B$33)-MAX(0,inputs!$B$31*(P79-inputs!$B$30)))</f>
        <v>49339.607377904344</v>
      </c>
      <c r="R79" s="19">
        <f>$H79+(INT(COLUMN(R$1)/2) - 5) * ($A79-$H79)/9</f>
        <v>7700</v>
      </c>
      <c r="S79" s="24">
        <f>MAX(0,Q79*(1+inputs!$B$33)-MAX(0,inputs!$B$31*(R79-inputs!$B$30)))</f>
        <v>50079.7014885729</v>
      </c>
      <c r="T79" s="19">
        <f>$H79+(INT(COLUMN(T$1)/2) - 5) * ($A79-$H79)/9</f>
        <v>7700</v>
      </c>
      <c r="U79" s="24">
        <f>MAX(0,S79*(1+inputs!$B$33)-MAX(0,inputs!$B$31*(T79-inputs!$B$30)))</f>
        <v>50830.897010901492</v>
      </c>
      <c r="V79" s="19">
        <f>$H79+(INT(COLUMN(V$1)/2) - 5) * ($A79-$H79)/9</f>
        <v>7700</v>
      </c>
      <c r="W79" s="24">
        <f>MAX(0,U79*(1+inputs!$B$33)-MAX(0,inputs!$B$31*(V79-inputs!$B$30)))</f>
        <v>51593.360466065009</v>
      </c>
      <c r="X79" s="19">
        <f>$H79+(INT(COLUMN(X$1)/2) - 5) * ($A79-$H79)/9</f>
        <v>7700</v>
      </c>
      <c r="Y79" s="24">
        <f>MAX(0,W79*(1+inputs!$B$33)-MAX(0,inputs!$B$31*(X79-inputs!$B$30)))</f>
        <v>52367.26087305598</v>
      </c>
      <c r="Z79" s="19">
        <f>IF(inputs!$B$27="YES",MAX(0,inputs!$B$31*(X79-inputs!$B$30)),0)</f>
        <v>0</v>
      </c>
      <c r="AA79" s="3">
        <f t="shared" si="6"/>
        <v>0</v>
      </c>
      <c r="AB79" s="1">
        <f t="shared" si="7"/>
        <v>0</v>
      </c>
      <c r="AC79" s="8">
        <f t="shared" si="4"/>
        <v>7700</v>
      </c>
    </row>
    <row r="80" spans="1:29" x14ac:dyDescent="0.2">
      <c r="A80" s="11">
        <f t="shared" si="5"/>
        <v>7800</v>
      </c>
      <c r="B80" s="15">
        <f>inputs!$C$3-MAX(0,MIN((calculations!A80-inputs!$B$8)*0.5,inputs!$C$3))+IF(AND(inputs!$B$23="YES",A80&lt;=inputs!$B$25),inputs!$B$24,0)</f>
        <v>12570</v>
      </c>
      <c r="C80" s="15">
        <f>MAX(0,MIN(A80-B80,inputs!$C$4)*inputs!$B$3)</f>
        <v>0</v>
      </c>
      <c r="D80" s="16">
        <f>MAX(0,(MIN(A80,inputs!$C$5)-(inputs!$C$4+B80))*inputs!$B$4)</f>
        <v>0</v>
      </c>
      <c r="E80" s="16">
        <f>MAX(0, (calculations!A80-inputs!$C$5)*inputs!$B$5)</f>
        <v>0</v>
      </c>
      <c r="F80" s="19">
        <f>MAX(0,inputs!$B$13*(MIN(calculations!A80,inputs!$C$14)-inputs!$C$13))+MAX(0,inputs!$B$14*(calculations!A80-inputs!$C$14))</f>
        <v>0</v>
      </c>
      <c r="G80" s="22">
        <f>MAX(MIN((calculations!A80-inputs!$B$21)/10000,100%),0) * inputs!$B$18</f>
        <v>0</v>
      </c>
      <c r="H80" s="24">
        <f>MIN(inputs!$B$32,A80)</f>
        <v>7800</v>
      </c>
      <c r="I80" s="24">
        <f>inputs!$B$29*(1+inputs!$B$33)-MAX(0,inputs!$B$31*(H80-inputs!$B$30))</f>
        <v>46486.999999999993</v>
      </c>
      <c r="J80" s="19">
        <f>$H80+(INT(COLUMN(J$1)/2) - 5) * ($A80-$H80)/9</f>
        <v>7800</v>
      </c>
      <c r="K80" s="24">
        <f>MAX(0,I80*(1+inputs!$B$33)-MAX(0,inputs!$B$31*(J80-inputs!$B$30)))</f>
        <v>47184.304999999986</v>
      </c>
      <c r="L80" s="19">
        <f>$H80+(INT(COLUMN(L$1)/2) - 5) * ($A80-$H80)/9</f>
        <v>7800</v>
      </c>
      <c r="M80" s="24">
        <f>MAX(0,K80*(1+inputs!$B$33)-MAX(0,inputs!$B$31*(L80-inputs!$B$30)))</f>
        <v>47892.06957499998</v>
      </c>
      <c r="N80" s="19">
        <f>$H80+(INT(COLUMN(N$1)/2) - 5) * ($A80-$H80)/9</f>
        <v>7800</v>
      </c>
      <c r="O80" s="24">
        <f>MAX(0,M80*(1+inputs!$B$33)-MAX(0,inputs!$B$31*(N80-inputs!$B$30)))</f>
        <v>48610.450618624971</v>
      </c>
      <c r="P80" s="19">
        <f>$H80+(INT(COLUMN(P$1)/2) - 5) * ($A80-$H80)/9</f>
        <v>7800</v>
      </c>
      <c r="Q80" s="24">
        <f>MAX(0,O80*(1+inputs!$B$33)-MAX(0,inputs!$B$31*(P80-inputs!$B$30)))</f>
        <v>49339.607377904344</v>
      </c>
      <c r="R80" s="19">
        <f>$H80+(INT(COLUMN(R$1)/2) - 5) * ($A80-$H80)/9</f>
        <v>7800</v>
      </c>
      <c r="S80" s="24">
        <f>MAX(0,Q80*(1+inputs!$B$33)-MAX(0,inputs!$B$31*(R80-inputs!$B$30)))</f>
        <v>50079.7014885729</v>
      </c>
      <c r="T80" s="19">
        <f>$H80+(INT(COLUMN(T$1)/2) - 5) * ($A80-$H80)/9</f>
        <v>7800</v>
      </c>
      <c r="U80" s="24">
        <f>MAX(0,S80*(1+inputs!$B$33)-MAX(0,inputs!$B$31*(T80-inputs!$B$30)))</f>
        <v>50830.897010901492</v>
      </c>
      <c r="V80" s="19">
        <f>$H80+(INT(COLUMN(V$1)/2) - 5) * ($A80-$H80)/9</f>
        <v>7800</v>
      </c>
      <c r="W80" s="24">
        <f>MAX(0,U80*(1+inputs!$B$33)-MAX(0,inputs!$B$31*(V80-inputs!$B$30)))</f>
        <v>51593.360466065009</v>
      </c>
      <c r="X80" s="19">
        <f>$H80+(INT(COLUMN(X$1)/2) - 5) * ($A80-$H80)/9</f>
        <v>7800</v>
      </c>
      <c r="Y80" s="24">
        <f>MAX(0,W80*(1+inputs!$B$33)-MAX(0,inputs!$B$31*(X80-inputs!$B$30)))</f>
        <v>52367.26087305598</v>
      </c>
      <c r="Z80" s="19">
        <f>IF(inputs!$B$27="YES",MAX(0,inputs!$B$31*(X80-inputs!$B$30)),0)</f>
        <v>0</v>
      </c>
      <c r="AA80" s="3">
        <f t="shared" si="6"/>
        <v>0</v>
      </c>
      <c r="AB80" s="1">
        <f t="shared" si="7"/>
        <v>0</v>
      </c>
      <c r="AC80" s="8">
        <f t="shared" si="4"/>
        <v>7800</v>
      </c>
    </row>
    <row r="81" spans="1:29" x14ac:dyDescent="0.2">
      <c r="A81" s="11">
        <f t="shared" si="5"/>
        <v>7900</v>
      </c>
      <c r="B81" s="15">
        <f>inputs!$C$3-MAX(0,MIN((calculations!A81-inputs!$B$8)*0.5,inputs!$C$3))+IF(AND(inputs!$B$23="YES",A81&lt;=inputs!$B$25),inputs!$B$24,0)</f>
        <v>12570</v>
      </c>
      <c r="C81" s="15">
        <f>MAX(0,MIN(A81-B81,inputs!$C$4)*inputs!$B$3)</f>
        <v>0</v>
      </c>
      <c r="D81" s="16">
        <f>MAX(0,(MIN(A81,inputs!$C$5)-(inputs!$C$4+B81))*inputs!$B$4)</f>
        <v>0</v>
      </c>
      <c r="E81" s="16">
        <f>MAX(0, (calculations!A81-inputs!$C$5)*inputs!$B$5)</f>
        <v>0</v>
      </c>
      <c r="F81" s="19">
        <f>MAX(0,inputs!$B$13*(MIN(calculations!A81,inputs!$C$14)-inputs!$C$13))+MAX(0,inputs!$B$14*(calculations!A81-inputs!$C$14))</f>
        <v>0</v>
      </c>
      <c r="G81" s="22">
        <f>MAX(MIN((calculations!A81-inputs!$B$21)/10000,100%),0) * inputs!$B$18</f>
        <v>0</v>
      </c>
      <c r="H81" s="24">
        <f>MIN(inputs!$B$32,A81)</f>
        <v>7900</v>
      </c>
      <c r="I81" s="24">
        <f>inputs!$B$29*(1+inputs!$B$33)-MAX(0,inputs!$B$31*(H81-inputs!$B$30))</f>
        <v>46486.999999999993</v>
      </c>
      <c r="J81" s="19">
        <f>$H81+(INT(COLUMN(J$1)/2) - 5) * ($A81-$H81)/9</f>
        <v>7900</v>
      </c>
      <c r="K81" s="24">
        <f>MAX(0,I81*(1+inputs!$B$33)-MAX(0,inputs!$B$31*(J81-inputs!$B$30)))</f>
        <v>47184.304999999986</v>
      </c>
      <c r="L81" s="19">
        <f>$H81+(INT(COLUMN(L$1)/2) - 5) * ($A81-$H81)/9</f>
        <v>7900</v>
      </c>
      <c r="M81" s="24">
        <f>MAX(0,K81*(1+inputs!$B$33)-MAX(0,inputs!$B$31*(L81-inputs!$B$30)))</f>
        <v>47892.06957499998</v>
      </c>
      <c r="N81" s="19">
        <f>$H81+(INT(COLUMN(N$1)/2) - 5) * ($A81-$H81)/9</f>
        <v>7900</v>
      </c>
      <c r="O81" s="24">
        <f>MAX(0,M81*(1+inputs!$B$33)-MAX(0,inputs!$B$31*(N81-inputs!$B$30)))</f>
        <v>48610.450618624971</v>
      </c>
      <c r="P81" s="19">
        <f>$H81+(INT(COLUMN(P$1)/2) - 5) * ($A81-$H81)/9</f>
        <v>7900</v>
      </c>
      <c r="Q81" s="24">
        <f>MAX(0,O81*(1+inputs!$B$33)-MAX(0,inputs!$B$31*(P81-inputs!$B$30)))</f>
        <v>49339.607377904344</v>
      </c>
      <c r="R81" s="19">
        <f>$H81+(INT(COLUMN(R$1)/2) - 5) * ($A81-$H81)/9</f>
        <v>7900</v>
      </c>
      <c r="S81" s="24">
        <f>MAX(0,Q81*(1+inputs!$B$33)-MAX(0,inputs!$B$31*(R81-inputs!$B$30)))</f>
        <v>50079.7014885729</v>
      </c>
      <c r="T81" s="19">
        <f>$H81+(INT(COLUMN(T$1)/2) - 5) * ($A81-$H81)/9</f>
        <v>7900</v>
      </c>
      <c r="U81" s="24">
        <f>MAX(0,S81*(1+inputs!$B$33)-MAX(0,inputs!$B$31*(T81-inputs!$B$30)))</f>
        <v>50830.897010901492</v>
      </c>
      <c r="V81" s="19">
        <f>$H81+(INT(COLUMN(V$1)/2) - 5) * ($A81-$H81)/9</f>
        <v>7900</v>
      </c>
      <c r="W81" s="24">
        <f>MAX(0,U81*(1+inputs!$B$33)-MAX(0,inputs!$B$31*(V81-inputs!$B$30)))</f>
        <v>51593.360466065009</v>
      </c>
      <c r="X81" s="19">
        <f>$H81+(INT(COLUMN(X$1)/2) - 5) * ($A81-$H81)/9</f>
        <v>7900</v>
      </c>
      <c r="Y81" s="24">
        <f>MAX(0,W81*(1+inputs!$B$33)-MAX(0,inputs!$B$31*(X81-inputs!$B$30)))</f>
        <v>52367.26087305598</v>
      </c>
      <c r="Z81" s="19">
        <f>IF(inputs!$B$27="YES",MAX(0,inputs!$B$31*(X81-inputs!$B$30)),0)</f>
        <v>0</v>
      </c>
      <c r="AA81" s="3">
        <f t="shared" si="6"/>
        <v>0</v>
      </c>
      <c r="AB81" s="1">
        <f t="shared" si="7"/>
        <v>0</v>
      </c>
      <c r="AC81" s="8">
        <f t="shared" si="4"/>
        <v>7900</v>
      </c>
    </row>
    <row r="82" spans="1:29" x14ac:dyDescent="0.2">
      <c r="A82" s="11">
        <f t="shared" si="5"/>
        <v>8000</v>
      </c>
      <c r="B82" s="15">
        <f>inputs!$C$3-MAX(0,MIN((calculations!A82-inputs!$B$8)*0.5,inputs!$C$3))+IF(AND(inputs!$B$23="YES",A82&lt;=inputs!$B$25),inputs!$B$24,0)</f>
        <v>12570</v>
      </c>
      <c r="C82" s="15">
        <f>MAX(0,MIN(A82-B82,inputs!$C$4)*inputs!$B$3)</f>
        <v>0</v>
      </c>
      <c r="D82" s="16">
        <f>MAX(0,(MIN(A82,inputs!$C$5)-(inputs!$C$4+B82))*inputs!$B$4)</f>
        <v>0</v>
      </c>
      <c r="E82" s="16">
        <f>MAX(0, (calculations!A82-inputs!$C$5)*inputs!$B$5)</f>
        <v>0</v>
      </c>
      <c r="F82" s="19">
        <f>MAX(0,inputs!$B$13*(MIN(calculations!A82,inputs!$C$14)-inputs!$C$13))+MAX(0,inputs!$B$14*(calculations!A82-inputs!$C$14))</f>
        <v>0</v>
      </c>
      <c r="G82" s="22">
        <f>MAX(MIN((calculations!A82-inputs!$B$21)/10000,100%),0) * inputs!$B$18</f>
        <v>0</v>
      </c>
      <c r="H82" s="24">
        <f>MIN(inputs!$B$32,A82)</f>
        <v>8000</v>
      </c>
      <c r="I82" s="24">
        <f>inputs!$B$29*(1+inputs!$B$33)-MAX(0,inputs!$B$31*(H82-inputs!$B$30))</f>
        <v>46486.999999999993</v>
      </c>
      <c r="J82" s="19">
        <f>$H82+(INT(COLUMN(J$1)/2) - 5) * ($A82-$H82)/9</f>
        <v>8000</v>
      </c>
      <c r="K82" s="24">
        <f>MAX(0,I82*(1+inputs!$B$33)-MAX(0,inputs!$B$31*(J82-inputs!$B$30)))</f>
        <v>47184.304999999986</v>
      </c>
      <c r="L82" s="19">
        <f>$H82+(INT(COLUMN(L$1)/2) - 5) * ($A82-$H82)/9</f>
        <v>8000</v>
      </c>
      <c r="M82" s="24">
        <f>MAX(0,K82*(1+inputs!$B$33)-MAX(0,inputs!$B$31*(L82-inputs!$B$30)))</f>
        <v>47892.06957499998</v>
      </c>
      <c r="N82" s="19">
        <f>$H82+(INT(COLUMN(N$1)/2) - 5) * ($A82-$H82)/9</f>
        <v>8000</v>
      </c>
      <c r="O82" s="24">
        <f>MAX(0,M82*(1+inputs!$B$33)-MAX(0,inputs!$B$31*(N82-inputs!$B$30)))</f>
        <v>48610.450618624971</v>
      </c>
      <c r="P82" s="19">
        <f>$H82+(INT(COLUMN(P$1)/2) - 5) * ($A82-$H82)/9</f>
        <v>8000</v>
      </c>
      <c r="Q82" s="24">
        <f>MAX(0,O82*(1+inputs!$B$33)-MAX(0,inputs!$B$31*(P82-inputs!$B$30)))</f>
        <v>49339.607377904344</v>
      </c>
      <c r="R82" s="19">
        <f>$H82+(INT(COLUMN(R$1)/2) - 5) * ($A82-$H82)/9</f>
        <v>8000</v>
      </c>
      <c r="S82" s="24">
        <f>MAX(0,Q82*(1+inputs!$B$33)-MAX(0,inputs!$B$31*(R82-inputs!$B$30)))</f>
        <v>50079.7014885729</v>
      </c>
      <c r="T82" s="19">
        <f>$H82+(INT(COLUMN(T$1)/2) - 5) * ($A82-$H82)/9</f>
        <v>8000</v>
      </c>
      <c r="U82" s="24">
        <f>MAX(0,S82*(1+inputs!$B$33)-MAX(0,inputs!$B$31*(T82-inputs!$B$30)))</f>
        <v>50830.897010901492</v>
      </c>
      <c r="V82" s="19">
        <f>$H82+(INT(COLUMN(V$1)/2) - 5) * ($A82-$H82)/9</f>
        <v>8000</v>
      </c>
      <c r="W82" s="24">
        <f>MAX(0,U82*(1+inputs!$B$33)-MAX(0,inputs!$B$31*(V82-inputs!$B$30)))</f>
        <v>51593.360466065009</v>
      </c>
      <c r="X82" s="19">
        <f>$H82+(INT(COLUMN(X$1)/2) - 5) * ($A82-$H82)/9</f>
        <v>8000</v>
      </c>
      <c r="Y82" s="24">
        <f>MAX(0,W82*(1+inputs!$B$33)-MAX(0,inputs!$B$31*(X82-inputs!$B$30)))</f>
        <v>52367.26087305598</v>
      </c>
      <c r="Z82" s="19">
        <f>IF(inputs!$B$27="YES",MAX(0,inputs!$B$31*(X82-inputs!$B$30)),0)</f>
        <v>0</v>
      </c>
      <c r="AA82" s="3">
        <f t="shared" si="6"/>
        <v>0</v>
      </c>
      <c r="AB82" s="1">
        <f t="shared" si="7"/>
        <v>0</v>
      </c>
      <c r="AC82" s="8">
        <f t="shared" si="4"/>
        <v>8000</v>
      </c>
    </row>
    <row r="83" spans="1:29" x14ac:dyDescent="0.2">
      <c r="A83" s="11">
        <f t="shared" si="5"/>
        <v>8100</v>
      </c>
      <c r="B83" s="15">
        <f>inputs!$C$3-MAX(0,MIN((calculations!A83-inputs!$B$8)*0.5,inputs!$C$3))+IF(AND(inputs!$B$23="YES",A83&lt;=inputs!$B$25),inputs!$B$24,0)</f>
        <v>12570</v>
      </c>
      <c r="C83" s="15">
        <f>MAX(0,MIN(A83-B83,inputs!$C$4)*inputs!$B$3)</f>
        <v>0</v>
      </c>
      <c r="D83" s="16">
        <f>MAX(0,(MIN(A83,inputs!$C$5)-(inputs!$C$4+B83))*inputs!$B$4)</f>
        <v>0</v>
      </c>
      <c r="E83" s="16">
        <f>MAX(0, (calculations!A83-inputs!$C$5)*inputs!$B$5)</f>
        <v>0</v>
      </c>
      <c r="F83" s="19">
        <f>MAX(0,inputs!$B$13*(MIN(calculations!A83,inputs!$C$14)-inputs!$C$13))+MAX(0,inputs!$B$14*(calculations!A83-inputs!$C$14))</f>
        <v>0</v>
      </c>
      <c r="G83" s="22">
        <f>MAX(MIN((calculations!A83-inputs!$B$21)/10000,100%),0) * inputs!$B$18</f>
        <v>0</v>
      </c>
      <c r="H83" s="24">
        <f>MIN(inputs!$B$32,A83)</f>
        <v>8100</v>
      </c>
      <c r="I83" s="24">
        <f>inputs!$B$29*(1+inputs!$B$33)-MAX(0,inputs!$B$31*(H83-inputs!$B$30))</f>
        <v>46486.999999999993</v>
      </c>
      <c r="J83" s="19">
        <f>$H83+(INT(COLUMN(J$1)/2) - 5) * ($A83-$H83)/9</f>
        <v>8100</v>
      </c>
      <c r="K83" s="24">
        <f>MAX(0,I83*(1+inputs!$B$33)-MAX(0,inputs!$B$31*(J83-inputs!$B$30)))</f>
        <v>47184.304999999986</v>
      </c>
      <c r="L83" s="19">
        <f>$H83+(INT(COLUMN(L$1)/2) - 5) * ($A83-$H83)/9</f>
        <v>8100</v>
      </c>
      <c r="M83" s="24">
        <f>MAX(0,K83*(1+inputs!$B$33)-MAX(0,inputs!$B$31*(L83-inputs!$B$30)))</f>
        <v>47892.06957499998</v>
      </c>
      <c r="N83" s="19">
        <f>$H83+(INT(COLUMN(N$1)/2) - 5) * ($A83-$H83)/9</f>
        <v>8100</v>
      </c>
      <c r="O83" s="24">
        <f>MAX(0,M83*(1+inputs!$B$33)-MAX(0,inputs!$B$31*(N83-inputs!$B$30)))</f>
        <v>48610.450618624971</v>
      </c>
      <c r="P83" s="19">
        <f>$H83+(INT(COLUMN(P$1)/2) - 5) * ($A83-$H83)/9</f>
        <v>8100</v>
      </c>
      <c r="Q83" s="24">
        <f>MAX(0,O83*(1+inputs!$B$33)-MAX(0,inputs!$B$31*(P83-inputs!$B$30)))</f>
        <v>49339.607377904344</v>
      </c>
      <c r="R83" s="19">
        <f>$H83+(INT(COLUMN(R$1)/2) - 5) * ($A83-$H83)/9</f>
        <v>8100</v>
      </c>
      <c r="S83" s="24">
        <f>MAX(0,Q83*(1+inputs!$B$33)-MAX(0,inputs!$B$31*(R83-inputs!$B$30)))</f>
        <v>50079.7014885729</v>
      </c>
      <c r="T83" s="19">
        <f>$H83+(INT(COLUMN(T$1)/2) - 5) * ($A83-$H83)/9</f>
        <v>8100</v>
      </c>
      <c r="U83" s="24">
        <f>MAX(0,S83*(1+inputs!$B$33)-MAX(0,inputs!$B$31*(T83-inputs!$B$30)))</f>
        <v>50830.897010901492</v>
      </c>
      <c r="V83" s="19">
        <f>$H83+(INT(COLUMN(V$1)/2) - 5) * ($A83-$H83)/9</f>
        <v>8100</v>
      </c>
      <c r="W83" s="24">
        <f>MAX(0,U83*(1+inputs!$B$33)-MAX(0,inputs!$B$31*(V83-inputs!$B$30)))</f>
        <v>51593.360466065009</v>
      </c>
      <c r="X83" s="19">
        <f>$H83+(INT(COLUMN(X$1)/2) - 5) * ($A83-$H83)/9</f>
        <v>8100</v>
      </c>
      <c r="Y83" s="24">
        <f>MAX(0,W83*(1+inputs!$B$33)-MAX(0,inputs!$B$31*(X83-inputs!$B$30)))</f>
        <v>52367.26087305598</v>
      </c>
      <c r="Z83" s="19">
        <f>IF(inputs!$B$27="YES",MAX(0,inputs!$B$31*(X83-inputs!$B$30)),0)</f>
        <v>0</v>
      </c>
      <c r="AA83" s="3">
        <f t="shared" si="6"/>
        <v>0</v>
      </c>
      <c r="AB83" s="1">
        <f t="shared" si="7"/>
        <v>0</v>
      </c>
      <c r="AC83" s="8">
        <f t="shared" si="4"/>
        <v>8100</v>
      </c>
    </row>
    <row r="84" spans="1:29" x14ac:dyDescent="0.2">
      <c r="A84" s="11">
        <f t="shared" si="5"/>
        <v>8200</v>
      </c>
      <c r="B84" s="15">
        <f>inputs!$C$3-MAX(0,MIN((calculations!A84-inputs!$B$8)*0.5,inputs!$C$3))+IF(AND(inputs!$B$23="YES",A84&lt;=inputs!$B$25),inputs!$B$24,0)</f>
        <v>12570</v>
      </c>
      <c r="C84" s="15">
        <f>MAX(0,MIN(A84-B84,inputs!$C$4)*inputs!$B$3)</f>
        <v>0</v>
      </c>
      <c r="D84" s="16">
        <f>MAX(0,(MIN(A84,inputs!$C$5)-(inputs!$C$4+B84))*inputs!$B$4)</f>
        <v>0</v>
      </c>
      <c r="E84" s="16">
        <f>MAX(0, (calculations!A84-inputs!$C$5)*inputs!$B$5)</f>
        <v>0</v>
      </c>
      <c r="F84" s="19">
        <f>MAX(0,inputs!$B$13*(MIN(calculations!A84,inputs!$C$14)-inputs!$C$13))+MAX(0,inputs!$B$14*(calculations!A84-inputs!$C$14))</f>
        <v>0</v>
      </c>
      <c r="G84" s="22">
        <f>MAX(MIN((calculations!A84-inputs!$B$21)/10000,100%),0) * inputs!$B$18</f>
        <v>0</v>
      </c>
      <c r="H84" s="24">
        <f>MIN(inputs!$B$32,A84)</f>
        <v>8200</v>
      </c>
      <c r="I84" s="24">
        <f>inputs!$B$29*(1+inputs!$B$33)-MAX(0,inputs!$B$31*(H84-inputs!$B$30))</f>
        <v>46486.999999999993</v>
      </c>
      <c r="J84" s="19">
        <f>$H84+(INT(COLUMN(J$1)/2) - 5) * ($A84-$H84)/9</f>
        <v>8200</v>
      </c>
      <c r="K84" s="24">
        <f>MAX(0,I84*(1+inputs!$B$33)-MAX(0,inputs!$B$31*(J84-inputs!$B$30)))</f>
        <v>47184.304999999986</v>
      </c>
      <c r="L84" s="19">
        <f>$H84+(INT(COLUMN(L$1)/2) - 5) * ($A84-$H84)/9</f>
        <v>8200</v>
      </c>
      <c r="M84" s="24">
        <f>MAX(0,K84*(1+inputs!$B$33)-MAX(0,inputs!$B$31*(L84-inputs!$B$30)))</f>
        <v>47892.06957499998</v>
      </c>
      <c r="N84" s="19">
        <f>$H84+(INT(COLUMN(N$1)/2) - 5) * ($A84-$H84)/9</f>
        <v>8200</v>
      </c>
      <c r="O84" s="24">
        <f>MAX(0,M84*(1+inputs!$B$33)-MAX(0,inputs!$B$31*(N84-inputs!$B$30)))</f>
        <v>48610.450618624971</v>
      </c>
      <c r="P84" s="19">
        <f>$H84+(INT(COLUMN(P$1)/2) - 5) * ($A84-$H84)/9</f>
        <v>8200</v>
      </c>
      <c r="Q84" s="24">
        <f>MAX(0,O84*(1+inputs!$B$33)-MAX(0,inputs!$B$31*(P84-inputs!$B$30)))</f>
        <v>49339.607377904344</v>
      </c>
      <c r="R84" s="19">
        <f>$H84+(INT(COLUMN(R$1)/2) - 5) * ($A84-$H84)/9</f>
        <v>8200</v>
      </c>
      <c r="S84" s="24">
        <f>MAX(0,Q84*(1+inputs!$B$33)-MAX(0,inputs!$B$31*(R84-inputs!$B$30)))</f>
        <v>50079.7014885729</v>
      </c>
      <c r="T84" s="19">
        <f>$H84+(INT(COLUMN(T$1)/2) - 5) * ($A84-$H84)/9</f>
        <v>8200</v>
      </c>
      <c r="U84" s="24">
        <f>MAX(0,S84*(1+inputs!$B$33)-MAX(0,inputs!$B$31*(T84-inputs!$B$30)))</f>
        <v>50830.897010901492</v>
      </c>
      <c r="V84" s="19">
        <f>$H84+(INT(COLUMN(V$1)/2) - 5) * ($A84-$H84)/9</f>
        <v>8200</v>
      </c>
      <c r="W84" s="24">
        <f>MAX(0,U84*(1+inputs!$B$33)-MAX(0,inputs!$B$31*(V84-inputs!$B$30)))</f>
        <v>51593.360466065009</v>
      </c>
      <c r="X84" s="19">
        <f>$H84+(INT(COLUMN(X$1)/2) - 5) * ($A84-$H84)/9</f>
        <v>8200</v>
      </c>
      <c r="Y84" s="24">
        <f>MAX(0,W84*(1+inputs!$B$33)-MAX(0,inputs!$B$31*(X84-inputs!$B$30)))</f>
        <v>52367.26087305598</v>
      </c>
      <c r="Z84" s="19">
        <f>IF(inputs!$B$27="YES",MAX(0,inputs!$B$31*(X84-inputs!$B$30)),0)</f>
        <v>0</v>
      </c>
      <c r="AA84" s="3">
        <f t="shared" si="6"/>
        <v>0</v>
      </c>
      <c r="AB84" s="1">
        <f t="shared" si="7"/>
        <v>0</v>
      </c>
      <c r="AC84" s="8">
        <f t="shared" si="4"/>
        <v>8200</v>
      </c>
    </row>
    <row r="85" spans="1:29" x14ac:dyDescent="0.2">
      <c r="A85" s="11">
        <f t="shared" si="5"/>
        <v>8300</v>
      </c>
      <c r="B85" s="15">
        <f>inputs!$C$3-MAX(0,MIN((calculations!A85-inputs!$B$8)*0.5,inputs!$C$3))+IF(AND(inputs!$B$23="YES",A85&lt;=inputs!$B$25),inputs!$B$24,0)</f>
        <v>12570</v>
      </c>
      <c r="C85" s="15">
        <f>MAX(0,MIN(A85-B85,inputs!$C$4)*inputs!$B$3)</f>
        <v>0</v>
      </c>
      <c r="D85" s="16">
        <f>MAX(0,(MIN(A85,inputs!$C$5)-(inputs!$C$4+B85))*inputs!$B$4)</f>
        <v>0</v>
      </c>
      <c r="E85" s="16">
        <f>MAX(0, (calculations!A85-inputs!$C$5)*inputs!$B$5)</f>
        <v>0</v>
      </c>
      <c r="F85" s="19">
        <f>MAX(0,inputs!$B$13*(MIN(calculations!A85,inputs!$C$14)-inputs!$C$13))+MAX(0,inputs!$B$14*(calculations!A85-inputs!$C$14))</f>
        <v>0</v>
      </c>
      <c r="G85" s="22">
        <f>MAX(MIN((calculations!A85-inputs!$B$21)/10000,100%),0) * inputs!$B$18</f>
        <v>0</v>
      </c>
      <c r="H85" s="24">
        <f>MIN(inputs!$B$32,A85)</f>
        <v>8300</v>
      </c>
      <c r="I85" s="24">
        <f>inputs!$B$29*(1+inputs!$B$33)-MAX(0,inputs!$B$31*(H85-inputs!$B$30))</f>
        <v>46486.999999999993</v>
      </c>
      <c r="J85" s="19">
        <f>$H85+(INT(COLUMN(J$1)/2) - 5) * ($A85-$H85)/9</f>
        <v>8300</v>
      </c>
      <c r="K85" s="24">
        <f>MAX(0,I85*(1+inputs!$B$33)-MAX(0,inputs!$B$31*(J85-inputs!$B$30)))</f>
        <v>47184.304999999986</v>
      </c>
      <c r="L85" s="19">
        <f>$H85+(INT(COLUMN(L$1)/2) - 5) * ($A85-$H85)/9</f>
        <v>8300</v>
      </c>
      <c r="M85" s="24">
        <f>MAX(0,K85*(1+inputs!$B$33)-MAX(0,inputs!$B$31*(L85-inputs!$B$30)))</f>
        <v>47892.06957499998</v>
      </c>
      <c r="N85" s="19">
        <f>$H85+(INT(COLUMN(N$1)/2) - 5) * ($A85-$H85)/9</f>
        <v>8300</v>
      </c>
      <c r="O85" s="24">
        <f>MAX(0,M85*(1+inputs!$B$33)-MAX(0,inputs!$B$31*(N85-inputs!$B$30)))</f>
        <v>48610.450618624971</v>
      </c>
      <c r="P85" s="19">
        <f>$H85+(INT(COLUMN(P$1)/2) - 5) * ($A85-$H85)/9</f>
        <v>8300</v>
      </c>
      <c r="Q85" s="24">
        <f>MAX(0,O85*(1+inputs!$B$33)-MAX(0,inputs!$B$31*(P85-inputs!$B$30)))</f>
        <v>49339.607377904344</v>
      </c>
      <c r="R85" s="19">
        <f>$H85+(INT(COLUMN(R$1)/2) - 5) * ($A85-$H85)/9</f>
        <v>8300</v>
      </c>
      <c r="S85" s="24">
        <f>MAX(0,Q85*(1+inputs!$B$33)-MAX(0,inputs!$B$31*(R85-inputs!$B$30)))</f>
        <v>50079.7014885729</v>
      </c>
      <c r="T85" s="19">
        <f>$H85+(INT(COLUMN(T$1)/2) - 5) * ($A85-$H85)/9</f>
        <v>8300</v>
      </c>
      <c r="U85" s="24">
        <f>MAX(0,S85*(1+inputs!$B$33)-MAX(0,inputs!$B$31*(T85-inputs!$B$30)))</f>
        <v>50830.897010901492</v>
      </c>
      <c r="V85" s="19">
        <f>$H85+(INT(COLUMN(V$1)/2) - 5) * ($A85-$H85)/9</f>
        <v>8300</v>
      </c>
      <c r="W85" s="24">
        <f>MAX(0,U85*(1+inputs!$B$33)-MAX(0,inputs!$B$31*(V85-inputs!$B$30)))</f>
        <v>51593.360466065009</v>
      </c>
      <c r="X85" s="19">
        <f>$H85+(INT(COLUMN(X$1)/2) - 5) * ($A85-$H85)/9</f>
        <v>8300</v>
      </c>
      <c r="Y85" s="24">
        <f>MAX(0,W85*(1+inputs!$B$33)-MAX(0,inputs!$B$31*(X85-inputs!$B$30)))</f>
        <v>52367.26087305598</v>
      </c>
      <c r="Z85" s="19">
        <f>IF(inputs!$B$27="YES",MAX(0,inputs!$B$31*(X85-inputs!$B$30)),0)</f>
        <v>0</v>
      </c>
      <c r="AA85" s="3">
        <f t="shared" si="6"/>
        <v>0</v>
      </c>
      <c r="AB85" s="1">
        <f t="shared" si="7"/>
        <v>0</v>
      </c>
      <c r="AC85" s="8">
        <f t="shared" si="4"/>
        <v>8300</v>
      </c>
    </row>
    <row r="86" spans="1:29" x14ac:dyDescent="0.2">
      <c r="A86" s="11">
        <f t="shared" si="5"/>
        <v>8400</v>
      </c>
      <c r="B86" s="15">
        <f>inputs!$C$3-MAX(0,MIN((calculations!A86-inputs!$B$8)*0.5,inputs!$C$3))+IF(AND(inputs!$B$23="YES",A86&lt;=inputs!$B$25),inputs!$B$24,0)</f>
        <v>12570</v>
      </c>
      <c r="C86" s="15">
        <f>MAX(0,MIN(A86-B86,inputs!$C$4)*inputs!$B$3)</f>
        <v>0</v>
      </c>
      <c r="D86" s="16">
        <f>MAX(0,(MIN(A86,inputs!$C$5)-(inputs!$C$4+B86))*inputs!$B$4)</f>
        <v>0</v>
      </c>
      <c r="E86" s="16">
        <f>MAX(0, (calculations!A86-inputs!$C$5)*inputs!$B$5)</f>
        <v>0</v>
      </c>
      <c r="F86" s="19">
        <f>MAX(0,inputs!$B$13*(MIN(calculations!A86,inputs!$C$14)-inputs!$C$13))+MAX(0,inputs!$B$14*(calculations!A86-inputs!$C$14))</f>
        <v>0</v>
      </c>
      <c r="G86" s="22">
        <f>MAX(MIN((calculations!A86-inputs!$B$21)/10000,100%),0) * inputs!$B$18</f>
        <v>0</v>
      </c>
      <c r="H86" s="24">
        <f>MIN(inputs!$B$32,A86)</f>
        <v>8400</v>
      </c>
      <c r="I86" s="24">
        <f>inputs!$B$29*(1+inputs!$B$33)-MAX(0,inputs!$B$31*(H86-inputs!$B$30))</f>
        <v>46486.999999999993</v>
      </c>
      <c r="J86" s="19">
        <f>$H86+(INT(COLUMN(J$1)/2) - 5) * ($A86-$H86)/9</f>
        <v>8400</v>
      </c>
      <c r="K86" s="24">
        <f>MAX(0,I86*(1+inputs!$B$33)-MAX(0,inputs!$B$31*(J86-inputs!$B$30)))</f>
        <v>47184.304999999986</v>
      </c>
      <c r="L86" s="19">
        <f>$H86+(INT(COLUMN(L$1)/2) - 5) * ($A86-$H86)/9</f>
        <v>8400</v>
      </c>
      <c r="M86" s="24">
        <f>MAX(0,K86*(1+inputs!$B$33)-MAX(0,inputs!$B$31*(L86-inputs!$B$30)))</f>
        <v>47892.06957499998</v>
      </c>
      <c r="N86" s="19">
        <f>$H86+(INT(COLUMN(N$1)/2) - 5) * ($A86-$H86)/9</f>
        <v>8400</v>
      </c>
      <c r="O86" s="24">
        <f>MAX(0,M86*(1+inputs!$B$33)-MAX(0,inputs!$B$31*(N86-inputs!$B$30)))</f>
        <v>48610.450618624971</v>
      </c>
      <c r="P86" s="19">
        <f>$H86+(INT(COLUMN(P$1)/2) - 5) * ($A86-$H86)/9</f>
        <v>8400</v>
      </c>
      <c r="Q86" s="24">
        <f>MAX(0,O86*(1+inputs!$B$33)-MAX(0,inputs!$B$31*(P86-inputs!$B$30)))</f>
        <v>49339.607377904344</v>
      </c>
      <c r="R86" s="19">
        <f>$H86+(INT(COLUMN(R$1)/2) - 5) * ($A86-$H86)/9</f>
        <v>8400</v>
      </c>
      <c r="S86" s="24">
        <f>MAX(0,Q86*(1+inputs!$B$33)-MAX(0,inputs!$B$31*(R86-inputs!$B$30)))</f>
        <v>50079.7014885729</v>
      </c>
      <c r="T86" s="19">
        <f>$H86+(INT(COLUMN(T$1)/2) - 5) * ($A86-$H86)/9</f>
        <v>8400</v>
      </c>
      <c r="U86" s="24">
        <f>MAX(0,S86*(1+inputs!$B$33)-MAX(0,inputs!$B$31*(T86-inputs!$B$30)))</f>
        <v>50830.897010901492</v>
      </c>
      <c r="V86" s="19">
        <f>$H86+(INT(COLUMN(V$1)/2) - 5) * ($A86-$H86)/9</f>
        <v>8400</v>
      </c>
      <c r="W86" s="24">
        <f>MAX(0,U86*(1+inputs!$B$33)-MAX(0,inputs!$B$31*(V86-inputs!$B$30)))</f>
        <v>51593.360466065009</v>
      </c>
      <c r="X86" s="19">
        <f>$H86+(INT(COLUMN(X$1)/2) - 5) * ($A86-$H86)/9</f>
        <v>8400</v>
      </c>
      <c r="Y86" s="24">
        <f>MAX(0,W86*(1+inputs!$B$33)-MAX(0,inputs!$B$31*(X86-inputs!$B$30)))</f>
        <v>52367.26087305598</v>
      </c>
      <c r="Z86" s="19">
        <f>IF(inputs!$B$27="YES",MAX(0,inputs!$B$31*(X86-inputs!$B$30)),0)</f>
        <v>0</v>
      </c>
      <c r="AA86" s="3">
        <f t="shared" si="6"/>
        <v>0</v>
      </c>
      <c r="AB86" s="1">
        <f t="shared" si="7"/>
        <v>0</v>
      </c>
      <c r="AC86" s="8">
        <f t="shared" si="4"/>
        <v>8400</v>
      </c>
    </row>
    <row r="87" spans="1:29" x14ac:dyDescent="0.2">
      <c r="A87" s="11">
        <f t="shared" si="5"/>
        <v>8500</v>
      </c>
      <c r="B87" s="15">
        <f>inputs!$C$3-MAX(0,MIN((calculations!A87-inputs!$B$8)*0.5,inputs!$C$3))+IF(AND(inputs!$B$23="YES",A87&lt;=inputs!$B$25),inputs!$B$24,0)</f>
        <v>12570</v>
      </c>
      <c r="C87" s="15">
        <f>MAX(0,MIN(A87-B87,inputs!$C$4)*inputs!$B$3)</f>
        <v>0</v>
      </c>
      <c r="D87" s="16">
        <f>MAX(0,(MIN(A87,inputs!$C$5)-(inputs!$C$4+B87))*inputs!$B$4)</f>
        <v>0</v>
      </c>
      <c r="E87" s="16">
        <f>MAX(0, (calculations!A87-inputs!$C$5)*inputs!$B$5)</f>
        <v>0</v>
      </c>
      <c r="F87" s="19">
        <f>MAX(0,inputs!$B$13*(MIN(calculations!A87,inputs!$C$14)-inputs!$C$13))+MAX(0,inputs!$B$14*(calculations!A87-inputs!$C$14))</f>
        <v>0</v>
      </c>
      <c r="G87" s="22">
        <f>MAX(MIN((calculations!A87-inputs!$B$21)/10000,100%),0) * inputs!$B$18</f>
        <v>0</v>
      </c>
      <c r="H87" s="24">
        <f>MIN(inputs!$B$32,A87)</f>
        <v>8500</v>
      </c>
      <c r="I87" s="24">
        <f>inputs!$B$29*(1+inputs!$B$33)-MAX(0,inputs!$B$31*(H87-inputs!$B$30))</f>
        <v>46486.999999999993</v>
      </c>
      <c r="J87" s="19">
        <f>$H87+(INT(COLUMN(J$1)/2) - 5) * ($A87-$H87)/9</f>
        <v>8500</v>
      </c>
      <c r="K87" s="24">
        <f>MAX(0,I87*(1+inputs!$B$33)-MAX(0,inputs!$B$31*(J87-inputs!$B$30)))</f>
        <v>47184.304999999986</v>
      </c>
      <c r="L87" s="19">
        <f>$H87+(INT(COLUMN(L$1)/2) - 5) * ($A87-$H87)/9</f>
        <v>8500</v>
      </c>
      <c r="M87" s="24">
        <f>MAX(0,K87*(1+inputs!$B$33)-MAX(0,inputs!$B$31*(L87-inputs!$B$30)))</f>
        <v>47892.06957499998</v>
      </c>
      <c r="N87" s="19">
        <f>$H87+(INT(COLUMN(N$1)/2) - 5) * ($A87-$H87)/9</f>
        <v>8500</v>
      </c>
      <c r="O87" s="24">
        <f>MAX(0,M87*(1+inputs!$B$33)-MAX(0,inputs!$B$31*(N87-inputs!$B$30)))</f>
        <v>48610.450618624971</v>
      </c>
      <c r="P87" s="19">
        <f>$H87+(INT(COLUMN(P$1)/2) - 5) * ($A87-$H87)/9</f>
        <v>8500</v>
      </c>
      <c r="Q87" s="24">
        <f>MAX(0,O87*(1+inputs!$B$33)-MAX(0,inputs!$B$31*(P87-inputs!$B$30)))</f>
        <v>49339.607377904344</v>
      </c>
      <c r="R87" s="19">
        <f>$H87+(INT(COLUMN(R$1)/2) - 5) * ($A87-$H87)/9</f>
        <v>8500</v>
      </c>
      <c r="S87" s="24">
        <f>MAX(0,Q87*(1+inputs!$B$33)-MAX(0,inputs!$B$31*(R87-inputs!$B$30)))</f>
        <v>50079.7014885729</v>
      </c>
      <c r="T87" s="19">
        <f>$H87+(INT(COLUMN(T$1)/2) - 5) * ($A87-$H87)/9</f>
        <v>8500</v>
      </c>
      <c r="U87" s="24">
        <f>MAX(0,S87*(1+inputs!$B$33)-MAX(0,inputs!$B$31*(T87-inputs!$B$30)))</f>
        <v>50830.897010901492</v>
      </c>
      <c r="V87" s="19">
        <f>$H87+(INT(COLUMN(V$1)/2) - 5) * ($A87-$H87)/9</f>
        <v>8500</v>
      </c>
      <c r="W87" s="24">
        <f>MAX(0,U87*(1+inputs!$B$33)-MAX(0,inputs!$B$31*(V87-inputs!$B$30)))</f>
        <v>51593.360466065009</v>
      </c>
      <c r="X87" s="19">
        <f>$H87+(INT(COLUMN(X$1)/2) - 5) * ($A87-$H87)/9</f>
        <v>8500</v>
      </c>
      <c r="Y87" s="24">
        <f>MAX(0,W87*(1+inputs!$B$33)-MAX(0,inputs!$B$31*(X87-inputs!$B$30)))</f>
        <v>52367.26087305598</v>
      </c>
      <c r="Z87" s="19">
        <f>IF(inputs!$B$27="YES",MAX(0,inputs!$B$31*(X87-inputs!$B$30)),0)</f>
        <v>0</v>
      </c>
      <c r="AA87" s="3">
        <f t="shared" si="6"/>
        <v>0</v>
      </c>
      <c r="AB87" s="1">
        <f t="shared" si="7"/>
        <v>0</v>
      </c>
      <c r="AC87" s="8">
        <f t="shared" si="4"/>
        <v>8500</v>
      </c>
    </row>
    <row r="88" spans="1:29" x14ac:dyDescent="0.2">
      <c r="A88" s="11">
        <f t="shared" si="5"/>
        <v>8600</v>
      </c>
      <c r="B88" s="15">
        <f>inputs!$C$3-MAX(0,MIN((calculations!A88-inputs!$B$8)*0.5,inputs!$C$3))+IF(AND(inputs!$B$23="YES",A88&lt;=inputs!$B$25),inputs!$B$24,0)</f>
        <v>12570</v>
      </c>
      <c r="C88" s="15">
        <f>MAX(0,MIN(A88-B88,inputs!$C$4)*inputs!$B$3)</f>
        <v>0</v>
      </c>
      <c r="D88" s="16">
        <f>MAX(0,(MIN(A88,inputs!$C$5)-(inputs!$C$4+B88))*inputs!$B$4)</f>
        <v>0</v>
      </c>
      <c r="E88" s="16">
        <f>MAX(0, (calculations!A88-inputs!$C$5)*inputs!$B$5)</f>
        <v>0</v>
      </c>
      <c r="F88" s="19">
        <f>MAX(0,inputs!$B$13*(MIN(calculations!A88,inputs!$C$14)-inputs!$C$13))+MAX(0,inputs!$B$14*(calculations!A88-inputs!$C$14))</f>
        <v>0</v>
      </c>
      <c r="G88" s="22">
        <f>MAX(MIN((calculations!A88-inputs!$B$21)/10000,100%),0) * inputs!$B$18</f>
        <v>0</v>
      </c>
      <c r="H88" s="24">
        <f>MIN(inputs!$B$32,A88)</f>
        <v>8600</v>
      </c>
      <c r="I88" s="24">
        <f>inputs!$B$29*(1+inputs!$B$33)-MAX(0,inputs!$B$31*(H88-inputs!$B$30))</f>
        <v>46486.999999999993</v>
      </c>
      <c r="J88" s="19">
        <f>$H88+(INT(COLUMN(J$1)/2) - 5) * ($A88-$H88)/9</f>
        <v>8600</v>
      </c>
      <c r="K88" s="24">
        <f>MAX(0,I88*(1+inputs!$B$33)-MAX(0,inputs!$B$31*(J88-inputs!$B$30)))</f>
        <v>47184.304999999986</v>
      </c>
      <c r="L88" s="19">
        <f>$H88+(INT(COLUMN(L$1)/2) - 5) * ($A88-$H88)/9</f>
        <v>8600</v>
      </c>
      <c r="M88" s="24">
        <f>MAX(0,K88*(1+inputs!$B$33)-MAX(0,inputs!$B$31*(L88-inputs!$B$30)))</f>
        <v>47892.06957499998</v>
      </c>
      <c r="N88" s="19">
        <f>$H88+(INT(COLUMN(N$1)/2) - 5) * ($A88-$H88)/9</f>
        <v>8600</v>
      </c>
      <c r="O88" s="24">
        <f>MAX(0,M88*(1+inputs!$B$33)-MAX(0,inputs!$B$31*(N88-inputs!$B$30)))</f>
        <v>48610.450618624971</v>
      </c>
      <c r="P88" s="19">
        <f>$H88+(INT(COLUMN(P$1)/2) - 5) * ($A88-$H88)/9</f>
        <v>8600</v>
      </c>
      <c r="Q88" s="24">
        <f>MAX(0,O88*(1+inputs!$B$33)-MAX(0,inputs!$B$31*(P88-inputs!$B$30)))</f>
        <v>49339.607377904344</v>
      </c>
      <c r="R88" s="19">
        <f>$H88+(INT(COLUMN(R$1)/2) - 5) * ($A88-$H88)/9</f>
        <v>8600</v>
      </c>
      <c r="S88" s="24">
        <f>MAX(0,Q88*(1+inputs!$B$33)-MAX(0,inputs!$B$31*(R88-inputs!$B$30)))</f>
        <v>50079.7014885729</v>
      </c>
      <c r="T88" s="19">
        <f>$H88+(INT(COLUMN(T$1)/2) - 5) * ($A88-$H88)/9</f>
        <v>8600</v>
      </c>
      <c r="U88" s="24">
        <f>MAX(0,S88*(1+inputs!$B$33)-MAX(0,inputs!$B$31*(T88-inputs!$B$30)))</f>
        <v>50830.897010901492</v>
      </c>
      <c r="V88" s="19">
        <f>$H88+(INT(COLUMN(V$1)/2) - 5) * ($A88-$H88)/9</f>
        <v>8600</v>
      </c>
      <c r="W88" s="24">
        <f>MAX(0,U88*(1+inputs!$B$33)-MAX(0,inputs!$B$31*(V88-inputs!$B$30)))</f>
        <v>51593.360466065009</v>
      </c>
      <c r="X88" s="19">
        <f>$H88+(INT(COLUMN(X$1)/2) - 5) * ($A88-$H88)/9</f>
        <v>8600</v>
      </c>
      <c r="Y88" s="24">
        <f>MAX(0,W88*(1+inputs!$B$33)-MAX(0,inputs!$B$31*(X88-inputs!$B$30)))</f>
        <v>52367.26087305598</v>
      </c>
      <c r="Z88" s="19">
        <f>IF(inputs!$B$27="YES",MAX(0,inputs!$B$31*(X88-inputs!$B$30)),0)</f>
        <v>0</v>
      </c>
      <c r="AA88" s="3">
        <f t="shared" si="6"/>
        <v>0</v>
      </c>
      <c r="AB88" s="1">
        <f t="shared" si="7"/>
        <v>0</v>
      </c>
      <c r="AC88" s="8">
        <f t="shared" si="4"/>
        <v>8600</v>
      </c>
    </row>
    <row r="89" spans="1:29" x14ac:dyDescent="0.2">
      <c r="A89" s="11">
        <f t="shared" si="5"/>
        <v>8700</v>
      </c>
      <c r="B89" s="15">
        <f>inputs!$C$3-MAX(0,MIN((calculations!A89-inputs!$B$8)*0.5,inputs!$C$3))+IF(AND(inputs!$B$23="YES",A89&lt;=inputs!$B$25),inputs!$B$24,0)</f>
        <v>12570</v>
      </c>
      <c r="C89" s="15">
        <f>MAX(0,MIN(A89-B89,inputs!$C$4)*inputs!$B$3)</f>
        <v>0</v>
      </c>
      <c r="D89" s="16">
        <f>MAX(0,(MIN(A89,inputs!$C$5)-(inputs!$C$4+B89))*inputs!$B$4)</f>
        <v>0</v>
      </c>
      <c r="E89" s="16">
        <f>MAX(0, (calculations!A89-inputs!$C$5)*inputs!$B$5)</f>
        <v>0</v>
      </c>
      <c r="F89" s="19">
        <f>MAX(0,inputs!$B$13*(MIN(calculations!A89,inputs!$C$14)-inputs!$C$13))+MAX(0,inputs!$B$14*(calculations!A89-inputs!$C$14))</f>
        <v>0</v>
      </c>
      <c r="G89" s="22">
        <f>MAX(MIN((calculations!A89-inputs!$B$21)/10000,100%),0) * inputs!$B$18</f>
        <v>0</v>
      </c>
      <c r="H89" s="24">
        <f>MIN(inputs!$B$32,A89)</f>
        <v>8700</v>
      </c>
      <c r="I89" s="24">
        <f>inputs!$B$29*(1+inputs!$B$33)-MAX(0,inputs!$B$31*(H89-inputs!$B$30))</f>
        <v>46486.999999999993</v>
      </c>
      <c r="J89" s="19">
        <f>$H89+(INT(COLUMN(J$1)/2) - 5) * ($A89-$H89)/9</f>
        <v>8700</v>
      </c>
      <c r="K89" s="24">
        <f>MAX(0,I89*(1+inputs!$B$33)-MAX(0,inputs!$B$31*(J89-inputs!$B$30)))</f>
        <v>47184.304999999986</v>
      </c>
      <c r="L89" s="19">
        <f>$H89+(INT(COLUMN(L$1)/2) - 5) * ($A89-$H89)/9</f>
        <v>8700</v>
      </c>
      <c r="M89" s="24">
        <f>MAX(0,K89*(1+inputs!$B$33)-MAX(0,inputs!$B$31*(L89-inputs!$B$30)))</f>
        <v>47892.06957499998</v>
      </c>
      <c r="N89" s="19">
        <f>$H89+(INT(COLUMN(N$1)/2) - 5) * ($A89-$H89)/9</f>
        <v>8700</v>
      </c>
      <c r="O89" s="24">
        <f>MAX(0,M89*(1+inputs!$B$33)-MAX(0,inputs!$B$31*(N89-inputs!$B$30)))</f>
        <v>48610.450618624971</v>
      </c>
      <c r="P89" s="19">
        <f>$H89+(INT(COLUMN(P$1)/2) - 5) * ($A89-$H89)/9</f>
        <v>8700</v>
      </c>
      <c r="Q89" s="24">
        <f>MAX(0,O89*(1+inputs!$B$33)-MAX(0,inputs!$B$31*(P89-inputs!$B$30)))</f>
        <v>49339.607377904344</v>
      </c>
      <c r="R89" s="19">
        <f>$H89+(INT(COLUMN(R$1)/2) - 5) * ($A89-$H89)/9</f>
        <v>8700</v>
      </c>
      <c r="S89" s="24">
        <f>MAX(0,Q89*(1+inputs!$B$33)-MAX(0,inputs!$B$31*(R89-inputs!$B$30)))</f>
        <v>50079.7014885729</v>
      </c>
      <c r="T89" s="19">
        <f>$H89+(INT(COLUMN(T$1)/2) - 5) * ($A89-$H89)/9</f>
        <v>8700</v>
      </c>
      <c r="U89" s="24">
        <f>MAX(0,S89*(1+inputs!$B$33)-MAX(0,inputs!$B$31*(T89-inputs!$B$30)))</f>
        <v>50830.897010901492</v>
      </c>
      <c r="V89" s="19">
        <f>$H89+(INT(COLUMN(V$1)/2) - 5) * ($A89-$H89)/9</f>
        <v>8700</v>
      </c>
      <c r="W89" s="24">
        <f>MAX(0,U89*(1+inputs!$B$33)-MAX(0,inputs!$B$31*(V89-inputs!$B$30)))</f>
        <v>51593.360466065009</v>
      </c>
      <c r="X89" s="19">
        <f>$H89+(INT(COLUMN(X$1)/2) - 5) * ($A89-$H89)/9</f>
        <v>8700</v>
      </c>
      <c r="Y89" s="24">
        <f>MAX(0,W89*(1+inputs!$B$33)-MAX(0,inputs!$B$31*(X89-inputs!$B$30)))</f>
        <v>52367.26087305598</v>
      </c>
      <c r="Z89" s="19">
        <f>IF(inputs!$B$27="YES",MAX(0,inputs!$B$31*(X89-inputs!$B$30)),0)</f>
        <v>0</v>
      </c>
      <c r="AA89" s="3">
        <f t="shared" si="6"/>
        <v>0</v>
      </c>
      <c r="AB89" s="1">
        <f t="shared" si="7"/>
        <v>0</v>
      </c>
      <c r="AC89" s="8">
        <f t="shared" si="4"/>
        <v>8700</v>
      </c>
    </row>
    <row r="90" spans="1:29" x14ac:dyDescent="0.2">
      <c r="A90" s="11">
        <f t="shared" si="5"/>
        <v>8800</v>
      </c>
      <c r="B90" s="15">
        <f>inputs!$C$3-MAX(0,MIN((calculations!A90-inputs!$B$8)*0.5,inputs!$C$3))+IF(AND(inputs!$B$23="YES",A90&lt;=inputs!$B$25),inputs!$B$24,0)</f>
        <v>12570</v>
      </c>
      <c r="C90" s="15">
        <f>MAX(0,MIN(A90-B90,inputs!$C$4)*inputs!$B$3)</f>
        <v>0</v>
      </c>
      <c r="D90" s="16">
        <f>MAX(0,(MIN(A90,inputs!$C$5)-(inputs!$C$4+B90))*inputs!$B$4)</f>
        <v>0</v>
      </c>
      <c r="E90" s="16">
        <f>MAX(0, (calculations!A90-inputs!$C$5)*inputs!$B$5)</f>
        <v>0</v>
      </c>
      <c r="F90" s="19">
        <f>MAX(0,inputs!$B$13*(MIN(calculations!A90,inputs!$C$14)-inputs!$C$13))+MAX(0,inputs!$B$14*(calculations!A90-inputs!$C$14))</f>
        <v>0</v>
      </c>
      <c r="G90" s="22">
        <f>MAX(MIN((calculations!A90-inputs!$B$21)/10000,100%),0) * inputs!$B$18</f>
        <v>0</v>
      </c>
      <c r="H90" s="24">
        <f>MIN(inputs!$B$32,A90)</f>
        <v>8800</v>
      </c>
      <c r="I90" s="24">
        <f>inputs!$B$29*(1+inputs!$B$33)-MAX(0,inputs!$B$31*(H90-inputs!$B$30))</f>
        <v>46486.999999999993</v>
      </c>
      <c r="J90" s="19">
        <f>$H90+(INT(COLUMN(J$1)/2) - 5) * ($A90-$H90)/9</f>
        <v>8800</v>
      </c>
      <c r="K90" s="24">
        <f>MAX(0,I90*(1+inputs!$B$33)-MAX(0,inputs!$B$31*(J90-inputs!$B$30)))</f>
        <v>47184.304999999986</v>
      </c>
      <c r="L90" s="19">
        <f>$H90+(INT(COLUMN(L$1)/2) - 5) * ($A90-$H90)/9</f>
        <v>8800</v>
      </c>
      <c r="M90" s="24">
        <f>MAX(0,K90*(1+inputs!$B$33)-MAX(0,inputs!$B$31*(L90-inputs!$B$30)))</f>
        <v>47892.06957499998</v>
      </c>
      <c r="N90" s="19">
        <f>$H90+(INT(COLUMN(N$1)/2) - 5) * ($A90-$H90)/9</f>
        <v>8800</v>
      </c>
      <c r="O90" s="24">
        <f>MAX(0,M90*(1+inputs!$B$33)-MAX(0,inputs!$B$31*(N90-inputs!$B$30)))</f>
        <v>48610.450618624971</v>
      </c>
      <c r="P90" s="19">
        <f>$H90+(INT(COLUMN(P$1)/2) - 5) * ($A90-$H90)/9</f>
        <v>8800</v>
      </c>
      <c r="Q90" s="24">
        <f>MAX(0,O90*(1+inputs!$B$33)-MAX(0,inputs!$B$31*(P90-inputs!$B$30)))</f>
        <v>49339.607377904344</v>
      </c>
      <c r="R90" s="19">
        <f>$H90+(INT(COLUMN(R$1)/2) - 5) * ($A90-$H90)/9</f>
        <v>8800</v>
      </c>
      <c r="S90" s="24">
        <f>MAX(0,Q90*(1+inputs!$B$33)-MAX(0,inputs!$B$31*(R90-inputs!$B$30)))</f>
        <v>50079.7014885729</v>
      </c>
      <c r="T90" s="19">
        <f>$H90+(INT(COLUMN(T$1)/2) - 5) * ($A90-$H90)/9</f>
        <v>8800</v>
      </c>
      <c r="U90" s="24">
        <f>MAX(0,S90*(1+inputs!$B$33)-MAX(0,inputs!$B$31*(T90-inputs!$B$30)))</f>
        <v>50830.897010901492</v>
      </c>
      <c r="V90" s="19">
        <f>$H90+(INT(COLUMN(V$1)/2) - 5) * ($A90-$H90)/9</f>
        <v>8800</v>
      </c>
      <c r="W90" s="24">
        <f>MAX(0,U90*(1+inputs!$B$33)-MAX(0,inputs!$B$31*(V90-inputs!$B$30)))</f>
        <v>51593.360466065009</v>
      </c>
      <c r="X90" s="19">
        <f>$H90+(INT(COLUMN(X$1)/2) - 5) * ($A90-$H90)/9</f>
        <v>8800</v>
      </c>
      <c r="Y90" s="24">
        <f>MAX(0,W90*(1+inputs!$B$33)-MAX(0,inputs!$B$31*(X90-inputs!$B$30)))</f>
        <v>52367.26087305598</v>
      </c>
      <c r="Z90" s="19">
        <f>IF(inputs!$B$27="YES",MAX(0,inputs!$B$31*(X90-inputs!$B$30)),0)</f>
        <v>0</v>
      </c>
      <c r="AA90" s="3">
        <f t="shared" si="6"/>
        <v>0</v>
      </c>
      <c r="AB90" s="1">
        <f t="shared" si="7"/>
        <v>0</v>
      </c>
      <c r="AC90" s="8">
        <f t="shared" si="4"/>
        <v>8800</v>
      </c>
    </row>
    <row r="91" spans="1:29" x14ac:dyDescent="0.2">
      <c r="A91" s="11">
        <f t="shared" si="5"/>
        <v>8900</v>
      </c>
      <c r="B91" s="15">
        <f>inputs!$C$3-MAX(0,MIN((calculations!A91-inputs!$B$8)*0.5,inputs!$C$3))+IF(AND(inputs!$B$23="YES",A91&lt;=inputs!$B$25),inputs!$B$24,0)</f>
        <v>12570</v>
      </c>
      <c r="C91" s="15">
        <f>MAX(0,MIN(A91-B91,inputs!$C$4)*inputs!$B$3)</f>
        <v>0</v>
      </c>
      <c r="D91" s="16">
        <f>MAX(0,(MIN(A91,inputs!$C$5)-(inputs!$C$4+B91))*inputs!$B$4)</f>
        <v>0</v>
      </c>
      <c r="E91" s="16">
        <f>MAX(0, (calculations!A91-inputs!$C$5)*inputs!$B$5)</f>
        <v>0</v>
      </c>
      <c r="F91" s="19">
        <f>MAX(0,inputs!$B$13*(MIN(calculations!A91,inputs!$C$14)-inputs!$C$13))+MAX(0,inputs!$B$14*(calculations!A91-inputs!$C$14))</f>
        <v>0</v>
      </c>
      <c r="G91" s="22">
        <f>MAX(MIN((calculations!A91-inputs!$B$21)/10000,100%),0) * inputs!$B$18</f>
        <v>0</v>
      </c>
      <c r="H91" s="24">
        <f>MIN(inputs!$B$32,A91)</f>
        <v>8900</v>
      </c>
      <c r="I91" s="24">
        <f>inputs!$B$29*(1+inputs!$B$33)-MAX(0,inputs!$B$31*(H91-inputs!$B$30))</f>
        <v>46486.999999999993</v>
      </c>
      <c r="J91" s="19">
        <f>$H91+(INT(COLUMN(J$1)/2) - 5) * ($A91-$H91)/9</f>
        <v>8900</v>
      </c>
      <c r="K91" s="24">
        <f>MAX(0,I91*(1+inputs!$B$33)-MAX(0,inputs!$B$31*(J91-inputs!$B$30)))</f>
        <v>47184.304999999986</v>
      </c>
      <c r="L91" s="19">
        <f>$H91+(INT(COLUMN(L$1)/2) - 5) * ($A91-$H91)/9</f>
        <v>8900</v>
      </c>
      <c r="M91" s="24">
        <f>MAX(0,K91*(1+inputs!$B$33)-MAX(0,inputs!$B$31*(L91-inputs!$B$30)))</f>
        <v>47892.06957499998</v>
      </c>
      <c r="N91" s="19">
        <f>$H91+(INT(COLUMN(N$1)/2) - 5) * ($A91-$H91)/9</f>
        <v>8900</v>
      </c>
      <c r="O91" s="24">
        <f>MAX(0,M91*(1+inputs!$B$33)-MAX(0,inputs!$B$31*(N91-inputs!$B$30)))</f>
        <v>48610.450618624971</v>
      </c>
      <c r="P91" s="19">
        <f>$H91+(INT(COLUMN(P$1)/2) - 5) * ($A91-$H91)/9</f>
        <v>8900</v>
      </c>
      <c r="Q91" s="24">
        <f>MAX(0,O91*(1+inputs!$B$33)-MAX(0,inputs!$B$31*(P91-inputs!$B$30)))</f>
        <v>49339.607377904344</v>
      </c>
      <c r="R91" s="19">
        <f>$H91+(INT(COLUMN(R$1)/2) - 5) * ($A91-$H91)/9</f>
        <v>8900</v>
      </c>
      <c r="S91" s="24">
        <f>MAX(0,Q91*(1+inputs!$B$33)-MAX(0,inputs!$B$31*(R91-inputs!$B$30)))</f>
        <v>50079.7014885729</v>
      </c>
      <c r="T91" s="19">
        <f>$H91+(INT(COLUMN(T$1)/2) - 5) * ($A91-$H91)/9</f>
        <v>8900</v>
      </c>
      <c r="U91" s="24">
        <f>MAX(0,S91*(1+inputs!$B$33)-MAX(0,inputs!$B$31*(T91-inputs!$B$30)))</f>
        <v>50830.897010901492</v>
      </c>
      <c r="V91" s="19">
        <f>$H91+(INT(COLUMN(V$1)/2) - 5) * ($A91-$H91)/9</f>
        <v>8900</v>
      </c>
      <c r="W91" s="24">
        <f>MAX(0,U91*(1+inputs!$B$33)-MAX(0,inputs!$B$31*(V91-inputs!$B$30)))</f>
        <v>51593.360466065009</v>
      </c>
      <c r="X91" s="19">
        <f>$H91+(INT(COLUMN(X$1)/2) - 5) * ($A91-$H91)/9</f>
        <v>8900</v>
      </c>
      <c r="Y91" s="24">
        <f>MAX(0,W91*(1+inputs!$B$33)-MAX(0,inputs!$B$31*(X91-inputs!$B$30)))</f>
        <v>52367.26087305598</v>
      </c>
      <c r="Z91" s="19">
        <f>IF(inputs!$B$27="YES",MAX(0,inputs!$B$31*(X91-inputs!$B$30)),0)</f>
        <v>0</v>
      </c>
      <c r="AA91" s="3">
        <f t="shared" si="6"/>
        <v>0</v>
      </c>
      <c r="AB91" s="1">
        <f t="shared" si="7"/>
        <v>0</v>
      </c>
      <c r="AC91" s="8">
        <f t="shared" si="4"/>
        <v>8900</v>
      </c>
    </row>
    <row r="92" spans="1:29" x14ac:dyDescent="0.2">
      <c r="A92" s="11">
        <f t="shared" si="5"/>
        <v>9000</v>
      </c>
      <c r="B92" s="15">
        <f>inputs!$C$3-MAX(0,MIN((calculations!A92-inputs!$B$8)*0.5,inputs!$C$3))+IF(AND(inputs!$B$23="YES",A92&lt;=inputs!$B$25),inputs!$B$24,0)</f>
        <v>12570</v>
      </c>
      <c r="C92" s="15">
        <f>MAX(0,MIN(A92-B92,inputs!$C$4)*inputs!$B$3)</f>
        <v>0</v>
      </c>
      <c r="D92" s="16">
        <f>MAX(0,(MIN(A92,inputs!$C$5)-(inputs!$C$4+B92))*inputs!$B$4)</f>
        <v>0</v>
      </c>
      <c r="E92" s="16">
        <f>MAX(0, (calculations!A92-inputs!$C$5)*inputs!$B$5)</f>
        <v>0</v>
      </c>
      <c r="F92" s="19">
        <f>MAX(0,inputs!$B$13*(MIN(calculations!A92,inputs!$C$14)-inputs!$C$13))+MAX(0,inputs!$B$14*(calculations!A92-inputs!$C$14))</f>
        <v>0</v>
      </c>
      <c r="G92" s="22">
        <f>MAX(MIN((calculations!A92-inputs!$B$21)/10000,100%),0) * inputs!$B$18</f>
        <v>0</v>
      </c>
      <c r="H92" s="24">
        <f>MIN(inputs!$B$32,A92)</f>
        <v>9000</v>
      </c>
      <c r="I92" s="24">
        <f>inputs!$B$29*(1+inputs!$B$33)-MAX(0,inputs!$B$31*(H92-inputs!$B$30))</f>
        <v>46486.999999999993</v>
      </c>
      <c r="J92" s="19">
        <f>$H92+(INT(COLUMN(J$1)/2) - 5) * ($A92-$H92)/9</f>
        <v>9000</v>
      </c>
      <c r="K92" s="24">
        <f>MAX(0,I92*(1+inputs!$B$33)-MAX(0,inputs!$B$31*(J92-inputs!$B$30)))</f>
        <v>47184.304999999986</v>
      </c>
      <c r="L92" s="19">
        <f>$H92+(INT(COLUMN(L$1)/2) - 5) * ($A92-$H92)/9</f>
        <v>9000</v>
      </c>
      <c r="M92" s="24">
        <f>MAX(0,K92*(1+inputs!$B$33)-MAX(0,inputs!$B$31*(L92-inputs!$B$30)))</f>
        <v>47892.06957499998</v>
      </c>
      <c r="N92" s="19">
        <f>$H92+(INT(COLUMN(N$1)/2) - 5) * ($A92-$H92)/9</f>
        <v>9000</v>
      </c>
      <c r="O92" s="24">
        <f>MAX(0,M92*(1+inputs!$B$33)-MAX(0,inputs!$B$31*(N92-inputs!$B$30)))</f>
        <v>48610.450618624971</v>
      </c>
      <c r="P92" s="19">
        <f>$H92+(INT(COLUMN(P$1)/2) - 5) * ($A92-$H92)/9</f>
        <v>9000</v>
      </c>
      <c r="Q92" s="24">
        <f>MAX(0,O92*(1+inputs!$B$33)-MAX(0,inputs!$B$31*(P92-inputs!$B$30)))</f>
        <v>49339.607377904344</v>
      </c>
      <c r="R92" s="19">
        <f>$H92+(INT(COLUMN(R$1)/2) - 5) * ($A92-$H92)/9</f>
        <v>9000</v>
      </c>
      <c r="S92" s="24">
        <f>MAX(0,Q92*(1+inputs!$B$33)-MAX(0,inputs!$B$31*(R92-inputs!$B$30)))</f>
        <v>50079.7014885729</v>
      </c>
      <c r="T92" s="19">
        <f>$H92+(INT(COLUMN(T$1)/2) - 5) * ($A92-$H92)/9</f>
        <v>9000</v>
      </c>
      <c r="U92" s="24">
        <f>MAX(0,S92*(1+inputs!$B$33)-MAX(0,inputs!$B$31*(T92-inputs!$B$30)))</f>
        <v>50830.897010901492</v>
      </c>
      <c r="V92" s="19">
        <f>$H92+(INT(COLUMN(V$1)/2) - 5) * ($A92-$H92)/9</f>
        <v>9000</v>
      </c>
      <c r="W92" s="24">
        <f>MAX(0,U92*(1+inputs!$B$33)-MAX(0,inputs!$B$31*(V92-inputs!$B$30)))</f>
        <v>51593.360466065009</v>
      </c>
      <c r="X92" s="19">
        <f>$H92+(INT(COLUMN(X$1)/2) - 5) * ($A92-$H92)/9</f>
        <v>9000</v>
      </c>
      <c r="Y92" s="24">
        <f>MAX(0,W92*(1+inputs!$B$33)-MAX(0,inputs!$B$31*(X92-inputs!$B$30)))</f>
        <v>52367.26087305598</v>
      </c>
      <c r="Z92" s="19">
        <f>IF(inputs!$B$27="YES",MAX(0,inputs!$B$31*(X92-inputs!$B$30)),0)</f>
        <v>0</v>
      </c>
      <c r="AA92" s="3">
        <f t="shared" si="6"/>
        <v>0</v>
      </c>
      <c r="AB92" s="1">
        <f t="shared" si="7"/>
        <v>0</v>
      </c>
      <c r="AC92" s="8">
        <f t="shared" si="4"/>
        <v>9000</v>
      </c>
    </row>
    <row r="93" spans="1:29" x14ac:dyDescent="0.2">
      <c r="A93" s="11">
        <f t="shared" si="5"/>
        <v>9100</v>
      </c>
      <c r="B93" s="15">
        <f>inputs!$C$3-MAX(0,MIN((calculations!A93-inputs!$B$8)*0.5,inputs!$C$3))+IF(AND(inputs!$B$23="YES",A93&lt;=inputs!$B$25),inputs!$B$24,0)</f>
        <v>12570</v>
      </c>
      <c r="C93" s="15">
        <f>MAX(0,MIN(A93-B93,inputs!$C$4)*inputs!$B$3)</f>
        <v>0</v>
      </c>
      <c r="D93" s="16">
        <f>MAX(0,(MIN(A93,inputs!$C$5)-(inputs!$C$4+B93))*inputs!$B$4)</f>
        <v>0</v>
      </c>
      <c r="E93" s="16">
        <f>MAX(0, (calculations!A93-inputs!$C$5)*inputs!$B$5)</f>
        <v>0</v>
      </c>
      <c r="F93" s="19">
        <f>MAX(0,inputs!$B$13*(MIN(calculations!A93,inputs!$C$14)-inputs!$C$13))+MAX(0,inputs!$B$14*(calculations!A93-inputs!$C$14))</f>
        <v>0</v>
      </c>
      <c r="G93" s="22">
        <f>MAX(MIN((calculations!A93-inputs!$B$21)/10000,100%),0) * inputs!$B$18</f>
        <v>0</v>
      </c>
      <c r="H93" s="24">
        <f>MIN(inputs!$B$32,A93)</f>
        <v>9100</v>
      </c>
      <c r="I93" s="24">
        <f>inputs!$B$29*(1+inputs!$B$33)-MAX(0,inputs!$B$31*(H93-inputs!$B$30))</f>
        <v>46486.999999999993</v>
      </c>
      <c r="J93" s="19">
        <f>$H93+(INT(COLUMN(J$1)/2) - 5) * ($A93-$H93)/9</f>
        <v>9100</v>
      </c>
      <c r="K93" s="24">
        <f>MAX(0,I93*(1+inputs!$B$33)-MAX(0,inputs!$B$31*(J93-inputs!$B$30)))</f>
        <v>47184.304999999986</v>
      </c>
      <c r="L93" s="19">
        <f>$H93+(INT(COLUMN(L$1)/2) - 5) * ($A93-$H93)/9</f>
        <v>9100</v>
      </c>
      <c r="M93" s="24">
        <f>MAX(0,K93*(1+inputs!$B$33)-MAX(0,inputs!$B$31*(L93-inputs!$B$30)))</f>
        <v>47892.06957499998</v>
      </c>
      <c r="N93" s="19">
        <f>$H93+(INT(COLUMN(N$1)/2) - 5) * ($A93-$H93)/9</f>
        <v>9100</v>
      </c>
      <c r="O93" s="24">
        <f>MAX(0,M93*(1+inputs!$B$33)-MAX(0,inputs!$B$31*(N93-inputs!$B$30)))</f>
        <v>48610.450618624971</v>
      </c>
      <c r="P93" s="19">
        <f>$H93+(INT(COLUMN(P$1)/2) - 5) * ($A93-$H93)/9</f>
        <v>9100</v>
      </c>
      <c r="Q93" s="24">
        <f>MAX(0,O93*(1+inputs!$B$33)-MAX(0,inputs!$B$31*(P93-inputs!$B$30)))</f>
        <v>49339.607377904344</v>
      </c>
      <c r="R93" s="19">
        <f>$H93+(INT(COLUMN(R$1)/2) - 5) * ($A93-$H93)/9</f>
        <v>9100</v>
      </c>
      <c r="S93" s="24">
        <f>MAX(0,Q93*(1+inputs!$B$33)-MAX(0,inputs!$B$31*(R93-inputs!$B$30)))</f>
        <v>50079.7014885729</v>
      </c>
      <c r="T93" s="19">
        <f>$H93+(INT(COLUMN(T$1)/2) - 5) * ($A93-$H93)/9</f>
        <v>9100</v>
      </c>
      <c r="U93" s="24">
        <f>MAX(0,S93*(1+inputs!$B$33)-MAX(0,inputs!$B$31*(T93-inputs!$B$30)))</f>
        <v>50830.897010901492</v>
      </c>
      <c r="V93" s="19">
        <f>$H93+(INT(COLUMN(V$1)/2) - 5) * ($A93-$H93)/9</f>
        <v>9100</v>
      </c>
      <c r="W93" s="24">
        <f>MAX(0,U93*(1+inputs!$B$33)-MAX(0,inputs!$B$31*(V93-inputs!$B$30)))</f>
        <v>51593.360466065009</v>
      </c>
      <c r="X93" s="19">
        <f>$H93+(INT(COLUMN(X$1)/2) - 5) * ($A93-$H93)/9</f>
        <v>9100</v>
      </c>
      <c r="Y93" s="24">
        <f>MAX(0,W93*(1+inputs!$B$33)-MAX(0,inputs!$B$31*(X93-inputs!$B$30)))</f>
        <v>52367.26087305598</v>
      </c>
      <c r="Z93" s="19">
        <f>IF(inputs!$B$27="YES",MAX(0,inputs!$B$31*(X93-inputs!$B$30)),0)</f>
        <v>0</v>
      </c>
      <c r="AA93" s="3">
        <f t="shared" si="6"/>
        <v>0</v>
      </c>
      <c r="AB93" s="1">
        <f t="shared" si="7"/>
        <v>0</v>
      </c>
      <c r="AC93" s="8">
        <f t="shared" si="4"/>
        <v>9100</v>
      </c>
    </row>
    <row r="94" spans="1:29" x14ac:dyDescent="0.2">
      <c r="A94" s="11">
        <f t="shared" si="5"/>
        <v>9200</v>
      </c>
      <c r="B94" s="15">
        <f>inputs!$C$3-MAX(0,MIN((calculations!A94-inputs!$B$8)*0.5,inputs!$C$3))+IF(AND(inputs!$B$23="YES",A94&lt;=inputs!$B$25),inputs!$B$24,0)</f>
        <v>12570</v>
      </c>
      <c r="C94" s="15">
        <f>MAX(0,MIN(A94-B94,inputs!$C$4)*inputs!$B$3)</f>
        <v>0</v>
      </c>
      <c r="D94" s="16">
        <f>MAX(0,(MIN(A94,inputs!$C$5)-(inputs!$C$4+B94))*inputs!$B$4)</f>
        <v>0</v>
      </c>
      <c r="E94" s="16">
        <f>MAX(0, (calculations!A94-inputs!$C$5)*inputs!$B$5)</f>
        <v>0</v>
      </c>
      <c r="F94" s="19">
        <f>MAX(0,inputs!$B$13*(MIN(calculations!A94,inputs!$C$14)-inputs!$C$13))+MAX(0,inputs!$B$14*(calculations!A94-inputs!$C$14))</f>
        <v>0</v>
      </c>
      <c r="G94" s="22">
        <f>MAX(MIN((calculations!A94-inputs!$B$21)/10000,100%),0) * inputs!$B$18</f>
        <v>0</v>
      </c>
      <c r="H94" s="24">
        <f>MIN(inputs!$B$32,A94)</f>
        <v>9200</v>
      </c>
      <c r="I94" s="24">
        <f>inputs!$B$29*(1+inputs!$B$33)-MAX(0,inputs!$B$31*(H94-inputs!$B$30))</f>
        <v>46486.999999999993</v>
      </c>
      <c r="J94" s="19">
        <f>$H94+(INT(COLUMN(J$1)/2) - 5) * ($A94-$H94)/9</f>
        <v>9200</v>
      </c>
      <c r="K94" s="24">
        <f>MAX(0,I94*(1+inputs!$B$33)-MAX(0,inputs!$B$31*(J94-inputs!$B$30)))</f>
        <v>47184.304999999986</v>
      </c>
      <c r="L94" s="19">
        <f>$H94+(INT(COLUMN(L$1)/2) - 5) * ($A94-$H94)/9</f>
        <v>9200</v>
      </c>
      <c r="M94" s="24">
        <f>MAX(0,K94*(1+inputs!$B$33)-MAX(0,inputs!$B$31*(L94-inputs!$B$30)))</f>
        <v>47892.06957499998</v>
      </c>
      <c r="N94" s="19">
        <f>$H94+(INT(COLUMN(N$1)/2) - 5) * ($A94-$H94)/9</f>
        <v>9200</v>
      </c>
      <c r="O94" s="24">
        <f>MAX(0,M94*(1+inputs!$B$33)-MAX(0,inputs!$B$31*(N94-inputs!$B$30)))</f>
        <v>48610.450618624971</v>
      </c>
      <c r="P94" s="19">
        <f>$H94+(INT(COLUMN(P$1)/2) - 5) * ($A94-$H94)/9</f>
        <v>9200</v>
      </c>
      <c r="Q94" s="24">
        <f>MAX(0,O94*(1+inputs!$B$33)-MAX(0,inputs!$B$31*(P94-inputs!$B$30)))</f>
        <v>49339.607377904344</v>
      </c>
      <c r="R94" s="19">
        <f>$H94+(INT(COLUMN(R$1)/2) - 5) * ($A94-$H94)/9</f>
        <v>9200</v>
      </c>
      <c r="S94" s="24">
        <f>MAX(0,Q94*(1+inputs!$B$33)-MAX(0,inputs!$B$31*(R94-inputs!$B$30)))</f>
        <v>50079.7014885729</v>
      </c>
      <c r="T94" s="19">
        <f>$H94+(INT(COLUMN(T$1)/2) - 5) * ($A94-$H94)/9</f>
        <v>9200</v>
      </c>
      <c r="U94" s="24">
        <f>MAX(0,S94*(1+inputs!$B$33)-MAX(0,inputs!$B$31*(T94-inputs!$B$30)))</f>
        <v>50830.897010901492</v>
      </c>
      <c r="V94" s="19">
        <f>$H94+(INT(COLUMN(V$1)/2) - 5) * ($A94-$H94)/9</f>
        <v>9200</v>
      </c>
      <c r="W94" s="24">
        <f>MAX(0,U94*(1+inputs!$B$33)-MAX(0,inputs!$B$31*(V94-inputs!$B$30)))</f>
        <v>51593.360466065009</v>
      </c>
      <c r="X94" s="19">
        <f>$H94+(INT(COLUMN(X$1)/2) - 5) * ($A94-$H94)/9</f>
        <v>9200</v>
      </c>
      <c r="Y94" s="24">
        <f>MAX(0,W94*(1+inputs!$B$33)-MAX(0,inputs!$B$31*(X94-inputs!$B$30)))</f>
        <v>52367.26087305598</v>
      </c>
      <c r="Z94" s="19">
        <f>IF(inputs!$B$27="YES",MAX(0,inputs!$B$31*(X94-inputs!$B$30)),0)</f>
        <v>0</v>
      </c>
      <c r="AA94" s="3">
        <f t="shared" si="6"/>
        <v>0</v>
      </c>
      <c r="AB94" s="1">
        <f t="shared" si="7"/>
        <v>0</v>
      </c>
      <c r="AC94" s="8">
        <f t="shared" si="4"/>
        <v>9200</v>
      </c>
    </row>
    <row r="95" spans="1:29" x14ac:dyDescent="0.2">
      <c r="A95" s="11">
        <f t="shared" si="5"/>
        <v>9300</v>
      </c>
      <c r="B95" s="15">
        <f>inputs!$C$3-MAX(0,MIN((calculations!A95-inputs!$B$8)*0.5,inputs!$C$3))+IF(AND(inputs!$B$23="YES",A95&lt;=inputs!$B$25),inputs!$B$24,0)</f>
        <v>12570</v>
      </c>
      <c r="C95" s="15">
        <f>MAX(0,MIN(A95-B95,inputs!$C$4)*inputs!$B$3)</f>
        <v>0</v>
      </c>
      <c r="D95" s="16">
        <f>MAX(0,(MIN(A95,inputs!$C$5)-(inputs!$C$4+B95))*inputs!$B$4)</f>
        <v>0</v>
      </c>
      <c r="E95" s="16">
        <f>MAX(0, (calculations!A95-inputs!$C$5)*inputs!$B$5)</f>
        <v>0</v>
      </c>
      <c r="F95" s="19">
        <f>MAX(0,inputs!$B$13*(MIN(calculations!A95,inputs!$C$14)-inputs!$C$13))+MAX(0,inputs!$B$14*(calculations!A95-inputs!$C$14))</f>
        <v>0</v>
      </c>
      <c r="G95" s="22">
        <f>MAX(MIN((calculations!A95-inputs!$B$21)/10000,100%),0) * inputs!$B$18</f>
        <v>0</v>
      </c>
      <c r="H95" s="24">
        <f>MIN(inputs!$B$32,A95)</f>
        <v>9300</v>
      </c>
      <c r="I95" s="24">
        <f>inputs!$B$29*(1+inputs!$B$33)-MAX(0,inputs!$B$31*(H95-inputs!$B$30))</f>
        <v>46486.999999999993</v>
      </c>
      <c r="J95" s="19">
        <f>$H95+(INT(COLUMN(J$1)/2) - 5) * ($A95-$H95)/9</f>
        <v>9300</v>
      </c>
      <c r="K95" s="24">
        <f>MAX(0,I95*(1+inputs!$B$33)-MAX(0,inputs!$B$31*(J95-inputs!$B$30)))</f>
        <v>47184.304999999986</v>
      </c>
      <c r="L95" s="19">
        <f>$H95+(INT(COLUMN(L$1)/2) - 5) * ($A95-$H95)/9</f>
        <v>9300</v>
      </c>
      <c r="M95" s="24">
        <f>MAX(0,K95*(1+inputs!$B$33)-MAX(0,inputs!$B$31*(L95-inputs!$B$30)))</f>
        <v>47892.06957499998</v>
      </c>
      <c r="N95" s="19">
        <f>$H95+(INT(COLUMN(N$1)/2) - 5) * ($A95-$H95)/9</f>
        <v>9300</v>
      </c>
      <c r="O95" s="24">
        <f>MAX(0,M95*(1+inputs!$B$33)-MAX(0,inputs!$B$31*(N95-inputs!$B$30)))</f>
        <v>48610.450618624971</v>
      </c>
      <c r="P95" s="19">
        <f>$H95+(INT(COLUMN(P$1)/2) - 5) * ($A95-$H95)/9</f>
        <v>9300</v>
      </c>
      <c r="Q95" s="24">
        <f>MAX(0,O95*(1+inputs!$B$33)-MAX(0,inputs!$B$31*(P95-inputs!$B$30)))</f>
        <v>49339.607377904344</v>
      </c>
      <c r="R95" s="19">
        <f>$H95+(INT(COLUMN(R$1)/2) - 5) * ($A95-$H95)/9</f>
        <v>9300</v>
      </c>
      <c r="S95" s="24">
        <f>MAX(0,Q95*(1+inputs!$B$33)-MAX(0,inputs!$B$31*(R95-inputs!$B$30)))</f>
        <v>50079.7014885729</v>
      </c>
      <c r="T95" s="19">
        <f>$H95+(INT(COLUMN(T$1)/2) - 5) * ($A95-$H95)/9</f>
        <v>9300</v>
      </c>
      <c r="U95" s="24">
        <f>MAX(0,S95*(1+inputs!$B$33)-MAX(0,inputs!$B$31*(T95-inputs!$B$30)))</f>
        <v>50830.897010901492</v>
      </c>
      <c r="V95" s="19">
        <f>$H95+(INT(COLUMN(V$1)/2) - 5) * ($A95-$H95)/9</f>
        <v>9300</v>
      </c>
      <c r="W95" s="24">
        <f>MAX(0,U95*(1+inputs!$B$33)-MAX(0,inputs!$B$31*(V95-inputs!$B$30)))</f>
        <v>51593.360466065009</v>
      </c>
      <c r="X95" s="19">
        <f>$H95+(INT(COLUMN(X$1)/2) - 5) * ($A95-$H95)/9</f>
        <v>9300</v>
      </c>
      <c r="Y95" s="24">
        <f>MAX(0,W95*(1+inputs!$B$33)-MAX(0,inputs!$B$31*(X95-inputs!$B$30)))</f>
        <v>52367.26087305598</v>
      </c>
      <c r="Z95" s="19">
        <f>IF(inputs!$B$27="YES",MAX(0,inputs!$B$31*(X95-inputs!$B$30)),0)</f>
        <v>0</v>
      </c>
      <c r="AA95" s="3">
        <f t="shared" si="6"/>
        <v>0</v>
      </c>
      <c r="AB95" s="1">
        <f t="shared" si="7"/>
        <v>0</v>
      </c>
      <c r="AC95" s="8">
        <f t="shared" si="4"/>
        <v>9300</v>
      </c>
    </row>
    <row r="96" spans="1:29" x14ac:dyDescent="0.2">
      <c r="A96" s="11">
        <f t="shared" si="5"/>
        <v>9400</v>
      </c>
      <c r="B96" s="15">
        <f>inputs!$C$3-MAX(0,MIN((calculations!A96-inputs!$B$8)*0.5,inputs!$C$3))+IF(AND(inputs!$B$23="YES",A96&lt;=inputs!$B$25),inputs!$B$24,0)</f>
        <v>12570</v>
      </c>
      <c r="C96" s="15">
        <f>MAX(0,MIN(A96-B96,inputs!$C$4)*inputs!$B$3)</f>
        <v>0</v>
      </c>
      <c r="D96" s="16">
        <f>MAX(0,(MIN(A96,inputs!$C$5)-(inputs!$C$4+B96))*inputs!$B$4)</f>
        <v>0</v>
      </c>
      <c r="E96" s="16">
        <f>MAX(0, (calculations!A96-inputs!$C$5)*inputs!$B$5)</f>
        <v>0</v>
      </c>
      <c r="F96" s="19">
        <f>MAX(0,inputs!$B$13*(MIN(calculations!A96,inputs!$C$14)-inputs!$C$13))+MAX(0,inputs!$B$14*(calculations!A96-inputs!$C$14))</f>
        <v>0</v>
      </c>
      <c r="G96" s="22">
        <f>MAX(MIN((calculations!A96-inputs!$B$21)/10000,100%),0) * inputs!$B$18</f>
        <v>0</v>
      </c>
      <c r="H96" s="24">
        <f>MIN(inputs!$B$32,A96)</f>
        <v>9400</v>
      </c>
      <c r="I96" s="24">
        <f>inputs!$B$29*(1+inputs!$B$33)-MAX(0,inputs!$B$31*(H96-inputs!$B$30))</f>
        <v>46486.999999999993</v>
      </c>
      <c r="J96" s="19">
        <f>$H96+(INT(COLUMN(J$1)/2) - 5) * ($A96-$H96)/9</f>
        <v>9400</v>
      </c>
      <c r="K96" s="24">
        <f>MAX(0,I96*(1+inputs!$B$33)-MAX(0,inputs!$B$31*(J96-inputs!$B$30)))</f>
        <v>47184.304999999986</v>
      </c>
      <c r="L96" s="19">
        <f>$H96+(INT(COLUMN(L$1)/2) - 5) * ($A96-$H96)/9</f>
        <v>9400</v>
      </c>
      <c r="M96" s="24">
        <f>MAX(0,K96*(1+inputs!$B$33)-MAX(0,inputs!$B$31*(L96-inputs!$B$30)))</f>
        <v>47892.06957499998</v>
      </c>
      <c r="N96" s="19">
        <f>$H96+(INT(COLUMN(N$1)/2) - 5) * ($A96-$H96)/9</f>
        <v>9400</v>
      </c>
      <c r="O96" s="24">
        <f>MAX(0,M96*(1+inputs!$B$33)-MAX(0,inputs!$B$31*(N96-inputs!$B$30)))</f>
        <v>48610.450618624971</v>
      </c>
      <c r="P96" s="19">
        <f>$H96+(INT(COLUMN(P$1)/2) - 5) * ($A96-$H96)/9</f>
        <v>9400</v>
      </c>
      <c r="Q96" s="24">
        <f>MAX(0,O96*(1+inputs!$B$33)-MAX(0,inputs!$B$31*(P96-inputs!$B$30)))</f>
        <v>49339.607377904344</v>
      </c>
      <c r="R96" s="19">
        <f>$H96+(INT(COLUMN(R$1)/2) - 5) * ($A96-$H96)/9</f>
        <v>9400</v>
      </c>
      <c r="S96" s="24">
        <f>MAX(0,Q96*(1+inputs!$B$33)-MAX(0,inputs!$B$31*(R96-inputs!$B$30)))</f>
        <v>50079.7014885729</v>
      </c>
      <c r="T96" s="19">
        <f>$H96+(INT(COLUMN(T$1)/2) - 5) * ($A96-$H96)/9</f>
        <v>9400</v>
      </c>
      <c r="U96" s="24">
        <f>MAX(0,S96*(1+inputs!$B$33)-MAX(0,inputs!$B$31*(T96-inputs!$B$30)))</f>
        <v>50830.897010901492</v>
      </c>
      <c r="V96" s="19">
        <f>$H96+(INT(COLUMN(V$1)/2) - 5) * ($A96-$H96)/9</f>
        <v>9400</v>
      </c>
      <c r="W96" s="24">
        <f>MAX(0,U96*(1+inputs!$B$33)-MAX(0,inputs!$B$31*(V96-inputs!$B$30)))</f>
        <v>51593.360466065009</v>
      </c>
      <c r="X96" s="19">
        <f>$H96+(INT(COLUMN(X$1)/2) - 5) * ($A96-$H96)/9</f>
        <v>9400</v>
      </c>
      <c r="Y96" s="24">
        <f>MAX(0,W96*(1+inputs!$B$33)-MAX(0,inputs!$B$31*(X96-inputs!$B$30)))</f>
        <v>52367.26087305598</v>
      </c>
      <c r="Z96" s="19">
        <f>IF(inputs!$B$27="YES",MAX(0,inputs!$B$31*(X96-inputs!$B$30)),0)</f>
        <v>0</v>
      </c>
      <c r="AA96" s="3">
        <f t="shared" si="6"/>
        <v>0</v>
      </c>
      <c r="AB96" s="1">
        <f t="shared" si="7"/>
        <v>0</v>
      </c>
      <c r="AC96" s="8">
        <f t="shared" si="4"/>
        <v>9400</v>
      </c>
    </row>
    <row r="97" spans="1:30" x14ac:dyDescent="0.2">
      <c r="A97" s="11">
        <f t="shared" si="5"/>
        <v>9500</v>
      </c>
      <c r="B97" s="15">
        <f>inputs!$C$3-MAX(0,MIN((calculations!A97-inputs!$B$8)*0.5,inputs!$C$3))+IF(AND(inputs!$B$23="YES",A97&lt;=inputs!$B$25),inputs!$B$24,0)</f>
        <v>12570</v>
      </c>
      <c r="C97" s="15">
        <f>MAX(0,MIN(A97-B97,inputs!$C$4)*inputs!$B$3)</f>
        <v>0</v>
      </c>
      <c r="D97" s="16">
        <f>MAX(0,(MIN(A97,inputs!$C$5)-(inputs!$C$4+B97))*inputs!$B$4)</f>
        <v>0</v>
      </c>
      <c r="E97" s="16">
        <f>MAX(0, (calculations!A97-inputs!$C$5)*inputs!$B$5)</f>
        <v>0</v>
      </c>
      <c r="F97" s="19">
        <f>MAX(0,inputs!$B$13*(MIN(calculations!A97,inputs!$C$14)-inputs!$C$13))+MAX(0,inputs!$B$14*(calculations!A97-inputs!$C$14))</f>
        <v>0</v>
      </c>
      <c r="G97" s="22">
        <f>MAX(MIN((calculations!A97-inputs!$B$21)/10000,100%),0) * inputs!$B$18</f>
        <v>0</v>
      </c>
      <c r="H97" s="24">
        <f>MIN(inputs!$B$32,A97)</f>
        <v>9500</v>
      </c>
      <c r="I97" s="24">
        <f>inputs!$B$29*(1+inputs!$B$33)-MAX(0,inputs!$B$31*(H97-inputs!$B$30))</f>
        <v>46486.999999999993</v>
      </c>
      <c r="J97" s="19">
        <f>$H97+(INT(COLUMN(J$1)/2) - 5) * ($A97-$H97)/9</f>
        <v>9500</v>
      </c>
      <c r="K97" s="24">
        <f>MAX(0,I97*(1+inputs!$B$33)-MAX(0,inputs!$B$31*(J97-inputs!$B$30)))</f>
        <v>47184.304999999986</v>
      </c>
      <c r="L97" s="19">
        <f>$H97+(INT(COLUMN(L$1)/2) - 5) * ($A97-$H97)/9</f>
        <v>9500</v>
      </c>
      <c r="M97" s="24">
        <f>MAX(0,K97*(1+inputs!$B$33)-MAX(0,inputs!$B$31*(L97-inputs!$B$30)))</f>
        <v>47892.06957499998</v>
      </c>
      <c r="N97" s="19">
        <f>$H97+(INT(COLUMN(N$1)/2) - 5) * ($A97-$H97)/9</f>
        <v>9500</v>
      </c>
      <c r="O97" s="24">
        <f>MAX(0,M97*(1+inputs!$B$33)-MAX(0,inputs!$B$31*(N97-inputs!$B$30)))</f>
        <v>48610.450618624971</v>
      </c>
      <c r="P97" s="19">
        <f>$H97+(INT(COLUMN(P$1)/2) - 5) * ($A97-$H97)/9</f>
        <v>9500</v>
      </c>
      <c r="Q97" s="24">
        <f>MAX(0,O97*(1+inputs!$B$33)-MAX(0,inputs!$B$31*(P97-inputs!$B$30)))</f>
        <v>49339.607377904344</v>
      </c>
      <c r="R97" s="19">
        <f>$H97+(INT(COLUMN(R$1)/2) - 5) * ($A97-$H97)/9</f>
        <v>9500</v>
      </c>
      <c r="S97" s="24">
        <f>MAX(0,Q97*(1+inputs!$B$33)-MAX(0,inputs!$B$31*(R97-inputs!$B$30)))</f>
        <v>50079.7014885729</v>
      </c>
      <c r="T97" s="19">
        <f>$H97+(INT(COLUMN(T$1)/2) - 5) * ($A97-$H97)/9</f>
        <v>9500</v>
      </c>
      <c r="U97" s="24">
        <f>MAX(0,S97*(1+inputs!$B$33)-MAX(0,inputs!$B$31*(T97-inputs!$B$30)))</f>
        <v>50830.897010901492</v>
      </c>
      <c r="V97" s="19">
        <f>$H97+(INT(COLUMN(V$1)/2) - 5) * ($A97-$H97)/9</f>
        <v>9500</v>
      </c>
      <c r="W97" s="24">
        <f>MAX(0,U97*(1+inputs!$B$33)-MAX(0,inputs!$B$31*(V97-inputs!$B$30)))</f>
        <v>51593.360466065009</v>
      </c>
      <c r="X97" s="19">
        <f>$H97+(INT(COLUMN(X$1)/2) - 5) * ($A97-$H97)/9</f>
        <v>9500</v>
      </c>
      <c r="Y97" s="24">
        <f>MAX(0,W97*(1+inputs!$B$33)-MAX(0,inputs!$B$31*(X97-inputs!$B$30)))</f>
        <v>52367.26087305598</v>
      </c>
      <c r="Z97" s="19">
        <f>IF(inputs!$B$27="YES",MAX(0,inputs!$B$31*(X97-inputs!$B$30)),0)</f>
        <v>0</v>
      </c>
      <c r="AA97" s="3">
        <f t="shared" si="6"/>
        <v>0</v>
      </c>
      <c r="AB97" s="1">
        <f t="shared" si="7"/>
        <v>0</v>
      </c>
      <c r="AC97" s="8">
        <f t="shared" si="4"/>
        <v>9500</v>
      </c>
    </row>
    <row r="98" spans="1:30" x14ac:dyDescent="0.2">
      <c r="A98" s="11">
        <f t="shared" si="5"/>
        <v>9600</v>
      </c>
      <c r="B98" s="15">
        <f>inputs!$C$3-MAX(0,MIN((calculations!A98-inputs!$B$8)*0.5,inputs!$C$3))+IF(AND(inputs!$B$23="YES",A98&lt;=inputs!$B$25),inputs!$B$24,0)</f>
        <v>12570</v>
      </c>
      <c r="C98" s="15">
        <f>MAX(0,MIN(A98-B98,inputs!$C$4)*inputs!$B$3)</f>
        <v>0</v>
      </c>
      <c r="D98" s="16">
        <f>MAX(0,(MIN(A98,inputs!$C$5)-(inputs!$C$4+B98))*inputs!$B$4)</f>
        <v>0</v>
      </c>
      <c r="E98" s="16">
        <f>MAX(0, (calculations!A98-inputs!$C$5)*inputs!$B$5)</f>
        <v>0</v>
      </c>
      <c r="F98" s="19">
        <f>MAX(0,inputs!$B$13*(MIN(calculations!A98,inputs!$C$14)-inputs!$C$13))+MAX(0,inputs!$B$14*(calculations!A98-inputs!$C$14))</f>
        <v>0</v>
      </c>
      <c r="G98" s="22">
        <f>MAX(MIN((calculations!A98-inputs!$B$21)/10000,100%),0) * inputs!$B$18</f>
        <v>0</v>
      </c>
      <c r="H98" s="24">
        <f>MIN(inputs!$B$32,A98)</f>
        <v>9600</v>
      </c>
      <c r="I98" s="24">
        <f>inputs!$B$29*(1+inputs!$B$33)-MAX(0,inputs!$B$31*(H98-inputs!$B$30))</f>
        <v>46486.999999999993</v>
      </c>
      <c r="J98" s="19">
        <f>$H98+(INT(COLUMN(J$1)/2) - 5) * ($A98-$H98)/9</f>
        <v>9600</v>
      </c>
      <c r="K98" s="24">
        <f>MAX(0,I98*(1+inputs!$B$33)-MAX(0,inputs!$B$31*(J98-inputs!$B$30)))</f>
        <v>47184.304999999986</v>
      </c>
      <c r="L98" s="19">
        <f>$H98+(INT(COLUMN(L$1)/2) - 5) * ($A98-$H98)/9</f>
        <v>9600</v>
      </c>
      <c r="M98" s="24">
        <f>MAX(0,K98*(1+inputs!$B$33)-MAX(0,inputs!$B$31*(L98-inputs!$B$30)))</f>
        <v>47892.06957499998</v>
      </c>
      <c r="N98" s="19">
        <f>$H98+(INT(COLUMN(N$1)/2) - 5) * ($A98-$H98)/9</f>
        <v>9600</v>
      </c>
      <c r="O98" s="24">
        <f>MAX(0,M98*(1+inputs!$B$33)-MAX(0,inputs!$B$31*(N98-inputs!$B$30)))</f>
        <v>48610.450618624971</v>
      </c>
      <c r="P98" s="19">
        <f>$H98+(INT(COLUMN(P$1)/2) - 5) * ($A98-$H98)/9</f>
        <v>9600</v>
      </c>
      <c r="Q98" s="24">
        <f>MAX(0,O98*(1+inputs!$B$33)-MAX(0,inputs!$B$31*(P98-inputs!$B$30)))</f>
        <v>49339.607377904344</v>
      </c>
      <c r="R98" s="19">
        <f>$H98+(INT(COLUMN(R$1)/2) - 5) * ($A98-$H98)/9</f>
        <v>9600</v>
      </c>
      <c r="S98" s="24">
        <f>MAX(0,Q98*(1+inputs!$B$33)-MAX(0,inputs!$B$31*(R98-inputs!$B$30)))</f>
        <v>50079.7014885729</v>
      </c>
      <c r="T98" s="19">
        <f>$H98+(INT(COLUMN(T$1)/2) - 5) * ($A98-$H98)/9</f>
        <v>9600</v>
      </c>
      <c r="U98" s="24">
        <f>MAX(0,S98*(1+inputs!$B$33)-MAX(0,inputs!$B$31*(T98-inputs!$B$30)))</f>
        <v>50830.897010901492</v>
      </c>
      <c r="V98" s="19">
        <f>$H98+(INT(COLUMN(V$1)/2) - 5) * ($A98-$H98)/9</f>
        <v>9600</v>
      </c>
      <c r="W98" s="24">
        <f>MAX(0,U98*(1+inputs!$B$33)-MAX(0,inputs!$B$31*(V98-inputs!$B$30)))</f>
        <v>51593.360466065009</v>
      </c>
      <c r="X98" s="19">
        <f>$H98+(INT(COLUMN(X$1)/2) - 5) * ($A98-$H98)/9</f>
        <v>9600</v>
      </c>
      <c r="Y98" s="24">
        <f>MAX(0,W98*(1+inputs!$B$33)-MAX(0,inputs!$B$31*(X98-inputs!$B$30)))</f>
        <v>52367.26087305598</v>
      </c>
      <c r="Z98" s="19">
        <f>IF(inputs!$B$27="YES",MAX(0,inputs!$B$31*(X98-inputs!$B$30)),0)</f>
        <v>0</v>
      </c>
      <c r="AA98" s="3">
        <f t="shared" si="6"/>
        <v>0</v>
      </c>
      <c r="AB98" s="1">
        <f t="shared" si="7"/>
        <v>0</v>
      </c>
      <c r="AC98" s="8">
        <f t="shared" si="4"/>
        <v>9600</v>
      </c>
    </row>
    <row r="99" spans="1:30" x14ac:dyDescent="0.2">
      <c r="A99" s="11">
        <f t="shared" si="5"/>
        <v>9700</v>
      </c>
      <c r="B99" s="15">
        <f>inputs!$C$3-MAX(0,MIN((calculations!A99-inputs!$B$8)*0.5,inputs!$C$3))+IF(AND(inputs!$B$23="YES",A99&lt;=inputs!$B$25),inputs!$B$24,0)</f>
        <v>12570</v>
      </c>
      <c r="C99" s="15">
        <f>MAX(0,MIN(A99-B99,inputs!$C$4)*inputs!$B$3)</f>
        <v>0</v>
      </c>
      <c r="D99" s="16">
        <f>MAX(0,(MIN(A99,inputs!$C$5)-(inputs!$C$4+B99))*inputs!$B$4)</f>
        <v>0</v>
      </c>
      <c r="E99" s="16">
        <f>MAX(0, (calculations!A99-inputs!$C$5)*inputs!$B$5)</f>
        <v>0</v>
      </c>
      <c r="F99" s="19">
        <f>MAX(0,inputs!$B$13*(MIN(calculations!A99,inputs!$C$14)-inputs!$C$13))+MAX(0,inputs!$B$14*(calculations!A99-inputs!$C$14))</f>
        <v>0</v>
      </c>
      <c r="G99" s="22">
        <f>MAX(MIN((calculations!A99-inputs!$B$21)/10000,100%),0) * inputs!$B$18</f>
        <v>0</v>
      </c>
      <c r="H99" s="24">
        <f>MIN(inputs!$B$32,A99)</f>
        <v>9700</v>
      </c>
      <c r="I99" s="24">
        <f>inputs!$B$29*(1+inputs!$B$33)-MAX(0,inputs!$B$31*(H99-inputs!$B$30))</f>
        <v>46486.999999999993</v>
      </c>
      <c r="J99" s="19">
        <f>$H99+(INT(COLUMN(J$1)/2) - 5) * ($A99-$H99)/9</f>
        <v>9700</v>
      </c>
      <c r="K99" s="24">
        <f>MAX(0,I99*(1+inputs!$B$33)-MAX(0,inputs!$B$31*(J99-inputs!$B$30)))</f>
        <v>47184.304999999986</v>
      </c>
      <c r="L99" s="19">
        <f>$H99+(INT(COLUMN(L$1)/2) - 5) * ($A99-$H99)/9</f>
        <v>9700</v>
      </c>
      <c r="M99" s="24">
        <f>MAX(0,K99*(1+inputs!$B$33)-MAX(0,inputs!$B$31*(L99-inputs!$B$30)))</f>
        <v>47892.06957499998</v>
      </c>
      <c r="N99" s="19">
        <f>$H99+(INT(COLUMN(N$1)/2) - 5) * ($A99-$H99)/9</f>
        <v>9700</v>
      </c>
      <c r="O99" s="24">
        <f>MAX(0,M99*(1+inputs!$B$33)-MAX(0,inputs!$B$31*(N99-inputs!$B$30)))</f>
        <v>48610.450618624971</v>
      </c>
      <c r="P99" s="19">
        <f>$H99+(INT(COLUMN(P$1)/2) - 5) * ($A99-$H99)/9</f>
        <v>9700</v>
      </c>
      <c r="Q99" s="24">
        <f>MAX(0,O99*(1+inputs!$B$33)-MAX(0,inputs!$B$31*(P99-inputs!$B$30)))</f>
        <v>49339.607377904344</v>
      </c>
      <c r="R99" s="19">
        <f>$H99+(INT(COLUMN(R$1)/2) - 5) * ($A99-$H99)/9</f>
        <v>9700</v>
      </c>
      <c r="S99" s="24">
        <f>MAX(0,Q99*(1+inputs!$B$33)-MAX(0,inputs!$B$31*(R99-inputs!$B$30)))</f>
        <v>50079.7014885729</v>
      </c>
      <c r="T99" s="19">
        <f>$H99+(INT(COLUMN(T$1)/2) - 5) * ($A99-$H99)/9</f>
        <v>9700</v>
      </c>
      <c r="U99" s="24">
        <f>MAX(0,S99*(1+inputs!$B$33)-MAX(0,inputs!$B$31*(T99-inputs!$B$30)))</f>
        <v>50830.897010901492</v>
      </c>
      <c r="V99" s="19">
        <f>$H99+(INT(COLUMN(V$1)/2) - 5) * ($A99-$H99)/9</f>
        <v>9700</v>
      </c>
      <c r="W99" s="24">
        <f>MAX(0,U99*(1+inputs!$B$33)-MAX(0,inputs!$B$31*(V99-inputs!$B$30)))</f>
        <v>51593.360466065009</v>
      </c>
      <c r="X99" s="19">
        <f>$H99+(INT(COLUMN(X$1)/2) - 5) * ($A99-$H99)/9</f>
        <v>9700</v>
      </c>
      <c r="Y99" s="24">
        <f>MAX(0,W99*(1+inputs!$B$33)-MAX(0,inputs!$B$31*(X99-inputs!$B$30)))</f>
        <v>52367.26087305598</v>
      </c>
      <c r="Z99" s="19">
        <f>IF(inputs!$B$27="YES",MAX(0,inputs!$B$31*(X99-inputs!$B$30)),0)</f>
        <v>0</v>
      </c>
      <c r="AA99" s="3">
        <f t="shared" si="6"/>
        <v>0</v>
      </c>
      <c r="AB99" s="1">
        <f t="shared" si="7"/>
        <v>0</v>
      </c>
      <c r="AC99" s="8">
        <f t="shared" si="4"/>
        <v>9700</v>
      </c>
    </row>
    <row r="100" spans="1:30" x14ac:dyDescent="0.2">
      <c r="A100" s="11">
        <f t="shared" si="5"/>
        <v>9800</v>
      </c>
      <c r="B100" s="15">
        <f>inputs!$C$3-MAX(0,MIN((calculations!A100-inputs!$B$8)*0.5,inputs!$C$3))+IF(AND(inputs!$B$23="YES",A100&lt;=inputs!$B$25),inputs!$B$24,0)</f>
        <v>12570</v>
      </c>
      <c r="C100" s="15">
        <f>MAX(0,MIN(A100-B100,inputs!$C$4)*inputs!$B$3)</f>
        <v>0</v>
      </c>
      <c r="D100" s="16">
        <f>MAX(0,(MIN(A100,inputs!$C$5)-(inputs!$C$4+B100))*inputs!$B$4)</f>
        <v>0</v>
      </c>
      <c r="E100" s="16">
        <f>MAX(0, (calculations!A100-inputs!$C$5)*inputs!$B$5)</f>
        <v>0</v>
      </c>
      <c r="F100" s="19">
        <f>MAX(0,inputs!$B$13*(MIN(calculations!A100,inputs!$C$14)-inputs!$C$13))+MAX(0,inputs!$B$14*(calculations!A100-inputs!$C$14))</f>
        <v>0</v>
      </c>
      <c r="G100" s="22">
        <f>MAX(MIN((calculations!A100-inputs!$B$21)/10000,100%),0) * inputs!$B$18</f>
        <v>0</v>
      </c>
      <c r="H100" s="24">
        <f>MIN(inputs!$B$32,A100)</f>
        <v>9800</v>
      </c>
      <c r="I100" s="24">
        <f>inputs!$B$29*(1+inputs!$B$33)-MAX(0,inputs!$B$31*(H100-inputs!$B$30))</f>
        <v>46486.999999999993</v>
      </c>
      <c r="J100" s="19">
        <f>$H100+(INT(COLUMN(J$1)/2) - 5) * ($A100-$H100)/9</f>
        <v>9800</v>
      </c>
      <c r="K100" s="24">
        <f>MAX(0,I100*(1+inputs!$B$33)-MAX(0,inputs!$B$31*(J100-inputs!$B$30)))</f>
        <v>47184.304999999986</v>
      </c>
      <c r="L100" s="19">
        <f>$H100+(INT(COLUMN(L$1)/2) - 5) * ($A100-$H100)/9</f>
        <v>9800</v>
      </c>
      <c r="M100" s="24">
        <f>MAX(0,K100*(1+inputs!$B$33)-MAX(0,inputs!$B$31*(L100-inputs!$B$30)))</f>
        <v>47892.06957499998</v>
      </c>
      <c r="N100" s="19">
        <f>$H100+(INT(COLUMN(N$1)/2) - 5) * ($A100-$H100)/9</f>
        <v>9800</v>
      </c>
      <c r="O100" s="24">
        <f>MAX(0,M100*(1+inputs!$B$33)-MAX(0,inputs!$B$31*(N100-inputs!$B$30)))</f>
        <v>48610.450618624971</v>
      </c>
      <c r="P100" s="19">
        <f>$H100+(INT(COLUMN(P$1)/2) - 5) * ($A100-$H100)/9</f>
        <v>9800</v>
      </c>
      <c r="Q100" s="24">
        <f>MAX(0,O100*(1+inputs!$B$33)-MAX(0,inputs!$B$31*(P100-inputs!$B$30)))</f>
        <v>49339.607377904344</v>
      </c>
      <c r="R100" s="19">
        <f>$H100+(INT(COLUMN(R$1)/2) - 5) * ($A100-$H100)/9</f>
        <v>9800</v>
      </c>
      <c r="S100" s="24">
        <f>MAX(0,Q100*(1+inputs!$B$33)-MAX(0,inputs!$B$31*(R100-inputs!$B$30)))</f>
        <v>50079.7014885729</v>
      </c>
      <c r="T100" s="19">
        <f>$H100+(INT(COLUMN(T$1)/2) - 5) * ($A100-$H100)/9</f>
        <v>9800</v>
      </c>
      <c r="U100" s="24">
        <f>MAX(0,S100*(1+inputs!$B$33)-MAX(0,inputs!$B$31*(T100-inputs!$B$30)))</f>
        <v>50830.897010901492</v>
      </c>
      <c r="V100" s="19">
        <f>$H100+(INT(COLUMN(V$1)/2) - 5) * ($A100-$H100)/9</f>
        <v>9800</v>
      </c>
      <c r="W100" s="24">
        <f>MAX(0,U100*(1+inputs!$B$33)-MAX(0,inputs!$B$31*(V100-inputs!$B$30)))</f>
        <v>51593.360466065009</v>
      </c>
      <c r="X100" s="19">
        <f>$H100+(INT(COLUMN(X$1)/2) - 5) * ($A100-$H100)/9</f>
        <v>9800</v>
      </c>
      <c r="Y100" s="24">
        <f>MAX(0,W100*(1+inputs!$B$33)-MAX(0,inputs!$B$31*(X100-inputs!$B$30)))</f>
        <v>52367.26087305598</v>
      </c>
      <c r="Z100" s="19">
        <f>IF(inputs!$B$27="YES",MAX(0,inputs!$B$31*(X100-inputs!$B$30)),0)</f>
        <v>0</v>
      </c>
      <c r="AA100" s="3">
        <f t="shared" si="6"/>
        <v>0</v>
      </c>
      <c r="AB100" s="1">
        <f t="shared" si="7"/>
        <v>0</v>
      </c>
      <c r="AC100" s="8">
        <f t="shared" si="4"/>
        <v>9800</v>
      </c>
    </row>
    <row r="101" spans="1:30" x14ac:dyDescent="0.2">
      <c r="A101" s="11">
        <f t="shared" si="5"/>
        <v>9900</v>
      </c>
      <c r="B101" s="15">
        <f>inputs!$C$3-MAX(0,MIN((calculations!A101-inputs!$B$8)*0.5,inputs!$C$3))+IF(AND(inputs!$B$23="YES",A101&lt;=inputs!$B$25),inputs!$B$24,0)</f>
        <v>12570</v>
      </c>
      <c r="C101" s="15">
        <f>MAX(0,MIN(A101-B101,inputs!$C$4)*inputs!$B$3)</f>
        <v>0</v>
      </c>
      <c r="D101" s="16">
        <f>MAX(0,(MIN(A101,inputs!$C$5)-(inputs!$C$4+B101))*inputs!$B$4)</f>
        <v>0</v>
      </c>
      <c r="E101" s="16">
        <f>MAX(0, (calculations!A101-inputs!$C$5)*inputs!$B$5)</f>
        <v>0</v>
      </c>
      <c r="F101" s="19">
        <f>MAX(0,inputs!$B$13*(MIN(calculations!A101,inputs!$C$14)-inputs!$C$13))+MAX(0,inputs!$B$14*(calculations!A101-inputs!$C$14))</f>
        <v>0</v>
      </c>
      <c r="G101" s="22">
        <f>MAX(MIN((calculations!A101-inputs!$B$21)/10000,100%),0) * inputs!$B$18</f>
        <v>0</v>
      </c>
      <c r="H101" s="24">
        <f>MIN(inputs!$B$32,A101)</f>
        <v>9900</v>
      </c>
      <c r="I101" s="24">
        <f>inputs!$B$29*(1+inputs!$B$33)-MAX(0,inputs!$B$31*(H101-inputs!$B$30))</f>
        <v>46486.999999999993</v>
      </c>
      <c r="J101" s="19">
        <f>$H101+(INT(COLUMN(J$1)/2) - 5) * ($A101-$H101)/9</f>
        <v>9900</v>
      </c>
      <c r="K101" s="24">
        <f>MAX(0,I101*(1+inputs!$B$33)-MAX(0,inputs!$B$31*(J101-inputs!$B$30)))</f>
        <v>47184.304999999986</v>
      </c>
      <c r="L101" s="19">
        <f>$H101+(INT(COLUMN(L$1)/2) - 5) * ($A101-$H101)/9</f>
        <v>9900</v>
      </c>
      <c r="M101" s="24">
        <f>MAX(0,K101*(1+inputs!$B$33)-MAX(0,inputs!$B$31*(L101-inputs!$B$30)))</f>
        <v>47892.06957499998</v>
      </c>
      <c r="N101" s="19">
        <f>$H101+(INT(COLUMN(N$1)/2) - 5) * ($A101-$H101)/9</f>
        <v>9900</v>
      </c>
      <c r="O101" s="24">
        <f>MAX(0,M101*(1+inputs!$B$33)-MAX(0,inputs!$B$31*(N101-inputs!$B$30)))</f>
        <v>48610.450618624971</v>
      </c>
      <c r="P101" s="19">
        <f>$H101+(INT(COLUMN(P$1)/2) - 5) * ($A101-$H101)/9</f>
        <v>9900</v>
      </c>
      <c r="Q101" s="24">
        <f>MAX(0,O101*(1+inputs!$B$33)-MAX(0,inputs!$B$31*(P101-inputs!$B$30)))</f>
        <v>49339.607377904344</v>
      </c>
      <c r="R101" s="19">
        <f>$H101+(INT(COLUMN(R$1)/2) - 5) * ($A101-$H101)/9</f>
        <v>9900</v>
      </c>
      <c r="S101" s="24">
        <f>MAX(0,Q101*(1+inputs!$B$33)-MAX(0,inputs!$B$31*(R101-inputs!$B$30)))</f>
        <v>50079.7014885729</v>
      </c>
      <c r="T101" s="19">
        <f>$H101+(INT(COLUMN(T$1)/2) - 5) * ($A101-$H101)/9</f>
        <v>9900</v>
      </c>
      <c r="U101" s="24">
        <f>MAX(0,S101*(1+inputs!$B$33)-MAX(0,inputs!$B$31*(T101-inputs!$B$30)))</f>
        <v>50830.897010901492</v>
      </c>
      <c r="V101" s="19">
        <f>$H101+(INT(COLUMN(V$1)/2) - 5) * ($A101-$H101)/9</f>
        <v>9900</v>
      </c>
      <c r="W101" s="24">
        <f>MAX(0,U101*(1+inputs!$B$33)-MAX(0,inputs!$B$31*(V101-inputs!$B$30)))</f>
        <v>51593.360466065009</v>
      </c>
      <c r="X101" s="19">
        <f>$H101+(INT(COLUMN(X$1)/2) - 5) * ($A101-$H101)/9</f>
        <v>9900</v>
      </c>
      <c r="Y101" s="24">
        <f>MAX(0,W101*(1+inputs!$B$33)-MAX(0,inputs!$B$31*(X101-inputs!$B$30)))</f>
        <v>52367.26087305598</v>
      </c>
      <c r="Z101" s="19">
        <f>IF(inputs!$B$27="YES",MAX(0,inputs!$B$31*(X101-inputs!$B$30)),0)</f>
        <v>0</v>
      </c>
      <c r="AA101" s="3">
        <f t="shared" si="6"/>
        <v>0</v>
      </c>
      <c r="AB101" s="1">
        <f t="shared" si="7"/>
        <v>0</v>
      </c>
      <c r="AC101" s="8">
        <f>A101-AA101</f>
        <v>9900</v>
      </c>
    </row>
    <row r="102" spans="1:30" x14ac:dyDescent="0.2">
      <c r="A102" s="11">
        <f t="shared" si="5"/>
        <v>10000</v>
      </c>
      <c r="B102" s="15">
        <f>inputs!$C$3-MAX(0,MIN((calculations!A102-inputs!$B$8)*0.5,inputs!$C$3))+IF(AND(inputs!$B$23="YES",A102&lt;=inputs!$B$25),inputs!$B$24,0)</f>
        <v>12570</v>
      </c>
      <c r="C102" s="15">
        <f>MAX(0,MIN(A102-B102,inputs!$C$4)*inputs!$B$3)</f>
        <v>0</v>
      </c>
      <c r="D102" s="16">
        <f>MAX(0,(MIN(A102,inputs!$C$5)-(inputs!$C$4+B102))*inputs!$B$4)</f>
        <v>0</v>
      </c>
      <c r="E102" s="16">
        <f>MAX(0, (calculations!A102-inputs!$C$5)*inputs!$B$5)</f>
        <v>0</v>
      </c>
      <c r="F102" s="19">
        <f>MAX(0,inputs!$B$13*(MIN(calculations!A102,inputs!$C$14)-inputs!$C$13))+MAX(0,inputs!$B$14*(calculations!A102-inputs!$C$14))</f>
        <v>0</v>
      </c>
      <c r="G102" s="22">
        <f>MAX(MIN((calculations!A102-inputs!$B$21)/10000,100%),0) * inputs!$B$18</f>
        <v>0</v>
      </c>
      <c r="H102" s="24">
        <f>MIN(inputs!$B$32,A102)</f>
        <v>10000</v>
      </c>
      <c r="I102" s="24">
        <f>inputs!$B$29*(1+inputs!$B$33)-MAX(0,inputs!$B$31*(H102-inputs!$B$30))</f>
        <v>46486.999999999993</v>
      </c>
      <c r="J102" s="19">
        <f>$H102+(INT(COLUMN(J$1)/2) - 5) * ($A102-$H102)/9</f>
        <v>10000</v>
      </c>
      <c r="K102" s="24">
        <f>MAX(0,I102*(1+inputs!$B$33)-MAX(0,inputs!$B$31*(J102-inputs!$B$30)))</f>
        <v>47184.304999999986</v>
      </c>
      <c r="L102" s="19">
        <f>$H102+(INT(COLUMN(L$1)/2) - 5) * ($A102-$H102)/9</f>
        <v>10000</v>
      </c>
      <c r="M102" s="24">
        <f>MAX(0,K102*(1+inputs!$B$33)-MAX(0,inputs!$B$31*(L102-inputs!$B$30)))</f>
        <v>47892.06957499998</v>
      </c>
      <c r="N102" s="19">
        <f>$H102+(INT(COLUMN(N$1)/2) - 5) * ($A102-$H102)/9</f>
        <v>10000</v>
      </c>
      <c r="O102" s="24">
        <f>MAX(0,M102*(1+inputs!$B$33)-MAX(0,inputs!$B$31*(N102-inputs!$B$30)))</f>
        <v>48610.450618624971</v>
      </c>
      <c r="P102" s="19">
        <f>$H102+(INT(COLUMN(P$1)/2) - 5) * ($A102-$H102)/9</f>
        <v>10000</v>
      </c>
      <c r="Q102" s="24">
        <f>MAX(0,O102*(1+inputs!$B$33)-MAX(0,inputs!$B$31*(P102-inputs!$B$30)))</f>
        <v>49339.607377904344</v>
      </c>
      <c r="R102" s="19">
        <f>$H102+(INT(COLUMN(R$1)/2) - 5) * ($A102-$H102)/9</f>
        <v>10000</v>
      </c>
      <c r="S102" s="24">
        <f>MAX(0,Q102*(1+inputs!$B$33)-MAX(0,inputs!$B$31*(R102-inputs!$B$30)))</f>
        <v>50079.7014885729</v>
      </c>
      <c r="T102" s="19">
        <f>$H102+(INT(COLUMN(T$1)/2) - 5) * ($A102-$H102)/9</f>
        <v>10000</v>
      </c>
      <c r="U102" s="24">
        <f>MAX(0,S102*(1+inputs!$B$33)-MAX(0,inputs!$B$31*(T102-inputs!$B$30)))</f>
        <v>50830.897010901492</v>
      </c>
      <c r="V102" s="19">
        <f>$H102+(INT(COLUMN(V$1)/2) - 5) * ($A102-$H102)/9</f>
        <v>10000</v>
      </c>
      <c r="W102" s="24">
        <f>MAX(0,U102*(1+inputs!$B$33)-MAX(0,inputs!$B$31*(V102-inputs!$B$30)))</f>
        <v>51593.360466065009</v>
      </c>
      <c r="X102" s="19">
        <f>$H102+(INT(COLUMN(X$1)/2) - 5) * ($A102-$H102)/9</f>
        <v>10000</v>
      </c>
      <c r="Y102" s="24">
        <f>MAX(0,W102*(1+inputs!$B$33)-MAX(0,inputs!$B$31*(X102-inputs!$B$30)))</f>
        <v>52367.26087305598</v>
      </c>
      <c r="Z102" s="19">
        <f>IF(inputs!$B$27="YES",MAX(0,inputs!$B$31*(X102-inputs!$B$30)),0)</f>
        <v>0</v>
      </c>
      <c r="AA102" s="3">
        <f t="shared" si="6"/>
        <v>0</v>
      </c>
      <c r="AB102" s="1">
        <f t="shared" si="7"/>
        <v>0</v>
      </c>
      <c r="AC102" s="8">
        <f>A102-AA102</f>
        <v>10000</v>
      </c>
      <c r="AD102" s="6"/>
    </row>
    <row r="103" spans="1:30" x14ac:dyDescent="0.2">
      <c r="A103" s="11">
        <f t="shared" si="5"/>
        <v>10100</v>
      </c>
      <c r="B103" s="15">
        <f>inputs!$C$3-MAX(0,MIN((calculations!A103-inputs!$B$8)*0.5,inputs!$C$3))+IF(AND(inputs!$B$23="YES",A103&lt;=inputs!$B$25),inputs!$B$24,0)</f>
        <v>12570</v>
      </c>
      <c r="C103" s="15">
        <f>MAX(0,MIN(A103-B103,inputs!$C$4)*inputs!$B$3)</f>
        <v>0</v>
      </c>
      <c r="D103" s="16">
        <f>MAX(0,(MIN(A103,inputs!$C$5)-(inputs!$C$4+B103))*inputs!$B$4)</f>
        <v>0</v>
      </c>
      <c r="E103" s="16">
        <f>MAX(0, (calculations!A103-inputs!$C$5)*inputs!$B$5)</f>
        <v>0</v>
      </c>
      <c r="F103" s="19">
        <f>MAX(0,inputs!$B$13*(MIN(calculations!A103,inputs!$C$14)-inputs!$C$13))+MAX(0,inputs!$B$14*(calculations!A103-inputs!$C$14))</f>
        <v>0</v>
      </c>
      <c r="G103" s="22">
        <f>MAX(MIN((calculations!A103-inputs!$B$21)/10000,100%),0) * inputs!$B$18</f>
        <v>0</v>
      </c>
      <c r="H103" s="24">
        <f>MIN(inputs!$B$32,A103)</f>
        <v>10100</v>
      </c>
      <c r="I103" s="24">
        <f>inputs!$B$29*(1+inputs!$B$33)-MAX(0,inputs!$B$31*(H103-inputs!$B$30))</f>
        <v>46486.999999999993</v>
      </c>
      <c r="J103" s="19">
        <f>$H103+(INT(COLUMN(J$1)/2) - 5) * ($A103-$H103)/9</f>
        <v>10100</v>
      </c>
      <c r="K103" s="24">
        <f>MAX(0,I103*(1+inputs!$B$33)-MAX(0,inputs!$B$31*(J103-inputs!$B$30)))</f>
        <v>47184.304999999986</v>
      </c>
      <c r="L103" s="19">
        <f>$H103+(INT(COLUMN(L$1)/2) - 5) * ($A103-$H103)/9</f>
        <v>10100</v>
      </c>
      <c r="M103" s="24">
        <f>MAX(0,K103*(1+inputs!$B$33)-MAX(0,inputs!$B$31*(L103-inputs!$B$30)))</f>
        <v>47892.06957499998</v>
      </c>
      <c r="N103" s="19">
        <f>$H103+(INT(COLUMN(N$1)/2) - 5) * ($A103-$H103)/9</f>
        <v>10100</v>
      </c>
      <c r="O103" s="24">
        <f>MAX(0,M103*(1+inputs!$B$33)-MAX(0,inputs!$B$31*(N103-inputs!$B$30)))</f>
        <v>48610.450618624971</v>
      </c>
      <c r="P103" s="19">
        <f>$H103+(INT(COLUMN(P$1)/2) - 5) * ($A103-$H103)/9</f>
        <v>10100</v>
      </c>
      <c r="Q103" s="24">
        <f>MAX(0,O103*(1+inputs!$B$33)-MAX(0,inputs!$B$31*(P103-inputs!$B$30)))</f>
        <v>49339.607377904344</v>
      </c>
      <c r="R103" s="19">
        <f>$H103+(INT(COLUMN(R$1)/2) - 5) * ($A103-$H103)/9</f>
        <v>10100</v>
      </c>
      <c r="S103" s="24">
        <f>MAX(0,Q103*(1+inputs!$B$33)-MAX(0,inputs!$B$31*(R103-inputs!$B$30)))</f>
        <v>50079.7014885729</v>
      </c>
      <c r="T103" s="19">
        <f>$H103+(INT(COLUMN(T$1)/2) - 5) * ($A103-$H103)/9</f>
        <v>10100</v>
      </c>
      <c r="U103" s="24">
        <f>MAX(0,S103*(1+inputs!$B$33)-MAX(0,inputs!$B$31*(T103-inputs!$B$30)))</f>
        <v>50830.897010901492</v>
      </c>
      <c r="V103" s="19">
        <f>$H103+(INT(COLUMN(V$1)/2) - 5) * ($A103-$H103)/9</f>
        <v>10100</v>
      </c>
      <c r="W103" s="24">
        <f>MAX(0,U103*(1+inputs!$B$33)-MAX(0,inputs!$B$31*(V103-inputs!$B$30)))</f>
        <v>51593.360466065009</v>
      </c>
      <c r="X103" s="19">
        <f>$H103+(INT(COLUMN(X$1)/2) - 5) * ($A103-$H103)/9</f>
        <v>10100</v>
      </c>
      <c r="Y103" s="24">
        <f>MAX(0,W103*(1+inputs!$B$33)-MAX(0,inputs!$B$31*(X103-inputs!$B$30)))</f>
        <v>52367.26087305598</v>
      </c>
      <c r="Z103" s="19">
        <f>IF(inputs!$B$27="YES",MAX(0,inputs!$B$31*(X103-inputs!$B$30)),0)</f>
        <v>0</v>
      </c>
      <c r="AA103" s="3">
        <f t="shared" si="6"/>
        <v>0</v>
      </c>
      <c r="AB103" s="1">
        <f t="shared" si="7"/>
        <v>0</v>
      </c>
      <c r="AC103" s="8">
        <f>A103-AA103</f>
        <v>10100</v>
      </c>
    </row>
    <row r="104" spans="1:30" x14ac:dyDescent="0.2">
      <c r="A104" s="11">
        <f t="shared" si="5"/>
        <v>10200</v>
      </c>
      <c r="B104" s="15">
        <f>inputs!$C$3-MAX(0,MIN((calculations!A104-inputs!$B$8)*0.5,inputs!$C$3))+IF(AND(inputs!$B$23="YES",A104&lt;=inputs!$B$25),inputs!$B$24,0)</f>
        <v>12570</v>
      </c>
      <c r="C104" s="15">
        <f>MAX(0,MIN(A104-B104,inputs!$C$4)*inputs!$B$3)</f>
        <v>0</v>
      </c>
      <c r="D104" s="16">
        <f>MAX(0,(MIN(A104,inputs!$C$5)-(inputs!$C$4+B104))*inputs!$B$4)</f>
        <v>0</v>
      </c>
      <c r="E104" s="16">
        <f>MAX(0, (calculations!A104-inputs!$C$5)*inputs!$B$5)</f>
        <v>0</v>
      </c>
      <c r="F104" s="19">
        <f>MAX(0,inputs!$B$13*(MIN(calculations!A104,inputs!$C$14)-inputs!$C$13))+MAX(0,inputs!$B$14*(calculations!A104-inputs!$C$14))</f>
        <v>0</v>
      </c>
      <c r="G104" s="22">
        <f>MAX(MIN((calculations!A104-inputs!$B$21)/10000,100%),0) * inputs!$B$18</f>
        <v>0</v>
      </c>
      <c r="H104" s="24">
        <f>MIN(inputs!$B$32,A104)</f>
        <v>10200</v>
      </c>
      <c r="I104" s="24">
        <f>inputs!$B$29*(1+inputs!$B$33)-MAX(0,inputs!$B$31*(H104-inputs!$B$30))</f>
        <v>46486.999999999993</v>
      </c>
      <c r="J104" s="19">
        <f>$H104+(INT(COLUMN(J$1)/2) - 5) * ($A104-$H104)/9</f>
        <v>10200</v>
      </c>
      <c r="K104" s="24">
        <f>MAX(0,I104*(1+inputs!$B$33)-MAX(0,inputs!$B$31*(J104-inputs!$B$30)))</f>
        <v>47184.304999999986</v>
      </c>
      <c r="L104" s="19">
        <f>$H104+(INT(COLUMN(L$1)/2) - 5) * ($A104-$H104)/9</f>
        <v>10200</v>
      </c>
      <c r="M104" s="24">
        <f>MAX(0,K104*(1+inputs!$B$33)-MAX(0,inputs!$B$31*(L104-inputs!$B$30)))</f>
        <v>47892.06957499998</v>
      </c>
      <c r="N104" s="19">
        <f>$H104+(INT(COLUMN(N$1)/2) - 5) * ($A104-$H104)/9</f>
        <v>10200</v>
      </c>
      <c r="O104" s="24">
        <f>MAX(0,M104*(1+inputs!$B$33)-MAX(0,inputs!$B$31*(N104-inputs!$B$30)))</f>
        <v>48610.450618624971</v>
      </c>
      <c r="P104" s="19">
        <f>$H104+(INT(COLUMN(P$1)/2) - 5) * ($A104-$H104)/9</f>
        <v>10200</v>
      </c>
      <c r="Q104" s="24">
        <f>MAX(0,O104*(1+inputs!$B$33)-MAX(0,inputs!$B$31*(P104-inputs!$B$30)))</f>
        <v>49339.607377904344</v>
      </c>
      <c r="R104" s="19">
        <f>$H104+(INT(COLUMN(R$1)/2) - 5) * ($A104-$H104)/9</f>
        <v>10200</v>
      </c>
      <c r="S104" s="24">
        <f>MAX(0,Q104*(1+inputs!$B$33)-MAX(0,inputs!$B$31*(R104-inputs!$B$30)))</f>
        <v>50079.7014885729</v>
      </c>
      <c r="T104" s="19">
        <f>$H104+(INT(COLUMN(T$1)/2) - 5) * ($A104-$H104)/9</f>
        <v>10200</v>
      </c>
      <c r="U104" s="24">
        <f>MAX(0,S104*(1+inputs!$B$33)-MAX(0,inputs!$B$31*(T104-inputs!$B$30)))</f>
        <v>50830.897010901492</v>
      </c>
      <c r="V104" s="19">
        <f>$H104+(INT(COLUMN(V$1)/2) - 5) * ($A104-$H104)/9</f>
        <v>10200</v>
      </c>
      <c r="W104" s="24">
        <f>MAX(0,U104*(1+inputs!$B$33)-MAX(0,inputs!$B$31*(V104-inputs!$B$30)))</f>
        <v>51593.360466065009</v>
      </c>
      <c r="X104" s="19">
        <f>$H104+(INT(COLUMN(X$1)/2) - 5) * ($A104-$H104)/9</f>
        <v>10200</v>
      </c>
      <c r="Y104" s="24">
        <f>MAX(0,W104*(1+inputs!$B$33)-MAX(0,inputs!$B$31*(X104-inputs!$B$30)))</f>
        <v>52367.26087305598</v>
      </c>
      <c r="Z104" s="19">
        <f>IF(inputs!$B$27="YES",MAX(0,inputs!$B$31*(X104-inputs!$B$30)),0)</f>
        <v>0</v>
      </c>
      <c r="AA104" s="3">
        <f t="shared" si="6"/>
        <v>0</v>
      </c>
      <c r="AB104" s="1">
        <f t="shared" si="7"/>
        <v>0</v>
      </c>
      <c r="AC104" s="8">
        <f t="shared" ref="AC104:AC167" si="8">A104-AA104</f>
        <v>10200</v>
      </c>
    </row>
    <row r="105" spans="1:30" x14ac:dyDescent="0.2">
      <c r="A105" s="11">
        <f t="shared" si="5"/>
        <v>10300</v>
      </c>
      <c r="B105" s="15">
        <f>inputs!$C$3-MAX(0,MIN((calculations!A105-inputs!$B$8)*0.5,inputs!$C$3))+IF(AND(inputs!$B$23="YES",A105&lt;=inputs!$B$25),inputs!$B$24,0)</f>
        <v>12570</v>
      </c>
      <c r="C105" s="15">
        <f>MAX(0,MIN(A105-B105,inputs!$C$4)*inputs!$B$3)</f>
        <v>0</v>
      </c>
      <c r="D105" s="16">
        <f>MAX(0,(MIN(A105,inputs!$C$5)-(inputs!$C$4+B105))*inputs!$B$4)</f>
        <v>0</v>
      </c>
      <c r="E105" s="16">
        <f>MAX(0, (calculations!A105-inputs!$C$5)*inputs!$B$5)</f>
        <v>0</v>
      </c>
      <c r="F105" s="19">
        <f>MAX(0,inputs!$B$13*(MIN(calculations!A105,inputs!$C$14)-inputs!$C$13))+MAX(0,inputs!$B$14*(calculations!A105-inputs!$C$14))</f>
        <v>0</v>
      </c>
      <c r="G105" s="22">
        <f>MAX(MIN((calculations!A105-inputs!$B$21)/10000,100%),0) * inputs!$B$18</f>
        <v>0</v>
      </c>
      <c r="H105" s="24">
        <f>MIN(inputs!$B$32,A105)</f>
        <v>10300</v>
      </c>
      <c r="I105" s="24">
        <f>inputs!$B$29*(1+inputs!$B$33)-MAX(0,inputs!$B$31*(H105-inputs!$B$30))</f>
        <v>46486.999999999993</v>
      </c>
      <c r="J105" s="19">
        <f>$H105+(INT(COLUMN(J$1)/2) - 5) * ($A105-$H105)/9</f>
        <v>10300</v>
      </c>
      <c r="K105" s="24">
        <f>MAX(0,I105*(1+inputs!$B$33)-MAX(0,inputs!$B$31*(J105-inputs!$B$30)))</f>
        <v>47184.304999999986</v>
      </c>
      <c r="L105" s="19">
        <f>$H105+(INT(COLUMN(L$1)/2) - 5) * ($A105-$H105)/9</f>
        <v>10300</v>
      </c>
      <c r="M105" s="24">
        <f>MAX(0,K105*(1+inputs!$B$33)-MAX(0,inputs!$B$31*(L105-inputs!$B$30)))</f>
        <v>47892.06957499998</v>
      </c>
      <c r="N105" s="19">
        <f>$H105+(INT(COLUMN(N$1)/2) - 5) * ($A105-$H105)/9</f>
        <v>10300</v>
      </c>
      <c r="O105" s="24">
        <f>MAX(0,M105*(1+inputs!$B$33)-MAX(0,inputs!$B$31*(N105-inputs!$B$30)))</f>
        <v>48610.450618624971</v>
      </c>
      <c r="P105" s="19">
        <f>$H105+(INT(COLUMN(P$1)/2) - 5) * ($A105-$H105)/9</f>
        <v>10300</v>
      </c>
      <c r="Q105" s="24">
        <f>MAX(0,O105*(1+inputs!$B$33)-MAX(0,inputs!$B$31*(P105-inputs!$B$30)))</f>
        <v>49339.607377904344</v>
      </c>
      <c r="R105" s="19">
        <f>$H105+(INT(COLUMN(R$1)/2) - 5) * ($A105-$H105)/9</f>
        <v>10300</v>
      </c>
      <c r="S105" s="24">
        <f>MAX(0,Q105*(1+inputs!$B$33)-MAX(0,inputs!$B$31*(R105-inputs!$B$30)))</f>
        <v>50079.7014885729</v>
      </c>
      <c r="T105" s="19">
        <f>$H105+(INT(COLUMN(T$1)/2) - 5) * ($A105-$H105)/9</f>
        <v>10300</v>
      </c>
      <c r="U105" s="24">
        <f>MAX(0,S105*(1+inputs!$B$33)-MAX(0,inputs!$B$31*(T105-inputs!$B$30)))</f>
        <v>50830.897010901492</v>
      </c>
      <c r="V105" s="19">
        <f>$H105+(INT(COLUMN(V$1)/2) - 5) * ($A105-$H105)/9</f>
        <v>10300</v>
      </c>
      <c r="W105" s="24">
        <f>MAX(0,U105*(1+inputs!$B$33)-MAX(0,inputs!$B$31*(V105-inputs!$B$30)))</f>
        <v>51593.360466065009</v>
      </c>
      <c r="X105" s="19">
        <f>$H105+(INT(COLUMN(X$1)/2) - 5) * ($A105-$H105)/9</f>
        <v>10300</v>
      </c>
      <c r="Y105" s="24">
        <f>MAX(0,W105*(1+inputs!$B$33)-MAX(0,inputs!$B$31*(X105-inputs!$B$30)))</f>
        <v>52367.26087305598</v>
      </c>
      <c r="Z105" s="19">
        <f>IF(inputs!$B$27="YES",MAX(0,inputs!$B$31*(X105-inputs!$B$30)),0)</f>
        <v>0</v>
      </c>
      <c r="AA105" s="3">
        <f t="shared" si="6"/>
        <v>0</v>
      </c>
      <c r="AB105" s="1">
        <f t="shared" si="7"/>
        <v>0</v>
      </c>
      <c r="AC105" s="8">
        <f t="shared" si="8"/>
        <v>10300</v>
      </c>
    </row>
    <row r="106" spans="1:30" x14ac:dyDescent="0.2">
      <c r="A106" s="11">
        <f t="shared" si="5"/>
        <v>10400</v>
      </c>
      <c r="B106" s="15">
        <f>inputs!$C$3-MAX(0,MIN((calculations!A106-inputs!$B$8)*0.5,inputs!$C$3))+IF(AND(inputs!$B$23="YES",A106&lt;=inputs!$B$25),inputs!$B$24,0)</f>
        <v>12570</v>
      </c>
      <c r="C106" s="15">
        <f>MAX(0,MIN(A106-B106,inputs!$C$4)*inputs!$B$3)</f>
        <v>0</v>
      </c>
      <c r="D106" s="16">
        <f>MAX(0,(MIN(A106,inputs!$C$5)-(inputs!$C$4+B106))*inputs!$B$4)</f>
        <v>0</v>
      </c>
      <c r="E106" s="16">
        <f>MAX(0, (calculations!A106-inputs!$C$5)*inputs!$B$5)</f>
        <v>0</v>
      </c>
      <c r="F106" s="19">
        <f>MAX(0,inputs!$B$13*(MIN(calculations!A106,inputs!$C$14)-inputs!$C$13))+MAX(0,inputs!$B$14*(calculations!A106-inputs!$C$14))</f>
        <v>0</v>
      </c>
      <c r="G106" s="22">
        <f>MAX(MIN((calculations!A106-inputs!$B$21)/10000,100%),0) * inputs!$B$18</f>
        <v>0</v>
      </c>
      <c r="H106" s="24">
        <f>MIN(inputs!$B$32,A106)</f>
        <v>10400</v>
      </c>
      <c r="I106" s="24">
        <f>inputs!$B$29*(1+inputs!$B$33)-MAX(0,inputs!$B$31*(H106-inputs!$B$30))</f>
        <v>46486.999999999993</v>
      </c>
      <c r="J106" s="19">
        <f>$H106+(INT(COLUMN(J$1)/2) - 5) * ($A106-$H106)/9</f>
        <v>10400</v>
      </c>
      <c r="K106" s="24">
        <f>MAX(0,I106*(1+inputs!$B$33)-MAX(0,inputs!$B$31*(J106-inputs!$B$30)))</f>
        <v>47184.304999999986</v>
      </c>
      <c r="L106" s="19">
        <f>$H106+(INT(COLUMN(L$1)/2) - 5) * ($A106-$H106)/9</f>
        <v>10400</v>
      </c>
      <c r="M106" s="24">
        <f>MAX(0,K106*(1+inputs!$B$33)-MAX(0,inputs!$B$31*(L106-inputs!$B$30)))</f>
        <v>47892.06957499998</v>
      </c>
      <c r="N106" s="19">
        <f>$H106+(INT(COLUMN(N$1)/2) - 5) * ($A106-$H106)/9</f>
        <v>10400</v>
      </c>
      <c r="O106" s="24">
        <f>MAX(0,M106*(1+inputs!$B$33)-MAX(0,inputs!$B$31*(N106-inputs!$B$30)))</f>
        <v>48610.450618624971</v>
      </c>
      <c r="P106" s="19">
        <f>$H106+(INT(COLUMN(P$1)/2) - 5) * ($A106-$H106)/9</f>
        <v>10400</v>
      </c>
      <c r="Q106" s="24">
        <f>MAX(0,O106*(1+inputs!$B$33)-MAX(0,inputs!$B$31*(P106-inputs!$B$30)))</f>
        <v>49339.607377904344</v>
      </c>
      <c r="R106" s="19">
        <f>$H106+(INT(COLUMN(R$1)/2) - 5) * ($A106-$H106)/9</f>
        <v>10400</v>
      </c>
      <c r="S106" s="24">
        <f>MAX(0,Q106*(1+inputs!$B$33)-MAX(0,inputs!$B$31*(R106-inputs!$B$30)))</f>
        <v>50079.7014885729</v>
      </c>
      <c r="T106" s="19">
        <f>$H106+(INT(COLUMN(T$1)/2) - 5) * ($A106-$H106)/9</f>
        <v>10400</v>
      </c>
      <c r="U106" s="24">
        <f>MAX(0,S106*(1+inputs!$B$33)-MAX(0,inputs!$B$31*(T106-inputs!$B$30)))</f>
        <v>50830.897010901492</v>
      </c>
      <c r="V106" s="19">
        <f>$H106+(INT(COLUMN(V$1)/2) - 5) * ($A106-$H106)/9</f>
        <v>10400</v>
      </c>
      <c r="W106" s="24">
        <f>MAX(0,U106*(1+inputs!$B$33)-MAX(0,inputs!$B$31*(V106-inputs!$B$30)))</f>
        <v>51593.360466065009</v>
      </c>
      <c r="X106" s="19">
        <f>$H106+(INT(COLUMN(X$1)/2) - 5) * ($A106-$H106)/9</f>
        <v>10400</v>
      </c>
      <c r="Y106" s="24">
        <f>MAX(0,W106*(1+inputs!$B$33)-MAX(0,inputs!$B$31*(X106-inputs!$B$30)))</f>
        <v>52367.26087305598</v>
      </c>
      <c r="Z106" s="19">
        <f>IF(inputs!$B$27="YES",MAX(0,inputs!$B$31*(X106-inputs!$B$30)),0)</f>
        <v>0</v>
      </c>
      <c r="AA106" s="3">
        <f t="shared" si="6"/>
        <v>0</v>
      </c>
      <c r="AB106" s="1">
        <f t="shared" si="7"/>
        <v>0</v>
      </c>
      <c r="AC106" s="8">
        <f t="shared" si="8"/>
        <v>10400</v>
      </c>
    </row>
    <row r="107" spans="1:30" x14ac:dyDescent="0.2">
      <c r="A107" s="11">
        <f t="shared" si="5"/>
        <v>10500</v>
      </c>
      <c r="B107" s="15">
        <f>inputs!$C$3-MAX(0,MIN((calculations!A107-inputs!$B$8)*0.5,inputs!$C$3))+IF(AND(inputs!$B$23="YES",A107&lt;=inputs!$B$25),inputs!$B$24,0)</f>
        <v>12570</v>
      </c>
      <c r="C107" s="15">
        <f>MAX(0,MIN(A107-B107,inputs!$C$4)*inputs!$B$3)</f>
        <v>0</v>
      </c>
      <c r="D107" s="16">
        <f>MAX(0,(MIN(A107,inputs!$C$5)-(inputs!$C$4+B107))*inputs!$B$4)</f>
        <v>0</v>
      </c>
      <c r="E107" s="16">
        <f>MAX(0, (calculations!A107-inputs!$C$5)*inputs!$B$5)</f>
        <v>0</v>
      </c>
      <c r="F107" s="19">
        <f>MAX(0,inputs!$B$13*(MIN(calculations!A107,inputs!$C$14)-inputs!$C$13))+MAX(0,inputs!$B$14*(calculations!A107-inputs!$C$14))</f>
        <v>0</v>
      </c>
      <c r="G107" s="22">
        <f>MAX(MIN((calculations!A107-inputs!$B$21)/10000,100%),0) * inputs!$B$18</f>
        <v>0</v>
      </c>
      <c r="H107" s="24">
        <f>MIN(inputs!$B$32,A107)</f>
        <v>10500</v>
      </c>
      <c r="I107" s="24">
        <f>inputs!$B$29*(1+inputs!$B$33)-MAX(0,inputs!$B$31*(H107-inputs!$B$30))</f>
        <v>46486.999999999993</v>
      </c>
      <c r="J107" s="19">
        <f>$H107+(INT(COLUMN(J$1)/2) - 5) * ($A107-$H107)/9</f>
        <v>10500</v>
      </c>
      <c r="K107" s="24">
        <f>MAX(0,I107*(1+inputs!$B$33)-MAX(0,inputs!$B$31*(J107-inputs!$B$30)))</f>
        <v>47184.304999999986</v>
      </c>
      <c r="L107" s="19">
        <f>$H107+(INT(COLUMN(L$1)/2) - 5) * ($A107-$H107)/9</f>
        <v>10500</v>
      </c>
      <c r="M107" s="24">
        <f>MAX(0,K107*(1+inputs!$B$33)-MAX(0,inputs!$B$31*(L107-inputs!$B$30)))</f>
        <v>47892.06957499998</v>
      </c>
      <c r="N107" s="19">
        <f>$H107+(INT(COLUMN(N$1)/2) - 5) * ($A107-$H107)/9</f>
        <v>10500</v>
      </c>
      <c r="O107" s="24">
        <f>MAX(0,M107*(1+inputs!$B$33)-MAX(0,inputs!$B$31*(N107-inputs!$B$30)))</f>
        <v>48610.450618624971</v>
      </c>
      <c r="P107" s="19">
        <f>$H107+(INT(COLUMN(P$1)/2) - 5) * ($A107-$H107)/9</f>
        <v>10500</v>
      </c>
      <c r="Q107" s="24">
        <f>MAX(0,O107*(1+inputs!$B$33)-MAX(0,inputs!$B$31*(P107-inputs!$B$30)))</f>
        <v>49339.607377904344</v>
      </c>
      <c r="R107" s="19">
        <f>$H107+(INT(COLUMN(R$1)/2) - 5) * ($A107-$H107)/9</f>
        <v>10500</v>
      </c>
      <c r="S107" s="24">
        <f>MAX(0,Q107*(1+inputs!$B$33)-MAX(0,inputs!$B$31*(R107-inputs!$B$30)))</f>
        <v>50079.7014885729</v>
      </c>
      <c r="T107" s="19">
        <f>$H107+(INT(COLUMN(T$1)/2) - 5) * ($A107-$H107)/9</f>
        <v>10500</v>
      </c>
      <c r="U107" s="24">
        <f>MAX(0,S107*(1+inputs!$B$33)-MAX(0,inputs!$B$31*(T107-inputs!$B$30)))</f>
        <v>50830.897010901492</v>
      </c>
      <c r="V107" s="19">
        <f>$H107+(INT(COLUMN(V$1)/2) - 5) * ($A107-$H107)/9</f>
        <v>10500</v>
      </c>
      <c r="W107" s="24">
        <f>MAX(0,U107*(1+inputs!$B$33)-MAX(0,inputs!$B$31*(V107-inputs!$B$30)))</f>
        <v>51593.360466065009</v>
      </c>
      <c r="X107" s="19">
        <f>$H107+(INT(COLUMN(X$1)/2) - 5) * ($A107-$H107)/9</f>
        <v>10500</v>
      </c>
      <c r="Y107" s="24">
        <f>MAX(0,W107*(1+inputs!$B$33)-MAX(0,inputs!$B$31*(X107-inputs!$B$30)))</f>
        <v>52367.26087305598</v>
      </c>
      <c r="Z107" s="19">
        <f>IF(inputs!$B$27="YES",MAX(0,inputs!$B$31*(X107-inputs!$B$30)),0)</f>
        <v>0</v>
      </c>
      <c r="AA107" s="3">
        <f t="shared" si="6"/>
        <v>0</v>
      </c>
      <c r="AB107" s="1">
        <f t="shared" si="7"/>
        <v>0</v>
      </c>
      <c r="AC107" s="8">
        <f t="shared" si="8"/>
        <v>10500</v>
      </c>
    </row>
    <row r="108" spans="1:30" x14ac:dyDescent="0.2">
      <c r="A108" s="11">
        <f t="shared" si="5"/>
        <v>10600</v>
      </c>
      <c r="B108" s="15">
        <f>inputs!$C$3-MAX(0,MIN((calculations!A108-inputs!$B$8)*0.5,inputs!$C$3))+IF(AND(inputs!$B$23="YES",A108&lt;=inputs!$B$25),inputs!$B$24,0)</f>
        <v>12570</v>
      </c>
      <c r="C108" s="15">
        <f>MAX(0,MIN(A108-B108,inputs!$C$4)*inputs!$B$3)</f>
        <v>0</v>
      </c>
      <c r="D108" s="16">
        <f>MAX(0,(MIN(A108,inputs!$C$5)-(inputs!$C$4+B108))*inputs!$B$4)</f>
        <v>0</v>
      </c>
      <c r="E108" s="16">
        <f>MAX(0, (calculations!A108-inputs!$C$5)*inputs!$B$5)</f>
        <v>0</v>
      </c>
      <c r="F108" s="19">
        <f>MAX(0,inputs!$B$13*(MIN(calculations!A108,inputs!$C$14)-inputs!$C$13))+MAX(0,inputs!$B$14*(calculations!A108-inputs!$C$14))</f>
        <v>0</v>
      </c>
      <c r="G108" s="22">
        <f>MAX(MIN((calculations!A108-inputs!$B$21)/10000,100%),0) * inputs!$B$18</f>
        <v>0</v>
      </c>
      <c r="H108" s="24">
        <f>MIN(inputs!$B$32,A108)</f>
        <v>10600</v>
      </c>
      <c r="I108" s="24">
        <f>inputs!$B$29*(1+inputs!$B$33)-MAX(0,inputs!$B$31*(H108-inputs!$B$30))</f>
        <v>46486.999999999993</v>
      </c>
      <c r="J108" s="19">
        <f>$H108+(INT(COLUMN(J$1)/2) - 5) * ($A108-$H108)/9</f>
        <v>10600</v>
      </c>
      <c r="K108" s="24">
        <f>MAX(0,I108*(1+inputs!$B$33)-MAX(0,inputs!$B$31*(J108-inputs!$B$30)))</f>
        <v>47184.304999999986</v>
      </c>
      <c r="L108" s="19">
        <f>$H108+(INT(COLUMN(L$1)/2) - 5) * ($A108-$H108)/9</f>
        <v>10600</v>
      </c>
      <c r="M108" s="24">
        <f>MAX(0,K108*(1+inputs!$B$33)-MAX(0,inputs!$B$31*(L108-inputs!$B$30)))</f>
        <v>47892.06957499998</v>
      </c>
      <c r="N108" s="19">
        <f>$H108+(INT(COLUMN(N$1)/2) - 5) * ($A108-$H108)/9</f>
        <v>10600</v>
      </c>
      <c r="O108" s="24">
        <f>MAX(0,M108*(1+inputs!$B$33)-MAX(0,inputs!$B$31*(N108-inputs!$B$30)))</f>
        <v>48610.450618624971</v>
      </c>
      <c r="P108" s="19">
        <f>$H108+(INT(COLUMN(P$1)/2) - 5) * ($A108-$H108)/9</f>
        <v>10600</v>
      </c>
      <c r="Q108" s="24">
        <f>MAX(0,O108*(1+inputs!$B$33)-MAX(0,inputs!$B$31*(P108-inputs!$B$30)))</f>
        <v>49339.607377904344</v>
      </c>
      <c r="R108" s="19">
        <f>$H108+(INT(COLUMN(R$1)/2) - 5) * ($A108-$H108)/9</f>
        <v>10600</v>
      </c>
      <c r="S108" s="24">
        <f>MAX(0,Q108*(1+inputs!$B$33)-MAX(0,inputs!$B$31*(R108-inputs!$B$30)))</f>
        <v>50079.7014885729</v>
      </c>
      <c r="T108" s="19">
        <f>$H108+(INT(COLUMN(T$1)/2) - 5) * ($A108-$H108)/9</f>
        <v>10600</v>
      </c>
      <c r="U108" s="24">
        <f>MAX(0,S108*(1+inputs!$B$33)-MAX(0,inputs!$B$31*(T108-inputs!$B$30)))</f>
        <v>50830.897010901492</v>
      </c>
      <c r="V108" s="19">
        <f>$H108+(INT(COLUMN(V$1)/2) - 5) * ($A108-$H108)/9</f>
        <v>10600</v>
      </c>
      <c r="W108" s="24">
        <f>MAX(0,U108*(1+inputs!$B$33)-MAX(0,inputs!$B$31*(V108-inputs!$B$30)))</f>
        <v>51593.360466065009</v>
      </c>
      <c r="X108" s="19">
        <f>$H108+(INT(COLUMN(X$1)/2) - 5) * ($A108-$H108)/9</f>
        <v>10600</v>
      </c>
      <c r="Y108" s="24">
        <f>MAX(0,W108*(1+inputs!$B$33)-MAX(0,inputs!$B$31*(X108-inputs!$B$30)))</f>
        <v>52367.26087305598</v>
      </c>
      <c r="Z108" s="19">
        <f>IF(inputs!$B$27="YES",MAX(0,inputs!$B$31*(X108-inputs!$B$30)),0)</f>
        <v>0</v>
      </c>
      <c r="AA108" s="3">
        <f t="shared" si="6"/>
        <v>0</v>
      </c>
      <c r="AB108" s="1">
        <f t="shared" si="7"/>
        <v>0</v>
      </c>
      <c r="AC108" s="8">
        <f t="shared" si="8"/>
        <v>10600</v>
      </c>
    </row>
    <row r="109" spans="1:30" x14ac:dyDescent="0.2">
      <c r="A109" s="11">
        <f t="shared" si="5"/>
        <v>10700</v>
      </c>
      <c r="B109" s="15">
        <f>inputs!$C$3-MAX(0,MIN((calculations!A109-inputs!$B$8)*0.5,inputs!$C$3))+IF(AND(inputs!$B$23="YES",A109&lt;=inputs!$B$25),inputs!$B$24,0)</f>
        <v>12570</v>
      </c>
      <c r="C109" s="15">
        <f>MAX(0,MIN(A109-B109,inputs!$C$4)*inputs!$B$3)</f>
        <v>0</v>
      </c>
      <c r="D109" s="16">
        <f>MAX(0,(MIN(A109,inputs!$C$5)-(inputs!$C$4+B109))*inputs!$B$4)</f>
        <v>0</v>
      </c>
      <c r="E109" s="16">
        <f>MAX(0, (calculations!A109-inputs!$C$5)*inputs!$B$5)</f>
        <v>0</v>
      </c>
      <c r="F109" s="19">
        <f>MAX(0,inputs!$B$13*(MIN(calculations!A109,inputs!$C$14)-inputs!$C$13))+MAX(0,inputs!$B$14*(calculations!A109-inputs!$C$14))</f>
        <v>0</v>
      </c>
      <c r="G109" s="22">
        <f>MAX(MIN((calculations!A109-inputs!$B$21)/10000,100%),0) * inputs!$B$18</f>
        <v>0</v>
      </c>
      <c r="H109" s="24">
        <f>MIN(inputs!$B$32,A109)</f>
        <v>10700</v>
      </c>
      <c r="I109" s="24">
        <f>inputs!$B$29*(1+inputs!$B$33)-MAX(0,inputs!$B$31*(H109-inputs!$B$30))</f>
        <v>46486.999999999993</v>
      </c>
      <c r="J109" s="19">
        <f>$H109+(INT(COLUMN(J$1)/2) - 5) * ($A109-$H109)/9</f>
        <v>10700</v>
      </c>
      <c r="K109" s="24">
        <f>MAX(0,I109*(1+inputs!$B$33)-MAX(0,inputs!$B$31*(J109-inputs!$B$30)))</f>
        <v>47184.304999999986</v>
      </c>
      <c r="L109" s="19">
        <f>$H109+(INT(COLUMN(L$1)/2) - 5) * ($A109-$H109)/9</f>
        <v>10700</v>
      </c>
      <c r="M109" s="24">
        <f>MAX(0,K109*(1+inputs!$B$33)-MAX(0,inputs!$B$31*(L109-inputs!$B$30)))</f>
        <v>47892.06957499998</v>
      </c>
      <c r="N109" s="19">
        <f>$H109+(INT(COLUMN(N$1)/2) - 5) * ($A109-$H109)/9</f>
        <v>10700</v>
      </c>
      <c r="O109" s="24">
        <f>MAX(0,M109*(1+inputs!$B$33)-MAX(0,inputs!$B$31*(N109-inputs!$B$30)))</f>
        <v>48610.450618624971</v>
      </c>
      <c r="P109" s="19">
        <f>$H109+(INT(COLUMN(P$1)/2) - 5) * ($A109-$H109)/9</f>
        <v>10700</v>
      </c>
      <c r="Q109" s="24">
        <f>MAX(0,O109*(1+inputs!$B$33)-MAX(0,inputs!$B$31*(P109-inputs!$B$30)))</f>
        <v>49339.607377904344</v>
      </c>
      <c r="R109" s="19">
        <f>$H109+(INT(COLUMN(R$1)/2) - 5) * ($A109-$H109)/9</f>
        <v>10700</v>
      </c>
      <c r="S109" s="24">
        <f>MAX(0,Q109*(1+inputs!$B$33)-MAX(0,inputs!$B$31*(R109-inputs!$B$30)))</f>
        <v>50079.7014885729</v>
      </c>
      <c r="T109" s="19">
        <f>$H109+(INT(COLUMN(T$1)/2) - 5) * ($A109-$H109)/9</f>
        <v>10700</v>
      </c>
      <c r="U109" s="24">
        <f>MAX(0,S109*(1+inputs!$B$33)-MAX(0,inputs!$B$31*(T109-inputs!$B$30)))</f>
        <v>50830.897010901492</v>
      </c>
      <c r="V109" s="19">
        <f>$H109+(INT(COLUMN(V$1)/2) - 5) * ($A109-$H109)/9</f>
        <v>10700</v>
      </c>
      <c r="W109" s="24">
        <f>MAX(0,U109*(1+inputs!$B$33)-MAX(0,inputs!$B$31*(V109-inputs!$B$30)))</f>
        <v>51593.360466065009</v>
      </c>
      <c r="X109" s="19">
        <f>$H109+(INT(COLUMN(X$1)/2) - 5) * ($A109-$H109)/9</f>
        <v>10700</v>
      </c>
      <c r="Y109" s="24">
        <f>MAX(0,W109*(1+inputs!$B$33)-MAX(0,inputs!$B$31*(X109-inputs!$B$30)))</f>
        <v>52367.26087305598</v>
      </c>
      <c r="Z109" s="19">
        <f>IF(inputs!$B$27="YES",MAX(0,inputs!$B$31*(X109-inputs!$B$30)),0)</f>
        <v>0</v>
      </c>
      <c r="AA109" s="3">
        <f t="shared" si="6"/>
        <v>0</v>
      </c>
      <c r="AB109" s="1">
        <f t="shared" si="7"/>
        <v>0</v>
      </c>
      <c r="AC109" s="8">
        <f t="shared" si="8"/>
        <v>10700</v>
      </c>
    </row>
    <row r="110" spans="1:30" x14ac:dyDescent="0.2">
      <c r="A110" s="11">
        <f t="shared" si="5"/>
        <v>10800</v>
      </c>
      <c r="B110" s="15">
        <f>inputs!$C$3-MAX(0,MIN((calculations!A110-inputs!$B$8)*0.5,inputs!$C$3))+IF(AND(inputs!$B$23="YES",A110&lt;=inputs!$B$25),inputs!$B$24,0)</f>
        <v>12570</v>
      </c>
      <c r="C110" s="15">
        <f>MAX(0,MIN(A110-B110,inputs!$C$4)*inputs!$B$3)</f>
        <v>0</v>
      </c>
      <c r="D110" s="16">
        <f>MAX(0,(MIN(A110,inputs!$C$5)-(inputs!$C$4+B110))*inputs!$B$4)</f>
        <v>0</v>
      </c>
      <c r="E110" s="16">
        <f>MAX(0, (calculations!A110-inputs!$C$5)*inputs!$B$5)</f>
        <v>0</v>
      </c>
      <c r="F110" s="19">
        <f>MAX(0,inputs!$B$13*(MIN(calculations!A110,inputs!$C$14)-inputs!$C$13))+MAX(0,inputs!$B$14*(calculations!A110-inputs!$C$14))</f>
        <v>0</v>
      </c>
      <c r="G110" s="22">
        <f>MAX(MIN((calculations!A110-inputs!$B$21)/10000,100%),0) * inputs!$B$18</f>
        <v>0</v>
      </c>
      <c r="H110" s="24">
        <f>MIN(inputs!$B$32,A110)</f>
        <v>10800</v>
      </c>
      <c r="I110" s="24">
        <f>inputs!$B$29*(1+inputs!$B$33)-MAX(0,inputs!$B$31*(H110-inputs!$B$30))</f>
        <v>46486.999999999993</v>
      </c>
      <c r="J110" s="19">
        <f>$H110+(INT(COLUMN(J$1)/2) - 5) * ($A110-$H110)/9</f>
        <v>10800</v>
      </c>
      <c r="K110" s="24">
        <f>MAX(0,I110*(1+inputs!$B$33)-MAX(0,inputs!$B$31*(J110-inputs!$B$30)))</f>
        <v>47184.304999999986</v>
      </c>
      <c r="L110" s="19">
        <f>$H110+(INT(COLUMN(L$1)/2) - 5) * ($A110-$H110)/9</f>
        <v>10800</v>
      </c>
      <c r="M110" s="24">
        <f>MAX(0,K110*(1+inputs!$B$33)-MAX(0,inputs!$B$31*(L110-inputs!$B$30)))</f>
        <v>47892.06957499998</v>
      </c>
      <c r="N110" s="19">
        <f>$H110+(INT(COLUMN(N$1)/2) - 5) * ($A110-$H110)/9</f>
        <v>10800</v>
      </c>
      <c r="O110" s="24">
        <f>MAX(0,M110*(1+inputs!$B$33)-MAX(0,inputs!$B$31*(N110-inputs!$B$30)))</f>
        <v>48610.450618624971</v>
      </c>
      <c r="P110" s="19">
        <f>$H110+(INT(COLUMN(P$1)/2) - 5) * ($A110-$H110)/9</f>
        <v>10800</v>
      </c>
      <c r="Q110" s="24">
        <f>MAX(0,O110*(1+inputs!$B$33)-MAX(0,inputs!$B$31*(P110-inputs!$B$30)))</f>
        <v>49339.607377904344</v>
      </c>
      <c r="R110" s="19">
        <f>$H110+(INT(COLUMN(R$1)/2) - 5) * ($A110-$H110)/9</f>
        <v>10800</v>
      </c>
      <c r="S110" s="24">
        <f>MAX(0,Q110*(1+inputs!$B$33)-MAX(0,inputs!$B$31*(R110-inputs!$B$30)))</f>
        <v>50079.7014885729</v>
      </c>
      <c r="T110" s="19">
        <f>$H110+(INT(COLUMN(T$1)/2) - 5) * ($A110-$H110)/9</f>
        <v>10800</v>
      </c>
      <c r="U110" s="24">
        <f>MAX(0,S110*(1+inputs!$B$33)-MAX(0,inputs!$B$31*(T110-inputs!$B$30)))</f>
        <v>50830.897010901492</v>
      </c>
      <c r="V110" s="19">
        <f>$H110+(INT(COLUMN(V$1)/2) - 5) * ($A110-$H110)/9</f>
        <v>10800</v>
      </c>
      <c r="W110" s="24">
        <f>MAX(0,U110*(1+inputs!$B$33)-MAX(0,inputs!$B$31*(V110-inputs!$B$30)))</f>
        <v>51593.360466065009</v>
      </c>
      <c r="X110" s="19">
        <f>$H110+(INT(COLUMN(X$1)/2) - 5) * ($A110-$H110)/9</f>
        <v>10800</v>
      </c>
      <c r="Y110" s="24">
        <f>MAX(0,W110*(1+inputs!$B$33)-MAX(0,inputs!$B$31*(X110-inputs!$B$30)))</f>
        <v>52367.26087305598</v>
      </c>
      <c r="Z110" s="19">
        <f>IF(inputs!$B$27="YES",MAX(0,inputs!$B$31*(X110-inputs!$B$30)),0)</f>
        <v>0</v>
      </c>
      <c r="AA110" s="3">
        <f t="shared" si="6"/>
        <v>0</v>
      </c>
      <c r="AB110" s="1">
        <f t="shared" si="7"/>
        <v>0</v>
      </c>
      <c r="AC110" s="8">
        <f t="shared" si="8"/>
        <v>10800</v>
      </c>
    </row>
    <row r="111" spans="1:30" x14ac:dyDescent="0.2">
      <c r="A111" s="11">
        <f t="shared" si="5"/>
        <v>10900</v>
      </c>
      <c r="B111" s="15">
        <f>inputs!$C$3-MAX(0,MIN((calculations!A111-inputs!$B$8)*0.5,inputs!$C$3))+IF(AND(inputs!$B$23="YES",A111&lt;=inputs!$B$25),inputs!$B$24,0)</f>
        <v>12570</v>
      </c>
      <c r="C111" s="15">
        <f>MAX(0,MIN(A111-B111,inputs!$C$4)*inputs!$B$3)</f>
        <v>0</v>
      </c>
      <c r="D111" s="16">
        <f>MAX(0,(MIN(A111,inputs!$C$5)-(inputs!$C$4+B111))*inputs!$B$4)</f>
        <v>0</v>
      </c>
      <c r="E111" s="16">
        <f>MAX(0, (calculations!A111-inputs!$C$5)*inputs!$B$5)</f>
        <v>0</v>
      </c>
      <c r="F111" s="19">
        <f>MAX(0,inputs!$B$13*(MIN(calculations!A111,inputs!$C$14)-inputs!$C$13))+MAX(0,inputs!$B$14*(calculations!A111-inputs!$C$14))</f>
        <v>0</v>
      </c>
      <c r="G111" s="22">
        <f>MAX(MIN((calculations!A111-inputs!$B$21)/10000,100%),0) * inputs!$B$18</f>
        <v>0</v>
      </c>
      <c r="H111" s="24">
        <f>MIN(inputs!$B$32,A111)</f>
        <v>10900</v>
      </c>
      <c r="I111" s="24">
        <f>inputs!$B$29*(1+inputs!$B$33)-MAX(0,inputs!$B$31*(H111-inputs!$B$30))</f>
        <v>46486.999999999993</v>
      </c>
      <c r="J111" s="19">
        <f>$H111+(INT(COLUMN(J$1)/2) - 5) * ($A111-$H111)/9</f>
        <v>10900</v>
      </c>
      <c r="K111" s="24">
        <f>MAX(0,I111*(1+inputs!$B$33)-MAX(0,inputs!$B$31*(J111-inputs!$B$30)))</f>
        <v>47184.304999999986</v>
      </c>
      <c r="L111" s="19">
        <f>$H111+(INT(COLUMN(L$1)/2) - 5) * ($A111-$H111)/9</f>
        <v>10900</v>
      </c>
      <c r="M111" s="24">
        <f>MAX(0,K111*(1+inputs!$B$33)-MAX(0,inputs!$B$31*(L111-inputs!$B$30)))</f>
        <v>47892.06957499998</v>
      </c>
      <c r="N111" s="19">
        <f>$H111+(INT(COLUMN(N$1)/2) - 5) * ($A111-$H111)/9</f>
        <v>10900</v>
      </c>
      <c r="O111" s="24">
        <f>MAX(0,M111*(1+inputs!$B$33)-MAX(0,inputs!$B$31*(N111-inputs!$B$30)))</f>
        <v>48610.450618624971</v>
      </c>
      <c r="P111" s="19">
        <f>$H111+(INT(COLUMN(P$1)/2) - 5) * ($A111-$H111)/9</f>
        <v>10900</v>
      </c>
      <c r="Q111" s="24">
        <f>MAX(0,O111*(1+inputs!$B$33)-MAX(0,inputs!$B$31*(P111-inputs!$B$30)))</f>
        <v>49339.607377904344</v>
      </c>
      <c r="R111" s="19">
        <f>$H111+(INT(COLUMN(R$1)/2) - 5) * ($A111-$H111)/9</f>
        <v>10900</v>
      </c>
      <c r="S111" s="24">
        <f>MAX(0,Q111*(1+inputs!$B$33)-MAX(0,inputs!$B$31*(R111-inputs!$B$30)))</f>
        <v>50079.7014885729</v>
      </c>
      <c r="T111" s="19">
        <f>$H111+(INT(COLUMN(T$1)/2) - 5) * ($A111-$H111)/9</f>
        <v>10900</v>
      </c>
      <c r="U111" s="24">
        <f>MAX(0,S111*(1+inputs!$B$33)-MAX(0,inputs!$B$31*(T111-inputs!$B$30)))</f>
        <v>50830.897010901492</v>
      </c>
      <c r="V111" s="19">
        <f>$H111+(INT(COLUMN(V$1)/2) - 5) * ($A111-$H111)/9</f>
        <v>10900</v>
      </c>
      <c r="W111" s="24">
        <f>MAX(0,U111*(1+inputs!$B$33)-MAX(0,inputs!$B$31*(V111-inputs!$B$30)))</f>
        <v>51593.360466065009</v>
      </c>
      <c r="X111" s="19">
        <f>$H111+(INT(COLUMN(X$1)/2) - 5) * ($A111-$H111)/9</f>
        <v>10900</v>
      </c>
      <c r="Y111" s="24">
        <f>MAX(0,W111*(1+inputs!$B$33)-MAX(0,inputs!$B$31*(X111-inputs!$B$30)))</f>
        <v>52367.26087305598</v>
      </c>
      <c r="Z111" s="19">
        <f>IF(inputs!$B$27="YES",MAX(0,inputs!$B$31*(X111-inputs!$B$30)),0)</f>
        <v>0</v>
      </c>
      <c r="AA111" s="3">
        <f t="shared" si="6"/>
        <v>0</v>
      </c>
      <c r="AB111" s="1">
        <f t="shared" si="7"/>
        <v>0</v>
      </c>
      <c r="AC111" s="8">
        <f t="shared" si="8"/>
        <v>10900</v>
      </c>
    </row>
    <row r="112" spans="1:30" x14ac:dyDescent="0.2">
      <c r="A112" s="11">
        <f t="shared" si="5"/>
        <v>11000</v>
      </c>
      <c r="B112" s="15">
        <f>inputs!$C$3-MAX(0,MIN((calculations!A112-inputs!$B$8)*0.5,inputs!$C$3))+IF(AND(inputs!$B$23="YES",A112&lt;=inputs!$B$25),inputs!$B$24,0)</f>
        <v>12570</v>
      </c>
      <c r="C112" s="15">
        <f>MAX(0,MIN(A112-B112,inputs!$C$4)*inputs!$B$3)</f>
        <v>0</v>
      </c>
      <c r="D112" s="16">
        <f>MAX(0,(MIN(A112,inputs!$C$5)-(inputs!$C$4+B112))*inputs!$B$4)</f>
        <v>0</v>
      </c>
      <c r="E112" s="16">
        <f>MAX(0, (calculations!A112-inputs!$C$5)*inputs!$B$5)</f>
        <v>0</v>
      </c>
      <c r="F112" s="19">
        <f>MAX(0,inputs!$B$13*(MIN(calculations!A112,inputs!$C$14)-inputs!$C$13))+MAX(0,inputs!$B$14*(calculations!A112-inputs!$C$14))</f>
        <v>0</v>
      </c>
      <c r="G112" s="22">
        <f>MAX(MIN((calculations!A112-inputs!$B$21)/10000,100%),0) * inputs!$B$18</f>
        <v>0</v>
      </c>
      <c r="H112" s="24">
        <f>MIN(inputs!$B$32,A112)</f>
        <v>11000</v>
      </c>
      <c r="I112" s="24">
        <f>inputs!$B$29*(1+inputs!$B$33)-MAX(0,inputs!$B$31*(H112-inputs!$B$30))</f>
        <v>46486.999999999993</v>
      </c>
      <c r="J112" s="19">
        <f>$H112+(INT(COLUMN(J$1)/2) - 5) * ($A112-$H112)/9</f>
        <v>11000</v>
      </c>
      <c r="K112" s="24">
        <f>MAX(0,I112*(1+inputs!$B$33)-MAX(0,inputs!$B$31*(J112-inputs!$B$30)))</f>
        <v>47184.304999999986</v>
      </c>
      <c r="L112" s="19">
        <f>$H112+(INT(COLUMN(L$1)/2) - 5) * ($A112-$H112)/9</f>
        <v>11000</v>
      </c>
      <c r="M112" s="24">
        <f>MAX(0,K112*(1+inputs!$B$33)-MAX(0,inputs!$B$31*(L112-inputs!$B$30)))</f>
        <v>47892.06957499998</v>
      </c>
      <c r="N112" s="19">
        <f>$H112+(INT(COLUMN(N$1)/2) - 5) * ($A112-$H112)/9</f>
        <v>11000</v>
      </c>
      <c r="O112" s="24">
        <f>MAX(0,M112*(1+inputs!$B$33)-MAX(0,inputs!$B$31*(N112-inputs!$B$30)))</f>
        <v>48610.450618624971</v>
      </c>
      <c r="P112" s="19">
        <f>$H112+(INT(COLUMN(P$1)/2) - 5) * ($A112-$H112)/9</f>
        <v>11000</v>
      </c>
      <c r="Q112" s="24">
        <f>MAX(0,O112*(1+inputs!$B$33)-MAX(0,inputs!$B$31*(P112-inputs!$B$30)))</f>
        <v>49339.607377904344</v>
      </c>
      <c r="R112" s="19">
        <f>$H112+(INT(COLUMN(R$1)/2) - 5) * ($A112-$H112)/9</f>
        <v>11000</v>
      </c>
      <c r="S112" s="24">
        <f>MAX(0,Q112*(1+inputs!$B$33)-MAX(0,inputs!$B$31*(R112-inputs!$B$30)))</f>
        <v>50079.7014885729</v>
      </c>
      <c r="T112" s="19">
        <f>$H112+(INT(COLUMN(T$1)/2) - 5) * ($A112-$H112)/9</f>
        <v>11000</v>
      </c>
      <c r="U112" s="24">
        <f>MAX(0,S112*(1+inputs!$B$33)-MAX(0,inputs!$B$31*(T112-inputs!$B$30)))</f>
        <v>50830.897010901492</v>
      </c>
      <c r="V112" s="19">
        <f>$H112+(INT(COLUMN(V$1)/2) - 5) * ($A112-$H112)/9</f>
        <v>11000</v>
      </c>
      <c r="W112" s="24">
        <f>MAX(0,U112*(1+inputs!$B$33)-MAX(0,inputs!$B$31*(V112-inputs!$B$30)))</f>
        <v>51593.360466065009</v>
      </c>
      <c r="X112" s="19">
        <f>$H112+(INT(COLUMN(X$1)/2) - 5) * ($A112-$H112)/9</f>
        <v>11000</v>
      </c>
      <c r="Y112" s="24">
        <f>MAX(0,W112*(1+inputs!$B$33)-MAX(0,inputs!$B$31*(X112-inputs!$B$30)))</f>
        <v>52367.26087305598</v>
      </c>
      <c r="Z112" s="19">
        <f>IF(inputs!$B$27="YES",MAX(0,inputs!$B$31*(X112-inputs!$B$30)),0)</f>
        <v>0</v>
      </c>
      <c r="AA112" s="3">
        <f t="shared" si="6"/>
        <v>0</v>
      </c>
      <c r="AB112" s="1">
        <f t="shared" si="7"/>
        <v>0</v>
      </c>
      <c r="AC112" s="8">
        <f t="shared" si="8"/>
        <v>11000</v>
      </c>
    </row>
    <row r="113" spans="1:29" x14ac:dyDescent="0.2">
      <c r="A113" s="11">
        <f t="shared" si="5"/>
        <v>11100</v>
      </c>
      <c r="B113" s="15">
        <f>inputs!$C$3-MAX(0,MIN((calculations!A113-inputs!$B$8)*0.5,inputs!$C$3))+IF(AND(inputs!$B$23="YES",A113&lt;=inputs!$B$25),inputs!$B$24,0)</f>
        <v>12570</v>
      </c>
      <c r="C113" s="15">
        <f>MAX(0,MIN(A113-B113,inputs!$C$4)*inputs!$B$3)</f>
        <v>0</v>
      </c>
      <c r="D113" s="16">
        <f>MAX(0,(MIN(A113,inputs!$C$5)-(inputs!$C$4+B113))*inputs!$B$4)</f>
        <v>0</v>
      </c>
      <c r="E113" s="16">
        <f>MAX(0, (calculations!A113-inputs!$C$5)*inputs!$B$5)</f>
        <v>0</v>
      </c>
      <c r="F113" s="19">
        <f>MAX(0,inputs!$B$13*(MIN(calculations!A113,inputs!$C$14)-inputs!$C$13))+MAX(0,inputs!$B$14*(calculations!A113-inputs!$C$14))</f>
        <v>0</v>
      </c>
      <c r="G113" s="22">
        <f>MAX(MIN((calculations!A113-inputs!$B$21)/10000,100%),0) * inputs!$B$18</f>
        <v>0</v>
      </c>
      <c r="H113" s="24">
        <f>MIN(inputs!$B$32,A113)</f>
        <v>11100</v>
      </c>
      <c r="I113" s="24">
        <f>inputs!$B$29*(1+inputs!$B$33)-MAX(0,inputs!$B$31*(H113-inputs!$B$30))</f>
        <v>46486.999999999993</v>
      </c>
      <c r="J113" s="19">
        <f>$H113+(INT(COLUMN(J$1)/2) - 5) * ($A113-$H113)/9</f>
        <v>11100</v>
      </c>
      <c r="K113" s="24">
        <f>MAX(0,I113*(1+inputs!$B$33)-MAX(0,inputs!$B$31*(J113-inputs!$B$30)))</f>
        <v>47184.304999999986</v>
      </c>
      <c r="L113" s="19">
        <f>$H113+(INT(COLUMN(L$1)/2) - 5) * ($A113-$H113)/9</f>
        <v>11100</v>
      </c>
      <c r="M113" s="24">
        <f>MAX(0,K113*(1+inputs!$B$33)-MAX(0,inputs!$B$31*(L113-inputs!$B$30)))</f>
        <v>47892.06957499998</v>
      </c>
      <c r="N113" s="19">
        <f>$H113+(INT(COLUMN(N$1)/2) - 5) * ($A113-$H113)/9</f>
        <v>11100</v>
      </c>
      <c r="O113" s="24">
        <f>MAX(0,M113*(1+inputs!$B$33)-MAX(0,inputs!$B$31*(N113-inputs!$B$30)))</f>
        <v>48610.450618624971</v>
      </c>
      <c r="P113" s="19">
        <f>$H113+(INT(COLUMN(P$1)/2) - 5) * ($A113-$H113)/9</f>
        <v>11100</v>
      </c>
      <c r="Q113" s="24">
        <f>MAX(0,O113*(1+inputs!$B$33)-MAX(0,inputs!$B$31*(P113-inputs!$B$30)))</f>
        <v>49339.607377904344</v>
      </c>
      <c r="R113" s="19">
        <f>$H113+(INT(COLUMN(R$1)/2) - 5) * ($A113-$H113)/9</f>
        <v>11100</v>
      </c>
      <c r="S113" s="24">
        <f>MAX(0,Q113*(1+inputs!$B$33)-MAX(0,inputs!$B$31*(R113-inputs!$B$30)))</f>
        <v>50079.7014885729</v>
      </c>
      <c r="T113" s="19">
        <f>$H113+(INT(COLUMN(T$1)/2) - 5) * ($A113-$H113)/9</f>
        <v>11100</v>
      </c>
      <c r="U113" s="24">
        <f>MAX(0,S113*(1+inputs!$B$33)-MAX(0,inputs!$B$31*(T113-inputs!$B$30)))</f>
        <v>50830.897010901492</v>
      </c>
      <c r="V113" s="19">
        <f>$H113+(INT(COLUMN(V$1)/2) - 5) * ($A113-$H113)/9</f>
        <v>11100</v>
      </c>
      <c r="W113" s="24">
        <f>MAX(0,U113*(1+inputs!$B$33)-MAX(0,inputs!$B$31*(V113-inputs!$B$30)))</f>
        <v>51593.360466065009</v>
      </c>
      <c r="X113" s="19">
        <f>$H113+(INT(COLUMN(X$1)/2) - 5) * ($A113-$H113)/9</f>
        <v>11100</v>
      </c>
      <c r="Y113" s="24">
        <f>MAX(0,W113*(1+inputs!$B$33)-MAX(0,inputs!$B$31*(X113-inputs!$B$30)))</f>
        <v>52367.26087305598</v>
      </c>
      <c r="Z113" s="19">
        <f>IF(inputs!$B$27="YES",MAX(0,inputs!$B$31*(X113-inputs!$B$30)),0)</f>
        <v>0</v>
      </c>
      <c r="AA113" s="3">
        <f t="shared" si="6"/>
        <v>0</v>
      </c>
      <c r="AB113" s="1">
        <f t="shared" si="7"/>
        <v>0</v>
      </c>
      <c r="AC113" s="8">
        <f t="shared" si="8"/>
        <v>11100</v>
      </c>
    </row>
    <row r="114" spans="1:29" x14ac:dyDescent="0.2">
      <c r="A114" s="11">
        <f t="shared" si="5"/>
        <v>11200</v>
      </c>
      <c r="B114" s="15">
        <f>inputs!$C$3-MAX(0,MIN((calculations!A114-inputs!$B$8)*0.5,inputs!$C$3))+IF(AND(inputs!$B$23="YES",A114&lt;=inputs!$B$25),inputs!$B$24,0)</f>
        <v>12570</v>
      </c>
      <c r="C114" s="15">
        <f>MAX(0,MIN(A114-B114,inputs!$C$4)*inputs!$B$3)</f>
        <v>0</v>
      </c>
      <c r="D114" s="16">
        <f>MAX(0,(MIN(A114,inputs!$C$5)-(inputs!$C$4+B114))*inputs!$B$4)</f>
        <v>0</v>
      </c>
      <c r="E114" s="16">
        <f>MAX(0, (calculations!A114-inputs!$C$5)*inputs!$B$5)</f>
        <v>0</v>
      </c>
      <c r="F114" s="19">
        <f>MAX(0,inputs!$B$13*(MIN(calculations!A114,inputs!$C$14)-inputs!$C$13))+MAX(0,inputs!$B$14*(calculations!A114-inputs!$C$14))</f>
        <v>0</v>
      </c>
      <c r="G114" s="22">
        <f>MAX(MIN((calculations!A114-inputs!$B$21)/10000,100%),0) * inputs!$B$18</f>
        <v>0</v>
      </c>
      <c r="H114" s="24">
        <f>MIN(inputs!$B$32,A114)</f>
        <v>11200</v>
      </c>
      <c r="I114" s="24">
        <f>inputs!$B$29*(1+inputs!$B$33)-MAX(0,inputs!$B$31*(H114-inputs!$B$30))</f>
        <v>46486.999999999993</v>
      </c>
      <c r="J114" s="19">
        <f>$H114+(INT(COLUMN(J$1)/2) - 5) * ($A114-$H114)/9</f>
        <v>11200</v>
      </c>
      <c r="K114" s="24">
        <f>MAX(0,I114*(1+inputs!$B$33)-MAX(0,inputs!$B$31*(J114-inputs!$B$30)))</f>
        <v>47184.304999999986</v>
      </c>
      <c r="L114" s="19">
        <f>$H114+(INT(COLUMN(L$1)/2) - 5) * ($A114-$H114)/9</f>
        <v>11200</v>
      </c>
      <c r="M114" s="24">
        <f>MAX(0,K114*(1+inputs!$B$33)-MAX(0,inputs!$B$31*(L114-inputs!$B$30)))</f>
        <v>47892.06957499998</v>
      </c>
      <c r="N114" s="19">
        <f>$H114+(INT(COLUMN(N$1)/2) - 5) * ($A114-$H114)/9</f>
        <v>11200</v>
      </c>
      <c r="O114" s="24">
        <f>MAX(0,M114*(1+inputs!$B$33)-MAX(0,inputs!$B$31*(N114-inputs!$B$30)))</f>
        <v>48610.450618624971</v>
      </c>
      <c r="P114" s="19">
        <f>$H114+(INT(COLUMN(P$1)/2) - 5) * ($A114-$H114)/9</f>
        <v>11200</v>
      </c>
      <c r="Q114" s="24">
        <f>MAX(0,O114*(1+inputs!$B$33)-MAX(0,inputs!$B$31*(P114-inputs!$B$30)))</f>
        <v>49339.607377904344</v>
      </c>
      <c r="R114" s="19">
        <f>$H114+(INT(COLUMN(R$1)/2) - 5) * ($A114-$H114)/9</f>
        <v>11200</v>
      </c>
      <c r="S114" s="24">
        <f>MAX(0,Q114*(1+inputs!$B$33)-MAX(0,inputs!$B$31*(R114-inputs!$B$30)))</f>
        <v>50079.7014885729</v>
      </c>
      <c r="T114" s="19">
        <f>$H114+(INT(COLUMN(T$1)/2) - 5) * ($A114-$H114)/9</f>
        <v>11200</v>
      </c>
      <c r="U114" s="24">
        <f>MAX(0,S114*(1+inputs!$B$33)-MAX(0,inputs!$B$31*(T114-inputs!$B$30)))</f>
        <v>50830.897010901492</v>
      </c>
      <c r="V114" s="19">
        <f>$H114+(INT(COLUMN(V$1)/2) - 5) * ($A114-$H114)/9</f>
        <v>11200</v>
      </c>
      <c r="W114" s="24">
        <f>MAX(0,U114*(1+inputs!$B$33)-MAX(0,inputs!$B$31*(V114-inputs!$B$30)))</f>
        <v>51593.360466065009</v>
      </c>
      <c r="X114" s="19">
        <f>$H114+(INT(COLUMN(X$1)/2) - 5) * ($A114-$H114)/9</f>
        <v>11200</v>
      </c>
      <c r="Y114" s="24">
        <f>MAX(0,W114*(1+inputs!$B$33)-MAX(0,inputs!$B$31*(X114-inputs!$B$30)))</f>
        <v>52367.26087305598</v>
      </c>
      <c r="Z114" s="19">
        <f>IF(inputs!$B$27="YES",MAX(0,inputs!$B$31*(X114-inputs!$B$30)),0)</f>
        <v>0</v>
      </c>
      <c r="AA114" s="3">
        <f t="shared" si="6"/>
        <v>0</v>
      </c>
      <c r="AB114" s="1">
        <f t="shared" si="7"/>
        <v>0</v>
      </c>
      <c r="AC114" s="8">
        <f t="shared" si="8"/>
        <v>11200</v>
      </c>
    </row>
    <row r="115" spans="1:29" x14ac:dyDescent="0.2">
      <c r="A115" s="11">
        <f t="shared" si="5"/>
        <v>11300</v>
      </c>
      <c r="B115" s="15">
        <f>inputs!$C$3-MAX(0,MIN((calculations!A115-inputs!$B$8)*0.5,inputs!$C$3))+IF(AND(inputs!$B$23="YES",A115&lt;=inputs!$B$25),inputs!$B$24,0)</f>
        <v>12570</v>
      </c>
      <c r="C115" s="15">
        <f>MAX(0,MIN(A115-B115,inputs!$C$4)*inputs!$B$3)</f>
        <v>0</v>
      </c>
      <c r="D115" s="16">
        <f>MAX(0,(MIN(A115,inputs!$C$5)-(inputs!$C$4+B115))*inputs!$B$4)</f>
        <v>0</v>
      </c>
      <c r="E115" s="16">
        <f>MAX(0, (calculations!A115-inputs!$C$5)*inputs!$B$5)</f>
        <v>0</v>
      </c>
      <c r="F115" s="19">
        <f>MAX(0,inputs!$B$13*(MIN(calculations!A115,inputs!$C$14)-inputs!$C$13))+MAX(0,inputs!$B$14*(calculations!A115-inputs!$C$14))</f>
        <v>0</v>
      </c>
      <c r="G115" s="22">
        <f>MAX(MIN((calculations!A115-inputs!$B$21)/10000,100%),0) * inputs!$B$18</f>
        <v>0</v>
      </c>
      <c r="H115" s="24">
        <f>MIN(inputs!$B$32,A115)</f>
        <v>11300</v>
      </c>
      <c r="I115" s="24">
        <f>inputs!$B$29*(1+inputs!$B$33)-MAX(0,inputs!$B$31*(H115-inputs!$B$30))</f>
        <v>46486.999999999993</v>
      </c>
      <c r="J115" s="19">
        <f>$H115+(INT(COLUMN(J$1)/2) - 5) * ($A115-$H115)/9</f>
        <v>11300</v>
      </c>
      <c r="K115" s="24">
        <f>MAX(0,I115*(1+inputs!$B$33)-MAX(0,inputs!$B$31*(J115-inputs!$B$30)))</f>
        <v>47184.304999999986</v>
      </c>
      <c r="L115" s="19">
        <f>$H115+(INT(COLUMN(L$1)/2) - 5) * ($A115-$H115)/9</f>
        <v>11300</v>
      </c>
      <c r="M115" s="24">
        <f>MAX(0,K115*(1+inputs!$B$33)-MAX(0,inputs!$B$31*(L115-inputs!$B$30)))</f>
        <v>47892.06957499998</v>
      </c>
      <c r="N115" s="19">
        <f>$H115+(INT(COLUMN(N$1)/2) - 5) * ($A115-$H115)/9</f>
        <v>11300</v>
      </c>
      <c r="O115" s="24">
        <f>MAX(0,M115*(1+inputs!$B$33)-MAX(0,inputs!$B$31*(N115-inputs!$B$30)))</f>
        <v>48610.450618624971</v>
      </c>
      <c r="P115" s="19">
        <f>$H115+(INT(COLUMN(P$1)/2) - 5) * ($A115-$H115)/9</f>
        <v>11300</v>
      </c>
      <c r="Q115" s="24">
        <f>MAX(0,O115*(1+inputs!$B$33)-MAX(0,inputs!$B$31*(P115-inputs!$B$30)))</f>
        <v>49339.607377904344</v>
      </c>
      <c r="R115" s="19">
        <f>$H115+(INT(COLUMN(R$1)/2) - 5) * ($A115-$H115)/9</f>
        <v>11300</v>
      </c>
      <c r="S115" s="24">
        <f>MAX(0,Q115*(1+inputs!$B$33)-MAX(0,inputs!$B$31*(R115-inputs!$B$30)))</f>
        <v>50079.7014885729</v>
      </c>
      <c r="T115" s="19">
        <f>$H115+(INT(COLUMN(T$1)/2) - 5) * ($A115-$H115)/9</f>
        <v>11300</v>
      </c>
      <c r="U115" s="24">
        <f>MAX(0,S115*(1+inputs!$B$33)-MAX(0,inputs!$B$31*(T115-inputs!$B$30)))</f>
        <v>50830.897010901492</v>
      </c>
      <c r="V115" s="19">
        <f>$H115+(INT(COLUMN(V$1)/2) - 5) * ($A115-$H115)/9</f>
        <v>11300</v>
      </c>
      <c r="W115" s="24">
        <f>MAX(0,U115*(1+inputs!$B$33)-MAX(0,inputs!$B$31*(V115-inputs!$B$30)))</f>
        <v>51593.360466065009</v>
      </c>
      <c r="X115" s="19">
        <f>$H115+(INT(COLUMN(X$1)/2) - 5) * ($A115-$H115)/9</f>
        <v>11300</v>
      </c>
      <c r="Y115" s="24">
        <f>MAX(0,W115*(1+inputs!$B$33)-MAX(0,inputs!$B$31*(X115-inputs!$B$30)))</f>
        <v>52367.26087305598</v>
      </c>
      <c r="Z115" s="19">
        <f>IF(inputs!$B$27="YES",MAX(0,inputs!$B$31*(X115-inputs!$B$30)),0)</f>
        <v>0</v>
      </c>
      <c r="AA115" s="3">
        <f t="shared" si="6"/>
        <v>0</v>
      </c>
      <c r="AB115" s="1">
        <f t="shared" si="7"/>
        <v>0</v>
      </c>
      <c r="AC115" s="8">
        <f t="shared" si="8"/>
        <v>11300</v>
      </c>
    </row>
    <row r="116" spans="1:29" x14ac:dyDescent="0.2">
      <c r="A116" s="11">
        <f t="shared" si="5"/>
        <v>11400</v>
      </c>
      <c r="B116" s="15">
        <f>inputs!$C$3-MAX(0,MIN((calculations!A116-inputs!$B$8)*0.5,inputs!$C$3))+IF(AND(inputs!$B$23="YES",A116&lt;=inputs!$B$25),inputs!$B$24,0)</f>
        <v>12570</v>
      </c>
      <c r="C116" s="15">
        <f>MAX(0,MIN(A116-B116,inputs!$C$4)*inputs!$B$3)</f>
        <v>0</v>
      </c>
      <c r="D116" s="16">
        <f>MAX(0,(MIN(A116,inputs!$C$5)-(inputs!$C$4+B116))*inputs!$B$4)</f>
        <v>0</v>
      </c>
      <c r="E116" s="16">
        <f>MAX(0, (calculations!A116-inputs!$C$5)*inputs!$B$5)</f>
        <v>0</v>
      </c>
      <c r="F116" s="19">
        <f>MAX(0,inputs!$B$13*(MIN(calculations!A116,inputs!$C$14)-inputs!$C$13))+MAX(0,inputs!$B$14*(calculations!A116-inputs!$C$14))</f>
        <v>0</v>
      </c>
      <c r="G116" s="22">
        <f>MAX(MIN((calculations!A116-inputs!$B$21)/10000,100%),0) * inputs!$B$18</f>
        <v>0</v>
      </c>
      <c r="H116" s="24">
        <f>MIN(inputs!$B$32,A116)</f>
        <v>11400</v>
      </c>
      <c r="I116" s="24">
        <f>inputs!$B$29*(1+inputs!$B$33)-MAX(0,inputs!$B$31*(H116-inputs!$B$30))</f>
        <v>46486.999999999993</v>
      </c>
      <c r="J116" s="19">
        <f>$H116+(INT(COLUMN(J$1)/2) - 5) * ($A116-$H116)/9</f>
        <v>11400</v>
      </c>
      <c r="K116" s="24">
        <f>MAX(0,I116*(1+inputs!$B$33)-MAX(0,inputs!$B$31*(J116-inputs!$B$30)))</f>
        <v>47184.304999999986</v>
      </c>
      <c r="L116" s="19">
        <f>$H116+(INT(COLUMN(L$1)/2) - 5) * ($A116-$H116)/9</f>
        <v>11400</v>
      </c>
      <c r="M116" s="24">
        <f>MAX(0,K116*(1+inputs!$B$33)-MAX(0,inputs!$B$31*(L116-inputs!$B$30)))</f>
        <v>47892.06957499998</v>
      </c>
      <c r="N116" s="19">
        <f>$H116+(INT(COLUMN(N$1)/2) - 5) * ($A116-$H116)/9</f>
        <v>11400</v>
      </c>
      <c r="O116" s="24">
        <f>MAX(0,M116*(1+inputs!$B$33)-MAX(0,inputs!$B$31*(N116-inputs!$B$30)))</f>
        <v>48610.450618624971</v>
      </c>
      <c r="P116" s="19">
        <f>$H116+(INT(COLUMN(P$1)/2) - 5) * ($A116-$H116)/9</f>
        <v>11400</v>
      </c>
      <c r="Q116" s="24">
        <f>MAX(0,O116*(1+inputs!$B$33)-MAX(0,inputs!$B$31*(P116-inputs!$B$30)))</f>
        <v>49339.607377904344</v>
      </c>
      <c r="R116" s="19">
        <f>$H116+(INT(COLUMN(R$1)/2) - 5) * ($A116-$H116)/9</f>
        <v>11400</v>
      </c>
      <c r="S116" s="24">
        <f>MAX(0,Q116*(1+inputs!$B$33)-MAX(0,inputs!$B$31*(R116-inputs!$B$30)))</f>
        <v>50079.7014885729</v>
      </c>
      <c r="T116" s="19">
        <f>$H116+(INT(COLUMN(T$1)/2) - 5) * ($A116-$H116)/9</f>
        <v>11400</v>
      </c>
      <c r="U116" s="24">
        <f>MAX(0,S116*(1+inputs!$B$33)-MAX(0,inputs!$B$31*(T116-inputs!$B$30)))</f>
        <v>50830.897010901492</v>
      </c>
      <c r="V116" s="19">
        <f>$H116+(INT(COLUMN(V$1)/2) - 5) * ($A116-$H116)/9</f>
        <v>11400</v>
      </c>
      <c r="W116" s="24">
        <f>MAX(0,U116*(1+inputs!$B$33)-MAX(0,inputs!$B$31*(V116-inputs!$B$30)))</f>
        <v>51593.360466065009</v>
      </c>
      <c r="X116" s="19">
        <f>$H116+(INT(COLUMN(X$1)/2) - 5) * ($A116-$H116)/9</f>
        <v>11400</v>
      </c>
      <c r="Y116" s="24">
        <f>MAX(0,W116*(1+inputs!$B$33)-MAX(0,inputs!$B$31*(X116-inputs!$B$30)))</f>
        <v>52367.26087305598</v>
      </c>
      <c r="Z116" s="19">
        <f>IF(inputs!$B$27="YES",MAX(0,inputs!$B$31*(X116-inputs!$B$30)),0)</f>
        <v>0</v>
      </c>
      <c r="AA116" s="3">
        <f t="shared" si="6"/>
        <v>0</v>
      </c>
      <c r="AB116" s="1">
        <f t="shared" si="7"/>
        <v>0</v>
      </c>
      <c r="AC116" s="8">
        <f t="shared" si="8"/>
        <v>11400</v>
      </c>
    </row>
    <row r="117" spans="1:29" x14ac:dyDescent="0.2">
      <c r="A117" s="11">
        <f t="shared" si="5"/>
        <v>11500</v>
      </c>
      <c r="B117" s="15">
        <f>inputs!$C$3-MAX(0,MIN((calculations!A117-inputs!$B$8)*0.5,inputs!$C$3))+IF(AND(inputs!$B$23="YES",A117&lt;=inputs!$B$25),inputs!$B$24,0)</f>
        <v>12570</v>
      </c>
      <c r="C117" s="15">
        <f>MAX(0,MIN(A117-B117,inputs!$C$4)*inputs!$B$3)</f>
        <v>0</v>
      </c>
      <c r="D117" s="16">
        <f>MAX(0,(MIN(A117,inputs!$C$5)-(inputs!$C$4+B117))*inputs!$B$4)</f>
        <v>0</v>
      </c>
      <c r="E117" s="16">
        <f>MAX(0, (calculations!A117-inputs!$C$5)*inputs!$B$5)</f>
        <v>0</v>
      </c>
      <c r="F117" s="19">
        <f>MAX(0,inputs!$B$13*(MIN(calculations!A117,inputs!$C$14)-inputs!$C$13))+MAX(0,inputs!$B$14*(calculations!A117-inputs!$C$14))</f>
        <v>0</v>
      </c>
      <c r="G117" s="22">
        <f>MAX(MIN((calculations!A117-inputs!$B$21)/10000,100%),0) * inputs!$B$18</f>
        <v>0</v>
      </c>
      <c r="H117" s="24">
        <f>MIN(inputs!$B$32,A117)</f>
        <v>11500</v>
      </c>
      <c r="I117" s="24">
        <f>inputs!$B$29*(1+inputs!$B$33)-MAX(0,inputs!$B$31*(H117-inputs!$B$30))</f>
        <v>46486.999999999993</v>
      </c>
      <c r="J117" s="19">
        <f>$H117+(INT(COLUMN(J$1)/2) - 5) * ($A117-$H117)/9</f>
        <v>11500</v>
      </c>
      <c r="K117" s="24">
        <f>MAX(0,I117*(1+inputs!$B$33)-MAX(0,inputs!$B$31*(J117-inputs!$B$30)))</f>
        <v>47184.304999999986</v>
      </c>
      <c r="L117" s="19">
        <f>$H117+(INT(COLUMN(L$1)/2) - 5) * ($A117-$H117)/9</f>
        <v>11500</v>
      </c>
      <c r="M117" s="24">
        <f>MAX(0,K117*(1+inputs!$B$33)-MAX(0,inputs!$B$31*(L117-inputs!$B$30)))</f>
        <v>47892.06957499998</v>
      </c>
      <c r="N117" s="19">
        <f>$H117+(INT(COLUMN(N$1)/2) - 5) * ($A117-$H117)/9</f>
        <v>11500</v>
      </c>
      <c r="O117" s="24">
        <f>MAX(0,M117*(1+inputs!$B$33)-MAX(0,inputs!$B$31*(N117-inputs!$B$30)))</f>
        <v>48610.450618624971</v>
      </c>
      <c r="P117" s="19">
        <f>$H117+(INT(COLUMN(P$1)/2) - 5) * ($A117-$H117)/9</f>
        <v>11500</v>
      </c>
      <c r="Q117" s="24">
        <f>MAX(0,O117*(1+inputs!$B$33)-MAX(0,inputs!$B$31*(P117-inputs!$B$30)))</f>
        <v>49339.607377904344</v>
      </c>
      <c r="R117" s="19">
        <f>$H117+(INT(COLUMN(R$1)/2) - 5) * ($A117-$H117)/9</f>
        <v>11500</v>
      </c>
      <c r="S117" s="24">
        <f>MAX(0,Q117*(1+inputs!$B$33)-MAX(0,inputs!$B$31*(R117-inputs!$B$30)))</f>
        <v>50079.7014885729</v>
      </c>
      <c r="T117" s="19">
        <f>$H117+(INT(COLUMN(T$1)/2) - 5) * ($A117-$H117)/9</f>
        <v>11500</v>
      </c>
      <c r="U117" s="24">
        <f>MAX(0,S117*(1+inputs!$B$33)-MAX(0,inputs!$B$31*(T117-inputs!$B$30)))</f>
        <v>50830.897010901492</v>
      </c>
      <c r="V117" s="19">
        <f>$H117+(INT(COLUMN(V$1)/2) - 5) * ($A117-$H117)/9</f>
        <v>11500</v>
      </c>
      <c r="W117" s="24">
        <f>MAX(0,U117*(1+inputs!$B$33)-MAX(0,inputs!$B$31*(V117-inputs!$B$30)))</f>
        <v>51593.360466065009</v>
      </c>
      <c r="X117" s="19">
        <f>$H117+(INT(COLUMN(X$1)/2) - 5) * ($A117-$H117)/9</f>
        <v>11500</v>
      </c>
      <c r="Y117" s="24">
        <f>MAX(0,W117*(1+inputs!$B$33)-MAX(0,inputs!$B$31*(X117-inputs!$B$30)))</f>
        <v>52367.26087305598</v>
      </c>
      <c r="Z117" s="19">
        <f>IF(inputs!$B$27="YES",MAX(0,inputs!$B$31*(X117-inputs!$B$30)),0)</f>
        <v>0</v>
      </c>
      <c r="AA117" s="3">
        <f t="shared" si="6"/>
        <v>0</v>
      </c>
      <c r="AB117" s="1">
        <f t="shared" si="7"/>
        <v>0</v>
      </c>
      <c r="AC117" s="8">
        <f t="shared" si="8"/>
        <v>11500</v>
      </c>
    </row>
    <row r="118" spans="1:29" x14ac:dyDescent="0.2">
      <c r="A118" s="11">
        <f t="shared" si="5"/>
        <v>11600</v>
      </c>
      <c r="B118" s="15">
        <f>inputs!$C$3-MAX(0,MIN((calculations!A118-inputs!$B$8)*0.5,inputs!$C$3))+IF(AND(inputs!$B$23="YES",A118&lt;=inputs!$B$25),inputs!$B$24,0)</f>
        <v>12570</v>
      </c>
      <c r="C118" s="15">
        <f>MAX(0,MIN(A118-B118,inputs!$C$4)*inputs!$B$3)</f>
        <v>0</v>
      </c>
      <c r="D118" s="16">
        <f>MAX(0,(MIN(A118,inputs!$C$5)-(inputs!$C$4+B118))*inputs!$B$4)</f>
        <v>0</v>
      </c>
      <c r="E118" s="16">
        <f>MAX(0, (calculations!A118-inputs!$C$5)*inputs!$B$5)</f>
        <v>0</v>
      </c>
      <c r="F118" s="19">
        <f>MAX(0,inputs!$B$13*(MIN(calculations!A118,inputs!$C$14)-inputs!$C$13))+MAX(0,inputs!$B$14*(calculations!A118-inputs!$C$14))</f>
        <v>0</v>
      </c>
      <c r="G118" s="22">
        <f>MAX(MIN((calculations!A118-inputs!$B$21)/10000,100%),0) * inputs!$B$18</f>
        <v>0</v>
      </c>
      <c r="H118" s="24">
        <f>MIN(inputs!$B$32,A118)</f>
        <v>11600</v>
      </c>
      <c r="I118" s="24">
        <f>inputs!$B$29*(1+inputs!$B$33)-MAX(0,inputs!$B$31*(H118-inputs!$B$30))</f>
        <v>46486.999999999993</v>
      </c>
      <c r="J118" s="19">
        <f>$H118+(INT(COLUMN(J$1)/2) - 5) * ($A118-$H118)/9</f>
        <v>11600</v>
      </c>
      <c r="K118" s="24">
        <f>MAX(0,I118*(1+inputs!$B$33)-MAX(0,inputs!$B$31*(J118-inputs!$B$30)))</f>
        <v>47184.304999999986</v>
      </c>
      <c r="L118" s="19">
        <f>$H118+(INT(COLUMN(L$1)/2) - 5) * ($A118-$H118)/9</f>
        <v>11600</v>
      </c>
      <c r="M118" s="24">
        <f>MAX(0,K118*(1+inputs!$B$33)-MAX(0,inputs!$B$31*(L118-inputs!$B$30)))</f>
        <v>47892.06957499998</v>
      </c>
      <c r="N118" s="19">
        <f>$H118+(INT(COLUMN(N$1)/2) - 5) * ($A118-$H118)/9</f>
        <v>11600</v>
      </c>
      <c r="O118" s="24">
        <f>MAX(0,M118*(1+inputs!$B$33)-MAX(0,inputs!$B$31*(N118-inputs!$B$30)))</f>
        <v>48610.450618624971</v>
      </c>
      <c r="P118" s="19">
        <f>$H118+(INT(COLUMN(P$1)/2) - 5) * ($A118-$H118)/9</f>
        <v>11600</v>
      </c>
      <c r="Q118" s="24">
        <f>MAX(0,O118*(1+inputs!$B$33)-MAX(0,inputs!$B$31*(P118-inputs!$B$30)))</f>
        <v>49339.607377904344</v>
      </c>
      <c r="R118" s="19">
        <f>$H118+(INT(COLUMN(R$1)/2) - 5) * ($A118-$H118)/9</f>
        <v>11600</v>
      </c>
      <c r="S118" s="24">
        <f>MAX(0,Q118*(1+inputs!$B$33)-MAX(0,inputs!$B$31*(R118-inputs!$B$30)))</f>
        <v>50079.7014885729</v>
      </c>
      <c r="T118" s="19">
        <f>$H118+(INT(COLUMN(T$1)/2) - 5) * ($A118-$H118)/9</f>
        <v>11600</v>
      </c>
      <c r="U118" s="24">
        <f>MAX(0,S118*(1+inputs!$B$33)-MAX(0,inputs!$B$31*(T118-inputs!$B$30)))</f>
        <v>50830.897010901492</v>
      </c>
      <c r="V118" s="19">
        <f>$H118+(INT(COLUMN(V$1)/2) - 5) * ($A118-$H118)/9</f>
        <v>11600</v>
      </c>
      <c r="W118" s="24">
        <f>MAX(0,U118*(1+inputs!$B$33)-MAX(0,inputs!$B$31*(V118-inputs!$B$30)))</f>
        <v>51593.360466065009</v>
      </c>
      <c r="X118" s="19">
        <f>$H118+(INT(COLUMN(X$1)/2) - 5) * ($A118-$H118)/9</f>
        <v>11600</v>
      </c>
      <c r="Y118" s="24">
        <f>MAX(0,W118*(1+inputs!$B$33)-MAX(0,inputs!$B$31*(X118-inputs!$B$30)))</f>
        <v>52367.26087305598</v>
      </c>
      <c r="Z118" s="19">
        <f>IF(inputs!$B$27="YES",MAX(0,inputs!$B$31*(X118-inputs!$B$30)),0)</f>
        <v>0</v>
      </c>
      <c r="AA118" s="3">
        <f t="shared" si="6"/>
        <v>0</v>
      </c>
      <c r="AB118" s="1">
        <f t="shared" si="7"/>
        <v>0</v>
      </c>
      <c r="AC118" s="8">
        <f t="shared" si="8"/>
        <v>11600</v>
      </c>
    </row>
    <row r="119" spans="1:29" x14ac:dyDescent="0.2">
      <c r="A119" s="11">
        <f t="shared" si="5"/>
        <v>11700</v>
      </c>
      <c r="B119" s="15">
        <f>inputs!$C$3-MAX(0,MIN((calculations!A119-inputs!$B$8)*0.5,inputs!$C$3))+IF(AND(inputs!$B$23="YES",A119&lt;=inputs!$B$25),inputs!$B$24,0)</f>
        <v>12570</v>
      </c>
      <c r="C119" s="15">
        <f>MAX(0,MIN(A119-B119,inputs!$C$4)*inputs!$B$3)</f>
        <v>0</v>
      </c>
      <c r="D119" s="16">
        <f>MAX(0,(MIN(A119,inputs!$C$5)-(inputs!$C$4+B119))*inputs!$B$4)</f>
        <v>0</v>
      </c>
      <c r="E119" s="16">
        <f>MAX(0, (calculations!A119-inputs!$C$5)*inputs!$B$5)</f>
        <v>0</v>
      </c>
      <c r="F119" s="19">
        <f>MAX(0,inputs!$B$13*(MIN(calculations!A119,inputs!$C$14)-inputs!$C$13))+MAX(0,inputs!$B$14*(calculations!A119-inputs!$C$14))</f>
        <v>0</v>
      </c>
      <c r="G119" s="22">
        <f>MAX(MIN((calculations!A119-inputs!$B$21)/10000,100%),0) * inputs!$B$18</f>
        <v>0</v>
      </c>
      <c r="H119" s="24">
        <f>MIN(inputs!$B$32,A119)</f>
        <v>11700</v>
      </c>
      <c r="I119" s="24">
        <f>inputs!$B$29*(1+inputs!$B$33)-MAX(0,inputs!$B$31*(H119-inputs!$B$30))</f>
        <v>46486.999999999993</v>
      </c>
      <c r="J119" s="19">
        <f>$H119+(INT(COLUMN(J$1)/2) - 5) * ($A119-$H119)/9</f>
        <v>11700</v>
      </c>
      <c r="K119" s="24">
        <f>MAX(0,I119*(1+inputs!$B$33)-MAX(0,inputs!$B$31*(J119-inputs!$B$30)))</f>
        <v>47184.304999999986</v>
      </c>
      <c r="L119" s="19">
        <f>$H119+(INT(COLUMN(L$1)/2) - 5) * ($A119-$H119)/9</f>
        <v>11700</v>
      </c>
      <c r="M119" s="24">
        <f>MAX(0,K119*(1+inputs!$B$33)-MAX(0,inputs!$B$31*(L119-inputs!$B$30)))</f>
        <v>47892.06957499998</v>
      </c>
      <c r="N119" s="19">
        <f>$H119+(INT(COLUMN(N$1)/2) - 5) * ($A119-$H119)/9</f>
        <v>11700</v>
      </c>
      <c r="O119" s="24">
        <f>MAX(0,M119*(1+inputs!$B$33)-MAX(0,inputs!$B$31*(N119-inputs!$B$30)))</f>
        <v>48610.450618624971</v>
      </c>
      <c r="P119" s="19">
        <f>$H119+(INT(COLUMN(P$1)/2) - 5) * ($A119-$H119)/9</f>
        <v>11700</v>
      </c>
      <c r="Q119" s="24">
        <f>MAX(0,O119*(1+inputs!$B$33)-MAX(0,inputs!$B$31*(P119-inputs!$B$30)))</f>
        <v>49339.607377904344</v>
      </c>
      <c r="R119" s="19">
        <f>$H119+(INT(COLUMN(R$1)/2) - 5) * ($A119-$H119)/9</f>
        <v>11700</v>
      </c>
      <c r="S119" s="24">
        <f>MAX(0,Q119*(1+inputs!$B$33)-MAX(0,inputs!$B$31*(R119-inputs!$B$30)))</f>
        <v>50079.7014885729</v>
      </c>
      <c r="T119" s="19">
        <f>$H119+(INT(COLUMN(T$1)/2) - 5) * ($A119-$H119)/9</f>
        <v>11700</v>
      </c>
      <c r="U119" s="24">
        <f>MAX(0,S119*(1+inputs!$B$33)-MAX(0,inputs!$B$31*(T119-inputs!$B$30)))</f>
        <v>50830.897010901492</v>
      </c>
      <c r="V119" s="19">
        <f>$H119+(INT(COLUMN(V$1)/2) - 5) * ($A119-$H119)/9</f>
        <v>11700</v>
      </c>
      <c r="W119" s="24">
        <f>MAX(0,U119*(1+inputs!$B$33)-MAX(0,inputs!$B$31*(V119-inputs!$B$30)))</f>
        <v>51593.360466065009</v>
      </c>
      <c r="X119" s="19">
        <f>$H119+(INT(COLUMN(X$1)/2) - 5) * ($A119-$H119)/9</f>
        <v>11700</v>
      </c>
      <c r="Y119" s="24">
        <f>MAX(0,W119*(1+inputs!$B$33)-MAX(0,inputs!$B$31*(X119-inputs!$B$30)))</f>
        <v>52367.26087305598</v>
      </c>
      <c r="Z119" s="19">
        <f>IF(inputs!$B$27="YES",MAX(0,inputs!$B$31*(X119-inputs!$B$30)),0)</f>
        <v>0</v>
      </c>
      <c r="AA119" s="3">
        <f t="shared" si="6"/>
        <v>0</v>
      </c>
      <c r="AB119" s="1">
        <f t="shared" si="7"/>
        <v>0</v>
      </c>
      <c r="AC119" s="8">
        <f t="shared" si="8"/>
        <v>11700</v>
      </c>
    </row>
    <row r="120" spans="1:29" x14ac:dyDescent="0.2">
      <c r="A120" s="11">
        <f t="shared" si="5"/>
        <v>11800</v>
      </c>
      <c r="B120" s="15">
        <f>inputs!$C$3-MAX(0,MIN((calculations!A120-inputs!$B$8)*0.5,inputs!$C$3))+IF(AND(inputs!$B$23="YES",A120&lt;=inputs!$B$25),inputs!$B$24,0)</f>
        <v>12570</v>
      </c>
      <c r="C120" s="15">
        <f>MAX(0,MIN(A120-B120,inputs!$C$4)*inputs!$B$3)</f>
        <v>0</v>
      </c>
      <c r="D120" s="16">
        <f>MAX(0,(MIN(A120,inputs!$C$5)-(inputs!$C$4+B120))*inputs!$B$4)</f>
        <v>0</v>
      </c>
      <c r="E120" s="16">
        <f>MAX(0, (calculations!A120-inputs!$C$5)*inputs!$B$5)</f>
        <v>0</v>
      </c>
      <c r="F120" s="19">
        <f>MAX(0,inputs!$B$13*(MIN(calculations!A120,inputs!$C$14)-inputs!$C$13))+MAX(0,inputs!$B$14*(calculations!A120-inputs!$C$14))</f>
        <v>0</v>
      </c>
      <c r="G120" s="22">
        <f>MAX(MIN((calculations!A120-inputs!$B$21)/10000,100%),0) * inputs!$B$18</f>
        <v>0</v>
      </c>
      <c r="H120" s="24">
        <f>MIN(inputs!$B$32,A120)</f>
        <v>11800</v>
      </c>
      <c r="I120" s="24">
        <f>inputs!$B$29*(1+inputs!$B$33)-MAX(0,inputs!$B$31*(H120-inputs!$B$30))</f>
        <v>46486.999999999993</v>
      </c>
      <c r="J120" s="19">
        <f>$H120+(INT(COLUMN(J$1)/2) - 5) * ($A120-$H120)/9</f>
        <v>11800</v>
      </c>
      <c r="K120" s="24">
        <f>MAX(0,I120*(1+inputs!$B$33)-MAX(0,inputs!$B$31*(J120-inputs!$B$30)))</f>
        <v>47184.304999999986</v>
      </c>
      <c r="L120" s="19">
        <f>$H120+(INT(COLUMN(L$1)/2) - 5) * ($A120-$H120)/9</f>
        <v>11800</v>
      </c>
      <c r="M120" s="24">
        <f>MAX(0,K120*(1+inputs!$B$33)-MAX(0,inputs!$B$31*(L120-inputs!$B$30)))</f>
        <v>47892.06957499998</v>
      </c>
      <c r="N120" s="19">
        <f>$H120+(INT(COLUMN(N$1)/2) - 5) * ($A120-$H120)/9</f>
        <v>11800</v>
      </c>
      <c r="O120" s="24">
        <f>MAX(0,M120*(1+inputs!$B$33)-MAX(0,inputs!$B$31*(N120-inputs!$B$30)))</f>
        <v>48610.450618624971</v>
      </c>
      <c r="P120" s="19">
        <f>$H120+(INT(COLUMN(P$1)/2) - 5) * ($A120-$H120)/9</f>
        <v>11800</v>
      </c>
      <c r="Q120" s="24">
        <f>MAX(0,O120*(1+inputs!$B$33)-MAX(0,inputs!$B$31*(P120-inputs!$B$30)))</f>
        <v>49339.607377904344</v>
      </c>
      <c r="R120" s="19">
        <f>$H120+(INT(COLUMN(R$1)/2) - 5) * ($A120-$H120)/9</f>
        <v>11800</v>
      </c>
      <c r="S120" s="24">
        <f>MAX(0,Q120*(1+inputs!$B$33)-MAX(0,inputs!$B$31*(R120-inputs!$B$30)))</f>
        <v>50079.7014885729</v>
      </c>
      <c r="T120" s="19">
        <f>$H120+(INT(COLUMN(T$1)/2) - 5) * ($A120-$H120)/9</f>
        <v>11800</v>
      </c>
      <c r="U120" s="24">
        <f>MAX(0,S120*(1+inputs!$B$33)-MAX(0,inputs!$B$31*(T120-inputs!$B$30)))</f>
        <v>50830.897010901492</v>
      </c>
      <c r="V120" s="19">
        <f>$H120+(INT(COLUMN(V$1)/2) - 5) * ($A120-$H120)/9</f>
        <v>11800</v>
      </c>
      <c r="W120" s="24">
        <f>MAX(0,U120*(1+inputs!$B$33)-MAX(0,inputs!$B$31*(V120-inputs!$B$30)))</f>
        <v>51593.360466065009</v>
      </c>
      <c r="X120" s="19">
        <f>$H120+(INT(COLUMN(X$1)/2) - 5) * ($A120-$H120)/9</f>
        <v>11800</v>
      </c>
      <c r="Y120" s="24">
        <f>MAX(0,W120*(1+inputs!$B$33)-MAX(0,inputs!$B$31*(X120-inputs!$B$30)))</f>
        <v>52367.26087305598</v>
      </c>
      <c r="Z120" s="19">
        <f>IF(inputs!$B$27="YES",MAX(0,inputs!$B$31*(X120-inputs!$B$30)),0)</f>
        <v>0</v>
      </c>
      <c r="AA120" s="3">
        <f t="shared" si="6"/>
        <v>0</v>
      </c>
      <c r="AB120" s="1">
        <f t="shared" si="7"/>
        <v>0</v>
      </c>
      <c r="AC120" s="8">
        <f t="shared" si="8"/>
        <v>11800</v>
      </c>
    </row>
    <row r="121" spans="1:29" x14ac:dyDescent="0.2">
      <c r="A121" s="11">
        <f t="shared" si="5"/>
        <v>11900</v>
      </c>
      <c r="B121" s="15">
        <f>inputs!$C$3-MAX(0,MIN((calculations!A121-inputs!$B$8)*0.5,inputs!$C$3))+IF(AND(inputs!$B$23="YES",A121&lt;=inputs!$B$25),inputs!$B$24,0)</f>
        <v>12570</v>
      </c>
      <c r="C121" s="15">
        <f>MAX(0,MIN(A121-B121,inputs!$C$4)*inputs!$B$3)</f>
        <v>0</v>
      </c>
      <c r="D121" s="16">
        <f>MAX(0,(MIN(A121,inputs!$C$5)-(inputs!$C$4+B121))*inputs!$B$4)</f>
        <v>0</v>
      </c>
      <c r="E121" s="16">
        <f>MAX(0, (calculations!A121-inputs!$C$5)*inputs!$B$5)</f>
        <v>0</v>
      </c>
      <c r="F121" s="19">
        <f>MAX(0,inputs!$B$13*(MIN(calculations!A121,inputs!$C$14)-inputs!$C$13))+MAX(0,inputs!$B$14*(calculations!A121-inputs!$C$14))</f>
        <v>0</v>
      </c>
      <c r="G121" s="22">
        <f>MAX(MIN((calculations!A121-inputs!$B$21)/10000,100%),0) * inputs!$B$18</f>
        <v>0</v>
      </c>
      <c r="H121" s="24">
        <f>MIN(inputs!$B$32,A121)</f>
        <v>11900</v>
      </c>
      <c r="I121" s="24">
        <f>inputs!$B$29*(1+inputs!$B$33)-MAX(0,inputs!$B$31*(H121-inputs!$B$30))</f>
        <v>46486.999999999993</v>
      </c>
      <c r="J121" s="19">
        <f>$H121+(INT(COLUMN(J$1)/2) - 5) * ($A121-$H121)/9</f>
        <v>11900</v>
      </c>
      <c r="K121" s="24">
        <f>MAX(0,I121*(1+inputs!$B$33)-MAX(0,inputs!$B$31*(J121-inputs!$B$30)))</f>
        <v>47184.304999999986</v>
      </c>
      <c r="L121" s="19">
        <f>$H121+(INT(COLUMN(L$1)/2) - 5) * ($A121-$H121)/9</f>
        <v>11900</v>
      </c>
      <c r="M121" s="24">
        <f>MAX(0,K121*(1+inputs!$B$33)-MAX(0,inputs!$B$31*(L121-inputs!$B$30)))</f>
        <v>47892.06957499998</v>
      </c>
      <c r="N121" s="19">
        <f>$H121+(INT(COLUMN(N$1)/2) - 5) * ($A121-$H121)/9</f>
        <v>11900</v>
      </c>
      <c r="O121" s="24">
        <f>MAX(0,M121*(1+inputs!$B$33)-MAX(0,inputs!$B$31*(N121-inputs!$B$30)))</f>
        <v>48610.450618624971</v>
      </c>
      <c r="P121" s="19">
        <f>$H121+(INT(COLUMN(P$1)/2) - 5) * ($A121-$H121)/9</f>
        <v>11900</v>
      </c>
      <c r="Q121" s="24">
        <f>MAX(0,O121*(1+inputs!$B$33)-MAX(0,inputs!$B$31*(P121-inputs!$B$30)))</f>
        <v>49339.607377904344</v>
      </c>
      <c r="R121" s="19">
        <f>$H121+(INT(COLUMN(R$1)/2) - 5) * ($A121-$H121)/9</f>
        <v>11900</v>
      </c>
      <c r="S121" s="24">
        <f>MAX(0,Q121*(1+inputs!$B$33)-MAX(0,inputs!$B$31*(R121-inputs!$B$30)))</f>
        <v>50079.7014885729</v>
      </c>
      <c r="T121" s="19">
        <f>$H121+(INT(COLUMN(T$1)/2) - 5) * ($A121-$H121)/9</f>
        <v>11900</v>
      </c>
      <c r="U121" s="24">
        <f>MAX(0,S121*(1+inputs!$B$33)-MAX(0,inputs!$B$31*(T121-inputs!$B$30)))</f>
        <v>50830.897010901492</v>
      </c>
      <c r="V121" s="19">
        <f>$H121+(INT(COLUMN(V$1)/2) - 5) * ($A121-$H121)/9</f>
        <v>11900</v>
      </c>
      <c r="W121" s="24">
        <f>MAX(0,U121*(1+inputs!$B$33)-MAX(0,inputs!$B$31*(V121-inputs!$B$30)))</f>
        <v>51593.360466065009</v>
      </c>
      <c r="X121" s="19">
        <f>$H121+(INT(COLUMN(X$1)/2) - 5) * ($A121-$H121)/9</f>
        <v>11900</v>
      </c>
      <c r="Y121" s="24">
        <f>MAX(0,W121*(1+inputs!$B$33)-MAX(0,inputs!$B$31*(X121-inputs!$B$30)))</f>
        <v>52367.26087305598</v>
      </c>
      <c r="Z121" s="19">
        <f>IF(inputs!$B$27="YES",MAX(0,inputs!$B$31*(X121-inputs!$B$30)),0)</f>
        <v>0</v>
      </c>
      <c r="AA121" s="3">
        <f t="shared" si="6"/>
        <v>0</v>
      </c>
      <c r="AB121" s="1">
        <f t="shared" si="7"/>
        <v>0</v>
      </c>
      <c r="AC121" s="8">
        <f t="shared" si="8"/>
        <v>11900</v>
      </c>
    </row>
    <row r="122" spans="1:29" x14ac:dyDescent="0.2">
      <c r="A122" s="11">
        <f t="shared" si="5"/>
        <v>12000</v>
      </c>
      <c r="B122" s="15">
        <f>inputs!$C$3-MAX(0,MIN((calculations!A122-inputs!$B$8)*0.5,inputs!$C$3))+IF(AND(inputs!$B$23="YES",A122&lt;=inputs!$B$25),inputs!$B$24,0)</f>
        <v>12570</v>
      </c>
      <c r="C122" s="15">
        <f>MAX(0,MIN(A122-B122,inputs!$C$4)*inputs!$B$3)</f>
        <v>0</v>
      </c>
      <c r="D122" s="16">
        <f>MAX(0,(MIN(A122,inputs!$C$5)-(inputs!$C$4+B122))*inputs!$B$4)</f>
        <v>0</v>
      </c>
      <c r="E122" s="16">
        <f>MAX(0, (calculations!A122-inputs!$C$5)*inputs!$B$5)</f>
        <v>0</v>
      </c>
      <c r="F122" s="19">
        <f>MAX(0,inputs!$B$13*(MIN(calculations!A122,inputs!$C$14)-inputs!$C$13))+MAX(0,inputs!$B$14*(calculations!A122-inputs!$C$14))</f>
        <v>0</v>
      </c>
      <c r="G122" s="22">
        <f>MAX(MIN((calculations!A122-inputs!$B$21)/10000,100%),0) * inputs!$B$18</f>
        <v>0</v>
      </c>
      <c r="H122" s="24">
        <f>MIN(inputs!$B$32,A122)</f>
        <v>12000</v>
      </c>
      <c r="I122" s="24">
        <f>inputs!$B$29*(1+inputs!$B$33)-MAX(0,inputs!$B$31*(H122-inputs!$B$30))</f>
        <v>46486.999999999993</v>
      </c>
      <c r="J122" s="19">
        <f>$H122+(INT(COLUMN(J$1)/2) - 5) * ($A122-$H122)/9</f>
        <v>12000</v>
      </c>
      <c r="K122" s="24">
        <f>MAX(0,I122*(1+inputs!$B$33)-MAX(0,inputs!$B$31*(J122-inputs!$B$30)))</f>
        <v>47184.304999999986</v>
      </c>
      <c r="L122" s="19">
        <f>$H122+(INT(COLUMN(L$1)/2) - 5) * ($A122-$H122)/9</f>
        <v>12000</v>
      </c>
      <c r="M122" s="24">
        <f>MAX(0,K122*(1+inputs!$B$33)-MAX(0,inputs!$B$31*(L122-inputs!$B$30)))</f>
        <v>47892.06957499998</v>
      </c>
      <c r="N122" s="19">
        <f>$H122+(INT(COLUMN(N$1)/2) - 5) * ($A122-$H122)/9</f>
        <v>12000</v>
      </c>
      <c r="O122" s="24">
        <f>MAX(0,M122*(1+inputs!$B$33)-MAX(0,inputs!$B$31*(N122-inputs!$B$30)))</f>
        <v>48610.450618624971</v>
      </c>
      <c r="P122" s="19">
        <f>$H122+(INT(COLUMN(P$1)/2) - 5) * ($A122-$H122)/9</f>
        <v>12000</v>
      </c>
      <c r="Q122" s="24">
        <f>MAX(0,O122*(1+inputs!$B$33)-MAX(0,inputs!$B$31*(P122-inputs!$B$30)))</f>
        <v>49339.607377904344</v>
      </c>
      <c r="R122" s="19">
        <f>$H122+(INT(COLUMN(R$1)/2) - 5) * ($A122-$H122)/9</f>
        <v>12000</v>
      </c>
      <c r="S122" s="24">
        <f>MAX(0,Q122*(1+inputs!$B$33)-MAX(0,inputs!$B$31*(R122-inputs!$B$30)))</f>
        <v>50079.7014885729</v>
      </c>
      <c r="T122" s="19">
        <f>$H122+(INT(COLUMN(T$1)/2) - 5) * ($A122-$H122)/9</f>
        <v>12000</v>
      </c>
      <c r="U122" s="24">
        <f>MAX(0,S122*(1+inputs!$B$33)-MAX(0,inputs!$B$31*(T122-inputs!$B$30)))</f>
        <v>50830.897010901492</v>
      </c>
      <c r="V122" s="19">
        <f>$H122+(INT(COLUMN(V$1)/2) - 5) * ($A122-$H122)/9</f>
        <v>12000</v>
      </c>
      <c r="W122" s="24">
        <f>MAX(0,U122*(1+inputs!$B$33)-MAX(0,inputs!$B$31*(V122-inputs!$B$30)))</f>
        <v>51593.360466065009</v>
      </c>
      <c r="X122" s="19">
        <f>$H122+(INT(COLUMN(X$1)/2) - 5) * ($A122-$H122)/9</f>
        <v>12000</v>
      </c>
      <c r="Y122" s="24">
        <f>MAX(0,W122*(1+inputs!$B$33)-MAX(0,inputs!$B$31*(X122-inputs!$B$30)))</f>
        <v>52367.26087305598</v>
      </c>
      <c r="Z122" s="19">
        <f>IF(inputs!$B$27="YES",MAX(0,inputs!$B$31*(X122-inputs!$B$30)),0)</f>
        <v>0</v>
      </c>
      <c r="AA122" s="3">
        <f t="shared" si="6"/>
        <v>0</v>
      </c>
      <c r="AB122" s="1">
        <f t="shared" si="7"/>
        <v>0</v>
      </c>
      <c r="AC122" s="8">
        <f t="shared" si="8"/>
        <v>12000</v>
      </c>
    </row>
    <row r="123" spans="1:29" x14ac:dyDescent="0.2">
      <c r="A123" s="11">
        <f t="shared" si="5"/>
        <v>12100</v>
      </c>
      <c r="B123" s="15">
        <f>inputs!$C$3-MAX(0,MIN((calculations!A123-inputs!$B$8)*0.5,inputs!$C$3))+IF(AND(inputs!$B$23="YES",A123&lt;=inputs!$B$25),inputs!$B$24,0)</f>
        <v>12570</v>
      </c>
      <c r="C123" s="15">
        <f>MAX(0,MIN(A123-B123,inputs!$C$4)*inputs!$B$3)</f>
        <v>0</v>
      </c>
      <c r="D123" s="16">
        <f>MAX(0,(MIN(A123,inputs!$C$5)-(inputs!$C$4+B123))*inputs!$B$4)</f>
        <v>0</v>
      </c>
      <c r="E123" s="16">
        <f>MAX(0, (calculations!A123-inputs!$C$5)*inputs!$B$5)</f>
        <v>0</v>
      </c>
      <c r="F123" s="19">
        <f>MAX(0,inputs!$B$13*(MIN(calculations!A123,inputs!$C$14)-inputs!$C$13))+MAX(0,inputs!$B$14*(calculations!A123-inputs!$C$14))</f>
        <v>0</v>
      </c>
      <c r="G123" s="22">
        <f>MAX(MIN((calculations!A123-inputs!$B$21)/10000,100%),0) * inputs!$B$18</f>
        <v>0</v>
      </c>
      <c r="H123" s="24">
        <f>MIN(inputs!$B$32,A123)</f>
        <v>12100</v>
      </c>
      <c r="I123" s="24">
        <f>inputs!$B$29*(1+inputs!$B$33)-MAX(0,inputs!$B$31*(H123-inputs!$B$30))</f>
        <v>46486.999999999993</v>
      </c>
      <c r="J123" s="19">
        <f>$H123+(INT(COLUMN(J$1)/2) - 5) * ($A123-$H123)/9</f>
        <v>12100</v>
      </c>
      <c r="K123" s="24">
        <f>MAX(0,I123*(1+inputs!$B$33)-MAX(0,inputs!$B$31*(J123-inputs!$B$30)))</f>
        <v>47184.304999999986</v>
      </c>
      <c r="L123" s="19">
        <f>$H123+(INT(COLUMN(L$1)/2) - 5) * ($A123-$H123)/9</f>
        <v>12100</v>
      </c>
      <c r="M123" s="24">
        <f>MAX(0,K123*(1+inputs!$B$33)-MAX(0,inputs!$B$31*(L123-inputs!$B$30)))</f>
        <v>47892.06957499998</v>
      </c>
      <c r="N123" s="19">
        <f>$H123+(INT(COLUMN(N$1)/2) - 5) * ($A123-$H123)/9</f>
        <v>12100</v>
      </c>
      <c r="O123" s="24">
        <f>MAX(0,M123*(1+inputs!$B$33)-MAX(0,inputs!$B$31*(N123-inputs!$B$30)))</f>
        <v>48610.450618624971</v>
      </c>
      <c r="P123" s="19">
        <f>$H123+(INT(COLUMN(P$1)/2) - 5) * ($A123-$H123)/9</f>
        <v>12100</v>
      </c>
      <c r="Q123" s="24">
        <f>MAX(0,O123*(1+inputs!$B$33)-MAX(0,inputs!$B$31*(P123-inputs!$B$30)))</f>
        <v>49339.607377904344</v>
      </c>
      <c r="R123" s="19">
        <f>$H123+(INT(COLUMN(R$1)/2) - 5) * ($A123-$H123)/9</f>
        <v>12100</v>
      </c>
      <c r="S123" s="24">
        <f>MAX(0,Q123*(1+inputs!$B$33)-MAX(0,inputs!$B$31*(R123-inputs!$B$30)))</f>
        <v>50079.7014885729</v>
      </c>
      <c r="T123" s="19">
        <f>$H123+(INT(COLUMN(T$1)/2) - 5) * ($A123-$H123)/9</f>
        <v>12100</v>
      </c>
      <c r="U123" s="24">
        <f>MAX(0,S123*(1+inputs!$B$33)-MAX(0,inputs!$B$31*(T123-inputs!$B$30)))</f>
        <v>50830.897010901492</v>
      </c>
      <c r="V123" s="19">
        <f>$H123+(INT(COLUMN(V$1)/2) - 5) * ($A123-$H123)/9</f>
        <v>12100</v>
      </c>
      <c r="W123" s="24">
        <f>MAX(0,U123*(1+inputs!$B$33)-MAX(0,inputs!$B$31*(V123-inputs!$B$30)))</f>
        <v>51593.360466065009</v>
      </c>
      <c r="X123" s="19">
        <f>$H123+(INT(COLUMN(X$1)/2) - 5) * ($A123-$H123)/9</f>
        <v>12100</v>
      </c>
      <c r="Y123" s="24">
        <f>MAX(0,W123*(1+inputs!$B$33)-MAX(0,inputs!$B$31*(X123-inputs!$B$30)))</f>
        <v>52367.26087305598</v>
      </c>
      <c r="Z123" s="19">
        <f>IF(inputs!$B$27="YES",MAX(0,inputs!$B$31*(X123-inputs!$B$30)),0)</f>
        <v>0</v>
      </c>
      <c r="AA123" s="3">
        <f t="shared" si="6"/>
        <v>0</v>
      </c>
      <c r="AB123" s="1">
        <f t="shared" si="7"/>
        <v>0</v>
      </c>
      <c r="AC123" s="8">
        <f t="shared" si="8"/>
        <v>12100</v>
      </c>
    </row>
    <row r="124" spans="1:29" x14ac:dyDescent="0.2">
      <c r="A124" s="11">
        <f t="shared" si="5"/>
        <v>12200</v>
      </c>
      <c r="B124" s="15">
        <f>inputs!$C$3-MAX(0,MIN((calculations!A124-inputs!$B$8)*0.5,inputs!$C$3))+IF(AND(inputs!$B$23="YES",A124&lt;=inputs!$B$25),inputs!$B$24,0)</f>
        <v>12570</v>
      </c>
      <c r="C124" s="15">
        <f>MAX(0,MIN(A124-B124,inputs!$C$4)*inputs!$B$3)</f>
        <v>0</v>
      </c>
      <c r="D124" s="16">
        <f>MAX(0,(MIN(A124,inputs!$C$5)-(inputs!$C$4+B124))*inputs!$B$4)</f>
        <v>0</v>
      </c>
      <c r="E124" s="16">
        <f>MAX(0, (calculations!A124-inputs!$C$5)*inputs!$B$5)</f>
        <v>0</v>
      </c>
      <c r="F124" s="19">
        <f>MAX(0,inputs!$B$13*(MIN(calculations!A124,inputs!$C$14)-inputs!$C$13))+MAX(0,inputs!$B$14*(calculations!A124-inputs!$C$14))</f>
        <v>0</v>
      </c>
      <c r="G124" s="22">
        <f>MAX(MIN((calculations!A124-inputs!$B$21)/10000,100%),0) * inputs!$B$18</f>
        <v>0</v>
      </c>
      <c r="H124" s="24">
        <f>MIN(inputs!$B$32,A124)</f>
        <v>12200</v>
      </c>
      <c r="I124" s="24">
        <f>inputs!$B$29*(1+inputs!$B$33)-MAX(0,inputs!$B$31*(H124-inputs!$B$30))</f>
        <v>46486.999999999993</v>
      </c>
      <c r="J124" s="19">
        <f>$H124+(INT(COLUMN(J$1)/2) - 5) * ($A124-$H124)/9</f>
        <v>12200</v>
      </c>
      <c r="K124" s="24">
        <f>MAX(0,I124*(1+inputs!$B$33)-MAX(0,inputs!$B$31*(J124-inputs!$B$30)))</f>
        <v>47184.304999999986</v>
      </c>
      <c r="L124" s="19">
        <f>$H124+(INT(COLUMN(L$1)/2) - 5) * ($A124-$H124)/9</f>
        <v>12200</v>
      </c>
      <c r="M124" s="24">
        <f>MAX(0,K124*(1+inputs!$B$33)-MAX(0,inputs!$B$31*(L124-inputs!$B$30)))</f>
        <v>47892.06957499998</v>
      </c>
      <c r="N124" s="19">
        <f>$H124+(INT(COLUMN(N$1)/2) - 5) * ($A124-$H124)/9</f>
        <v>12200</v>
      </c>
      <c r="O124" s="24">
        <f>MAX(0,M124*(1+inputs!$B$33)-MAX(0,inputs!$B$31*(N124-inputs!$B$30)))</f>
        <v>48610.450618624971</v>
      </c>
      <c r="P124" s="19">
        <f>$H124+(INT(COLUMN(P$1)/2) - 5) * ($A124-$H124)/9</f>
        <v>12200</v>
      </c>
      <c r="Q124" s="24">
        <f>MAX(0,O124*(1+inputs!$B$33)-MAX(0,inputs!$B$31*(P124-inputs!$B$30)))</f>
        <v>49339.607377904344</v>
      </c>
      <c r="R124" s="19">
        <f>$H124+(INT(COLUMN(R$1)/2) - 5) * ($A124-$H124)/9</f>
        <v>12200</v>
      </c>
      <c r="S124" s="24">
        <f>MAX(0,Q124*(1+inputs!$B$33)-MAX(0,inputs!$B$31*(R124-inputs!$B$30)))</f>
        <v>50079.7014885729</v>
      </c>
      <c r="T124" s="19">
        <f>$H124+(INT(COLUMN(T$1)/2) - 5) * ($A124-$H124)/9</f>
        <v>12200</v>
      </c>
      <c r="U124" s="24">
        <f>MAX(0,S124*(1+inputs!$B$33)-MAX(0,inputs!$B$31*(T124-inputs!$B$30)))</f>
        <v>50830.897010901492</v>
      </c>
      <c r="V124" s="19">
        <f>$H124+(INT(COLUMN(V$1)/2) - 5) * ($A124-$H124)/9</f>
        <v>12200</v>
      </c>
      <c r="W124" s="24">
        <f>MAX(0,U124*(1+inputs!$B$33)-MAX(0,inputs!$B$31*(V124-inputs!$B$30)))</f>
        <v>51593.360466065009</v>
      </c>
      <c r="X124" s="19">
        <f>$H124+(INT(COLUMN(X$1)/2) - 5) * ($A124-$H124)/9</f>
        <v>12200</v>
      </c>
      <c r="Y124" s="24">
        <f>MAX(0,W124*(1+inputs!$B$33)-MAX(0,inputs!$B$31*(X124-inputs!$B$30)))</f>
        <v>52367.26087305598</v>
      </c>
      <c r="Z124" s="19">
        <f>IF(inputs!$B$27="YES",MAX(0,inputs!$B$31*(X124-inputs!$B$30)),0)</f>
        <v>0</v>
      </c>
      <c r="AA124" s="3">
        <f t="shared" si="6"/>
        <v>0</v>
      </c>
      <c r="AB124" s="1">
        <f t="shared" si="7"/>
        <v>0</v>
      </c>
      <c r="AC124" s="8">
        <f t="shared" si="8"/>
        <v>12200</v>
      </c>
    </row>
    <row r="125" spans="1:29" x14ac:dyDescent="0.2">
      <c r="A125" s="11">
        <f t="shared" si="5"/>
        <v>12300</v>
      </c>
      <c r="B125" s="15">
        <f>inputs!$C$3-MAX(0,MIN((calculations!A125-inputs!$B$8)*0.5,inputs!$C$3))+IF(AND(inputs!$B$23="YES",A125&lt;=inputs!$B$25),inputs!$B$24,0)</f>
        <v>12570</v>
      </c>
      <c r="C125" s="15">
        <f>MAX(0,MIN(A125-B125,inputs!$C$4)*inputs!$B$3)</f>
        <v>0</v>
      </c>
      <c r="D125" s="16">
        <f>MAX(0,(MIN(A125,inputs!$C$5)-(inputs!$C$4+B125))*inputs!$B$4)</f>
        <v>0</v>
      </c>
      <c r="E125" s="16">
        <f>MAX(0, (calculations!A125-inputs!$C$5)*inputs!$B$5)</f>
        <v>0</v>
      </c>
      <c r="F125" s="19">
        <f>MAX(0,inputs!$B$13*(MIN(calculations!A125,inputs!$C$14)-inputs!$C$13))+MAX(0,inputs!$B$14*(calculations!A125-inputs!$C$14))</f>
        <v>0</v>
      </c>
      <c r="G125" s="22">
        <f>MAX(MIN((calculations!A125-inputs!$B$21)/10000,100%),0) * inputs!$B$18</f>
        <v>0</v>
      </c>
      <c r="H125" s="24">
        <f>MIN(inputs!$B$32,A125)</f>
        <v>12300</v>
      </c>
      <c r="I125" s="24">
        <f>inputs!$B$29*(1+inputs!$B$33)-MAX(0,inputs!$B$31*(H125-inputs!$B$30))</f>
        <v>46486.999999999993</v>
      </c>
      <c r="J125" s="19">
        <f>$H125+(INT(COLUMN(J$1)/2) - 5) * ($A125-$H125)/9</f>
        <v>12300</v>
      </c>
      <c r="K125" s="24">
        <f>MAX(0,I125*(1+inputs!$B$33)-MAX(0,inputs!$B$31*(J125-inputs!$B$30)))</f>
        <v>47184.304999999986</v>
      </c>
      <c r="L125" s="19">
        <f>$H125+(INT(COLUMN(L$1)/2) - 5) * ($A125-$H125)/9</f>
        <v>12300</v>
      </c>
      <c r="M125" s="24">
        <f>MAX(0,K125*(1+inputs!$B$33)-MAX(0,inputs!$B$31*(L125-inputs!$B$30)))</f>
        <v>47892.06957499998</v>
      </c>
      <c r="N125" s="19">
        <f>$H125+(INT(COLUMN(N$1)/2) - 5) * ($A125-$H125)/9</f>
        <v>12300</v>
      </c>
      <c r="O125" s="24">
        <f>MAX(0,M125*(1+inputs!$B$33)-MAX(0,inputs!$B$31*(N125-inputs!$B$30)))</f>
        <v>48610.450618624971</v>
      </c>
      <c r="P125" s="19">
        <f>$H125+(INT(COLUMN(P$1)/2) - 5) * ($A125-$H125)/9</f>
        <v>12300</v>
      </c>
      <c r="Q125" s="24">
        <f>MAX(0,O125*(1+inputs!$B$33)-MAX(0,inputs!$B$31*(P125-inputs!$B$30)))</f>
        <v>49339.607377904344</v>
      </c>
      <c r="R125" s="19">
        <f>$H125+(INT(COLUMN(R$1)/2) - 5) * ($A125-$H125)/9</f>
        <v>12300</v>
      </c>
      <c r="S125" s="24">
        <f>MAX(0,Q125*(1+inputs!$B$33)-MAX(0,inputs!$B$31*(R125-inputs!$B$30)))</f>
        <v>50079.7014885729</v>
      </c>
      <c r="T125" s="19">
        <f>$H125+(INT(COLUMN(T$1)/2) - 5) * ($A125-$H125)/9</f>
        <v>12300</v>
      </c>
      <c r="U125" s="24">
        <f>MAX(0,S125*(1+inputs!$B$33)-MAX(0,inputs!$B$31*(T125-inputs!$B$30)))</f>
        <v>50830.897010901492</v>
      </c>
      <c r="V125" s="19">
        <f>$H125+(INT(COLUMN(V$1)/2) - 5) * ($A125-$H125)/9</f>
        <v>12300</v>
      </c>
      <c r="W125" s="24">
        <f>MAX(0,U125*(1+inputs!$B$33)-MAX(0,inputs!$B$31*(V125-inputs!$B$30)))</f>
        <v>51593.360466065009</v>
      </c>
      <c r="X125" s="19">
        <f>$H125+(INT(COLUMN(X$1)/2) - 5) * ($A125-$H125)/9</f>
        <v>12300</v>
      </c>
      <c r="Y125" s="24">
        <f>MAX(0,W125*(1+inputs!$B$33)-MAX(0,inputs!$B$31*(X125-inputs!$B$30)))</f>
        <v>52367.26087305598</v>
      </c>
      <c r="Z125" s="19">
        <f>IF(inputs!$B$27="YES",MAX(0,inputs!$B$31*(X125-inputs!$B$30)),0)</f>
        <v>0</v>
      </c>
      <c r="AA125" s="3">
        <f t="shared" si="6"/>
        <v>0</v>
      </c>
      <c r="AB125" s="1">
        <f t="shared" si="7"/>
        <v>0</v>
      </c>
      <c r="AC125" s="8">
        <f t="shared" si="8"/>
        <v>12300</v>
      </c>
    </row>
    <row r="126" spans="1:29" x14ac:dyDescent="0.2">
      <c r="A126" s="11">
        <f t="shared" si="5"/>
        <v>12400</v>
      </c>
      <c r="B126" s="15">
        <f>inputs!$C$3-MAX(0,MIN((calculations!A126-inputs!$B$8)*0.5,inputs!$C$3))+IF(AND(inputs!$B$23="YES",A126&lt;=inputs!$B$25),inputs!$B$24,0)</f>
        <v>12570</v>
      </c>
      <c r="C126" s="15">
        <f>MAX(0,MIN(A126-B126,inputs!$C$4)*inputs!$B$3)</f>
        <v>0</v>
      </c>
      <c r="D126" s="16">
        <f>MAX(0,(MIN(A126,inputs!$C$5)-(inputs!$C$4+B126))*inputs!$B$4)</f>
        <v>0</v>
      </c>
      <c r="E126" s="16">
        <f>MAX(0, (calculations!A126-inputs!$C$5)*inputs!$B$5)</f>
        <v>0</v>
      </c>
      <c r="F126" s="19">
        <f>MAX(0,inputs!$B$13*(MIN(calculations!A126,inputs!$C$14)-inputs!$C$13))+MAX(0,inputs!$B$14*(calculations!A126-inputs!$C$14))</f>
        <v>0</v>
      </c>
      <c r="G126" s="22">
        <f>MAX(MIN((calculations!A126-inputs!$B$21)/10000,100%),0) * inputs!$B$18</f>
        <v>0</v>
      </c>
      <c r="H126" s="24">
        <f>MIN(inputs!$B$32,A126)</f>
        <v>12400</v>
      </c>
      <c r="I126" s="24">
        <f>inputs!$B$29*(1+inputs!$B$33)-MAX(0,inputs!$B$31*(H126-inputs!$B$30))</f>
        <v>46486.999999999993</v>
      </c>
      <c r="J126" s="19">
        <f>$H126+(INT(COLUMN(J$1)/2) - 5) * ($A126-$H126)/9</f>
        <v>12400</v>
      </c>
      <c r="K126" s="24">
        <f>MAX(0,I126*(1+inputs!$B$33)-MAX(0,inputs!$B$31*(J126-inputs!$B$30)))</f>
        <v>47184.304999999986</v>
      </c>
      <c r="L126" s="19">
        <f>$H126+(INT(COLUMN(L$1)/2) - 5) * ($A126-$H126)/9</f>
        <v>12400</v>
      </c>
      <c r="M126" s="24">
        <f>MAX(0,K126*(1+inputs!$B$33)-MAX(0,inputs!$B$31*(L126-inputs!$B$30)))</f>
        <v>47892.06957499998</v>
      </c>
      <c r="N126" s="19">
        <f>$H126+(INT(COLUMN(N$1)/2) - 5) * ($A126-$H126)/9</f>
        <v>12400</v>
      </c>
      <c r="O126" s="24">
        <f>MAX(0,M126*(1+inputs!$B$33)-MAX(0,inputs!$B$31*(N126-inputs!$B$30)))</f>
        <v>48610.450618624971</v>
      </c>
      <c r="P126" s="19">
        <f>$H126+(INT(COLUMN(P$1)/2) - 5) * ($A126-$H126)/9</f>
        <v>12400</v>
      </c>
      <c r="Q126" s="24">
        <f>MAX(0,O126*(1+inputs!$B$33)-MAX(0,inputs!$B$31*(P126-inputs!$B$30)))</f>
        <v>49339.607377904344</v>
      </c>
      <c r="R126" s="19">
        <f>$H126+(INT(COLUMN(R$1)/2) - 5) * ($A126-$H126)/9</f>
        <v>12400</v>
      </c>
      <c r="S126" s="24">
        <f>MAX(0,Q126*(1+inputs!$B$33)-MAX(0,inputs!$B$31*(R126-inputs!$B$30)))</f>
        <v>50079.7014885729</v>
      </c>
      <c r="T126" s="19">
        <f>$H126+(INT(COLUMN(T$1)/2) - 5) * ($A126-$H126)/9</f>
        <v>12400</v>
      </c>
      <c r="U126" s="24">
        <f>MAX(0,S126*(1+inputs!$B$33)-MAX(0,inputs!$B$31*(T126-inputs!$B$30)))</f>
        <v>50830.897010901492</v>
      </c>
      <c r="V126" s="19">
        <f>$H126+(INT(COLUMN(V$1)/2) - 5) * ($A126-$H126)/9</f>
        <v>12400</v>
      </c>
      <c r="W126" s="24">
        <f>MAX(0,U126*(1+inputs!$B$33)-MAX(0,inputs!$B$31*(V126-inputs!$B$30)))</f>
        <v>51593.360466065009</v>
      </c>
      <c r="X126" s="19">
        <f>$H126+(INT(COLUMN(X$1)/2) - 5) * ($A126-$H126)/9</f>
        <v>12400</v>
      </c>
      <c r="Y126" s="24">
        <f>MAX(0,W126*(1+inputs!$B$33)-MAX(0,inputs!$B$31*(X126-inputs!$B$30)))</f>
        <v>52367.26087305598</v>
      </c>
      <c r="Z126" s="19">
        <f>IF(inputs!$B$27="YES",MAX(0,inputs!$B$31*(X126-inputs!$B$30)),0)</f>
        <v>0</v>
      </c>
      <c r="AA126" s="3">
        <f t="shared" si="6"/>
        <v>0</v>
      </c>
      <c r="AB126" s="1">
        <f t="shared" si="7"/>
        <v>0</v>
      </c>
      <c r="AC126" s="8">
        <f t="shared" si="8"/>
        <v>12400</v>
      </c>
    </row>
    <row r="127" spans="1:29" x14ac:dyDescent="0.2">
      <c r="A127" s="11">
        <f t="shared" si="5"/>
        <v>12500</v>
      </c>
      <c r="B127" s="15">
        <f>inputs!$C$3-MAX(0,MIN((calculations!A127-inputs!$B$8)*0.5,inputs!$C$3))+IF(AND(inputs!$B$23="YES",A127&lt;=inputs!$B$25),inputs!$B$24,0)</f>
        <v>12570</v>
      </c>
      <c r="C127" s="15">
        <f>MAX(0,MIN(A127-B127,inputs!$C$4)*inputs!$B$3)</f>
        <v>0</v>
      </c>
      <c r="D127" s="16">
        <f>MAX(0,(MIN(A127,inputs!$C$5)-(inputs!$C$4+B127))*inputs!$B$4)</f>
        <v>0</v>
      </c>
      <c r="E127" s="16">
        <f>MAX(0, (calculations!A127-inputs!$C$5)*inputs!$B$5)</f>
        <v>0</v>
      </c>
      <c r="F127" s="19">
        <f>MAX(0,inputs!$B$13*(MIN(calculations!A127,inputs!$C$14)-inputs!$C$13))+MAX(0,inputs!$B$14*(calculations!A127-inputs!$C$14))</f>
        <v>0</v>
      </c>
      <c r="G127" s="22">
        <f>MAX(MIN((calculations!A127-inputs!$B$21)/10000,100%),0) * inputs!$B$18</f>
        <v>0</v>
      </c>
      <c r="H127" s="24">
        <f>MIN(inputs!$B$32,A127)</f>
        <v>12500</v>
      </c>
      <c r="I127" s="24">
        <f>inputs!$B$29*(1+inputs!$B$33)-MAX(0,inputs!$B$31*(H127-inputs!$B$30))</f>
        <v>46486.999999999993</v>
      </c>
      <c r="J127" s="19">
        <f>$H127+(INT(COLUMN(J$1)/2) - 5) * ($A127-$H127)/9</f>
        <v>12500</v>
      </c>
      <c r="K127" s="24">
        <f>MAX(0,I127*(1+inputs!$B$33)-MAX(0,inputs!$B$31*(J127-inputs!$B$30)))</f>
        <v>47184.304999999986</v>
      </c>
      <c r="L127" s="19">
        <f>$H127+(INT(COLUMN(L$1)/2) - 5) * ($A127-$H127)/9</f>
        <v>12500</v>
      </c>
      <c r="M127" s="24">
        <f>MAX(0,K127*(1+inputs!$B$33)-MAX(0,inputs!$B$31*(L127-inputs!$B$30)))</f>
        <v>47892.06957499998</v>
      </c>
      <c r="N127" s="19">
        <f>$H127+(INT(COLUMN(N$1)/2) - 5) * ($A127-$H127)/9</f>
        <v>12500</v>
      </c>
      <c r="O127" s="24">
        <f>MAX(0,M127*(1+inputs!$B$33)-MAX(0,inputs!$B$31*(N127-inputs!$B$30)))</f>
        <v>48610.450618624971</v>
      </c>
      <c r="P127" s="19">
        <f>$H127+(INT(COLUMN(P$1)/2) - 5) * ($A127-$H127)/9</f>
        <v>12500</v>
      </c>
      <c r="Q127" s="24">
        <f>MAX(0,O127*(1+inputs!$B$33)-MAX(0,inputs!$B$31*(P127-inputs!$B$30)))</f>
        <v>49339.607377904344</v>
      </c>
      <c r="R127" s="19">
        <f>$H127+(INT(COLUMN(R$1)/2) - 5) * ($A127-$H127)/9</f>
        <v>12500</v>
      </c>
      <c r="S127" s="24">
        <f>MAX(0,Q127*(1+inputs!$B$33)-MAX(0,inputs!$B$31*(R127-inputs!$B$30)))</f>
        <v>50079.7014885729</v>
      </c>
      <c r="T127" s="19">
        <f>$H127+(INT(COLUMN(T$1)/2) - 5) * ($A127-$H127)/9</f>
        <v>12500</v>
      </c>
      <c r="U127" s="24">
        <f>MAX(0,S127*(1+inputs!$B$33)-MAX(0,inputs!$B$31*(T127-inputs!$B$30)))</f>
        <v>50830.897010901492</v>
      </c>
      <c r="V127" s="19">
        <f>$H127+(INT(COLUMN(V$1)/2) - 5) * ($A127-$H127)/9</f>
        <v>12500</v>
      </c>
      <c r="W127" s="24">
        <f>MAX(0,U127*(1+inputs!$B$33)-MAX(0,inputs!$B$31*(V127-inputs!$B$30)))</f>
        <v>51593.360466065009</v>
      </c>
      <c r="X127" s="19">
        <f>$H127+(INT(COLUMN(X$1)/2) - 5) * ($A127-$H127)/9</f>
        <v>12500</v>
      </c>
      <c r="Y127" s="24">
        <f>MAX(0,W127*(1+inputs!$B$33)-MAX(0,inputs!$B$31*(X127-inputs!$B$30)))</f>
        <v>52367.26087305598</v>
      </c>
      <c r="Z127" s="19">
        <f>IF(inputs!$B$27="YES",MAX(0,inputs!$B$31*(X127-inputs!$B$30)),0)</f>
        <v>0</v>
      </c>
      <c r="AA127" s="3">
        <f t="shared" si="6"/>
        <v>0</v>
      </c>
      <c r="AB127" s="1">
        <f t="shared" si="7"/>
        <v>9.9749999999999991E-2</v>
      </c>
      <c r="AC127" s="8">
        <f t="shared" si="8"/>
        <v>12500</v>
      </c>
    </row>
    <row r="128" spans="1:29" x14ac:dyDescent="0.2">
      <c r="A128" s="11">
        <f t="shared" si="5"/>
        <v>12600</v>
      </c>
      <c r="B128" s="15">
        <f>inputs!$C$3-MAX(0,MIN((calculations!A128-inputs!$B$8)*0.5,inputs!$C$3))+IF(AND(inputs!$B$23="YES",A128&lt;=inputs!$B$25),inputs!$B$24,0)</f>
        <v>12570</v>
      </c>
      <c r="C128" s="15">
        <f>MAX(0,MIN(A128-B128,inputs!$C$4)*inputs!$B$3)</f>
        <v>6</v>
      </c>
      <c r="D128" s="16">
        <f>MAX(0,(MIN(A128,inputs!$C$5)-(inputs!$C$4+B128))*inputs!$B$4)</f>
        <v>0</v>
      </c>
      <c r="E128" s="16">
        <f>MAX(0, (calculations!A128-inputs!$C$5)*inputs!$B$5)</f>
        <v>0</v>
      </c>
      <c r="F128" s="19">
        <f>MAX(0,inputs!$B$13*(MIN(calculations!A128,inputs!$C$14)-inputs!$C$13))+MAX(0,inputs!$B$14*(calculations!A128-inputs!$C$14))</f>
        <v>3.9750000000000001</v>
      </c>
      <c r="G128" s="22">
        <f>MAX(MIN((calculations!A128-inputs!$B$21)/10000,100%),0) * inputs!$B$18</f>
        <v>0</v>
      </c>
      <c r="H128" s="24">
        <f>MIN(inputs!$B$32,A128)</f>
        <v>12600</v>
      </c>
      <c r="I128" s="24">
        <f>inputs!$B$29*(1+inputs!$B$33)-MAX(0,inputs!$B$31*(H128-inputs!$B$30))</f>
        <v>46486.999999999993</v>
      </c>
      <c r="J128" s="19">
        <f>$H128+(INT(COLUMN(J$1)/2) - 5) * ($A128-$H128)/9</f>
        <v>12600</v>
      </c>
      <c r="K128" s="24">
        <f>MAX(0,I128*(1+inputs!$B$33)-MAX(0,inputs!$B$31*(J128-inputs!$B$30)))</f>
        <v>47184.304999999986</v>
      </c>
      <c r="L128" s="19">
        <f>$H128+(INT(COLUMN(L$1)/2) - 5) * ($A128-$H128)/9</f>
        <v>12600</v>
      </c>
      <c r="M128" s="24">
        <f>MAX(0,K128*(1+inputs!$B$33)-MAX(0,inputs!$B$31*(L128-inputs!$B$30)))</f>
        <v>47892.06957499998</v>
      </c>
      <c r="N128" s="19">
        <f>$H128+(INT(COLUMN(N$1)/2) - 5) * ($A128-$H128)/9</f>
        <v>12600</v>
      </c>
      <c r="O128" s="24">
        <f>MAX(0,M128*(1+inputs!$B$33)-MAX(0,inputs!$B$31*(N128-inputs!$B$30)))</f>
        <v>48610.450618624971</v>
      </c>
      <c r="P128" s="19">
        <f>$H128+(INT(COLUMN(P$1)/2) - 5) * ($A128-$H128)/9</f>
        <v>12600</v>
      </c>
      <c r="Q128" s="24">
        <f>MAX(0,O128*(1+inputs!$B$33)-MAX(0,inputs!$B$31*(P128-inputs!$B$30)))</f>
        <v>49339.607377904344</v>
      </c>
      <c r="R128" s="19">
        <f>$H128+(INT(COLUMN(R$1)/2) - 5) * ($A128-$H128)/9</f>
        <v>12600</v>
      </c>
      <c r="S128" s="24">
        <f>MAX(0,Q128*(1+inputs!$B$33)-MAX(0,inputs!$B$31*(R128-inputs!$B$30)))</f>
        <v>50079.7014885729</v>
      </c>
      <c r="T128" s="19">
        <f>$H128+(INT(COLUMN(T$1)/2) - 5) * ($A128-$H128)/9</f>
        <v>12600</v>
      </c>
      <c r="U128" s="24">
        <f>MAX(0,S128*(1+inputs!$B$33)-MAX(0,inputs!$B$31*(T128-inputs!$B$30)))</f>
        <v>50830.897010901492</v>
      </c>
      <c r="V128" s="19">
        <f>$H128+(INT(COLUMN(V$1)/2) - 5) * ($A128-$H128)/9</f>
        <v>12600</v>
      </c>
      <c r="W128" s="24">
        <f>MAX(0,U128*(1+inputs!$B$33)-MAX(0,inputs!$B$31*(V128-inputs!$B$30)))</f>
        <v>51593.360466065009</v>
      </c>
      <c r="X128" s="19">
        <f>$H128+(INT(COLUMN(X$1)/2) - 5) * ($A128-$H128)/9</f>
        <v>12600</v>
      </c>
      <c r="Y128" s="24">
        <f>MAX(0,W128*(1+inputs!$B$33)-MAX(0,inputs!$B$31*(X128-inputs!$B$30)))</f>
        <v>52367.26087305598</v>
      </c>
      <c r="Z128" s="19">
        <f>IF(inputs!$B$27="YES",MAX(0,inputs!$B$31*(X128-inputs!$B$30)),0)</f>
        <v>0</v>
      </c>
      <c r="AA128" s="3">
        <f t="shared" si="6"/>
        <v>9.9749999999999996</v>
      </c>
      <c r="AB128" s="1">
        <f t="shared" si="7"/>
        <v>0.33250000000000002</v>
      </c>
      <c r="AC128" s="8">
        <f t="shared" si="8"/>
        <v>12590.025</v>
      </c>
    </row>
    <row r="129" spans="1:29" x14ac:dyDescent="0.2">
      <c r="A129" s="11">
        <f t="shared" si="5"/>
        <v>12700</v>
      </c>
      <c r="B129" s="15">
        <f>inputs!$C$3-MAX(0,MIN((calculations!A129-inputs!$B$8)*0.5,inputs!$C$3))+IF(AND(inputs!$B$23="YES",A129&lt;=inputs!$B$25),inputs!$B$24,0)</f>
        <v>12570</v>
      </c>
      <c r="C129" s="15">
        <f>MAX(0,MIN(A129-B129,inputs!$C$4)*inputs!$B$3)</f>
        <v>26</v>
      </c>
      <c r="D129" s="16">
        <f>MAX(0,(MIN(A129,inputs!$C$5)-(inputs!$C$4+B129))*inputs!$B$4)</f>
        <v>0</v>
      </c>
      <c r="E129" s="16">
        <f>MAX(0, (calculations!A129-inputs!$C$5)*inputs!$B$5)</f>
        <v>0</v>
      </c>
      <c r="F129" s="19">
        <f>MAX(0,inputs!$B$13*(MIN(calculations!A129,inputs!$C$14)-inputs!$C$13))+MAX(0,inputs!$B$14*(calculations!A129-inputs!$C$14))</f>
        <v>17.225000000000001</v>
      </c>
      <c r="G129" s="22">
        <f>MAX(MIN((calculations!A129-inputs!$B$21)/10000,100%),0) * inputs!$B$18</f>
        <v>0</v>
      </c>
      <c r="H129" s="24">
        <f>MIN(inputs!$B$32,A129)</f>
        <v>12700</v>
      </c>
      <c r="I129" s="24">
        <f>inputs!$B$29*(1+inputs!$B$33)-MAX(0,inputs!$B$31*(H129-inputs!$B$30))</f>
        <v>46486.999999999993</v>
      </c>
      <c r="J129" s="19">
        <f>$H129+(INT(COLUMN(J$1)/2) - 5) * ($A129-$H129)/9</f>
        <v>12700</v>
      </c>
      <c r="K129" s="24">
        <f>MAX(0,I129*(1+inputs!$B$33)-MAX(0,inputs!$B$31*(J129-inputs!$B$30)))</f>
        <v>47184.304999999986</v>
      </c>
      <c r="L129" s="19">
        <f>$H129+(INT(COLUMN(L$1)/2) - 5) * ($A129-$H129)/9</f>
        <v>12700</v>
      </c>
      <c r="M129" s="24">
        <f>MAX(0,K129*(1+inputs!$B$33)-MAX(0,inputs!$B$31*(L129-inputs!$B$30)))</f>
        <v>47892.06957499998</v>
      </c>
      <c r="N129" s="19">
        <f>$H129+(INT(COLUMN(N$1)/2) - 5) * ($A129-$H129)/9</f>
        <v>12700</v>
      </c>
      <c r="O129" s="24">
        <f>MAX(0,M129*(1+inputs!$B$33)-MAX(0,inputs!$B$31*(N129-inputs!$B$30)))</f>
        <v>48610.450618624971</v>
      </c>
      <c r="P129" s="19">
        <f>$H129+(INT(COLUMN(P$1)/2) - 5) * ($A129-$H129)/9</f>
        <v>12700</v>
      </c>
      <c r="Q129" s="24">
        <f>MAX(0,O129*(1+inputs!$B$33)-MAX(0,inputs!$B$31*(P129-inputs!$B$30)))</f>
        <v>49339.607377904344</v>
      </c>
      <c r="R129" s="19">
        <f>$H129+(INT(COLUMN(R$1)/2) - 5) * ($A129-$H129)/9</f>
        <v>12700</v>
      </c>
      <c r="S129" s="24">
        <f>MAX(0,Q129*(1+inputs!$B$33)-MAX(0,inputs!$B$31*(R129-inputs!$B$30)))</f>
        <v>50079.7014885729</v>
      </c>
      <c r="T129" s="19">
        <f>$H129+(INT(COLUMN(T$1)/2) - 5) * ($A129-$H129)/9</f>
        <v>12700</v>
      </c>
      <c r="U129" s="24">
        <f>MAX(0,S129*(1+inputs!$B$33)-MAX(0,inputs!$B$31*(T129-inputs!$B$30)))</f>
        <v>50830.897010901492</v>
      </c>
      <c r="V129" s="19">
        <f>$H129+(INT(COLUMN(V$1)/2) - 5) * ($A129-$H129)/9</f>
        <v>12700</v>
      </c>
      <c r="W129" s="24">
        <f>MAX(0,U129*(1+inputs!$B$33)-MAX(0,inputs!$B$31*(V129-inputs!$B$30)))</f>
        <v>51593.360466065009</v>
      </c>
      <c r="X129" s="19">
        <f>$H129+(INT(COLUMN(X$1)/2) - 5) * ($A129-$H129)/9</f>
        <v>12700</v>
      </c>
      <c r="Y129" s="24">
        <f>MAX(0,W129*(1+inputs!$B$33)-MAX(0,inputs!$B$31*(X129-inputs!$B$30)))</f>
        <v>52367.26087305598</v>
      </c>
      <c r="Z129" s="19">
        <f>IF(inputs!$B$27="YES",MAX(0,inputs!$B$31*(X129-inputs!$B$30)),0)</f>
        <v>0</v>
      </c>
      <c r="AA129" s="3">
        <f t="shared" si="6"/>
        <v>43.225000000000001</v>
      </c>
      <c r="AB129" s="1">
        <f t="shared" si="7"/>
        <v>0.33249999999999991</v>
      </c>
      <c r="AC129" s="8">
        <f t="shared" si="8"/>
        <v>12656.775</v>
      </c>
    </row>
    <row r="130" spans="1:29" x14ac:dyDescent="0.2">
      <c r="A130" s="11">
        <f t="shared" si="5"/>
        <v>12800</v>
      </c>
      <c r="B130" s="15">
        <f>inputs!$C$3-MAX(0,MIN((calculations!A130-inputs!$B$8)*0.5,inputs!$C$3))+IF(AND(inputs!$B$23="YES",A130&lt;=inputs!$B$25),inputs!$B$24,0)</f>
        <v>12570</v>
      </c>
      <c r="C130" s="15">
        <f>MAX(0,MIN(A130-B130,inputs!$C$4)*inputs!$B$3)</f>
        <v>46</v>
      </c>
      <c r="D130" s="16">
        <f>MAX(0,(MIN(A130,inputs!$C$5)-(inputs!$C$4+B130))*inputs!$B$4)</f>
        <v>0</v>
      </c>
      <c r="E130" s="16">
        <f>MAX(0, (calculations!A130-inputs!$C$5)*inputs!$B$5)</f>
        <v>0</v>
      </c>
      <c r="F130" s="19">
        <f>MAX(0,inputs!$B$13*(MIN(calculations!A130,inputs!$C$14)-inputs!$C$13))+MAX(0,inputs!$B$14*(calculations!A130-inputs!$C$14))</f>
        <v>30.475000000000001</v>
      </c>
      <c r="G130" s="22">
        <f>MAX(MIN((calculations!A130-inputs!$B$21)/10000,100%),0) * inputs!$B$18</f>
        <v>0</v>
      </c>
      <c r="H130" s="24">
        <f>MIN(inputs!$B$32,A130)</f>
        <v>12800</v>
      </c>
      <c r="I130" s="24">
        <f>inputs!$B$29*(1+inputs!$B$33)-MAX(0,inputs!$B$31*(H130-inputs!$B$30))</f>
        <v>46486.999999999993</v>
      </c>
      <c r="J130" s="19">
        <f>$H130+(INT(COLUMN(J$1)/2) - 5) * ($A130-$H130)/9</f>
        <v>12800</v>
      </c>
      <c r="K130" s="24">
        <f>MAX(0,I130*(1+inputs!$B$33)-MAX(0,inputs!$B$31*(J130-inputs!$B$30)))</f>
        <v>47184.304999999986</v>
      </c>
      <c r="L130" s="19">
        <f>$H130+(INT(COLUMN(L$1)/2) - 5) * ($A130-$H130)/9</f>
        <v>12800</v>
      </c>
      <c r="M130" s="24">
        <f>MAX(0,K130*(1+inputs!$B$33)-MAX(0,inputs!$B$31*(L130-inputs!$B$30)))</f>
        <v>47892.06957499998</v>
      </c>
      <c r="N130" s="19">
        <f>$H130+(INT(COLUMN(N$1)/2) - 5) * ($A130-$H130)/9</f>
        <v>12800</v>
      </c>
      <c r="O130" s="24">
        <f>MAX(0,M130*(1+inputs!$B$33)-MAX(0,inputs!$B$31*(N130-inputs!$B$30)))</f>
        <v>48610.450618624971</v>
      </c>
      <c r="P130" s="19">
        <f>$H130+(INT(COLUMN(P$1)/2) - 5) * ($A130-$H130)/9</f>
        <v>12800</v>
      </c>
      <c r="Q130" s="24">
        <f>MAX(0,O130*(1+inputs!$B$33)-MAX(0,inputs!$B$31*(P130-inputs!$B$30)))</f>
        <v>49339.607377904344</v>
      </c>
      <c r="R130" s="19">
        <f>$H130+(INT(COLUMN(R$1)/2) - 5) * ($A130-$H130)/9</f>
        <v>12800</v>
      </c>
      <c r="S130" s="24">
        <f>MAX(0,Q130*(1+inputs!$B$33)-MAX(0,inputs!$B$31*(R130-inputs!$B$30)))</f>
        <v>50079.7014885729</v>
      </c>
      <c r="T130" s="19">
        <f>$H130+(INT(COLUMN(T$1)/2) - 5) * ($A130-$H130)/9</f>
        <v>12800</v>
      </c>
      <c r="U130" s="24">
        <f>MAX(0,S130*(1+inputs!$B$33)-MAX(0,inputs!$B$31*(T130-inputs!$B$30)))</f>
        <v>50830.897010901492</v>
      </c>
      <c r="V130" s="19">
        <f>$H130+(INT(COLUMN(V$1)/2) - 5) * ($A130-$H130)/9</f>
        <v>12800</v>
      </c>
      <c r="W130" s="24">
        <f>MAX(0,U130*(1+inputs!$B$33)-MAX(0,inputs!$B$31*(V130-inputs!$B$30)))</f>
        <v>51593.360466065009</v>
      </c>
      <c r="X130" s="19">
        <f>$H130+(INT(COLUMN(X$1)/2) - 5) * ($A130-$H130)/9</f>
        <v>12800</v>
      </c>
      <c r="Y130" s="24">
        <f>MAX(0,W130*(1+inputs!$B$33)-MAX(0,inputs!$B$31*(X130-inputs!$B$30)))</f>
        <v>52367.26087305598</v>
      </c>
      <c r="Z130" s="19">
        <f>IF(inputs!$B$27="YES",MAX(0,inputs!$B$31*(X130-inputs!$B$30)),0)</f>
        <v>0</v>
      </c>
      <c r="AA130" s="3">
        <f t="shared" si="6"/>
        <v>76.474999999999994</v>
      </c>
      <c r="AB130" s="1">
        <f t="shared" si="7"/>
        <v>0.33250000000000002</v>
      </c>
      <c r="AC130" s="8">
        <f t="shared" si="8"/>
        <v>12723.525</v>
      </c>
    </row>
    <row r="131" spans="1:29" x14ac:dyDescent="0.2">
      <c r="A131" s="11">
        <f t="shared" ref="A131:A194" si="9">(ROW(A131)-2)*100</f>
        <v>12900</v>
      </c>
      <c r="B131" s="15">
        <f>inputs!$C$3-MAX(0,MIN((calculations!A131-inputs!$B$8)*0.5,inputs!$C$3))+IF(AND(inputs!$B$23="YES",A131&lt;=inputs!$B$25),inputs!$B$24,0)</f>
        <v>12570</v>
      </c>
      <c r="C131" s="15">
        <f>MAX(0,MIN(A131-B131,inputs!$C$4)*inputs!$B$3)</f>
        <v>66</v>
      </c>
      <c r="D131" s="16">
        <f>MAX(0,(MIN(A131,inputs!$C$5)-(inputs!$C$4+B131))*inputs!$B$4)</f>
        <v>0</v>
      </c>
      <c r="E131" s="16">
        <f>MAX(0, (calculations!A131-inputs!$C$5)*inputs!$B$5)</f>
        <v>0</v>
      </c>
      <c r="F131" s="19">
        <f>MAX(0,inputs!$B$13*(MIN(calculations!A131,inputs!$C$14)-inputs!$C$13))+MAX(0,inputs!$B$14*(calculations!A131-inputs!$C$14))</f>
        <v>43.725000000000001</v>
      </c>
      <c r="G131" s="22">
        <f>MAX(MIN((calculations!A131-inputs!$B$21)/10000,100%),0) * inputs!$B$18</f>
        <v>0</v>
      </c>
      <c r="H131" s="24">
        <f>MIN(inputs!$B$32,A131)</f>
        <v>12900</v>
      </c>
      <c r="I131" s="24">
        <f>inputs!$B$29*(1+inputs!$B$33)-MAX(0,inputs!$B$31*(H131-inputs!$B$30))</f>
        <v>46486.999999999993</v>
      </c>
      <c r="J131" s="19">
        <f>$H131+(INT(COLUMN(J$1)/2) - 5) * ($A131-$H131)/9</f>
        <v>12900</v>
      </c>
      <c r="K131" s="24">
        <f>MAX(0,I131*(1+inputs!$B$33)-MAX(0,inputs!$B$31*(J131-inputs!$B$30)))</f>
        <v>47184.304999999986</v>
      </c>
      <c r="L131" s="19">
        <f>$H131+(INT(COLUMN(L$1)/2) - 5) * ($A131-$H131)/9</f>
        <v>12900</v>
      </c>
      <c r="M131" s="24">
        <f>MAX(0,K131*(1+inputs!$B$33)-MAX(0,inputs!$B$31*(L131-inputs!$B$30)))</f>
        <v>47892.06957499998</v>
      </c>
      <c r="N131" s="19">
        <f>$H131+(INT(COLUMN(N$1)/2) - 5) * ($A131-$H131)/9</f>
        <v>12900</v>
      </c>
      <c r="O131" s="24">
        <f>MAX(0,M131*(1+inputs!$B$33)-MAX(0,inputs!$B$31*(N131-inputs!$B$30)))</f>
        <v>48610.450618624971</v>
      </c>
      <c r="P131" s="19">
        <f>$H131+(INT(COLUMN(P$1)/2) - 5) * ($A131-$H131)/9</f>
        <v>12900</v>
      </c>
      <c r="Q131" s="24">
        <f>MAX(0,O131*(1+inputs!$B$33)-MAX(0,inputs!$B$31*(P131-inputs!$B$30)))</f>
        <v>49339.607377904344</v>
      </c>
      <c r="R131" s="19">
        <f>$H131+(INT(COLUMN(R$1)/2) - 5) * ($A131-$H131)/9</f>
        <v>12900</v>
      </c>
      <c r="S131" s="24">
        <f>MAX(0,Q131*(1+inputs!$B$33)-MAX(0,inputs!$B$31*(R131-inputs!$B$30)))</f>
        <v>50079.7014885729</v>
      </c>
      <c r="T131" s="19">
        <f>$H131+(INT(COLUMN(T$1)/2) - 5) * ($A131-$H131)/9</f>
        <v>12900</v>
      </c>
      <c r="U131" s="24">
        <f>MAX(0,S131*(1+inputs!$B$33)-MAX(0,inputs!$B$31*(T131-inputs!$B$30)))</f>
        <v>50830.897010901492</v>
      </c>
      <c r="V131" s="19">
        <f>$H131+(INT(COLUMN(V$1)/2) - 5) * ($A131-$H131)/9</f>
        <v>12900</v>
      </c>
      <c r="W131" s="24">
        <f>MAX(0,U131*(1+inputs!$B$33)-MAX(0,inputs!$B$31*(V131-inputs!$B$30)))</f>
        <v>51593.360466065009</v>
      </c>
      <c r="X131" s="19">
        <f>$H131+(INT(COLUMN(X$1)/2) - 5) * ($A131-$H131)/9</f>
        <v>12900</v>
      </c>
      <c r="Y131" s="24">
        <f>MAX(0,W131*(1+inputs!$B$33)-MAX(0,inputs!$B$31*(X131-inputs!$B$30)))</f>
        <v>52367.26087305598</v>
      </c>
      <c r="Z131" s="19">
        <f>IF(inputs!$B$27="YES",MAX(0,inputs!$B$31*(X131-inputs!$B$30)),0)</f>
        <v>0</v>
      </c>
      <c r="AA131" s="3">
        <f t="shared" ref="AA131:AA194" si="10">SUM(C131:G131)+Z131</f>
        <v>109.72499999999999</v>
      </c>
      <c r="AB131" s="1">
        <f t="shared" ref="AB131:AB194" si="11">(AA132-AA131)/100</f>
        <v>0.33250000000000002</v>
      </c>
      <c r="AC131" s="8">
        <f t="shared" si="8"/>
        <v>12790.275</v>
      </c>
    </row>
    <row r="132" spans="1:29" x14ac:dyDescent="0.2">
      <c r="A132" s="11">
        <f t="shared" si="9"/>
        <v>13000</v>
      </c>
      <c r="B132" s="15">
        <f>inputs!$C$3-MAX(0,MIN((calculations!A132-inputs!$B$8)*0.5,inputs!$C$3))+IF(AND(inputs!$B$23="YES",A132&lt;=inputs!$B$25),inputs!$B$24,0)</f>
        <v>12570</v>
      </c>
      <c r="C132" s="15">
        <f>MAX(0,MIN(A132-B132,inputs!$C$4)*inputs!$B$3)</f>
        <v>86</v>
      </c>
      <c r="D132" s="16">
        <f>MAX(0,(MIN(A132,inputs!$C$5)-(inputs!$C$4+B132))*inputs!$B$4)</f>
        <v>0</v>
      </c>
      <c r="E132" s="16">
        <f>MAX(0, (calculations!A132-inputs!$C$5)*inputs!$B$5)</f>
        <v>0</v>
      </c>
      <c r="F132" s="19">
        <f>MAX(0,inputs!$B$13*(MIN(calculations!A132,inputs!$C$14)-inputs!$C$13))+MAX(0,inputs!$B$14*(calculations!A132-inputs!$C$14))</f>
        <v>56.975000000000001</v>
      </c>
      <c r="G132" s="22">
        <f>MAX(MIN((calculations!A132-inputs!$B$21)/10000,100%),0) * inputs!$B$18</f>
        <v>0</v>
      </c>
      <c r="H132" s="24">
        <f>MIN(inputs!$B$32,A132)</f>
        <v>13000</v>
      </c>
      <c r="I132" s="24">
        <f>inputs!$B$29*(1+inputs!$B$33)-MAX(0,inputs!$B$31*(H132-inputs!$B$30))</f>
        <v>46486.999999999993</v>
      </c>
      <c r="J132" s="19">
        <f>$H132+(INT(COLUMN(J$1)/2) - 5) * ($A132-$H132)/9</f>
        <v>13000</v>
      </c>
      <c r="K132" s="24">
        <f>MAX(0,I132*(1+inputs!$B$33)-MAX(0,inputs!$B$31*(J132-inputs!$B$30)))</f>
        <v>47184.304999999986</v>
      </c>
      <c r="L132" s="19">
        <f>$H132+(INT(COLUMN(L$1)/2) - 5) * ($A132-$H132)/9</f>
        <v>13000</v>
      </c>
      <c r="M132" s="24">
        <f>MAX(0,K132*(1+inputs!$B$33)-MAX(0,inputs!$B$31*(L132-inputs!$B$30)))</f>
        <v>47892.06957499998</v>
      </c>
      <c r="N132" s="19">
        <f>$H132+(INT(COLUMN(N$1)/2) - 5) * ($A132-$H132)/9</f>
        <v>13000</v>
      </c>
      <c r="O132" s="24">
        <f>MAX(0,M132*(1+inputs!$B$33)-MAX(0,inputs!$B$31*(N132-inputs!$B$30)))</f>
        <v>48610.450618624971</v>
      </c>
      <c r="P132" s="19">
        <f>$H132+(INT(COLUMN(P$1)/2) - 5) * ($A132-$H132)/9</f>
        <v>13000</v>
      </c>
      <c r="Q132" s="24">
        <f>MAX(0,O132*(1+inputs!$B$33)-MAX(0,inputs!$B$31*(P132-inputs!$B$30)))</f>
        <v>49339.607377904344</v>
      </c>
      <c r="R132" s="19">
        <f>$H132+(INT(COLUMN(R$1)/2) - 5) * ($A132-$H132)/9</f>
        <v>13000</v>
      </c>
      <c r="S132" s="24">
        <f>MAX(0,Q132*(1+inputs!$B$33)-MAX(0,inputs!$B$31*(R132-inputs!$B$30)))</f>
        <v>50079.7014885729</v>
      </c>
      <c r="T132" s="19">
        <f>$H132+(INT(COLUMN(T$1)/2) - 5) * ($A132-$H132)/9</f>
        <v>13000</v>
      </c>
      <c r="U132" s="24">
        <f>MAX(0,S132*(1+inputs!$B$33)-MAX(0,inputs!$B$31*(T132-inputs!$B$30)))</f>
        <v>50830.897010901492</v>
      </c>
      <c r="V132" s="19">
        <f>$H132+(INT(COLUMN(V$1)/2) - 5) * ($A132-$H132)/9</f>
        <v>13000</v>
      </c>
      <c r="W132" s="24">
        <f>MAX(0,U132*(1+inputs!$B$33)-MAX(0,inputs!$B$31*(V132-inputs!$B$30)))</f>
        <v>51593.360466065009</v>
      </c>
      <c r="X132" s="19">
        <f>$H132+(INT(COLUMN(X$1)/2) - 5) * ($A132-$H132)/9</f>
        <v>13000</v>
      </c>
      <c r="Y132" s="24">
        <f>MAX(0,W132*(1+inputs!$B$33)-MAX(0,inputs!$B$31*(X132-inputs!$B$30)))</f>
        <v>52367.26087305598</v>
      </c>
      <c r="Z132" s="19">
        <f>IF(inputs!$B$27="YES",MAX(0,inputs!$B$31*(X132-inputs!$B$30)),0)</f>
        <v>0</v>
      </c>
      <c r="AA132" s="3">
        <f t="shared" si="10"/>
        <v>142.97499999999999</v>
      </c>
      <c r="AB132" s="1">
        <f t="shared" si="11"/>
        <v>0.3325000000000003</v>
      </c>
      <c r="AC132" s="8">
        <f t="shared" si="8"/>
        <v>12857.025</v>
      </c>
    </row>
    <row r="133" spans="1:29" x14ac:dyDescent="0.2">
      <c r="A133" s="11">
        <f t="shared" si="9"/>
        <v>13100</v>
      </c>
      <c r="B133" s="15">
        <f>inputs!$C$3-MAX(0,MIN((calculations!A133-inputs!$B$8)*0.5,inputs!$C$3))+IF(AND(inputs!$B$23="YES",A133&lt;=inputs!$B$25),inputs!$B$24,0)</f>
        <v>12570</v>
      </c>
      <c r="C133" s="15">
        <f>MAX(0,MIN(A133-B133,inputs!$C$4)*inputs!$B$3)</f>
        <v>106</v>
      </c>
      <c r="D133" s="16">
        <f>MAX(0,(MIN(A133,inputs!$C$5)-(inputs!$C$4+B133))*inputs!$B$4)</f>
        <v>0</v>
      </c>
      <c r="E133" s="16">
        <f>MAX(0, (calculations!A133-inputs!$C$5)*inputs!$B$5)</f>
        <v>0</v>
      </c>
      <c r="F133" s="19">
        <f>MAX(0,inputs!$B$13*(MIN(calculations!A133,inputs!$C$14)-inputs!$C$13))+MAX(0,inputs!$B$14*(calculations!A133-inputs!$C$14))</f>
        <v>70.225000000000009</v>
      </c>
      <c r="G133" s="22">
        <f>MAX(MIN((calculations!A133-inputs!$B$21)/10000,100%),0) * inputs!$B$18</f>
        <v>0</v>
      </c>
      <c r="H133" s="24">
        <f>MIN(inputs!$B$32,A133)</f>
        <v>13100</v>
      </c>
      <c r="I133" s="24">
        <f>inputs!$B$29*(1+inputs!$B$33)-MAX(0,inputs!$B$31*(H133-inputs!$B$30))</f>
        <v>46486.999999999993</v>
      </c>
      <c r="J133" s="19">
        <f>$H133+(INT(COLUMN(J$1)/2) - 5) * ($A133-$H133)/9</f>
        <v>13100</v>
      </c>
      <c r="K133" s="24">
        <f>MAX(0,I133*(1+inputs!$B$33)-MAX(0,inputs!$B$31*(J133-inputs!$B$30)))</f>
        <v>47184.304999999986</v>
      </c>
      <c r="L133" s="19">
        <f>$H133+(INT(COLUMN(L$1)/2) - 5) * ($A133-$H133)/9</f>
        <v>13100</v>
      </c>
      <c r="M133" s="24">
        <f>MAX(0,K133*(1+inputs!$B$33)-MAX(0,inputs!$B$31*(L133-inputs!$B$30)))</f>
        <v>47892.06957499998</v>
      </c>
      <c r="N133" s="19">
        <f>$H133+(INT(COLUMN(N$1)/2) - 5) * ($A133-$H133)/9</f>
        <v>13100</v>
      </c>
      <c r="O133" s="24">
        <f>MAX(0,M133*(1+inputs!$B$33)-MAX(0,inputs!$B$31*(N133-inputs!$B$30)))</f>
        <v>48610.450618624971</v>
      </c>
      <c r="P133" s="19">
        <f>$H133+(INT(COLUMN(P$1)/2) - 5) * ($A133-$H133)/9</f>
        <v>13100</v>
      </c>
      <c r="Q133" s="24">
        <f>MAX(0,O133*(1+inputs!$B$33)-MAX(0,inputs!$B$31*(P133-inputs!$B$30)))</f>
        <v>49339.607377904344</v>
      </c>
      <c r="R133" s="19">
        <f>$H133+(INT(COLUMN(R$1)/2) - 5) * ($A133-$H133)/9</f>
        <v>13100</v>
      </c>
      <c r="S133" s="24">
        <f>MAX(0,Q133*(1+inputs!$B$33)-MAX(0,inputs!$B$31*(R133-inputs!$B$30)))</f>
        <v>50079.7014885729</v>
      </c>
      <c r="T133" s="19">
        <f>$H133+(INT(COLUMN(T$1)/2) - 5) * ($A133-$H133)/9</f>
        <v>13100</v>
      </c>
      <c r="U133" s="24">
        <f>MAX(0,S133*(1+inputs!$B$33)-MAX(0,inputs!$B$31*(T133-inputs!$B$30)))</f>
        <v>50830.897010901492</v>
      </c>
      <c r="V133" s="19">
        <f>$H133+(INT(COLUMN(V$1)/2) - 5) * ($A133-$H133)/9</f>
        <v>13100</v>
      </c>
      <c r="W133" s="24">
        <f>MAX(0,U133*(1+inputs!$B$33)-MAX(0,inputs!$B$31*(V133-inputs!$B$30)))</f>
        <v>51593.360466065009</v>
      </c>
      <c r="X133" s="19">
        <f>$H133+(INT(COLUMN(X$1)/2) - 5) * ($A133-$H133)/9</f>
        <v>13100</v>
      </c>
      <c r="Y133" s="24">
        <f>MAX(0,W133*(1+inputs!$B$33)-MAX(0,inputs!$B$31*(X133-inputs!$B$30)))</f>
        <v>52367.26087305598</v>
      </c>
      <c r="Z133" s="19">
        <f>IF(inputs!$B$27="YES",MAX(0,inputs!$B$31*(X133-inputs!$B$30)),0)</f>
        <v>0</v>
      </c>
      <c r="AA133" s="3">
        <f t="shared" si="10"/>
        <v>176.22500000000002</v>
      </c>
      <c r="AB133" s="1">
        <f t="shared" si="11"/>
        <v>0.33250000000000002</v>
      </c>
      <c r="AC133" s="8">
        <f t="shared" si="8"/>
        <v>12923.775</v>
      </c>
    </row>
    <row r="134" spans="1:29" x14ac:dyDescent="0.2">
      <c r="A134" s="11">
        <f t="shared" si="9"/>
        <v>13200</v>
      </c>
      <c r="B134" s="15">
        <f>inputs!$C$3-MAX(0,MIN((calculations!A134-inputs!$B$8)*0.5,inputs!$C$3))+IF(AND(inputs!$B$23="YES",A134&lt;=inputs!$B$25),inputs!$B$24,0)</f>
        <v>12570</v>
      </c>
      <c r="C134" s="15">
        <f>MAX(0,MIN(A134-B134,inputs!$C$4)*inputs!$B$3)</f>
        <v>126</v>
      </c>
      <c r="D134" s="16">
        <f>MAX(0,(MIN(A134,inputs!$C$5)-(inputs!$C$4+B134))*inputs!$B$4)</f>
        <v>0</v>
      </c>
      <c r="E134" s="16">
        <f>MAX(0, (calculations!A134-inputs!$C$5)*inputs!$B$5)</f>
        <v>0</v>
      </c>
      <c r="F134" s="19">
        <f>MAX(0,inputs!$B$13*(MIN(calculations!A134,inputs!$C$14)-inputs!$C$13))+MAX(0,inputs!$B$14*(calculations!A134-inputs!$C$14))</f>
        <v>83.475000000000009</v>
      </c>
      <c r="G134" s="22">
        <f>MAX(MIN((calculations!A134-inputs!$B$21)/10000,100%),0) * inputs!$B$18</f>
        <v>0</v>
      </c>
      <c r="H134" s="24">
        <f>MIN(inputs!$B$32,A134)</f>
        <v>13200</v>
      </c>
      <c r="I134" s="24">
        <f>inputs!$B$29*(1+inputs!$B$33)-MAX(0,inputs!$B$31*(H134-inputs!$B$30))</f>
        <v>46486.999999999993</v>
      </c>
      <c r="J134" s="19">
        <f>$H134+(INT(COLUMN(J$1)/2) - 5) * ($A134-$H134)/9</f>
        <v>13200</v>
      </c>
      <c r="K134" s="24">
        <f>MAX(0,I134*(1+inputs!$B$33)-MAX(0,inputs!$B$31*(J134-inputs!$B$30)))</f>
        <v>47184.304999999986</v>
      </c>
      <c r="L134" s="19">
        <f>$H134+(INT(COLUMN(L$1)/2) - 5) * ($A134-$H134)/9</f>
        <v>13200</v>
      </c>
      <c r="M134" s="24">
        <f>MAX(0,K134*(1+inputs!$B$33)-MAX(0,inputs!$B$31*(L134-inputs!$B$30)))</f>
        <v>47892.06957499998</v>
      </c>
      <c r="N134" s="19">
        <f>$H134+(INT(COLUMN(N$1)/2) - 5) * ($A134-$H134)/9</f>
        <v>13200</v>
      </c>
      <c r="O134" s="24">
        <f>MAX(0,M134*(1+inputs!$B$33)-MAX(0,inputs!$B$31*(N134-inputs!$B$30)))</f>
        <v>48610.450618624971</v>
      </c>
      <c r="P134" s="19">
        <f>$H134+(INT(COLUMN(P$1)/2) - 5) * ($A134-$H134)/9</f>
        <v>13200</v>
      </c>
      <c r="Q134" s="24">
        <f>MAX(0,O134*(1+inputs!$B$33)-MAX(0,inputs!$B$31*(P134-inputs!$B$30)))</f>
        <v>49339.607377904344</v>
      </c>
      <c r="R134" s="19">
        <f>$H134+(INT(COLUMN(R$1)/2) - 5) * ($A134-$H134)/9</f>
        <v>13200</v>
      </c>
      <c r="S134" s="24">
        <f>MAX(0,Q134*(1+inputs!$B$33)-MAX(0,inputs!$B$31*(R134-inputs!$B$30)))</f>
        <v>50079.7014885729</v>
      </c>
      <c r="T134" s="19">
        <f>$H134+(INT(COLUMN(T$1)/2) - 5) * ($A134-$H134)/9</f>
        <v>13200</v>
      </c>
      <c r="U134" s="24">
        <f>MAX(0,S134*(1+inputs!$B$33)-MAX(0,inputs!$B$31*(T134-inputs!$B$30)))</f>
        <v>50830.897010901492</v>
      </c>
      <c r="V134" s="19">
        <f>$H134+(INT(COLUMN(V$1)/2) - 5) * ($A134-$H134)/9</f>
        <v>13200</v>
      </c>
      <c r="W134" s="24">
        <f>MAX(0,U134*(1+inputs!$B$33)-MAX(0,inputs!$B$31*(V134-inputs!$B$30)))</f>
        <v>51593.360466065009</v>
      </c>
      <c r="X134" s="19">
        <f>$H134+(INT(COLUMN(X$1)/2) - 5) * ($A134-$H134)/9</f>
        <v>13200</v>
      </c>
      <c r="Y134" s="24">
        <f>MAX(0,W134*(1+inputs!$B$33)-MAX(0,inputs!$B$31*(X134-inputs!$B$30)))</f>
        <v>52367.26087305598</v>
      </c>
      <c r="Z134" s="19">
        <f>IF(inputs!$B$27="YES",MAX(0,inputs!$B$31*(X134-inputs!$B$30)),0)</f>
        <v>0</v>
      </c>
      <c r="AA134" s="3">
        <f t="shared" si="10"/>
        <v>209.47500000000002</v>
      </c>
      <c r="AB134" s="1">
        <f t="shared" si="11"/>
        <v>0.33250000000000002</v>
      </c>
      <c r="AC134" s="8">
        <f t="shared" si="8"/>
        <v>12990.525</v>
      </c>
    </row>
    <row r="135" spans="1:29" x14ac:dyDescent="0.2">
      <c r="A135" s="11">
        <f t="shared" si="9"/>
        <v>13300</v>
      </c>
      <c r="B135" s="15">
        <f>inputs!$C$3-MAX(0,MIN((calculations!A135-inputs!$B$8)*0.5,inputs!$C$3))+IF(AND(inputs!$B$23="YES",A135&lt;=inputs!$B$25),inputs!$B$24,0)</f>
        <v>12570</v>
      </c>
      <c r="C135" s="15">
        <f>MAX(0,MIN(A135-B135,inputs!$C$4)*inputs!$B$3)</f>
        <v>146</v>
      </c>
      <c r="D135" s="16">
        <f>MAX(0,(MIN(A135,inputs!$C$5)-(inputs!$C$4+B135))*inputs!$B$4)</f>
        <v>0</v>
      </c>
      <c r="E135" s="16">
        <f>MAX(0, (calculations!A135-inputs!$C$5)*inputs!$B$5)</f>
        <v>0</v>
      </c>
      <c r="F135" s="19">
        <f>MAX(0,inputs!$B$13*(MIN(calculations!A135,inputs!$C$14)-inputs!$C$13))+MAX(0,inputs!$B$14*(calculations!A135-inputs!$C$14))</f>
        <v>96.725000000000009</v>
      </c>
      <c r="G135" s="22">
        <f>MAX(MIN((calculations!A135-inputs!$B$21)/10000,100%),0) * inputs!$B$18</f>
        <v>0</v>
      </c>
      <c r="H135" s="24">
        <f>MIN(inputs!$B$32,A135)</f>
        <v>13300</v>
      </c>
      <c r="I135" s="24">
        <f>inputs!$B$29*(1+inputs!$B$33)-MAX(0,inputs!$B$31*(H135-inputs!$B$30))</f>
        <v>46486.999999999993</v>
      </c>
      <c r="J135" s="19">
        <f>$H135+(INT(COLUMN(J$1)/2) - 5) * ($A135-$H135)/9</f>
        <v>13300</v>
      </c>
      <c r="K135" s="24">
        <f>MAX(0,I135*(1+inputs!$B$33)-MAX(0,inputs!$B$31*(J135-inputs!$B$30)))</f>
        <v>47184.304999999986</v>
      </c>
      <c r="L135" s="19">
        <f>$H135+(INT(COLUMN(L$1)/2) - 5) * ($A135-$H135)/9</f>
        <v>13300</v>
      </c>
      <c r="M135" s="24">
        <f>MAX(0,K135*(1+inputs!$B$33)-MAX(0,inputs!$B$31*(L135-inputs!$B$30)))</f>
        <v>47892.06957499998</v>
      </c>
      <c r="N135" s="19">
        <f>$H135+(INT(COLUMN(N$1)/2) - 5) * ($A135-$H135)/9</f>
        <v>13300</v>
      </c>
      <c r="O135" s="24">
        <f>MAX(0,M135*(1+inputs!$B$33)-MAX(0,inputs!$B$31*(N135-inputs!$B$30)))</f>
        <v>48610.450618624971</v>
      </c>
      <c r="P135" s="19">
        <f>$H135+(INT(COLUMN(P$1)/2) - 5) * ($A135-$H135)/9</f>
        <v>13300</v>
      </c>
      <c r="Q135" s="24">
        <f>MAX(0,O135*(1+inputs!$B$33)-MAX(0,inputs!$B$31*(P135-inputs!$B$30)))</f>
        <v>49339.607377904344</v>
      </c>
      <c r="R135" s="19">
        <f>$H135+(INT(COLUMN(R$1)/2) - 5) * ($A135-$H135)/9</f>
        <v>13300</v>
      </c>
      <c r="S135" s="24">
        <f>MAX(0,Q135*(1+inputs!$B$33)-MAX(0,inputs!$B$31*(R135-inputs!$B$30)))</f>
        <v>50079.7014885729</v>
      </c>
      <c r="T135" s="19">
        <f>$H135+(INT(COLUMN(T$1)/2) - 5) * ($A135-$H135)/9</f>
        <v>13300</v>
      </c>
      <c r="U135" s="24">
        <f>MAX(0,S135*(1+inputs!$B$33)-MAX(0,inputs!$B$31*(T135-inputs!$B$30)))</f>
        <v>50830.897010901492</v>
      </c>
      <c r="V135" s="19">
        <f>$H135+(INT(COLUMN(V$1)/2) - 5) * ($A135-$H135)/9</f>
        <v>13300</v>
      </c>
      <c r="W135" s="24">
        <f>MAX(0,U135*(1+inputs!$B$33)-MAX(0,inputs!$B$31*(V135-inputs!$B$30)))</f>
        <v>51593.360466065009</v>
      </c>
      <c r="X135" s="19">
        <f>$H135+(INT(COLUMN(X$1)/2) - 5) * ($A135-$H135)/9</f>
        <v>13300</v>
      </c>
      <c r="Y135" s="24">
        <f>MAX(0,W135*(1+inputs!$B$33)-MAX(0,inputs!$B$31*(X135-inputs!$B$30)))</f>
        <v>52367.26087305598</v>
      </c>
      <c r="Z135" s="19">
        <f>IF(inputs!$B$27="YES",MAX(0,inputs!$B$31*(X135-inputs!$B$30)),0)</f>
        <v>0</v>
      </c>
      <c r="AA135" s="3">
        <f t="shared" si="10"/>
        <v>242.72500000000002</v>
      </c>
      <c r="AB135" s="1">
        <f t="shared" si="11"/>
        <v>0.33250000000000002</v>
      </c>
      <c r="AC135" s="8">
        <f t="shared" si="8"/>
        <v>13057.275</v>
      </c>
    </row>
    <row r="136" spans="1:29" x14ac:dyDescent="0.2">
      <c r="A136" s="11">
        <f t="shared" si="9"/>
        <v>13400</v>
      </c>
      <c r="B136" s="15">
        <f>inputs!$C$3-MAX(0,MIN((calculations!A136-inputs!$B$8)*0.5,inputs!$C$3))+IF(AND(inputs!$B$23="YES",A136&lt;=inputs!$B$25),inputs!$B$24,0)</f>
        <v>12570</v>
      </c>
      <c r="C136" s="15">
        <f>MAX(0,MIN(A136-B136,inputs!$C$4)*inputs!$B$3)</f>
        <v>166</v>
      </c>
      <c r="D136" s="16">
        <f>MAX(0,(MIN(A136,inputs!$C$5)-(inputs!$C$4+B136))*inputs!$B$4)</f>
        <v>0</v>
      </c>
      <c r="E136" s="16">
        <f>MAX(0, (calculations!A136-inputs!$C$5)*inputs!$B$5)</f>
        <v>0</v>
      </c>
      <c r="F136" s="19">
        <f>MAX(0,inputs!$B$13*(MIN(calculations!A136,inputs!$C$14)-inputs!$C$13))+MAX(0,inputs!$B$14*(calculations!A136-inputs!$C$14))</f>
        <v>109.97500000000001</v>
      </c>
      <c r="G136" s="22">
        <f>MAX(MIN((calculations!A136-inputs!$B$21)/10000,100%),0) * inputs!$B$18</f>
        <v>0</v>
      </c>
      <c r="H136" s="24">
        <f>MIN(inputs!$B$32,A136)</f>
        <v>13400</v>
      </c>
      <c r="I136" s="24">
        <f>inputs!$B$29*(1+inputs!$B$33)-MAX(0,inputs!$B$31*(H136-inputs!$B$30))</f>
        <v>46486.999999999993</v>
      </c>
      <c r="J136" s="19">
        <f>$H136+(INT(COLUMN(J$1)/2) - 5) * ($A136-$H136)/9</f>
        <v>13400</v>
      </c>
      <c r="K136" s="24">
        <f>MAX(0,I136*(1+inputs!$B$33)-MAX(0,inputs!$B$31*(J136-inputs!$B$30)))</f>
        <v>47184.304999999986</v>
      </c>
      <c r="L136" s="19">
        <f>$H136+(INT(COLUMN(L$1)/2) - 5) * ($A136-$H136)/9</f>
        <v>13400</v>
      </c>
      <c r="M136" s="24">
        <f>MAX(0,K136*(1+inputs!$B$33)-MAX(0,inputs!$B$31*(L136-inputs!$B$30)))</f>
        <v>47892.06957499998</v>
      </c>
      <c r="N136" s="19">
        <f>$H136+(INT(COLUMN(N$1)/2) - 5) * ($A136-$H136)/9</f>
        <v>13400</v>
      </c>
      <c r="O136" s="24">
        <f>MAX(0,M136*(1+inputs!$B$33)-MAX(0,inputs!$B$31*(N136-inputs!$B$30)))</f>
        <v>48610.450618624971</v>
      </c>
      <c r="P136" s="19">
        <f>$H136+(INT(COLUMN(P$1)/2) - 5) * ($A136-$H136)/9</f>
        <v>13400</v>
      </c>
      <c r="Q136" s="24">
        <f>MAX(0,O136*(1+inputs!$B$33)-MAX(0,inputs!$B$31*(P136-inputs!$B$30)))</f>
        <v>49339.607377904344</v>
      </c>
      <c r="R136" s="19">
        <f>$H136+(INT(COLUMN(R$1)/2) - 5) * ($A136-$H136)/9</f>
        <v>13400</v>
      </c>
      <c r="S136" s="24">
        <f>MAX(0,Q136*(1+inputs!$B$33)-MAX(0,inputs!$B$31*(R136-inputs!$B$30)))</f>
        <v>50079.7014885729</v>
      </c>
      <c r="T136" s="19">
        <f>$H136+(INT(COLUMN(T$1)/2) - 5) * ($A136-$H136)/9</f>
        <v>13400</v>
      </c>
      <c r="U136" s="24">
        <f>MAX(0,S136*(1+inputs!$B$33)-MAX(0,inputs!$B$31*(T136-inputs!$B$30)))</f>
        <v>50830.897010901492</v>
      </c>
      <c r="V136" s="19">
        <f>$H136+(INT(COLUMN(V$1)/2) - 5) * ($A136-$H136)/9</f>
        <v>13400</v>
      </c>
      <c r="W136" s="24">
        <f>MAX(0,U136*(1+inputs!$B$33)-MAX(0,inputs!$B$31*(V136-inputs!$B$30)))</f>
        <v>51593.360466065009</v>
      </c>
      <c r="X136" s="19">
        <f>$H136+(INT(COLUMN(X$1)/2) - 5) * ($A136-$H136)/9</f>
        <v>13400</v>
      </c>
      <c r="Y136" s="24">
        <f>MAX(0,W136*(1+inputs!$B$33)-MAX(0,inputs!$B$31*(X136-inputs!$B$30)))</f>
        <v>52367.26087305598</v>
      </c>
      <c r="Z136" s="19">
        <f>IF(inputs!$B$27="YES",MAX(0,inputs!$B$31*(X136-inputs!$B$30)),0)</f>
        <v>0</v>
      </c>
      <c r="AA136" s="3">
        <f t="shared" si="10"/>
        <v>275.97500000000002</v>
      </c>
      <c r="AB136" s="1">
        <f t="shared" si="11"/>
        <v>0.33250000000000002</v>
      </c>
      <c r="AC136" s="8">
        <f t="shared" si="8"/>
        <v>13124.025</v>
      </c>
    </row>
    <row r="137" spans="1:29" x14ac:dyDescent="0.2">
      <c r="A137" s="11">
        <f t="shared" si="9"/>
        <v>13500</v>
      </c>
      <c r="B137" s="15">
        <f>inputs!$C$3-MAX(0,MIN((calculations!A137-inputs!$B$8)*0.5,inputs!$C$3))+IF(AND(inputs!$B$23="YES",A137&lt;=inputs!$B$25),inputs!$B$24,0)</f>
        <v>12570</v>
      </c>
      <c r="C137" s="15">
        <f>MAX(0,MIN(A137-B137,inputs!$C$4)*inputs!$B$3)</f>
        <v>186</v>
      </c>
      <c r="D137" s="16">
        <f>MAX(0,(MIN(A137,inputs!$C$5)-(inputs!$C$4+B137))*inputs!$B$4)</f>
        <v>0</v>
      </c>
      <c r="E137" s="16">
        <f>MAX(0, (calculations!A137-inputs!$C$5)*inputs!$B$5)</f>
        <v>0</v>
      </c>
      <c r="F137" s="19">
        <f>MAX(0,inputs!$B$13*(MIN(calculations!A137,inputs!$C$14)-inputs!$C$13))+MAX(0,inputs!$B$14*(calculations!A137-inputs!$C$14))</f>
        <v>123.22500000000001</v>
      </c>
      <c r="G137" s="22">
        <f>MAX(MIN((calculations!A137-inputs!$B$21)/10000,100%),0) * inputs!$B$18</f>
        <v>0</v>
      </c>
      <c r="H137" s="24">
        <f>MIN(inputs!$B$32,A137)</f>
        <v>13500</v>
      </c>
      <c r="I137" s="24">
        <f>inputs!$B$29*(1+inputs!$B$33)-MAX(0,inputs!$B$31*(H137-inputs!$B$30))</f>
        <v>46486.999999999993</v>
      </c>
      <c r="J137" s="19">
        <f>$H137+(INT(COLUMN(J$1)/2) - 5) * ($A137-$H137)/9</f>
        <v>13500</v>
      </c>
      <c r="K137" s="24">
        <f>MAX(0,I137*(1+inputs!$B$33)-MAX(0,inputs!$B$31*(J137-inputs!$B$30)))</f>
        <v>47184.304999999986</v>
      </c>
      <c r="L137" s="19">
        <f>$H137+(INT(COLUMN(L$1)/2) - 5) * ($A137-$H137)/9</f>
        <v>13500</v>
      </c>
      <c r="M137" s="24">
        <f>MAX(0,K137*(1+inputs!$B$33)-MAX(0,inputs!$B$31*(L137-inputs!$B$30)))</f>
        <v>47892.06957499998</v>
      </c>
      <c r="N137" s="19">
        <f>$H137+(INT(COLUMN(N$1)/2) - 5) * ($A137-$H137)/9</f>
        <v>13500</v>
      </c>
      <c r="O137" s="24">
        <f>MAX(0,M137*(1+inputs!$B$33)-MAX(0,inputs!$B$31*(N137-inputs!$B$30)))</f>
        <v>48610.450618624971</v>
      </c>
      <c r="P137" s="19">
        <f>$H137+(INT(COLUMN(P$1)/2) - 5) * ($A137-$H137)/9</f>
        <v>13500</v>
      </c>
      <c r="Q137" s="24">
        <f>MAX(0,O137*(1+inputs!$B$33)-MAX(0,inputs!$B$31*(P137-inputs!$B$30)))</f>
        <v>49339.607377904344</v>
      </c>
      <c r="R137" s="19">
        <f>$H137+(INT(COLUMN(R$1)/2) - 5) * ($A137-$H137)/9</f>
        <v>13500</v>
      </c>
      <c r="S137" s="24">
        <f>MAX(0,Q137*(1+inputs!$B$33)-MAX(0,inputs!$B$31*(R137-inputs!$B$30)))</f>
        <v>50079.7014885729</v>
      </c>
      <c r="T137" s="19">
        <f>$H137+(INT(COLUMN(T$1)/2) - 5) * ($A137-$H137)/9</f>
        <v>13500</v>
      </c>
      <c r="U137" s="24">
        <f>MAX(0,S137*(1+inputs!$B$33)-MAX(0,inputs!$B$31*(T137-inputs!$B$30)))</f>
        <v>50830.897010901492</v>
      </c>
      <c r="V137" s="19">
        <f>$H137+(INT(COLUMN(V$1)/2) - 5) * ($A137-$H137)/9</f>
        <v>13500</v>
      </c>
      <c r="W137" s="24">
        <f>MAX(0,U137*(1+inputs!$B$33)-MAX(0,inputs!$B$31*(V137-inputs!$B$30)))</f>
        <v>51593.360466065009</v>
      </c>
      <c r="X137" s="19">
        <f>$H137+(INT(COLUMN(X$1)/2) - 5) * ($A137-$H137)/9</f>
        <v>13500</v>
      </c>
      <c r="Y137" s="24">
        <f>MAX(0,W137*(1+inputs!$B$33)-MAX(0,inputs!$B$31*(X137-inputs!$B$30)))</f>
        <v>52367.26087305598</v>
      </c>
      <c r="Z137" s="19">
        <f>IF(inputs!$B$27="YES",MAX(0,inputs!$B$31*(X137-inputs!$B$30)),0)</f>
        <v>0</v>
      </c>
      <c r="AA137" s="3">
        <f t="shared" si="10"/>
        <v>309.22500000000002</v>
      </c>
      <c r="AB137" s="1">
        <f t="shared" si="11"/>
        <v>0.33250000000000002</v>
      </c>
      <c r="AC137" s="8">
        <f t="shared" si="8"/>
        <v>13190.775</v>
      </c>
    </row>
    <row r="138" spans="1:29" x14ac:dyDescent="0.2">
      <c r="A138" s="11">
        <f t="shared" si="9"/>
        <v>13600</v>
      </c>
      <c r="B138" s="15">
        <f>inputs!$C$3-MAX(0,MIN((calculations!A138-inputs!$B$8)*0.5,inputs!$C$3))+IF(AND(inputs!$B$23="YES",A138&lt;=inputs!$B$25),inputs!$B$24,0)</f>
        <v>12570</v>
      </c>
      <c r="C138" s="15">
        <f>MAX(0,MIN(A138-B138,inputs!$C$4)*inputs!$B$3)</f>
        <v>206</v>
      </c>
      <c r="D138" s="16">
        <f>MAX(0,(MIN(A138,inputs!$C$5)-(inputs!$C$4+B138))*inputs!$B$4)</f>
        <v>0</v>
      </c>
      <c r="E138" s="16">
        <f>MAX(0, (calculations!A138-inputs!$C$5)*inputs!$B$5)</f>
        <v>0</v>
      </c>
      <c r="F138" s="19">
        <f>MAX(0,inputs!$B$13*(MIN(calculations!A138,inputs!$C$14)-inputs!$C$13))+MAX(0,inputs!$B$14*(calculations!A138-inputs!$C$14))</f>
        <v>136.47499999999999</v>
      </c>
      <c r="G138" s="22">
        <f>MAX(MIN((calculations!A138-inputs!$B$21)/10000,100%),0) * inputs!$B$18</f>
        <v>0</v>
      </c>
      <c r="H138" s="24">
        <f>MIN(inputs!$B$32,A138)</f>
        <v>13600</v>
      </c>
      <c r="I138" s="24">
        <f>inputs!$B$29*(1+inputs!$B$33)-MAX(0,inputs!$B$31*(H138-inputs!$B$30))</f>
        <v>46486.999999999993</v>
      </c>
      <c r="J138" s="19">
        <f>$H138+(INT(COLUMN(J$1)/2) - 5) * ($A138-$H138)/9</f>
        <v>13600</v>
      </c>
      <c r="K138" s="24">
        <f>MAX(0,I138*(1+inputs!$B$33)-MAX(0,inputs!$B$31*(J138-inputs!$B$30)))</f>
        <v>47184.304999999986</v>
      </c>
      <c r="L138" s="19">
        <f>$H138+(INT(COLUMN(L$1)/2) - 5) * ($A138-$H138)/9</f>
        <v>13600</v>
      </c>
      <c r="M138" s="24">
        <f>MAX(0,K138*(1+inputs!$B$33)-MAX(0,inputs!$B$31*(L138-inputs!$B$30)))</f>
        <v>47892.06957499998</v>
      </c>
      <c r="N138" s="19">
        <f>$H138+(INT(COLUMN(N$1)/2) - 5) * ($A138-$H138)/9</f>
        <v>13600</v>
      </c>
      <c r="O138" s="24">
        <f>MAX(0,M138*(1+inputs!$B$33)-MAX(0,inputs!$B$31*(N138-inputs!$B$30)))</f>
        <v>48610.450618624971</v>
      </c>
      <c r="P138" s="19">
        <f>$H138+(INT(COLUMN(P$1)/2) - 5) * ($A138-$H138)/9</f>
        <v>13600</v>
      </c>
      <c r="Q138" s="24">
        <f>MAX(0,O138*(1+inputs!$B$33)-MAX(0,inputs!$B$31*(P138-inputs!$B$30)))</f>
        <v>49339.607377904344</v>
      </c>
      <c r="R138" s="19">
        <f>$H138+(INT(COLUMN(R$1)/2) - 5) * ($A138-$H138)/9</f>
        <v>13600</v>
      </c>
      <c r="S138" s="24">
        <f>MAX(0,Q138*(1+inputs!$B$33)-MAX(0,inputs!$B$31*(R138-inputs!$B$30)))</f>
        <v>50079.7014885729</v>
      </c>
      <c r="T138" s="19">
        <f>$H138+(INT(COLUMN(T$1)/2) - 5) * ($A138-$H138)/9</f>
        <v>13600</v>
      </c>
      <c r="U138" s="24">
        <f>MAX(0,S138*(1+inputs!$B$33)-MAX(0,inputs!$B$31*(T138-inputs!$B$30)))</f>
        <v>50830.897010901492</v>
      </c>
      <c r="V138" s="19">
        <f>$H138+(INT(COLUMN(V$1)/2) - 5) * ($A138-$H138)/9</f>
        <v>13600</v>
      </c>
      <c r="W138" s="24">
        <f>MAX(0,U138*(1+inputs!$B$33)-MAX(0,inputs!$B$31*(V138-inputs!$B$30)))</f>
        <v>51593.360466065009</v>
      </c>
      <c r="X138" s="19">
        <f>$H138+(INT(COLUMN(X$1)/2) - 5) * ($A138-$H138)/9</f>
        <v>13600</v>
      </c>
      <c r="Y138" s="24">
        <f>MAX(0,W138*(1+inputs!$B$33)-MAX(0,inputs!$B$31*(X138-inputs!$B$30)))</f>
        <v>52367.26087305598</v>
      </c>
      <c r="Z138" s="19">
        <f>IF(inputs!$B$27="YES",MAX(0,inputs!$B$31*(X138-inputs!$B$30)),0)</f>
        <v>0</v>
      </c>
      <c r="AA138" s="3">
        <f t="shared" si="10"/>
        <v>342.47500000000002</v>
      </c>
      <c r="AB138" s="1">
        <f t="shared" si="11"/>
        <v>0.33250000000000002</v>
      </c>
      <c r="AC138" s="8">
        <f t="shared" si="8"/>
        <v>13257.525</v>
      </c>
    </row>
    <row r="139" spans="1:29" x14ac:dyDescent="0.2">
      <c r="A139" s="11">
        <f t="shared" si="9"/>
        <v>13700</v>
      </c>
      <c r="B139" s="15">
        <f>inputs!$C$3-MAX(0,MIN((calculations!A139-inputs!$B$8)*0.5,inputs!$C$3))+IF(AND(inputs!$B$23="YES",A139&lt;=inputs!$B$25),inputs!$B$24,0)</f>
        <v>12570</v>
      </c>
      <c r="C139" s="15">
        <f>MAX(0,MIN(A139-B139,inputs!$C$4)*inputs!$B$3)</f>
        <v>226</v>
      </c>
      <c r="D139" s="16">
        <f>MAX(0,(MIN(A139,inputs!$C$5)-(inputs!$C$4+B139))*inputs!$B$4)</f>
        <v>0</v>
      </c>
      <c r="E139" s="16">
        <f>MAX(0, (calculations!A139-inputs!$C$5)*inputs!$B$5)</f>
        <v>0</v>
      </c>
      <c r="F139" s="19">
        <f>MAX(0,inputs!$B$13*(MIN(calculations!A139,inputs!$C$14)-inputs!$C$13))+MAX(0,inputs!$B$14*(calculations!A139-inputs!$C$14))</f>
        <v>149.72499999999999</v>
      </c>
      <c r="G139" s="22">
        <f>MAX(MIN((calculations!A139-inputs!$B$21)/10000,100%),0) * inputs!$B$18</f>
        <v>0</v>
      </c>
      <c r="H139" s="24">
        <f>MIN(inputs!$B$32,A139)</f>
        <v>13700</v>
      </c>
      <c r="I139" s="24">
        <f>inputs!$B$29*(1+inputs!$B$33)-MAX(0,inputs!$B$31*(H139-inputs!$B$30))</f>
        <v>46486.999999999993</v>
      </c>
      <c r="J139" s="19">
        <f>$H139+(INT(COLUMN(J$1)/2) - 5) * ($A139-$H139)/9</f>
        <v>13700</v>
      </c>
      <c r="K139" s="24">
        <f>MAX(0,I139*(1+inputs!$B$33)-MAX(0,inputs!$B$31*(J139-inputs!$B$30)))</f>
        <v>47184.304999999986</v>
      </c>
      <c r="L139" s="19">
        <f>$H139+(INT(COLUMN(L$1)/2) - 5) * ($A139-$H139)/9</f>
        <v>13700</v>
      </c>
      <c r="M139" s="24">
        <f>MAX(0,K139*(1+inputs!$B$33)-MAX(0,inputs!$B$31*(L139-inputs!$B$30)))</f>
        <v>47892.06957499998</v>
      </c>
      <c r="N139" s="19">
        <f>$H139+(INT(COLUMN(N$1)/2) - 5) * ($A139-$H139)/9</f>
        <v>13700</v>
      </c>
      <c r="O139" s="24">
        <f>MAX(0,M139*(1+inputs!$B$33)-MAX(0,inputs!$B$31*(N139-inputs!$B$30)))</f>
        <v>48610.450618624971</v>
      </c>
      <c r="P139" s="19">
        <f>$H139+(INT(COLUMN(P$1)/2) - 5) * ($A139-$H139)/9</f>
        <v>13700</v>
      </c>
      <c r="Q139" s="24">
        <f>MAX(0,O139*(1+inputs!$B$33)-MAX(0,inputs!$B$31*(P139-inputs!$B$30)))</f>
        <v>49339.607377904344</v>
      </c>
      <c r="R139" s="19">
        <f>$H139+(INT(COLUMN(R$1)/2) - 5) * ($A139-$H139)/9</f>
        <v>13700</v>
      </c>
      <c r="S139" s="24">
        <f>MAX(0,Q139*(1+inputs!$B$33)-MAX(0,inputs!$B$31*(R139-inputs!$B$30)))</f>
        <v>50079.7014885729</v>
      </c>
      <c r="T139" s="19">
        <f>$H139+(INT(COLUMN(T$1)/2) - 5) * ($A139-$H139)/9</f>
        <v>13700</v>
      </c>
      <c r="U139" s="24">
        <f>MAX(0,S139*(1+inputs!$B$33)-MAX(0,inputs!$B$31*(T139-inputs!$B$30)))</f>
        <v>50830.897010901492</v>
      </c>
      <c r="V139" s="19">
        <f>$H139+(INT(COLUMN(V$1)/2) - 5) * ($A139-$H139)/9</f>
        <v>13700</v>
      </c>
      <c r="W139" s="24">
        <f>MAX(0,U139*(1+inputs!$B$33)-MAX(0,inputs!$B$31*(V139-inputs!$B$30)))</f>
        <v>51593.360466065009</v>
      </c>
      <c r="X139" s="19">
        <f>$H139+(INT(COLUMN(X$1)/2) - 5) * ($A139-$H139)/9</f>
        <v>13700</v>
      </c>
      <c r="Y139" s="24">
        <f>MAX(0,W139*(1+inputs!$B$33)-MAX(0,inputs!$B$31*(X139-inputs!$B$30)))</f>
        <v>52367.26087305598</v>
      </c>
      <c r="Z139" s="19">
        <f>IF(inputs!$B$27="YES",MAX(0,inputs!$B$31*(X139-inputs!$B$30)),0)</f>
        <v>0</v>
      </c>
      <c r="AA139" s="3">
        <f t="shared" si="10"/>
        <v>375.72500000000002</v>
      </c>
      <c r="AB139" s="1">
        <f t="shared" si="11"/>
        <v>0.33250000000000002</v>
      </c>
      <c r="AC139" s="8">
        <f t="shared" si="8"/>
        <v>13324.275</v>
      </c>
    </row>
    <row r="140" spans="1:29" x14ac:dyDescent="0.2">
      <c r="A140" s="11">
        <f t="shared" si="9"/>
        <v>13800</v>
      </c>
      <c r="B140" s="15">
        <f>inputs!$C$3-MAX(0,MIN((calculations!A140-inputs!$B$8)*0.5,inputs!$C$3))+IF(AND(inputs!$B$23="YES",A140&lt;=inputs!$B$25),inputs!$B$24,0)</f>
        <v>12570</v>
      </c>
      <c r="C140" s="15">
        <f>MAX(0,MIN(A140-B140,inputs!$C$4)*inputs!$B$3)</f>
        <v>246</v>
      </c>
      <c r="D140" s="16">
        <f>MAX(0,(MIN(A140,inputs!$C$5)-(inputs!$C$4+B140))*inputs!$B$4)</f>
        <v>0</v>
      </c>
      <c r="E140" s="16">
        <f>MAX(0, (calculations!A140-inputs!$C$5)*inputs!$B$5)</f>
        <v>0</v>
      </c>
      <c r="F140" s="19">
        <f>MAX(0,inputs!$B$13*(MIN(calculations!A140,inputs!$C$14)-inputs!$C$13))+MAX(0,inputs!$B$14*(calculations!A140-inputs!$C$14))</f>
        <v>162.97499999999999</v>
      </c>
      <c r="G140" s="22">
        <f>MAX(MIN((calculations!A140-inputs!$B$21)/10000,100%),0) * inputs!$B$18</f>
        <v>0</v>
      </c>
      <c r="H140" s="24">
        <f>MIN(inputs!$B$32,A140)</f>
        <v>13800</v>
      </c>
      <c r="I140" s="24">
        <f>inputs!$B$29*(1+inputs!$B$33)-MAX(0,inputs!$B$31*(H140-inputs!$B$30))</f>
        <v>46486.999999999993</v>
      </c>
      <c r="J140" s="19">
        <f>$H140+(INT(COLUMN(J$1)/2) - 5) * ($A140-$H140)/9</f>
        <v>13800</v>
      </c>
      <c r="K140" s="24">
        <f>MAX(0,I140*(1+inputs!$B$33)-MAX(0,inputs!$B$31*(J140-inputs!$B$30)))</f>
        <v>47184.304999999986</v>
      </c>
      <c r="L140" s="19">
        <f>$H140+(INT(COLUMN(L$1)/2) - 5) * ($A140-$H140)/9</f>
        <v>13800</v>
      </c>
      <c r="M140" s="24">
        <f>MAX(0,K140*(1+inputs!$B$33)-MAX(0,inputs!$B$31*(L140-inputs!$B$30)))</f>
        <v>47892.06957499998</v>
      </c>
      <c r="N140" s="19">
        <f>$H140+(INT(COLUMN(N$1)/2) - 5) * ($A140-$H140)/9</f>
        <v>13800</v>
      </c>
      <c r="O140" s="24">
        <f>MAX(0,M140*(1+inputs!$B$33)-MAX(0,inputs!$B$31*(N140-inputs!$B$30)))</f>
        <v>48610.450618624971</v>
      </c>
      <c r="P140" s="19">
        <f>$H140+(INT(COLUMN(P$1)/2) - 5) * ($A140-$H140)/9</f>
        <v>13800</v>
      </c>
      <c r="Q140" s="24">
        <f>MAX(0,O140*(1+inputs!$B$33)-MAX(0,inputs!$B$31*(P140-inputs!$B$30)))</f>
        <v>49339.607377904344</v>
      </c>
      <c r="R140" s="19">
        <f>$H140+(INT(COLUMN(R$1)/2) - 5) * ($A140-$H140)/9</f>
        <v>13800</v>
      </c>
      <c r="S140" s="24">
        <f>MAX(0,Q140*(1+inputs!$B$33)-MAX(0,inputs!$B$31*(R140-inputs!$B$30)))</f>
        <v>50079.7014885729</v>
      </c>
      <c r="T140" s="19">
        <f>$H140+(INT(COLUMN(T$1)/2) - 5) * ($A140-$H140)/9</f>
        <v>13800</v>
      </c>
      <c r="U140" s="24">
        <f>MAX(0,S140*(1+inputs!$B$33)-MAX(0,inputs!$B$31*(T140-inputs!$B$30)))</f>
        <v>50830.897010901492</v>
      </c>
      <c r="V140" s="19">
        <f>$H140+(INT(COLUMN(V$1)/2) - 5) * ($A140-$H140)/9</f>
        <v>13800</v>
      </c>
      <c r="W140" s="24">
        <f>MAX(0,U140*(1+inputs!$B$33)-MAX(0,inputs!$B$31*(V140-inputs!$B$30)))</f>
        <v>51593.360466065009</v>
      </c>
      <c r="X140" s="19">
        <f>$H140+(INT(COLUMN(X$1)/2) - 5) * ($A140-$H140)/9</f>
        <v>13800</v>
      </c>
      <c r="Y140" s="24">
        <f>MAX(0,W140*(1+inputs!$B$33)-MAX(0,inputs!$B$31*(X140-inputs!$B$30)))</f>
        <v>52367.26087305598</v>
      </c>
      <c r="Z140" s="19">
        <f>IF(inputs!$B$27="YES",MAX(0,inputs!$B$31*(X140-inputs!$B$30)),0)</f>
        <v>0</v>
      </c>
      <c r="AA140" s="3">
        <f t="shared" si="10"/>
        <v>408.97500000000002</v>
      </c>
      <c r="AB140" s="1">
        <f t="shared" si="11"/>
        <v>0.33250000000000002</v>
      </c>
      <c r="AC140" s="8">
        <f t="shared" si="8"/>
        <v>13391.025</v>
      </c>
    </row>
    <row r="141" spans="1:29" x14ac:dyDescent="0.2">
      <c r="A141" s="11">
        <f t="shared" si="9"/>
        <v>13900</v>
      </c>
      <c r="B141" s="15">
        <f>inputs!$C$3-MAX(0,MIN((calculations!A141-inputs!$B$8)*0.5,inputs!$C$3))+IF(AND(inputs!$B$23="YES",A141&lt;=inputs!$B$25),inputs!$B$24,0)</f>
        <v>12570</v>
      </c>
      <c r="C141" s="15">
        <f>MAX(0,MIN(A141-B141,inputs!$C$4)*inputs!$B$3)</f>
        <v>266</v>
      </c>
      <c r="D141" s="16">
        <f>MAX(0,(MIN(A141,inputs!$C$5)-(inputs!$C$4+B141))*inputs!$B$4)</f>
        <v>0</v>
      </c>
      <c r="E141" s="16">
        <f>MAX(0, (calculations!A141-inputs!$C$5)*inputs!$B$5)</f>
        <v>0</v>
      </c>
      <c r="F141" s="19">
        <f>MAX(0,inputs!$B$13*(MIN(calculations!A141,inputs!$C$14)-inputs!$C$13))+MAX(0,inputs!$B$14*(calculations!A141-inputs!$C$14))</f>
        <v>176.22500000000002</v>
      </c>
      <c r="G141" s="22">
        <f>MAX(MIN((calculations!A141-inputs!$B$21)/10000,100%),0) * inputs!$B$18</f>
        <v>0</v>
      </c>
      <c r="H141" s="24">
        <f>MIN(inputs!$B$32,A141)</f>
        <v>13900</v>
      </c>
      <c r="I141" s="24">
        <f>inputs!$B$29*(1+inputs!$B$33)-MAX(0,inputs!$B$31*(H141-inputs!$B$30))</f>
        <v>46486.999999999993</v>
      </c>
      <c r="J141" s="19">
        <f>$H141+(INT(COLUMN(J$1)/2) - 5) * ($A141-$H141)/9</f>
        <v>13900</v>
      </c>
      <c r="K141" s="24">
        <f>MAX(0,I141*(1+inputs!$B$33)-MAX(0,inputs!$B$31*(J141-inputs!$B$30)))</f>
        <v>47184.304999999986</v>
      </c>
      <c r="L141" s="19">
        <f>$H141+(INT(COLUMN(L$1)/2) - 5) * ($A141-$H141)/9</f>
        <v>13900</v>
      </c>
      <c r="M141" s="24">
        <f>MAX(0,K141*(1+inputs!$B$33)-MAX(0,inputs!$B$31*(L141-inputs!$B$30)))</f>
        <v>47892.06957499998</v>
      </c>
      <c r="N141" s="19">
        <f>$H141+(INT(COLUMN(N$1)/2) - 5) * ($A141-$H141)/9</f>
        <v>13900</v>
      </c>
      <c r="O141" s="24">
        <f>MAX(0,M141*(1+inputs!$B$33)-MAX(0,inputs!$B$31*(N141-inputs!$B$30)))</f>
        <v>48610.450618624971</v>
      </c>
      <c r="P141" s="19">
        <f>$H141+(INT(COLUMN(P$1)/2) - 5) * ($A141-$H141)/9</f>
        <v>13900</v>
      </c>
      <c r="Q141" s="24">
        <f>MAX(0,O141*(1+inputs!$B$33)-MAX(0,inputs!$B$31*(P141-inputs!$B$30)))</f>
        <v>49339.607377904344</v>
      </c>
      <c r="R141" s="19">
        <f>$H141+(INT(COLUMN(R$1)/2) - 5) * ($A141-$H141)/9</f>
        <v>13900</v>
      </c>
      <c r="S141" s="24">
        <f>MAX(0,Q141*(1+inputs!$B$33)-MAX(0,inputs!$B$31*(R141-inputs!$B$30)))</f>
        <v>50079.7014885729</v>
      </c>
      <c r="T141" s="19">
        <f>$H141+(INT(COLUMN(T$1)/2) - 5) * ($A141-$H141)/9</f>
        <v>13900</v>
      </c>
      <c r="U141" s="24">
        <f>MAX(0,S141*(1+inputs!$B$33)-MAX(0,inputs!$B$31*(T141-inputs!$B$30)))</f>
        <v>50830.897010901492</v>
      </c>
      <c r="V141" s="19">
        <f>$H141+(INT(COLUMN(V$1)/2) - 5) * ($A141-$H141)/9</f>
        <v>13900</v>
      </c>
      <c r="W141" s="24">
        <f>MAX(0,U141*(1+inputs!$B$33)-MAX(0,inputs!$B$31*(V141-inputs!$B$30)))</f>
        <v>51593.360466065009</v>
      </c>
      <c r="X141" s="19">
        <f>$H141+(INT(COLUMN(X$1)/2) - 5) * ($A141-$H141)/9</f>
        <v>13900</v>
      </c>
      <c r="Y141" s="24">
        <f>MAX(0,W141*(1+inputs!$B$33)-MAX(0,inputs!$B$31*(X141-inputs!$B$30)))</f>
        <v>52367.26087305598</v>
      </c>
      <c r="Z141" s="19">
        <f>IF(inputs!$B$27="YES",MAX(0,inputs!$B$31*(X141-inputs!$B$30)),0)</f>
        <v>0</v>
      </c>
      <c r="AA141" s="3">
        <f t="shared" si="10"/>
        <v>442.22500000000002</v>
      </c>
      <c r="AB141" s="1">
        <f t="shared" si="11"/>
        <v>0.33250000000000002</v>
      </c>
      <c r="AC141" s="8">
        <f t="shared" si="8"/>
        <v>13457.775</v>
      </c>
    </row>
    <row r="142" spans="1:29" x14ac:dyDescent="0.2">
      <c r="A142" s="11">
        <f t="shared" si="9"/>
        <v>14000</v>
      </c>
      <c r="B142" s="15">
        <f>inputs!$C$3-MAX(0,MIN((calculations!A142-inputs!$B$8)*0.5,inputs!$C$3))+IF(AND(inputs!$B$23="YES",A142&lt;=inputs!$B$25),inputs!$B$24,0)</f>
        <v>12570</v>
      </c>
      <c r="C142" s="15">
        <f>MAX(0,MIN(A142-B142,inputs!$C$4)*inputs!$B$3)</f>
        <v>286</v>
      </c>
      <c r="D142" s="16">
        <f>MAX(0,(MIN(A142,inputs!$C$5)-(inputs!$C$4+B142))*inputs!$B$4)</f>
        <v>0</v>
      </c>
      <c r="E142" s="16">
        <f>MAX(0, (calculations!A142-inputs!$C$5)*inputs!$B$5)</f>
        <v>0</v>
      </c>
      <c r="F142" s="19">
        <f>MAX(0,inputs!$B$13*(MIN(calculations!A142,inputs!$C$14)-inputs!$C$13))+MAX(0,inputs!$B$14*(calculations!A142-inputs!$C$14))</f>
        <v>189.47500000000002</v>
      </c>
      <c r="G142" s="22">
        <f>MAX(MIN((calculations!A142-inputs!$B$21)/10000,100%),0) * inputs!$B$18</f>
        <v>0</v>
      </c>
      <c r="H142" s="24">
        <f>MIN(inputs!$B$32,A142)</f>
        <v>14000</v>
      </c>
      <c r="I142" s="24">
        <f>inputs!$B$29*(1+inputs!$B$33)-MAX(0,inputs!$B$31*(H142-inputs!$B$30))</f>
        <v>46486.999999999993</v>
      </c>
      <c r="J142" s="19">
        <f>$H142+(INT(COLUMN(J$1)/2) - 5) * ($A142-$H142)/9</f>
        <v>14000</v>
      </c>
      <c r="K142" s="24">
        <f>MAX(0,I142*(1+inputs!$B$33)-MAX(0,inputs!$B$31*(J142-inputs!$B$30)))</f>
        <v>47184.304999999986</v>
      </c>
      <c r="L142" s="19">
        <f>$H142+(INT(COLUMN(L$1)/2) - 5) * ($A142-$H142)/9</f>
        <v>14000</v>
      </c>
      <c r="M142" s="24">
        <f>MAX(0,K142*(1+inputs!$B$33)-MAX(0,inputs!$B$31*(L142-inputs!$B$30)))</f>
        <v>47892.06957499998</v>
      </c>
      <c r="N142" s="19">
        <f>$H142+(INT(COLUMN(N$1)/2) - 5) * ($A142-$H142)/9</f>
        <v>14000</v>
      </c>
      <c r="O142" s="24">
        <f>MAX(0,M142*(1+inputs!$B$33)-MAX(0,inputs!$B$31*(N142-inputs!$B$30)))</f>
        <v>48610.450618624971</v>
      </c>
      <c r="P142" s="19">
        <f>$H142+(INT(COLUMN(P$1)/2) - 5) * ($A142-$H142)/9</f>
        <v>14000</v>
      </c>
      <c r="Q142" s="24">
        <f>MAX(0,O142*(1+inputs!$B$33)-MAX(0,inputs!$B$31*(P142-inputs!$B$30)))</f>
        <v>49339.607377904344</v>
      </c>
      <c r="R142" s="19">
        <f>$H142+(INT(COLUMN(R$1)/2) - 5) * ($A142-$H142)/9</f>
        <v>14000</v>
      </c>
      <c r="S142" s="24">
        <f>MAX(0,Q142*(1+inputs!$B$33)-MAX(0,inputs!$B$31*(R142-inputs!$B$30)))</f>
        <v>50079.7014885729</v>
      </c>
      <c r="T142" s="19">
        <f>$H142+(INT(COLUMN(T$1)/2) - 5) * ($A142-$H142)/9</f>
        <v>14000</v>
      </c>
      <c r="U142" s="24">
        <f>MAX(0,S142*(1+inputs!$B$33)-MAX(0,inputs!$B$31*(T142-inputs!$B$30)))</f>
        <v>50830.897010901492</v>
      </c>
      <c r="V142" s="19">
        <f>$H142+(INT(COLUMN(V$1)/2) - 5) * ($A142-$H142)/9</f>
        <v>14000</v>
      </c>
      <c r="W142" s="24">
        <f>MAX(0,U142*(1+inputs!$B$33)-MAX(0,inputs!$B$31*(V142-inputs!$B$30)))</f>
        <v>51593.360466065009</v>
      </c>
      <c r="X142" s="19">
        <f>$H142+(INT(COLUMN(X$1)/2) - 5) * ($A142-$H142)/9</f>
        <v>14000</v>
      </c>
      <c r="Y142" s="24">
        <f>MAX(0,W142*(1+inputs!$B$33)-MAX(0,inputs!$B$31*(X142-inputs!$B$30)))</f>
        <v>52367.26087305598</v>
      </c>
      <c r="Z142" s="19">
        <f>IF(inputs!$B$27="YES",MAX(0,inputs!$B$31*(X142-inputs!$B$30)),0)</f>
        <v>0</v>
      </c>
      <c r="AA142" s="3">
        <f t="shared" si="10"/>
        <v>475.47500000000002</v>
      </c>
      <c r="AB142" s="1">
        <f t="shared" si="11"/>
        <v>0.33250000000000002</v>
      </c>
      <c r="AC142" s="8">
        <f t="shared" si="8"/>
        <v>13524.525</v>
      </c>
    </row>
    <row r="143" spans="1:29" x14ac:dyDescent="0.2">
      <c r="A143" s="11">
        <f t="shared" si="9"/>
        <v>14100</v>
      </c>
      <c r="B143" s="15">
        <f>inputs!$C$3-MAX(0,MIN((calculations!A143-inputs!$B$8)*0.5,inputs!$C$3))+IF(AND(inputs!$B$23="YES",A143&lt;=inputs!$B$25),inputs!$B$24,0)</f>
        <v>12570</v>
      </c>
      <c r="C143" s="15">
        <f>MAX(0,MIN(A143-B143,inputs!$C$4)*inputs!$B$3)</f>
        <v>306</v>
      </c>
      <c r="D143" s="16">
        <f>MAX(0,(MIN(A143,inputs!$C$5)-(inputs!$C$4+B143))*inputs!$B$4)</f>
        <v>0</v>
      </c>
      <c r="E143" s="16">
        <f>MAX(0, (calculations!A143-inputs!$C$5)*inputs!$B$5)</f>
        <v>0</v>
      </c>
      <c r="F143" s="19">
        <f>MAX(0,inputs!$B$13*(MIN(calculations!A143,inputs!$C$14)-inputs!$C$13))+MAX(0,inputs!$B$14*(calculations!A143-inputs!$C$14))</f>
        <v>202.72500000000002</v>
      </c>
      <c r="G143" s="22">
        <f>MAX(MIN((calculations!A143-inputs!$B$21)/10000,100%),0) * inputs!$B$18</f>
        <v>0</v>
      </c>
      <c r="H143" s="24">
        <f>MIN(inputs!$B$32,A143)</f>
        <v>14100</v>
      </c>
      <c r="I143" s="24">
        <f>inputs!$B$29*(1+inputs!$B$33)-MAX(0,inputs!$B$31*(H143-inputs!$B$30))</f>
        <v>46486.999999999993</v>
      </c>
      <c r="J143" s="19">
        <f>$H143+(INT(COLUMN(J$1)/2) - 5) * ($A143-$H143)/9</f>
        <v>14100</v>
      </c>
      <c r="K143" s="24">
        <f>MAX(0,I143*(1+inputs!$B$33)-MAX(0,inputs!$B$31*(J143-inputs!$B$30)))</f>
        <v>47184.304999999986</v>
      </c>
      <c r="L143" s="19">
        <f>$H143+(INT(COLUMN(L$1)/2) - 5) * ($A143-$H143)/9</f>
        <v>14100</v>
      </c>
      <c r="M143" s="24">
        <f>MAX(0,K143*(1+inputs!$B$33)-MAX(0,inputs!$B$31*(L143-inputs!$B$30)))</f>
        <v>47892.06957499998</v>
      </c>
      <c r="N143" s="19">
        <f>$H143+(INT(COLUMN(N$1)/2) - 5) * ($A143-$H143)/9</f>
        <v>14100</v>
      </c>
      <c r="O143" s="24">
        <f>MAX(0,M143*(1+inputs!$B$33)-MAX(0,inputs!$B$31*(N143-inputs!$B$30)))</f>
        <v>48610.450618624971</v>
      </c>
      <c r="P143" s="19">
        <f>$H143+(INT(COLUMN(P$1)/2) - 5) * ($A143-$H143)/9</f>
        <v>14100</v>
      </c>
      <c r="Q143" s="24">
        <f>MAX(0,O143*(1+inputs!$B$33)-MAX(0,inputs!$B$31*(P143-inputs!$B$30)))</f>
        <v>49339.607377904344</v>
      </c>
      <c r="R143" s="19">
        <f>$H143+(INT(COLUMN(R$1)/2) - 5) * ($A143-$H143)/9</f>
        <v>14100</v>
      </c>
      <c r="S143" s="24">
        <f>MAX(0,Q143*(1+inputs!$B$33)-MAX(0,inputs!$B$31*(R143-inputs!$B$30)))</f>
        <v>50079.7014885729</v>
      </c>
      <c r="T143" s="19">
        <f>$H143+(INT(COLUMN(T$1)/2) - 5) * ($A143-$H143)/9</f>
        <v>14100</v>
      </c>
      <c r="U143" s="24">
        <f>MAX(0,S143*(1+inputs!$B$33)-MAX(0,inputs!$B$31*(T143-inputs!$B$30)))</f>
        <v>50830.897010901492</v>
      </c>
      <c r="V143" s="19">
        <f>$H143+(INT(COLUMN(V$1)/2) - 5) * ($A143-$H143)/9</f>
        <v>14100</v>
      </c>
      <c r="W143" s="24">
        <f>MAX(0,U143*(1+inputs!$B$33)-MAX(0,inputs!$B$31*(V143-inputs!$B$30)))</f>
        <v>51593.360466065009</v>
      </c>
      <c r="X143" s="19">
        <f>$H143+(INT(COLUMN(X$1)/2) - 5) * ($A143-$H143)/9</f>
        <v>14100</v>
      </c>
      <c r="Y143" s="24">
        <f>MAX(0,W143*(1+inputs!$B$33)-MAX(0,inputs!$B$31*(X143-inputs!$B$30)))</f>
        <v>52367.26087305598</v>
      </c>
      <c r="Z143" s="19">
        <f>IF(inputs!$B$27="YES",MAX(0,inputs!$B$31*(X143-inputs!$B$30)),0)</f>
        <v>0</v>
      </c>
      <c r="AA143" s="3">
        <f t="shared" si="10"/>
        <v>508.72500000000002</v>
      </c>
      <c r="AB143" s="1">
        <f t="shared" si="11"/>
        <v>0.33250000000000002</v>
      </c>
      <c r="AC143" s="8">
        <f t="shared" si="8"/>
        <v>13591.275</v>
      </c>
    </row>
    <row r="144" spans="1:29" x14ac:dyDescent="0.2">
      <c r="A144" s="11">
        <f t="shared" si="9"/>
        <v>14200</v>
      </c>
      <c r="B144" s="15">
        <f>inputs!$C$3-MAX(0,MIN((calculations!A144-inputs!$B$8)*0.5,inputs!$C$3))+IF(AND(inputs!$B$23="YES",A144&lt;=inputs!$B$25),inputs!$B$24,0)</f>
        <v>12570</v>
      </c>
      <c r="C144" s="15">
        <f>MAX(0,MIN(A144-B144,inputs!$C$4)*inputs!$B$3)</f>
        <v>326</v>
      </c>
      <c r="D144" s="16">
        <f>MAX(0,(MIN(A144,inputs!$C$5)-(inputs!$C$4+B144))*inputs!$B$4)</f>
        <v>0</v>
      </c>
      <c r="E144" s="16">
        <f>MAX(0, (calculations!A144-inputs!$C$5)*inputs!$B$5)</f>
        <v>0</v>
      </c>
      <c r="F144" s="19">
        <f>MAX(0,inputs!$B$13*(MIN(calculations!A144,inputs!$C$14)-inputs!$C$13))+MAX(0,inputs!$B$14*(calculations!A144-inputs!$C$14))</f>
        <v>215.97500000000002</v>
      </c>
      <c r="G144" s="22">
        <f>MAX(MIN((calculations!A144-inputs!$B$21)/10000,100%),0) * inputs!$B$18</f>
        <v>0</v>
      </c>
      <c r="H144" s="24">
        <f>MIN(inputs!$B$32,A144)</f>
        <v>14200</v>
      </c>
      <c r="I144" s="24">
        <f>inputs!$B$29*(1+inputs!$B$33)-MAX(0,inputs!$B$31*(H144-inputs!$B$30))</f>
        <v>46486.999999999993</v>
      </c>
      <c r="J144" s="19">
        <f>$H144+(INT(COLUMN(J$1)/2) - 5) * ($A144-$H144)/9</f>
        <v>14200</v>
      </c>
      <c r="K144" s="24">
        <f>MAX(0,I144*(1+inputs!$B$33)-MAX(0,inputs!$B$31*(J144-inputs!$B$30)))</f>
        <v>47184.304999999986</v>
      </c>
      <c r="L144" s="19">
        <f>$H144+(INT(COLUMN(L$1)/2) - 5) * ($A144-$H144)/9</f>
        <v>14200</v>
      </c>
      <c r="M144" s="24">
        <f>MAX(0,K144*(1+inputs!$B$33)-MAX(0,inputs!$B$31*(L144-inputs!$B$30)))</f>
        <v>47892.06957499998</v>
      </c>
      <c r="N144" s="19">
        <f>$H144+(INT(COLUMN(N$1)/2) - 5) * ($A144-$H144)/9</f>
        <v>14200</v>
      </c>
      <c r="O144" s="24">
        <f>MAX(0,M144*(1+inputs!$B$33)-MAX(0,inputs!$B$31*(N144-inputs!$B$30)))</f>
        <v>48610.450618624971</v>
      </c>
      <c r="P144" s="19">
        <f>$H144+(INT(COLUMN(P$1)/2) - 5) * ($A144-$H144)/9</f>
        <v>14200</v>
      </c>
      <c r="Q144" s="24">
        <f>MAX(0,O144*(1+inputs!$B$33)-MAX(0,inputs!$B$31*(P144-inputs!$B$30)))</f>
        <v>49339.607377904344</v>
      </c>
      <c r="R144" s="19">
        <f>$H144+(INT(COLUMN(R$1)/2) - 5) * ($A144-$H144)/9</f>
        <v>14200</v>
      </c>
      <c r="S144" s="24">
        <f>MAX(0,Q144*(1+inputs!$B$33)-MAX(0,inputs!$B$31*(R144-inputs!$B$30)))</f>
        <v>50079.7014885729</v>
      </c>
      <c r="T144" s="19">
        <f>$H144+(INT(COLUMN(T$1)/2) - 5) * ($A144-$H144)/9</f>
        <v>14200</v>
      </c>
      <c r="U144" s="24">
        <f>MAX(0,S144*(1+inputs!$B$33)-MAX(0,inputs!$B$31*(T144-inputs!$B$30)))</f>
        <v>50830.897010901492</v>
      </c>
      <c r="V144" s="19">
        <f>$H144+(INT(COLUMN(V$1)/2) - 5) * ($A144-$H144)/9</f>
        <v>14200</v>
      </c>
      <c r="W144" s="24">
        <f>MAX(0,U144*(1+inputs!$B$33)-MAX(0,inputs!$B$31*(V144-inputs!$B$30)))</f>
        <v>51593.360466065009</v>
      </c>
      <c r="X144" s="19">
        <f>$H144+(INT(COLUMN(X$1)/2) - 5) * ($A144-$H144)/9</f>
        <v>14200</v>
      </c>
      <c r="Y144" s="24">
        <f>MAX(0,W144*(1+inputs!$B$33)-MAX(0,inputs!$B$31*(X144-inputs!$B$30)))</f>
        <v>52367.26087305598</v>
      </c>
      <c r="Z144" s="19">
        <f>IF(inputs!$B$27="YES",MAX(0,inputs!$B$31*(X144-inputs!$B$30)),0)</f>
        <v>0</v>
      </c>
      <c r="AA144" s="3">
        <f t="shared" si="10"/>
        <v>541.97500000000002</v>
      </c>
      <c r="AB144" s="1">
        <f t="shared" si="11"/>
        <v>0.33250000000000002</v>
      </c>
      <c r="AC144" s="8">
        <f t="shared" si="8"/>
        <v>13658.025</v>
      </c>
    </row>
    <row r="145" spans="1:29" x14ac:dyDescent="0.2">
      <c r="A145" s="11">
        <f t="shared" si="9"/>
        <v>14300</v>
      </c>
      <c r="B145" s="15">
        <f>inputs!$C$3-MAX(0,MIN((calculations!A145-inputs!$B$8)*0.5,inputs!$C$3))+IF(AND(inputs!$B$23="YES",A145&lt;=inputs!$B$25),inputs!$B$24,0)</f>
        <v>12570</v>
      </c>
      <c r="C145" s="15">
        <f>MAX(0,MIN(A145-B145,inputs!$C$4)*inputs!$B$3)</f>
        <v>346</v>
      </c>
      <c r="D145" s="16">
        <f>MAX(0,(MIN(A145,inputs!$C$5)-(inputs!$C$4+B145))*inputs!$B$4)</f>
        <v>0</v>
      </c>
      <c r="E145" s="16">
        <f>MAX(0, (calculations!A145-inputs!$C$5)*inputs!$B$5)</f>
        <v>0</v>
      </c>
      <c r="F145" s="19">
        <f>MAX(0,inputs!$B$13*(MIN(calculations!A145,inputs!$C$14)-inputs!$C$13))+MAX(0,inputs!$B$14*(calculations!A145-inputs!$C$14))</f>
        <v>229.22500000000002</v>
      </c>
      <c r="G145" s="22">
        <f>MAX(MIN((calculations!A145-inputs!$B$21)/10000,100%),0) * inputs!$B$18</f>
        <v>0</v>
      </c>
      <c r="H145" s="24">
        <f>MIN(inputs!$B$32,A145)</f>
        <v>14300</v>
      </c>
      <c r="I145" s="24">
        <f>inputs!$B$29*(1+inputs!$B$33)-MAX(0,inputs!$B$31*(H145-inputs!$B$30))</f>
        <v>46486.999999999993</v>
      </c>
      <c r="J145" s="19">
        <f>$H145+(INT(COLUMN(J$1)/2) - 5) * ($A145-$H145)/9</f>
        <v>14300</v>
      </c>
      <c r="K145" s="24">
        <f>MAX(0,I145*(1+inputs!$B$33)-MAX(0,inputs!$B$31*(J145-inputs!$B$30)))</f>
        <v>47184.304999999986</v>
      </c>
      <c r="L145" s="19">
        <f>$H145+(INT(COLUMN(L$1)/2) - 5) * ($A145-$H145)/9</f>
        <v>14300</v>
      </c>
      <c r="M145" s="24">
        <f>MAX(0,K145*(1+inputs!$B$33)-MAX(0,inputs!$B$31*(L145-inputs!$B$30)))</f>
        <v>47892.06957499998</v>
      </c>
      <c r="N145" s="19">
        <f>$H145+(INT(COLUMN(N$1)/2) - 5) * ($A145-$H145)/9</f>
        <v>14300</v>
      </c>
      <c r="O145" s="24">
        <f>MAX(0,M145*(1+inputs!$B$33)-MAX(0,inputs!$B$31*(N145-inputs!$B$30)))</f>
        <v>48610.450618624971</v>
      </c>
      <c r="P145" s="19">
        <f>$H145+(INT(COLUMN(P$1)/2) - 5) * ($A145-$H145)/9</f>
        <v>14300</v>
      </c>
      <c r="Q145" s="24">
        <f>MAX(0,O145*(1+inputs!$B$33)-MAX(0,inputs!$B$31*(P145-inputs!$B$30)))</f>
        <v>49339.607377904344</v>
      </c>
      <c r="R145" s="19">
        <f>$H145+(INT(COLUMN(R$1)/2) - 5) * ($A145-$H145)/9</f>
        <v>14300</v>
      </c>
      <c r="S145" s="24">
        <f>MAX(0,Q145*(1+inputs!$B$33)-MAX(0,inputs!$B$31*(R145-inputs!$B$30)))</f>
        <v>50079.7014885729</v>
      </c>
      <c r="T145" s="19">
        <f>$H145+(INT(COLUMN(T$1)/2) - 5) * ($A145-$H145)/9</f>
        <v>14300</v>
      </c>
      <c r="U145" s="24">
        <f>MAX(0,S145*(1+inputs!$B$33)-MAX(0,inputs!$B$31*(T145-inputs!$B$30)))</f>
        <v>50830.897010901492</v>
      </c>
      <c r="V145" s="19">
        <f>$H145+(INT(COLUMN(V$1)/2) - 5) * ($A145-$H145)/9</f>
        <v>14300</v>
      </c>
      <c r="W145" s="24">
        <f>MAX(0,U145*(1+inputs!$B$33)-MAX(0,inputs!$B$31*(V145-inputs!$B$30)))</f>
        <v>51593.360466065009</v>
      </c>
      <c r="X145" s="19">
        <f>$H145+(INT(COLUMN(X$1)/2) - 5) * ($A145-$H145)/9</f>
        <v>14300</v>
      </c>
      <c r="Y145" s="24">
        <f>MAX(0,W145*(1+inputs!$B$33)-MAX(0,inputs!$B$31*(X145-inputs!$B$30)))</f>
        <v>52367.26087305598</v>
      </c>
      <c r="Z145" s="19">
        <f>IF(inputs!$B$27="YES",MAX(0,inputs!$B$31*(X145-inputs!$B$30)),0)</f>
        <v>0</v>
      </c>
      <c r="AA145" s="3">
        <f t="shared" si="10"/>
        <v>575.22500000000002</v>
      </c>
      <c r="AB145" s="1">
        <f t="shared" si="11"/>
        <v>0.33250000000000002</v>
      </c>
      <c r="AC145" s="8">
        <f t="shared" si="8"/>
        <v>13724.775</v>
      </c>
    </row>
    <row r="146" spans="1:29" x14ac:dyDescent="0.2">
      <c r="A146" s="11">
        <f t="shared" si="9"/>
        <v>14400</v>
      </c>
      <c r="B146" s="15">
        <f>inputs!$C$3-MAX(0,MIN((calculations!A146-inputs!$B$8)*0.5,inputs!$C$3))+IF(AND(inputs!$B$23="YES",A146&lt;=inputs!$B$25),inputs!$B$24,0)</f>
        <v>12570</v>
      </c>
      <c r="C146" s="15">
        <f>MAX(0,MIN(A146-B146,inputs!$C$4)*inputs!$B$3)</f>
        <v>366</v>
      </c>
      <c r="D146" s="16">
        <f>MAX(0,(MIN(A146,inputs!$C$5)-(inputs!$C$4+B146))*inputs!$B$4)</f>
        <v>0</v>
      </c>
      <c r="E146" s="16">
        <f>MAX(0, (calculations!A146-inputs!$C$5)*inputs!$B$5)</f>
        <v>0</v>
      </c>
      <c r="F146" s="19">
        <f>MAX(0,inputs!$B$13*(MIN(calculations!A146,inputs!$C$14)-inputs!$C$13))+MAX(0,inputs!$B$14*(calculations!A146-inputs!$C$14))</f>
        <v>242.47500000000002</v>
      </c>
      <c r="G146" s="22">
        <f>MAX(MIN((calculations!A146-inputs!$B$21)/10000,100%),0) * inputs!$B$18</f>
        <v>0</v>
      </c>
      <c r="H146" s="24">
        <f>MIN(inputs!$B$32,A146)</f>
        <v>14400</v>
      </c>
      <c r="I146" s="24">
        <f>inputs!$B$29*(1+inputs!$B$33)-MAX(0,inputs!$B$31*(H146-inputs!$B$30))</f>
        <v>46486.999999999993</v>
      </c>
      <c r="J146" s="19">
        <f>$H146+(INT(COLUMN(J$1)/2) - 5) * ($A146-$H146)/9</f>
        <v>14400</v>
      </c>
      <c r="K146" s="24">
        <f>MAX(0,I146*(1+inputs!$B$33)-MAX(0,inputs!$B$31*(J146-inputs!$B$30)))</f>
        <v>47184.304999999986</v>
      </c>
      <c r="L146" s="19">
        <f>$H146+(INT(COLUMN(L$1)/2) - 5) * ($A146-$H146)/9</f>
        <v>14400</v>
      </c>
      <c r="M146" s="24">
        <f>MAX(0,K146*(1+inputs!$B$33)-MAX(0,inputs!$B$31*(L146-inputs!$B$30)))</f>
        <v>47892.06957499998</v>
      </c>
      <c r="N146" s="19">
        <f>$H146+(INT(COLUMN(N$1)/2) - 5) * ($A146-$H146)/9</f>
        <v>14400</v>
      </c>
      <c r="O146" s="24">
        <f>MAX(0,M146*(1+inputs!$B$33)-MAX(0,inputs!$B$31*(N146-inputs!$B$30)))</f>
        <v>48610.450618624971</v>
      </c>
      <c r="P146" s="19">
        <f>$H146+(INT(COLUMN(P$1)/2) - 5) * ($A146-$H146)/9</f>
        <v>14400</v>
      </c>
      <c r="Q146" s="24">
        <f>MAX(0,O146*(1+inputs!$B$33)-MAX(0,inputs!$B$31*(P146-inputs!$B$30)))</f>
        <v>49339.607377904344</v>
      </c>
      <c r="R146" s="19">
        <f>$H146+(INT(COLUMN(R$1)/2) - 5) * ($A146-$H146)/9</f>
        <v>14400</v>
      </c>
      <c r="S146" s="24">
        <f>MAX(0,Q146*(1+inputs!$B$33)-MAX(0,inputs!$B$31*(R146-inputs!$B$30)))</f>
        <v>50079.7014885729</v>
      </c>
      <c r="T146" s="19">
        <f>$H146+(INT(COLUMN(T$1)/2) - 5) * ($A146-$H146)/9</f>
        <v>14400</v>
      </c>
      <c r="U146" s="24">
        <f>MAX(0,S146*(1+inputs!$B$33)-MAX(0,inputs!$B$31*(T146-inputs!$B$30)))</f>
        <v>50830.897010901492</v>
      </c>
      <c r="V146" s="19">
        <f>$H146+(INT(COLUMN(V$1)/2) - 5) * ($A146-$H146)/9</f>
        <v>14400</v>
      </c>
      <c r="W146" s="24">
        <f>MAX(0,U146*(1+inputs!$B$33)-MAX(0,inputs!$B$31*(V146-inputs!$B$30)))</f>
        <v>51593.360466065009</v>
      </c>
      <c r="X146" s="19">
        <f>$H146+(INT(COLUMN(X$1)/2) - 5) * ($A146-$H146)/9</f>
        <v>14400</v>
      </c>
      <c r="Y146" s="24">
        <f>MAX(0,W146*(1+inputs!$B$33)-MAX(0,inputs!$B$31*(X146-inputs!$B$30)))</f>
        <v>52367.26087305598</v>
      </c>
      <c r="Z146" s="19">
        <f>IF(inputs!$B$27="YES",MAX(0,inputs!$B$31*(X146-inputs!$B$30)),0)</f>
        <v>0</v>
      </c>
      <c r="AA146" s="3">
        <f t="shared" si="10"/>
        <v>608.47500000000002</v>
      </c>
      <c r="AB146" s="1">
        <f t="shared" si="11"/>
        <v>0.33250000000000002</v>
      </c>
      <c r="AC146" s="8">
        <f t="shared" si="8"/>
        <v>13791.525</v>
      </c>
    </row>
    <row r="147" spans="1:29" x14ac:dyDescent="0.2">
      <c r="A147" s="11">
        <f t="shared" si="9"/>
        <v>14500</v>
      </c>
      <c r="B147" s="15">
        <f>inputs!$C$3-MAX(0,MIN((calculations!A147-inputs!$B$8)*0.5,inputs!$C$3))+IF(AND(inputs!$B$23="YES",A147&lt;=inputs!$B$25),inputs!$B$24,0)</f>
        <v>12570</v>
      </c>
      <c r="C147" s="15">
        <f>MAX(0,MIN(A147-B147,inputs!$C$4)*inputs!$B$3)</f>
        <v>386</v>
      </c>
      <c r="D147" s="16">
        <f>MAX(0,(MIN(A147,inputs!$C$5)-(inputs!$C$4+B147))*inputs!$B$4)</f>
        <v>0</v>
      </c>
      <c r="E147" s="16">
        <f>MAX(0, (calculations!A147-inputs!$C$5)*inputs!$B$5)</f>
        <v>0</v>
      </c>
      <c r="F147" s="19">
        <f>MAX(0,inputs!$B$13*(MIN(calculations!A147,inputs!$C$14)-inputs!$C$13))+MAX(0,inputs!$B$14*(calculations!A147-inputs!$C$14))</f>
        <v>255.72500000000002</v>
      </c>
      <c r="G147" s="22">
        <f>MAX(MIN((calculations!A147-inputs!$B$21)/10000,100%),0) * inputs!$B$18</f>
        <v>0</v>
      </c>
      <c r="H147" s="24">
        <f>MIN(inputs!$B$32,A147)</f>
        <v>14500</v>
      </c>
      <c r="I147" s="24">
        <f>inputs!$B$29*(1+inputs!$B$33)-MAX(0,inputs!$B$31*(H147-inputs!$B$30))</f>
        <v>46486.999999999993</v>
      </c>
      <c r="J147" s="19">
        <f>$H147+(INT(COLUMN(J$1)/2) - 5) * ($A147-$H147)/9</f>
        <v>14500</v>
      </c>
      <c r="K147" s="24">
        <f>MAX(0,I147*(1+inputs!$B$33)-MAX(0,inputs!$B$31*(J147-inputs!$B$30)))</f>
        <v>47184.304999999986</v>
      </c>
      <c r="L147" s="19">
        <f>$H147+(INT(COLUMN(L$1)/2) - 5) * ($A147-$H147)/9</f>
        <v>14500</v>
      </c>
      <c r="M147" s="24">
        <f>MAX(0,K147*(1+inputs!$B$33)-MAX(0,inputs!$B$31*(L147-inputs!$B$30)))</f>
        <v>47892.06957499998</v>
      </c>
      <c r="N147" s="19">
        <f>$H147+(INT(COLUMN(N$1)/2) - 5) * ($A147-$H147)/9</f>
        <v>14500</v>
      </c>
      <c r="O147" s="24">
        <f>MAX(0,M147*(1+inputs!$B$33)-MAX(0,inputs!$B$31*(N147-inputs!$B$30)))</f>
        <v>48610.450618624971</v>
      </c>
      <c r="P147" s="19">
        <f>$H147+(INT(COLUMN(P$1)/2) - 5) * ($A147-$H147)/9</f>
        <v>14500</v>
      </c>
      <c r="Q147" s="24">
        <f>MAX(0,O147*(1+inputs!$B$33)-MAX(0,inputs!$B$31*(P147-inputs!$B$30)))</f>
        <v>49339.607377904344</v>
      </c>
      <c r="R147" s="19">
        <f>$H147+(INT(COLUMN(R$1)/2) - 5) * ($A147-$H147)/9</f>
        <v>14500</v>
      </c>
      <c r="S147" s="24">
        <f>MAX(0,Q147*(1+inputs!$B$33)-MAX(0,inputs!$B$31*(R147-inputs!$B$30)))</f>
        <v>50079.7014885729</v>
      </c>
      <c r="T147" s="19">
        <f>$H147+(INT(COLUMN(T$1)/2) - 5) * ($A147-$H147)/9</f>
        <v>14500</v>
      </c>
      <c r="U147" s="24">
        <f>MAX(0,S147*(1+inputs!$B$33)-MAX(0,inputs!$B$31*(T147-inputs!$B$30)))</f>
        <v>50830.897010901492</v>
      </c>
      <c r="V147" s="19">
        <f>$H147+(INT(COLUMN(V$1)/2) - 5) * ($A147-$H147)/9</f>
        <v>14500</v>
      </c>
      <c r="W147" s="24">
        <f>MAX(0,U147*(1+inputs!$B$33)-MAX(0,inputs!$B$31*(V147-inputs!$B$30)))</f>
        <v>51593.360466065009</v>
      </c>
      <c r="X147" s="19">
        <f>$H147+(INT(COLUMN(X$1)/2) - 5) * ($A147-$H147)/9</f>
        <v>14500</v>
      </c>
      <c r="Y147" s="24">
        <f>MAX(0,W147*(1+inputs!$B$33)-MAX(0,inputs!$B$31*(X147-inputs!$B$30)))</f>
        <v>52367.26087305598</v>
      </c>
      <c r="Z147" s="19">
        <f>IF(inputs!$B$27="YES",MAX(0,inputs!$B$31*(X147-inputs!$B$30)),0)</f>
        <v>0</v>
      </c>
      <c r="AA147" s="3">
        <f t="shared" si="10"/>
        <v>641.72500000000002</v>
      </c>
      <c r="AB147" s="1">
        <f t="shared" si="11"/>
        <v>0.33250000000000002</v>
      </c>
      <c r="AC147" s="8">
        <f t="shared" si="8"/>
        <v>13858.275</v>
      </c>
    </row>
    <row r="148" spans="1:29" x14ac:dyDescent="0.2">
      <c r="A148" s="11">
        <f t="shared" si="9"/>
        <v>14600</v>
      </c>
      <c r="B148" s="15">
        <f>inputs!$C$3-MAX(0,MIN((calculations!A148-inputs!$B$8)*0.5,inputs!$C$3))+IF(AND(inputs!$B$23="YES",A148&lt;=inputs!$B$25),inputs!$B$24,0)</f>
        <v>12570</v>
      </c>
      <c r="C148" s="15">
        <f>MAX(0,MIN(A148-B148,inputs!$C$4)*inputs!$B$3)</f>
        <v>406</v>
      </c>
      <c r="D148" s="16">
        <f>MAX(0,(MIN(A148,inputs!$C$5)-(inputs!$C$4+B148))*inputs!$B$4)</f>
        <v>0</v>
      </c>
      <c r="E148" s="16">
        <f>MAX(0, (calculations!A148-inputs!$C$5)*inputs!$B$5)</f>
        <v>0</v>
      </c>
      <c r="F148" s="19">
        <f>MAX(0,inputs!$B$13*(MIN(calculations!A148,inputs!$C$14)-inputs!$C$13))+MAX(0,inputs!$B$14*(calculations!A148-inputs!$C$14))</f>
        <v>268.97500000000002</v>
      </c>
      <c r="G148" s="22">
        <f>MAX(MIN((calculations!A148-inputs!$B$21)/10000,100%),0) * inputs!$B$18</f>
        <v>0</v>
      </c>
      <c r="H148" s="24">
        <f>MIN(inputs!$B$32,A148)</f>
        <v>14600</v>
      </c>
      <c r="I148" s="24">
        <f>inputs!$B$29*(1+inputs!$B$33)-MAX(0,inputs!$B$31*(H148-inputs!$B$30))</f>
        <v>46486.999999999993</v>
      </c>
      <c r="J148" s="19">
        <f>$H148+(INT(COLUMN(J$1)/2) - 5) * ($A148-$H148)/9</f>
        <v>14600</v>
      </c>
      <c r="K148" s="24">
        <f>MAX(0,I148*(1+inputs!$B$33)-MAX(0,inputs!$B$31*(J148-inputs!$B$30)))</f>
        <v>47184.304999999986</v>
      </c>
      <c r="L148" s="19">
        <f>$H148+(INT(COLUMN(L$1)/2) - 5) * ($A148-$H148)/9</f>
        <v>14600</v>
      </c>
      <c r="M148" s="24">
        <f>MAX(0,K148*(1+inputs!$B$33)-MAX(0,inputs!$B$31*(L148-inputs!$B$30)))</f>
        <v>47892.06957499998</v>
      </c>
      <c r="N148" s="19">
        <f>$H148+(INT(COLUMN(N$1)/2) - 5) * ($A148-$H148)/9</f>
        <v>14600</v>
      </c>
      <c r="O148" s="24">
        <f>MAX(0,M148*(1+inputs!$B$33)-MAX(0,inputs!$B$31*(N148-inputs!$B$30)))</f>
        <v>48610.450618624971</v>
      </c>
      <c r="P148" s="19">
        <f>$H148+(INT(COLUMN(P$1)/2) - 5) * ($A148-$H148)/9</f>
        <v>14600</v>
      </c>
      <c r="Q148" s="24">
        <f>MAX(0,O148*(1+inputs!$B$33)-MAX(0,inputs!$B$31*(P148-inputs!$B$30)))</f>
        <v>49339.607377904344</v>
      </c>
      <c r="R148" s="19">
        <f>$H148+(INT(COLUMN(R$1)/2) - 5) * ($A148-$H148)/9</f>
        <v>14600</v>
      </c>
      <c r="S148" s="24">
        <f>MAX(0,Q148*(1+inputs!$B$33)-MAX(0,inputs!$B$31*(R148-inputs!$B$30)))</f>
        <v>50079.7014885729</v>
      </c>
      <c r="T148" s="19">
        <f>$H148+(INT(COLUMN(T$1)/2) - 5) * ($A148-$H148)/9</f>
        <v>14600</v>
      </c>
      <c r="U148" s="24">
        <f>MAX(0,S148*(1+inputs!$B$33)-MAX(0,inputs!$B$31*(T148-inputs!$B$30)))</f>
        <v>50830.897010901492</v>
      </c>
      <c r="V148" s="19">
        <f>$H148+(INT(COLUMN(V$1)/2) - 5) * ($A148-$H148)/9</f>
        <v>14600</v>
      </c>
      <c r="W148" s="24">
        <f>MAX(0,U148*(1+inputs!$B$33)-MAX(0,inputs!$B$31*(V148-inputs!$B$30)))</f>
        <v>51593.360466065009</v>
      </c>
      <c r="X148" s="19">
        <f>$H148+(INT(COLUMN(X$1)/2) - 5) * ($A148-$H148)/9</f>
        <v>14600</v>
      </c>
      <c r="Y148" s="24">
        <f>MAX(0,W148*(1+inputs!$B$33)-MAX(0,inputs!$B$31*(X148-inputs!$B$30)))</f>
        <v>52367.26087305598</v>
      </c>
      <c r="Z148" s="19">
        <f>IF(inputs!$B$27="YES",MAX(0,inputs!$B$31*(X148-inputs!$B$30)),0)</f>
        <v>0</v>
      </c>
      <c r="AA148" s="3">
        <f t="shared" si="10"/>
        <v>674.97500000000002</v>
      </c>
      <c r="AB148" s="1">
        <f t="shared" si="11"/>
        <v>0.33250000000000002</v>
      </c>
      <c r="AC148" s="8">
        <f t="shared" si="8"/>
        <v>13925.025</v>
      </c>
    </row>
    <row r="149" spans="1:29" x14ac:dyDescent="0.2">
      <c r="A149" s="11">
        <f t="shared" si="9"/>
        <v>14700</v>
      </c>
      <c r="B149" s="15">
        <f>inputs!$C$3-MAX(0,MIN((calculations!A149-inputs!$B$8)*0.5,inputs!$C$3))+IF(AND(inputs!$B$23="YES",A149&lt;=inputs!$B$25),inputs!$B$24,0)</f>
        <v>12570</v>
      </c>
      <c r="C149" s="15">
        <f>MAX(0,MIN(A149-B149,inputs!$C$4)*inputs!$B$3)</f>
        <v>426</v>
      </c>
      <c r="D149" s="16">
        <f>MAX(0,(MIN(A149,inputs!$C$5)-(inputs!$C$4+B149))*inputs!$B$4)</f>
        <v>0</v>
      </c>
      <c r="E149" s="16">
        <f>MAX(0, (calculations!A149-inputs!$C$5)*inputs!$B$5)</f>
        <v>0</v>
      </c>
      <c r="F149" s="19">
        <f>MAX(0,inputs!$B$13*(MIN(calculations!A149,inputs!$C$14)-inputs!$C$13))+MAX(0,inputs!$B$14*(calculations!A149-inputs!$C$14))</f>
        <v>282.22500000000002</v>
      </c>
      <c r="G149" s="22">
        <f>MAX(MIN((calculations!A149-inputs!$B$21)/10000,100%),0) * inputs!$B$18</f>
        <v>0</v>
      </c>
      <c r="H149" s="24">
        <f>MIN(inputs!$B$32,A149)</f>
        <v>14700</v>
      </c>
      <c r="I149" s="24">
        <f>inputs!$B$29*(1+inputs!$B$33)-MAX(0,inputs!$B$31*(H149-inputs!$B$30))</f>
        <v>46486.999999999993</v>
      </c>
      <c r="J149" s="19">
        <f>$H149+(INT(COLUMN(J$1)/2) - 5) * ($A149-$H149)/9</f>
        <v>14700</v>
      </c>
      <c r="K149" s="24">
        <f>MAX(0,I149*(1+inputs!$B$33)-MAX(0,inputs!$B$31*(J149-inputs!$B$30)))</f>
        <v>47184.304999999986</v>
      </c>
      <c r="L149" s="19">
        <f>$H149+(INT(COLUMN(L$1)/2) - 5) * ($A149-$H149)/9</f>
        <v>14700</v>
      </c>
      <c r="M149" s="24">
        <f>MAX(0,K149*(1+inputs!$B$33)-MAX(0,inputs!$B$31*(L149-inputs!$B$30)))</f>
        <v>47892.06957499998</v>
      </c>
      <c r="N149" s="19">
        <f>$H149+(INT(COLUMN(N$1)/2) - 5) * ($A149-$H149)/9</f>
        <v>14700</v>
      </c>
      <c r="O149" s="24">
        <f>MAX(0,M149*(1+inputs!$B$33)-MAX(0,inputs!$B$31*(N149-inputs!$B$30)))</f>
        <v>48610.450618624971</v>
      </c>
      <c r="P149" s="19">
        <f>$H149+(INT(COLUMN(P$1)/2) - 5) * ($A149-$H149)/9</f>
        <v>14700</v>
      </c>
      <c r="Q149" s="24">
        <f>MAX(0,O149*(1+inputs!$B$33)-MAX(0,inputs!$B$31*(P149-inputs!$B$30)))</f>
        <v>49339.607377904344</v>
      </c>
      <c r="R149" s="19">
        <f>$H149+(INT(COLUMN(R$1)/2) - 5) * ($A149-$H149)/9</f>
        <v>14700</v>
      </c>
      <c r="S149" s="24">
        <f>MAX(0,Q149*(1+inputs!$B$33)-MAX(0,inputs!$B$31*(R149-inputs!$B$30)))</f>
        <v>50079.7014885729</v>
      </c>
      <c r="T149" s="19">
        <f>$H149+(INT(COLUMN(T$1)/2) - 5) * ($A149-$H149)/9</f>
        <v>14700</v>
      </c>
      <c r="U149" s="24">
        <f>MAX(0,S149*(1+inputs!$B$33)-MAX(0,inputs!$B$31*(T149-inputs!$B$30)))</f>
        <v>50830.897010901492</v>
      </c>
      <c r="V149" s="19">
        <f>$H149+(INT(COLUMN(V$1)/2) - 5) * ($A149-$H149)/9</f>
        <v>14700</v>
      </c>
      <c r="W149" s="24">
        <f>MAX(0,U149*(1+inputs!$B$33)-MAX(0,inputs!$B$31*(V149-inputs!$B$30)))</f>
        <v>51593.360466065009</v>
      </c>
      <c r="X149" s="19">
        <f>$H149+(INT(COLUMN(X$1)/2) - 5) * ($A149-$H149)/9</f>
        <v>14700</v>
      </c>
      <c r="Y149" s="24">
        <f>MAX(0,W149*(1+inputs!$B$33)-MAX(0,inputs!$B$31*(X149-inputs!$B$30)))</f>
        <v>52367.26087305598</v>
      </c>
      <c r="Z149" s="19">
        <f>IF(inputs!$B$27="YES",MAX(0,inputs!$B$31*(X149-inputs!$B$30)),0)</f>
        <v>0</v>
      </c>
      <c r="AA149" s="3">
        <f t="shared" si="10"/>
        <v>708.22500000000002</v>
      </c>
      <c r="AB149" s="1">
        <f t="shared" si="11"/>
        <v>0.33250000000000002</v>
      </c>
      <c r="AC149" s="8">
        <f t="shared" si="8"/>
        <v>13991.775</v>
      </c>
    </row>
    <row r="150" spans="1:29" x14ac:dyDescent="0.2">
      <c r="A150" s="11">
        <f t="shared" si="9"/>
        <v>14800</v>
      </c>
      <c r="B150" s="15">
        <f>inputs!$C$3-MAX(0,MIN((calculations!A150-inputs!$B$8)*0.5,inputs!$C$3))+IF(AND(inputs!$B$23="YES",A150&lt;=inputs!$B$25),inputs!$B$24,0)</f>
        <v>12570</v>
      </c>
      <c r="C150" s="15">
        <f>MAX(0,MIN(A150-B150,inputs!$C$4)*inputs!$B$3)</f>
        <v>446</v>
      </c>
      <c r="D150" s="16">
        <f>MAX(0,(MIN(A150,inputs!$C$5)-(inputs!$C$4+B150))*inputs!$B$4)</f>
        <v>0</v>
      </c>
      <c r="E150" s="16">
        <f>MAX(0, (calculations!A150-inputs!$C$5)*inputs!$B$5)</f>
        <v>0</v>
      </c>
      <c r="F150" s="19">
        <f>MAX(0,inputs!$B$13*(MIN(calculations!A150,inputs!$C$14)-inputs!$C$13))+MAX(0,inputs!$B$14*(calculations!A150-inputs!$C$14))</f>
        <v>295.47500000000002</v>
      </c>
      <c r="G150" s="22">
        <f>MAX(MIN((calculations!A150-inputs!$B$21)/10000,100%),0) * inputs!$B$18</f>
        <v>0</v>
      </c>
      <c r="H150" s="24">
        <f>MIN(inputs!$B$32,A150)</f>
        <v>14800</v>
      </c>
      <c r="I150" s="24">
        <f>inputs!$B$29*(1+inputs!$B$33)-MAX(0,inputs!$B$31*(H150-inputs!$B$30))</f>
        <v>46486.999999999993</v>
      </c>
      <c r="J150" s="19">
        <f>$H150+(INT(COLUMN(J$1)/2) - 5) * ($A150-$H150)/9</f>
        <v>14800</v>
      </c>
      <c r="K150" s="24">
        <f>MAX(0,I150*(1+inputs!$B$33)-MAX(0,inputs!$B$31*(J150-inputs!$B$30)))</f>
        <v>47184.304999999986</v>
      </c>
      <c r="L150" s="19">
        <f>$H150+(INT(COLUMN(L$1)/2) - 5) * ($A150-$H150)/9</f>
        <v>14800</v>
      </c>
      <c r="M150" s="24">
        <f>MAX(0,K150*(1+inputs!$B$33)-MAX(0,inputs!$B$31*(L150-inputs!$B$30)))</f>
        <v>47892.06957499998</v>
      </c>
      <c r="N150" s="19">
        <f>$H150+(INT(COLUMN(N$1)/2) - 5) * ($A150-$H150)/9</f>
        <v>14800</v>
      </c>
      <c r="O150" s="24">
        <f>MAX(0,M150*(1+inputs!$B$33)-MAX(0,inputs!$B$31*(N150-inputs!$B$30)))</f>
        <v>48610.450618624971</v>
      </c>
      <c r="P150" s="19">
        <f>$H150+(INT(COLUMN(P$1)/2) - 5) * ($A150-$H150)/9</f>
        <v>14800</v>
      </c>
      <c r="Q150" s="24">
        <f>MAX(0,O150*(1+inputs!$B$33)-MAX(0,inputs!$B$31*(P150-inputs!$B$30)))</f>
        <v>49339.607377904344</v>
      </c>
      <c r="R150" s="19">
        <f>$H150+(INT(COLUMN(R$1)/2) - 5) * ($A150-$H150)/9</f>
        <v>14800</v>
      </c>
      <c r="S150" s="24">
        <f>MAX(0,Q150*(1+inputs!$B$33)-MAX(0,inputs!$B$31*(R150-inputs!$B$30)))</f>
        <v>50079.7014885729</v>
      </c>
      <c r="T150" s="19">
        <f>$H150+(INT(COLUMN(T$1)/2) - 5) * ($A150-$H150)/9</f>
        <v>14800</v>
      </c>
      <c r="U150" s="24">
        <f>MAX(0,S150*(1+inputs!$B$33)-MAX(0,inputs!$B$31*(T150-inputs!$B$30)))</f>
        <v>50830.897010901492</v>
      </c>
      <c r="V150" s="19">
        <f>$H150+(INT(COLUMN(V$1)/2) - 5) * ($A150-$H150)/9</f>
        <v>14800</v>
      </c>
      <c r="W150" s="24">
        <f>MAX(0,U150*(1+inputs!$B$33)-MAX(0,inputs!$B$31*(V150-inputs!$B$30)))</f>
        <v>51593.360466065009</v>
      </c>
      <c r="X150" s="19">
        <f>$H150+(INT(COLUMN(X$1)/2) - 5) * ($A150-$H150)/9</f>
        <v>14800</v>
      </c>
      <c r="Y150" s="24">
        <f>MAX(0,W150*(1+inputs!$B$33)-MAX(0,inputs!$B$31*(X150-inputs!$B$30)))</f>
        <v>52367.26087305598</v>
      </c>
      <c r="Z150" s="19">
        <f>IF(inputs!$B$27="YES",MAX(0,inputs!$B$31*(X150-inputs!$B$30)),0)</f>
        <v>0</v>
      </c>
      <c r="AA150" s="3">
        <f t="shared" si="10"/>
        <v>741.47500000000002</v>
      </c>
      <c r="AB150" s="1">
        <f t="shared" si="11"/>
        <v>0.33250000000000002</v>
      </c>
      <c r="AC150" s="8">
        <f t="shared" si="8"/>
        <v>14058.525</v>
      </c>
    </row>
    <row r="151" spans="1:29" x14ac:dyDescent="0.2">
      <c r="A151" s="11">
        <f t="shared" si="9"/>
        <v>14900</v>
      </c>
      <c r="B151" s="15">
        <f>inputs!$C$3-MAX(0,MIN((calculations!A151-inputs!$B$8)*0.5,inputs!$C$3))+IF(AND(inputs!$B$23="YES",A151&lt;=inputs!$B$25),inputs!$B$24,0)</f>
        <v>12570</v>
      </c>
      <c r="C151" s="15">
        <f>MAX(0,MIN(A151-B151,inputs!$C$4)*inputs!$B$3)</f>
        <v>466</v>
      </c>
      <c r="D151" s="16">
        <f>MAX(0,(MIN(A151,inputs!$C$5)-(inputs!$C$4+B151))*inputs!$B$4)</f>
        <v>0</v>
      </c>
      <c r="E151" s="16">
        <f>MAX(0, (calculations!A151-inputs!$C$5)*inputs!$B$5)</f>
        <v>0</v>
      </c>
      <c r="F151" s="19">
        <f>MAX(0,inputs!$B$13*(MIN(calculations!A151,inputs!$C$14)-inputs!$C$13))+MAX(0,inputs!$B$14*(calculations!A151-inputs!$C$14))</f>
        <v>308.72500000000002</v>
      </c>
      <c r="G151" s="22">
        <f>MAX(MIN((calculations!A151-inputs!$B$21)/10000,100%),0) * inputs!$B$18</f>
        <v>0</v>
      </c>
      <c r="H151" s="24">
        <f>MIN(inputs!$B$32,A151)</f>
        <v>14900</v>
      </c>
      <c r="I151" s="24">
        <f>inputs!$B$29*(1+inputs!$B$33)-MAX(0,inputs!$B$31*(H151-inputs!$B$30))</f>
        <v>46486.999999999993</v>
      </c>
      <c r="J151" s="19">
        <f>$H151+(INT(COLUMN(J$1)/2) - 5) * ($A151-$H151)/9</f>
        <v>14900</v>
      </c>
      <c r="K151" s="24">
        <f>MAX(0,I151*(1+inputs!$B$33)-MAX(0,inputs!$B$31*(J151-inputs!$B$30)))</f>
        <v>47184.304999999986</v>
      </c>
      <c r="L151" s="19">
        <f>$H151+(INT(COLUMN(L$1)/2) - 5) * ($A151-$H151)/9</f>
        <v>14900</v>
      </c>
      <c r="M151" s="24">
        <f>MAX(0,K151*(1+inputs!$B$33)-MAX(0,inputs!$B$31*(L151-inputs!$B$30)))</f>
        <v>47892.06957499998</v>
      </c>
      <c r="N151" s="19">
        <f>$H151+(INT(COLUMN(N$1)/2) - 5) * ($A151-$H151)/9</f>
        <v>14900</v>
      </c>
      <c r="O151" s="24">
        <f>MAX(0,M151*(1+inputs!$B$33)-MAX(0,inputs!$B$31*(N151-inputs!$B$30)))</f>
        <v>48610.450618624971</v>
      </c>
      <c r="P151" s="19">
        <f>$H151+(INT(COLUMN(P$1)/2) - 5) * ($A151-$H151)/9</f>
        <v>14900</v>
      </c>
      <c r="Q151" s="24">
        <f>MAX(0,O151*(1+inputs!$B$33)-MAX(0,inputs!$B$31*(P151-inputs!$B$30)))</f>
        <v>49339.607377904344</v>
      </c>
      <c r="R151" s="19">
        <f>$H151+(INT(COLUMN(R$1)/2) - 5) * ($A151-$H151)/9</f>
        <v>14900</v>
      </c>
      <c r="S151" s="24">
        <f>MAX(0,Q151*(1+inputs!$B$33)-MAX(0,inputs!$B$31*(R151-inputs!$B$30)))</f>
        <v>50079.7014885729</v>
      </c>
      <c r="T151" s="19">
        <f>$H151+(INT(COLUMN(T$1)/2) - 5) * ($A151-$H151)/9</f>
        <v>14900</v>
      </c>
      <c r="U151" s="24">
        <f>MAX(0,S151*(1+inputs!$B$33)-MAX(0,inputs!$B$31*(T151-inputs!$B$30)))</f>
        <v>50830.897010901492</v>
      </c>
      <c r="V151" s="19">
        <f>$H151+(INT(COLUMN(V$1)/2) - 5) * ($A151-$H151)/9</f>
        <v>14900</v>
      </c>
      <c r="W151" s="24">
        <f>MAX(0,U151*(1+inputs!$B$33)-MAX(0,inputs!$B$31*(V151-inputs!$B$30)))</f>
        <v>51593.360466065009</v>
      </c>
      <c r="X151" s="19">
        <f>$H151+(INT(COLUMN(X$1)/2) - 5) * ($A151-$H151)/9</f>
        <v>14900</v>
      </c>
      <c r="Y151" s="24">
        <f>MAX(0,W151*(1+inputs!$B$33)-MAX(0,inputs!$B$31*(X151-inputs!$B$30)))</f>
        <v>52367.26087305598</v>
      </c>
      <c r="Z151" s="19">
        <f>IF(inputs!$B$27="YES",MAX(0,inputs!$B$31*(X151-inputs!$B$30)),0)</f>
        <v>0</v>
      </c>
      <c r="AA151" s="3">
        <f t="shared" si="10"/>
        <v>774.72500000000002</v>
      </c>
      <c r="AB151" s="1">
        <f t="shared" si="11"/>
        <v>0.33250000000000002</v>
      </c>
      <c r="AC151" s="8">
        <f t="shared" si="8"/>
        <v>14125.275</v>
      </c>
    </row>
    <row r="152" spans="1:29" x14ac:dyDescent="0.2">
      <c r="A152" s="11">
        <f t="shared" si="9"/>
        <v>15000</v>
      </c>
      <c r="B152" s="15">
        <f>inputs!$C$3-MAX(0,MIN((calculations!A152-inputs!$B$8)*0.5,inputs!$C$3))+IF(AND(inputs!$B$23="YES",A152&lt;=inputs!$B$25),inputs!$B$24,0)</f>
        <v>12570</v>
      </c>
      <c r="C152" s="15">
        <f>MAX(0,MIN(A152-B152,inputs!$C$4)*inputs!$B$3)</f>
        <v>486</v>
      </c>
      <c r="D152" s="16">
        <f>MAX(0,(MIN(A152,inputs!$C$5)-(inputs!$C$4+B152))*inputs!$B$4)</f>
        <v>0</v>
      </c>
      <c r="E152" s="16">
        <f>MAX(0, (calculations!A152-inputs!$C$5)*inputs!$B$5)</f>
        <v>0</v>
      </c>
      <c r="F152" s="19">
        <f>MAX(0,inputs!$B$13*(MIN(calculations!A152,inputs!$C$14)-inputs!$C$13))+MAX(0,inputs!$B$14*(calculations!A152-inputs!$C$14))</f>
        <v>321.97500000000002</v>
      </c>
      <c r="G152" s="22">
        <f>MAX(MIN((calculations!A152-inputs!$B$21)/10000,100%),0) * inputs!$B$18</f>
        <v>0</v>
      </c>
      <c r="H152" s="24">
        <f>MIN(inputs!$B$32,A152)</f>
        <v>15000</v>
      </c>
      <c r="I152" s="24">
        <f>inputs!$B$29*(1+inputs!$B$33)-MAX(0,inputs!$B$31*(H152-inputs!$B$30))</f>
        <v>46486.999999999993</v>
      </c>
      <c r="J152" s="19">
        <f>$H152+(INT(COLUMN(J$1)/2) - 5) * ($A152-$H152)/9</f>
        <v>15000</v>
      </c>
      <c r="K152" s="24">
        <f>MAX(0,I152*(1+inputs!$B$33)-MAX(0,inputs!$B$31*(J152-inputs!$B$30)))</f>
        <v>47184.304999999986</v>
      </c>
      <c r="L152" s="19">
        <f>$H152+(INT(COLUMN(L$1)/2) - 5) * ($A152-$H152)/9</f>
        <v>15000</v>
      </c>
      <c r="M152" s="24">
        <f>MAX(0,K152*(1+inputs!$B$33)-MAX(0,inputs!$B$31*(L152-inputs!$B$30)))</f>
        <v>47892.06957499998</v>
      </c>
      <c r="N152" s="19">
        <f>$H152+(INT(COLUMN(N$1)/2) - 5) * ($A152-$H152)/9</f>
        <v>15000</v>
      </c>
      <c r="O152" s="24">
        <f>MAX(0,M152*(1+inputs!$B$33)-MAX(0,inputs!$B$31*(N152-inputs!$B$30)))</f>
        <v>48610.450618624971</v>
      </c>
      <c r="P152" s="19">
        <f>$H152+(INT(COLUMN(P$1)/2) - 5) * ($A152-$H152)/9</f>
        <v>15000</v>
      </c>
      <c r="Q152" s="24">
        <f>MAX(0,O152*(1+inputs!$B$33)-MAX(0,inputs!$B$31*(P152-inputs!$B$30)))</f>
        <v>49339.607377904344</v>
      </c>
      <c r="R152" s="19">
        <f>$H152+(INT(COLUMN(R$1)/2) - 5) * ($A152-$H152)/9</f>
        <v>15000</v>
      </c>
      <c r="S152" s="24">
        <f>MAX(0,Q152*(1+inputs!$B$33)-MAX(0,inputs!$B$31*(R152-inputs!$B$30)))</f>
        <v>50079.7014885729</v>
      </c>
      <c r="T152" s="19">
        <f>$H152+(INT(COLUMN(T$1)/2) - 5) * ($A152-$H152)/9</f>
        <v>15000</v>
      </c>
      <c r="U152" s="24">
        <f>MAX(0,S152*(1+inputs!$B$33)-MAX(0,inputs!$B$31*(T152-inputs!$B$30)))</f>
        <v>50830.897010901492</v>
      </c>
      <c r="V152" s="19">
        <f>$H152+(INT(COLUMN(V$1)/2) - 5) * ($A152-$H152)/9</f>
        <v>15000</v>
      </c>
      <c r="W152" s="24">
        <f>MAX(0,U152*(1+inputs!$B$33)-MAX(0,inputs!$B$31*(V152-inputs!$B$30)))</f>
        <v>51593.360466065009</v>
      </c>
      <c r="X152" s="19">
        <f>$H152+(INT(COLUMN(X$1)/2) - 5) * ($A152-$H152)/9</f>
        <v>15000</v>
      </c>
      <c r="Y152" s="24">
        <f>MAX(0,W152*(1+inputs!$B$33)-MAX(0,inputs!$B$31*(X152-inputs!$B$30)))</f>
        <v>52367.26087305598</v>
      </c>
      <c r="Z152" s="19">
        <f>IF(inputs!$B$27="YES",MAX(0,inputs!$B$31*(X152-inputs!$B$30)),0)</f>
        <v>0</v>
      </c>
      <c r="AA152" s="3">
        <f t="shared" si="10"/>
        <v>807.97500000000002</v>
      </c>
      <c r="AB152" s="1">
        <f t="shared" si="11"/>
        <v>0.33250000000000002</v>
      </c>
      <c r="AC152" s="8">
        <f t="shared" si="8"/>
        <v>14192.025</v>
      </c>
    </row>
    <row r="153" spans="1:29" x14ac:dyDescent="0.2">
      <c r="A153" s="11">
        <f t="shared" si="9"/>
        <v>15100</v>
      </c>
      <c r="B153" s="15">
        <f>inputs!$C$3-MAX(0,MIN((calculations!A153-inputs!$B$8)*0.5,inputs!$C$3))+IF(AND(inputs!$B$23="YES",A153&lt;=inputs!$B$25),inputs!$B$24,0)</f>
        <v>12570</v>
      </c>
      <c r="C153" s="15">
        <f>MAX(0,MIN(A153-B153,inputs!$C$4)*inputs!$B$3)</f>
        <v>506</v>
      </c>
      <c r="D153" s="16">
        <f>MAX(0,(MIN(A153,inputs!$C$5)-(inputs!$C$4+B153))*inputs!$B$4)</f>
        <v>0</v>
      </c>
      <c r="E153" s="16">
        <f>MAX(0, (calculations!A153-inputs!$C$5)*inputs!$B$5)</f>
        <v>0</v>
      </c>
      <c r="F153" s="19">
        <f>MAX(0,inputs!$B$13*(MIN(calculations!A153,inputs!$C$14)-inputs!$C$13))+MAX(0,inputs!$B$14*(calculations!A153-inputs!$C$14))</f>
        <v>335.22500000000002</v>
      </c>
      <c r="G153" s="22">
        <f>MAX(MIN((calculations!A153-inputs!$B$21)/10000,100%),0) * inputs!$B$18</f>
        <v>0</v>
      </c>
      <c r="H153" s="24">
        <f>MIN(inputs!$B$32,A153)</f>
        <v>15100</v>
      </c>
      <c r="I153" s="24">
        <f>inputs!$B$29*(1+inputs!$B$33)-MAX(0,inputs!$B$31*(H153-inputs!$B$30))</f>
        <v>46486.999999999993</v>
      </c>
      <c r="J153" s="19">
        <f>$H153+(INT(COLUMN(J$1)/2) - 5) * ($A153-$H153)/9</f>
        <v>15100</v>
      </c>
      <c r="K153" s="24">
        <f>MAX(0,I153*(1+inputs!$B$33)-MAX(0,inputs!$B$31*(J153-inputs!$B$30)))</f>
        <v>47184.304999999986</v>
      </c>
      <c r="L153" s="19">
        <f>$H153+(INT(COLUMN(L$1)/2) - 5) * ($A153-$H153)/9</f>
        <v>15100</v>
      </c>
      <c r="M153" s="24">
        <f>MAX(0,K153*(1+inputs!$B$33)-MAX(0,inputs!$B$31*(L153-inputs!$B$30)))</f>
        <v>47892.06957499998</v>
      </c>
      <c r="N153" s="19">
        <f>$H153+(INT(COLUMN(N$1)/2) - 5) * ($A153-$H153)/9</f>
        <v>15100</v>
      </c>
      <c r="O153" s="24">
        <f>MAX(0,M153*(1+inputs!$B$33)-MAX(0,inputs!$B$31*(N153-inputs!$B$30)))</f>
        <v>48610.450618624971</v>
      </c>
      <c r="P153" s="19">
        <f>$H153+(INT(COLUMN(P$1)/2) - 5) * ($A153-$H153)/9</f>
        <v>15100</v>
      </c>
      <c r="Q153" s="24">
        <f>MAX(0,O153*(1+inputs!$B$33)-MAX(0,inputs!$B$31*(P153-inputs!$B$30)))</f>
        <v>49339.607377904344</v>
      </c>
      <c r="R153" s="19">
        <f>$H153+(INT(COLUMN(R$1)/2) - 5) * ($A153-$H153)/9</f>
        <v>15100</v>
      </c>
      <c r="S153" s="24">
        <f>MAX(0,Q153*(1+inputs!$B$33)-MAX(0,inputs!$B$31*(R153-inputs!$B$30)))</f>
        <v>50079.7014885729</v>
      </c>
      <c r="T153" s="19">
        <f>$H153+(INT(COLUMN(T$1)/2) - 5) * ($A153-$H153)/9</f>
        <v>15100</v>
      </c>
      <c r="U153" s="24">
        <f>MAX(0,S153*(1+inputs!$B$33)-MAX(0,inputs!$B$31*(T153-inputs!$B$30)))</f>
        <v>50830.897010901492</v>
      </c>
      <c r="V153" s="19">
        <f>$H153+(INT(COLUMN(V$1)/2) - 5) * ($A153-$H153)/9</f>
        <v>15100</v>
      </c>
      <c r="W153" s="24">
        <f>MAX(0,U153*(1+inputs!$B$33)-MAX(0,inputs!$B$31*(V153-inputs!$B$30)))</f>
        <v>51593.360466065009</v>
      </c>
      <c r="X153" s="19">
        <f>$H153+(INT(COLUMN(X$1)/2) - 5) * ($A153-$H153)/9</f>
        <v>15100</v>
      </c>
      <c r="Y153" s="24">
        <f>MAX(0,W153*(1+inputs!$B$33)-MAX(0,inputs!$B$31*(X153-inputs!$B$30)))</f>
        <v>52367.26087305598</v>
      </c>
      <c r="Z153" s="19">
        <f>IF(inputs!$B$27="YES",MAX(0,inputs!$B$31*(X153-inputs!$B$30)),0)</f>
        <v>0</v>
      </c>
      <c r="AA153" s="3">
        <f t="shared" si="10"/>
        <v>841.22500000000002</v>
      </c>
      <c r="AB153" s="1">
        <f t="shared" si="11"/>
        <v>0.33250000000000002</v>
      </c>
      <c r="AC153" s="8">
        <f t="shared" si="8"/>
        <v>14258.775</v>
      </c>
    </row>
    <row r="154" spans="1:29" x14ac:dyDescent="0.2">
      <c r="A154" s="11">
        <f t="shared" si="9"/>
        <v>15200</v>
      </c>
      <c r="B154" s="15">
        <f>inputs!$C$3-MAX(0,MIN((calculations!A154-inputs!$B$8)*0.5,inputs!$C$3))+IF(AND(inputs!$B$23="YES",A154&lt;=inputs!$B$25),inputs!$B$24,0)</f>
        <v>12570</v>
      </c>
      <c r="C154" s="15">
        <f>MAX(0,MIN(A154-B154,inputs!$C$4)*inputs!$B$3)</f>
        <v>526</v>
      </c>
      <c r="D154" s="16">
        <f>MAX(0,(MIN(A154,inputs!$C$5)-(inputs!$C$4+B154))*inputs!$B$4)</f>
        <v>0</v>
      </c>
      <c r="E154" s="16">
        <f>MAX(0, (calculations!A154-inputs!$C$5)*inputs!$B$5)</f>
        <v>0</v>
      </c>
      <c r="F154" s="19">
        <f>MAX(0,inputs!$B$13*(MIN(calculations!A154,inputs!$C$14)-inputs!$C$13))+MAX(0,inputs!$B$14*(calculations!A154-inputs!$C$14))</f>
        <v>348.47500000000002</v>
      </c>
      <c r="G154" s="22">
        <f>MAX(MIN((calculations!A154-inputs!$B$21)/10000,100%),0) * inputs!$B$18</f>
        <v>0</v>
      </c>
      <c r="H154" s="24">
        <f>MIN(inputs!$B$32,A154)</f>
        <v>15200</v>
      </c>
      <c r="I154" s="24">
        <f>inputs!$B$29*(1+inputs!$B$33)-MAX(0,inputs!$B$31*(H154-inputs!$B$30))</f>
        <v>46486.999999999993</v>
      </c>
      <c r="J154" s="19">
        <f>$H154+(INT(COLUMN(J$1)/2) - 5) * ($A154-$H154)/9</f>
        <v>15200</v>
      </c>
      <c r="K154" s="24">
        <f>MAX(0,I154*(1+inputs!$B$33)-MAX(0,inputs!$B$31*(J154-inputs!$B$30)))</f>
        <v>47184.304999999986</v>
      </c>
      <c r="L154" s="19">
        <f>$H154+(INT(COLUMN(L$1)/2) - 5) * ($A154-$H154)/9</f>
        <v>15200</v>
      </c>
      <c r="M154" s="24">
        <f>MAX(0,K154*(1+inputs!$B$33)-MAX(0,inputs!$B$31*(L154-inputs!$B$30)))</f>
        <v>47892.06957499998</v>
      </c>
      <c r="N154" s="19">
        <f>$H154+(INT(COLUMN(N$1)/2) - 5) * ($A154-$H154)/9</f>
        <v>15200</v>
      </c>
      <c r="O154" s="24">
        <f>MAX(0,M154*(1+inputs!$B$33)-MAX(0,inputs!$B$31*(N154-inputs!$B$30)))</f>
        <v>48610.450618624971</v>
      </c>
      <c r="P154" s="19">
        <f>$H154+(INT(COLUMN(P$1)/2) - 5) * ($A154-$H154)/9</f>
        <v>15200</v>
      </c>
      <c r="Q154" s="24">
        <f>MAX(0,O154*(1+inputs!$B$33)-MAX(0,inputs!$B$31*(P154-inputs!$B$30)))</f>
        <v>49339.607377904344</v>
      </c>
      <c r="R154" s="19">
        <f>$H154+(INT(COLUMN(R$1)/2) - 5) * ($A154-$H154)/9</f>
        <v>15200</v>
      </c>
      <c r="S154" s="24">
        <f>MAX(0,Q154*(1+inputs!$B$33)-MAX(0,inputs!$B$31*(R154-inputs!$B$30)))</f>
        <v>50079.7014885729</v>
      </c>
      <c r="T154" s="19">
        <f>$H154+(INT(COLUMN(T$1)/2) - 5) * ($A154-$H154)/9</f>
        <v>15200</v>
      </c>
      <c r="U154" s="24">
        <f>MAX(0,S154*(1+inputs!$B$33)-MAX(0,inputs!$B$31*(T154-inputs!$B$30)))</f>
        <v>50830.897010901492</v>
      </c>
      <c r="V154" s="19">
        <f>$H154+(INT(COLUMN(V$1)/2) - 5) * ($A154-$H154)/9</f>
        <v>15200</v>
      </c>
      <c r="W154" s="24">
        <f>MAX(0,U154*(1+inputs!$B$33)-MAX(0,inputs!$B$31*(V154-inputs!$B$30)))</f>
        <v>51593.360466065009</v>
      </c>
      <c r="X154" s="19">
        <f>$H154+(INT(COLUMN(X$1)/2) - 5) * ($A154-$H154)/9</f>
        <v>15200</v>
      </c>
      <c r="Y154" s="24">
        <f>MAX(0,W154*(1+inputs!$B$33)-MAX(0,inputs!$B$31*(X154-inputs!$B$30)))</f>
        <v>52367.26087305598</v>
      </c>
      <c r="Z154" s="19">
        <f>IF(inputs!$B$27="YES",MAX(0,inputs!$B$31*(X154-inputs!$B$30)),0)</f>
        <v>0</v>
      </c>
      <c r="AA154" s="3">
        <f t="shared" si="10"/>
        <v>874.47500000000002</v>
      </c>
      <c r="AB154" s="1">
        <f t="shared" si="11"/>
        <v>0.33250000000000002</v>
      </c>
      <c r="AC154" s="8">
        <f t="shared" si="8"/>
        <v>14325.525</v>
      </c>
    </row>
    <row r="155" spans="1:29" x14ac:dyDescent="0.2">
      <c r="A155" s="11">
        <f t="shared" si="9"/>
        <v>15300</v>
      </c>
      <c r="B155" s="15">
        <f>inputs!$C$3-MAX(0,MIN((calculations!A155-inputs!$B$8)*0.5,inputs!$C$3))+IF(AND(inputs!$B$23="YES",A155&lt;=inputs!$B$25),inputs!$B$24,0)</f>
        <v>12570</v>
      </c>
      <c r="C155" s="15">
        <f>MAX(0,MIN(A155-B155,inputs!$C$4)*inputs!$B$3)</f>
        <v>546</v>
      </c>
      <c r="D155" s="16">
        <f>MAX(0,(MIN(A155,inputs!$C$5)-(inputs!$C$4+B155))*inputs!$B$4)</f>
        <v>0</v>
      </c>
      <c r="E155" s="16">
        <f>MAX(0, (calculations!A155-inputs!$C$5)*inputs!$B$5)</f>
        <v>0</v>
      </c>
      <c r="F155" s="19">
        <f>MAX(0,inputs!$B$13*(MIN(calculations!A155,inputs!$C$14)-inputs!$C$13))+MAX(0,inputs!$B$14*(calculations!A155-inputs!$C$14))</f>
        <v>361.72500000000002</v>
      </c>
      <c r="G155" s="22">
        <f>MAX(MIN((calculations!A155-inputs!$B$21)/10000,100%),0) * inputs!$B$18</f>
        <v>0</v>
      </c>
      <c r="H155" s="24">
        <f>MIN(inputs!$B$32,A155)</f>
        <v>15300</v>
      </c>
      <c r="I155" s="24">
        <f>inputs!$B$29*(1+inputs!$B$33)-MAX(0,inputs!$B$31*(H155-inputs!$B$30))</f>
        <v>46486.999999999993</v>
      </c>
      <c r="J155" s="19">
        <f>$H155+(INT(COLUMN(J$1)/2) - 5) * ($A155-$H155)/9</f>
        <v>15300</v>
      </c>
      <c r="K155" s="24">
        <f>MAX(0,I155*(1+inputs!$B$33)-MAX(0,inputs!$B$31*(J155-inputs!$B$30)))</f>
        <v>47184.304999999986</v>
      </c>
      <c r="L155" s="19">
        <f>$H155+(INT(COLUMN(L$1)/2) - 5) * ($A155-$H155)/9</f>
        <v>15300</v>
      </c>
      <c r="M155" s="24">
        <f>MAX(0,K155*(1+inputs!$B$33)-MAX(0,inputs!$B$31*(L155-inputs!$B$30)))</f>
        <v>47892.06957499998</v>
      </c>
      <c r="N155" s="19">
        <f>$H155+(INT(COLUMN(N$1)/2) - 5) * ($A155-$H155)/9</f>
        <v>15300</v>
      </c>
      <c r="O155" s="24">
        <f>MAX(0,M155*(1+inputs!$B$33)-MAX(0,inputs!$B$31*(N155-inputs!$B$30)))</f>
        <v>48610.450618624971</v>
      </c>
      <c r="P155" s="19">
        <f>$H155+(INT(COLUMN(P$1)/2) - 5) * ($A155-$H155)/9</f>
        <v>15300</v>
      </c>
      <c r="Q155" s="24">
        <f>MAX(0,O155*(1+inputs!$B$33)-MAX(0,inputs!$B$31*(P155-inputs!$B$30)))</f>
        <v>49339.607377904344</v>
      </c>
      <c r="R155" s="19">
        <f>$H155+(INT(COLUMN(R$1)/2) - 5) * ($A155-$H155)/9</f>
        <v>15300</v>
      </c>
      <c r="S155" s="24">
        <f>MAX(0,Q155*(1+inputs!$B$33)-MAX(0,inputs!$B$31*(R155-inputs!$B$30)))</f>
        <v>50079.7014885729</v>
      </c>
      <c r="T155" s="19">
        <f>$H155+(INT(COLUMN(T$1)/2) - 5) * ($A155-$H155)/9</f>
        <v>15300</v>
      </c>
      <c r="U155" s="24">
        <f>MAX(0,S155*(1+inputs!$B$33)-MAX(0,inputs!$B$31*(T155-inputs!$B$30)))</f>
        <v>50830.897010901492</v>
      </c>
      <c r="V155" s="19">
        <f>$H155+(INT(COLUMN(V$1)/2) - 5) * ($A155-$H155)/9</f>
        <v>15300</v>
      </c>
      <c r="W155" s="24">
        <f>MAX(0,U155*(1+inputs!$B$33)-MAX(0,inputs!$B$31*(V155-inputs!$B$30)))</f>
        <v>51593.360466065009</v>
      </c>
      <c r="X155" s="19">
        <f>$H155+(INT(COLUMN(X$1)/2) - 5) * ($A155-$H155)/9</f>
        <v>15300</v>
      </c>
      <c r="Y155" s="24">
        <f>MAX(0,W155*(1+inputs!$B$33)-MAX(0,inputs!$B$31*(X155-inputs!$B$30)))</f>
        <v>52367.26087305598</v>
      </c>
      <c r="Z155" s="19">
        <f>IF(inputs!$B$27="YES",MAX(0,inputs!$B$31*(X155-inputs!$B$30)),0)</f>
        <v>0</v>
      </c>
      <c r="AA155" s="3">
        <f t="shared" si="10"/>
        <v>907.72500000000002</v>
      </c>
      <c r="AB155" s="1">
        <f t="shared" si="11"/>
        <v>0.33250000000000002</v>
      </c>
      <c r="AC155" s="8">
        <f t="shared" si="8"/>
        <v>14392.275</v>
      </c>
    </row>
    <row r="156" spans="1:29" x14ac:dyDescent="0.2">
      <c r="A156" s="11">
        <f t="shared" si="9"/>
        <v>15400</v>
      </c>
      <c r="B156" s="15">
        <f>inputs!$C$3-MAX(0,MIN((calculations!A156-inputs!$B$8)*0.5,inputs!$C$3))+IF(AND(inputs!$B$23="YES",A156&lt;=inputs!$B$25),inputs!$B$24,0)</f>
        <v>12570</v>
      </c>
      <c r="C156" s="15">
        <f>MAX(0,MIN(A156-B156,inputs!$C$4)*inputs!$B$3)</f>
        <v>566</v>
      </c>
      <c r="D156" s="16">
        <f>MAX(0,(MIN(A156,inputs!$C$5)-(inputs!$C$4+B156))*inputs!$B$4)</f>
        <v>0</v>
      </c>
      <c r="E156" s="16">
        <f>MAX(0, (calculations!A156-inputs!$C$5)*inputs!$B$5)</f>
        <v>0</v>
      </c>
      <c r="F156" s="19">
        <f>MAX(0,inputs!$B$13*(MIN(calculations!A156,inputs!$C$14)-inputs!$C$13))+MAX(0,inputs!$B$14*(calculations!A156-inputs!$C$14))</f>
        <v>374.97500000000002</v>
      </c>
      <c r="G156" s="22">
        <f>MAX(MIN((calculations!A156-inputs!$B$21)/10000,100%),0) * inputs!$B$18</f>
        <v>0</v>
      </c>
      <c r="H156" s="24">
        <f>MIN(inputs!$B$32,A156)</f>
        <v>15400</v>
      </c>
      <c r="I156" s="24">
        <f>inputs!$B$29*(1+inputs!$B$33)-MAX(0,inputs!$B$31*(H156-inputs!$B$30))</f>
        <v>46486.999999999993</v>
      </c>
      <c r="J156" s="19">
        <f>$H156+(INT(COLUMN(J$1)/2) - 5) * ($A156-$H156)/9</f>
        <v>15400</v>
      </c>
      <c r="K156" s="24">
        <f>MAX(0,I156*(1+inputs!$B$33)-MAX(0,inputs!$B$31*(J156-inputs!$B$30)))</f>
        <v>47184.304999999986</v>
      </c>
      <c r="L156" s="19">
        <f>$H156+(INT(COLUMN(L$1)/2) - 5) * ($A156-$H156)/9</f>
        <v>15400</v>
      </c>
      <c r="M156" s="24">
        <f>MAX(0,K156*(1+inputs!$B$33)-MAX(0,inputs!$B$31*(L156-inputs!$B$30)))</f>
        <v>47892.06957499998</v>
      </c>
      <c r="N156" s="19">
        <f>$H156+(INT(COLUMN(N$1)/2) - 5) * ($A156-$H156)/9</f>
        <v>15400</v>
      </c>
      <c r="O156" s="24">
        <f>MAX(0,M156*(1+inputs!$B$33)-MAX(0,inputs!$B$31*(N156-inputs!$B$30)))</f>
        <v>48610.450618624971</v>
      </c>
      <c r="P156" s="19">
        <f>$H156+(INT(COLUMN(P$1)/2) - 5) * ($A156-$H156)/9</f>
        <v>15400</v>
      </c>
      <c r="Q156" s="24">
        <f>MAX(0,O156*(1+inputs!$B$33)-MAX(0,inputs!$B$31*(P156-inputs!$B$30)))</f>
        <v>49339.607377904344</v>
      </c>
      <c r="R156" s="19">
        <f>$H156+(INT(COLUMN(R$1)/2) - 5) * ($A156-$H156)/9</f>
        <v>15400</v>
      </c>
      <c r="S156" s="24">
        <f>MAX(0,Q156*(1+inputs!$B$33)-MAX(0,inputs!$B$31*(R156-inputs!$B$30)))</f>
        <v>50079.7014885729</v>
      </c>
      <c r="T156" s="19">
        <f>$H156+(INT(COLUMN(T$1)/2) - 5) * ($A156-$H156)/9</f>
        <v>15400</v>
      </c>
      <c r="U156" s="24">
        <f>MAX(0,S156*(1+inputs!$B$33)-MAX(0,inputs!$B$31*(T156-inputs!$B$30)))</f>
        <v>50830.897010901492</v>
      </c>
      <c r="V156" s="19">
        <f>$H156+(INT(COLUMN(V$1)/2) - 5) * ($A156-$H156)/9</f>
        <v>15400</v>
      </c>
      <c r="W156" s="24">
        <f>MAX(0,U156*(1+inputs!$B$33)-MAX(0,inputs!$B$31*(V156-inputs!$B$30)))</f>
        <v>51593.360466065009</v>
      </c>
      <c r="X156" s="19">
        <f>$H156+(INT(COLUMN(X$1)/2) - 5) * ($A156-$H156)/9</f>
        <v>15400</v>
      </c>
      <c r="Y156" s="24">
        <f>MAX(0,W156*(1+inputs!$B$33)-MAX(0,inputs!$B$31*(X156-inputs!$B$30)))</f>
        <v>52367.26087305598</v>
      </c>
      <c r="Z156" s="19">
        <f>IF(inputs!$B$27="YES",MAX(0,inputs!$B$31*(X156-inputs!$B$30)),0)</f>
        <v>0</v>
      </c>
      <c r="AA156" s="3">
        <f t="shared" si="10"/>
        <v>940.97500000000002</v>
      </c>
      <c r="AB156" s="1">
        <f t="shared" si="11"/>
        <v>0.33250000000000002</v>
      </c>
      <c r="AC156" s="8">
        <f t="shared" si="8"/>
        <v>14459.025</v>
      </c>
    </row>
    <row r="157" spans="1:29" x14ac:dyDescent="0.2">
      <c r="A157" s="11">
        <f t="shared" si="9"/>
        <v>15500</v>
      </c>
      <c r="B157" s="15">
        <f>inputs!$C$3-MAX(0,MIN((calculations!A157-inputs!$B$8)*0.5,inputs!$C$3))+IF(AND(inputs!$B$23="YES",A157&lt;=inputs!$B$25),inputs!$B$24,0)</f>
        <v>12570</v>
      </c>
      <c r="C157" s="15">
        <f>MAX(0,MIN(A157-B157,inputs!$C$4)*inputs!$B$3)</f>
        <v>586</v>
      </c>
      <c r="D157" s="16">
        <f>MAX(0,(MIN(A157,inputs!$C$5)-(inputs!$C$4+B157))*inputs!$B$4)</f>
        <v>0</v>
      </c>
      <c r="E157" s="16">
        <f>MAX(0, (calculations!A157-inputs!$C$5)*inputs!$B$5)</f>
        <v>0</v>
      </c>
      <c r="F157" s="19">
        <f>MAX(0,inputs!$B$13*(MIN(calculations!A157,inputs!$C$14)-inputs!$C$13))+MAX(0,inputs!$B$14*(calculations!A157-inputs!$C$14))</f>
        <v>388.22500000000002</v>
      </c>
      <c r="G157" s="22">
        <f>MAX(MIN((calculations!A157-inputs!$B$21)/10000,100%),0) * inputs!$B$18</f>
        <v>0</v>
      </c>
      <c r="H157" s="24">
        <f>MIN(inputs!$B$32,A157)</f>
        <v>15500</v>
      </c>
      <c r="I157" s="24">
        <f>inputs!$B$29*(1+inputs!$B$33)-MAX(0,inputs!$B$31*(H157-inputs!$B$30))</f>
        <v>46486.999999999993</v>
      </c>
      <c r="J157" s="19">
        <f>$H157+(INT(COLUMN(J$1)/2) - 5) * ($A157-$H157)/9</f>
        <v>15500</v>
      </c>
      <c r="K157" s="24">
        <f>MAX(0,I157*(1+inputs!$B$33)-MAX(0,inputs!$B$31*(J157-inputs!$B$30)))</f>
        <v>47184.304999999986</v>
      </c>
      <c r="L157" s="19">
        <f>$H157+(INT(COLUMN(L$1)/2) - 5) * ($A157-$H157)/9</f>
        <v>15500</v>
      </c>
      <c r="M157" s="24">
        <f>MAX(0,K157*(1+inputs!$B$33)-MAX(0,inputs!$B$31*(L157-inputs!$B$30)))</f>
        <v>47892.06957499998</v>
      </c>
      <c r="N157" s="19">
        <f>$H157+(INT(COLUMN(N$1)/2) - 5) * ($A157-$H157)/9</f>
        <v>15500</v>
      </c>
      <c r="O157" s="24">
        <f>MAX(0,M157*(1+inputs!$B$33)-MAX(0,inputs!$B$31*(N157-inputs!$B$30)))</f>
        <v>48610.450618624971</v>
      </c>
      <c r="P157" s="19">
        <f>$H157+(INT(COLUMN(P$1)/2) - 5) * ($A157-$H157)/9</f>
        <v>15500</v>
      </c>
      <c r="Q157" s="24">
        <f>MAX(0,O157*(1+inputs!$B$33)-MAX(0,inputs!$B$31*(P157-inputs!$B$30)))</f>
        <v>49339.607377904344</v>
      </c>
      <c r="R157" s="19">
        <f>$H157+(INT(COLUMN(R$1)/2) - 5) * ($A157-$H157)/9</f>
        <v>15500</v>
      </c>
      <c r="S157" s="24">
        <f>MAX(0,Q157*(1+inputs!$B$33)-MAX(0,inputs!$B$31*(R157-inputs!$B$30)))</f>
        <v>50079.7014885729</v>
      </c>
      <c r="T157" s="19">
        <f>$H157+(INT(COLUMN(T$1)/2) - 5) * ($A157-$H157)/9</f>
        <v>15500</v>
      </c>
      <c r="U157" s="24">
        <f>MAX(0,S157*(1+inputs!$B$33)-MAX(0,inputs!$B$31*(T157-inputs!$B$30)))</f>
        <v>50830.897010901492</v>
      </c>
      <c r="V157" s="19">
        <f>$H157+(INT(COLUMN(V$1)/2) - 5) * ($A157-$H157)/9</f>
        <v>15500</v>
      </c>
      <c r="W157" s="24">
        <f>MAX(0,U157*(1+inputs!$B$33)-MAX(0,inputs!$B$31*(V157-inputs!$B$30)))</f>
        <v>51593.360466065009</v>
      </c>
      <c r="X157" s="19">
        <f>$H157+(INT(COLUMN(X$1)/2) - 5) * ($A157-$H157)/9</f>
        <v>15500</v>
      </c>
      <c r="Y157" s="24">
        <f>MAX(0,W157*(1+inputs!$B$33)-MAX(0,inputs!$B$31*(X157-inputs!$B$30)))</f>
        <v>52367.26087305598</v>
      </c>
      <c r="Z157" s="19">
        <f>IF(inputs!$B$27="YES",MAX(0,inputs!$B$31*(X157-inputs!$B$30)),0)</f>
        <v>0</v>
      </c>
      <c r="AA157" s="3">
        <f t="shared" si="10"/>
        <v>974.22500000000002</v>
      </c>
      <c r="AB157" s="1">
        <f t="shared" si="11"/>
        <v>0.33250000000000002</v>
      </c>
      <c r="AC157" s="8">
        <f t="shared" si="8"/>
        <v>14525.775</v>
      </c>
    </row>
    <row r="158" spans="1:29" x14ac:dyDescent="0.2">
      <c r="A158" s="11">
        <f t="shared" si="9"/>
        <v>15600</v>
      </c>
      <c r="B158" s="15">
        <f>inputs!$C$3-MAX(0,MIN((calculations!A158-inputs!$B$8)*0.5,inputs!$C$3))+IF(AND(inputs!$B$23="YES",A158&lt;=inputs!$B$25),inputs!$B$24,0)</f>
        <v>12570</v>
      </c>
      <c r="C158" s="15">
        <f>MAX(0,MIN(A158-B158,inputs!$C$4)*inputs!$B$3)</f>
        <v>606</v>
      </c>
      <c r="D158" s="16">
        <f>MAX(0,(MIN(A158,inputs!$C$5)-(inputs!$C$4+B158))*inputs!$B$4)</f>
        <v>0</v>
      </c>
      <c r="E158" s="16">
        <f>MAX(0, (calculations!A158-inputs!$C$5)*inputs!$B$5)</f>
        <v>0</v>
      </c>
      <c r="F158" s="19">
        <f>MAX(0,inputs!$B$13*(MIN(calculations!A158,inputs!$C$14)-inputs!$C$13))+MAX(0,inputs!$B$14*(calculations!A158-inputs!$C$14))</f>
        <v>401.47500000000002</v>
      </c>
      <c r="G158" s="22">
        <f>MAX(MIN((calculations!A158-inputs!$B$21)/10000,100%),0) * inputs!$B$18</f>
        <v>0</v>
      </c>
      <c r="H158" s="24">
        <f>MIN(inputs!$B$32,A158)</f>
        <v>15600</v>
      </c>
      <c r="I158" s="24">
        <f>inputs!$B$29*(1+inputs!$B$33)-MAX(0,inputs!$B$31*(H158-inputs!$B$30))</f>
        <v>46486.999999999993</v>
      </c>
      <c r="J158" s="19">
        <f>$H158+(INT(COLUMN(J$1)/2) - 5) * ($A158-$H158)/9</f>
        <v>15600</v>
      </c>
      <c r="K158" s="24">
        <f>MAX(0,I158*(1+inputs!$B$33)-MAX(0,inputs!$B$31*(J158-inputs!$B$30)))</f>
        <v>47184.304999999986</v>
      </c>
      <c r="L158" s="19">
        <f>$H158+(INT(COLUMN(L$1)/2) - 5) * ($A158-$H158)/9</f>
        <v>15600</v>
      </c>
      <c r="M158" s="24">
        <f>MAX(0,K158*(1+inputs!$B$33)-MAX(0,inputs!$B$31*(L158-inputs!$B$30)))</f>
        <v>47892.06957499998</v>
      </c>
      <c r="N158" s="19">
        <f>$H158+(INT(COLUMN(N$1)/2) - 5) * ($A158-$H158)/9</f>
        <v>15600</v>
      </c>
      <c r="O158" s="24">
        <f>MAX(0,M158*(1+inputs!$B$33)-MAX(0,inputs!$B$31*(N158-inputs!$B$30)))</f>
        <v>48610.450618624971</v>
      </c>
      <c r="P158" s="19">
        <f>$H158+(INT(COLUMN(P$1)/2) - 5) * ($A158-$H158)/9</f>
        <v>15600</v>
      </c>
      <c r="Q158" s="24">
        <f>MAX(0,O158*(1+inputs!$B$33)-MAX(0,inputs!$B$31*(P158-inputs!$B$30)))</f>
        <v>49339.607377904344</v>
      </c>
      <c r="R158" s="19">
        <f>$H158+(INT(COLUMN(R$1)/2) - 5) * ($A158-$H158)/9</f>
        <v>15600</v>
      </c>
      <c r="S158" s="24">
        <f>MAX(0,Q158*(1+inputs!$B$33)-MAX(0,inputs!$B$31*(R158-inputs!$B$30)))</f>
        <v>50079.7014885729</v>
      </c>
      <c r="T158" s="19">
        <f>$H158+(INT(COLUMN(T$1)/2) - 5) * ($A158-$H158)/9</f>
        <v>15600</v>
      </c>
      <c r="U158" s="24">
        <f>MAX(0,S158*(1+inputs!$B$33)-MAX(0,inputs!$B$31*(T158-inputs!$B$30)))</f>
        <v>50830.897010901492</v>
      </c>
      <c r="V158" s="19">
        <f>$H158+(INT(COLUMN(V$1)/2) - 5) * ($A158-$H158)/9</f>
        <v>15600</v>
      </c>
      <c r="W158" s="24">
        <f>MAX(0,U158*(1+inputs!$B$33)-MAX(0,inputs!$B$31*(V158-inputs!$B$30)))</f>
        <v>51593.360466065009</v>
      </c>
      <c r="X158" s="19">
        <f>$H158+(INT(COLUMN(X$1)/2) - 5) * ($A158-$H158)/9</f>
        <v>15600</v>
      </c>
      <c r="Y158" s="24">
        <f>MAX(0,W158*(1+inputs!$B$33)-MAX(0,inputs!$B$31*(X158-inputs!$B$30)))</f>
        <v>52367.26087305598</v>
      </c>
      <c r="Z158" s="19">
        <f>IF(inputs!$B$27="YES",MAX(0,inputs!$B$31*(X158-inputs!$B$30)),0)</f>
        <v>0</v>
      </c>
      <c r="AA158" s="3">
        <f t="shared" si="10"/>
        <v>1007.475</v>
      </c>
      <c r="AB158" s="1">
        <f t="shared" si="11"/>
        <v>0.33249999999999885</v>
      </c>
      <c r="AC158" s="8">
        <f t="shared" si="8"/>
        <v>14592.525</v>
      </c>
    </row>
    <row r="159" spans="1:29" x14ac:dyDescent="0.2">
      <c r="A159" s="11">
        <f t="shared" si="9"/>
        <v>15700</v>
      </c>
      <c r="B159" s="15">
        <f>inputs!$C$3-MAX(0,MIN((calculations!A159-inputs!$B$8)*0.5,inputs!$C$3))+IF(AND(inputs!$B$23="YES",A159&lt;=inputs!$B$25),inputs!$B$24,0)</f>
        <v>12570</v>
      </c>
      <c r="C159" s="15">
        <f>MAX(0,MIN(A159-B159,inputs!$C$4)*inputs!$B$3)</f>
        <v>626</v>
      </c>
      <c r="D159" s="16">
        <f>MAX(0,(MIN(A159,inputs!$C$5)-(inputs!$C$4+B159))*inputs!$B$4)</f>
        <v>0</v>
      </c>
      <c r="E159" s="16">
        <f>MAX(0, (calculations!A159-inputs!$C$5)*inputs!$B$5)</f>
        <v>0</v>
      </c>
      <c r="F159" s="19">
        <f>MAX(0,inputs!$B$13*(MIN(calculations!A159,inputs!$C$14)-inputs!$C$13))+MAX(0,inputs!$B$14*(calculations!A159-inputs!$C$14))</f>
        <v>414.72500000000002</v>
      </c>
      <c r="G159" s="22">
        <f>MAX(MIN((calculations!A159-inputs!$B$21)/10000,100%),0) * inputs!$B$18</f>
        <v>0</v>
      </c>
      <c r="H159" s="24">
        <f>MIN(inputs!$B$32,A159)</f>
        <v>15700</v>
      </c>
      <c r="I159" s="24">
        <f>inputs!$B$29*(1+inputs!$B$33)-MAX(0,inputs!$B$31*(H159-inputs!$B$30))</f>
        <v>46486.999999999993</v>
      </c>
      <c r="J159" s="19">
        <f>$H159+(INT(COLUMN(J$1)/2) - 5) * ($A159-$H159)/9</f>
        <v>15700</v>
      </c>
      <c r="K159" s="24">
        <f>MAX(0,I159*(1+inputs!$B$33)-MAX(0,inputs!$B$31*(J159-inputs!$B$30)))</f>
        <v>47184.304999999986</v>
      </c>
      <c r="L159" s="19">
        <f>$H159+(INT(COLUMN(L$1)/2) - 5) * ($A159-$H159)/9</f>
        <v>15700</v>
      </c>
      <c r="M159" s="24">
        <f>MAX(0,K159*(1+inputs!$B$33)-MAX(0,inputs!$B$31*(L159-inputs!$B$30)))</f>
        <v>47892.06957499998</v>
      </c>
      <c r="N159" s="19">
        <f>$H159+(INT(COLUMN(N$1)/2) - 5) * ($A159-$H159)/9</f>
        <v>15700</v>
      </c>
      <c r="O159" s="24">
        <f>MAX(0,M159*(1+inputs!$B$33)-MAX(0,inputs!$B$31*(N159-inputs!$B$30)))</f>
        <v>48610.450618624971</v>
      </c>
      <c r="P159" s="19">
        <f>$H159+(INT(COLUMN(P$1)/2) - 5) * ($A159-$H159)/9</f>
        <v>15700</v>
      </c>
      <c r="Q159" s="24">
        <f>MAX(0,O159*(1+inputs!$B$33)-MAX(0,inputs!$B$31*(P159-inputs!$B$30)))</f>
        <v>49339.607377904344</v>
      </c>
      <c r="R159" s="19">
        <f>$H159+(INT(COLUMN(R$1)/2) - 5) * ($A159-$H159)/9</f>
        <v>15700</v>
      </c>
      <c r="S159" s="24">
        <f>MAX(0,Q159*(1+inputs!$B$33)-MAX(0,inputs!$B$31*(R159-inputs!$B$30)))</f>
        <v>50079.7014885729</v>
      </c>
      <c r="T159" s="19">
        <f>$H159+(INT(COLUMN(T$1)/2) - 5) * ($A159-$H159)/9</f>
        <v>15700</v>
      </c>
      <c r="U159" s="24">
        <f>MAX(0,S159*(1+inputs!$B$33)-MAX(0,inputs!$B$31*(T159-inputs!$B$30)))</f>
        <v>50830.897010901492</v>
      </c>
      <c r="V159" s="19">
        <f>$H159+(INT(COLUMN(V$1)/2) - 5) * ($A159-$H159)/9</f>
        <v>15700</v>
      </c>
      <c r="W159" s="24">
        <f>MAX(0,U159*(1+inputs!$B$33)-MAX(0,inputs!$B$31*(V159-inputs!$B$30)))</f>
        <v>51593.360466065009</v>
      </c>
      <c r="X159" s="19">
        <f>$H159+(INT(COLUMN(X$1)/2) - 5) * ($A159-$H159)/9</f>
        <v>15700</v>
      </c>
      <c r="Y159" s="24">
        <f>MAX(0,W159*(1+inputs!$B$33)-MAX(0,inputs!$B$31*(X159-inputs!$B$30)))</f>
        <v>52367.26087305598</v>
      </c>
      <c r="Z159" s="19">
        <f>IF(inputs!$B$27="YES",MAX(0,inputs!$B$31*(X159-inputs!$B$30)),0)</f>
        <v>0</v>
      </c>
      <c r="AA159" s="3">
        <f t="shared" si="10"/>
        <v>1040.7249999999999</v>
      </c>
      <c r="AB159" s="1">
        <f t="shared" si="11"/>
        <v>0.33250000000000002</v>
      </c>
      <c r="AC159" s="8">
        <f t="shared" si="8"/>
        <v>14659.275</v>
      </c>
    </row>
    <row r="160" spans="1:29" x14ac:dyDescent="0.2">
      <c r="A160" s="11">
        <f t="shared" si="9"/>
        <v>15800</v>
      </c>
      <c r="B160" s="15">
        <f>inputs!$C$3-MAX(0,MIN((calculations!A160-inputs!$B$8)*0.5,inputs!$C$3))+IF(AND(inputs!$B$23="YES",A160&lt;=inputs!$B$25),inputs!$B$24,0)</f>
        <v>12570</v>
      </c>
      <c r="C160" s="15">
        <f>MAX(0,MIN(A160-B160,inputs!$C$4)*inputs!$B$3)</f>
        <v>646</v>
      </c>
      <c r="D160" s="16">
        <f>MAX(0,(MIN(A160,inputs!$C$5)-(inputs!$C$4+B160))*inputs!$B$4)</f>
        <v>0</v>
      </c>
      <c r="E160" s="16">
        <f>MAX(0, (calculations!A160-inputs!$C$5)*inputs!$B$5)</f>
        <v>0</v>
      </c>
      <c r="F160" s="19">
        <f>MAX(0,inputs!$B$13*(MIN(calculations!A160,inputs!$C$14)-inputs!$C$13))+MAX(0,inputs!$B$14*(calculations!A160-inputs!$C$14))</f>
        <v>427.97500000000002</v>
      </c>
      <c r="G160" s="22">
        <f>MAX(MIN((calculations!A160-inputs!$B$21)/10000,100%),0) * inputs!$B$18</f>
        <v>0</v>
      </c>
      <c r="H160" s="24">
        <f>MIN(inputs!$B$32,A160)</f>
        <v>15800</v>
      </c>
      <c r="I160" s="24">
        <f>inputs!$B$29*(1+inputs!$B$33)-MAX(0,inputs!$B$31*(H160-inputs!$B$30))</f>
        <v>46486.999999999993</v>
      </c>
      <c r="J160" s="19">
        <f>$H160+(INT(COLUMN(J$1)/2) - 5) * ($A160-$H160)/9</f>
        <v>15800</v>
      </c>
      <c r="K160" s="24">
        <f>MAX(0,I160*(1+inputs!$B$33)-MAX(0,inputs!$B$31*(J160-inputs!$B$30)))</f>
        <v>47184.304999999986</v>
      </c>
      <c r="L160" s="19">
        <f>$H160+(INT(COLUMN(L$1)/2) - 5) * ($A160-$H160)/9</f>
        <v>15800</v>
      </c>
      <c r="M160" s="24">
        <f>MAX(0,K160*(1+inputs!$B$33)-MAX(0,inputs!$B$31*(L160-inputs!$B$30)))</f>
        <v>47892.06957499998</v>
      </c>
      <c r="N160" s="19">
        <f>$H160+(INT(COLUMN(N$1)/2) - 5) * ($A160-$H160)/9</f>
        <v>15800</v>
      </c>
      <c r="O160" s="24">
        <f>MAX(0,M160*(1+inputs!$B$33)-MAX(0,inputs!$B$31*(N160-inputs!$B$30)))</f>
        <v>48610.450618624971</v>
      </c>
      <c r="P160" s="19">
        <f>$H160+(INT(COLUMN(P$1)/2) - 5) * ($A160-$H160)/9</f>
        <v>15800</v>
      </c>
      <c r="Q160" s="24">
        <f>MAX(0,O160*(1+inputs!$B$33)-MAX(0,inputs!$B$31*(P160-inputs!$B$30)))</f>
        <v>49339.607377904344</v>
      </c>
      <c r="R160" s="19">
        <f>$H160+(INT(COLUMN(R$1)/2) - 5) * ($A160-$H160)/9</f>
        <v>15800</v>
      </c>
      <c r="S160" s="24">
        <f>MAX(0,Q160*(1+inputs!$B$33)-MAX(0,inputs!$B$31*(R160-inputs!$B$30)))</f>
        <v>50079.7014885729</v>
      </c>
      <c r="T160" s="19">
        <f>$H160+(INT(COLUMN(T$1)/2) - 5) * ($A160-$H160)/9</f>
        <v>15800</v>
      </c>
      <c r="U160" s="24">
        <f>MAX(0,S160*(1+inputs!$B$33)-MAX(0,inputs!$B$31*(T160-inputs!$B$30)))</f>
        <v>50830.897010901492</v>
      </c>
      <c r="V160" s="19">
        <f>$H160+(INT(COLUMN(V$1)/2) - 5) * ($A160-$H160)/9</f>
        <v>15800</v>
      </c>
      <c r="W160" s="24">
        <f>MAX(0,U160*(1+inputs!$B$33)-MAX(0,inputs!$B$31*(V160-inputs!$B$30)))</f>
        <v>51593.360466065009</v>
      </c>
      <c r="X160" s="19">
        <f>$H160+(INT(COLUMN(X$1)/2) - 5) * ($A160-$H160)/9</f>
        <v>15800</v>
      </c>
      <c r="Y160" s="24">
        <f>MAX(0,W160*(1+inputs!$B$33)-MAX(0,inputs!$B$31*(X160-inputs!$B$30)))</f>
        <v>52367.26087305598</v>
      </c>
      <c r="Z160" s="19">
        <f>IF(inputs!$B$27="YES",MAX(0,inputs!$B$31*(X160-inputs!$B$30)),0)</f>
        <v>0</v>
      </c>
      <c r="AA160" s="3">
        <f t="shared" si="10"/>
        <v>1073.9749999999999</v>
      </c>
      <c r="AB160" s="1">
        <f t="shared" si="11"/>
        <v>0.33250000000000002</v>
      </c>
      <c r="AC160" s="8">
        <f t="shared" si="8"/>
        <v>14726.025</v>
      </c>
    </row>
    <row r="161" spans="1:29" x14ac:dyDescent="0.2">
      <c r="A161" s="11">
        <f t="shared" si="9"/>
        <v>15900</v>
      </c>
      <c r="B161" s="15">
        <f>inputs!$C$3-MAX(0,MIN((calculations!A161-inputs!$B$8)*0.5,inputs!$C$3))+IF(AND(inputs!$B$23="YES",A161&lt;=inputs!$B$25),inputs!$B$24,0)</f>
        <v>12570</v>
      </c>
      <c r="C161" s="15">
        <f>MAX(0,MIN(A161-B161,inputs!$C$4)*inputs!$B$3)</f>
        <v>666</v>
      </c>
      <c r="D161" s="16">
        <f>MAX(0,(MIN(A161,inputs!$C$5)-(inputs!$C$4+B161))*inputs!$B$4)</f>
        <v>0</v>
      </c>
      <c r="E161" s="16">
        <f>MAX(0, (calculations!A161-inputs!$C$5)*inputs!$B$5)</f>
        <v>0</v>
      </c>
      <c r="F161" s="19">
        <f>MAX(0,inputs!$B$13*(MIN(calculations!A161,inputs!$C$14)-inputs!$C$13))+MAX(0,inputs!$B$14*(calculations!A161-inputs!$C$14))</f>
        <v>441.22500000000002</v>
      </c>
      <c r="G161" s="22">
        <f>MAX(MIN((calculations!A161-inputs!$B$21)/10000,100%),0) * inputs!$B$18</f>
        <v>0</v>
      </c>
      <c r="H161" s="24">
        <f>MIN(inputs!$B$32,A161)</f>
        <v>15900</v>
      </c>
      <c r="I161" s="24">
        <f>inputs!$B$29*(1+inputs!$B$33)-MAX(0,inputs!$B$31*(H161-inputs!$B$30))</f>
        <v>46486.999999999993</v>
      </c>
      <c r="J161" s="19">
        <f>$H161+(INT(COLUMN(J$1)/2) - 5) * ($A161-$H161)/9</f>
        <v>15900</v>
      </c>
      <c r="K161" s="24">
        <f>MAX(0,I161*(1+inputs!$B$33)-MAX(0,inputs!$B$31*(J161-inputs!$B$30)))</f>
        <v>47184.304999999986</v>
      </c>
      <c r="L161" s="19">
        <f>$H161+(INT(COLUMN(L$1)/2) - 5) * ($A161-$H161)/9</f>
        <v>15900</v>
      </c>
      <c r="M161" s="24">
        <f>MAX(0,K161*(1+inputs!$B$33)-MAX(0,inputs!$B$31*(L161-inputs!$B$30)))</f>
        <v>47892.06957499998</v>
      </c>
      <c r="N161" s="19">
        <f>$H161+(INT(COLUMN(N$1)/2) - 5) * ($A161-$H161)/9</f>
        <v>15900</v>
      </c>
      <c r="O161" s="24">
        <f>MAX(0,M161*(1+inputs!$B$33)-MAX(0,inputs!$B$31*(N161-inputs!$B$30)))</f>
        <v>48610.450618624971</v>
      </c>
      <c r="P161" s="19">
        <f>$H161+(INT(COLUMN(P$1)/2) - 5) * ($A161-$H161)/9</f>
        <v>15900</v>
      </c>
      <c r="Q161" s="24">
        <f>MAX(0,O161*(1+inputs!$B$33)-MAX(0,inputs!$B$31*(P161-inputs!$B$30)))</f>
        <v>49339.607377904344</v>
      </c>
      <c r="R161" s="19">
        <f>$H161+(INT(COLUMN(R$1)/2) - 5) * ($A161-$H161)/9</f>
        <v>15900</v>
      </c>
      <c r="S161" s="24">
        <f>MAX(0,Q161*(1+inputs!$B$33)-MAX(0,inputs!$B$31*(R161-inputs!$B$30)))</f>
        <v>50079.7014885729</v>
      </c>
      <c r="T161" s="19">
        <f>$H161+(INT(COLUMN(T$1)/2) - 5) * ($A161-$H161)/9</f>
        <v>15900</v>
      </c>
      <c r="U161" s="24">
        <f>MAX(0,S161*(1+inputs!$B$33)-MAX(0,inputs!$B$31*(T161-inputs!$B$30)))</f>
        <v>50830.897010901492</v>
      </c>
      <c r="V161" s="19">
        <f>$H161+(INT(COLUMN(V$1)/2) - 5) * ($A161-$H161)/9</f>
        <v>15900</v>
      </c>
      <c r="W161" s="24">
        <f>MAX(0,U161*(1+inputs!$B$33)-MAX(0,inputs!$B$31*(V161-inputs!$B$30)))</f>
        <v>51593.360466065009</v>
      </c>
      <c r="X161" s="19">
        <f>$H161+(INT(COLUMN(X$1)/2) - 5) * ($A161-$H161)/9</f>
        <v>15900</v>
      </c>
      <c r="Y161" s="24">
        <f>MAX(0,W161*(1+inputs!$B$33)-MAX(0,inputs!$B$31*(X161-inputs!$B$30)))</f>
        <v>52367.26087305598</v>
      </c>
      <c r="Z161" s="19">
        <f>IF(inputs!$B$27="YES",MAX(0,inputs!$B$31*(X161-inputs!$B$30)),0)</f>
        <v>0</v>
      </c>
      <c r="AA161" s="3">
        <f t="shared" si="10"/>
        <v>1107.2249999999999</v>
      </c>
      <c r="AB161" s="1">
        <f t="shared" si="11"/>
        <v>0.33250000000000002</v>
      </c>
      <c r="AC161" s="8">
        <f t="shared" si="8"/>
        <v>14792.775</v>
      </c>
    </row>
    <row r="162" spans="1:29" x14ac:dyDescent="0.2">
      <c r="A162" s="11">
        <f t="shared" si="9"/>
        <v>16000</v>
      </c>
      <c r="B162" s="15">
        <f>inputs!$C$3-MAX(0,MIN((calculations!A162-inputs!$B$8)*0.5,inputs!$C$3))+IF(AND(inputs!$B$23="YES",A162&lt;=inputs!$B$25),inputs!$B$24,0)</f>
        <v>12570</v>
      </c>
      <c r="C162" s="15">
        <f>MAX(0,MIN(A162-B162,inputs!$C$4)*inputs!$B$3)</f>
        <v>686</v>
      </c>
      <c r="D162" s="16">
        <f>MAX(0,(MIN(A162,inputs!$C$5)-(inputs!$C$4+B162))*inputs!$B$4)</f>
        <v>0</v>
      </c>
      <c r="E162" s="16">
        <f>MAX(0, (calculations!A162-inputs!$C$5)*inputs!$B$5)</f>
        <v>0</v>
      </c>
      <c r="F162" s="19">
        <f>MAX(0,inputs!$B$13*(MIN(calculations!A162,inputs!$C$14)-inputs!$C$13))+MAX(0,inputs!$B$14*(calculations!A162-inputs!$C$14))</f>
        <v>454.47500000000002</v>
      </c>
      <c r="G162" s="22">
        <f>MAX(MIN((calculations!A162-inputs!$B$21)/10000,100%),0) * inputs!$B$18</f>
        <v>0</v>
      </c>
      <c r="H162" s="24">
        <f>MIN(inputs!$B$32,A162)</f>
        <v>16000</v>
      </c>
      <c r="I162" s="24">
        <f>inputs!$B$29*(1+inputs!$B$33)-MAX(0,inputs!$B$31*(H162-inputs!$B$30))</f>
        <v>46486.999999999993</v>
      </c>
      <c r="J162" s="19">
        <f>$H162+(INT(COLUMN(J$1)/2) - 5) * ($A162-$H162)/9</f>
        <v>16000</v>
      </c>
      <c r="K162" s="24">
        <f>MAX(0,I162*(1+inputs!$B$33)-MAX(0,inputs!$B$31*(J162-inputs!$B$30)))</f>
        <v>47184.304999999986</v>
      </c>
      <c r="L162" s="19">
        <f>$H162+(INT(COLUMN(L$1)/2) - 5) * ($A162-$H162)/9</f>
        <v>16000</v>
      </c>
      <c r="M162" s="24">
        <f>MAX(0,K162*(1+inputs!$B$33)-MAX(0,inputs!$B$31*(L162-inputs!$B$30)))</f>
        <v>47892.06957499998</v>
      </c>
      <c r="N162" s="19">
        <f>$H162+(INT(COLUMN(N$1)/2) - 5) * ($A162-$H162)/9</f>
        <v>16000</v>
      </c>
      <c r="O162" s="24">
        <f>MAX(0,M162*(1+inputs!$B$33)-MAX(0,inputs!$B$31*(N162-inputs!$B$30)))</f>
        <v>48610.450618624971</v>
      </c>
      <c r="P162" s="19">
        <f>$H162+(INT(COLUMN(P$1)/2) - 5) * ($A162-$H162)/9</f>
        <v>16000</v>
      </c>
      <c r="Q162" s="24">
        <f>MAX(0,O162*(1+inputs!$B$33)-MAX(0,inputs!$B$31*(P162-inputs!$B$30)))</f>
        <v>49339.607377904344</v>
      </c>
      <c r="R162" s="19">
        <f>$H162+(INT(COLUMN(R$1)/2) - 5) * ($A162-$H162)/9</f>
        <v>16000</v>
      </c>
      <c r="S162" s="24">
        <f>MAX(0,Q162*(1+inputs!$B$33)-MAX(0,inputs!$B$31*(R162-inputs!$B$30)))</f>
        <v>50079.7014885729</v>
      </c>
      <c r="T162" s="19">
        <f>$H162+(INT(COLUMN(T$1)/2) - 5) * ($A162-$H162)/9</f>
        <v>16000</v>
      </c>
      <c r="U162" s="24">
        <f>MAX(0,S162*(1+inputs!$B$33)-MAX(0,inputs!$B$31*(T162-inputs!$B$30)))</f>
        <v>50830.897010901492</v>
      </c>
      <c r="V162" s="19">
        <f>$H162+(INT(COLUMN(V$1)/2) - 5) * ($A162-$H162)/9</f>
        <v>16000</v>
      </c>
      <c r="W162" s="24">
        <f>MAX(0,U162*(1+inputs!$B$33)-MAX(0,inputs!$B$31*(V162-inputs!$B$30)))</f>
        <v>51593.360466065009</v>
      </c>
      <c r="X162" s="19">
        <f>$H162+(INT(COLUMN(X$1)/2) - 5) * ($A162-$H162)/9</f>
        <v>16000</v>
      </c>
      <c r="Y162" s="24">
        <f>MAX(0,W162*(1+inputs!$B$33)-MAX(0,inputs!$B$31*(X162-inputs!$B$30)))</f>
        <v>52367.26087305598</v>
      </c>
      <c r="Z162" s="19">
        <f>IF(inputs!$B$27="YES",MAX(0,inputs!$B$31*(X162-inputs!$B$30)),0)</f>
        <v>0</v>
      </c>
      <c r="AA162" s="3">
        <f t="shared" si="10"/>
        <v>1140.4749999999999</v>
      </c>
      <c r="AB162" s="1">
        <f t="shared" si="11"/>
        <v>0.33250000000000002</v>
      </c>
      <c r="AC162" s="8">
        <f t="shared" si="8"/>
        <v>14859.525</v>
      </c>
    </row>
    <row r="163" spans="1:29" x14ac:dyDescent="0.2">
      <c r="A163" s="11">
        <f t="shared" si="9"/>
        <v>16100</v>
      </c>
      <c r="B163" s="15">
        <f>inputs!$C$3-MAX(0,MIN((calculations!A163-inputs!$B$8)*0.5,inputs!$C$3))+IF(AND(inputs!$B$23="YES",A163&lt;=inputs!$B$25),inputs!$B$24,0)</f>
        <v>12570</v>
      </c>
      <c r="C163" s="15">
        <f>MAX(0,MIN(A163-B163,inputs!$C$4)*inputs!$B$3)</f>
        <v>706</v>
      </c>
      <c r="D163" s="16">
        <f>MAX(0,(MIN(A163,inputs!$C$5)-(inputs!$C$4+B163))*inputs!$B$4)</f>
        <v>0</v>
      </c>
      <c r="E163" s="16">
        <f>MAX(0, (calculations!A163-inputs!$C$5)*inputs!$B$5)</f>
        <v>0</v>
      </c>
      <c r="F163" s="19">
        <f>MAX(0,inputs!$B$13*(MIN(calculations!A163,inputs!$C$14)-inputs!$C$13))+MAX(0,inputs!$B$14*(calculations!A163-inputs!$C$14))</f>
        <v>467.72500000000002</v>
      </c>
      <c r="G163" s="22">
        <f>MAX(MIN((calculations!A163-inputs!$B$21)/10000,100%),0) * inputs!$B$18</f>
        <v>0</v>
      </c>
      <c r="H163" s="24">
        <f>MIN(inputs!$B$32,A163)</f>
        <v>16100</v>
      </c>
      <c r="I163" s="24">
        <f>inputs!$B$29*(1+inputs!$B$33)-MAX(0,inputs!$B$31*(H163-inputs!$B$30))</f>
        <v>46486.999999999993</v>
      </c>
      <c r="J163" s="19">
        <f>$H163+(INT(COLUMN(J$1)/2) - 5) * ($A163-$H163)/9</f>
        <v>16100</v>
      </c>
      <c r="K163" s="24">
        <f>MAX(0,I163*(1+inputs!$B$33)-MAX(0,inputs!$B$31*(J163-inputs!$B$30)))</f>
        <v>47184.304999999986</v>
      </c>
      <c r="L163" s="19">
        <f>$H163+(INT(COLUMN(L$1)/2) - 5) * ($A163-$H163)/9</f>
        <v>16100</v>
      </c>
      <c r="M163" s="24">
        <f>MAX(0,K163*(1+inputs!$B$33)-MAX(0,inputs!$B$31*(L163-inputs!$B$30)))</f>
        <v>47892.06957499998</v>
      </c>
      <c r="N163" s="19">
        <f>$H163+(INT(COLUMN(N$1)/2) - 5) * ($A163-$H163)/9</f>
        <v>16100</v>
      </c>
      <c r="O163" s="24">
        <f>MAX(0,M163*(1+inputs!$B$33)-MAX(0,inputs!$B$31*(N163-inputs!$B$30)))</f>
        <v>48610.450618624971</v>
      </c>
      <c r="P163" s="19">
        <f>$H163+(INT(COLUMN(P$1)/2) - 5) * ($A163-$H163)/9</f>
        <v>16100</v>
      </c>
      <c r="Q163" s="24">
        <f>MAX(0,O163*(1+inputs!$B$33)-MAX(0,inputs!$B$31*(P163-inputs!$B$30)))</f>
        <v>49339.607377904344</v>
      </c>
      <c r="R163" s="19">
        <f>$H163+(INT(COLUMN(R$1)/2) - 5) * ($A163-$H163)/9</f>
        <v>16100</v>
      </c>
      <c r="S163" s="24">
        <f>MAX(0,Q163*(1+inputs!$B$33)-MAX(0,inputs!$B$31*(R163-inputs!$B$30)))</f>
        <v>50079.7014885729</v>
      </c>
      <c r="T163" s="19">
        <f>$H163+(INT(COLUMN(T$1)/2) - 5) * ($A163-$H163)/9</f>
        <v>16100</v>
      </c>
      <c r="U163" s="24">
        <f>MAX(0,S163*(1+inputs!$B$33)-MAX(0,inputs!$B$31*(T163-inputs!$B$30)))</f>
        <v>50830.897010901492</v>
      </c>
      <c r="V163" s="19">
        <f>$H163+(INT(COLUMN(V$1)/2) - 5) * ($A163-$H163)/9</f>
        <v>16100</v>
      </c>
      <c r="W163" s="24">
        <f>MAX(0,U163*(1+inputs!$B$33)-MAX(0,inputs!$B$31*(V163-inputs!$B$30)))</f>
        <v>51593.360466065009</v>
      </c>
      <c r="X163" s="19">
        <f>$H163+(INT(COLUMN(X$1)/2) - 5) * ($A163-$H163)/9</f>
        <v>16100</v>
      </c>
      <c r="Y163" s="24">
        <f>MAX(0,W163*(1+inputs!$B$33)-MAX(0,inputs!$B$31*(X163-inputs!$B$30)))</f>
        <v>52367.26087305598</v>
      </c>
      <c r="Z163" s="19">
        <f>IF(inputs!$B$27="YES",MAX(0,inputs!$B$31*(X163-inputs!$B$30)),0)</f>
        <v>0</v>
      </c>
      <c r="AA163" s="3">
        <f t="shared" si="10"/>
        <v>1173.7249999999999</v>
      </c>
      <c r="AB163" s="1">
        <f t="shared" si="11"/>
        <v>0.33250000000000002</v>
      </c>
      <c r="AC163" s="8">
        <f t="shared" si="8"/>
        <v>14926.275</v>
      </c>
    </row>
    <row r="164" spans="1:29" x14ac:dyDescent="0.2">
      <c r="A164" s="11">
        <f t="shared" si="9"/>
        <v>16200</v>
      </c>
      <c r="B164" s="15">
        <f>inputs!$C$3-MAX(0,MIN((calculations!A164-inputs!$B$8)*0.5,inputs!$C$3))+IF(AND(inputs!$B$23="YES",A164&lt;=inputs!$B$25),inputs!$B$24,0)</f>
        <v>12570</v>
      </c>
      <c r="C164" s="15">
        <f>MAX(0,MIN(A164-B164,inputs!$C$4)*inputs!$B$3)</f>
        <v>726</v>
      </c>
      <c r="D164" s="16">
        <f>MAX(0,(MIN(A164,inputs!$C$5)-(inputs!$C$4+B164))*inputs!$B$4)</f>
        <v>0</v>
      </c>
      <c r="E164" s="16">
        <f>MAX(0, (calculations!A164-inputs!$C$5)*inputs!$B$5)</f>
        <v>0</v>
      </c>
      <c r="F164" s="19">
        <f>MAX(0,inputs!$B$13*(MIN(calculations!A164,inputs!$C$14)-inputs!$C$13))+MAX(0,inputs!$B$14*(calculations!A164-inputs!$C$14))</f>
        <v>480.97500000000002</v>
      </c>
      <c r="G164" s="22">
        <f>MAX(MIN((calculations!A164-inputs!$B$21)/10000,100%),0) * inputs!$B$18</f>
        <v>0</v>
      </c>
      <c r="H164" s="24">
        <f>MIN(inputs!$B$32,A164)</f>
        <v>16200</v>
      </c>
      <c r="I164" s="24">
        <f>inputs!$B$29*(1+inputs!$B$33)-MAX(0,inputs!$B$31*(H164-inputs!$B$30))</f>
        <v>46486.999999999993</v>
      </c>
      <c r="J164" s="19">
        <f>$H164+(INT(COLUMN(J$1)/2) - 5) * ($A164-$H164)/9</f>
        <v>16200</v>
      </c>
      <c r="K164" s="24">
        <f>MAX(0,I164*(1+inputs!$B$33)-MAX(0,inputs!$B$31*(J164-inputs!$B$30)))</f>
        <v>47184.304999999986</v>
      </c>
      <c r="L164" s="19">
        <f>$H164+(INT(COLUMN(L$1)/2) - 5) * ($A164-$H164)/9</f>
        <v>16200</v>
      </c>
      <c r="M164" s="24">
        <f>MAX(0,K164*(1+inputs!$B$33)-MAX(0,inputs!$B$31*(L164-inputs!$B$30)))</f>
        <v>47892.06957499998</v>
      </c>
      <c r="N164" s="19">
        <f>$H164+(INT(COLUMN(N$1)/2) - 5) * ($A164-$H164)/9</f>
        <v>16200</v>
      </c>
      <c r="O164" s="24">
        <f>MAX(0,M164*(1+inputs!$B$33)-MAX(0,inputs!$B$31*(N164-inputs!$B$30)))</f>
        <v>48610.450618624971</v>
      </c>
      <c r="P164" s="19">
        <f>$H164+(INT(COLUMN(P$1)/2) - 5) * ($A164-$H164)/9</f>
        <v>16200</v>
      </c>
      <c r="Q164" s="24">
        <f>MAX(0,O164*(1+inputs!$B$33)-MAX(0,inputs!$B$31*(P164-inputs!$B$30)))</f>
        <v>49339.607377904344</v>
      </c>
      <c r="R164" s="19">
        <f>$H164+(INT(COLUMN(R$1)/2) - 5) * ($A164-$H164)/9</f>
        <v>16200</v>
      </c>
      <c r="S164" s="24">
        <f>MAX(0,Q164*(1+inputs!$B$33)-MAX(0,inputs!$B$31*(R164-inputs!$B$30)))</f>
        <v>50079.7014885729</v>
      </c>
      <c r="T164" s="19">
        <f>$H164+(INT(COLUMN(T$1)/2) - 5) * ($A164-$H164)/9</f>
        <v>16200</v>
      </c>
      <c r="U164" s="24">
        <f>MAX(0,S164*(1+inputs!$B$33)-MAX(0,inputs!$B$31*(T164-inputs!$B$30)))</f>
        <v>50830.897010901492</v>
      </c>
      <c r="V164" s="19">
        <f>$H164+(INT(COLUMN(V$1)/2) - 5) * ($A164-$H164)/9</f>
        <v>16200</v>
      </c>
      <c r="W164" s="24">
        <f>MAX(0,U164*(1+inputs!$B$33)-MAX(0,inputs!$B$31*(V164-inputs!$B$30)))</f>
        <v>51593.360466065009</v>
      </c>
      <c r="X164" s="19">
        <f>$H164+(INT(COLUMN(X$1)/2) - 5) * ($A164-$H164)/9</f>
        <v>16200</v>
      </c>
      <c r="Y164" s="24">
        <f>MAX(0,W164*(1+inputs!$B$33)-MAX(0,inputs!$B$31*(X164-inputs!$B$30)))</f>
        <v>52367.26087305598</v>
      </c>
      <c r="Z164" s="19">
        <f>IF(inputs!$B$27="YES",MAX(0,inputs!$B$31*(X164-inputs!$B$30)),0)</f>
        <v>0</v>
      </c>
      <c r="AA164" s="3">
        <f t="shared" si="10"/>
        <v>1206.9749999999999</v>
      </c>
      <c r="AB164" s="1">
        <f t="shared" si="11"/>
        <v>0.33250000000000002</v>
      </c>
      <c r="AC164" s="8">
        <f t="shared" si="8"/>
        <v>14993.025</v>
      </c>
    </row>
    <row r="165" spans="1:29" x14ac:dyDescent="0.2">
      <c r="A165" s="11">
        <f t="shared" si="9"/>
        <v>16300</v>
      </c>
      <c r="B165" s="15">
        <f>inputs!$C$3-MAX(0,MIN((calculations!A165-inputs!$B$8)*0.5,inputs!$C$3))+IF(AND(inputs!$B$23="YES",A165&lt;=inputs!$B$25),inputs!$B$24,0)</f>
        <v>12570</v>
      </c>
      <c r="C165" s="15">
        <f>MAX(0,MIN(A165-B165,inputs!$C$4)*inputs!$B$3)</f>
        <v>746</v>
      </c>
      <c r="D165" s="16">
        <f>MAX(0,(MIN(A165,inputs!$C$5)-(inputs!$C$4+B165))*inputs!$B$4)</f>
        <v>0</v>
      </c>
      <c r="E165" s="16">
        <f>MAX(0, (calculations!A165-inputs!$C$5)*inputs!$B$5)</f>
        <v>0</v>
      </c>
      <c r="F165" s="19">
        <f>MAX(0,inputs!$B$13*(MIN(calculations!A165,inputs!$C$14)-inputs!$C$13))+MAX(0,inputs!$B$14*(calculations!A165-inputs!$C$14))</f>
        <v>494.22500000000002</v>
      </c>
      <c r="G165" s="22">
        <f>MAX(MIN((calculations!A165-inputs!$B$21)/10000,100%),0) * inputs!$B$18</f>
        <v>0</v>
      </c>
      <c r="H165" s="24">
        <f>MIN(inputs!$B$32,A165)</f>
        <v>16300</v>
      </c>
      <c r="I165" s="24">
        <f>inputs!$B$29*(1+inputs!$B$33)-MAX(0,inputs!$B$31*(H165-inputs!$B$30))</f>
        <v>46486.999999999993</v>
      </c>
      <c r="J165" s="19">
        <f>$H165+(INT(COLUMN(J$1)/2) - 5) * ($A165-$H165)/9</f>
        <v>16300</v>
      </c>
      <c r="K165" s="24">
        <f>MAX(0,I165*(1+inputs!$B$33)-MAX(0,inputs!$B$31*(J165-inputs!$B$30)))</f>
        <v>47184.304999999986</v>
      </c>
      <c r="L165" s="19">
        <f>$H165+(INT(COLUMN(L$1)/2) - 5) * ($A165-$H165)/9</f>
        <v>16300</v>
      </c>
      <c r="M165" s="24">
        <f>MAX(0,K165*(1+inputs!$B$33)-MAX(0,inputs!$B$31*(L165-inputs!$B$30)))</f>
        <v>47892.06957499998</v>
      </c>
      <c r="N165" s="19">
        <f>$H165+(INT(COLUMN(N$1)/2) - 5) * ($A165-$H165)/9</f>
        <v>16300</v>
      </c>
      <c r="O165" s="24">
        <f>MAX(0,M165*(1+inputs!$B$33)-MAX(0,inputs!$B$31*(N165-inputs!$B$30)))</f>
        <v>48610.450618624971</v>
      </c>
      <c r="P165" s="19">
        <f>$H165+(INT(COLUMN(P$1)/2) - 5) * ($A165-$H165)/9</f>
        <v>16300</v>
      </c>
      <c r="Q165" s="24">
        <f>MAX(0,O165*(1+inputs!$B$33)-MAX(0,inputs!$B$31*(P165-inputs!$B$30)))</f>
        <v>49339.607377904344</v>
      </c>
      <c r="R165" s="19">
        <f>$H165+(INT(COLUMN(R$1)/2) - 5) * ($A165-$H165)/9</f>
        <v>16300</v>
      </c>
      <c r="S165" s="24">
        <f>MAX(0,Q165*(1+inputs!$B$33)-MAX(0,inputs!$B$31*(R165-inputs!$B$30)))</f>
        <v>50079.7014885729</v>
      </c>
      <c r="T165" s="19">
        <f>$H165+(INT(COLUMN(T$1)/2) - 5) * ($A165-$H165)/9</f>
        <v>16300</v>
      </c>
      <c r="U165" s="24">
        <f>MAX(0,S165*(1+inputs!$B$33)-MAX(0,inputs!$B$31*(T165-inputs!$B$30)))</f>
        <v>50830.897010901492</v>
      </c>
      <c r="V165" s="19">
        <f>$H165+(INT(COLUMN(V$1)/2) - 5) * ($A165-$H165)/9</f>
        <v>16300</v>
      </c>
      <c r="W165" s="24">
        <f>MAX(0,U165*(1+inputs!$B$33)-MAX(0,inputs!$B$31*(V165-inputs!$B$30)))</f>
        <v>51593.360466065009</v>
      </c>
      <c r="X165" s="19">
        <f>$H165+(INT(COLUMN(X$1)/2) - 5) * ($A165-$H165)/9</f>
        <v>16300</v>
      </c>
      <c r="Y165" s="24">
        <f>MAX(0,W165*(1+inputs!$B$33)-MAX(0,inputs!$B$31*(X165-inputs!$B$30)))</f>
        <v>52367.26087305598</v>
      </c>
      <c r="Z165" s="19">
        <f>IF(inputs!$B$27="YES",MAX(0,inputs!$B$31*(X165-inputs!$B$30)),0)</f>
        <v>0</v>
      </c>
      <c r="AA165" s="3">
        <f t="shared" si="10"/>
        <v>1240.2249999999999</v>
      </c>
      <c r="AB165" s="1">
        <f t="shared" si="11"/>
        <v>0.33250000000000002</v>
      </c>
      <c r="AC165" s="8">
        <f t="shared" si="8"/>
        <v>15059.775</v>
      </c>
    </row>
    <row r="166" spans="1:29" x14ac:dyDescent="0.2">
      <c r="A166" s="11">
        <f t="shared" si="9"/>
        <v>16400</v>
      </c>
      <c r="B166" s="15">
        <f>inputs!$C$3-MAX(0,MIN((calculations!A166-inputs!$B$8)*0.5,inputs!$C$3))+IF(AND(inputs!$B$23="YES",A166&lt;=inputs!$B$25),inputs!$B$24,0)</f>
        <v>12570</v>
      </c>
      <c r="C166" s="15">
        <f>MAX(0,MIN(A166-B166,inputs!$C$4)*inputs!$B$3)</f>
        <v>766</v>
      </c>
      <c r="D166" s="16">
        <f>MAX(0,(MIN(A166,inputs!$C$5)-(inputs!$C$4+B166))*inputs!$B$4)</f>
        <v>0</v>
      </c>
      <c r="E166" s="16">
        <f>MAX(0, (calculations!A166-inputs!$C$5)*inputs!$B$5)</f>
        <v>0</v>
      </c>
      <c r="F166" s="19">
        <f>MAX(0,inputs!$B$13*(MIN(calculations!A166,inputs!$C$14)-inputs!$C$13))+MAX(0,inputs!$B$14*(calculations!A166-inputs!$C$14))</f>
        <v>507.47500000000002</v>
      </c>
      <c r="G166" s="22">
        <f>MAX(MIN((calculations!A166-inputs!$B$21)/10000,100%),0) * inputs!$B$18</f>
        <v>0</v>
      </c>
      <c r="H166" s="24">
        <f>MIN(inputs!$B$32,A166)</f>
        <v>16400</v>
      </c>
      <c r="I166" s="24">
        <f>inputs!$B$29*(1+inputs!$B$33)-MAX(0,inputs!$B$31*(H166-inputs!$B$30))</f>
        <v>46486.999999999993</v>
      </c>
      <c r="J166" s="19">
        <f>$H166+(INT(COLUMN(J$1)/2) - 5) * ($A166-$H166)/9</f>
        <v>16400</v>
      </c>
      <c r="K166" s="24">
        <f>MAX(0,I166*(1+inputs!$B$33)-MAX(0,inputs!$B$31*(J166-inputs!$B$30)))</f>
        <v>47184.304999999986</v>
      </c>
      <c r="L166" s="19">
        <f>$H166+(INT(COLUMN(L$1)/2) - 5) * ($A166-$H166)/9</f>
        <v>16400</v>
      </c>
      <c r="M166" s="24">
        <f>MAX(0,K166*(1+inputs!$B$33)-MAX(0,inputs!$B$31*(L166-inputs!$B$30)))</f>
        <v>47892.06957499998</v>
      </c>
      <c r="N166" s="19">
        <f>$H166+(INT(COLUMN(N$1)/2) - 5) * ($A166-$H166)/9</f>
        <v>16400</v>
      </c>
      <c r="O166" s="24">
        <f>MAX(0,M166*(1+inputs!$B$33)-MAX(0,inputs!$B$31*(N166-inputs!$B$30)))</f>
        <v>48610.450618624971</v>
      </c>
      <c r="P166" s="19">
        <f>$H166+(INT(COLUMN(P$1)/2) - 5) * ($A166-$H166)/9</f>
        <v>16400</v>
      </c>
      <c r="Q166" s="24">
        <f>MAX(0,O166*(1+inputs!$B$33)-MAX(0,inputs!$B$31*(P166-inputs!$B$30)))</f>
        <v>49339.607377904344</v>
      </c>
      <c r="R166" s="19">
        <f>$H166+(INT(COLUMN(R$1)/2) - 5) * ($A166-$H166)/9</f>
        <v>16400</v>
      </c>
      <c r="S166" s="24">
        <f>MAX(0,Q166*(1+inputs!$B$33)-MAX(0,inputs!$B$31*(R166-inputs!$B$30)))</f>
        <v>50079.7014885729</v>
      </c>
      <c r="T166" s="19">
        <f>$H166+(INT(COLUMN(T$1)/2) - 5) * ($A166-$H166)/9</f>
        <v>16400</v>
      </c>
      <c r="U166" s="24">
        <f>MAX(0,S166*(1+inputs!$B$33)-MAX(0,inputs!$B$31*(T166-inputs!$B$30)))</f>
        <v>50830.897010901492</v>
      </c>
      <c r="V166" s="19">
        <f>$H166+(INT(COLUMN(V$1)/2) - 5) * ($A166-$H166)/9</f>
        <v>16400</v>
      </c>
      <c r="W166" s="24">
        <f>MAX(0,U166*(1+inputs!$B$33)-MAX(0,inputs!$B$31*(V166-inputs!$B$30)))</f>
        <v>51593.360466065009</v>
      </c>
      <c r="X166" s="19">
        <f>$H166+(INT(COLUMN(X$1)/2) - 5) * ($A166-$H166)/9</f>
        <v>16400</v>
      </c>
      <c r="Y166" s="24">
        <f>MAX(0,W166*(1+inputs!$B$33)-MAX(0,inputs!$B$31*(X166-inputs!$B$30)))</f>
        <v>52367.26087305598</v>
      </c>
      <c r="Z166" s="19">
        <f>IF(inputs!$B$27="YES",MAX(0,inputs!$B$31*(X166-inputs!$B$30)),0)</f>
        <v>0</v>
      </c>
      <c r="AA166" s="3">
        <f t="shared" si="10"/>
        <v>1273.4749999999999</v>
      </c>
      <c r="AB166" s="1">
        <f t="shared" si="11"/>
        <v>0.33250000000000002</v>
      </c>
      <c r="AC166" s="8">
        <f t="shared" si="8"/>
        <v>15126.525</v>
      </c>
    </row>
    <row r="167" spans="1:29" x14ac:dyDescent="0.2">
      <c r="A167" s="11">
        <f t="shared" si="9"/>
        <v>16500</v>
      </c>
      <c r="B167" s="15">
        <f>inputs!$C$3-MAX(0,MIN((calculations!A167-inputs!$B$8)*0.5,inputs!$C$3))+IF(AND(inputs!$B$23="YES",A167&lt;=inputs!$B$25),inputs!$B$24,0)</f>
        <v>12570</v>
      </c>
      <c r="C167" s="15">
        <f>MAX(0,MIN(A167-B167,inputs!$C$4)*inputs!$B$3)</f>
        <v>786</v>
      </c>
      <c r="D167" s="16">
        <f>MAX(0,(MIN(A167,inputs!$C$5)-(inputs!$C$4+B167))*inputs!$B$4)</f>
        <v>0</v>
      </c>
      <c r="E167" s="16">
        <f>MAX(0, (calculations!A167-inputs!$C$5)*inputs!$B$5)</f>
        <v>0</v>
      </c>
      <c r="F167" s="19">
        <f>MAX(0,inputs!$B$13*(MIN(calculations!A167,inputs!$C$14)-inputs!$C$13))+MAX(0,inputs!$B$14*(calculations!A167-inputs!$C$14))</f>
        <v>520.72500000000002</v>
      </c>
      <c r="G167" s="22">
        <f>MAX(MIN((calculations!A167-inputs!$B$21)/10000,100%),0) * inputs!$B$18</f>
        <v>0</v>
      </c>
      <c r="H167" s="24">
        <f>MIN(inputs!$B$32,A167)</f>
        <v>16500</v>
      </c>
      <c r="I167" s="24">
        <f>inputs!$B$29*(1+inputs!$B$33)-MAX(0,inputs!$B$31*(H167-inputs!$B$30))</f>
        <v>46486.999999999993</v>
      </c>
      <c r="J167" s="19">
        <f>$H167+(INT(COLUMN(J$1)/2) - 5) * ($A167-$H167)/9</f>
        <v>16500</v>
      </c>
      <c r="K167" s="24">
        <f>MAX(0,I167*(1+inputs!$B$33)-MAX(0,inputs!$B$31*(J167-inputs!$B$30)))</f>
        <v>47184.304999999986</v>
      </c>
      <c r="L167" s="19">
        <f>$H167+(INT(COLUMN(L$1)/2) - 5) * ($A167-$H167)/9</f>
        <v>16500</v>
      </c>
      <c r="M167" s="24">
        <f>MAX(0,K167*(1+inputs!$B$33)-MAX(0,inputs!$B$31*(L167-inputs!$B$30)))</f>
        <v>47892.06957499998</v>
      </c>
      <c r="N167" s="19">
        <f>$H167+(INT(COLUMN(N$1)/2) - 5) * ($A167-$H167)/9</f>
        <v>16500</v>
      </c>
      <c r="O167" s="24">
        <f>MAX(0,M167*(1+inputs!$B$33)-MAX(0,inputs!$B$31*(N167-inputs!$B$30)))</f>
        <v>48610.450618624971</v>
      </c>
      <c r="P167" s="19">
        <f>$H167+(INT(COLUMN(P$1)/2) - 5) * ($A167-$H167)/9</f>
        <v>16500</v>
      </c>
      <c r="Q167" s="24">
        <f>MAX(0,O167*(1+inputs!$B$33)-MAX(0,inputs!$B$31*(P167-inputs!$B$30)))</f>
        <v>49339.607377904344</v>
      </c>
      <c r="R167" s="19">
        <f>$H167+(INT(COLUMN(R$1)/2) - 5) * ($A167-$H167)/9</f>
        <v>16500</v>
      </c>
      <c r="S167" s="24">
        <f>MAX(0,Q167*(1+inputs!$B$33)-MAX(0,inputs!$B$31*(R167-inputs!$B$30)))</f>
        <v>50079.7014885729</v>
      </c>
      <c r="T167" s="19">
        <f>$H167+(INT(COLUMN(T$1)/2) - 5) * ($A167-$H167)/9</f>
        <v>16500</v>
      </c>
      <c r="U167" s="24">
        <f>MAX(0,S167*(1+inputs!$B$33)-MAX(0,inputs!$B$31*(T167-inputs!$B$30)))</f>
        <v>50830.897010901492</v>
      </c>
      <c r="V167" s="19">
        <f>$H167+(INT(COLUMN(V$1)/2) - 5) * ($A167-$H167)/9</f>
        <v>16500</v>
      </c>
      <c r="W167" s="24">
        <f>MAX(0,U167*(1+inputs!$B$33)-MAX(0,inputs!$B$31*(V167-inputs!$B$30)))</f>
        <v>51593.360466065009</v>
      </c>
      <c r="X167" s="19">
        <f>$H167+(INT(COLUMN(X$1)/2) - 5) * ($A167-$H167)/9</f>
        <v>16500</v>
      </c>
      <c r="Y167" s="24">
        <f>MAX(0,W167*(1+inputs!$B$33)-MAX(0,inputs!$B$31*(X167-inputs!$B$30)))</f>
        <v>52367.26087305598</v>
      </c>
      <c r="Z167" s="19">
        <f>IF(inputs!$B$27="YES",MAX(0,inputs!$B$31*(X167-inputs!$B$30)),0)</f>
        <v>0</v>
      </c>
      <c r="AA167" s="3">
        <f t="shared" si="10"/>
        <v>1306.7249999999999</v>
      </c>
      <c r="AB167" s="1">
        <f t="shared" si="11"/>
        <v>0.33250000000000002</v>
      </c>
      <c r="AC167" s="8">
        <f t="shared" si="8"/>
        <v>15193.275</v>
      </c>
    </row>
    <row r="168" spans="1:29" x14ac:dyDescent="0.2">
      <c r="A168" s="11">
        <f t="shared" si="9"/>
        <v>16600</v>
      </c>
      <c r="B168" s="15">
        <f>inputs!$C$3-MAX(0,MIN((calculations!A168-inputs!$B$8)*0.5,inputs!$C$3))+IF(AND(inputs!$B$23="YES",A168&lt;=inputs!$B$25),inputs!$B$24,0)</f>
        <v>12570</v>
      </c>
      <c r="C168" s="15">
        <f>MAX(0,MIN(A168-B168,inputs!$C$4)*inputs!$B$3)</f>
        <v>806</v>
      </c>
      <c r="D168" s="16">
        <f>MAX(0,(MIN(A168,inputs!$C$5)-(inputs!$C$4+B168))*inputs!$B$4)</f>
        <v>0</v>
      </c>
      <c r="E168" s="16">
        <f>MAX(0, (calculations!A168-inputs!$C$5)*inputs!$B$5)</f>
        <v>0</v>
      </c>
      <c r="F168" s="19">
        <f>MAX(0,inputs!$B$13*(MIN(calculations!A168,inputs!$C$14)-inputs!$C$13))+MAX(0,inputs!$B$14*(calculations!A168-inputs!$C$14))</f>
        <v>533.97500000000002</v>
      </c>
      <c r="G168" s="22">
        <f>MAX(MIN((calculations!A168-inputs!$B$21)/10000,100%),0) * inputs!$B$18</f>
        <v>0</v>
      </c>
      <c r="H168" s="24">
        <f>MIN(inputs!$B$32,A168)</f>
        <v>16600</v>
      </c>
      <c r="I168" s="24">
        <f>inputs!$B$29*(1+inputs!$B$33)-MAX(0,inputs!$B$31*(H168-inputs!$B$30))</f>
        <v>46486.999999999993</v>
      </c>
      <c r="J168" s="19">
        <f>$H168+(INT(COLUMN(J$1)/2) - 5) * ($A168-$H168)/9</f>
        <v>16600</v>
      </c>
      <c r="K168" s="24">
        <f>MAX(0,I168*(1+inputs!$B$33)-MAX(0,inputs!$B$31*(J168-inputs!$B$30)))</f>
        <v>47184.304999999986</v>
      </c>
      <c r="L168" s="19">
        <f>$H168+(INT(COLUMN(L$1)/2) - 5) * ($A168-$H168)/9</f>
        <v>16600</v>
      </c>
      <c r="M168" s="24">
        <f>MAX(0,K168*(1+inputs!$B$33)-MAX(0,inputs!$B$31*(L168-inputs!$B$30)))</f>
        <v>47892.06957499998</v>
      </c>
      <c r="N168" s="19">
        <f>$H168+(INT(COLUMN(N$1)/2) - 5) * ($A168-$H168)/9</f>
        <v>16600</v>
      </c>
      <c r="O168" s="24">
        <f>MAX(0,M168*(1+inputs!$B$33)-MAX(0,inputs!$B$31*(N168-inputs!$B$30)))</f>
        <v>48610.450618624971</v>
      </c>
      <c r="P168" s="19">
        <f>$H168+(INT(COLUMN(P$1)/2) - 5) * ($A168-$H168)/9</f>
        <v>16600</v>
      </c>
      <c r="Q168" s="24">
        <f>MAX(0,O168*(1+inputs!$B$33)-MAX(0,inputs!$B$31*(P168-inputs!$B$30)))</f>
        <v>49339.607377904344</v>
      </c>
      <c r="R168" s="19">
        <f>$H168+(INT(COLUMN(R$1)/2) - 5) * ($A168-$H168)/9</f>
        <v>16600</v>
      </c>
      <c r="S168" s="24">
        <f>MAX(0,Q168*(1+inputs!$B$33)-MAX(0,inputs!$B$31*(R168-inputs!$B$30)))</f>
        <v>50079.7014885729</v>
      </c>
      <c r="T168" s="19">
        <f>$H168+(INT(COLUMN(T$1)/2) - 5) * ($A168-$H168)/9</f>
        <v>16600</v>
      </c>
      <c r="U168" s="24">
        <f>MAX(0,S168*(1+inputs!$B$33)-MAX(0,inputs!$B$31*(T168-inputs!$B$30)))</f>
        <v>50830.897010901492</v>
      </c>
      <c r="V168" s="19">
        <f>$H168+(INT(COLUMN(V$1)/2) - 5) * ($A168-$H168)/9</f>
        <v>16600</v>
      </c>
      <c r="W168" s="24">
        <f>MAX(0,U168*(1+inputs!$B$33)-MAX(0,inputs!$B$31*(V168-inputs!$B$30)))</f>
        <v>51593.360466065009</v>
      </c>
      <c r="X168" s="19">
        <f>$H168+(INT(COLUMN(X$1)/2) - 5) * ($A168-$H168)/9</f>
        <v>16600</v>
      </c>
      <c r="Y168" s="24">
        <f>MAX(0,W168*(1+inputs!$B$33)-MAX(0,inputs!$B$31*(X168-inputs!$B$30)))</f>
        <v>52367.26087305598</v>
      </c>
      <c r="Z168" s="19">
        <f>IF(inputs!$B$27="YES",MAX(0,inputs!$B$31*(X168-inputs!$B$30)),0)</f>
        <v>0</v>
      </c>
      <c r="AA168" s="3">
        <f t="shared" si="10"/>
        <v>1339.9749999999999</v>
      </c>
      <c r="AB168" s="1">
        <f t="shared" si="11"/>
        <v>0.33250000000000002</v>
      </c>
      <c r="AC168" s="8">
        <f t="shared" ref="AC168:AC231" si="12">A168-AA168</f>
        <v>15260.025</v>
      </c>
    </row>
    <row r="169" spans="1:29" x14ac:dyDescent="0.2">
      <c r="A169" s="11">
        <f t="shared" si="9"/>
        <v>16700</v>
      </c>
      <c r="B169" s="15">
        <f>inputs!$C$3-MAX(0,MIN((calculations!A169-inputs!$B$8)*0.5,inputs!$C$3))+IF(AND(inputs!$B$23="YES",A169&lt;=inputs!$B$25),inputs!$B$24,0)</f>
        <v>12570</v>
      </c>
      <c r="C169" s="15">
        <f>MAX(0,MIN(A169-B169,inputs!$C$4)*inputs!$B$3)</f>
        <v>826</v>
      </c>
      <c r="D169" s="16">
        <f>MAX(0,(MIN(A169,inputs!$C$5)-(inputs!$C$4+B169))*inputs!$B$4)</f>
        <v>0</v>
      </c>
      <c r="E169" s="16">
        <f>MAX(0, (calculations!A169-inputs!$C$5)*inputs!$B$5)</f>
        <v>0</v>
      </c>
      <c r="F169" s="19">
        <f>MAX(0,inputs!$B$13*(MIN(calculations!A169,inputs!$C$14)-inputs!$C$13))+MAX(0,inputs!$B$14*(calculations!A169-inputs!$C$14))</f>
        <v>547.22500000000002</v>
      </c>
      <c r="G169" s="22">
        <f>MAX(MIN((calculations!A169-inputs!$B$21)/10000,100%),0) * inputs!$B$18</f>
        <v>0</v>
      </c>
      <c r="H169" s="24">
        <f>MIN(inputs!$B$32,A169)</f>
        <v>16700</v>
      </c>
      <c r="I169" s="24">
        <f>inputs!$B$29*(1+inputs!$B$33)-MAX(0,inputs!$B$31*(H169-inputs!$B$30))</f>
        <v>46486.999999999993</v>
      </c>
      <c r="J169" s="19">
        <f>$H169+(INT(COLUMN(J$1)/2) - 5) * ($A169-$H169)/9</f>
        <v>16700</v>
      </c>
      <c r="K169" s="24">
        <f>MAX(0,I169*(1+inputs!$B$33)-MAX(0,inputs!$B$31*(J169-inputs!$B$30)))</f>
        <v>47184.304999999986</v>
      </c>
      <c r="L169" s="19">
        <f>$H169+(INT(COLUMN(L$1)/2) - 5) * ($A169-$H169)/9</f>
        <v>16700</v>
      </c>
      <c r="M169" s="24">
        <f>MAX(0,K169*(1+inputs!$B$33)-MAX(0,inputs!$B$31*(L169-inputs!$B$30)))</f>
        <v>47892.06957499998</v>
      </c>
      <c r="N169" s="19">
        <f>$H169+(INT(COLUMN(N$1)/2) - 5) * ($A169-$H169)/9</f>
        <v>16700</v>
      </c>
      <c r="O169" s="24">
        <f>MAX(0,M169*(1+inputs!$B$33)-MAX(0,inputs!$B$31*(N169-inputs!$B$30)))</f>
        <v>48610.450618624971</v>
      </c>
      <c r="P169" s="19">
        <f>$H169+(INT(COLUMN(P$1)/2) - 5) * ($A169-$H169)/9</f>
        <v>16700</v>
      </c>
      <c r="Q169" s="24">
        <f>MAX(0,O169*(1+inputs!$B$33)-MAX(0,inputs!$B$31*(P169-inputs!$B$30)))</f>
        <v>49339.607377904344</v>
      </c>
      <c r="R169" s="19">
        <f>$H169+(INT(COLUMN(R$1)/2) - 5) * ($A169-$H169)/9</f>
        <v>16700</v>
      </c>
      <c r="S169" s="24">
        <f>MAX(0,Q169*(1+inputs!$B$33)-MAX(0,inputs!$B$31*(R169-inputs!$B$30)))</f>
        <v>50079.7014885729</v>
      </c>
      <c r="T169" s="19">
        <f>$H169+(INT(COLUMN(T$1)/2) - 5) * ($A169-$H169)/9</f>
        <v>16700</v>
      </c>
      <c r="U169" s="24">
        <f>MAX(0,S169*(1+inputs!$B$33)-MAX(0,inputs!$B$31*(T169-inputs!$B$30)))</f>
        <v>50830.897010901492</v>
      </c>
      <c r="V169" s="19">
        <f>$H169+(INT(COLUMN(V$1)/2) - 5) * ($A169-$H169)/9</f>
        <v>16700</v>
      </c>
      <c r="W169" s="24">
        <f>MAX(0,U169*(1+inputs!$B$33)-MAX(0,inputs!$B$31*(V169-inputs!$B$30)))</f>
        <v>51593.360466065009</v>
      </c>
      <c r="X169" s="19">
        <f>$H169+(INT(COLUMN(X$1)/2) - 5) * ($A169-$H169)/9</f>
        <v>16700</v>
      </c>
      <c r="Y169" s="24">
        <f>MAX(0,W169*(1+inputs!$B$33)-MAX(0,inputs!$B$31*(X169-inputs!$B$30)))</f>
        <v>52367.26087305598</v>
      </c>
      <c r="Z169" s="19">
        <f>IF(inputs!$B$27="YES",MAX(0,inputs!$B$31*(X169-inputs!$B$30)),0)</f>
        <v>0</v>
      </c>
      <c r="AA169" s="3">
        <f t="shared" si="10"/>
        <v>1373.2249999999999</v>
      </c>
      <c r="AB169" s="1">
        <f t="shared" si="11"/>
        <v>0.33250000000000002</v>
      </c>
      <c r="AC169" s="8">
        <f t="shared" si="12"/>
        <v>15326.775</v>
      </c>
    </row>
    <row r="170" spans="1:29" x14ac:dyDescent="0.2">
      <c r="A170" s="11">
        <f t="shared" si="9"/>
        <v>16800</v>
      </c>
      <c r="B170" s="15">
        <f>inputs!$C$3-MAX(0,MIN((calculations!A170-inputs!$B$8)*0.5,inputs!$C$3))+IF(AND(inputs!$B$23="YES",A170&lt;=inputs!$B$25),inputs!$B$24,0)</f>
        <v>12570</v>
      </c>
      <c r="C170" s="15">
        <f>MAX(0,MIN(A170-B170,inputs!$C$4)*inputs!$B$3)</f>
        <v>846</v>
      </c>
      <c r="D170" s="16">
        <f>MAX(0,(MIN(A170,inputs!$C$5)-(inputs!$C$4+B170))*inputs!$B$4)</f>
        <v>0</v>
      </c>
      <c r="E170" s="16">
        <f>MAX(0, (calculations!A170-inputs!$C$5)*inputs!$B$5)</f>
        <v>0</v>
      </c>
      <c r="F170" s="19">
        <f>MAX(0,inputs!$B$13*(MIN(calculations!A170,inputs!$C$14)-inputs!$C$13))+MAX(0,inputs!$B$14*(calculations!A170-inputs!$C$14))</f>
        <v>560.47500000000002</v>
      </c>
      <c r="G170" s="22">
        <f>MAX(MIN((calculations!A170-inputs!$B$21)/10000,100%),0) * inputs!$B$18</f>
        <v>0</v>
      </c>
      <c r="H170" s="24">
        <f>MIN(inputs!$B$32,A170)</f>
        <v>16800</v>
      </c>
      <c r="I170" s="24">
        <f>inputs!$B$29*(1+inputs!$B$33)-MAX(0,inputs!$B$31*(H170-inputs!$B$30))</f>
        <v>46486.999999999993</v>
      </c>
      <c r="J170" s="19">
        <f>$H170+(INT(COLUMN(J$1)/2) - 5) * ($A170-$H170)/9</f>
        <v>16800</v>
      </c>
      <c r="K170" s="24">
        <f>MAX(0,I170*(1+inputs!$B$33)-MAX(0,inputs!$B$31*(J170-inputs!$B$30)))</f>
        <v>47184.304999999986</v>
      </c>
      <c r="L170" s="19">
        <f>$H170+(INT(COLUMN(L$1)/2) - 5) * ($A170-$H170)/9</f>
        <v>16800</v>
      </c>
      <c r="M170" s="24">
        <f>MAX(0,K170*(1+inputs!$B$33)-MAX(0,inputs!$B$31*(L170-inputs!$B$30)))</f>
        <v>47892.06957499998</v>
      </c>
      <c r="N170" s="19">
        <f>$H170+(INT(COLUMN(N$1)/2) - 5) * ($A170-$H170)/9</f>
        <v>16800</v>
      </c>
      <c r="O170" s="24">
        <f>MAX(0,M170*(1+inputs!$B$33)-MAX(0,inputs!$B$31*(N170-inputs!$B$30)))</f>
        <v>48610.450618624971</v>
      </c>
      <c r="P170" s="19">
        <f>$H170+(INT(COLUMN(P$1)/2) - 5) * ($A170-$H170)/9</f>
        <v>16800</v>
      </c>
      <c r="Q170" s="24">
        <f>MAX(0,O170*(1+inputs!$B$33)-MAX(0,inputs!$B$31*(P170-inputs!$B$30)))</f>
        <v>49339.607377904344</v>
      </c>
      <c r="R170" s="19">
        <f>$H170+(INT(COLUMN(R$1)/2) - 5) * ($A170-$H170)/9</f>
        <v>16800</v>
      </c>
      <c r="S170" s="24">
        <f>MAX(0,Q170*(1+inputs!$B$33)-MAX(0,inputs!$B$31*(R170-inputs!$B$30)))</f>
        <v>50079.7014885729</v>
      </c>
      <c r="T170" s="19">
        <f>$H170+(INT(COLUMN(T$1)/2) - 5) * ($A170-$H170)/9</f>
        <v>16800</v>
      </c>
      <c r="U170" s="24">
        <f>MAX(0,S170*(1+inputs!$B$33)-MAX(0,inputs!$B$31*(T170-inputs!$B$30)))</f>
        <v>50830.897010901492</v>
      </c>
      <c r="V170" s="19">
        <f>$H170+(INT(COLUMN(V$1)/2) - 5) * ($A170-$H170)/9</f>
        <v>16800</v>
      </c>
      <c r="W170" s="24">
        <f>MAX(0,U170*(1+inputs!$B$33)-MAX(0,inputs!$B$31*(V170-inputs!$B$30)))</f>
        <v>51593.360466065009</v>
      </c>
      <c r="X170" s="19">
        <f>$H170+(INT(COLUMN(X$1)/2) - 5) * ($A170-$H170)/9</f>
        <v>16800</v>
      </c>
      <c r="Y170" s="24">
        <f>MAX(0,W170*(1+inputs!$B$33)-MAX(0,inputs!$B$31*(X170-inputs!$B$30)))</f>
        <v>52367.26087305598</v>
      </c>
      <c r="Z170" s="19">
        <f>IF(inputs!$B$27="YES",MAX(0,inputs!$B$31*(X170-inputs!$B$30)),0)</f>
        <v>0</v>
      </c>
      <c r="AA170" s="3">
        <f t="shared" si="10"/>
        <v>1406.4749999999999</v>
      </c>
      <c r="AB170" s="1">
        <f t="shared" si="11"/>
        <v>0.33250000000000002</v>
      </c>
      <c r="AC170" s="8">
        <f t="shared" si="12"/>
        <v>15393.525</v>
      </c>
    </row>
    <row r="171" spans="1:29" x14ac:dyDescent="0.2">
      <c r="A171" s="11">
        <f t="shared" si="9"/>
        <v>16900</v>
      </c>
      <c r="B171" s="15">
        <f>inputs!$C$3-MAX(0,MIN((calculations!A171-inputs!$B$8)*0.5,inputs!$C$3))+IF(AND(inputs!$B$23="YES",A171&lt;=inputs!$B$25),inputs!$B$24,0)</f>
        <v>12570</v>
      </c>
      <c r="C171" s="15">
        <f>MAX(0,MIN(A171-B171,inputs!$C$4)*inputs!$B$3)</f>
        <v>866</v>
      </c>
      <c r="D171" s="16">
        <f>MAX(0,(MIN(A171,inputs!$C$5)-(inputs!$C$4+B171))*inputs!$B$4)</f>
        <v>0</v>
      </c>
      <c r="E171" s="16">
        <f>MAX(0, (calculations!A171-inputs!$C$5)*inputs!$B$5)</f>
        <v>0</v>
      </c>
      <c r="F171" s="19">
        <f>MAX(0,inputs!$B$13*(MIN(calculations!A171,inputs!$C$14)-inputs!$C$13))+MAX(0,inputs!$B$14*(calculations!A171-inputs!$C$14))</f>
        <v>573.72500000000002</v>
      </c>
      <c r="G171" s="22">
        <f>MAX(MIN((calculations!A171-inputs!$B$21)/10000,100%),0) * inputs!$B$18</f>
        <v>0</v>
      </c>
      <c r="H171" s="24">
        <f>MIN(inputs!$B$32,A171)</f>
        <v>16900</v>
      </c>
      <c r="I171" s="24">
        <f>inputs!$B$29*(1+inputs!$B$33)-MAX(0,inputs!$B$31*(H171-inputs!$B$30))</f>
        <v>46486.999999999993</v>
      </c>
      <c r="J171" s="19">
        <f>$H171+(INT(COLUMN(J$1)/2) - 5) * ($A171-$H171)/9</f>
        <v>16900</v>
      </c>
      <c r="K171" s="24">
        <f>MAX(0,I171*(1+inputs!$B$33)-MAX(0,inputs!$B$31*(J171-inputs!$B$30)))</f>
        <v>47184.304999999986</v>
      </c>
      <c r="L171" s="19">
        <f>$H171+(INT(COLUMN(L$1)/2) - 5) * ($A171-$H171)/9</f>
        <v>16900</v>
      </c>
      <c r="M171" s="24">
        <f>MAX(0,K171*(1+inputs!$B$33)-MAX(0,inputs!$B$31*(L171-inputs!$B$30)))</f>
        <v>47892.06957499998</v>
      </c>
      <c r="N171" s="19">
        <f>$H171+(INT(COLUMN(N$1)/2) - 5) * ($A171-$H171)/9</f>
        <v>16900</v>
      </c>
      <c r="O171" s="24">
        <f>MAX(0,M171*(1+inputs!$B$33)-MAX(0,inputs!$B$31*(N171-inputs!$B$30)))</f>
        <v>48610.450618624971</v>
      </c>
      <c r="P171" s="19">
        <f>$H171+(INT(COLUMN(P$1)/2) - 5) * ($A171-$H171)/9</f>
        <v>16900</v>
      </c>
      <c r="Q171" s="24">
        <f>MAX(0,O171*(1+inputs!$B$33)-MAX(0,inputs!$B$31*(P171-inputs!$B$30)))</f>
        <v>49339.607377904344</v>
      </c>
      <c r="R171" s="19">
        <f>$H171+(INT(COLUMN(R$1)/2) - 5) * ($A171-$H171)/9</f>
        <v>16900</v>
      </c>
      <c r="S171" s="24">
        <f>MAX(0,Q171*(1+inputs!$B$33)-MAX(0,inputs!$B$31*(R171-inputs!$B$30)))</f>
        <v>50079.7014885729</v>
      </c>
      <c r="T171" s="19">
        <f>$H171+(INT(COLUMN(T$1)/2) - 5) * ($A171-$H171)/9</f>
        <v>16900</v>
      </c>
      <c r="U171" s="24">
        <f>MAX(0,S171*(1+inputs!$B$33)-MAX(0,inputs!$B$31*(T171-inputs!$B$30)))</f>
        <v>50830.897010901492</v>
      </c>
      <c r="V171" s="19">
        <f>$H171+(INT(COLUMN(V$1)/2) - 5) * ($A171-$H171)/9</f>
        <v>16900</v>
      </c>
      <c r="W171" s="24">
        <f>MAX(0,U171*(1+inputs!$B$33)-MAX(0,inputs!$B$31*(V171-inputs!$B$30)))</f>
        <v>51593.360466065009</v>
      </c>
      <c r="X171" s="19">
        <f>$H171+(INT(COLUMN(X$1)/2) - 5) * ($A171-$H171)/9</f>
        <v>16900</v>
      </c>
      <c r="Y171" s="24">
        <f>MAX(0,W171*(1+inputs!$B$33)-MAX(0,inputs!$B$31*(X171-inputs!$B$30)))</f>
        <v>52367.26087305598</v>
      </c>
      <c r="Z171" s="19">
        <f>IF(inputs!$B$27="YES",MAX(0,inputs!$B$31*(X171-inputs!$B$30)),0)</f>
        <v>0</v>
      </c>
      <c r="AA171" s="3">
        <f t="shared" si="10"/>
        <v>1439.7249999999999</v>
      </c>
      <c r="AB171" s="1">
        <f t="shared" si="11"/>
        <v>0.33250000000000002</v>
      </c>
      <c r="AC171" s="8">
        <f t="shared" si="12"/>
        <v>15460.275</v>
      </c>
    </row>
    <row r="172" spans="1:29" x14ac:dyDescent="0.2">
      <c r="A172" s="11">
        <f t="shared" si="9"/>
        <v>17000</v>
      </c>
      <c r="B172" s="15">
        <f>inputs!$C$3-MAX(0,MIN((calculations!A172-inputs!$B$8)*0.5,inputs!$C$3))+IF(AND(inputs!$B$23="YES",A172&lt;=inputs!$B$25),inputs!$B$24,0)</f>
        <v>12570</v>
      </c>
      <c r="C172" s="15">
        <f>MAX(0,MIN(A172-B172,inputs!$C$4)*inputs!$B$3)</f>
        <v>886</v>
      </c>
      <c r="D172" s="16">
        <f>MAX(0,(MIN(A172,inputs!$C$5)-(inputs!$C$4+B172))*inputs!$B$4)</f>
        <v>0</v>
      </c>
      <c r="E172" s="16">
        <f>MAX(0, (calculations!A172-inputs!$C$5)*inputs!$B$5)</f>
        <v>0</v>
      </c>
      <c r="F172" s="19">
        <f>MAX(0,inputs!$B$13*(MIN(calculations!A172,inputs!$C$14)-inputs!$C$13))+MAX(0,inputs!$B$14*(calculations!A172-inputs!$C$14))</f>
        <v>586.97500000000002</v>
      </c>
      <c r="G172" s="22">
        <f>MAX(MIN((calculations!A172-inputs!$B$21)/10000,100%),0) * inputs!$B$18</f>
        <v>0</v>
      </c>
      <c r="H172" s="24">
        <f>MIN(inputs!$B$32,A172)</f>
        <v>17000</v>
      </c>
      <c r="I172" s="24">
        <f>inputs!$B$29*(1+inputs!$B$33)-MAX(0,inputs!$B$31*(H172-inputs!$B$30))</f>
        <v>46486.999999999993</v>
      </c>
      <c r="J172" s="19">
        <f>$H172+(INT(COLUMN(J$1)/2) - 5) * ($A172-$H172)/9</f>
        <v>17000</v>
      </c>
      <c r="K172" s="24">
        <f>MAX(0,I172*(1+inputs!$B$33)-MAX(0,inputs!$B$31*(J172-inputs!$B$30)))</f>
        <v>47184.304999999986</v>
      </c>
      <c r="L172" s="19">
        <f>$H172+(INT(COLUMN(L$1)/2) - 5) * ($A172-$H172)/9</f>
        <v>17000</v>
      </c>
      <c r="M172" s="24">
        <f>MAX(0,K172*(1+inputs!$B$33)-MAX(0,inputs!$B$31*(L172-inputs!$B$30)))</f>
        <v>47892.06957499998</v>
      </c>
      <c r="N172" s="19">
        <f>$H172+(INT(COLUMN(N$1)/2) - 5) * ($A172-$H172)/9</f>
        <v>17000</v>
      </c>
      <c r="O172" s="24">
        <f>MAX(0,M172*(1+inputs!$B$33)-MAX(0,inputs!$B$31*(N172-inputs!$B$30)))</f>
        <v>48610.450618624971</v>
      </c>
      <c r="P172" s="19">
        <f>$H172+(INT(COLUMN(P$1)/2) - 5) * ($A172-$H172)/9</f>
        <v>17000</v>
      </c>
      <c r="Q172" s="24">
        <f>MAX(0,O172*(1+inputs!$B$33)-MAX(0,inputs!$B$31*(P172-inputs!$B$30)))</f>
        <v>49339.607377904344</v>
      </c>
      <c r="R172" s="19">
        <f>$H172+(INT(COLUMN(R$1)/2) - 5) * ($A172-$H172)/9</f>
        <v>17000</v>
      </c>
      <c r="S172" s="24">
        <f>MAX(0,Q172*(1+inputs!$B$33)-MAX(0,inputs!$B$31*(R172-inputs!$B$30)))</f>
        <v>50079.7014885729</v>
      </c>
      <c r="T172" s="19">
        <f>$H172+(INT(COLUMN(T$1)/2) - 5) * ($A172-$H172)/9</f>
        <v>17000</v>
      </c>
      <c r="U172" s="24">
        <f>MAX(0,S172*(1+inputs!$B$33)-MAX(0,inputs!$B$31*(T172-inputs!$B$30)))</f>
        <v>50830.897010901492</v>
      </c>
      <c r="V172" s="19">
        <f>$H172+(INT(COLUMN(V$1)/2) - 5) * ($A172-$H172)/9</f>
        <v>17000</v>
      </c>
      <c r="W172" s="24">
        <f>MAX(0,U172*(1+inputs!$B$33)-MAX(0,inputs!$B$31*(V172-inputs!$B$30)))</f>
        <v>51593.360466065009</v>
      </c>
      <c r="X172" s="19">
        <f>$H172+(INT(COLUMN(X$1)/2) - 5) * ($A172-$H172)/9</f>
        <v>17000</v>
      </c>
      <c r="Y172" s="24">
        <f>MAX(0,W172*(1+inputs!$B$33)-MAX(0,inputs!$B$31*(X172-inputs!$B$30)))</f>
        <v>52367.26087305598</v>
      </c>
      <c r="Z172" s="19">
        <f>IF(inputs!$B$27="YES",MAX(0,inputs!$B$31*(X172-inputs!$B$30)),0)</f>
        <v>0</v>
      </c>
      <c r="AA172" s="3">
        <f t="shared" si="10"/>
        <v>1472.9749999999999</v>
      </c>
      <c r="AB172" s="1">
        <f t="shared" si="11"/>
        <v>0.33250000000000002</v>
      </c>
      <c r="AC172" s="8">
        <f t="shared" si="12"/>
        <v>15527.025</v>
      </c>
    </row>
    <row r="173" spans="1:29" x14ac:dyDescent="0.2">
      <c r="A173" s="11">
        <f t="shared" si="9"/>
        <v>17100</v>
      </c>
      <c r="B173" s="15">
        <f>inputs!$C$3-MAX(0,MIN((calculations!A173-inputs!$B$8)*0.5,inputs!$C$3))+IF(AND(inputs!$B$23="YES",A173&lt;=inputs!$B$25),inputs!$B$24,0)</f>
        <v>12570</v>
      </c>
      <c r="C173" s="15">
        <f>MAX(0,MIN(A173-B173,inputs!$C$4)*inputs!$B$3)</f>
        <v>906</v>
      </c>
      <c r="D173" s="16">
        <f>MAX(0,(MIN(A173,inputs!$C$5)-(inputs!$C$4+B173))*inputs!$B$4)</f>
        <v>0</v>
      </c>
      <c r="E173" s="16">
        <f>MAX(0, (calculations!A173-inputs!$C$5)*inputs!$B$5)</f>
        <v>0</v>
      </c>
      <c r="F173" s="19">
        <f>MAX(0,inputs!$B$13*(MIN(calculations!A173,inputs!$C$14)-inputs!$C$13))+MAX(0,inputs!$B$14*(calculations!A173-inputs!$C$14))</f>
        <v>600.22500000000002</v>
      </c>
      <c r="G173" s="22">
        <f>MAX(MIN((calculations!A173-inputs!$B$21)/10000,100%),0) * inputs!$B$18</f>
        <v>0</v>
      </c>
      <c r="H173" s="24">
        <f>MIN(inputs!$B$32,A173)</f>
        <v>17100</v>
      </c>
      <c r="I173" s="24">
        <f>inputs!$B$29*(1+inputs!$B$33)-MAX(0,inputs!$B$31*(H173-inputs!$B$30))</f>
        <v>46486.999999999993</v>
      </c>
      <c r="J173" s="19">
        <f>$H173+(INT(COLUMN(J$1)/2) - 5) * ($A173-$H173)/9</f>
        <v>17100</v>
      </c>
      <c r="K173" s="24">
        <f>MAX(0,I173*(1+inputs!$B$33)-MAX(0,inputs!$B$31*(J173-inputs!$B$30)))</f>
        <v>47184.304999999986</v>
      </c>
      <c r="L173" s="19">
        <f>$H173+(INT(COLUMN(L$1)/2) - 5) * ($A173-$H173)/9</f>
        <v>17100</v>
      </c>
      <c r="M173" s="24">
        <f>MAX(0,K173*(1+inputs!$B$33)-MAX(0,inputs!$B$31*(L173-inputs!$B$30)))</f>
        <v>47892.06957499998</v>
      </c>
      <c r="N173" s="19">
        <f>$H173+(INT(COLUMN(N$1)/2) - 5) * ($A173-$H173)/9</f>
        <v>17100</v>
      </c>
      <c r="O173" s="24">
        <f>MAX(0,M173*(1+inputs!$B$33)-MAX(0,inputs!$B$31*(N173-inputs!$B$30)))</f>
        <v>48610.450618624971</v>
      </c>
      <c r="P173" s="19">
        <f>$H173+(INT(COLUMN(P$1)/2) - 5) * ($A173-$H173)/9</f>
        <v>17100</v>
      </c>
      <c r="Q173" s="24">
        <f>MAX(0,O173*(1+inputs!$B$33)-MAX(0,inputs!$B$31*(P173-inputs!$B$30)))</f>
        <v>49339.607377904344</v>
      </c>
      <c r="R173" s="19">
        <f>$H173+(INT(COLUMN(R$1)/2) - 5) * ($A173-$H173)/9</f>
        <v>17100</v>
      </c>
      <c r="S173" s="24">
        <f>MAX(0,Q173*(1+inputs!$B$33)-MAX(0,inputs!$B$31*(R173-inputs!$B$30)))</f>
        <v>50079.7014885729</v>
      </c>
      <c r="T173" s="19">
        <f>$H173+(INT(COLUMN(T$1)/2) - 5) * ($A173-$H173)/9</f>
        <v>17100</v>
      </c>
      <c r="U173" s="24">
        <f>MAX(0,S173*(1+inputs!$B$33)-MAX(0,inputs!$B$31*(T173-inputs!$B$30)))</f>
        <v>50830.897010901492</v>
      </c>
      <c r="V173" s="19">
        <f>$H173+(INT(COLUMN(V$1)/2) - 5) * ($A173-$H173)/9</f>
        <v>17100</v>
      </c>
      <c r="W173" s="24">
        <f>MAX(0,U173*(1+inputs!$B$33)-MAX(0,inputs!$B$31*(V173-inputs!$B$30)))</f>
        <v>51593.360466065009</v>
      </c>
      <c r="X173" s="19">
        <f>$H173+(INT(COLUMN(X$1)/2) - 5) * ($A173-$H173)/9</f>
        <v>17100</v>
      </c>
      <c r="Y173" s="24">
        <f>MAX(0,W173*(1+inputs!$B$33)-MAX(0,inputs!$B$31*(X173-inputs!$B$30)))</f>
        <v>52367.26087305598</v>
      </c>
      <c r="Z173" s="19">
        <f>IF(inputs!$B$27="YES",MAX(0,inputs!$B$31*(X173-inputs!$B$30)),0)</f>
        <v>0</v>
      </c>
      <c r="AA173" s="3">
        <f t="shared" si="10"/>
        <v>1506.2249999999999</v>
      </c>
      <c r="AB173" s="1">
        <f t="shared" si="11"/>
        <v>0.33250000000000002</v>
      </c>
      <c r="AC173" s="8">
        <f t="shared" si="12"/>
        <v>15593.775</v>
      </c>
    </row>
    <row r="174" spans="1:29" x14ac:dyDescent="0.2">
      <c r="A174" s="11">
        <f t="shared" si="9"/>
        <v>17200</v>
      </c>
      <c r="B174" s="15">
        <f>inputs!$C$3-MAX(0,MIN((calculations!A174-inputs!$B$8)*0.5,inputs!$C$3))+IF(AND(inputs!$B$23="YES",A174&lt;=inputs!$B$25),inputs!$B$24,0)</f>
        <v>12570</v>
      </c>
      <c r="C174" s="15">
        <f>MAX(0,MIN(A174-B174,inputs!$C$4)*inputs!$B$3)</f>
        <v>926</v>
      </c>
      <c r="D174" s="16">
        <f>MAX(0,(MIN(A174,inputs!$C$5)-(inputs!$C$4+B174))*inputs!$B$4)</f>
        <v>0</v>
      </c>
      <c r="E174" s="16">
        <f>MAX(0, (calculations!A174-inputs!$C$5)*inputs!$B$5)</f>
        <v>0</v>
      </c>
      <c r="F174" s="19">
        <f>MAX(0,inputs!$B$13*(MIN(calculations!A174,inputs!$C$14)-inputs!$C$13))+MAX(0,inputs!$B$14*(calculations!A174-inputs!$C$14))</f>
        <v>613.47500000000002</v>
      </c>
      <c r="G174" s="22">
        <f>MAX(MIN((calculations!A174-inputs!$B$21)/10000,100%),0) * inputs!$B$18</f>
        <v>0</v>
      </c>
      <c r="H174" s="24">
        <f>MIN(inputs!$B$32,A174)</f>
        <v>17200</v>
      </c>
      <c r="I174" s="24">
        <f>inputs!$B$29*(1+inputs!$B$33)-MAX(0,inputs!$B$31*(H174-inputs!$B$30))</f>
        <v>46486.999999999993</v>
      </c>
      <c r="J174" s="19">
        <f>$H174+(INT(COLUMN(J$1)/2) - 5) * ($A174-$H174)/9</f>
        <v>17200</v>
      </c>
      <c r="K174" s="24">
        <f>MAX(0,I174*(1+inputs!$B$33)-MAX(0,inputs!$B$31*(J174-inputs!$B$30)))</f>
        <v>47184.304999999986</v>
      </c>
      <c r="L174" s="19">
        <f>$H174+(INT(COLUMN(L$1)/2) - 5) * ($A174-$H174)/9</f>
        <v>17200</v>
      </c>
      <c r="M174" s="24">
        <f>MAX(0,K174*(1+inputs!$B$33)-MAX(0,inputs!$B$31*(L174-inputs!$B$30)))</f>
        <v>47892.06957499998</v>
      </c>
      <c r="N174" s="19">
        <f>$H174+(INT(COLUMN(N$1)/2) - 5) * ($A174-$H174)/9</f>
        <v>17200</v>
      </c>
      <c r="O174" s="24">
        <f>MAX(0,M174*(1+inputs!$B$33)-MAX(0,inputs!$B$31*(N174-inputs!$B$30)))</f>
        <v>48610.450618624971</v>
      </c>
      <c r="P174" s="19">
        <f>$H174+(INT(COLUMN(P$1)/2) - 5) * ($A174-$H174)/9</f>
        <v>17200</v>
      </c>
      <c r="Q174" s="24">
        <f>MAX(0,O174*(1+inputs!$B$33)-MAX(0,inputs!$B$31*(P174-inputs!$B$30)))</f>
        <v>49339.607377904344</v>
      </c>
      <c r="R174" s="19">
        <f>$H174+(INT(COLUMN(R$1)/2) - 5) * ($A174-$H174)/9</f>
        <v>17200</v>
      </c>
      <c r="S174" s="24">
        <f>MAX(0,Q174*(1+inputs!$B$33)-MAX(0,inputs!$B$31*(R174-inputs!$B$30)))</f>
        <v>50079.7014885729</v>
      </c>
      <c r="T174" s="19">
        <f>$H174+(INT(COLUMN(T$1)/2) - 5) * ($A174-$H174)/9</f>
        <v>17200</v>
      </c>
      <c r="U174" s="24">
        <f>MAX(0,S174*(1+inputs!$B$33)-MAX(0,inputs!$B$31*(T174-inputs!$B$30)))</f>
        <v>50830.897010901492</v>
      </c>
      <c r="V174" s="19">
        <f>$H174+(INT(COLUMN(V$1)/2) - 5) * ($A174-$H174)/9</f>
        <v>17200</v>
      </c>
      <c r="W174" s="24">
        <f>MAX(0,U174*(1+inputs!$B$33)-MAX(0,inputs!$B$31*(V174-inputs!$B$30)))</f>
        <v>51593.360466065009</v>
      </c>
      <c r="X174" s="19">
        <f>$H174+(INT(COLUMN(X$1)/2) - 5) * ($A174-$H174)/9</f>
        <v>17200</v>
      </c>
      <c r="Y174" s="24">
        <f>MAX(0,W174*(1+inputs!$B$33)-MAX(0,inputs!$B$31*(X174-inputs!$B$30)))</f>
        <v>52367.26087305598</v>
      </c>
      <c r="Z174" s="19">
        <f>IF(inputs!$B$27="YES",MAX(0,inputs!$B$31*(X174-inputs!$B$30)),0)</f>
        <v>0</v>
      </c>
      <c r="AA174" s="3">
        <f t="shared" si="10"/>
        <v>1539.4749999999999</v>
      </c>
      <c r="AB174" s="1">
        <f t="shared" si="11"/>
        <v>0.33250000000000002</v>
      </c>
      <c r="AC174" s="8">
        <f t="shared" si="12"/>
        <v>15660.525</v>
      </c>
    </row>
    <row r="175" spans="1:29" x14ac:dyDescent="0.2">
      <c r="A175" s="11">
        <f t="shared" si="9"/>
        <v>17300</v>
      </c>
      <c r="B175" s="15">
        <f>inputs!$C$3-MAX(0,MIN((calculations!A175-inputs!$B$8)*0.5,inputs!$C$3))+IF(AND(inputs!$B$23="YES",A175&lt;=inputs!$B$25),inputs!$B$24,0)</f>
        <v>12570</v>
      </c>
      <c r="C175" s="15">
        <f>MAX(0,MIN(A175-B175,inputs!$C$4)*inputs!$B$3)</f>
        <v>946</v>
      </c>
      <c r="D175" s="16">
        <f>MAX(0,(MIN(A175,inputs!$C$5)-(inputs!$C$4+B175))*inputs!$B$4)</f>
        <v>0</v>
      </c>
      <c r="E175" s="16">
        <f>MAX(0, (calculations!A175-inputs!$C$5)*inputs!$B$5)</f>
        <v>0</v>
      </c>
      <c r="F175" s="19">
        <f>MAX(0,inputs!$B$13*(MIN(calculations!A175,inputs!$C$14)-inputs!$C$13))+MAX(0,inputs!$B$14*(calculations!A175-inputs!$C$14))</f>
        <v>626.72500000000002</v>
      </c>
      <c r="G175" s="22">
        <f>MAX(MIN((calculations!A175-inputs!$B$21)/10000,100%),0) * inputs!$B$18</f>
        <v>0</v>
      </c>
      <c r="H175" s="24">
        <f>MIN(inputs!$B$32,A175)</f>
        <v>17300</v>
      </c>
      <c r="I175" s="24">
        <f>inputs!$B$29*(1+inputs!$B$33)-MAX(0,inputs!$B$31*(H175-inputs!$B$30))</f>
        <v>46486.999999999993</v>
      </c>
      <c r="J175" s="19">
        <f>$H175+(INT(COLUMN(J$1)/2) - 5) * ($A175-$H175)/9</f>
        <v>17300</v>
      </c>
      <c r="K175" s="24">
        <f>MAX(0,I175*(1+inputs!$B$33)-MAX(0,inputs!$B$31*(J175-inputs!$B$30)))</f>
        <v>47184.304999999986</v>
      </c>
      <c r="L175" s="19">
        <f>$H175+(INT(COLUMN(L$1)/2) - 5) * ($A175-$H175)/9</f>
        <v>17300</v>
      </c>
      <c r="M175" s="24">
        <f>MAX(0,K175*(1+inputs!$B$33)-MAX(0,inputs!$B$31*(L175-inputs!$B$30)))</f>
        <v>47892.06957499998</v>
      </c>
      <c r="N175" s="19">
        <f>$H175+(INT(COLUMN(N$1)/2) - 5) * ($A175-$H175)/9</f>
        <v>17300</v>
      </c>
      <c r="O175" s="24">
        <f>MAX(0,M175*(1+inputs!$B$33)-MAX(0,inputs!$B$31*(N175-inputs!$B$30)))</f>
        <v>48610.450618624971</v>
      </c>
      <c r="P175" s="19">
        <f>$H175+(INT(COLUMN(P$1)/2) - 5) * ($A175-$H175)/9</f>
        <v>17300</v>
      </c>
      <c r="Q175" s="24">
        <f>MAX(0,O175*(1+inputs!$B$33)-MAX(0,inputs!$B$31*(P175-inputs!$B$30)))</f>
        <v>49339.607377904344</v>
      </c>
      <c r="R175" s="19">
        <f>$H175+(INT(COLUMN(R$1)/2) - 5) * ($A175-$H175)/9</f>
        <v>17300</v>
      </c>
      <c r="S175" s="24">
        <f>MAX(0,Q175*(1+inputs!$B$33)-MAX(0,inputs!$B$31*(R175-inputs!$B$30)))</f>
        <v>50079.7014885729</v>
      </c>
      <c r="T175" s="19">
        <f>$H175+(INT(COLUMN(T$1)/2) - 5) * ($A175-$H175)/9</f>
        <v>17300</v>
      </c>
      <c r="U175" s="24">
        <f>MAX(0,S175*(1+inputs!$B$33)-MAX(0,inputs!$B$31*(T175-inputs!$B$30)))</f>
        <v>50830.897010901492</v>
      </c>
      <c r="V175" s="19">
        <f>$H175+(INT(COLUMN(V$1)/2) - 5) * ($A175-$H175)/9</f>
        <v>17300</v>
      </c>
      <c r="W175" s="24">
        <f>MAX(0,U175*(1+inputs!$B$33)-MAX(0,inputs!$B$31*(V175-inputs!$B$30)))</f>
        <v>51593.360466065009</v>
      </c>
      <c r="X175" s="19">
        <f>$H175+(INT(COLUMN(X$1)/2) - 5) * ($A175-$H175)/9</f>
        <v>17300</v>
      </c>
      <c r="Y175" s="24">
        <f>MAX(0,W175*(1+inputs!$B$33)-MAX(0,inputs!$B$31*(X175-inputs!$B$30)))</f>
        <v>52367.26087305598</v>
      </c>
      <c r="Z175" s="19">
        <f>IF(inputs!$B$27="YES",MAX(0,inputs!$B$31*(X175-inputs!$B$30)),0)</f>
        <v>0</v>
      </c>
      <c r="AA175" s="3">
        <f t="shared" si="10"/>
        <v>1572.7249999999999</v>
      </c>
      <c r="AB175" s="1">
        <f t="shared" si="11"/>
        <v>0.33250000000000002</v>
      </c>
      <c r="AC175" s="8">
        <f t="shared" si="12"/>
        <v>15727.275</v>
      </c>
    </row>
    <row r="176" spans="1:29" x14ac:dyDescent="0.2">
      <c r="A176" s="11">
        <f t="shared" si="9"/>
        <v>17400</v>
      </c>
      <c r="B176" s="15">
        <f>inputs!$C$3-MAX(0,MIN((calculations!A176-inputs!$B$8)*0.5,inputs!$C$3))+IF(AND(inputs!$B$23="YES",A176&lt;=inputs!$B$25),inputs!$B$24,0)</f>
        <v>12570</v>
      </c>
      <c r="C176" s="15">
        <f>MAX(0,MIN(A176-B176,inputs!$C$4)*inputs!$B$3)</f>
        <v>966</v>
      </c>
      <c r="D176" s="16">
        <f>MAX(0,(MIN(A176,inputs!$C$5)-(inputs!$C$4+B176))*inputs!$B$4)</f>
        <v>0</v>
      </c>
      <c r="E176" s="16">
        <f>MAX(0, (calculations!A176-inputs!$C$5)*inputs!$B$5)</f>
        <v>0</v>
      </c>
      <c r="F176" s="19">
        <f>MAX(0,inputs!$B$13*(MIN(calculations!A176,inputs!$C$14)-inputs!$C$13))+MAX(0,inputs!$B$14*(calculations!A176-inputs!$C$14))</f>
        <v>639.97500000000002</v>
      </c>
      <c r="G176" s="22">
        <f>MAX(MIN((calculations!A176-inputs!$B$21)/10000,100%),0) * inputs!$B$18</f>
        <v>0</v>
      </c>
      <c r="H176" s="24">
        <f>MIN(inputs!$B$32,A176)</f>
        <v>17400</v>
      </c>
      <c r="I176" s="24">
        <f>inputs!$B$29*(1+inputs!$B$33)-MAX(0,inputs!$B$31*(H176-inputs!$B$30))</f>
        <v>46486.999999999993</v>
      </c>
      <c r="J176" s="19">
        <f>$H176+(INT(COLUMN(J$1)/2) - 5) * ($A176-$H176)/9</f>
        <v>17400</v>
      </c>
      <c r="K176" s="24">
        <f>MAX(0,I176*(1+inputs!$B$33)-MAX(0,inputs!$B$31*(J176-inputs!$B$30)))</f>
        <v>47184.304999999986</v>
      </c>
      <c r="L176" s="19">
        <f>$H176+(INT(COLUMN(L$1)/2) - 5) * ($A176-$H176)/9</f>
        <v>17400</v>
      </c>
      <c r="M176" s="24">
        <f>MAX(0,K176*(1+inputs!$B$33)-MAX(0,inputs!$B$31*(L176-inputs!$B$30)))</f>
        <v>47892.06957499998</v>
      </c>
      <c r="N176" s="19">
        <f>$H176+(INT(COLUMN(N$1)/2) - 5) * ($A176-$H176)/9</f>
        <v>17400</v>
      </c>
      <c r="O176" s="24">
        <f>MAX(0,M176*(1+inputs!$B$33)-MAX(0,inputs!$B$31*(N176-inputs!$B$30)))</f>
        <v>48610.450618624971</v>
      </c>
      <c r="P176" s="19">
        <f>$H176+(INT(COLUMN(P$1)/2) - 5) * ($A176-$H176)/9</f>
        <v>17400</v>
      </c>
      <c r="Q176" s="24">
        <f>MAX(0,O176*(1+inputs!$B$33)-MAX(0,inputs!$B$31*(P176-inputs!$B$30)))</f>
        <v>49339.607377904344</v>
      </c>
      <c r="R176" s="19">
        <f>$H176+(INT(COLUMN(R$1)/2) - 5) * ($A176-$H176)/9</f>
        <v>17400</v>
      </c>
      <c r="S176" s="24">
        <f>MAX(0,Q176*(1+inputs!$B$33)-MAX(0,inputs!$B$31*(R176-inputs!$B$30)))</f>
        <v>50079.7014885729</v>
      </c>
      <c r="T176" s="19">
        <f>$H176+(INT(COLUMN(T$1)/2) - 5) * ($A176-$H176)/9</f>
        <v>17400</v>
      </c>
      <c r="U176" s="24">
        <f>MAX(0,S176*(1+inputs!$B$33)-MAX(0,inputs!$B$31*(T176-inputs!$B$30)))</f>
        <v>50830.897010901492</v>
      </c>
      <c r="V176" s="19">
        <f>$H176+(INT(COLUMN(V$1)/2) - 5) * ($A176-$H176)/9</f>
        <v>17400</v>
      </c>
      <c r="W176" s="24">
        <f>MAX(0,U176*(1+inputs!$B$33)-MAX(0,inputs!$B$31*(V176-inputs!$B$30)))</f>
        <v>51593.360466065009</v>
      </c>
      <c r="X176" s="19">
        <f>$H176+(INT(COLUMN(X$1)/2) - 5) * ($A176-$H176)/9</f>
        <v>17400</v>
      </c>
      <c r="Y176" s="24">
        <f>MAX(0,W176*(1+inputs!$B$33)-MAX(0,inputs!$B$31*(X176-inputs!$B$30)))</f>
        <v>52367.26087305598</v>
      </c>
      <c r="Z176" s="19">
        <f>IF(inputs!$B$27="YES",MAX(0,inputs!$B$31*(X176-inputs!$B$30)),0)</f>
        <v>0</v>
      </c>
      <c r="AA176" s="3">
        <f t="shared" si="10"/>
        <v>1605.9749999999999</v>
      </c>
      <c r="AB176" s="1">
        <f t="shared" si="11"/>
        <v>0.33250000000000002</v>
      </c>
      <c r="AC176" s="8">
        <f t="shared" si="12"/>
        <v>15794.025</v>
      </c>
    </row>
    <row r="177" spans="1:29" x14ac:dyDescent="0.2">
      <c r="A177" s="11">
        <f t="shared" si="9"/>
        <v>17500</v>
      </c>
      <c r="B177" s="15">
        <f>inputs!$C$3-MAX(0,MIN((calculations!A177-inputs!$B$8)*0.5,inputs!$C$3))+IF(AND(inputs!$B$23="YES",A177&lt;=inputs!$B$25),inputs!$B$24,0)</f>
        <v>12570</v>
      </c>
      <c r="C177" s="15">
        <f>MAX(0,MIN(A177-B177,inputs!$C$4)*inputs!$B$3)</f>
        <v>986</v>
      </c>
      <c r="D177" s="16">
        <f>MAX(0,(MIN(A177,inputs!$C$5)-(inputs!$C$4+B177))*inputs!$B$4)</f>
        <v>0</v>
      </c>
      <c r="E177" s="16">
        <f>MAX(0, (calculations!A177-inputs!$C$5)*inputs!$B$5)</f>
        <v>0</v>
      </c>
      <c r="F177" s="19">
        <f>MAX(0,inputs!$B$13*(MIN(calculations!A177,inputs!$C$14)-inputs!$C$13))+MAX(0,inputs!$B$14*(calculations!A177-inputs!$C$14))</f>
        <v>653.22500000000002</v>
      </c>
      <c r="G177" s="22">
        <f>MAX(MIN((calculations!A177-inputs!$B$21)/10000,100%),0) * inputs!$B$18</f>
        <v>0</v>
      </c>
      <c r="H177" s="24">
        <f>MIN(inputs!$B$32,A177)</f>
        <v>17500</v>
      </c>
      <c r="I177" s="24">
        <f>inputs!$B$29*(1+inputs!$B$33)-MAX(0,inputs!$B$31*(H177-inputs!$B$30))</f>
        <v>46486.999999999993</v>
      </c>
      <c r="J177" s="19">
        <f>$H177+(INT(COLUMN(J$1)/2) - 5) * ($A177-$H177)/9</f>
        <v>17500</v>
      </c>
      <c r="K177" s="24">
        <f>MAX(0,I177*(1+inputs!$B$33)-MAX(0,inputs!$B$31*(J177-inputs!$B$30)))</f>
        <v>47184.304999999986</v>
      </c>
      <c r="L177" s="19">
        <f>$H177+(INT(COLUMN(L$1)/2) - 5) * ($A177-$H177)/9</f>
        <v>17500</v>
      </c>
      <c r="M177" s="24">
        <f>MAX(0,K177*(1+inputs!$B$33)-MAX(0,inputs!$B$31*(L177-inputs!$B$30)))</f>
        <v>47892.06957499998</v>
      </c>
      <c r="N177" s="19">
        <f>$H177+(INT(COLUMN(N$1)/2) - 5) * ($A177-$H177)/9</f>
        <v>17500</v>
      </c>
      <c r="O177" s="24">
        <f>MAX(0,M177*(1+inputs!$B$33)-MAX(0,inputs!$B$31*(N177-inputs!$B$30)))</f>
        <v>48610.450618624971</v>
      </c>
      <c r="P177" s="19">
        <f>$H177+(INT(COLUMN(P$1)/2) - 5) * ($A177-$H177)/9</f>
        <v>17500</v>
      </c>
      <c r="Q177" s="24">
        <f>MAX(0,O177*(1+inputs!$B$33)-MAX(0,inputs!$B$31*(P177-inputs!$B$30)))</f>
        <v>49339.607377904344</v>
      </c>
      <c r="R177" s="19">
        <f>$H177+(INT(COLUMN(R$1)/2) - 5) * ($A177-$H177)/9</f>
        <v>17500</v>
      </c>
      <c r="S177" s="24">
        <f>MAX(0,Q177*(1+inputs!$B$33)-MAX(0,inputs!$B$31*(R177-inputs!$B$30)))</f>
        <v>50079.7014885729</v>
      </c>
      <c r="T177" s="19">
        <f>$H177+(INT(COLUMN(T$1)/2) - 5) * ($A177-$H177)/9</f>
        <v>17500</v>
      </c>
      <c r="U177" s="24">
        <f>MAX(0,S177*(1+inputs!$B$33)-MAX(0,inputs!$B$31*(T177-inputs!$B$30)))</f>
        <v>50830.897010901492</v>
      </c>
      <c r="V177" s="19">
        <f>$H177+(INT(COLUMN(V$1)/2) - 5) * ($A177-$H177)/9</f>
        <v>17500</v>
      </c>
      <c r="W177" s="24">
        <f>MAX(0,U177*(1+inputs!$B$33)-MAX(0,inputs!$B$31*(V177-inputs!$B$30)))</f>
        <v>51593.360466065009</v>
      </c>
      <c r="X177" s="19">
        <f>$H177+(INT(COLUMN(X$1)/2) - 5) * ($A177-$H177)/9</f>
        <v>17500</v>
      </c>
      <c r="Y177" s="24">
        <f>MAX(0,W177*(1+inputs!$B$33)-MAX(0,inputs!$B$31*(X177-inputs!$B$30)))</f>
        <v>52367.26087305598</v>
      </c>
      <c r="Z177" s="19">
        <f>IF(inputs!$B$27="YES",MAX(0,inputs!$B$31*(X177-inputs!$B$30)),0)</f>
        <v>0</v>
      </c>
      <c r="AA177" s="3">
        <f t="shared" si="10"/>
        <v>1639.2249999999999</v>
      </c>
      <c r="AB177" s="1">
        <f t="shared" si="11"/>
        <v>0.33250000000000002</v>
      </c>
      <c r="AC177" s="8">
        <f t="shared" si="12"/>
        <v>15860.775</v>
      </c>
    </row>
    <row r="178" spans="1:29" x14ac:dyDescent="0.2">
      <c r="A178" s="11">
        <f t="shared" si="9"/>
        <v>17600</v>
      </c>
      <c r="B178" s="15">
        <f>inputs!$C$3-MAX(0,MIN((calculations!A178-inputs!$B$8)*0.5,inputs!$C$3))+IF(AND(inputs!$B$23="YES",A178&lt;=inputs!$B$25),inputs!$B$24,0)</f>
        <v>12570</v>
      </c>
      <c r="C178" s="15">
        <f>MAX(0,MIN(A178-B178,inputs!$C$4)*inputs!$B$3)</f>
        <v>1006</v>
      </c>
      <c r="D178" s="16">
        <f>MAX(0,(MIN(A178,inputs!$C$5)-(inputs!$C$4+B178))*inputs!$B$4)</f>
        <v>0</v>
      </c>
      <c r="E178" s="16">
        <f>MAX(0, (calculations!A178-inputs!$C$5)*inputs!$B$5)</f>
        <v>0</v>
      </c>
      <c r="F178" s="19">
        <f>MAX(0,inputs!$B$13*(MIN(calculations!A178,inputs!$C$14)-inputs!$C$13))+MAX(0,inputs!$B$14*(calculations!A178-inputs!$C$14))</f>
        <v>666.47500000000002</v>
      </c>
      <c r="G178" s="22">
        <f>MAX(MIN((calculations!A178-inputs!$B$21)/10000,100%),0) * inputs!$B$18</f>
        <v>0</v>
      </c>
      <c r="H178" s="24">
        <f>MIN(inputs!$B$32,A178)</f>
        <v>17600</v>
      </c>
      <c r="I178" s="24">
        <f>inputs!$B$29*(1+inputs!$B$33)-MAX(0,inputs!$B$31*(H178-inputs!$B$30))</f>
        <v>46486.999999999993</v>
      </c>
      <c r="J178" s="19">
        <f>$H178+(INT(COLUMN(J$1)/2) - 5) * ($A178-$H178)/9</f>
        <v>17600</v>
      </c>
      <c r="K178" s="24">
        <f>MAX(0,I178*(1+inputs!$B$33)-MAX(0,inputs!$B$31*(J178-inputs!$B$30)))</f>
        <v>47184.304999999986</v>
      </c>
      <c r="L178" s="19">
        <f>$H178+(INT(COLUMN(L$1)/2) - 5) * ($A178-$H178)/9</f>
        <v>17600</v>
      </c>
      <c r="M178" s="24">
        <f>MAX(0,K178*(1+inputs!$B$33)-MAX(0,inputs!$B$31*(L178-inputs!$B$30)))</f>
        <v>47892.06957499998</v>
      </c>
      <c r="N178" s="19">
        <f>$H178+(INT(COLUMN(N$1)/2) - 5) * ($A178-$H178)/9</f>
        <v>17600</v>
      </c>
      <c r="O178" s="24">
        <f>MAX(0,M178*(1+inputs!$B$33)-MAX(0,inputs!$B$31*(N178-inputs!$B$30)))</f>
        <v>48610.450618624971</v>
      </c>
      <c r="P178" s="19">
        <f>$H178+(INT(COLUMN(P$1)/2) - 5) * ($A178-$H178)/9</f>
        <v>17600</v>
      </c>
      <c r="Q178" s="24">
        <f>MAX(0,O178*(1+inputs!$B$33)-MAX(0,inputs!$B$31*(P178-inputs!$B$30)))</f>
        <v>49339.607377904344</v>
      </c>
      <c r="R178" s="19">
        <f>$H178+(INT(COLUMN(R$1)/2) - 5) * ($A178-$H178)/9</f>
        <v>17600</v>
      </c>
      <c r="S178" s="24">
        <f>MAX(0,Q178*(1+inputs!$B$33)-MAX(0,inputs!$B$31*(R178-inputs!$B$30)))</f>
        <v>50079.7014885729</v>
      </c>
      <c r="T178" s="19">
        <f>$H178+(INT(COLUMN(T$1)/2) - 5) * ($A178-$H178)/9</f>
        <v>17600</v>
      </c>
      <c r="U178" s="24">
        <f>MAX(0,S178*(1+inputs!$B$33)-MAX(0,inputs!$B$31*(T178-inputs!$B$30)))</f>
        <v>50830.897010901492</v>
      </c>
      <c r="V178" s="19">
        <f>$H178+(INT(COLUMN(V$1)/2) - 5) * ($A178-$H178)/9</f>
        <v>17600</v>
      </c>
      <c r="W178" s="24">
        <f>MAX(0,U178*(1+inputs!$B$33)-MAX(0,inputs!$B$31*(V178-inputs!$B$30)))</f>
        <v>51593.360466065009</v>
      </c>
      <c r="X178" s="19">
        <f>$H178+(INT(COLUMN(X$1)/2) - 5) * ($A178-$H178)/9</f>
        <v>17600</v>
      </c>
      <c r="Y178" s="24">
        <f>MAX(0,W178*(1+inputs!$B$33)-MAX(0,inputs!$B$31*(X178-inputs!$B$30)))</f>
        <v>52367.26087305598</v>
      </c>
      <c r="Z178" s="19">
        <f>IF(inputs!$B$27="YES",MAX(0,inputs!$B$31*(X178-inputs!$B$30)),0)</f>
        <v>0</v>
      </c>
      <c r="AA178" s="3">
        <f t="shared" si="10"/>
        <v>1672.4749999999999</v>
      </c>
      <c r="AB178" s="1">
        <f t="shared" si="11"/>
        <v>0.33250000000000002</v>
      </c>
      <c r="AC178" s="8">
        <f t="shared" si="12"/>
        <v>15927.525</v>
      </c>
    </row>
    <row r="179" spans="1:29" x14ac:dyDescent="0.2">
      <c r="A179" s="11">
        <f t="shared" si="9"/>
        <v>17700</v>
      </c>
      <c r="B179" s="15">
        <f>inputs!$C$3-MAX(0,MIN((calculations!A179-inputs!$B$8)*0.5,inputs!$C$3))+IF(AND(inputs!$B$23="YES",A179&lt;=inputs!$B$25),inputs!$B$24,0)</f>
        <v>12570</v>
      </c>
      <c r="C179" s="15">
        <f>MAX(0,MIN(A179-B179,inputs!$C$4)*inputs!$B$3)</f>
        <v>1026</v>
      </c>
      <c r="D179" s="16">
        <f>MAX(0,(MIN(A179,inputs!$C$5)-(inputs!$C$4+B179))*inputs!$B$4)</f>
        <v>0</v>
      </c>
      <c r="E179" s="16">
        <f>MAX(0, (calculations!A179-inputs!$C$5)*inputs!$B$5)</f>
        <v>0</v>
      </c>
      <c r="F179" s="19">
        <f>MAX(0,inputs!$B$13*(MIN(calculations!A179,inputs!$C$14)-inputs!$C$13))+MAX(0,inputs!$B$14*(calculations!A179-inputs!$C$14))</f>
        <v>679.72500000000002</v>
      </c>
      <c r="G179" s="22">
        <f>MAX(MIN((calculations!A179-inputs!$B$21)/10000,100%),0) * inputs!$B$18</f>
        <v>0</v>
      </c>
      <c r="H179" s="24">
        <f>MIN(inputs!$B$32,A179)</f>
        <v>17700</v>
      </c>
      <c r="I179" s="24">
        <f>inputs!$B$29*(1+inputs!$B$33)-MAX(0,inputs!$B$31*(H179-inputs!$B$30))</f>
        <v>46486.999999999993</v>
      </c>
      <c r="J179" s="19">
        <f>$H179+(INT(COLUMN(J$1)/2) - 5) * ($A179-$H179)/9</f>
        <v>17700</v>
      </c>
      <c r="K179" s="24">
        <f>MAX(0,I179*(1+inputs!$B$33)-MAX(0,inputs!$B$31*(J179-inputs!$B$30)))</f>
        <v>47184.304999999986</v>
      </c>
      <c r="L179" s="19">
        <f>$H179+(INT(COLUMN(L$1)/2) - 5) * ($A179-$H179)/9</f>
        <v>17700</v>
      </c>
      <c r="M179" s="24">
        <f>MAX(0,K179*(1+inputs!$B$33)-MAX(0,inputs!$B$31*(L179-inputs!$B$30)))</f>
        <v>47892.06957499998</v>
      </c>
      <c r="N179" s="19">
        <f>$H179+(INT(COLUMN(N$1)/2) - 5) * ($A179-$H179)/9</f>
        <v>17700</v>
      </c>
      <c r="O179" s="24">
        <f>MAX(0,M179*(1+inputs!$B$33)-MAX(0,inputs!$B$31*(N179-inputs!$B$30)))</f>
        <v>48610.450618624971</v>
      </c>
      <c r="P179" s="19">
        <f>$H179+(INT(COLUMN(P$1)/2) - 5) * ($A179-$H179)/9</f>
        <v>17700</v>
      </c>
      <c r="Q179" s="24">
        <f>MAX(0,O179*(1+inputs!$B$33)-MAX(0,inputs!$B$31*(P179-inputs!$B$30)))</f>
        <v>49339.607377904344</v>
      </c>
      <c r="R179" s="19">
        <f>$H179+(INT(COLUMN(R$1)/2) - 5) * ($A179-$H179)/9</f>
        <v>17700</v>
      </c>
      <c r="S179" s="24">
        <f>MAX(0,Q179*(1+inputs!$B$33)-MAX(0,inputs!$B$31*(R179-inputs!$B$30)))</f>
        <v>50079.7014885729</v>
      </c>
      <c r="T179" s="19">
        <f>$H179+(INT(COLUMN(T$1)/2) - 5) * ($A179-$H179)/9</f>
        <v>17700</v>
      </c>
      <c r="U179" s="24">
        <f>MAX(0,S179*(1+inputs!$B$33)-MAX(0,inputs!$B$31*(T179-inputs!$B$30)))</f>
        <v>50830.897010901492</v>
      </c>
      <c r="V179" s="19">
        <f>$H179+(INT(COLUMN(V$1)/2) - 5) * ($A179-$H179)/9</f>
        <v>17700</v>
      </c>
      <c r="W179" s="24">
        <f>MAX(0,U179*(1+inputs!$B$33)-MAX(0,inputs!$B$31*(V179-inputs!$B$30)))</f>
        <v>51593.360466065009</v>
      </c>
      <c r="X179" s="19">
        <f>$H179+(INT(COLUMN(X$1)/2) - 5) * ($A179-$H179)/9</f>
        <v>17700</v>
      </c>
      <c r="Y179" s="24">
        <f>MAX(0,W179*(1+inputs!$B$33)-MAX(0,inputs!$B$31*(X179-inputs!$B$30)))</f>
        <v>52367.26087305598</v>
      </c>
      <c r="Z179" s="19">
        <f>IF(inputs!$B$27="YES",MAX(0,inputs!$B$31*(X179-inputs!$B$30)),0)</f>
        <v>0</v>
      </c>
      <c r="AA179" s="3">
        <f t="shared" si="10"/>
        <v>1705.7249999999999</v>
      </c>
      <c r="AB179" s="1">
        <f t="shared" si="11"/>
        <v>0.33250000000000002</v>
      </c>
      <c r="AC179" s="8">
        <f t="shared" si="12"/>
        <v>15994.275</v>
      </c>
    </row>
    <row r="180" spans="1:29" x14ac:dyDescent="0.2">
      <c r="A180" s="11">
        <f t="shared" si="9"/>
        <v>17800</v>
      </c>
      <c r="B180" s="15">
        <f>inputs!$C$3-MAX(0,MIN((calculations!A180-inputs!$B$8)*0.5,inputs!$C$3))+IF(AND(inputs!$B$23="YES",A180&lt;=inputs!$B$25),inputs!$B$24,0)</f>
        <v>12570</v>
      </c>
      <c r="C180" s="15">
        <f>MAX(0,MIN(A180-B180,inputs!$C$4)*inputs!$B$3)</f>
        <v>1046</v>
      </c>
      <c r="D180" s="16">
        <f>MAX(0,(MIN(A180,inputs!$C$5)-(inputs!$C$4+B180))*inputs!$B$4)</f>
        <v>0</v>
      </c>
      <c r="E180" s="16">
        <f>MAX(0, (calculations!A180-inputs!$C$5)*inputs!$B$5)</f>
        <v>0</v>
      </c>
      <c r="F180" s="19">
        <f>MAX(0,inputs!$B$13*(MIN(calculations!A180,inputs!$C$14)-inputs!$C$13))+MAX(0,inputs!$B$14*(calculations!A180-inputs!$C$14))</f>
        <v>692.97500000000002</v>
      </c>
      <c r="G180" s="22">
        <f>MAX(MIN((calculations!A180-inputs!$B$21)/10000,100%),0) * inputs!$B$18</f>
        <v>0</v>
      </c>
      <c r="H180" s="24">
        <f>MIN(inputs!$B$32,A180)</f>
        <v>17800</v>
      </c>
      <c r="I180" s="24">
        <f>inputs!$B$29*(1+inputs!$B$33)-MAX(0,inputs!$B$31*(H180-inputs!$B$30))</f>
        <v>46486.999999999993</v>
      </c>
      <c r="J180" s="19">
        <f>$H180+(INT(COLUMN(J$1)/2) - 5) * ($A180-$H180)/9</f>
        <v>17800</v>
      </c>
      <c r="K180" s="24">
        <f>MAX(0,I180*(1+inputs!$B$33)-MAX(0,inputs!$B$31*(J180-inputs!$B$30)))</f>
        <v>47184.304999999986</v>
      </c>
      <c r="L180" s="19">
        <f>$H180+(INT(COLUMN(L$1)/2) - 5) * ($A180-$H180)/9</f>
        <v>17800</v>
      </c>
      <c r="M180" s="24">
        <f>MAX(0,K180*(1+inputs!$B$33)-MAX(0,inputs!$B$31*(L180-inputs!$B$30)))</f>
        <v>47892.06957499998</v>
      </c>
      <c r="N180" s="19">
        <f>$H180+(INT(COLUMN(N$1)/2) - 5) * ($A180-$H180)/9</f>
        <v>17800</v>
      </c>
      <c r="O180" s="24">
        <f>MAX(0,M180*(1+inputs!$B$33)-MAX(0,inputs!$B$31*(N180-inputs!$B$30)))</f>
        <v>48610.450618624971</v>
      </c>
      <c r="P180" s="19">
        <f>$H180+(INT(COLUMN(P$1)/2) - 5) * ($A180-$H180)/9</f>
        <v>17800</v>
      </c>
      <c r="Q180" s="24">
        <f>MAX(0,O180*(1+inputs!$B$33)-MAX(0,inputs!$B$31*(P180-inputs!$B$30)))</f>
        <v>49339.607377904344</v>
      </c>
      <c r="R180" s="19">
        <f>$H180+(INT(COLUMN(R$1)/2) - 5) * ($A180-$H180)/9</f>
        <v>17800</v>
      </c>
      <c r="S180" s="24">
        <f>MAX(0,Q180*(1+inputs!$B$33)-MAX(0,inputs!$B$31*(R180-inputs!$B$30)))</f>
        <v>50079.7014885729</v>
      </c>
      <c r="T180" s="19">
        <f>$H180+(INT(COLUMN(T$1)/2) - 5) * ($A180-$H180)/9</f>
        <v>17800</v>
      </c>
      <c r="U180" s="24">
        <f>MAX(0,S180*(1+inputs!$B$33)-MAX(0,inputs!$B$31*(T180-inputs!$B$30)))</f>
        <v>50830.897010901492</v>
      </c>
      <c r="V180" s="19">
        <f>$H180+(INT(COLUMN(V$1)/2) - 5) * ($A180-$H180)/9</f>
        <v>17800</v>
      </c>
      <c r="W180" s="24">
        <f>MAX(0,U180*(1+inputs!$B$33)-MAX(0,inputs!$B$31*(V180-inputs!$B$30)))</f>
        <v>51593.360466065009</v>
      </c>
      <c r="X180" s="19">
        <f>$H180+(INT(COLUMN(X$1)/2) - 5) * ($A180-$H180)/9</f>
        <v>17800</v>
      </c>
      <c r="Y180" s="24">
        <f>MAX(0,W180*(1+inputs!$B$33)-MAX(0,inputs!$B$31*(X180-inputs!$B$30)))</f>
        <v>52367.26087305598</v>
      </c>
      <c r="Z180" s="19">
        <f>IF(inputs!$B$27="YES",MAX(0,inputs!$B$31*(X180-inputs!$B$30)),0)</f>
        <v>0</v>
      </c>
      <c r="AA180" s="3">
        <f t="shared" si="10"/>
        <v>1738.9749999999999</v>
      </c>
      <c r="AB180" s="1">
        <f t="shared" si="11"/>
        <v>0.33250000000000002</v>
      </c>
      <c r="AC180" s="8">
        <f t="shared" si="12"/>
        <v>16061.025</v>
      </c>
    </row>
    <row r="181" spans="1:29" x14ac:dyDescent="0.2">
      <c r="A181" s="11">
        <f t="shared" si="9"/>
        <v>17900</v>
      </c>
      <c r="B181" s="15">
        <f>inputs!$C$3-MAX(0,MIN((calculations!A181-inputs!$B$8)*0.5,inputs!$C$3))+IF(AND(inputs!$B$23="YES",A181&lt;=inputs!$B$25),inputs!$B$24,0)</f>
        <v>12570</v>
      </c>
      <c r="C181" s="15">
        <f>MAX(0,MIN(A181-B181,inputs!$C$4)*inputs!$B$3)</f>
        <v>1066</v>
      </c>
      <c r="D181" s="16">
        <f>MAX(0,(MIN(A181,inputs!$C$5)-(inputs!$C$4+B181))*inputs!$B$4)</f>
        <v>0</v>
      </c>
      <c r="E181" s="16">
        <f>MAX(0, (calculations!A181-inputs!$C$5)*inputs!$B$5)</f>
        <v>0</v>
      </c>
      <c r="F181" s="19">
        <f>MAX(0,inputs!$B$13*(MIN(calculations!A181,inputs!$C$14)-inputs!$C$13))+MAX(0,inputs!$B$14*(calculations!A181-inputs!$C$14))</f>
        <v>706.22500000000002</v>
      </c>
      <c r="G181" s="22">
        <f>MAX(MIN((calculations!A181-inputs!$B$21)/10000,100%),0) * inputs!$B$18</f>
        <v>0</v>
      </c>
      <c r="H181" s="24">
        <f>MIN(inputs!$B$32,A181)</f>
        <v>17900</v>
      </c>
      <c r="I181" s="24">
        <f>inputs!$B$29*(1+inputs!$B$33)-MAX(0,inputs!$B$31*(H181-inputs!$B$30))</f>
        <v>46486.999999999993</v>
      </c>
      <c r="J181" s="19">
        <f>$H181+(INT(COLUMN(J$1)/2) - 5) * ($A181-$H181)/9</f>
        <v>17900</v>
      </c>
      <c r="K181" s="24">
        <f>MAX(0,I181*(1+inputs!$B$33)-MAX(0,inputs!$B$31*(J181-inputs!$B$30)))</f>
        <v>47184.304999999986</v>
      </c>
      <c r="L181" s="19">
        <f>$H181+(INT(COLUMN(L$1)/2) - 5) * ($A181-$H181)/9</f>
        <v>17900</v>
      </c>
      <c r="M181" s="24">
        <f>MAX(0,K181*(1+inputs!$B$33)-MAX(0,inputs!$B$31*(L181-inputs!$B$30)))</f>
        <v>47892.06957499998</v>
      </c>
      <c r="N181" s="19">
        <f>$H181+(INT(COLUMN(N$1)/2) - 5) * ($A181-$H181)/9</f>
        <v>17900</v>
      </c>
      <c r="O181" s="24">
        <f>MAX(0,M181*(1+inputs!$B$33)-MAX(0,inputs!$B$31*(N181-inputs!$B$30)))</f>
        <v>48610.450618624971</v>
      </c>
      <c r="P181" s="19">
        <f>$H181+(INT(COLUMN(P$1)/2) - 5) * ($A181-$H181)/9</f>
        <v>17900</v>
      </c>
      <c r="Q181" s="24">
        <f>MAX(0,O181*(1+inputs!$B$33)-MAX(0,inputs!$B$31*(P181-inputs!$B$30)))</f>
        <v>49339.607377904344</v>
      </c>
      <c r="R181" s="19">
        <f>$H181+(INT(COLUMN(R$1)/2) - 5) * ($A181-$H181)/9</f>
        <v>17900</v>
      </c>
      <c r="S181" s="24">
        <f>MAX(0,Q181*(1+inputs!$B$33)-MAX(0,inputs!$B$31*(R181-inputs!$B$30)))</f>
        <v>50079.7014885729</v>
      </c>
      <c r="T181" s="19">
        <f>$H181+(INT(COLUMN(T$1)/2) - 5) * ($A181-$H181)/9</f>
        <v>17900</v>
      </c>
      <c r="U181" s="24">
        <f>MAX(0,S181*(1+inputs!$B$33)-MAX(0,inputs!$B$31*(T181-inputs!$B$30)))</f>
        <v>50830.897010901492</v>
      </c>
      <c r="V181" s="19">
        <f>$H181+(INT(COLUMN(V$1)/2) - 5) * ($A181-$H181)/9</f>
        <v>17900</v>
      </c>
      <c r="W181" s="24">
        <f>MAX(0,U181*(1+inputs!$B$33)-MAX(0,inputs!$B$31*(V181-inputs!$B$30)))</f>
        <v>51593.360466065009</v>
      </c>
      <c r="X181" s="19">
        <f>$H181+(INT(COLUMN(X$1)/2) - 5) * ($A181-$H181)/9</f>
        <v>17900</v>
      </c>
      <c r="Y181" s="24">
        <f>MAX(0,W181*(1+inputs!$B$33)-MAX(0,inputs!$B$31*(X181-inputs!$B$30)))</f>
        <v>52367.26087305598</v>
      </c>
      <c r="Z181" s="19">
        <f>IF(inputs!$B$27="YES",MAX(0,inputs!$B$31*(X181-inputs!$B$30)),0)</f>
        <v>0</v>
      </c>
      <c r="AA181" s="3">
        <f t="shared" si="10"/>
        <v>1772.2249999999999</v>
      </c>
      <c r="AB181" s="1">
        <f t="shared" si="11"/>
        <v>0.33250000000000002</v>
      </c>
      <c r="AC181" s="8">
        <f t="shared" si="12"/>
        <v>16127.775</v>
      </c>
    </row>
    <row r="182" spans="1:29" x14ac:dyDescent="0.2">
      <c r="A182" s="11">
        <f t="shared" si="9"/>
        <v>18000</v>
      </c>
      <c r="B182" s="15">
        <f>inputs!$C$3-MAX(0,MIN((calculations!A182-inputs!$B$8)*0.5,inputs!$C$3))+IF(AND(inputs!$B$23="YES",A182&lt;=inputs!$B$25),inputs!$B$24,0)</f>
        <v>12570</v>
      </c>
      <c r="C182" s="15">
        <f>MAX(0,MIN(A182-B182,inputs!$C$4)*inputs!$B$3)</f>
        <v>1086</v>
      </c>
      <c r="D182" s="16">
        <f>MAX(0,(MIN(A182,inputs!$C$5)-(inputs!$C$4+B182))*inputs!$B$4)</f>
        <v>0</v>
      </c>
      <c r="E182" s="16">
        <f>MAX(0, (calculations!A182-inputs!$C$5)*inputs!$B$5)</f>
        <v>0</v>
      </c>
      <c r="F182" s="19">
        <f>MAX(0,inputs!$B$13*(MIN(calculations!A182,inputs!$C$14)-inputs!$C$13))+MAX(0,inputs!$B$14*(calculations!A182-inputs!$C$14))</f>
        <v>719.47500000000002</v>
      </c>
      <c r="G182" s="22">
        <f>MAX(MIN((calculations!A182-inputs!$B$21)/10000,100%),0) * inputs!$B$18</f>
        <v>0</v>
      </c>
      <c r="H182" s="24">
        <f>MIN(inputs!$B$32,A182)</f>
        <v>18000</v>
      </c>
      <c r="I182" s="24">
        <f>inputs!$B$29*(1+inputs!$B$33)-MAX(0,inputs!$B$31*(H182-inputs!$B$30))</f>
        <v>46486.999999999993</v>
      </c>
      <c r="J182" s="19">
        <f>$H182+(INT(COLUMN(J$1)/2) - 5) * ($A182-$H182)/9</f>
        <v>18000</v>
      </c>
      <c r="K182" s="24">
        <f>MAX(0,I182*(1+inputs!$B$33)-MAX(0,inputs!$B$31*(J182-inputs!$B$30)))</f>
        <v>47184.304999999986</v>
      </c>
      <c r="L182" s="19">
        <f>$H182+(INT(COLUMN(L$1)/2) - 5) * ($A182-$H182)/9</f>
        <v>18000</v>
      </c>
      <c r="M182" s="24">
        <f>MAX(0,K182*(1+inputs!$B$33)-MAX(0,inputs!$B$31*(L182-inputs!$B$30)))</f>
        <v>47892.06957499998</v>
      </c>
      <c r="N182" s="19">
        <f>$H182+(INT(COLUMN(N$1)/2) - 5) * ($A182-$H182)/9</f>
        <v>18000</v>
      </c>
      <c r="O182" s="24">
        <f>MAX(0,M182*(1+inputs!$B$33)-MAX(0,inputs!$B$31*(N182-inputs!$B$30)))</f>
        <v>48610.450618624971</v>
      </c>
      <c r="P182" s="19">
        <f>$H182+(INT(COLUMN(P$1)/2) - 5) * ($A182-$H182)/9</f>
        <v>18000</v>
      </c>
      <c r="Q182" s="24">
        <f>MAX(0,O182*(1+inputs!$B$33)-MAX(0,inputs!$B$31*(P182-inputs!$B$30)))</f>
        <v>49339.607377904344</v>
      </c>
      <c r="R182" s="19">
        <f>$H182+(INT(COLUMN(R$1)/2) - 5) * ($A182-$H182)/9</f>
        <v>18000</v>
      </c>
      <c r="S182" s="24">
        <f>MAX(0,Q182*(1+inputs!$B$33)-MAX(0,inputs!$B$31*(R182-inputs!$B$30)))</f>
        <v>50079.7014885729</v>
      </c>
      <c r="T182" s="19">
        <f>$H182+(INT(COLUMN(T$1)/2) - 5) * ($A182-$H182)/9</f>
        <v>18000</v>
      </c>
      <c r="U182" s="24">
        <f>MAX(0,S182*(1+inputs!$B$33)-MAX(0,inputs!$B$31*(T182-inputs!$B$30)))</f>
        <v>50830.897010901492</v>
      </c>
      <c r="V182" s="19">
        <f>$H182+(INT(COLUMN(V$1)/2) - 5) * ($A182-$H182)/9</f>
        <v>18000</v>
      </c>
      <c r="W182" s="24">
        <f>MAX(0,U182*(1+inputs!$B$33)-MAX(0,inputs!$B$31*(V182-inputs!$B$30)))</f>
        <v>51593.360466065009</v>
      </c>
      <c r="X182" s="19">
        <f>$H182+(INT(COLUMN(X$1)/2) - 5) * ($A182-$H182)/9</f>
        <v>18000</v>
      </c>
      <c r="Y182" s="24">
        <f>MAX(0,W182*(1+inputs!$B$33)-MAX(0,inputs!$B$31*(X182-inputs!$B$30)))</f>
        <v>52367.26087305598</v>
      </c>
      <c r="Z182" s="19">
        <f>IF(inputs!$B$27="YES",MAX(0,inputs!$B$31*(X182-inputs!$B$30)),0)</f>
        <v>0</v>
      </c>
      <c r="AA182" s="3">
        <f t="shared" si="10"/>
        <v>1805.4749999999999</v>
      </c>
      <c r="AB182" s="1">
        <f t="shared" si="11"/>
        <v>0.33250000000000002</v>
      </c>
      <c r="AC182" s="8">
        <f t="shared" si="12"/>
        <v>16194.525</v>
      </c>
    </row>
    <row r="183" spans="1:29" x14ac:dyDescent="0.2">
      <c r="A183" s="11">
        <f t="shared" si="9"/>
        <v>18100</v>
      </c>
      <c r="B183" s="15">
        <f>inputs!$C$3-MAX(0,MIN((calculations!A183-inputs!$B$8)*0.5,inputs!$C$3))+IF(AND(inputs!$B$23="YES",A183&lt;=inputs!$B$25),inputs!$B$24,0)</f>
        <v>12570</v>
      </c>
      <c r="C183" s="15">
        <f>MAX(0,MIN(A183-B183,inputs!$C$4)*inputs!$B$3)</f>
        <v>1106</v>
      </c>
      <c r="D183" s="16">
        <f>MAX(0,(MIN(A183,inputs!$C$5)-(inputs!$C$4+B183))*inputs!$B$4)</f>
        <v>0</v>
      </c>
      <c r="E183" s="16">
        <f>MAX(0, (calculations!A183-inputs!$C$5)*inputs!$B$5)</f>
        <v>0</v>
      </c>
      <c r="F183" s="19">
        <f>MAX(0,inputs!$B$13*(MIN(calculations!A183,inputs!$C$14)-inputs!$C$13))+MAX(0,inputs!$B$14*(calculations!A183-inputs!$C$14))</f>
        <v>732.72500000000002</v>
      </c>
      <c r="G183" s="22">
        <f>MAX(MIN((calculations!A183-inputs!$B$21)/10000,100%),0) * inputs!$B$18</f>
        <v>0</v>
      </c>
      <c r="H183" s="24">
        <f>MIN(inputs!$B$32,A183)</f>
        <v>18100</v>
      </c>
      <c r="I183" s="24">
        <f>inputs!$B$29*(1+inputs!$B$33)-MAX(0,inputs!$B$31*(H183-inputs!$B$30))</f>
        <v>46486.999999999993</v>
      </c>
      <c r="J183" s="19">
        <f>$H183+(INT(COLUMN(J$1)/2) - 5) * ($A183-$H183)/9</f>
        <v>18100</v>
      </c>
      <c r="K183" s="24">
        <f>MAX(0,I183*(1+inputs!$B$33)-MAX(0,inputs!$B$31*(J183-inputs!$B$30)))</f>
        <v>47184.304999999986</v>
      </c>
      <c r="L183" s="19">
        <f>$H183+(INT(COLUMN(L$1)/2) - 5) * ($A183-$H183)/9</f>
        <v>18100</v>
      </c>
      <c r="M183" s="24">
        <f>MAX(0,K183*(1+inputs!$B$33)-MAX(0,inputs!$B$31*(L183-inputs!$B$30)))</f>
        <v>47892.06957499998</v>
      </c>
      <c r="N183" s="19">
        <f>$H183+(INT(COLUMN(N$1)/2) - 5) * ($A183-$H183)/9</f>
        <v>18100</v>
      </c>
      <c r="O183" s="24">
        <f>MAX(0,M183*(1+inputs!$B$33)-MAX(0,inputs!$B$31*(N183-inputs!$B$30)))</f>
        <v>48610.450618624971</v>
      </c>
      <c r="P183" s="19">
        <f>$H183+(INT(COLUMN(P$1)/2) - 5) * ($A183-$H183)/9</f>
        <v>18100</v>
      </c>
      <c r="Q183" s="24">
        <f>MAX(0,O183*(1+inputs!$B$33)-MAX(0,inputs!$B$31*(P183-inputs!$B$30)))</f>
        <v>49339.607377904344</v>
      </c>
      <c r="R183" s="19">
        <f>$H183+(INT(COLUMN(R$1)/2) - 5) * ($A183-$H183)/9</f>
        <v>18100</v>
      </c>
      <c r="S183" s="24">
        <f>MAX(0,Q183*(1+inputs!$B$33)-MAX(0,inputs!$B$31*(R183-inputs!$B$30)))</f>
        <v>50079.7014885729</v>
      </c>
      <c r="T183" s="19">
        <f>$H183+(INT(COLUMN(T$1)/2) - 5) * ($A183-$H183)/9</f>
        <v>18100</v>
      </c>
      <c r="U183" s="24">
        <f>MAX(0,S183*(1+inputs!$B$33)-MAX(0,inputs!$B$31*(T183-inputs!$B$30)))</f>
        <v>50830.897010901492</v>
      </c>
      <c r="V183" s="19">
        <f>$H183+(INT(COLUMN(V$1)/2) - 5) * ($A183-$H183)/9</f>
        <v>18100</v>
      </c>
      <c r="W183" s="24">
        <f>MAX(0,U183*(1+inputs!$B$33)-MAX(0,inputs!$B$31*(V183-inputs!$B$30)))</f>
        <v>51593.360466065009</v>
      </c>
      <c r="X183" s="19">
        <f>$H183+(INT(COLUMN(X$1)/2) - 5) * ($A183-$H183)/9</f>
        <v>18100</v>
      </c>
      <c r="Y183" s="24">
        <f>MAX(0,W183*(1+inputs!$B$33)-MAX(0,inputs!$B$31*(X183-inputs!$B$30)))</f>
        <v>52367.26087305598</v>
      </c>
      <c r="Z183" s="19">
        <f>IF(inputs!$B$27="YES",MAX(0,inputs!$B$31*(X183-inputs!$B$30)),0)</f>
        <v>0</v>
      </c>
      <c r="AA183" s="3">
        <f t="shared" si="10"/>
        <v>1838.7249999999999</v>
      </c>
      <c r="AB183" s="1">
        <f t="shared" si="11"/>
        <v>0.33250000000000002</v>
      </c>
      <c r="AC183" s="8">
        <f t="shared" si="12"/>
        <v>16261.275</v>
      </c>
    </row>
    <row r="184" spans="1:29" x14ac:dyDescent="0.2">
      <c r="A184" s="11">
        <f t="shared" si="9"/>
        <v>18200</v>
      </c>
      <c r="B184" s="15">
        <f>inputs!$C$3-MAX(0,MIN((calculations!A184-inputs!$B$8)*0.5,inputs!$C$3))+IF(AND(inputs!$B$23="YES",A184&lt;=inputs!$B$25),inputs!$B$24,0)</f>
        <v>12570</v>
      </c>
      <c r="C184" s="15">
        <f>MAX(0,MIN(A184-B184,inputs!$C$4)*inputs!$B$3)</f>
        <v>1126</v>
      </c>
      <c r="D184" s="16">
        <f>MAX(0,(MIN(A184,inputs!$C$5)-(inputs!$C$4+B184))*inputs!$B$4)</f>
        <v>0</v>
      </c>
      <c r="E184" s="16">
        <f>MAX(0, (calculations!A184-inputs!$C$5)*inputs!$B$5)</f>
        <v>0</v>
      </c>
      <c r="F184" s="19">
        <f>MAX(0,inputs!$B$13*(MIN(calculations!A184,inputs!$C$14)-inputs!$C$13))+MAX(0,inputs!$B$14*(calculations!A184-inputs!$C$14))</f>
        <v>745.97500000000002</v>
      </c>
      <c r="G184" s="22">
        <f>MAX(MIN((calculations!A184-inputs!$B$21)/10000,100%),0) * inputs!$B$18</f>
        <v>0</v>
      </c>
      <c r="H184" s="24">
        <f>MIN(inputs!$B$32,A184)</f>
        <v>18200</v>
      </c>
      <c r="I184" s="24">
        <f>inputs!$B$29*(1+inputs!$B$33)-MAX(0,inputs!$B$31*(H184-inputs!$B$30))</f>
        <v>46486.999999999993</v>
      </c>
      <c r="J184" s="19">
        <f>$H184+(INT(COLUMN(J$1)/2) - 5) * ($A184-$H184)/9</f>
        <v>18200</v>
      </c>
      <c r="K184" s="24">
        <f>MAX(0,I184*(1+inputs!$B$33)-MAX(0,inputs!$B$31*(J184-inputs!$B$30)))</f>
        <v>47184.304999999986</v>
      </c>
      <c r="L184" s="19">
        <f>$H184+(INT(COLUMN(L$1)/2) - 5) * ($A184-$H184)/9</f>
        <v>18200</v>
      </c>
      <c r="M184" s="24">
        <f>MAX(0,K184*(1+inputs!$B$33)-MAX(0,inputs!$B$31*(L184-inputs!$B$30)))</f>
        <v>47892.06957499998</v>
      </c>
      <c r="N184" s="19">
        <f>$H184+(INT(COLUMN(N$1)/2) - 5) * ($A184-$H184)/9</f>
        <v>18200</v>
      </c>
      <c r="O184" s="24">
        <f>MAX(0,M184*(1+inputs!$B$33)-MAX(0,inputs!$B$31*(N184-inputs!$B$30)))</f>
        <v>48610.450618624971</v>
      </c>
      <c r="P184" s="19">
        <f>$H184+(INT(COLUMN(P$1)/2) - 5) * ($A184-$H184)/9</f>
        <v>18200</v>
      </c>
      <c r="Q184" s="24">
        <f>MAX(0,O184*(1+inputs!$B$33)-MAX(0,inputs!$B$31*(P184-inputs!$B$30)))</f>
        <v>49339.607377904344</v>
      </c>
      <c r="R184" s="19">
        <f>$H184+(INT(COLUMN(R$1)/2) - 5) * ($A184-$H184)/9</f>
        <v>18200</v>
      </c>
      <c r="S184" s="24">
        <f>MAX(0,Q184*(1+inputs!$B$33)-MAX(0,inputs!$B$31*(R184-inputs!$B$30)))</f>
        <v>50079.7014885729</v>
      </c>
      <c r="T184" s="19">
        <f>$H184+(INT(COLUMN(T$1)/2) - 5) * ($A184-$H184)/9</f>
        <v>18200</v>
      </c>
      <c r="U184" s="24">
        <f>MAX(0,S184*(1+inputs!$B$33)-MAX(0,inputs!$B$31*(T184-inputs!$B$30)))</f>
        <v>50830.897010901492</v>
      </c>
      <c r="V184" s="19">
        <f>$H184+(INT(COLUMN(V$1)/2) - 5) * ($A184-$H184)/9</f>
        <v>18200</v>
      </c>
      <c r="W184" s="24">
        <f>MAX(0,U184*(1+inputs!$B$33)-MAX(0,inputs!$B$31*(V184-inputs!$B$30)))</f>
        <v>51593.360466065009</v>
      </c>
      <c r="X184" s="19">
        <f>$H184+(INT(COLUMN(X$1)/2) - 5) * ($A184-$H184)/9</f>
        <v>18200</v>
      </c>
      <c r="Y184" s="24">
        <f>MAX(0,W184*(1+inputs!$B$33)-MAX(0,inputs!$B$31*(X184-inputs!$B$30)))</f>
        <v>52367.26087305598</v>
      </c>
      <c r="Z184" s="19">
        <f>IF(inputs!$B$27="YES",MAX(0,inputs!$B$31*(X184-inputs!$B$30)),0)</f>
        <v>0</v>
      </c>
      <c r="AA184" s="3">
        <f t="shared" si="10"/>
        <v>1871.9749999999999</v>
      </c>
      <c r="AB184" s="1">
        <f t="shared" si="11"/>
        <v>0.33250000000000002</v>
      </c>
      <c r="AC184" s="8">
        <f t="shared" si="12"/>
        <v>16328.025</v>
      </c>
    </row>
    <row r="185" spans="1:29" x14ac:dyDescent="0.2">
      <c r="A185" s="11">
        <f t="shared" si="9"/>
        <v>18300</v>
      </c>
      <c r="B185" s="15">
        <f>inputs!$C$3-MAX(0,MIN((calculations!A185-inputs!$B$8)*0.5,inputs!$C$3))+IF(AND(inputs!$B$23="YES",A185&lt;=inputs!$B$25),inputs!$B$24,0)</f>
        <v>12570</v>
      </c>
      <c r="C185" s="15">
        <f>MAX(0,MIN(A185-B185,inputs!$C$4)*inputs!$B$3)</f>
        <v>1146</v>
      </c>
      <c r="D185" s="16">
        <f>MAX(0,(MIN(A185,inputs!$C$5)-(inputs!$C$4+B185))*inputs!$B$4)</f>
        <v>0</v>
      </c>
      <c r="E185" s="16">
        <f>MAX(0, (calculations!A185-inputs!$C$5)*inputs!$B$5)</f>
        <v>0</v>
      </c>
      <c r="F185" s="19">
        <f>MAX(0,inputs!$B$13*(MIN(calculations!A185,inputs!$C$14)-inputs!$C$13))+MAX(0,inputs!$B$14*(calculations!A185-inputs!$C$14))</f>
        <v>759.22500000000002</v>
      </c>
      <c r="G185" s="22">
        <f>MAX(MIN((calculations!A185-inputs!$B$21)/10000,100%),0) * inputs!$B$18</f>
        <v>0</v>
      </c>
      <c r="H185" s="24">
        <f>MIN(inputs!$B$32,A185)</f>
        <v>18300</v>
      </c>
      <c r="I185" s="24">
        <f>inputs!$B$29*(1+inputs!$B$33)-MAX(0,inputs!$B$31*(H185-inputs!$B$30))</f>
        <v>46486.999999999993</v>
      </c>
      <c r="J185" s="19">
        <f>$H185+(INT(COLUMN(J$1)/2) - 5) * ($A185-$H185)/9</f>
        <v>18300</v>
      </c>
      <c r="K185" s="24">
        <f>MAX(0,I185*(1+inputs!$B$33)-MAX(0,inputs!$B$31*(J185-inputs!$B$30)))</f>
        <v>47184.304999999986</v>
      </c>
      <c r="L185" s="19">
        <f>$H185+(INT(COLUMN(L$1)/2) - 5) * ($A185-$H185)/9</f>
        <v>18300</v>
      </c>
      <c r="M185" s="24">
        <f>MAX(0,K185*(1+inputs!$B$33)-MAX(0,inputs!$B$31*(L185-inputs!$B$30)))</f>
        <v>47892.06957499998</v>
      </c>
      <c r="N185" s="19">
        <f>$H185+(INT(COLUMN(N$1)/2) - 5) * ($A185-$H185)/9</f>
        <v>18300</v>
      </c>
      <c r="O185" s="24">
        <f>MAX(0,M185*(1+inputs!$B$33)-MAX(0,inputs!$B$31*(N185-inputs!$B$30)))</f>
        <v>48610.450618624971</v>
      </c>
      <c r="P185" s="19">
        <f>$H185+(INT(COLUMN(P$1)/2) - 5) * ($A185-$H185)/9</f>
        <v>18300</v>
      </c>
      <c r="Q185" s="24">
        <f>MAX(0,O185*(1+inputs!$B$33)-MAX(0,inputs!$B$31*(P185-inputs!$B$30)))</f>
        <v>49339.607377904344</v>
      </c>
      <c r="R185" s="19">
        <f>$H185+(INT(COLUMN(R$1)/2) - 5) * ($A185-$H185)/9</f>
        <v>18300</v>
      </c>
      <c r="S185" s="24">
        <f>MAX(0,Q185*(1+inputs!$B$33)-MAX(0,inputs!$B$31*(R185-inputs!$B$30)))</f>
        <v>50079.7014885729</v>
      </c>
      <c r="T185" s="19">
        <f>$H185+(INT(COLUMN(T$1)/2) - 5) * ($A185-$H185)/9</f>
        <v>18300</v>
      </c>
      <c r="U185" s="24">
        <f>MAX(0,S185*(1+inputs!$B$33)-MAX(0,inputs!$B$31*(T185-inputs!$B$30)))</f>
        <v>50830.897010901492</v>
      </c>
      <c r="V185" s="19">
        <f>$H185+(INT(COLUMN(V$1)/2) - 5) * ($A185-$H185)/9</f>
        <v>18300</v>
      </c>
      <c r="W185" s="24">
        <f>MAX(0,U185*(1+inputs!$B$33)-MAX(0,inputs!$B$31*(V185-inputs!$B$30)))</f>
        <v>51593.360466065009</v>
      </c>
      <c r="X185" s="19">
        <f>$H185+(INT(COLUMN(X$1)/2) - 5) * ($A185-$H185)/9</f>
        <v>18300</v>
      </c>
      <c r="Y185" s="24">
        <f>MAX(0,W185*(1+inputs!$B$33)-MAX(0,inputs!$B$31*(X185-inputs!$B$30)))</f>
        <v>52367.26087305598</v>
      </c>
      <c r="Z185" s="19">
        <f>IF(inputs!$B$27="YES",MAX(0,inputs!$B$31*(X185-inputs!$B$30)),0)</f>
        <v>0</v>
      </c>
      <c r="AA185" s="3">
        <f t="shared" si="10"/>
        <v>1905.2249999999999</v>
      </c>
      <c r="AB185" s="1">
        <f t="shared" si="11"/>
        <v>0.33250000000000002</v>
      </c>
      <c r="AC185" s="8">
        <f t="shared" si="12"/>
        <v>16394.775000000001</v>
      </c>
    </row>
    <row r="186" spans="1:29" x14ac:dyDescent="0.2">
      <c r="A186" s="11">
        <f t="shared" si="9"/>
        <v>18400</v>
      </c>
      <c r="B186" s="15">
        <f>inputs!$C$3-MAX(0,MIN((calculations!A186-inputs!$B$8)*0.5,inputs!$C$3))+IF(AND(inputs!$B$23="YES",A186&lt;=inputs!$B$25),inputs!$B$24,0)</f>
        <v>12570</v>
      </c>
      <c r="C186" s="15">
        <f>MAX(0,MIN(A186-B186,inputs!$C$4)*inputs!$B$3)</f>
        <v>1166</v>
      </c>
      <c r="D186" s="16">
        <f>MAX(0,(MIN(A186,inputs!$C$5)-(inputs!$C$4+B186))*inputs!$B$4)</f>
        <v>0</v>
      </c>
      <c r="E186" s="16">
        <f>MAX(0, (calculations!A186-inputs!$C$5)*inputs!$B$5)</f>
        <v>0</v>
      </c>
      <c r="F186" s="19">
        <f>MAX(0,inputs!$B$13*(MIN(calculations!A186,inputs!$C$14)-inputs!$C$13))+MAX(0,inputs!$B$14*(calculations!A186-inputs!$C$14))</f>
        <v>772.47500000000002</v>
      </c>
      <c r="G186" s="22">
        <f>MAX(MIN((calculations!A186-inputs!$B$21)/10000,100%),0) * inputs!$B$18</f>
        <v>0</v>
      </c>
      <c r="H186" s="24">
        <f>MIN(inputs!$B$32,A186)</f>
        <v>18400</v>
      </c>
      <c r="I186" s="24">
        <f>inputs!$B$29*(1+inputs!$B$33)-MAX(0,inputs!$B$31*(H186-inputs!$B$30))</f>
        <v>46486.999999999993</v>
      </c>
      <c r="J186" s="19">
        <f>$H186+(INT(COLUMN(J$1)/2) - 5) * ($A186-$H186)/9</f>
        <v>18400</v>
      </c>
      <c r="K186" s="24">
        <f>MAX(0,I186*(1+inputs!$B$33)-MAX(0,inputs!$B$31*(J186-inputs!$B$30)))</f>
        <v>47184.304999999986</v>
      </c>
      <c r="L186" s="19">
        <f>$H186+(INT(COLUMN(L$1)/2) - 5) * ($A186-$H186)/9</f>
        <v>18400</v>
      </c>
      <c r="M186" s="24">
        <f>MAX(0,K186*(1+inputs!$B$33)-MAX(0,inputs!$B$31*(L186-inputs!$B$30)))</f>
        <v>47892.06957499998</v>
      </c>
      <c r="N186" s="19">
        <f>$H186+(INT(COLUMN(N$1)/2) - 5) * ($A186-$H186)/9</f>
        <v>18400</v>
      </c>
      <c r="O186" s="24">
        <f>MAX(0,M186*(1+inputs!$B$33)-MAX(0,inputs!$B$31*(N186-inputs!$B$30)))</f>
        <v>48610.450618624971</v>
      </c>
      <c r="P186" s="19">
        <f>$H186+(INT(COLUMN(P$1)/2) - 5) * ($A186-$H186)/9</f>
        <v>18400</v>
      </c>
      <c r="Q186" s="24">
        <f>MAX(0,O186*(1+inputs!$B$33)-MAX(0,inputs!$B$31*(P186-inputs!$B$30)))</f>
        <v>49339.607377904344</v>
      </c>
      <c r="R186" s="19">
        <f>$H186+(INT(COLUMN(R$1)/2) - 5) * ($A186-$H186)/9</f>
        <v>18400</v>
      </c>
      <c r="S186" s="24">
        <f>MAX(0,Q186*(1+inputs!$B$33)-MAX(0,inputs!$B$31*(R186-inputs!$B$30)))</f>
        <v>50079.7014885729</v>
      </c>
      <c r="T186" s="19">
        <f>$H186+(INT(COLUMN(T$1)/2) - 5) * ($A186-$H186)/9</f>
        <v>18400</v>
      </c>
      <c r="U186" s="24">
        <f>MAX(0,S186*(1+inputs!$B$33)-MAX(0,inputs!$B$31*(T186-inputs!$B$30)))</f>
        <v>50830.897010901492</v>
      </c>
      <c r="V186" s="19">
        <f>$H186+(INT(COLUMN(V$1)/2) - 5) * ($A186-$H186)/9</f>
        <v>18400</v>
      </c>
      <c r="W186" s="24">
        <f>MAX(0,U186*(1+inputs!$B$33)-MAX(0,inputs!$B$31*(V186-inputs!$B$30)))</f>
        <v>51593.360466065009</v>
      </c>
      <c r="X186" s="19">
        <f>$H186+(INT(COLUMN(X$1)/2) - 5) * ($A186-$H186)/9</f>
        <v>18400</v>
      </c>
      <c r="Y186" s="24">
        <f>MAX(0,W186*(1+inputs!$B$33)-MAX(0,inputs!$B$31*(X186-inputs!$B$30)))</f>
        <v>52367.26087305598</v>
      </c>
      <c r="Z186" s="19">
        <f>IF(inputs!$B$27="YES",MAX(0,inputs!$B$31*(X186-inputs!$B$30)),0)</f>
        <v>0</v>
      </c>
      <c r="AA186" s="3">
        <f t="shared" si="10"/>
        <v>1938.4749999999999</v>
      </c>
      <c r="AB186" s="1">
        <f t="shared" si="11"/>
        <v>0.33250000000000002</v>
      </c>
      <c r="AC186" s="8">
        <f t="shared" si="12"/>
        <v>16461.525000000001</v>
      </c>
    </row>
    <row r="187" spans="1:29" x14ac:dyDescent="0.2">
      <c r="A187" s="11">
        <f t="shared" si="9"/>
        <v>18500</v>
      </c>
      <c r="B187" s="15">
        <f>inputs!$C$3-MAX(0,MIN((calculations!A187-inputs!$B$8)*0.5,inputs!$C$3))+IF(AND(inputs!$B$23="YES",A187&lt;=inputs!$B$25),inputs!$B$24,0)</f>
        <v>12570</v>
      </c>
      <c r="C187" s="15">
        <f>MAX(0,MIN(A187-B187,inputs!$C$4)*inputs!$B$3)</f>
        <v>1186</v>
      </c>
      <c r="D187" s="16">
        <f>MAX(0,(MIN(A187,inputs!$C$5)-(inputs!$C$4+B187))*inputs!$B$4)</f>
        <v>0</v>
      </c>
      <c r="E187" s="16">
        <f>MAX(0, (calculations!A187-inputs!$C$5)*inputs!$B$5)</f>
        <v>0</v>
      </c>
      <c r="F187" s="19">
        <f>MAX(0,inputs!$B$13*(MIN(calculations!A187,inputs!$C$14)-inputs!$C$13))+MAX(0,inputs!$B$14*(calculations!A187-inputs!$C$14))</f>
        <v>785.72500000000002</v>
      </c>
      <c r="G187" s="22">
        <f>MAX(MIN((calculations!A187-inputs!$B$21)/10000,100%),0) * inputs!$B$18</f>
        <v>0</v>
      </c>
      <c r="H187" s="24">
        <f>MIN(inputs!$B$32,A187)</f>
        <v>18500</v>
      </c>
      <c r="I187" s="24">
        <f>inputs!$B$29*(1+inputs!$B$33)-MAX(0,inputs!$B$31*(H187-inputs!$B$30))</f>
        <v>46486.999999999993</v>
      </c>
      <c r="J187" s="19">
        <f>$H187+(INT(COLUMN(J$1)/2) - 5) * ($A187-$H187)/9</f>
        <v>18500</v>
      </c>
      <c r="K187" s="24">
        <f>MAX(0,I187*(1+inputs!$B$33)-MAX(0,inputs!$B$31*(J187-inputs!$B$30)))</f>
        <v>47184.304999999986</v>
      </c>
      <c r="L187" s="19">
        <f>$H187+(INT(COLUMN(L$1)/2) - 5) * ($A187-$H187)/9</f>
        <v>18500</v>
      </c>
      <c r="M187" s="24">
        <f>MAX(0,K187*(1+inputs!$B$33)-MAX(0,inputs!$B$31*(L187-inputs!$B$30)))</f>
        <v>47892.06957499998</v>
      </c>
      <c r="N187" s="19">
        <f>$H187+(INT(COLUMN(N$1)/2) - 5) * ($A187-$H187)/9</f>
        <v>18500</v>
      </c>
      <c r="O187" s="24">
        <f>MAX(0,M187*(1+inputs!$B$33)-MAX(0,inputs!$B$31*(N187-inputs!$B$30)))</f>
        <v>48610.450618624971</v>
      </c>
      <c r="P187" s="19">
        <f>$H187+(INT(COLUMN(P$1)/2) - 5) * ($A187-$H187)/9</f>
        <v>18500</v>
      </c>
      <c r="Q187" s="24">
        <f>MAX(0,O187*(1+inputs!$B$33)-MAX(0,inputs!$B$31*(P187-inputs!$B$30)))</f>
        <v>49339.607377904344</v>
      </c>
      <c r="R187" s="19">
        <f>$H187+(INT(COLUMN(R$1)/2) - 5) * ($A187-$H187)/9</f>
        <v>18500</v>
      </c>
      <c r="S187" s="24">
        <f>MAX(0,Q187*(1+inputs!$B$33)-MAX(0,inputs!$B$31*(R187-inputs!$B$30)))</f>
        <v>50079.7014885729</v>
      </c>
      <c r="T187" s="19">
        <f>$H187+(INT(COLUMN(T$1)/2) - 5) * ($A187-$H187)/9</f>
        <v>18500</v>
      </c>
      <c r="U187" s="24">
        <f>MAX(0,S187*(1+inputs!$B$33)-MAX(0,inputs!$B$31*(T187-inputs!$B$30)))</f>
        <v>50830.897010901492</v>
      </c>
      <c r="V187" s="19">
        <f>$H187+(INT(COLUMN(V$1)/2) - 5) * ($A187-$H187)/9</f>
        <v>18500</v>
      </c>
      <c r="W187" s="24">
        <f>MAX(0,U187*(1+inputs!$B$33)-MAX(0,inputs!$B$31*(V187-inputs!$B$30)))</f>
        <v>51593.360466065009</v>
      </c>
      <c r="X187" s="19">
        <f>$H187+(INT(COLUMN(X$1)/2) - 5) * ($A187-$H187)/9</f>
        <v>18500</v>
      </c>
      <c r="Y187" s="24">
        <f>MAX(0,W187*(1+inputs!$B$33)-MAX(0,inputs!$B$31*(X187-inputs!$B$30)))</f>
        <v>52367.26087305598</v>
      </c>
      <c r="Z187" s="19">
        <f>IF(inputs!$B$27="YES",MAX(0,inputs!$B$31*(X187-inputs!$B$30)),0)</f>
        <v>0</v>
      </c>
      <c r="AA187" s="3">
        <f t="shared" si="10"/>
        <v>1971.7249999999999</v>
      </c>
      <c r="AB187" s="1">
        <f t="shared" si="11"/>
        <v>0.33250000000000002</v>
      </c>
      <c r="AC187" s="8">
        <f t="shared" si="12"/>
        <v>16528.275000000001</v>
      </c>
    </row>
    <row r="188" spans="1:29" x14ac:dyDescent="0.2">
      <c r="A188" s="11">
        <f t="shared" si="9"/>
        <v>18600</v>
      </c>
      <c r="B188" s="15">
        <f>inputs!$C$3-MAX(0,MIN((calculations!A188-inputs!$B$8)*0.5,inputs!$C$3))+IF(AND(inputs!$B$23="YES",A188&lt;=inputs!$B$25),inputs!$B$24,0)</f>
        <v>12570</v>
      </c>
      <c r="C188" s="15">
        <f>MAX(0,MIN(A188-B188,inputs!$C$4)*inputs!$B$3)</f>
        <v>1206</v>
      </c>
      <c r="D188" s="16">
        <f>MAX(0,(MIN(A188,inputs!$C$5)-(inputs!$C$4+B188))*inputs!$B$4)</f>
        <v>0</v>
      </c>
      <c r="E188" s="16">
        <f>MAX(0, (calculations!A188-inputs!$C$5)*inputs!$B$5)</f>
        <v>0</v>
      </c>
      <c r="F188" s="19">
        <f>MAX(0,inputs!$B$13*(MIN(calculations!A188,inputs!$C$14)-inputs!$C$13))+MAX(0,inputs!$B$14*(calculations!A188-inputs!$C$14))</f>
        <v>798.97500000000002</v>
      </c>
      <c r="G188" s="22">
        <f>MAX(MIN((calculations!A188-inputs!$B$21)/10000,100%),0) * inputs!$B$18</f>
        <v>0</v>
      </c>
      <c r="H188" s="24">
        <f>MIN(inputs!$B$32,A188)</f>
        <v>18600</v>
      </c>
      <c r="I188" s="24">
        <f>inputs!$B$29*(1+inputs!$B$33)-MAX(0,inputs!$B$31*(H188-inputs!$B$30))</f>
        <v>46486.999999999993</v>
      </c>
      <c r="J188" s="19">
        <f>$H188+(INT(COLUMN(J$1)/2) - 5) * ($A188-$H188)/9</f>
        <v>18600</v>
      </c>
      <c r="K188" s="24">
        <f>MAX(0,I188*(1+inputs!$B$33)-MAX(0,inputs!$B$31*(J188-inputs!$B$30)))</f>
        <v>47184.304999999986</v>
      </c>
      <c r="L188" s="19">
        <f>$H188+(INT(COLUMN(L$1)/2) - 5) * ($A188-$H188)/9</f>
        <v>18600</v>
      </c>
      <c r="M188" s="24">
        <f>MAX(0,K188*(1+inputs!$B$33)-MAX(0,inputs!$B$31*(L188-inputs!$B$30)))</f>
        <v>47892.06957499998</v>
      </c>
      <c r="N188" s="19">
        <f>$H188+(INT(COLUMN(N$1)/2) - 5) * ($A188-$H188)/9</f>
        <v>18600</v>
      </c>
      <c r="O188" s="24">
        <f>MAX(0,M188*(1+inputs!$B$33)-MAX(0,inputs!$B$31*(N188-inputs!$B$30)))</f>
        <v>48610.450618624971</v>
      </c>
      <c r="P188" s="19">
        <f>$H188+(INT(COLUMN(P$1)/2) - 5) * ($A188-$H188)/9</f>
        <v>18600</v>
      </c>
      <c r="Q188" s="24">
        <f>MAX(0,O188*(1+inputs!$B$33)-MAX(0,inputs!$B$31*(P188-inputs!$B$30)))</f>
        <v>49339.607377904344</v>
      </c>
      <c r="R188" s="19">
        <f>$H188+(INT(COLUMN(R$1)/2) - 5) * ($A188-$H188)/9</f>
        <v>18600</v>
      </c>
      <c r="S188" s="24">
        <f>MAX(0,Q188*(1+inputs!$B$33)-MAX(0,inputs!$B$31*(R188-inputs!$B$30)))</f>
        <v>50079.7014885729</v>
      </c>
      <c r="T188" s="19">
        <f>$H188+(INT(COLUMN(T$1)/2) - 5) * ($A188-$H188)/9</f>
        <v>18600</v>
      </c>
      <c r="U188" s="24">
        <f>MAX(0,S188*(1+inputs!$B$33)-MAX(0,inputs!$B$31*(T188-inputs!$B$30)))</f>
        <v>50830.897010901492</v>
      </c>
      <c r="V188" s="19">
        <f>$H188+(INT(COLUMN(V$1)/2) - 5) * ($A188-$H188)/9</f>
        <v>18600</v>
      </c>
      <c r="W188" s="24">
        <f>MAX(0,U188*(1+inputs!$B$33)-MAX(0,inputs!$B$31*(V188-inputs!$B$30)))</f>
        <v>51593.360466065009</v>
      </c>
      <c r="X188" s="19">
        <f>$H188+(INT(COLUMN(X$1)/2) - 5) * ($A188-$H188)/9</f>
        <v>18600</v>
      </c>
      <c r="Y188" s="24">
        <f>MAX(0,W188*(1+inputs!$B$33)-MAX(0,inputs!$B$31*(X188-inputs!$B$30)))</f>
        <v>52367.26087305598</v>
      </c>
      <c r="Z188" s="19">
        <f>IF(inputs!$B$27="YES",MAX(0,inputs!$B$31*(X188-inputs!$B$30)),0)</f>
        <v>0</v>
      </c>
      <c r="AA188" s="3">
        <f t="shared" si="10"/>
        <v>2004.9749999999999</v>
      </c>
      <c r="AB188" s="1">
        <f t="shared" si="11"/>
        <v>0.33250000000000002</v>
      </c>
      <c r="AC188" s="8">
        <f t="shared" si="12"/>
        <v>16595.025000000001</v>
      </c>
    </row>
    <row r="189" spans="1:29" x14ac:dyDescent="0.2">
      <c r="A189" s="11">
        <f t="shared" si="9"/>
        <v>18700</v>
      </c>
      <c r="B189" s="15">
        <f>inputs!$C$3-MAX(0,MIN((calculations!A189-inputs!$B$8)*0.5,inputs!$C$3))+IF(AND(inputs!$B$23="YES",A189&lt;=inputs!$B$25),inputs!$B$24,0)</f>
        <v>12570</v>
      </c>
      <c r="C189" s="15">
        <f>MAX(0,MIN(A189-B189,inputs!$C$4)*inputs!$B$3)</f>
        <v>1226</v>
      </c>
      <c r="D189" s="16">
        <f>MAX(0,(MIN(A189,inputs!$C$5)-(inputs!$C$4+B189))*inputs!$B$4)</f>
        <v>0</v>
      </c>
      <c r="E189" s="16">
        <f>MAX(0, (calculations!A189-inputs!$C$5)*inputs!$B$5)</f>
        <v>0</v>
      </c>
      <c r="F189" s="19">
        <f>MAX(0,inputs!$B$13*(MIN(calculations!A189,inputs!$C$14)-inputs!$C$13))+MAX(0,inputs!$B$14*(calculations!A189-inputs!$C$14))</f>
        <v>812.22500000000002</v>
      </c>
      <c r="G189" s="22">
        <f>MAX(MIN((calculations!A189-inputs!$B$21)/10000,100%),0) * inputs!$B$18</f>
        <v>0</v>
      </c>
      <c r="H189" s="24">
        <f>MIN(inputs!$B$32,A189)</f>
        <v>18700</v>
      </c>
      <c r="I189" s="24">
        <f>inputs!$B$29*(1+inputs!$B$33)-MAX(0,inputs!$B$31*(H189-inputs!$B$30))</f>
        <v>46486.999999999993</v>
      </c>
      <c r="J189" s="19">
        <f>$H189+(INT(COLUMN(J$1)/2) - 5) * ($A189-$H189)/9</f>
        <v>18700</v>
      </c>
      <c r="K189" s="24">
        <f>MAX(0,I189*(1+inputs!$B$33)-MAX(0,inputs!$B$31*(J189-inputs!$B$30)))</f>
        <v>47184.304999999986</v>
      </c>
      <c r="L189" s="19">
        <f>$H189+(INT(COLUMN(L$1)/2) - 5) * ($A189-$H189)/9</f>
        <v>18700</v>
      </c>
      <c r="M189" s="24">
        <f>MAX(0,K189*(1+inputs!$B$33)-MAX(0,inputs!$B$31*(L189-inputs!$B$30)))</f>
        <v>47892.06957499998</v>
      </c>
      <c r="N189" s="19">
        <f>$H189+(INT(COLUMN(N$1)/2) - 5) * ($A189-$H189)/9</f>
        <v>18700</v>
      </c>
      <c r="O189" s="24">
        <f>MAX(0,M189*(1+inputs!$B$33)-MAX(0,inputs!$B$31*(N189-inputs!$B$30)))</f>
        <v>48610.450618624971</v>
      </c>
      <c r="P189" s="19">
        <f>$H189+(INT(COLUMN(P$1)/2) - 5) * ($A189-$H189)/9</f>
        <v>18700</v>
      </c>
      <c r="Q189" s="24">
        <f>MAX(0,O189*(1+inputs!$B$33)-MAX(0,inputs!$B$31*(P189-inputs!$B$30)))</f>
        <v>49339.607377904344</v>
      </c>
      <c r="R189" s="19">
        <f>$H189+(INT(COLUMN(R$1)/2) - 5) * ($A189-$H189)/9</f>
        <v>18700</v>
      </c>
      <c r="S189" s="24">
        <f>MAX(0,Q189*(1+inputs!$B$33)-MAX(0,inputs!$B$31*(R189-inputs!$B$30)))</f>
        <v>50079.7014885729</v>
      </c>
      <c r="T189" s="19">
        <f>$H189+(INT(COLUMN(T$1)/2) - 5) * ($A189-$H189)/9</f>
        <v>18700</v>
      </c>
      <c r="U189" s="24">
        <f>MAX(0,S189*(1+inputs!$B$33)-MAX(0,inputs!$B$31*(T189-inputs!$B$30)))</f>
        <v>50830.897010901492</v>
      </c>
      <c r="V189" s="19">
        <f>$H189+(INT(COLUMN(V$1)/2) - 5) * ($A189-$H189)/9</f>
        <v>18700</v>
      </c>
      <c r="W189" s="24">
        <f>MAX(0,U189*(1+inputs!$B$33)-MAX(0,inputs!$B$31*(V189-inputs!$B$30)))</f>
        <v>51593.360466065009</v>
      </c>
      <c r="X189" s="19">
        <f>$H189+(INT(COLUMN(X$1)/2) - 5) * ($A189-$H189)/9</f>
        <v>18700</v>
      </c>
      <c r="Y189" s="24">
        <f>MAX(0,W189*(1+inputs!$B$33)-MAX(0,inputs!$B$31*(X189-inputs!$B$30)))</f>
        <v>52367.26087305598</v>
      </c>
      <c r="Z189" s="19">
        <f>IF(inputs!$B$27="YES",MAX(0,inputs!$B$31*(X189-inputs!$B$30)),0)</f>
        <v>0</v>
      </c>
      <c r="AA189" s="3">
        <f t="shared" si="10"/>
        <v>2038.2249999999999</v>
      </c>
      <c r="AB189" s="1">
        <f t="shared" si="11"/>
        <v>0.33250000000000002</v>
      </c>
      <c r="AC189" s="8">
        <f t="shared" si="12"/>
        <v>16661.775000000001</v>
      </c>
    </row>
    <row r="190" spans="1:29" x14ac:dyDescent="0.2">
      <c r="A190" s="11">
        <f t="shared" si="9"/>
        <v>18800</v>
      </c>
      <c r="B190" s="15">
        <f>inputs!$C$3-MAX(0,MIN((calculations!A190-inputs!$B$8)*0.5,inputs!$C$3))+IF(AND(inputs!$B$23="YES",A190&lt;=inputs!$B$25),inputs!$B$24,0)</f>
        <v>12570</v>
      </c>
      <c r="C190" s="15">
        <f>MAX(0,MIN(A190-B190,inputs!$C$4)*inputs!$B$3)</f>
        <v>1246</v>
      </c>
      <c r="D190" s="16">
        <f>MAX(0,(MIN(A190,inputs!$C$5)-(inputs!$C$4+B190))*inputs!$B$4)</f>
        <v>0</v>
      </c>
      <c r="E190" s="16">
        <f>MAX(0, (calculations!A190-inputs!$C$5)*inputs!$B$5)</f>
        <v>0</v>
      </c>
      <c r="F190" s="19">
        <f>MAX(0,inputs!$B$13*(MIN(calculations!A190,inputs!$C$14)-inputs!$C$13))+MAX(0,inputs!$B$14*(calculations!A190-inputs!$C$14))</f>
        <v>825.47500000000002</v>
      </c>
      <c r="G190" s="22">
        <f>MAX(MIN((calculations!A190-inputs!$B$21)/10000,100%),0) * inputs!$B$18</f>
        <v>0</v>
      </c>
      <c r="H190" s="24">
        <f>MIN(inputs!$B$32,A190)</f>
        <v>18800</v>
      </c>
      <c r="I190" s="24">
        <f>inputs!$B$29*(1+inputs!$B$33)-MAX(0,inputs!$B$31*(H190-inputs!$B$30))</f>
        <v>46486.999999999993</v>
      </c>
      <c r="J190" s="19">
        <f>$H190+(INT(COLUMN(J$1)/2) - 5) * ($A190-$H190)/9</f>
        <v>18800</v>
      </c>
      <c r="K190" s="24">
        <f>MAX(0,I190*(1+inputs!$B$33)-MAX(0,inputs!$B$31*(J190-inputs!$B$30)))</f>
        <v>47184.304999999986</v>
      </c>
      <c r="L190" s="19">
        <f>$H190+(INT(COLUMN(L$1)/2) - 5) * ($A190-$H190)/9</f>
        <v>18800</v>
      </c>
      <c r="M190" s="24">
        <f>MAX(0,K190*(1+inputs!$B$33)-MAX(0,inputs!$B$31*(L190-inputs!$B$30)))</f>
        <v>47892.06957499998</v>
      </c>
      <c r="N190" s="19">
        <f>$H190+(INT(COLUMN(N$1)/2) - 5) * ($A190-$H190)/9</f>
        <v>18800</v>
      </c>
      <c r="O190" s="24">
        <f>MAX(0,M190*(1+inputs!$B$33)-MAX(0,inputs!$B$31*(N190-inputs!$B$30)))</f>
        <v>48610.450618624971</v>
      </c>
      <c r="P190" s="19">
        <f>$H190+(INT(COLUMN(P$1)/2) - 5) * ($A190-$H190)/9</f>
        <v>18800</v>
      </c>
      <c r="Q190" s="24">
        <f>MAX(0,O190*(1+inputs!$B$33)-MAX(0,inputs!$B$31*(P190-inputs!$B$30)))</f>
        <v>49339.607377904344</v>
      </c>
      <c r="R190" s="19">
        <f>$H190+(INT(COLUMN(R$1)/2) - 5) * ($A190-$H190)/9</f>
        <v>18800</v>
      </c>
      <c r="S190" s="24">
        <f>MAX(0,Q190*(1+inputs!$B$33)-MAX(0,inputs!$B$31*(R190-inputs!$B$30)))</f>
        <v>50079.7014885729</v>
      </c>
      <c r="T190" s="19">
        <f>$H190+(INT(COLUMN(T$1)/2) - 5) * ($A190-$H190)/9</f>
        <v>18800</v>
      </c>
      <c r="U190" s="24">
        <f>MAX(0,S190*(1+inputs!$B$33)-MAX(0,inputs!$B$31*(T190-inputs!$B$30)))</f>
        <v>50830.897010901492</v>
      </c>
      <c r="V190" s="19">
        <f>$H190+(INT(COLUMN(V$1)/2) - 5) * ($A190-$H190)/9</f>
        <v>18800</v>
      </c>
      <c r="W190" s="24">
        <f>MAX(0,U190*(1+inputs!$B$33)-MAX(0,inputs!$B$31*(V190-inputs!$B$30)))</f>
        <v>51593.360466065009</v>
      </c>
      <c r="X190" s="19">
        <f>$H190+(INT(COLUMN(X$1)/2) - 5) * ($A190-$H190)/9</f>
        <v>18800</v>
      </c>
      <c r="Y190" s="24">
        <f>MAX(0,W190*(1+inputs!$B$33)-MAX(0,inputs!$B$31*(X190-inputs!$B$30)))</f>
        <v>52367.26087305598</v>
      </c>
      <c r="Z190" s="19">
        <f>IF(inputs!$B$27="YES",MAX(0,inputs!$B$31*(X190-inputs!$B$30)),0)</f>
        <v>0</v>
      </c>
      <c r="AA190" s="3">
        <f t="shared" si="10"/>
        <v>2071.4749999999999</v>
      </c>
      <c r="AB190" s="1">
        <f t="shared" si="11"/>
        <v>0.33250000000000002</v>
      </c>
      <c r="AC190" s="8">
        <f t="shared" si="12"/>
        <v>16728.525000000001</v>
      </c>
    </row>
    <row r="191" spans="1:29" x14ac:dyDescent="0.2">
      <c r="A191" s="11">
        <f t="shared" si="9"/>
        <v>18900</v>
      </c>
      <c r="B191" s="15">
        <f>inputs!$C$3-MAX(0,MIN((calculations!A191-inputs!$B$8)*0.5,inputs!$C$3))+IF(AND(inputs!$B$23="YES",A191&lt;=inputs!$B$25),inputs!$B$24,0)</f>
        <v>12570</v>
      </c>
      <c r="C191" s="15">
        <f>MAX(0,MIN(A191-B191,inputs!$C$4)*inputs!$B$3)</f>
        <v>1266</v>
      </c>
      <c r="D191" s="16">
        <f>MAX(0,(MIN(A191,inputs!$C$5)-(inputs!$C$4+B191))*inputs!$B$4)</f>
        <v>0</v>
      </c>
      <c r="E191" s="16">
        <f>MAX(0, (calculations!A191-inputs!$C$5)*inputs!$B$5)</f>
        <v>0</v>
      </c>
      <c r="F191" s="19">
        <f>MAX(0,inputs!$B$13*(MIN(calculations!A191,inputs!$C$14)-inputs!$C$13))+MAX(0,inputs!$B$14*(calculations!A191-inputs!$C$14))</f>
        <v>838.72500000000002</v>
      </c>
      <c r="G191" s="22">
        <f>MAX(MIN((calculations!A191-inputs!$B$21)/10000,100%),0) * inputs!$B$18</f>
        <v>0</v>
      </c>
      <c r="H191" s="24">
        <f>MIN(inputs!$B$32,A191)</f>
        <v>18900</v>
      </c>
      <c r="I191" s="24">
        <f>inputs!$B$29*(1+inputs!$B$33)-MAX(0,inputs!$B$31*(H191-inputs!$B$30))</f>
        <v>46486.999999999993</v>
      </c>
      <c r="J191" s="19">
        <f>$H191+(INT(COLUMN(J$1)/2) - 5) * ($A191-$H191)/9</f>
        <v>18900</v>
      </c>
      <c r="K191" s="24">
        <f>MAX(0,I191*(1+inputs!$B$33)-MAX(0,inputs!$B$31*(J191-inputs!$B$30)))</f>
        <v>47184.304999999986</v>
      </c>
      <c r="L191" s="19">
        <f>$H191+(INT(COLUMN(L$1)/2) - 5) * ($A191-$H191)/9</f>
        <v>18900</v>
      </c>
      <c r="M191" s="24">
        <f>MAX(0,K191*(1+inputs!$B$33)-MAX(0,inputs!$B$31*(L191-inputs!$B$30)))</f>
        <v>47892.06957499998</v>
      </c>
      <c r="N191" s="19">
        <f>$H191+(INT(COLUMN(N$1)/2) - 5) * ($A191-$H191)/9</f>
        <v>18900</v>
      </c>
      <c r="O191" s="24">
        <f>MAX(0,M191*(1+inputs!$B$33)-MAX(0,inputs!$B$31*(N191-inputs!$B$30)))</f>
        <v>48610.450618624971</v>
      </c>
      <c r="P191" s="19">
        <f>$H191+(INT(COLUMN(P$1)/2) - 5) * ($A191-$H191)/9</f>
        <v>18900</v>
      </c>
      <c r="Q191" s="24">
        <f>MAX(0,O191*(1+inputs!$B$33)-MAX(0,inputs!$B$31*(P191-inputs!$B$30)))</f>
        <v>49339.607377904344</v>
      </c>
      <c r="R191" s="19">
        <f>$H191+(INT(COLUMN(R$1)/2) - 5) * ($A191-$H191)/9</f>
        <v>18900</v>
      </c>
      <c r="S191" s="24">
        <f>MAX(0,Q191*(1+inputs!$B$33)-MAX(0,inputs!$B$31*(R191-inputs!$B$30)))</f>
        <v>50079.7014885729</v>
      </c>
      <c r="T191" s="19">
        <f>$H191+(INT(COLUMN(T$1)/2) - 5) * ($A191-$H191)/9</f>
        <v>18900</v>
      </c>
      <c r="U191" s="24">
        <f>MAX(0,S191*(1+inputs!$B$33)-MAX(0,inputs!$B$31*(T191-inputs!$B$30)))</f>
        <v>50830.897010901492</v>
      </c>
      <c r="V191" s="19">
        <f>$H191+(INT(COLUMN(V$1)/2) - 5) * ($A191-$H191)/9</f>
        <v>18900</v>
      </c>
      <c r="W191" s="24">
        <f>MAX(0,U191*(1+inputs!$B$33)-MAX(0,inputs!$B$31*(V191-inputs!$B$30)))</f>
        <v>51593.360466065009</v>
      </c>
      <c r="X191" s="19">
        <f>$H191+(INT(COLUMN(X$1)/2) - 5) * ($A191-$H191)/9</f>
        <v>18900</v>
      </c>
      <c r="Y191" s="24">
        <f>MAX(0,W191*(1+inputs!$B$33)-MAX(0,inputs!$B$31*(X191-inputs!$B$30)))</f>
        <v>52367.26087305598</v>
      </c>
      <c r="Z191" s="19">
        <f>IF(inputs!$B$27="YES",MAX(0,inputs!$B$31*(X191-inputs!$B$30)),0)</f>
        <v>0</v>
      </c>
      <c r="AA191" s="3">
        <f t="shared" si="10"/>
        <v>2104.7249999999999</v>
      </c>
      <c r="AB191" s="1">
        <f t="shared" si="11"/>
        <v>0.33250000000000002</v>
      </c>
      <c r="AC191" s="8">
        <f t="shared" si="12"/>
        <v>16795.275000000001</v>
      </c>
    </row>
    <row r="192" spans="1:29" x14ac:dyDescent="0.2">
      <c r="A192" s="11">
        <f t="shared" si="9"/>
        <v>19000</v>
      </c>
      <c r="B192" s="15">
        <f>inputs!$C$3-MAX(0,MIN((calculations!A192-inputs!$B$8)*0.5,inputs!$C$3))+IF(AND(inputs!$B$23="YES",A192&lt;=inputs!$B$25),inputs!$B$24,0)</f>
        <v>12570</v>
      </c>
      <c r="C192" s="15">
        <f>MAX(0,MIN(A192-B192,inputs!$C$4)*inputs!$B$3)</f>
        <v>1286</v>
      </c>
      <c r="D192" s="16">
        <f>MAX(0,(MIN(A192,inputs!$C$5)-(inputs!$C$4+B192))*inputs!$B$4)</f>
        <v>0</v>
      </c>
      <c r="E192" s="16">
        <f>MAX(0, (calculations!A192-inputs!$C$5)*inputs!$B$5)</f>
        <v>0</v>
      </c>
      <c r="F192" s="19">
        <f>MAX(0,inputs!$B$13*(MIN(calculations!A192,inputs!$C$14)-inputs!$C$13))+MAX(0,inputs!$B$14*(calculations!A192-inputs!$C$14))</f>
        <v>851.97500000000002</v>
      </c>
      <c r="G192" s="22">
        <f>MAX(MIN((calculations!A192-inputs!$B$21)/10000,100%),0) * inputs!$B$18</f>
        <v>0</v>
      </c>
      <c r="H192" s="24">
        <f>MIN(inputs!$B$32,A192)</f>
        <v>19000</v>
      </c>
      <c r="I192" s="24">
        <f>inputs!$B$29*(1+inputs!$B$33)-MAX(0,inputs!$B$31*(H192-inputs!$B$30))</f>
        <v>46486.999999999993</v>
      </c>
      <c r="J192" s="19">
        <f>$H192+(INT(COLUMN(J$1)/2) - 5) * ($A192-$H192)/9</f>
        <v>19000</v>
      </c>
      <c r="K192" s="24">
        <f>MAX(0,I192*(1+inputs!$B$33)-MAX(0,inputs!$B$31*(J192-inputs!$B$30)))</f>
        <v>47184.304999999986</v>
      </c>
      <c r="L192" s="19">
        <f>$H192+(INT(COLUMN(L$1)/2) - 5) * ($A192-$H192)/9</f>
        <v>19000</v>
      </c>
      <c r="M192" s="24">
        <f>MAX(0,K192*(1+inputs!$B$33)-MAX(0,inputs!$B$31*(L192-inputs!$B$30)))</f>
        <v>47892.06957499998</v>
      </c>
      <c r="N192" s="19">
        <f>$H192+(INT(COLUMN(N$1)/2) - 5) * ($A192-$H192)/9</f>
        <v>19000</v>
      </c>
      <c r="O192" s="24">
        <f>MAX(0,M192*(1+inputs!$B$33)-MAX(0,inputs!$B$31*(N192-inputs!$B$30)))</f>
        <v>48610.450618624971</v>
      </c>
      <c r="P192" s="19">
        <f>$H192+(INT(COLUMN(P$1)/2) - 5) * ($A192-$H192)/9</f>
        <v>19000</v>
      </c>
      <c r="Q192" s="24">
        <f>MAX(0,O192*(1+inputs!$B$33)-MAX(0,inputs!$B$31*(P192-inputs!$B$30)))</f>
        <v>49339.607377904344</v>
      </c>
      <c r="R192" s="19">
        <f>$H192+(INT(COLUMN(R$1)/2) - 5) * ($A192-$H192)/9</f>
        <v>19000</v>
      </c>
      <c r="S192" s="24">
        <f>MAX(0,Q192*(1+inputs!$B$33)-MAX(0,inputs!$B$31*(R192-inputs!$B$30)))</f>
        <v>50079.7014885729</v>
      </c>
      <c r="T192" s="19">
        <f>$H192+(INT(COLUMN(T$1)/2) - 5) * ($A192-$H192)/9</f>
        <v>19000</v>
      </c>
      <c r="U192" s="24">
        <f>MAX(0,S192*(1+inputs!$B$33)-MAX(0,inputs!$B$31*(T192-inputs!$B$30)))</f>
        <v>50830.897010901492</v>
      </c>
      <c r="V192" s="19">
        <f>$H192+(INT(COLUMN(V$1)/2) - 5) * ($A192-$H192)/9</f>
        <v>19000</v>
      </c>
      <c r="W192" s="24">
        <f>MAX(0,U192*(1+inputs!$B$33)-MAX(0,inputs!$B$31*(V192-inputs!$B$30)))</f>
        <v>51593.360466065009</v>
      </c>
      <c r="X192" s="19">
        <f>$H192+(INT(COLUMN(X$1)/2) - 5) * ($A192-$H192)/9</f>
        <v>19000</v>
      </c>
      <c r="Y192" s="24">
        <f>MAX(0,W192*(1+inputs!$B$33)-MAX(0,inputs!$B$31*(X192-inputs!$B$30)))</f>
        <v>52367.26087305598</v>
      </c>
      <c r="Z192" s="19">
        <f>IF(inputs!$B$27="YES",MAX(0,inputs!$B$31*(X192-inputs!$B$30)),0)</f>
        <v>0</v>
      </c>
      <c r="AA192" s="3">
        <f t="shared" si="10"/>
        <v>2137.9749999999999</v>
      </c>
      <c r="AB192" s="1">
        <f t="shared" si="11"/>
        <v>0.33250000000000002</v>
      </c>
      <c r="AC192" s="8">
        <f t="shared" si="12"/>
        <v>16862.025000000001</v>
      </c>
    </row>
    <row r="193" spans="1:29" x14ac:dyDescent="0.2">
      <c r="A193" s="11">
        <f t="shared" si="9"/>
        <v>19100</v>
      </c>
      <c r="B193" s="15">
        <f>inputs!$C$3-MAX(0,MIN((calculations!A193-inputs!$B$8)*0.5,inputs!$C$3))+IF(AND(inputs!$B$23="YES",A193&lt;=inputs!$B$25),inputs!$B$24,0)</f>
        <v>12570</v>
      </c>
      <c r="C193" s="15">
        <f>MAX(0,MIN(A193-B193,inputs!$C$4)*inputs!$B$3)</f>
        <v>1306</v>
      </c>
      <c r="D193" s="16">
        <f>MAX(0,(MIN(A193,inputs!$C$5)-(inputs!$C$4+B193))*inputs!$B$4)</f>
        <v>0</v>
      </c>
      <c r="E193" s="16">
        <f>MAX(0, (calculations!A193-inputs!$C$5)*inputs!$B$5)</f>
        <v>0</v>
      </c>
      <c r="F193" s="19">
        <f>MAX(0,inputs!$B$13*(MIN(calculations!A193,inputs!$C$14)-inputs!$C$13))+MAX(0,inputs!$B$14*(calculations!A193-inputs!$C$14))</f>
        <v>865.22500000000002</v>
      </c>
      <c r="G193" s="22">
        <f>MAX(MIN((calculations!A193-inputs!$B$21)/10000,100%),0) * inputs!$B$18</f>
        <v>0</v>
      </c>
      <c r="H193" s="24">
        <f>MIN(inputs!$B$32,A193)</f>
        <v>19100</v>
      </c>
      <c r="I193" s="24">
        <f>inputs!$B$29*(1+inputs!$B$33)-MAX(0,inputs!$B$31*(H193-inputs!$B$30))</f>
        <v>46486.999999999993</v>
      </c>
      <c r="J193" s="19">
        <f>$H193+(INT(COLUMN(J$1)/2) - 5) * ($A193-$H193)/9</f>
        <v>19100</v>
      </c>
      <c r="K193" s="24">
        <f>MAX(0,I193*(1+inputs!$B$33)-MAX(0,inputs!$B$31*(J193-inputs!$B$30)))</f>
        <v>47184.304999999986</v>
      </c>
      <c r="L193" s="19">
        <f>$H193+(INT(COLUMN(L$1)/2) - 5) * ($A193-$H193)/9</f>
        <v>19100</v>
      </c>
      <c r="M193" s="24">
        <f>MAX(0,K193*(1+inputs!$B$33)-MAX(0,inputs!$B$31*(L193-inputs!$B$30)))</f>
        <v>47892.06957499998</v>
      </c>
      <c r="N193" s="19">
        <f>$H193+(INT(COLUMN(N$1)/2) - 5) * ($A193-$H193)/9</f>
        <v>19100</v>
      </c>
      <c r="O193" s="24">
        <f>MAX(0,M193*(1+inputs!$B$33)-MAX(0,inputs!$B$31*(N193-inputs!$B$30)))</f>
        <v>48610.450618624971</v>
      </c>
      <c r="P193" s="19">
        <f>$H193+(INT(COLUMN(P$1)/2) - 5) * ($A193-$H193)/9</f>
        <v>19100</v>
      </c>
      <c r="Q193" s="24">
        <f>MAX(0,O193*(1+inputs!$B$33)-MAX(0,inputs!$B$31*(P193-inputs!$B$30)))</f>
        <v>49339.607377904344</v>
      </c>
      <c r="R193" s="19">
        <f>$H193+(INT(COLUMN(R$1)/2) - 5) * ($A193-$H193)/9</f>
        <v>19100</v>
      </c>
      <c r="S193" s="24">
        <f>MAX(0,Q193*(1+inputs!$B$33)-MAX(0,inputs!$B$31*(R193-inputs!$B$30)))</f>
        <v>50079.7014885729</v>
      </c>
      <c r="T193" s="19">
        <f>$H193+(INT(COLUMN(T$1)/2) - 5) * ($A193-$H193)/9</f>
        <v>19100</v>
      </c>
      <c r="U193" s="24">
        <f>MAX(0,S193*(1+inputs!$B$33)-MAX(0,inputs!$B$31*(T193-inputs!$B$30)))</f>
        <v>50830.897010901492</v>
      </c>
      <c r="V193" s="19">
        <f>$H193+(INT(COLUMN(V$1)/2) - 5) * ($A193-$H193)/9</f>
        <v>19100</v>
      </c>
      <c r="W193" s="24">
        <f>MAX(0,U193*(1+inputs!$B$33)-MAX(0,inputs!$B$31*(V193-inputs!$B$30)))</f>
        <v>51593.360466065009</v>
      </c>
      <c r="X193" s="19">
        <f>$H193+(INT(COLUMN(X$1)/2) - 5) * ($A193-$H193)/9</f>
        <v>19100</v>
      </c>
      <c r="Y193" s="24">
        <f>MAX(0,W193*(1+inputs!$B$33)-MAX(0,inputs!$B$31*(X193-inputs!$B$30)))</f>
        <v>52367.26087305598</v>
      </c>
      <c r="Z193" s="19">
        <f>IF(inputs!$B$27="YES",MAX(0,inputs!$B$31*(X193-inputs!$B$30)),0)</f>
        <v>0</v>
      </c>
      <c r="AA193" s="3">
        <f t="shared" si="10"/>
        <v>2171.2249999999999</v>
      </c>
      <c r="AB193" s="1">
        <f t="shared" si="11"/>
        <v>0.33250000000000002</v>
      </c>
      <c r="AC193" s="8">
        <f t="shared" si="12"/>
        <v>16928.775000000001</v>
      </c>
    </row>
    <row r="194" spans="1:29" x14ac:dyDescent="0.2">
      <c r="A194" s="11">
        <f t="shared" si="9"/>
        <v>19200</v>
      </c>
      <c r="B194" s="15">
        <f>inputs!$C$3-MAX(0,MIN((calculations!A194-inputs!$B$8)*0.5,inputs!$C$3))+IF(AND(inputs!$B$23="YES",A194&lt;=inputs!$B$25),inputs!$B$24,0)</f>
        <v>12570</v>
      </c>
      <c r="C194" s="15">
        <f>MAX(0,MIN(A194-B194,inputs!$C$4)*inputs!$B$3)</f>
        <v>1326</v>
      </c>
      <c r="D194" s="16">
        <f>MAX(0,(MIN(A194,inputs!$C$5)-(inputs!$C$4+B194))*inputs!$B$4)</f>
        <v>0</v>
      </c>
      <c r="E194" s="16">
        <f>MAX(0, (calculations!A194-inputs!$C$5)*inputs!$B$5)</f>
        <v>0</v>
      </c>
      <c r="F194" s="19">
        <f>MAX(0,inputs!$B$13*(MIN(calculations!A194,inputs!$C$14)-inputs!$C$13))+MAX(0,inputs!$B$14*(calculations!A194-inputs!$C$14))</f>
        <v>878.47500000000002</v>
      </c>
      <c r="G194" s="22">
        <f>MAX(MIN((calculations!A194-inputs!$B$21)/10000,100%),0) * inputs!$B$18</f>
        <v>0</v>
      </c>
      <c r="H194" s="24">
        <f>MIN(inputs!$B$32,A194)</f>
        <v>19200</v>
      </c>
      <c r="I194" s="24">
        <f>inputs!$B$29*(1+inputs!$B$33)-MAX(0,inputs!$B$31*(H194-inputs!$B$30))</f>
        <v>46486.999999999993</v>
      </c>
      <c r="J194" s="19">
        <f>$H194+(INT(COLUMN(J$1)/2) - 5) * ($A194-$H194)/9</f>
        <v>19200</v>
      </c>
      <c r="K194" s="24">
        <f>MAX(0,I194*(1+inputs!$B$33)-MAX(0,inputs!$B$31*(J194-inputs!$B$30)))</f>
        <v>47184.304999999986</v>
      </c>
      <c r="L194" s="19">
        <f>$H194+(INT(COLUMN(L$1)/2) - 5) * ($A194-$H194)/9</f>
        <v>19200</v>
      </c>
      <c r="M194" s="24">
        <f>MAX(0,K194*(1+inputs!$B$33)-MAX(0,inputs!$B$31*(L194-inputs!$B$30)))</f>
        <v>47892.06957499998</v>
      </c>
      <c r="N194" s="19">
        <f>$H194+(INT(COLUMN(N$1)/2) - 5) * ($A194-$H194)/9</f>
        <v>19200</v>
      </c>
      <c r="O194" s="24">
        <f>MAX(0,M194*(1+inputs!$B$33)-MAX(0,inputs!$B$31*(N194-inputs!$B$30)))</f>
        <v>48610.450618624971</v>
      </c>
      <c r="P194" s="19">
        <f>$H194+(INT(COLUMN(P$1)/2) - 5) * ($A194-$H194)/9</f>
        <v>19200</v>
      </c>
      <c r="Q194" s="24">
        <f>MAX(0,O194*(1+inputs!$B$33)-MAX(0,inputs!$B$31*(P194-inputs!$B$30)))</f>
        <v>49339.607377904344</v>
      </c>
      <c r="R194" s="19">
        <f>$H194+(INT(COLUMN(R$1)/2) - 5) * ($A194-$H194)/9</f>
        <v>19200</v>
      </c>
      <c r="S194" s="24">
        <f>MAX(0,Q194*(1+inputs!$B$33)-MAX(0,inputs!$B$31*(R194-inputs!$B$30)))</f>
        <v>50079.7014885729</v>
      </c>
      <c r="T194" s="19">
        <f>$H194+(INT(COLUMN(T$1)/2) - 5) * ($A194-$H194)/9</f>
        <v>19200</v>
      </c>
      <c r="U194" s="24">
        <f>MAX(0,S194*(1+inputs!$B$33)-MAX(0,inputs!$B$31*(T194-inputs!$B$30)))</f>
        <v>50830.897010901492</v>
      </c>
      <c r="V194" s="19">
        <f>$H194+(INT(COLUMN(V$1)/2) - 5) * ($A194-$H194)/9</f>
        <v>19200</v>
      </c>
      <c r="W194" s="24">
        <f>MAX(0,U194*(1+inputs!$B$33)-MAX(0,inputs!$B$31*(V194-inputs!$B$30)))</f>
        <v>51593.360466065009</v>
      </c>
      <c r="X194" s="19">
        <f>$H194+(INT(COLUMN(X$1)/2) - 5) * ($A194-$H194)/9</f>
        <v>19200</v>
      </c>
      <c r="Y194" s="24">
        <f>MAX(0,W194*(1+inputs!$B$33)-MAX(0,inputs!$B$31*(X194-inputs!$B$30)))</f>
        <v>52367.26087305598</v>
      </c>
      <c r="Z194" s="19">
        <f>IF(inputs!$B$27="YES",MAX(0,inputs!$B$31*(X194-inputs!$B$30)),0)</f>
        <v>0</v>
      </c>
      <c r="AA194" s="3">
        <f t="shared" si="10"/>
        <v>2204.4749999999999</v>
      </c>
      <c r="AB194" s="1">
        <f t="shared" si="11"/>
        <v>0.33250000000000002</v>
      </c>
      <c r="AC194" s="8">
        <f t="shared" si="12"/>
        <v>16995.525000000001</v>
      </c>
    </row>
    <row r="195" spans="1:29" x14ac:dyDescent="0.2">
      <c r="A195" s="11">
        <f t="shared" ref="A195:A258" si="13">(ROW(A195)-2)*100</f>
        <v>19300</v>
      </c>
      <c r="B195" s="15">
        <f>inputs!$C$3-MAX(0,MIN((calculations!A195-inputs!$B$8)*0.5,inputs!$C$3))+IF(AND(inputs!$B$23="YES",A195&lt;=inputs!$B$25),inputs!$B$24,0)</f>
        <v>12570</v>
      </c>
      <c r="C195" s="15">
        <f>MAX(0,MIN(A195-B195,inputs!$C$4)*inputs!$B$3)</f>
        <v>1346</v>
      </c>
      <c r="D195" s="16">
        <f>MAX(0,(MIN(A195,inputs!$C$5)-(inputs!$C$4+B195))*inputs!$B$4)</f>
        <v>0</v>
      </c>
      <c r="E195" s="16">
        <f>MAX(0, (calculations!A195-inputs!$C$5)*inputs!$B$5)</f>
        <v>0</v>
      </c>
      <c r="F195" s="19">
        <f>MAX(0,inputs!$B$13*(MIN(calculations!A195,inputs!$C$14)-inputs!$C$13))+MAX(0,inputs!$B$14*(calculations!A195-inputs!$C$14))</f>
        <v>891.72500000000002</v>
      </c>
      <c r="G195" s="22">
        <f>MAX(MIN((calculations!A195-inputs!$B$21)/10000,100%),0) * inputs!$B$18</f>
        <v>0</v>
      </c>
      <c r="H195" s="24">
        <f>MIN(inputs!$B$32,A195)</f>
        <v>19300</v>
      </c>
      <c r="I195" s="24">
        <f>inputs!$B$29*(1+inputs!$B$33)-MAX(0,inputs!$B$31*(H195-inputs!$B$30))</f>
        <v>46486.999999999993</v>
      </c>
      <c r="J195" s="19">
        <f>$H195+(INT(COLUMN(J$1)/2) - 5) * ($A195-$H195)/9</f>
        <v>19300</v>
      </c>
      <c r="K195" s="24">
        <f>MAX(0,I195*(1+inputs!$B$33)-MAX(0,inputs!$B$31*(J195-inputs!$B$30)))</f>
        <v>47184.304999999986</v>
      </c>
      <c r="L195" s="19">
        <f>$H195+(INT(COLUMN(L$1)/2) - 5) * ($A195-$H195)/9</f>
        <v>19300</v>
      </c>
      <c r="M195" s="24">
        <f>MAX(0,K195*(1+inputs!$B$33)-MAX(0,inputs!$B$31*(L195-inputs!$B$30)))</f>
        <v>47892.06957499998</v>
      </c>
      <c r="N195" s="19">
        <f>$H195+(INT(COLUMN(N$1)/2) - 5) * ($A195-$H195)/9</f>
        <v>19300</v>
      </c>
      <c r="O195" s="24">
        <f>MAX(0,M195*(1+inputs!$B$33)-MAX(0,inputs!$B$31*(N195-inputs!$B$30)))</f>
        <v>48610.450618624971</v>
      </c>
      <c r="P195" s="19">
        <f>$H195+(INT(COLUMN(P$1)/2) - 5) * ($A195-$H195)/9</f>
        <v>19300</v>
      </c>
      <c r="Q195" s="24">
        <f>MAX(0,O195*(1+inputs!$B$33)-MAX(0,inputs!$B$31*(P195-inputs!$B$30)))</f>
        <v>49339.607377904344</v>
      </c>
      <c r="R195" s="19">
        <f>$H195+(INT(COLUMN(R$1)/2) - 5) * ($A195-$H195)/9</f>
        <v>19300</v>
      </c>
      <c r="S195" s="24">
        <f>MAX(0,Q195*(1+inputs!$B$33)-MAX(0,inputs!$B$31*(R195-inputs!$B$30)))</f>
        <v>50079.7014885729</v>
      </c>
      <c r="T195" s="19">
        <f>$H195+(INT(COLUMN(T$1)/2) - 5) * ($A195-$H195)/9</f>
        <v>19300</v>
      </c>
      <c r="U195" s="24">
        <f>MAX(0,S195*(1+inputs!$B$33)-MAX(0,inputs!$B$31*(T195-inputs!$B$30)))</f>
        <v>50830.897010901492</v>
      </c>
      <c r="V195" s="19">
        <f>$H195+(INT(COLUMN(V$1)/2) - 5) * ($A195-$H195)/9</f>
        <v>19300</v>
      </c>
      <c r="W195" s="24">
        <f>MAX(0,U195*(1+inputs!$B$33)-MAX(0,inputs!$B$31*(V195-inputs!$B$30)))</f>
        <v>51593.360466065009</v>
      </c>
      <c r="X195" s="19">
        <f>$H195+(INT(COLUMN(X$1)/2) - 5) * ($A195-$H195)/9</f>
        <v>19300</v>
      </c>
      <c r="Y195" s="24">
        <f>MAX(0,W195*(1+inputs!$B$33)-MAX(0,inputs!$B$31*(X195-inputs!$B$30)))</f>
        <v>52367.26087305598</v>
      </c>
      <c r="Z195" s="19">
        <f>IF(inputs!$B$27="YES",MAX(0,inputs!$B$31*(X195-inputs!$B$30)),0)</f>
        <v>0</v>
      </c>
      <c r="AA195" s="3">
        <f t="shared" ref="AA195:AA258" si="14">SUM(C195:G195)+Z195</f>
        <v>2237.7249999999999</v>
      </c>
      <c r="AB195" s="1">
        <f t="shared" ref="AB195:AB258" si="15">(AA196-AA195)/100</f>
        <v>0.33250000000000002</v>
      </c>
      <c r="AC195" s="8">
        <f t="shared" si="12"/>
        <v>17062.275000000001</v>
      </c>
    </row>
    <row r="196" spans="1:29" x14ac:dyDescent="0.2">
      <c r="A196" s="11">
        <f t="shared" si="13"/>
        <v>19400</v>
      </c>
      <c r="B196" s="15">
        <f>inputs!$C$3-MAX(0,MIN((calculations!A196-inputs!$B$8)*0.5,inputs!$C$3))+IF(AND(inputs!$B$23="YES",A196&lt;=inputs!$B$25),inputs!$B$24,0)</f>
        <v>12570</v>
      </c>
      <c r="C196" s="15">
        <f>MAX(0,MIN(A196-B196,inputs!$C$4)*inputs!$B$3)</f>
        <v>1366</v>
      </c>
      <c r="D196" s="16">
        <f>MAX(0,(MIN(A196,inputs!$C$5)-(inputs!$C$4+B196))*inputs!$B$4)</f>
        <v>0</v>
      </c>
      <c r="E196" s="16">
        <f>MAX(0, (calculations!A196-inputs!$C$5)*inputs!$B$5)</f>
        <v>0</v>
      </c>
      <c r="F196" s="19">
        <f>MAX(0,inputs!$B$13*(MIN(calculations!A196,inputs!$C$14)-inputs!$C$13))+MAX(0,inputs!$B$14*(calculations!A196-inputs!$C$14))</f>
        <v>904.97500000000002</v>
      </c>
      <c r="G196" s="22">
        <f>MAX(MIN((calculations!A196-inputs!$B$21)/10000,100%),0) * inputs!$B$18</f>
        <v>0</v>
      </c>
      <c r="H196" s="24">
        <f>MIN(inputs!$B$32,A196)</f>
        <v>19400</v>
      </c>
      <c r="I196" s="24">
        <f>inputs!$B$29*(1+inputs!$B$33)-MAX(0,inputs!$B$31*(H196-inputs!$B$30))</f>
        <v>46486.999999999993</v>
      </c>
      <c r="J196" s="19">
        <f>$H196+(INT(COLUMN(J$1)/2) - 5) * ($A196-$H196)/9</f>
        <v>19400</v>
      </c>
      <c r="K196" s="24">
        <f>MAX(0,I196*(1+inputs!$B$33)-MAX(0,inputs!$B$31*(J196-inputs!$B$30)))</f>
        <v>47184.304999999986</v>
      </c>
      <c r="L196" s="19">
        <f>$H196+(INT(COLUMN(L$1)/2) - 5) * ($A196-$H196)/9</f>
        <v>19400</v>
      </c>
      <c r="M196" s="24">
        <f>MAX(0,K196*(1+inputs!$B$33)-MAX(0,inputs!$B$31*(L196-inputs!$B$30)))</f>
        <v>47892.06957499998</v>
      </c>
      <c r="N196" s="19">
        <f>$H196+(INT(COLUMN(N$1)/2) - 5) * ($A196-$H196)/9</f>
        <v>19400</v>
      </c>
      <c r="O196" s="24">
        <f>MAX(0,M196*(1+inputs!$B$33)-MAX(0,inputs!$B$31*(N196-inputs!$B$30)))</f>
        <v>48610.450618624971</v>
      </c>
      <c r="P196" s="19">
        <f>$H196+(INT(COLUMN(P$1)/2) - 5) * ($A196-$H196)/9</f>
        <v>19400</v>
      </c>
      <c r="Q196" s="24">
        <f>MAX(0,O196*(1+inputs!$B$33)-MAX(0,inputs!$B$31*(P196-inputs!$B$30)))</f>
        <v>49339.607377904344</v>
      </c>
      <c r="R196" s="19">
        <f>$H196+(INT(COLUMN(R$1)/2) - 5) * ($A196-$H196)/9</f>
        <v>19400</v>
      </c>
      <c r="S196" s="24">
        <f>MAX(0,Q196*(1+inputs!$B$33)-MAX(0,inputs!$B$31*(R196-inputs!$B$30)))</f>
        <v>50079.7014885729</v>
      </c>
      <c r="T196" s="19">
        <f>$H196+(INT(COLUMN(T$1)/2) - 5) * ($A196-$H196)/9</f>
        <v>19400</v>
      </c>
      <c r="U196" s="24">
        <f>MAX(0,S196*(1+inputs!$B$33)-MAX(0,inputs!$B$31*(T196-inputs!$B$30)))</f>
        <v>50830.897010901492</v>
      </c>
      <c r="V196" s="19">
        <f>$H196+(INT(COLUMN(V$1)/2) - 5) * ($A196-$H196)/9</f>
        <v>19400</v>
      </c>
      <c r="W196" s="24">
        <f>MAX(0,U196*(1+inputs!$B$33)-MAX(0,inputs!$B$31*(V196-inputs!$B$30)))</f>
        <v>51593.360466065009</v>
      </c>
      <c r="X196" s="19">
        <f>$H196+(INT(COLUMN(X$1)/2) - 5) * ($A196-$H196)/9</f>
        <v>19400</v>
      </c>
      <c r="Y196" s="24">
        <f>MAX(0,W196*(1+inputs!$B$33)-MAX(0,inputs!$B$31*(X196-inputs!$B$30)))</f>
        <v>52367.26087305598</v>
      </c>
      <c r="Z196" s="19">
        <f>IF(inputs!$B$27="YES",MAX(0,inputs!$B$31*(X196-inputs!$B$30)),0)</f>
        <v>0</v>
      </c>
      <c r="AA196" s="3">
        <f t="shared" si="14"/>
        <v>2270.9749999999999</v>
      </c>
      <c r="AB196" s="1">
        <f t="shared" si="15"/>
        <v>0.33250000000000002</v>
      </c>
      <c r="AC196" s="8">
        <f t="shared" si="12"/>
        <v>17129.025000000001</v>
      </c>
    </row>
    <row r="197" spans="1:29" x14ac:dyDescent="0.2">
      <c r="A197" s="11">
        <f t="shared" si="13"/>
        <v>19500</v>
      </c>
      <c r="B197" s="15">
        <f>inputs!$C$3-MAX(0,MIN((calculations!A197-inputs!$B$8)*0.5,inputs!$C$3))+IF(AND(inputs!$B$23="YES",A197&lt;=inputs!$B$25),inputs!$B$24,0)</f>
        <v>12570</v>
      </c>
      <c r="C197" s="15">
        <f>MAX(0,MIN(A197-B197,inputs!$C$4)*inputs!$B$3)</f>
        <v>1386</v>
      </c>
      <c r="D197" s="16">
        <f>MAX(0,(MIN(A197,inputs!$C$5)-(inputs!$C$4+B197))*inputs!$B$4)</f>
        <v>0</v>
      </c>
      <c r="E197" s="16">
        <f>MAX(0, (calculations!A197-inputs!$C$5)*inputs!$B$5)</f>
        <v>0</v>
      </c>
      <c r="F197" s="19">
        <f>MAX(0,inputs!$B$13*(MIN(calculations!A197,inputs!$C$14)-inputs!$C$13))+MAX(0,inputs!$B$14*(calculations!A197-inputs!$C$14))</f>
        <v>918.22500000000002</v>
      </c>
      <c r="G197" s="22">
        <f>MAX(MIN((calculations!A197-inputs!$B$21)/10000,100%),0) * inputs!$B$18</f>
        <v>0</v>
      </c>
      <c r="H197" s="24">
        <f>MIN(inputs!$B$32,A197)</f>
        <v>19500</v>
      </c>
      <c r="I197" s="24">
        <f>inputs!$B$29*(1+inputs!$B$33)-MAX(0,inputs!$B$31*(H197-inputs!$B$30))</f>
        <v>46486.999999999993</v>
      </c>
      <c r="J197" s="19">
        <f>$H197+(INT(COLUMN(J$1)/2) - 5) * ($A197-$H197)/9</f>
        <v>19500</v>
      </c>
      <c r="K197" s="24">
        <f>MAX(0,I197*(1+inputs!$B$33)-MAX(0,inputs!$B$31*(J197-inputs!$B$30)))</f>
        <v>47184.304999999986</v>
      </c>
      <c r="L197" s="19">
        <f>$H197+(INT(COLUMN(L$1)/2) - 5) * ($A197-$H197)/9</f>
        <v>19500</v>
      </c>
      <c r="M197" s="24">
        <f>MAX(0,K197*(1+inputs!$B$33)-MAX(0,inputs!$B$31*(L197-inputs!$B$30)))</f>
        <v>47892.06957499998</v>
      </c>
      <c r="N197" s="19">
        <f>$H197+(INT(COLUMN(N$1)/2) - 5) * ($A197-$H197)/9</f>
        <v>19500</v>
      </c>
      <c r="O197" s="24">
        <f>MAX(0,M197*(1+inputs!$B$33)-MAX(0,inputs!$B$31*(N197-inputs!$B$30)))</f>
        <v>48610.450618624971</v>
      </c>
      <c r="P197" s="19">
        <f>$H197+(INT(COLUMN(P$1)/2) - 5) * ($A197-$H197)/9</f>
        <v>19500</v>
      </c>
      <c r="Q197" s="24">
        <f>MAX(0,O197*(1+inputs!$B$33)-MAX(0,inputs!$B$31*(P197-inputs!$B$30)))</f>
        <v>49339.607377904344</v>
      </c>
      <c r="R197" s="19">
        <f>$H197+(INT(COLUMN(R$1)/2) - 5) * ($A197-$H197)/9</f>
        <v>19500</v>
      </c>
      <c r="S197" s="24">
        <f>MAX(0,Q197*(1+inputs!$B$33)-MAX(0,inputs!$B$31*(R197-inputs!$B$30)))</f>
        <v>50079.7014885729</v>
      </c>
      <c r="T197" s="19">
        <f>$H197+(INT(COLUMN(T$1)/2) - 5) * ($A197-$H197)/9</f>
        <v>19500</v>
      </c>
      <c r="U197" s="24">
        <f>MAX(0,S197*(1+inputs!$B$33)-MAX(0,inputs!$B$31*(T197-inputs!$B$30)))</f>
        <v>50830.897010901492</v>
      </c>
      <c r="V197" s="19">
        <f>$H197+(INT(COLUMN(V$1)/2) - 5) * ($A197-$H197)/9</f>
        <v>19500</v>
      </c>
      <c r="W197" s="24">
        <f>MAX(0,U197*(1+inputs!$B$33)-MAX(0,inputs!$B$31*(V197-inputs!$B$30)))</f>
        <v>51593.360466065009</v>
      </c>
      <c r="X197" s="19">
        <f>$H197+(INT(COLUMN(X$1)/2) - 5) * ($A197-$H197)/9</f>
        <v>19500</v>
      </c>
      <c r="Y197" s="24">
        <f>MAX(0,W197*(1+inputs!$B$33)-MAX(0,inputs!$B$31*(X197-inputs!$B$30)))</f>
        <v>52367.26087305598</v>
      </c>
      <c r="Z197" s="19">
        <f>IF(inputs!$B$27="YES",MAX(0,inputs!$B$31*(X197-inputs!$B$30)),0)</f>
        <v>0</v>
      </c>
      <c r="AA197" s="3">
        <f t="shared" si="14"/>
        <v>2304.2249999999999</v>
      </c>
      <c r="AB197" s="1">
        <f t="shared" si="15"/>
        <v>0.33250000000000002</v>
      </c>
      <c r="AC197" s="8">
        <f t="shared" si="12"/>
        <v>17195.775000000001</v>
      </c>
    </row>
    <row r="198" spans="1:29" x14ac:dyDescent="0.2">
      <c r="A198" s="11">
        <f t="shared" si="13"/>
        <v>19600</v>
      </c>
      <c r="B198" s="15">
        <f>inputs!$C$3-MAX(0,MIN((calculations!A198-inputs!$B$8)*0.5,inputs!$C$3))+IF(AND(inputs!$B$23="YES",A198&lt;=inputs!$B$25),inputs!$B$24,0)</f>
        <v>12570</v>
      </c>
      <c r="C198" s="15">
        <f>MAX(0,MIN(A198-B198,inputs!$C$4)*inputs!$B$3)</f>
        <v>1406</v>
      </c>
      <c r="D198" s="16">
        <f>MAX(0,(MIN(A198,inputs!$C$5)-(inputs!$C$4+B198))*inputs!$B$4)</f>
        <v>0</v>
      </c>
      <c r="E198" s="16">
        <f>MAX(0, (calculations!A198-inputs!$C$5)*inputs!$B$5)</f>
        <v>0</v>
      </c>
      <c r="F198" s="19">
        <f>MAX(0,inputs!$B$13*(MIN(calculations!A198,inputs!$C$14)-inputs!$C$13))+MAX(0,inputs!$B$14*(calculations!A198-inputs!$C$14))</f>
        <v>931.47500000000002</v>
      </c>
      <c r="G198" s="22">
        <f>MAX(MIN((calculations!A198-inputs!$B$21)/10000,100%),0) * inputs!$B$18</f>
        <v>0</v>
      </c>
      <c r="H198" s="24">
        <f>MIN(inputs!$B$32,A198)</f>
        <v>19600</v>
      </c>
      <c r="I198" s="24">
        <f>inputs!$B$29*(1+inputs!$B$33)-MAX(0,inputs!$B$31*(H198-inputs!$B$30))</f>
        <v>46486.999999999993</v>
      </c>
      <c r="J198" s="19">
        <f>$H198+(INT(COLUMN(J$1)/2) - 5) * ($A198-$H198)/9</f>
        <v>19600</v>
      </c>
      <c r="K198" s="24">
        <f>MAX(0,I198*(1+inputs!$B$33)-MAX(0,inputs!$B$31*(J198-inputs!$B$30)))</f>
        <v>47184.304999999986</v>
      </c>
      <c r="L198" s="19">
        <f>$H198+(INT(COLUMN(L$1)/2) - 5) * ($A198-$H198)/9</f>
        <v>19600</v>
      </c>
      <c r="M198" s="24">
        <f>MAX(0,K198*(1+inputs!$B$33)-MAX(0,inputs!$B$31*(L198-inputs!$B$30)))</f>
        <v>47892.06957499998</v>
      </c>
      <c r="N198" s="19">
        <f>$H198+(INT(COLUMN(N$1)/2) - 5) * ($A198-$H198)/9</f>
        <v>19600</v>
      </c>
      <c r="O198" s="24">
        <f>MAX(0,M198*(1+inputs!$B$33)-MAX(0,inputs!$B$31*(N198-inputs!$B$30)))</f>
        <v>48610.450618624971</v>
      </c>
      <c r="P198" s="19">
        <f>$H198+(INT(COLUMN(P$1)/2) - 5) * ($A198-$H198)/9</f>
        <v>19600</v>
      </c>
      <c r="Q198" s="24">
        <f>MAX(0,O198*(1+inputs!$B$33)-MAX(0,inputs!$B$31*(P198-inputs!$B$30)))</f>
        <v>49339.607377904344</v>
      </c>
      <c r="R198" s="19">
        <f>$H198+(INT(COLUMN(R$1)/2) - 5) * ($A198-$H198)/9</f>
        <v>19600</v>
      </c>
      <c r="S198" s="24">
        <f>MAX(0,Q198*(1+inputs!$B$33)-MAX(0,inputs!$B$31*(R198-inputs!$B$30)))</f>
        <v>50079.7014885729</v>
      </c>
      <c r="T198" s="19">
        <f>$H198+(INT(COLUMN(T$1)/2) - 5) * ($A198-$H198)/9</f>
        <v>19600</v>
      </c>
      <c r="U198" s="24">
        <f>MAX(0,S198*(1+inputs!$B$33)-MAX(0,inputs!$B$31*(T198-inputs!$B$30)))</f>
        <v>50830.897010901492</v>
      </c>
      <c r="V198" s="19">
        <f>$H198+(INT(COLUMN(V$1)/2) - 5) * ($A198-$H198)/9</f>
        <v>19600</v>
      </c>
      <c r="W198" s="24">
        <f>MAX(0,U198*(1+inputs!$B$33)-MAX(0,inputs!$B$31*(V198-inputs!$B$30)))</f>
        <v>51593.360466065009</v>
      </c>
      <c r="X198" s="19">
        <f>$H198+(INT(COLUMN(X$1)/2) - 5) * ($A198-$H198)/9</f>
        <v>19600</v>
      </c>
      <c r="Y198" s="24">
        <f>MAX(0,W198*(1+inputs!$B$33)-MAX(0,inputs!$B$31*(X198-inputs!$B$30)))</f>
        <v>52367.26087305598</v>
      </c>
      <c r="Z198" s="19">
        <f>IF(inputs!$B$27="YES",MAX(0,inputs!$B$31*(X198-inputs!$B$30)),0)</f>
        <v>0</v>
      </c>
      <c r="AA198" s="3">
        <f t="shared" si="14"/>
        <v>2337.4749999999999</v>
      </c>
      <c r="AB198" s="1">
        <f t="shared" si="15"/>
        <v>0.33250000000000002</v>
      </c>
      <c r="AC198" s="8">
        <f t="shared" si="12"/>
        <v>17262.525000000001</v>
      </c>
    </row>
    <row r="199" spans="1:29" x14ac:dyDescent="0.2">
      <c r="A199" s="11">
        <f t="shared" si="13"/>
        <v>19700</v>
      </c>
      <c r="B199" s="15">
        <f>inputs!$C$3-MAX(0,MIN((calculations!A199-inputs!$B$8)*0.5,inputs!$C$3))+IF(AND(inputs!$B$23="YES",A199&lt;=inputs!$B$25),inputs!$B$24,0)</f>
        <v>12570</v>
      </c>
      <c r="C199" s="15">
        <f>MAX(0,MIN(A199-B199,inputs!$C$4)*inputs!$B$3)</f>
        <v>1426</v>
      </c>
      <c r="D199" s="16">
        <f>MAX(0,(MIN(A199,inputs!$C$5)-(inputs!$C$4+B199))*inputs!$B$4)</f>
        <v>0</v>
      </c>
      <c r="E199" s="16">
        <f>MAX(0, (calculations!A199-inputs!$C$5)*inputs!$B$5)</f>
        <v>0</v>
      </c>
      <c r="F199" s="19">
        <f>MAX(0,inputs!$B$13*(MIN(calculations!A199,inputs!$C$14)-inputs!$C$13))+MAX(0,inputs!$B$14*(calculations!A199-inputs!$C$14))</f>
        <v>944.72500000000002</v>
      </c>
      <c r="G199" s="22">
        <f>MAX(MIN((calculations!A199-inputs!$B$21)/10000,100%),0) * inputs!$B$18</f>
        <v>0</v>
      </c>
      <c r="H199" s="24">
        <f>MIN(inputs!$B$32,A199)</f>
        <v>19700</v>
      </c>
      <c r="I199" s="24">
        <f>inputs!$B$29*(1+inputs!$B$33)-MAX(0,inputs!$B$31*(H199-inputs!$B$30))</f>
        <v>46486.999999999993</v>
      </c>
      <c r="J199" s="19">
        <f>$H199+(INT(COLUMN(J$1)/2) - 5) * ($A199-$H199)/9</f>
        <v>19700</v>
      </c>
      <c r="K199" s="24">
        <f>MAX(0,I199*(1+inputs!$B$33)-MAX(0,inputs!$B$31*(J199-inputs!$B$30)))</f>
        <v>47184.304999999986</v>
      </c>
      <c r="L199" s="19">
        <f>$H199+(INT(COLUMN(L$1)/2) - 5) * ($A199-$H199)/9</f>
        <v>19700</v>
      </c>
      <c r="M199" s="24">
        <f>MAX(0,K199*(1+inputs!$B$33)-MAX(0,inputs!$B$31*(L199-inputs!$B$30)))</f>
        <v>47892.06957499998</v>
      </c>
      <c r="N199" s="19">
        <f>$H199+(INT(COLUMN(N$1)/2) - 5) * ($A199-$H199)/9</f>
        <v>19700</v>
      </c>
      <c r="O199" s="24">
        <f>MAX(0,M199*(1+inputs!$B$33)-MAX(0,inputs!$B$31*(N199-inputs!$B$30)))</f>
        <v>48610.450618624971</v>
      </c>
      <c r="P199" s="19">
        <f>$H199+(INT(COLUMN(P$1)/2) - 5) * ($A199-$H199)/9</f>
        <v>19700</v>
      </c>
      <c r="Q199" s="24">
        <f>MAX(0,O199*(1+inputs!$B$33)-MAX(0,inputs!$B$31*(P199-inputs!$B$30)))</f>
        <v>49339.607377904344</v>
      </c>
      <c r="R199" s="19">
        <f>$H199+(INT(COLUMN(R$1)/2) - 5) * ($A199-$H199)/9</f>
        <v>19700</v>
      </c>
      <c r="S199" s="24">
        <f>MAX(0,Q199*(1+inputs!$B$33)-MAX(0,inputs!$B$31*(R199-inputs!$B$30)))</f>
        <v>50079.7014885729</v>
      </c>
      <c r="T199" s="19">
        <f>$H199+(INT(COLUMN(T$1)/2) - 5) * ($A199-$H199)/9</f>
        <v>19700</v>
      </c>
      <c r="U199" s="24">
        <f>MAX(0,S199*(1+inputs!$B$33)-MAX(0,inputs!$B$31*(T199-inputs!$B$30)))</f>
        <v>50830.897010901492</v>
      </c>
      <c r="V199" s="19">
        <f>$H199+(INT(COLUMN(V$1)/2) - 5) * ($A199-$H199)/9</f>
        <v>19700</v>
      </c>
      <c r="W199" s="24">
        <f>MAX(0,U199*(1+inputs!$B$33)-MAX(0,inputs!$B$31*(V199-inputs!$B$30)))</f>
        <v>51593.360466065009</v>
      </c>
      <c r="X199" s="19">
        <f>$H199+(INT(COLUMN(X$1)/2) - 5) * ($A199-$H199)/9</f>
        <v>19700</v>
      </c>
      <c r="Y199" s="24">
        <f>MAX(0,W199*(1+inputs!$B$33)-MAX(0,inputs!$B$31*(X199-inputs!$B$30)))</f>
        <v>52367.26087305598</v>
      </c>
      <c r="Z199" s="19">
        <f>IF(inputs!$B$27="YES",MAX(0,inputs!$B$31*(X199-inputs!$B$30)),0)</f>
        <v>0</v>
      </c>
      <c r="AA199" s="3">
        <f t="shared" si="14"/>
        <v>2370.7249999999999</v>
      </c>
      <c r="AB199" s="1">
        <f t="shared" si="15"/>
        <v>0.33250000000000002</v>
      </c>
      <c r="AC199" s="8">
        <f t="shared" si="12"/>
        <v>17329.275000000001</v>
      </c>
    </row>
    <row r="200" spans="1:29" x14ac:dyDescent="0.2">
      <c r="A200" s="11">
        <f t="shared" si="13"/>
        <v>19800</v>
      </c>
      <c r="B200" s="15">
        <f>inputs!$C$3-MAX(0,MIN((calculations!A200-inputs!$B$8)*0.5,inputs!$C$3))+IF(AND(inputs!$B$23="YES",A200&lt;=inputs!$B$25),inputs!$B$24,0)</f>
        <v>12570</v>
      </c>
      <c r="C200" s="15">
        <f>MAX(0,MIN(A200-B200,inputs!$C$4)*inputs!$B$3)</f>
        <v>1446</v>
      </c>
      <c r="D200" s="16">
        <f>MAX(0,(MIN(A200,inputs!$C$5)-(inputs!$C$4+B200))*inputs!$B$4)</f>
        <v>0</v>
      </c>
      <c r="E200" s="16">
        <f>MAX(0, (calculations!A200-inputs!$C$5)*inputs!$B$5)</f>
        <v>0</v>
      </c>
      <c r="F200" s="19">
        <f>MAX(0,inputs!$B$13*(MIN(calculations!A200,inputs!$C$14)-inputs!$C$13))+MAX(0,inputs!$B$14*(calculations!A200-inputs!$C$14))</f>
        <v>957.97500000000002</v>
      </c>
      <c r="G200" s="22">
        <f>MAX(MIN((calculations!A200-inputs!$B$21)/10000,100%),0) * inputs!$B$18</f>
        <v>0</v>
      </c>
      <c r="H200" s="24">
        <f>MIN(inputs!$B$32,A200)</f>
        <v>19800</v>
      </c>
      <c r="I200" s="24">
        <f>inputs!$B$29*(1+inputs!$B$33)-MAX(0,inputs!$B$31*(H200-inputs!$B$30))</f>
        <v>46486.999999999993</v>
      </c>
      <c r="J200" s="19">
        <f>$H200+(INT(COLUMN(J$1)/2) - 5) * ($A200-$H200)/9</f>
        <v>19800</v>
      </c>
      <c r="K200" s="24">
        <f>MAX(0,I200*(1+inputs!$B$33)-MAX(0,inputs!$B$31*(J200-inputs!$B$30)))</f>
        <v>47184.304999999986</v>
      </c>
      <c r="L200" s="19">
        <f>$H200+(INT(COLUMN(L$1)/2) - 5) * ($A200-$H200)/9</f>
        <v>19800</v>
      </c>
      <c r="M200" s="24">
        <f>MAX(0,K200*(1+inputs!$B$33)-MAX(0,inputs!$B$31*(L200-inputs!$B$30)))</f>
        <v>47892.06957499998</v>
      </c>
      <c r="N200" s="19">
        <f>$H200+(INT(COLUMN(N$1)/2) - 5) * ($A200-$H200)/9</f>
        <v>19800</v>
      </c>
      <c r="O200" s="24">
        <f>MAX(0,M200*(1+inputs!$B$33)-MAX(0,inputs!$B$31*(N200-inputs!$B$30)))</f>
        <v>48610.450618624971</v>
      </c>
      <c r="P200" s="19">
        <f>$H200+(INT(COLUMN(P$1)/2) - 5) * ($A200-$H200)/9</f>
        <v>19800</v>
      </c>
      <c r="Q200" s="24">
        <f>MAX(0,O200*(1+inputs!$B$33)-MAX(0,inputs!$B$31*(P200-inputs!$B$30)))</f>
        <v>49339.607377904344</v>
      </c>
      <c r="R200" s="19">
        <f>$H200+(INT(COLUMN(R$1)/2) - 5) * ($A200-$H200)/9</f>
        <v>19800</v>
      </c>
      <c r="S200" s="24">
        <f>MAX(0,Q200*(1+inputs!$B$33)-MAX(0,inputs!$B$31*(R200-inputs!$B$30)))</f>
        <v>50079.7014885729</v>
      </c>
      <c r="T200" s="19">
        <f>$H200+(INT(COLUMN(T$1)/2) - 5) * ($A200-$H200)/9</f>
        <v>19800</v>
      </c>
      <c r="U200" s="24">
        <f>MAX(0,S200*(1+inputs!$B$33)-MAX(0,inputs!$B$31*(T200-inputs!$B$30)))</f>
        <v>50830.897010901492</v>
      </c>
      <c r="V200" s="19">
        <f>$H200+(INT(COLUMN(V$1)/2) - 5) * ($A200-$H200)/9</f>
        <v>19800</v>
      </c>
      <c r="W200" s="24">
        <f>MAX(0,U200*(1+inputs!$B$33)-MAX(0,inputs!$B$31*(V200-inputs!$B$30)))</f>
        <v>51593.360466065009</v>
      </c>
      <c r="X200" s="19">
        <f>$H200+(INT(COLUMN(X$1)/2) - 5) * ($A200-$H200)/9</f>
        <v>19800</v>
      </c>
      <c r="Y200" s="24">
        <f>MAX(0,W200*(1+inputs!$B$33)-MAX(0,inputs!$B$31*(X200-inputs!$B$30)))</f>
        <v>52367.26087305598</v>
      </c>
      <c r="Z200" s="19">
        <f>IF(inputs!$B$27="YES",MAX(0,inputs!$B$31*(X200-inputs!$B$30)),0)</f>
        <v>0</v>
      </c>
      <c r="AA200" s="3">
        <f t="shared" si="14"/>
        <v>2403.9749999999999</v>
      </c>
      <c r="AB200" s="1">
        <f t="shared" si="15"/>
        <v>0.33250000000000002</v>
      </c>
      <c r="AC200" s="8">
        <f t="shared" si="12"/>
        <v>17396.025000000001</v>
      </c>
    </row>
    <row r="201" spans="1:29" x14ac:dyDescent="0.2">
      <c r="A201" s="11">
        <f t="shared" si="13"/>
        <v>19900</v>
      </c>
      <c r="B201" s="15">
        <f>inputs!$C$3-MAX(0,MIN((calculations!A201-inputs!$B$8)*0.5,inputs!$C$3))+IF(AND(inputs!$B$23="YES",A201&lt;=inputs!$B$25),inputs!$B$24,0)</f>
        <v>12570</v>
      </c>
      <c r="C201" s="15">
        <f>MAX(0,MIN(A201-B201,inputs!$C$4)*inputs!$B$3)</f>
        <v>1466</v>
      </c>
      <c r="D201" s="16">
        <f>MAX(0,(MIN(A201,inputs!$C$5)-(inputs!$C$4+B201))*inputs!$B$4)</f>
        <v>0</v>
      </c>
      <c r="E201" s="16">
        <f>MAX(0, (calculations!A201-inputs!$C$5)*inputs!$B$5)</f>
        <v>0</v>
      </c>
      <c r="F201" s="19">
        <f>MAX(0,inputs!$B$13*(MIN(calculations!A201,inputs!$C$14)-inputs!$C$13))+MAX(0,inputs!$B$14*(calculations!A201-inputs!$C$14))</f>
        <v>971.22500000000002</v>
      </c>
      <c r="G201" s="22">
        <f>MAX(MIN((calculations!A201-inputs!$B$21)/10000,100%),0) * inputs!$B$18</f>
        <v>0</v>
      </c>
      <c r="H201" s="24">
        <f>MIN(inputs!$B$32,A201)</f>
        <v>19900</v>
      </c>
      <c r="I201" s="24">
        <f>inputs!$B$29*(1+inputs!$B$33)-MAX(0,inputs!$B$31*(H201-inputs!$B$30))</f>
        <v>46486.999999999993</v>
      </c>
      <c r="J201" s="19">
        <f>$H201+(INT(COLUMN(J$1)/2) - 5) * ($A201-$H201)/9</f>
        <v>19900</v>
      </c>
      <c r="K201" s="24">
        <f>MAX(0,I201*(1+inputs!$B$33)-MAX(0,inputs!$B$31*(J201-inputs!$B$30)))</f>
        <v>47184.304999999986</v>
      </c>
      <c r="L201" s="19">
        <f>$H201+(INT(COLUMN(L$1)/2) - 5) * ($A201-$H201)/9</f>
        <v>19900</v>
      </c>
      <c r="M201" s="24">
        <f>MAX(0,K201*(1+inputs!$B$33)-MAX(0,inputs!$B$31*(L201-inputs!$B$30)))</f>
        <v>47892.06957499998</v>
      </c>
      <c r="N201" s="19">
        <f>$H201+(INT(COLUMN(N$1)/2) - 5) * ($A201-$H201)/9</f>
        <v>19900</v>
      </c>
      <c r="O201" s="24">
        <f>MAX(0,M201*(1+inputs!$B$33)-MAX(0,inputs!$B$31*(N201-inputs!$B$30)))</f>
        <v>48610.450618624971</v>
      </c>
      <c r="P201" s="19">
        <f>$H201+(INT(COLUMN(P$1)/2) - 5) * ($A201-$H201)/9</f>
        <v>19900</v>
      </c>
      <c r="Q201" s="24">
        <f>MAX(0,O201*(1+inputs!$B$33)-MAX(0,inputs!$B$31*(P201-inputs!$B$30)))</f>
        <v>49339.607377904344</v>
      </c>
      <c r="R201" s="19">
        <f>$H201+(INT(COLUMN(R$1)/2) - 5) * ($A201-$H201)/9</f>
        <v>19900</v>
      </c>
      <c r="S201" s="24">
        <f>MAX(0,Q201*(1+inputs!$B$33)-MAX(0,inputs!$B$31*(R201-inputs!$B$30)))</f>
        <v>50079.7014885729</v>
      </c>
      <c r="T201" s="19">
        <f>$H201+(INT(COLUMN(T$1)/2) - 5) * ($A201-$H201)/9</f>
        <v>19900</v>
      </c>
      <c r="U201" s="24">
        <f>MAX(0,S201*(1+inputs!$B$33)-MAX(0,inputs!$B$31*(T201-inputs!$B$30)))</f>
        <v>50830.897010901492</v>
      </c>
      <c r="V201" s="19">
        <f>$H201+(INT(COLUMN(V$1)/2) - 5) * ($A201-$H201)/9</f>
        <v>19900</v>
      </c>
      <c r="W201" s="24">
        <f>MAX(0,U201*(1+inputs!$B$33)-MAX(0,inputs!$B$31*(V201-inputs!$B$30)))</f>
        <v>51593.360466065009</v>
      </c>
      <c r="X201" s="19">
        <f>$H201+(INT(COLUMN(X$1)/2) - 5) * ($A201-$H201)/9</f>
        <v>19900</v>
      </c>
      <c r="Y201" s="24">
        <f>MAX(0,W201*(1+inputs!$B$33)-MAX(0,inputs!$B$31*(X201-inputs!$B$30)))</f>
        <v>52367.26087305598</v>
      </c>
      <c r="Z201" s="19">
        <f>IF(inputs!$B$27="YES",MAX(0,inputs!$B$31*(X201-inputs!$B$30)),0)</f>
        <v>0</v>
      </c>
      <c r="AA201" s="3">
        <f t="shared" si="14"/>
        <v>2437.2249999999999</v>
      </c>
      <c r="AB201" s="1">
        <f t="shared" si="15"/>
        <v>0.33250000000000002</v>
      </c>
      <c r="AC201" s="8">
        <f t="shared" si="12"/>
        <v>17462.775000000001</v>
      </c>
    </row>
    <row r="202" spans="1:29" x14ac:dyDescent="0.2">
      <c r="A202" s="11">
        <f t="shared" si="13"/>
        <v>20000</v>
      </c>
      <c r="B202" s="15">
        <f>inputs!$C$3-MAX(0,MIN((calculations!A202-inputs!$B$8)*0.5,inputs!$C$3))+IF(AND(inputs!$B$23="YES",A202&lt;=inputs!$B$25),inputs!$B$24,0)</f>
        <v>12570</v>
      </c>
      <c r="C202" s="15">
        <f>MAX(0,MIN(A202-B202,inputs!$C$4)*inputs!$B$3)</f>
        <v>1486</v>
      </c>
      <c r="D202" s="16">
        <f>MAX(0,(MIN(A202,inputs!$C$5)-(inputs!$C$4+B202))*inputs!$B$4)</f>
        <v>0</v>
      </c>
      <c r="E202" s="16">
        <f>MAX(0, (calculations!A202-inputs!$C$5)*inputs!$B$5)</f>
        <v>0</v>
      </c>
      <c r="F202" s="19">
        <f>MAX(0,inputs!$B$13*(MIN(calculations!A202,inputs!$C$14)-inputs!$C$13))+MAX(0,inputs!$B$14*(calculations!A202-inputs!$C$14))</f>
        <v>984.47500000000002</v>
      </c>
      <c r="G202" s="22">
        <f>MAX(MIN((calculations!A202-inputs!$B$21)/10000,100%),0) * inputs!$B$18</f>
        <v>0</v>
      </c>
      <c r="H202" s="24">
        <f>MIN(inputs!$B$32,A202)</f>
        <v>20000</v>
      </c>
      <c r="I202" s="24">
        <f>inputs!$B$29*(1+inputs!$B$33)-MAX(0,inputs!$B$31*(H202-inputs!$B$30))</f>
        <v>46486.999999999993</v>
      </c>
      <c r="J202" s="19">
        <f>$H202+(INT(COLUMN(J$1)/2) - 5) * ($A202-$H202)/9</f>
        <v>20000</v>
      </c>
      <c r="K202" s="24">
        <f>MAX(0,I202*(1+inputs!$B$33)-MAX(0,inputs!$B$31*(J202-inputs!$B$30)))</f>
        <v>47184.304999999986</v>
      </c>
      <c r="L202" s="19">
        <f>$H202+(INT(COLUMN(L$1)/2) - 5) * ($A202-$H202)/9</f>
        <v>20000</v>
      </c>
      <c r="M202" s="24">
        <f>MAX(0,K202*(1+inputs!$B$33)-MAX(0,inputs!$B$31*(L202-inputs!$B$30)))</f>
        <v>47892.06957499998</v>
      </c>
      <c r="N202" s="19">
        <f>$H202+(INT(COLUMN(N$1)/2) - 5) * ($A202-$H202)/9</f>
        <v>20000</v>
      </c>
      <c r="O202" s="24">
        <f>MAX(0,M202*(1+inputs!$B$33)-MAX(0,inputs!$B$31*(N202-inputs!$B$30)))</f>
        <v>48610.450618624971</v>
      </c>
      <c r="P202" s="19">
        <f>$H202+(INT(COLUMN(P$1)/2) - 5) * ($A202-$H202)/9</f>
        <v>20000</v>
      </c>
      <c r="Q202" s="24">
        <f>MAX(0,O202*(1+inputs!$B$33)-MAX(0,inputs!$B$31*(P202-inputs!$B$30)))</f>
        <v>49339.607377904344</v>
      </c>
      <c r="R202" s="19">
        <f>$H202+(INT(COLUMN(R$1)/2) - 5) * ($A202-$H202)/9</f>
        <v>20000</v>
      </c>
      <c r="S202" s="24">
        <f>MAX(0,Q202*(1+inputs!$B$33)-MAX(0,inputs!$B$31*(R202-inputs!$B$30)))</f>
        <v>50079.7014885729</v>
      </c>
      <c r="T202" s="19">
        <f>$H202+(INT(COLUMN(T$1)/2) - 5) * ($A202-$H202)/9</f>
        <v>20000</v>
      </c>
      <c r="U202" s="24">
        <f>MAX(0,S202*(1+inputs!$B$33)-MAX(0,inputs!$B$31*(T202-inputs!$B$30)))</f>
        <v>50830.897010901492</v>
      </c>
      <c r="V202" s="19">
        <f>$H202+(INT(COLUMN(V$1)/2) - 5) * ($A202-$H202)/9</f>
        <v>20000</v>
      </c>
      <c r="W202" s="24">
        <f>MAX(0,U202*(1+inputs!$B$33)-MAX(0,inputs!$B$31*(V202-inputs!$B$30)))</f>
        <v>51593.360466065009</v>
      </c>
      <c r="X202" s="19">
        <f>$H202+(INT(COLUMN(X$1)/2) - 5) * ($A202-$H202)/9</f>
        <v>20000</v>
      </c>
      <c r="Y202" s="24">
        <f>MAX(0,W202*(1+inputs!$B$33)-MAX(0,inputs!$B$31*(X202-inputs!$B$30)))</f>
        <v>52367.26087305598</v>
      </c>
      <c r="Z202" s="19">
        <f>IF(inputs!$B$27="YES",MAX(0,inputs!$B$31*(X202-inputs!$B$30)),0)</f>
        <v>0</v>
      </c>
      <c r="AA202" s="3">
        <f t="shared" si="14"/>
        <v>2470.4749999999999</v>
      </c>
      <c r="AB202" s="1">
        <f t="shared" si="15"/>
        <v>0.33250000000000002</v>
      </c>
      <c r="AC202" s="8">
        <f t="shared" si="12"/>
        <v>17529.525000000001</v>
      </c>
    </row>
    <row r="203" spans="1:29" x14ac:dyDescent="0.2">
      <c r="A203" s="11">
        <f t="shared" si="13"/>
        <v>20100</v>
      </c>
      <c r="B203" s="15">
        <f>inputs!$C$3-MAX(0,MIN((calculations!A203-inputs!$B$8)*0.5,inputs!$C$3))+IF(AND(inputs!$B$23="YES",A203&lt;=inputs!$B$25),inputs!$B$24,0)</f>
        <v>12570</v>
      </c>
      <c r="C203" s="15">
        <f>MAX(0,MIN(A203-B203,inputs!$C$4)*inputs!$B$3)</f>
        <v>1506</v>
      </c>
      <c r="D203" s="16">
        <f>MAX(0,(MIN(A203,inputs!$C$5)-(inputs!$C$4+B203))*inputs!$B$4)</f>
        <v>0</v>
      </c>
      <c r="E203" s="16">
        <f>MAX(0, (calculations!A203-inputs!$C$5)*inputs!$B$5)</f>
        <v>0</v>
      </c>
      <c r="F203" s="19">
        <f>MAX(0,inputs!$B$13*(MIN(calculations!A203,inputs!$C$14)-inputs!$C$13))+MAX(0,inputs!$B$14*(calculations!A203-inputs!$C$14))</f>
        <v>997.72500000000002</v>
      </c>
      <c r="G203" s="22">
        <f>MAX(MIN((calculations!A203-inputs!$B$21)/10000,100%),0) * inputs!$B$18</f>
        <v>0</v>
      </c>
      <c r="H203" s="24">
        <f>MIN(inputs!$B$32,A203)</f>
        <v>20000</v>
      </c>
      <c r="I203" s="24">
        <f>inputs!$B$29*(1+inputs!$B$33)-MAX(0,inputs!$B$31*(H203-inputs!$B$30))</f>
        <v>46486.999999999993</v>
      </c>
      <c r="J203" s="19">
        <f>$H203+(INT(COLUMN(J$1)/2) - 5) * ($A203-$H203)/9</f>
        <v>20000</v>
      </c>
      <c r="K203" s="24">
        <f>MAX(0,I203*(1+inputs!$B$33)-MAX(0,inputs!$B$31*(J203-inputs!$B$30)))</f>
        <v>47184.304999999986</v>
      </c>
      <c r="L203" s="19">
        <f>$H203+(INT(COLUMN(L$1)/2) - 5) * ($A203-$H203)/9</f>
        <v>20011.111111111109</v>
      </c>
      <c r="M203" s="24">
        <f>MAX(0,K203*(1+inputs!$B$33)-MAX(0,inputs!$B$31*(L203-inputs!$B$30)))</f>
        <v>47892.06957499998</v>
      </c>
      <c r="N203" s="19">
        <f>$H203+(INT(COLUMN(N$1)/2) - 5) * ($A203-$H203)/9</f>
        <v>20022.222222222223</v>
      </c>
      <c r="O203" s="24">
        <f>MAX(0,M203*(1+inputs!$B$33)-MAX(0,inputs!$B$31*(N203-inputs!$B$30)))</f>
        <v>48610.450618624971</v>
      </c>
      <c r="P203" s="19">
        <f>$H203+(INT(COLUMN(P$1)/2) - 5) * ($A203-$H203)/9</f>
        <v>20033.333333333332</v>
      </c>
      <c r="Q203" s="24">
        <f>MAX(0,O203*(1+inputs!$B$33)-MAX(0,inputs!$B$31*(P203-inputs!$B$30)))</f>
        <v>49339.607377904344</v>
      </c>
      <c r="R203" s="19">
        <f>$H203+(INT(COLUMN(R$1)/2) - 5) * ($A203-$H203)/9</f>
        <v>20044.444444444445</v>
      </c>
      <c r="S203" s="24">
        <f>MAX(0,Q203*(1+inputs!$B$33)-MAX(0,inputs!$B$31*(R203-inputs!$B$30)))</f>
        <v>50079.7014885729</v>
      </c>
      <c r="T203" s="19">
        <f>$H203+(INT(COLUMN(T$1)/2) - 5) * ($A203-$H203)/9</f>
        <v>20055.555555555555</v>
      </c>
      <c r="U203" s="24">
        <f>MAX(0,S203*(1+inputs!$B$33)-MAX(0,inputs!$B$31*(T203-inputs!$B$30)))</f>
        <v>50830.897010901492</v>
      </c>
      <c r="V203" s="19">
        <f>$H203+(INT(COLUMN(V$1)/2) - 5) * ($A203-$H203)/9</f>
        <v>20066.666666666668</v>
      </c>
      <c r="W203" s="24">
        <f>MAX(0,U203*(1+inputs!$B$33)-MAX(0,inputs!$B$31*(V203-inputs!$B$30)))</f>
        <v>51593.360466065009</v>
      </c>
      <c r="X203" s="19">
        <f>$H203+(INT(COLUMN(X$1)/2) - 5) * ($A203-$H203)/9</f>
        <v>20077.777777777777</v>
      </c>
      <c r="Y203" s="24">
        <f>MAX(0,W203*(1+inputs!$B$33)-MAX(0,inputs!$B$31*(X203-inputs!$B$30)))</f>
        <v>52367.26087305598</v>
      </c>
      <c r="Z203" s="19">
        <f>IF(inputs!$B$27="YES",MAX(0,inputs!$B$31*(X203-inputs!$B$30)),0)</f>
        <v>0</v>
      </c>
      <c r="AA203" s="3">
        <f t="shared" si="14"/>
        <v>2503.7249999999999</v>
      </c>
      <c r="AB203" s="1">
        <f t="shared" si="15"/>
        <v>0.33250000000000002</v>
      </c>
      <c r="AC203" s="8">
        <f t="shared" si="12"/>
        <v>17596.275000000001</v>
      </c>
    </row>
    <row r="204" spans="1:29" x14ac:dyDescent="0.2">
      <c r="A204" s="11">
        <f t="shared" si="13"/>
        <v>20200</v>
      </c>
      <c r="B204" s="15">
        <f>inputs!$C$3-MAX(0,MIN((calculations!A204-inputs!$B$8)*0.5,inputs!$C$3))+IF(AND(inputs!$B$23="YES",A204&lt;=inputs!$B$25),inputs!$B$24,0)</f>
        <v>12570</v>
      </c>
      <c r="C204" s="15">
        <f>MAX(0,MIN(A204-B204,inputs!$C$4)*inputs!$B$3)</f>
        <v>1526</v>
      </c>
      <c r="D204" s="16">
        <f>MAX(0,(MIN(A204,inputs!$C$5)-(inputs!$C$4+B204))*inputs!$B$4)</f>
        <v>0</v>
      </c>
      <c r="E204" s="16">
        <f>MAX(0, (calculations!A204-inputs!$C$5)*inputs!$B$5)</f>
        <v>0</v>
      </c>
      <c r="F204" s="19">
        <f>MAX(0,inputs!$B$13*(MIN(calculations!A204,inputs!$C$14)-inputs!$C$13))+MAX(0,inputs!$B$14*(calculations!A204-inputs!$C$14))</f>
        <v>1010.975</v>
      </c>
      <c r="G204" s="22">
        <f>MAX(MIN((calculations!A204-inputs!$B$21)/10000,100%),0) * inputs!$B$18</f>
        <v>0</v>
      </c>
      <c r="H204" s="24">
        <f>MIN(inputs!$B$32,A204)</f>
        <v>20000</v>
      </c>
      <c r="I204" s="24">
        <f>inputs!$B$29*(1+inputs!$B$33)-MAX(0,inputs!$B$31*(H204-inputs!$B$30))</f>
        <v>46486.999999999993</v>
      </c>
      <c r="J204" s="19">
        <f>$H204+(INT(COLUMN(J$1)/2) - 5) * ($A204-$H204)/9</f>
        <v>20000</v>
      </c>
      <c r="K204" s="24">
        <f>MAX(0,I204*(1+inputs!$B$33)-MAX(0,inputs!$B$31*(J204-inputs!$B$30)))</f>
        <v>47184.304999999986</v>
      </c>
      <c r="L204" s="19">
        <f>$H204+(INT(COLUMN(L$1)/2) - 5) * ($A204-$H204)/9</f>
        <v>20022.222222222223</v>
      </c>
      <c r="M204" s="24">
        <f>MAX(0,K204*(1+inputs!$B$33)-MAX(0,inputs!$B$31*(L204-inputs!$B$30)))</f>
        <v>47892.06957499998</v>
      </c>
      <c r="N204" s="19">
        <f>$H204+(INT(COLUMN(N$1)/2) - 5) * ($A204-$H204)/9</f>
        <v>20044.444444444445</v>
      </c>
      <c r="O204" s="24">
        <f>MAX(0,M204*(1+inputs!$B$33)-MAX(0,inputs!$B$31*(N204-inputs!$B$30)))</f>
        <v>48610.450618624971</v>
      </c>
      <c r="P204" s="19">
        <f>$H204+(INT(COLUMN(P$1)/2) - 5) * ($A204-$H204)/9</f>
        <v>20066.666666666668</v>
      </c>
      <c r="Q204" s="24">
        <f>MAX(0,O204*(1+inputs!$B$33)-MAX(0,inputs!$B$31*(P204-inputs!$B$30)))</f>
        <v>49339.607377904344</v>
      </c>
      <c r="R204" s="19">
        <f>$H204+(INT(COLUMN(R$1)/2) - 5) * ($A204-$H204)/9</f>
        <v>20088.888888888891</v>
      </c>
      <c r="S204" s="24">
        <f>MAX(0,Q204*(1+inputs!$B$33)-MAX(0,inputs!$B$31*(R204-inputs!$B$30)))</f>
        <v>50079.7014885729</v>
      </c>
      <c r="T204" s="19">
        <f>$H204+(INT(COLUMN(T$1)/2) - 5) * ($A204-$H204)/9</f>
        <v>20111.111111111109</v>
      </c>
      <c r="U204" s="24">
        <f>MAX(0,S204*(1+inputs!$B$33)-MAX(0,inputs!$B$31*(T204-inputs!$B$30)))</f>
        <v>50830.897010901492</v>
      </c>
      <c r="V204" s="19">
        <f>$H204+(INT(COLUMN(V$1)/2) - 5) * ($A204-$H204)/9</f>
        <v>20133.333333333332</v>
      </c>
      <c r="W204" s="24">
        <f>MAX(0,U204*(1+inputs!$B$33)-MAX(0,inputs!$B$31*(V204-inputs!$B$30)))</f>
        <v>51593.360466065009</v>
      </c>
      <c r="X204" s="19">
        <f>$H204+(INT(COLUMN(X$1)/2) - 5) * ($A204-$H204)/9</f>
        <v>20155.555555555555</v>
      </c>
      <c r="Y204" s="24">
        <f>MAX(0,W204*(1+inputs!$B$33)-MAX(0,inputs!$B$31*(X204-inputs!$B$30)))</f>
        <v>52367.26087305598</v>
      </c>
      <c r="Z204" s="19">
        <f>IF(inputs!$B$27="YES",MAX(0,inputs!$B$31*(X204-inputs!$B$30)),0)</f>
        <v>0</v>
      </c>
      <c r="AA204" s="3">
        <f t="shared" si="14"/>
        <v>2536.9749999999999</v>
      </c>
      <c r="AB204" s="1">
        <f t="shared" si="15"/>
        <v>0.33250000000000457</v>
      </c>
      <c r="AC204" s="8">
        <f t="shared" si="12"/>
        <v>17663.025000000001</v>
      </c>
    </row>
    <row r="205" spans="1:29" x14ac:dyDescent="0.2">
      <c r="A205" s="11">
        <f t="shared" si="13"/>
        <v>20300</v>
      </c>
      <c r="B205" s="15">
        <f>inputs!$C$3-MAX(0,MIN((calculations!A205-inputs!$B$8)*0.5,inputs!$C$3))+IF(AND(inputs!$B$23="YES",A205&lt;=inputs!$B$25),inputs!$B$24,0)</f>
        <v>12570</v>
      </c>
      <c r="C205" s="15">
        <f>MAX(0,MIN(A205-B205,inputs!$C$4)*inputs!$B$3)</f>
        <v>1546</v>
      </c>
      <c r="D205" s="16">
        <f>MAX(0,(MIN(A205,inputs!$C$5)-(inputs!$C$4+B205))*inputs!$B$4)</f>
        <v>0</v>
      </c>
      <c r="E205" s="16">
        <f>MAX(0, (calculations!A205-inputs!$C$5)*inputs!$B$5)</f>
        <v>0</v>
      </c>
      <c r="F205" s="19">
        <f>MAX(0,inputs!$B$13*(MIN(calculations!A205,inputs!$C$14)-inputs!$C$13))+MAX(0,inputs!$B$14*(calculations!A205-inputs!$C$14))</f>
        <v>1024.2250000000001</v>
      </c>
      <c r="G205" s="22">
        <f>MAX(MIN((calculations!A205-inputs!$B$21)/10000,100%),0) * inputs!$B$18</f>
        <v>0</v>
      </c>
      <c r="H205" s="24">
        <f>MIN(inputs!$B$32,A205)</f>
        <v>20000</v>
      </c>
      <c r="I205" s="24">
        <f>inputs!$B$29*(1+inputs!$B$33)-MAX(0,inputs!$B$31*(H205-inputs!$B$30))</f>
        <v>46486.999999999993</v>
      </c>
      <c r="J205" s="19">
        <f>$H205+(INT(COLUMN(J$1)/2) - 5) * ($A205-$H205)/9</f>
        <v>20000</v>
      </c>
      <c r="K205" s="24">
        <f>MAX(0,I205*(1+inputs!$B$33)-MAX(0,inputs!$B$31*(J205-inputs!$B$30)))</f>
        <v>47184.304999999986</v>
      </c>
      <c r="L205" s="19">
        <f>$H205+(INT(COLUMN(L$1)/2) - 5) * ($A205-$H205)/9</f>
        <v>20033.333333333332</v>
      </c>
      <c r="M205" s="24">
        <f>MAX(0,K205*(1+inputs!$B$33)-MAX(0,inputs!$B$31*(L205-inputs!$B$30)))</f>
        <v>47892.06957499998</v>
      </c>
      <c r="N205" s="19">
        <f>$H205+(INT(COLUMN(N$1)/2) - 5) * ($A205-$H205)/9</f>
        <v>20066.666666666668</v>
      </c>
      <c r="O205" s="24">
        <f>MAX(0,M205*(1+inputs!$B$33)-MAX(0,inputs!$B$31*(N205-inputs!$B$30)))</f>
        <v>48610.450618624971</v>
      </c>
      <c r="P205" s="19">
        <f>$H205+(INT(COLUMN(P$1)/2) - 5) * ($A205-$H205)/9</f>
        <v>20100</v>
      </c>
      <c r="Q205" s="24">
        <f>MAX(0,O205*(1+inputs!$B$33)-MAX(0,inputs!$B$31*(P205-inputs!$B$30)))</f>
        <v>49339.607377904344</v>
      </c>
      <c r="R205" s="19">
        <f>$H205+(INT(COLUMN(R$1)/2) - 5) * ($A205-$H205)/9</f>
        <v>20133.333333333332</v>
      </c>
      <c r="S205" s="24">
        <f>MAX(0,Q205*(1+inputs!$B$33)-MAX(0,inputs!$B$31*(R205-inputs!$B$30)))</f>
        <v>50079.7014885729</v>
      </c>
      <c r="T205" s="19">
        <f>$H205+(INT(COLUMN(T$1)/2) - 5) * ($A205-$H205)/9</f>
        <v>20166.666666666668</v>
      </c>
      <c r="U205" s="24">
        <f>MAX(0,S205*(1+inputs!$B$33)-MAX(0,inputs!$B$31*(T205-inputs!$B$30)))</f>
        <v>50830.897010901492</v>
      </c>
      <c r="V205" s="19">
        <f>$H205+(INT(COLUMN(V$1)/2) - 5) * ($A205-$H205)/9</f>
        <v>20200</v>
      </c>
      <c r="W205" s="24">
        <f>MAX(0,U205*(1+inputs!$B$33)-MAX(0,inputs!$B$31*(V205-inputs!$B$30)))</f>
        <v>51591.920466065007</v>
      </c>
      <c r="X205" s="19">
        <f>$H205+(INT(COLUMN(X$1)/2) - 5) * ($A205-$H205)/9</f>
        <v>20233.333333333332</v>
      </c>
      <c r="Y205" s="24">
        <f>MAX(0,W205*(1+inputs!$B$33)-MAX(0,inputs!$B$31*(X205-inputs!$B$30)))</f>
        <v>52361.359273055976</v>
      </c>
      <c r="Z205" s="19">
        <f>IF(inputs!$B$27="YES",MAX(0,inputs!$B$31*(X205-inputs!$B$30)),0)</f>
        <v>0</v>
      </c>
      <c r="AA205" s="3">
        <f t="shared" si="14"/>
        <v>2570.2250000000004</v>
      </c>
      <c r="AB205" s="1">
        <f t="shared" si="15"/>
        <v>0.33250000000000002</v>
      </c>
      <c r="AC205" s="8">
        <f t="shared" si="12"/>
        <v>17729.775000000001</v>
      </c>
    </row>
    <row r="206" spans="1:29" x14ac:dyDescent="0.2">
      <c r="A206" s="11">
        <f t="shared" si="13"/>
        <v>20400</v>
      </c>
      <c r="B206" s="15">
        <f>inputs!$C$3-MAX(0,MIN((calculations!A206-inputs!$B$8)*0.5,inputs!$C$3))+IF(AND(inputs!$B$23="YES",A206&lt;=inputs!$B$25),inputs!$B$24,0)</f>
        <v>12570</v>
      </c>
      <c r="C206" s="15">
        <f>MAX(0,MIN(A206-B206,inputs!$C$4)*inputs!$B$3)</f>
        <v>1566</v>
      </c>
      <c r="D206" s="16">
        <f>MAX(0,(MIN(A206,inputs!$C$5)-(inputs!$C$4+B206))*inputs!$B$4)</f>
        <v>0</v>
      </c>
      <c r="E206" s="16">
        <f>MAX(0, (calculations!A206-inputs!$C$5)*inputs!$B$5)</f>
        <v>0</v>
      </c>
      <c r="F206" s="19">
        <f>MAX(0,inputs!$B$13*(MIN(calculations!A206,inputs!$C$14)-inputs!$C$13))+MAX(0,inputs!$B$14*(calculations!A206-inputs!$C$14))</f>
        <v>1037.4750000000001</v>
      </c>
      <c r="G206" s="22">
        <f>MAX(MIN((calculations!A206-inputs!$B$21)/10000,100%),0) * inputs!$B$18</f>
        <v>0</v>
      </c>
      <c r="H206" s="24">
        <f>MIN(inputs!$B$32,A206)</f>
        <v>20000</v>
      </c>
      <c r="I206" s="24">
        <f>inputs!$B$29*(1+inputs!$B$33)-MAX(0,inputs!$B$31*(H206-inputs!$B$30))</f>
        <v>46486.999999999993</v>
      </c>
      <c r="J206" s="19">
        <f>$H206+(INT(COLUMN(J$1)/2) - 5) * ($A206-$H206)/9</f>
        <v>20000</v>
      </c>
      <c r="K206" s="24">
        <f>MAX(0,I206*(1+inputs!$B$33)-MAX(0,inputs!$B$31*(J206-inputs!$B$30)))</f>
        <v>47184.304999999986</v>
      </c>
      <c r="L206" s="19">
        <f>$H206+(INT(COLUMN(L$1)/2) - 5) * ($A206-$H206)/9</f>
        <v>20044.444444444445</v>
      </c>
      <c r="M206" s="24">
        <f>MAX(0,K206*(1+inputs!$B$33)-MAX(0,inputs!$B$31*(L206-inputs!$B$30)))</f>
        <v>47892.06957499998</v>
      </c>
      <c r="N206" s="19">
        <f>$H206+(INT(COLUMN(N$1)/2) - 5) * ($A206-$H206)/9</f>
        <v>20088.888888888891</v>
      </c>
      <c r="O206" s="24">
        <f>MAX(0,M206*(1+inputs!$B$33)-MAX(0,inputs!$B$31*(N206-inputs!$B$30)))</f>
        <v>48610.450618624971</v>
      </c>
      <c r="P206" s="19">
        <f>$H206+(INT(COLUMN(P$1)/2) - 5) * ($A206-$H206)/9</f>
        <v>20133.333333333332</v>
      </c>
      <c r="Q206" s="24">
        <f>MAX(0,O206*(1+inputs!$B$33)-MAX(0,inputs!$B$31*(P206-inputs!$B$30)))</f>
        <v>49339.607377904344</v>
      </c>
      <c r="R206" s="19">
        <f>$H206+(INT(COLUMN(R$1)/2) - 5) * ($A206-$H206)/9</f>
        <v>20177.777777777777</v>
      </c>
      <c r="S206" s="24">
        <f>MAX(0,Q206*(1+inputs!$B$33)-MAX(0,inputs!$B$31*(R206-inputs!$B$30)))</f>
        <v>50079.7014885729</v>
      </c>
      <c r="T206" s="19">
        <f>$H206+(INT(COLUMN(T$1)/2) - 5) * ($A206-$H206)/9</f>
        <v>20222.222222222223</v>
      </c>
      <c r="U206" s="24">
        <f>MAX(0,S206*(1+inputs!$B$33)-MAX(0,inputs!$B$31*(T206-inputs!$B$30)))</f>
        <v>50827.457010901489</v>
      </c>
      <c r="V206" s="19">
        <f>$H206+(INT(COLUMN(V$1)/2) - 5) * ($A206-$H206)/9</f>
        <v>20266.666666666668</v>
      </c>
      <c r="W206" s="24">
        <f>MAX(0,U206*(1+inputs!$B$33)-MAX(0,inputs!$B$31*(V206-inputs!$B$30)))</f>
        <v>51582.428866065005</v>
      </c>
      <c r="X206" s="19">
        <f>$H206+(INT(COLUMN(X$1)/2) - 5) * ($A206-$H206)/9</f>
        <v>20311.111111111109</v>
      </c>
      <c r="Y206" s="24">
        <f>MAX(0,W206*(1+inputs!$B$33)-MAX(0,inputs!$B$31*(X206-inputs!$B$30)))</f>
        <v>52344.725299055972</v>
      </c>
      <c r="Z206" s="19">
        <f>IF(inputs!$B$27="YES",MAX(0,inputs!$B$31*(X206-inputs!$B$30)),0)</f>
        <v>0</v>
      </c>
      <c r="AA206" s="3">
        <f t="shared" si="14"/>
        <v>2603.4750000000004</v>
      </c>
      <c r="AB206" s="1">
        <f t="shared" si="15"/>
        <v>0.33250000000000002</v>
      </c>
      <c r="AC206" s="8">
        <f t="shared" si="12"/>
        <v>17796.525000000001</v>
      </c>
    </row>
    <row r="207" spans="1:29" x14ac:dyDescent="0.2">
      <c r="A207" s="11">
        <f t="shared" si="13"/>
        <v>20500</v>
      </c>
      <c r="B207" s="15">
        <f>inputs!$C$3-MAX(0,MIN((calculations!A207-inputs!$B$8)*0.5,inputs!$C$3))+IF(AND(inputs!$B$23="YES",A207&lt;=inputs!$B$25),inputs!$B$24,0)</f>
        <v>12570</v>
      </c>
      <c r="C207" s="15">
        <f>MAX(0,MIN(A207-B207,inputs!$C$4)*inputs!$B$3)</f>
        <v>1586</v>
      </c>
      <c r="D207" s="16">
        <f>MAX(0,(MIN(A207,inputs!$C$5)-(inputs!$C$4+B207))*inputs!$B$4)</f>
        <v>0</v>
      </c>
      <c r="E207" s="16">
        <f>MAX(0, (calculations!A207-inputs!$C$5)*inputs!$B$5)</f>
        <v>0</v>
      </c>
      <c r="F207" s="19">
        <f>MAX(0,inputs!$B$13*(MIN(calculations!A207,inputs!$C$14)-inputs!$C$13))+MAX(0,inputs!$B$14*(calculations!A207-inputs!$C$14))</f>
        <v>1050.7250000000001</v>
      </c>
      <c r="G207" s="22">
        <f>MAX(MIN((calculations!A207-inputs!$B$21)/10000,100%),0) * inputs!$B$18</f>
        <v>0</v>
      </c>
      <c r="H207" s="24">
        <f>MIN(inputs!$B$32,A207)</f>
        <v>20000</v>
      </c>
      <c r="I207" s="24">
        <f>inputs!$B$29*(1+inputs!$B$33)-MAX(0,inputs!$B$31*(H207-inputs!$B$30))</f>
        <v>46486.999999999993</v>
      </c>
      <c r="J207" s="19">
        <f>$H207+(INT(COLUMN(J$1)/2) - 5) * ($A207-$H207)/9</f>
        <v>20000</v>
      </c>
      <c r="K207" s="24">
        <f>MAX(0,I207*(1+inputs!$B$33)-MAX(0,inputs!$B$31*(J207-inputs!$B$30)))</f>
        <v>47184.304999999986</v>
      </c>
      <c r="L207" s="19">
        <f>$H207+(INT(COLUMN(L$1)/2) - 5) * ($A207-$H207)/9</f>
        <v>20055.555555555555</v>
      </c>
      <c r="M207" s="24">
        <f>MAX(0,K207*(1+inputs!$B$33)-MAX(0,inputs!$B$31*(L207-inputs!$B$30)))</f>
        <v>47892.06957499998</v>
      </c>
      <c r="N207" s="19">
        <f>$H207+(INT(COLUMN(N$1)/2) - 5) * ($A207-$H207)/9</f>
        <v>20111.111111111109</v>
      </c>
      <c r="O207" s="24">
        <f>MAX(0,M207*(1+inputs!$B$33)-MAX(0,inputs!$B$31*(N207-inputs!$B$30)))</f>
        <v>48610.450618624971</v>
      </c>
      <c r="P207" s="19">
        <f>$H207+(INT(COLUMN(P$1)/2) - 5) * ($A207-$H207)/9</f>
        <v>20166.666666666668</v>
      </c>
      <c r="Q207" s="24">
        <f>MAX(0,O207*(1+inputs!$B$33)-MAX(0,inputs!$B$31*(P207-inputs!$B$30)))</f>
        <v>49339.607377904344</v>
      </c>
      <c r="R207" s="19">
        <f>$H207+(INT(COLUMN(R$1)/2) - 5) * ($A207-$H207)/9</f>
        <v>20222.222222222223</v>
      </c>
      <c r="S207" s="24">
        <f>MAX(0,Q207*(1+inputs!$B$33)-MAX(0,inputs!$B$31*(R207-inputs!$B$30)))</f>
        <v>50076.261488572898</v>
      </c>
      <c r="T207" s="19">
        <f>$H207+(INT(COLUMN(T$1)/2) - 5) * ($A207-$H207)/9</f>
        <v>20277.777777777777</v>
      </c>
      <c r="U207" s="24">
        <f>MAX(0,S207*(1+inputs!$B$33)-MAX(0,inputs!$B$31*(T207-inputs!$B$30)))</f>
        <v>50818.965410901481</v>
      </c>
      <c r="V207" s="19">
        <f>$H207+(INT(COLUMN(V$1)/2) - 5) * ($A207-$H207)/9</f>
        <v>20333.333333333332</v>
      </c>
      <c r="W207" s="24">
        <f>MAX(0,U207*(1+inputs!$B$33)-MAX(0,inputs!$B$31*(V207-inputs!$B$30)))</f>
        <v>51567.809892064994</v>
      </c>
      <c r="X207" s="19">
        <f>$H207+(INT(COLUMN(X$1)/2) - 5) * ($A207-$H207)/9</f>
        <v>20388.888888888891</v>
      </c>
      <c r="Y207" s="24">
        <f>MAX(0,W207*(1+inputs!$B$33)-MAX(0,inputs!$B$31*(X207-inputs!$B$30)))</f>
        <v>52322.887040445959</v>
      </c>
      <c r="Z207" s="19">
        <f>IF(inputs!$B$27="YES",MAX(0,inputs!$B$31*(X207-inputs!$B$30)),0)</f>
        <v>0</v>
      </c>
      <c r="AA207" s="3">
        <f t="shared" si="14"/>
        <v>2636.7250000000004</v>
      </c>
      <c r="AB207" s="1">
        <f t="shared" si="15"/>
        <v>0.33250000000000002</v>
      </c>
      <c r="AC207" s="8">
        <f t="shared" si="12"/>
        <v>17863.275000000001</v>
      </c>
    </row>
    <row r="208" spans="1:29" x14ac:dyDescent="0.2">
      <c r="A208" s="11">
        <f t="shared" si="13"/>
        <v>20600</v>
      </c>
      <c r="B208" s="15">
        <f>inputs!$C$3-MAX(0,MIN((calculations!A208-inputs!$B$8)*0.5,inputs!$C$3))+IF(AND(inputs!$B$23="YES",A208&lt;=inputs!$B$25),inputs!$B$24,0)</f>
        <v>12570</v>
      </c>
      <c r="C208" s="15">
        <f>MAX(0,MIN(A208-B208,inputs!$C$4)*inputs!$B$3)</f>
        <v>1606</v>
      </c>
      <c r="D208" s="16">
        <f>MAX(0,(MIN(A208,inputs!$C$5)-(inputs!$C$4+B208))*inputs!$B$4)</f>
        <v>0</v>
      </c>
      <c r="E208" s="16">
        <f>MAX(0, (calculations!A208-inputs!$C$5)*inputs!$B$5)</f>
        <v>0</v>
      </c>
      <c r="F208" s="19">
        <f>MAX(0,inputs!$B$13*(MIN(calculations!A208,inputs!$C$14)-inputs!$C$13))+MAX(0,inputs!$B$14*(calculations!A208-inputs!$C$14))</f>
        <v>1063.9750000000001</v>
      </c>
      <c r="G208" s="22">
        <f>MAX(MIN((calculations!A208-inputs!$B$21)/10000,100%),0) * inputs!$B$18</f>
        <v>0</v>
      </c>
      <c r="H208" s="24">
        <f>MIN(inputs!$B$32,A208)</f>
        <v>20000</v>
      </c>
      <c r="I208" s="24">
        <f>inputs!$B$29*(1+inputs!$B$33)-MAX(0,inputs!$B$31*(H208-inputs!$B$30))</f>
        <v>46486.999999999993</v>
      </c>
      <c r="J208" s="19">
        <f>$H208+(INT(COLUMN(J$1)/2) - 5) * ($A208-$H208)/9</f>
        <v>20000</v>
      </c>
      <c r="K208" s="24">
        <f>MAX(0,I208*(1+inputs!$B$33)-MAX(0,inputs!$B$31*(J208-inputs!$B$30)))</f>
        <v>47184.304999999986</v>
      </c>
      <c r="L208" s="19">
        <f>$H208+(INT(COLUMN(L$1)/2) - 5) * ($A208-$H208)/9</f>
        <v>20066.666666666668</v>
      </c>
      <c r="M208" s="24">
        <f>MAX(0,K208*(1+inputs!$B$33)-MAX(0,inputs!$B$31*(L208-inputs!$B$30)))</f>
        <v>47892.06957499998</v>
      </c>
      <c r="N208" s="19">
        <f>$H208+(INT(COLUMN(N$1)/2) - 5) * ($A208-$H208)/9</f>
        <v>20133.333333333332</v>
      </c>
      <c r="O208" s="24">
        <f>MAX(0,M208*(1+inputs!$B$33)-MAX(0,inputs!$B$31*(N208-inputs!$B$30)))</f>
        <v>48610.450618624971</v>
      </c>
      <c r="P208" s="19">
        <f>$H208+(INT(COLUMN(P$1)/2) - 5) * ($A208-$H208)/9</f>
        <v>20200</v>
      </c>
      <c r="Q208" s="24">
        <f>MAX(0,O208*(1+inputs!$B$33)-MAX(0,inputs!$B$31*(P208-inputs!$B$30)))</f>
        <v>49338.167377904341</v>
      </c>
      <c r="R208" s="19">
        <f>$H208+(INT(COLUMN(R$1)/2) - 5) * ($A208-$H208)/9</f>
        <v>20266.666666666668</v>
      </c>
      <c r="S208" s="24">
        <f>MAX(0,Q208*(1+inputs!$B$33)-MAX(0,inputs!$B$31*(R208-inputs!$B$30)))</f>
        <v>50070.799888572896</v>
      </c>
      <c r="T208" s="19">
        <f>$H208+(INT(COLUMN(T$1)/2) - 5) * ($A208-$H208)/9</f>
        <v>20333.333333333332</v>
      </c>
      <c r="U208" s="24">
        <f>MAX(0,S208*(1+inputs!$B$33)-MAX(0,inputs!$B$31*(T208-inputs!$B$30)))</f>
        <v>50808.42188690148</v>
      </c>
      <c r="V208" s="19">
        <f>$H208+(INT(COLUMN(V$1)/2) - 5) * ($A208-$H208)/9</f>
        <v>20400</v>
      </c>
      <c r="W208" s="24">
        <f>MAX(0,U208*(1+inputs!$B$33)-MAX(0,inputs!$B$31*(V208-inputs!$B$30)))</f>
        <v>51551.108215204993</v>
      </c>
      <c r="X208" s="19">
        <f>$H208+(INT(COLUMN(X$1)/2) - 5) * ($A208-$H208)/9</f>
        <v>20466.666666666668</v>
      </c>
      <c r="Y208" s="24">
        <f>MAX(0,W208*(1+inputs!$B$33)-MAX(0,inputs!$B$31*(X208-inputs!$B$30)))</f>
        <v>52298.934838433059</v>
      </c>
      <c r="Z208" s="19">
        <f>IF(inputs!$B$27="YES",MAX(0,inputs!$B$31*(X208-inputs!$B$30)),0)</f>
        <v>0</v>
      </c>
      <c r="AA208" s="3">
        <f t="shared" si="14"/>
        <v>2669.9750000000004</v>
      </c>
      <c r="AB208" s="1">
        <f t="shared" si="15"/>
        <v>0.33250000000000002</v>
      </c>
      <c r="AC208" s="8">
        <f t="shared" si="12"/>
        <v>17930.025000000001</v>
      </c>
    </row>
    <row r="209" spans="1:29" x14ac:dyDescent="0.2">
      <c r="A209" s="11">
        <f t="shared" si="13"/>
        <v>20700</v>
      </c>
      <c r="B209" s="15">
        <f>inputs!$C$3-MAX(0,MIN((calculations!A209-inputs!$B$8)*0.5,inputs!$C$3))+IF(AND(inputs!$B$23="YES",A209&lt;=inputs!$B$25),inputs!$B$24,0)</f>
        <v>12570</v>
      </c>
      <c r="C209" s="15">
        <f>MAX(0,MIN(A209-B209,inputs!$C$4)*inputs!$B$3)</f>
        <v>1626</v>
      </c>
      <c r="D209" s="16">
        <f>MAX(0,(MIN(A209,inputs!$C$5)-(inputs!$C$4+B209))*inputs!$B$4)</f>
        <v>0</v>
      </c>
      <c r="E209" s="16">
        <f>MAX(0, (calculations!A209-inputs!$C$5)*inputs!$B$5)</f>
        <v>0</v>
      </c>
      <c r="F209" s="19">
        <f>MAX(0,inputs!$B$13*(MIN(calculations!A209,inputs!$C$14)-inputs!$C$13))+MAX(0,inputs!$B$14*(calculations!A209-inputs!$C$14))</f>
        <v>1077.2250000000001</v>
      </c>
      <c r="G209" s="22">
        <f>MAX(MIN((calculations!A209-inputs!$B$21)/10000,100%),0) * inputs!$B$18</f>
        <v>0</v>
      </c>
      <c r="H209" s="24">
        <f>MIN(inputs!$B$32,A209)</f>
        <v>20000</v>
      </c>
      <c r="I209" s="24">
        <f>inputs!$B$29*(1+inputs!$B$33)-MAX(0,inputs!$B$31*(H209-inputs!$B$30))</f>
        <v>46486.999999999993</v>
      </c>
      <c r="J209" s="19">
        <f>$H209+(INT(COLUMN(J$1)/2) - 5) * ($A209-$H209)/9</f>
        <v>20000</v>
      </c>
      <c r="K209" s="24">
        <f>MAX(0,I209*(1+inputs!$B$33)-MAX(0,inputs!$B$31*(J209-inputs!$B$30)))</f>
        <v>47184.304999999986</v>
      </c>
      <c r="L209" s="19">
        <f>$H209+(INT(COLUMN(L$1)/2) - 5) * ($A209-$H209)/9</f>
        <v>20077.777777777777</v>
      </c>
      <c r="M209" s="24">
        <f>MAX(0,K209*(1+inputs!$B$33)-MAX(0,inputs!$B$31*(L209-inputs!$B$30)))</f>
        <v>47892.06957499998</v>
      </c>
      <c r="N209" s="19">
        <f>$H209+(INT(COLUMN(N$1)/2) - 5) * ($A209-$H209)/9</f>
        <v>20155.555555555555</v>
      </c>
      <c r="O209" s="24">
        <f>MAX(0,M209*(1+inputs!$B$33)-MAX(0,inputs!$B$31*(N209-inputs!$B$30)))</f>
        <v>48610.450618624971</v>
      </c>
      <c r="P209" s="19">
        <f>$H209+(INT(COLUMN(P$1)/2) - 5) * ($A209-$H209)/9</f>
        <v>20233.333333333332</v>
      </c>
      <c r="Q209" s="24">
        <f>MAX(0,O209*(1+inputs!$B$33)-MAX(0,inputs!$B$31*(P209-inputs!$B$30)))</f>
        <v>49335.167377904341</v>
      </c>
      <c r="R209" s="19">
        <f>$H209+(INT(COLUMN(R$1)/2) - 5) * ($A209-$H209)/9</f>
        <v>20311.111111111109</v>
      </c>
      <c r="S209" s="24">
        <f>MAX(0,Q209*(1+inputs!$B$33)-MAX(0,inputs!$B$31*(R209-inputs!$B$30)))</f>
        <v>50063.754888572897</v>
      </c>
      <c r="T209" s="19">
        <f>$H209+(INT(COLUMN(T$1)/2) - 5) * ($A209-$H209)/9</f>
        <v>20388.888888888891</v>
      </c>
      <c r="U209" s="24">
        <f>MAX(0,S209*(1+inputs!$B$33)-MAX(0,inputs!$B$31*(T209-inputs!$B$30)))</f>
        <v>50796.271211901483</v>
      </c>
      <c r="V209" s="19">
        <f>$H209+(INT(COLUMN(V$1)/2) - 5) * ($A209-$H209)/9</f>
        <v>20466.666666666668</v>
      </c>
      <c r="W209" s="24">
        <f>MAX(0,U209*(1+inputs!$B$33)-MAX(0,inputs!$B$31*(V209-inputs!$B$30)))</f>
        <v>51532.775280080001</v>
      </c>
      <c r="X209" s="19">
        <f>$H209+(INT(COLUMN(X$1)/2) - 5) * ($A209-$H209)/9</f>
        <v>20544.444444444445</v>
      </c>
      <c r="Y209" s="24">
        <f>MAX(0,W209*(1+inputs!$B$33)-MAX(0,inputs!$B$31*(X209-inputs!$B$30)))</f>
        <v>52273.326909281197</v>
      </c>
      <c r="Z209" s="19">
        <f>IF(inputs!$B$27="YES",MAX(0,inputs!$B$31*(X209-inputs!$B$30)),0)</f>
        <v>0</v>
      </c>
      <c r="AA209" s="3">
        <f t="shared" si="14"/>
        <v>2703.2250000000004</v>
      </c>
      <c r="AB209" s="1">
        <f t="shared" si="15"/>
        <v>0.33250000000000002</v>
      </c>
      <c r="AC209" s="8">
        <f t="shared" si="12"/>
        <v>17996.775000000001</v>
      </c>
    </row>
    <row r="210" spans="1:29" x14ac:dyDescent="0.2">
      <c r="A210" s="11">
        <f t="shared" si="13"/>
        <v>20800</v>
      </c>
      <c r="B210" s="15">
        <f>inputs!$C$3-MAX(0,MIN((calculations!A210-inputs!$B$8)*0.5,inputs!$C$3))+IF(AND(inputs!$B$23="YES",A210&lt;=inputs!$B$25),inputs!$B$24,0)</f>
        <v>12570</v>
      </c>
      <c r="C210" s="15">
        <f>MAX(0,MIN(A210-B210,inputs!$C$4)*inputs!$B$3)</f>
        <v>1646</v>
      </c>
      <c r="D210" s="16">
        <f>MAX(0,(MIN(A210,inputs!$C$5)-(inputs!$C$4+B210))*inputs!$B$4)</f>
        <v>0</v>
      </c>
      <c r="E210" s="16">
        <f>MAX(0, (calculations!A210-inputs!$C$5)*inputs!$B$5)</f>
        <v>0</v>
      </c>
      <c r="F210" s="19">
        <f>MAX(0,inputs!$B$13*(MIN(calculations!A210,inputs!$C$14)-inputs!$C$13))+MAX(0,inputs!$B$14*(calculations!A210-inputs!$C$14))</f>
        <v>1090.4750000000001</v>
      </c>
      <c r="G210" s="22">
        <f>MAX(MIN((calculations!A210-inputs!$B$21)/10000,100%),0) * inputs!$B$18</f>
        <v>0</v>
      </c>
      <c r="H210" s="24">
        <f>MIN(inputs!$B$32,A210)</f>
        <v>20000</v>
      </c>
      <c r="I210" s="24">
        <f>inputs!$B$29*(1+inputs!$B$33)-MAX(0,inputs!$B$31*(H210-inputs!$B$30))</f>
        <v>46486.999999999993</v>
      </c>
      <c r="J210" s="19">
        <f>$H210+(INT(COLUMN(J$1)/2) - 5) * ($A210-$H210)/9</f>
        <v>20000</v>
      </c>
      <c r="K210" s="24">
        <f>MAX(0,I210*(1+inputs!$B$33)-MAX(0,inputs!$B$31*(J210-inputs!$B$30)))</f>
        <v>47184.304999999986</v>
      </c>
      <c r="L210" s="19">
        <f>$H210+(INT(COLUMN(L$1)/2) - 5) * ($A210-$H210)/9</f>
        <v>20088.888888888891</v>
      </c>
      <c r="M210" s="24">
        <f>MAX(0,K210*(1+inputs!$B$33)-MAX(0,inputs!$B$31*(L210-inputs!$B$30)))</f>
        <v>47892.06957499998</v>
      </c>
      <c r="N210" s="19">
        <f>$H210+(INT(COLUMN(N$1)/2) - 5) * ($A210-$H210)/9</f>
        <v>20177.777777777777</v>
      </c>
      <c r="O210" s="24">
        <f>MAX(0,M210*(1+inputs!$B$33)-MAX(0,inputs!$B$31*(N210-inputs!$B$30)))</f>
        <v>48610.450618624971</v>
      </c>
      <c r="P210" s="19">
        <f>$H210+(INT(COLUMN(P$1)/2) - 5) * ($A210-$H210)/9</f>
        <v>20266.666666666668</v>
      </c>
      <c r="Q210" s="24">
        <f>MAX(0,O210*(1+inputs!$B$33)-MAX(0,inputs!$B$31*(P210-inputs!$B$30)))</f>
        <v>49332.167377904341</v>
      </c>
      <c r="R210" s="19">
        <f>$H210+(INT(COLUMN(R$1)/2) - 5) * ($A210-$H210)/9</f>
        <v>20355.555555555555</v>
      </c>
      <c r="S210" s="24">
        <f>MAX(0,Q210*(1+inputs!$B$33)-MAX(0,inputs!$B$31*(R210-inputs!$B$30)))</f>
        <v>50056.709888572899</v>
      </c>
      <c r="T210" s="19">
        <f>$H210+(INT(COLUMN(T$1)/2) - 5) * ($A210-$H210)/9</f>
        <v>20444.444444444445</v>
      </c>
      <c r="U210" s="24">
        <f>MAX(0,S210*(1+inputs!$B$33)-MAX(0,inputs!$B$31*(T210-inputs!$B$30)))</f>
        <v>50784.120536901486</v>
      </c>
      <c r="V210" s="19">
        <f>$H210+(INT(COLUMN(V$1)/2) - 5) * ($A210-$H210)/9</f>
        <v>20533.333333333332</v>
      </c>
      <c r="W210" s="24">
        <f>MAX(0,U210*(1+inputs!$B$33)-MAX(0,inputs!$B$31*(V210-inputs!$B$30)))</f>
        <v>51514.442344955001</v>
      </c>
      <c r="X210" s="19">
        <f>$H210+(INT(COLUMN(X$1)/2) - 5) * ($A210-$H210)/9</f>
        <v>20622.222222222223</v>
      </c>
      <c r="Y210" s="24">
        <f>MAX(0,W210*(1+inputs!$B$33)-MAX(0,inputs!$B$31*(X210-inputs!$B$30)))</f>
        <v>52247.718980129321</v>
      </c>
      <c r="Z210" s="19">
        <f>IF(inputs!$B$27="YES",MAX(0,inputs!$B$31*(X210-inputs!$B$30)),0)</f>
        <v>0</v>
      </c>
      <c r="AA210" s="3">
        <f t="shared" si="14"/>
        <v>2736.4750000000004</v>
      </c>
      <c r="AB210" s="1">
        <f t="shared" si="15"/>
        <v>0.33250000000000002</v>
      </c>
      <c r="AC210" s="8">
        <f t="shared" si="12"/>
        <v>18063.525000000001</v>
      </c>
    </row>
    <row r="211" spans="1:29" x14ac:dyDescent="0.2">
      <c r="A211" s="11">
        <f t="shared" si="13"/>
        <v>20900</v>
      </c>
      <c r="B211" s="15">
        <f>inputs!$C$3-MAX(0,MIN((calculations!A211-inputs!$B$8)*0.5,inputs!$C$3))+IF(AND(inputs!$B$23="YES",A211&lt;=inputs!$B$25),inputs!$B$24,0)</f>
        <v>12570</v>
      </c>
      <c r="C211" s="15">
        <f>MAX(0,MIN(A211-B211,inputs!$C$4)*inputs!$B$3)</f>
        <v>1666</v>
      </c>
      <c r="D211" s="16">
        <f>MAX(0,(MIN(A211,inputs!$C$5)-(inputs!$C$4+B211))*inputs!$B$4)</f>
        <v>0</v>
      </c>
      <c r="E211" s="16">
        <f>MAX(0, (calculations!A211-inputs!$C$5)*inputs!$B$5)</f>
        <v>0</v>
      </c>
      <c r="F211" s="19">
        <f>MAX(0,inputs!$B$13*(MIN(calculations!A211,inputs!$C$14)-inputs!$C$13))+MAX(0,inputs!$B$14*(calculations!A211-inputs!$C$14))</f>
        <v>1103.7250000000001</v>
      </c>
      <c r="G211" s="22">
        <f>MAX(MIN((calculations!A211-inputs!$B$21)/10000,100%),0) * inputs!$B$18</f>
        <v>0</v>
      </c>
      <c r="H211" s="24">
        <f>MIN(inputs!$B$32,A211)</f>
        <v>20000</v>
      </c>
      <c r="I211" s="24">
        <f>inputs!$B$29*(1+inputs!$B$33)-MAX(0,inputs!$B$31*(H211-inputs!$B$30))</f>
        <v>46486.999999999993</v>
      </c>
      <c r="J211" s="19">
        <f>$H211+(INT(COLUMN(J$1)/2) - 5) * ($A211-$H211)/9</f>
        <v>20000</v>
      </c>
      <c r="K211" s="24">
        <f>MAX(0,I211*(1+inputs!$B$33)-MAX(0,inputs!$B$31*(J211-inputs!$B$30)))</f>
        <v>47184.304999999986</v>
      </c>
      <c r="L211" s="19">
        <f>$H211+(INT(COLUMN(L$1)/2) - 5) * ($A211-$H211)/9</f>
        <v>20100</v>
      </c>
      <c r="M211" s="24">
        <f>MAX(0,K211*(1+inputs!$B$33)-MAX(0,inputs!$B$31*(L211-inputs!$B$30)))</f>
        <v>47892.06957499998</v>
      </c>
      <c r="N211" s="19">
        <f>$H211+(INT(COLUMN(N$1)/2) - 5) * ($A211-$H211)/9</f>
        <v>20200</v>
      </c>
      <c r="O211" s="24">
        <f>MAX(0,M211*(1+inputs!$B$33)-MAX(0,inputs!$B$31*(N211-inputs!$B$30)))</f>
        <v>48609.010618624969</v>
      </c>
      <c r="P211" s="19">
        <f>$H211+(INT(COLUMN(P$1)/2) - 5) * ($A211-$H211)/9</f>
        <v>20300</v>
      </c>
      <c r="Q211" s="24">
        <f>MAX(0,O211*(1+inputs!$B$33)-MAX(0,inputs!$B$31*(P211-inputs!$B$30)))</f>
        <v>49327.705777904339</v>
      </c>
      <c r="R211" s="19">
        <f>$H211+(INT(COLUMN(R$1)/2) - 5) * ($A211-$H211)/9</f>
        <v>20400</v>
      </c>
      <c r="S211" s="24">
        <f>MAX(0,Q211*(1+inputs!$B$33)-MAX(0,inputs!$B$31*(R211-inputs!$B$30)))</f>
        <v>50048.181364572898</v>
      </c>
      <c r="T211" s="19">
        <f>$H211+(INT(COLUMN(T$1)/2) - 5) * ($A211-$H211)/9</f>
        <v>20500</v>
      </c>
      <c r="U211" s="24">
        <f>MAX(0,S211*(1+inputs!$B$33)-MAX(0,inputs!$B$31*(T211-inputs!$B$30)))</f>
        <v>50770.464085041487</v>
      </c>
      <c r="V211" s="19">
        <f>$H211+(INT(COLUMN(V$1)/2) - 5) * ($A211-$H211)/9</f>
        <v>20600</v>
      </c>
      <c r="W211" s="24">
        <f>MAX(0,U211*(1+inputs!$B$33)-MAX(0,inputs!$B$31*(V211-inputs!$B$30)))</f>
        <v>51494.5810463171</v>
      </c>
      <c r="X211" s="19">
        <f>$H211+(INT(COLUMN(X$1)/2) - 5) * ($A211-$H211)/9</f>
        <v>20700</v>
      </c>
      <c r="Y211" s="24">
        <f>MAX(0,W211*(1+inputs!$B$33)-MAX(0,inputs!$B$31*(X211-inputs!$B$30)))</f>
        <v>52220.55976201185</v>
      </c>
      <c r="Z211" s="19">
        <f>IF(inputs!$B$27="YES",MAX(0,inputs!$B$31*(X211-inputs!$B$30)),0)</f>
        <v>0</v>
      </c>
      <c r="AA211" s="3">
        <f t="shared" si="14"/>
        <v>2769.7250000000004</v>
      </c>
      <c r="AB211" s="1">
        <f t="shared" si="15"/>
        <v>0.33250000000000002</v>
      </c>
      <c r="AC211" s="8">
        <f t="shared" si="12"/>
        <v>18130.275000000001</v>
      </c>
    </row>
    <row r="212" spans="1:29" x14ac:dyDescent="0.2">
      <c r="A212" s="11">
        <f t="shared" si="13"/>
        <v>21000</v>
      </c>
      <c r="B212" s="15">
        <f>inputs!$C$3-MAX(0,MIN((calculations!A212-inputs!$B$8)*0.5,inputs!$C$3))+IF(AND(inputs!$B$23="YES",A212&lt;=inputs!$B$25),inputs!$B$24,0)</f>
        <v>12570</v>
      </c>
      <c r="C212" s="15">
        <f>MAX(0,MIN(A212-B212,inputs!$C$4)*inputs!$B$3)</f>
        <v>1686</v>
      </c>
      <c r="D212" s="16">
        <f>MAX(0,(MIN(A212,inputs!$C$5)-(inputs!$C$4+B212))*inputs!$B$4)</f>
        <v>0</v>
      </c>
      <c r="E212" s="16">
        <f>MAX(0, (calculations!A212-inputs!$C$5)*inputs!$B$5)</f>
        <v>0</v>
      </c>
      <c r="F212" s="19">
        <f>MAX(0,inputs!$B$13*(MIN(calculations!A212,inputs!$C$14)-inputs!$C$13))+MAX(0,inputs!$B$14*(calculations!A212-inputs!$C$14))</f>
        <v>1116.9750000000001</v>
      </c>
      <c r="G212" s="22">
        <f>MAX(MIN((calculations!A212-inputs!$B$21)/10000,100%),0) * inputs!$B$18</f>
        <v>0</v>
      </c>
      <c r="H212" s="24">
        <f>MIN(inputs!$B$32,A212)</f>
        <v>20000</v>
      </c>
      <c r="I212" s="24">
        <f>inputs!$B$29*(1+inputs!$B$33)-MAX(0,inputs!$B$31*(H212-inputs!$B$30))</f>
        <v>46486.999999999993</v>
      </c>
      <c r="J212" s="19">
        <f>$H212+(INT(COLUMN(J$1)/2) - 5) * ($A212-$H212)/9</f>
        <v>20000</v>
      </c>
      <c r="K212" s="24">
        <f>MAX(0,I212*(1+inputs!$B$33)-MAX(0,inputs!$B$31*(J212-inputs!$B$30)))</f>
        <v>47184.304999999986</v>
      </c>
      <c r="L212" s="19">
        <f>$H212+(INT(COLUMN(L$1)/2) - 5) * ($A212-$H212)/9</f>
        <v>20111.111111111109</v>
      </c>
      <c r="M212" s="24">
        <f>MAX(0,K212*(1+inputs!$B$33)-MAX(0,inputs!$B$31*(L212-inputs!$B$30)))</f>
        <v>47892.06957499998</v>
      </c>
      <c r="N212" s="19">
        <f>$H212+(INT(COLUMN(N$1)/2) - 5) * ($A212-$H212)/9</f>
        <v>20222.222222222223</v>
      </c>
      <c r="O212" s="24">
        <f>MAX(0,M212*(1+inputs!$B$33)-MAX(0,inputs!$B$31*(N212-inputs!$B$30)))</f>
        <v>48607.010618624969</v>
      </c>
      <c r="P212" s="19">
        <f>$H212+(INT(COLUMN(P$1)/2) - 5) * ($A212-$H212)/9</f>
        <v>20333.333333333332</v>
      </c>
      <c r="Q212" s="24">
        <f>MAX(0,O212*(1+inputs!$B$33)-MAX(0,inputs!$B$31*(P212-inputs!$B$30)))</f>
        <v>49322.675777904333</v>
      </c>
      <c r="R212" s="19">
        <f>$H212+(INT(COLUMN(R$1)/2) - 5) * ($A212-$H212)/9</f>
        <v>20444.444444444445</v>
      </c>
      <c r="S212" s="24">
        <f>MAX(0,Q212*(1+inputs!$B$33)-MAX(0,inputs!$B$31*(R212-inputs!$B$30)))</f>
        <v>50039.075914572888</v>
      </c>
      <c r="T212" s="19">
        <f>$H212+(INT(COLUMN(T$1)/2) - 5) * ($A212-$H212)/9</f>
        <v>20555.555555555555</v>
      </c>
      <c r="U212" s="24">
        <f>MAX(0,S212*(1+inputs!$B$33)-MAX(0,inputs!$B$31*(T212-inputs!$B$30)))</f>
        <v>50756.222053291473</v>
      </c>
      <c r="V212" s="19">
        <f>$H212+(INT(COLUMN(V$1)/2) - 5) * ($A212-$H212)/9</f>
        <v>20666.666666666668</v>
      </c>
      <c r="W212" s="24">
        <f>MAX(0,U212*(1+inputs!$B$33)-MAX(0,inputs!$B$31*(V212-inputs!$B$30)))</f>
        <v>51474.125384090839</v>
      </c>
      <c r="X212" s="19">
        <f>$H212+(INT(COLUMN(X$1)/2) - 5) * ($A212-$H212)/9</f>
        <v>20777.777777777777</v>
      </c>
      <c r="Y212" s="24">
        <f>MAX(0,W212*(1+inputs!$B$33)-MAX(0,inputs!$B$31*(X212-inputs!$B$30)))</f>
        <v>52192.797264852197</v>
      </c>
      <c r="Z212" s="19">
        <f>IF(inputs!$B$27="YES",MAX(0,inputs!$B$31*(X212-inputs!$B$30)),0)</f>
        <v>0</v>
      </c>
      <c r="AA212" s="3">
        <f t="shared" si="14"/>
        <v>2802.9750000000004</v>
      </c>
      <c r="AB212" s="1">
        <f t="shared" si="15"/>
        <v>0.33250000000000002</v>
      </c>
      <c r="AC212" s="8">
        <f t="shared" si="12"/>
        <v>18197.025000000001</v>
      </c>
    </row>
    <row r="213" spans="1:29" x14ac:dyDescent="0.2">
      <c r="A213" s="11">
        <f t="shared" si="13"/>
        <v>21100</v>
      </c>
      <c r="B213" s="15">
        <f>inputs!$C$3-MAX(0,MIN((calculations!A213-inputs!$B$8)*0.5,inputs!$C$3))+IF(AND(inputs!$B$23="YES",A213&lt;=inputs!$B$25),inputs!$B$24,0)</f>
        <v>12570</v>
      </c>
      <c r="C213" s="15">
        <f>MAX(0,MIN(A213-B213,inputs!$C$4)*inputs!$B$3)</f>
        <v>1706</v>
      </c>
      <c r="D213" s="16">
        <f>MAX(0,(MIN(A213,inputs!$C$5)-(inputs!$C$4+B213))*inputs!$B$4)</f>
        <v>0</v>
      </c>
      <c r="E213" s="16">
        <f>MAX(0, (calculations!A213-inputs!$C$5)*inputs!$B$5)</f>
        <v>0</v>
      </c>
      <c r="F213" s="19">
        <f>MAX(0,inputs!$B$13*(MIN(calculations!A213,inputs!$C$14)-inputs!$C$13))+MAX(0,inputs!$B$14*(calculations!A213-inputs!$C$14))</f>
        <v>1130.2250000000001</v>
      </c>
      <c r="G213" s="22">
        <f>MAX(MIN((calculations!A213-inputs!$B$21)/10000,100%),0) * inputs!$B$18</f>
        <v>0</v>
      </c>
      <c r="H213" s="24">
        <f>MIN(inputs!$B$32,A213)</f>
        <v>20000</v>
      </c>
      <c r="I213" s="24">
        <f>inputs!$B$29*(1+inputs!$B$33)-MAX(0,inputs!$B$31*(H213-inputs!$B$30))</f>
        <v>46486.999999999993</v>
      </c>
      <c r="J213" s="19">
        <f>$H213+(INT(COLUMN(J$1)/2) - 5) * ($A213-$H213)/9</f>
        <v>20000</v>
      </c>
      <c r="K213" s="24">
        <f>MAX(0,I213*(1+inputs!$B$33)-MAX(0,inputs!$B$31*(J213-inputs!$B$30)))</f>
        <v>47184.304999999986</v>
      </c>
      <c r="L213" s="19">
        <f>$H213+(INT(COLUMN(L$1)/2) - 5) * ($A213-$H213)/9</f>
        <v>20122.222222222223</v>
      </c>
      <c r="M213" s="24">
        <f>MAX(0,K213*(1+inputs!$B$33)-MAX(0,inputs!$B$31*(L213-inputs!$B$30)))</f>
        <v>47892.06957499998</v>
      </c>
      <c r="N213" s="19">
        <f>$H213+(INT(COLUMN(N$1)/2) - 5) * ($A213-$H213)/9</f>
        <v>20244.444444444445</v>
      </c>
      <c r="O213" s="24">
        <f>MAX(0,M213*(1+inputs!$B$33)-MAX(0,inputs!$B$31*(N213-inputs!$B$30)))</f>
        <v>48605.010618624969</v>
      </c>
      <c r="P213" s="19">
        <f>$H213+(INT(COLUMN(P$1)/2) - 5) * ($A213-$H213)/9</f>
        <v>20366.666666666668</v>
      </c>
      <c r="Q213" s="24">
        <f>MAX(0,O213*(1+inputs!$B$33)-MAX(0,inputs!$B$31*(P213-inputs!$B$30)))</f>
        <v>49317.645777904334</v>
      </c>
      <c r="R213" s="19">
        <f>$H213+(INT(COLUMN(R$1)/2) - 5) * ($A213-$H213)/9</f>
        <v>20488.888888888891</v>
      </c>
      <c r="S213" s="24">
        <f>MAX(0,Q213*(1+inputs!$B$33)-MAX(0,inputs!$B$31*(R213-inputs!$B$30)))</f>
        <v>50029.970464572893</v>
      </c>
      <c r="T213" s="19">
        <f>$H213+(INT(COLUMN(T$1)/2) - 5) * ($A213-$H213)/9</f>
        <v>20611.111111111109</v>
      </c>
      <c r="U213" s="24">
        <f>MAX(0,S213*(1+inputs!$B$33)-MAX(0,inputs!$B$31*(T213-inputs!$B$30)))</f>
        <v>50741.98002154148</v>
      </c>
      <c r="V213" s="19">
        <f>$H213+(INT(COLUMN(V$1)/2) - 5) * ($A213-$H213)/9</f>
        <v>20733.333333333332</v>
      </c>
      <c r="W213" s="24">
        <f>MAX(0,U213*(1+inputs!$B$33)-MAX(0,inputs!$B$31*(V213-inputs!$B$30)))</f>
        <v>51453.669721864593</v>
      </c>
      <c r="X213" s="19">
        <f>$H213+(INT(COLUMN(X$1)/2) - 5) * ($A213-$H213)/9</f>
        <v>20855.555555555555</v>
      </c>
      <c r="Y213" s="24">
        <f>MAX(0,W213*(1+inputs!$B$33)-MAX(0,inputs!$B$31*(X213-inputs!$B$30)))</f>
        <v>52165.034767692552</v>
      </c>
      <c r="Z213" s="19">
        <f>IF(inputs!$B$27="YES",MAX(0,inputs!$B$31*(X213-inputs!$B$30)),0)</f>
        <v>0</v>
      </c>
      <c r="AA213" s="3">
        <f t="shared" si="14"/>
        <v>2836.2250000000004</v>
      </c>
      <c r="AB213" s="1">
        <f t="shared" si="15"/>
        <v>0.33250000000000002</v>
      </c>
      <c r="AC213" s="8">
        <f t="shared" si="12"/>
        <v>18263.775000000001</v>
      </c>
    </row>
    <row r="214" spans="1:29" x14ac:dyDescent="0.2">
      <c r="A214" s="11">
        <f t="shared" si="13"/>
        <v>21200</v>
      </c>
      <c r="B214" s="15">
        <f>inputs!$C$3-MAX(0,MIN((calculations!A214-inputs!$B$8)*0.5,inputs!$C$3))+IF(AND(inputs!$B$23="YES",A214&lt;=inputs!$B$25),inputs!$B$24,0)</f>
        <v>12570</v>
      </c>
      <c r="C214" s="15">
        <f>MAX(0,MIN(A214-B214,inputs!$C$4)*inputs!$B$3)</f>
        <v>1726</v>
      </c>
      <c r="D214" s="16">
        <f>MAX(0,(MIN(A214,inputs!$C$5)-(inputs!$C$4+B214))*inputs!$B$4)</f>
        <v>0</v>
      </c>
      <c r="E214" s="16">
        <f>MAX(0, (calculations!A214-inputs!$C$5)*inputs!$B$5)</f>
        <v>0</v>
      </c>
      <c r="F214" s="19">
        <f>MAX(0,inputs!$B$13*(MIN(calculations!A214,inputs!$C$14)-inputs!$C$13))+MAX(0,inputs!$B$14*(calculations!A214-inputs!$C$14))</f>
        <v>1143.4750000000001</v>
      </c>
      <c r="G214" s="22">
        <f>MAX(MIN((calculations!A214-inputs!$B$21)/10000,100%),0) * inputs!$B$18</f>
        <v>0</v>
      </c>
      <c r="H214" s="24">
        <f>MIN(inputs!$B$32,A214)</f>
        <v>20000</v>
      </c>
      <c r="I214" s="24">
        <f>inputs!$B$29*(1+inputs!$B$33)-MAX(0,inputs!$B$31*(H214-inputs!$B$30))</f>
        <v>46486.999999999993</v>
      </c>
      <c r="J214" s="19">
        <f>$H214+(INT(COLUMN(J$1)/2) - 5) * ($A214-$H214)/9</f>
        <v>20000</v>
      </c>
      <c r="K214" s="24">
        <f>MAX(0,I214*(1+inputs!$B$33)-MAX(0,inputs!$B$31*(J214-inputs!$B$30)))</f>
        <v>47184.304999999986</v>
      </c>
      <c r="L214" s="19">
        <f>$H214+(INT(COLUMN(L$1)/2) - 5) * ($A214-$H214)/9</f>
        <v>20133.333333333332</v>
      </c>
      <c r="M214" s="24">
        <f>MAX(0,K214*(1+inputs!$B$33)-MAX(0,inputs!$B$31*(L214-inputs!$B$30)))</f>
        <v>47892.06957499998</v>
      </c>
      <c r="N214" s="19">
        <f>$H214+(INT(COLUMN(N$1)/2) - 5) * ($A214-$H214)/9</f>
        <v>20266.666666666668</v>
      </c>
      <c r="O214" s="24">
        <f>MAX(0,M214*(1+inputs!$B$33)-MAX(0,inputs!$B$31*(N214-inputs!$B$30)))</f>
        <v>48603.010618624969</v>
      </c>
      <c r="P214" s="19">
        <f>$H214+(INT(COLUMN(P$1)/2) - 5) * ($A214-$H214)/9</f>
        <v>20400</v>
      </c>
      <c r="Q214" s="24">
        <f>MAX(0,O214*(1+inputs!$B$33)-MAX(0,inputs!$B$31*(P214-inputs!$B$30)))</f>
        <v>49312.615777904335</v>
      </c>
      <c r="R214" s="19">
        <f>$H214+(INT(COLUMN(R$1)/2) - 5) * ($A214-$H214)/9</f>
        <v>20533.333333333332</v>
      </c>
      <c r="S214" s="24">
        <f>MAX(0,Q214*(1+inputs!$B$33)-MAX(0,inputs!$B$31*(R214-inputs!$B$30)))</f>
        <v>50020.86501457289</v>
      </c>
      <c r="T214" s="19">
        <f>$H214+(INT(COLUMN(T$1)/2) - 5) * ($A214-$H214)/9</f>
        <v>20666.666666666668</v>
      </c>
      <c r="U214" s="24">
        <f>MAX(0,S214*(1+inputs!$B$33)-MAX(0,inputs!$B$31*(T214-inputs!$B$30)))</f>
        <v>50727.737989791473</v>
      </c>
      <c r="V214" s="19">
        <f>$H214+(INT(COLUMN(V$1)/2) - 5) * ($A214-$H214)/9</f>
        <v>20800</v>
      </c>
      <c r="W214" s="24">
        <f>MAX(0,U214*(1+inputs!$B$33)-MAX(0,inputs!$B$31*(V214-inputs!$B$30)))</f>
        <v>51433.21405963834</v>
      </c>
      <c r="X214" s="19">
        <f>$H214+(INT(COLUMN(X$1)/2) - 5) * ($A214-$H214)/9</f>
        <v>20933.333333333332</v>
      </c>
      <c r="Y214" s="24">
        <f>MAX(0,W214*(1+inputs!$B$33)-MAX(0,inputs!$B$31*(X214-inputs!$B$30)))</f>
        <v>52137.272270532907</v>
      </c>
      <c r="Z214" s="19">
        <f>IF(inputs!$B$27="YES",MAX(0,inputs!$B$31*(X214-inputs!$B$30)),0)</f>
        <v>0</v>
      </c>
      <c r="AA214" s="3">
        <f t="shared" si="14"/>
        <v>2869.4750000000004</v>
      </c>
      <c r="AB214" s="1">
        <f t="shared" si="15"/>
        <v>0.33250000000000002</v>
      </c>
      <c r="AC214" s="8">
        <f t="shared" si="12"/>
        <v>18330.525000000001</v>
      </c>
    </row>
    <row r="215" spans="1:29" x14ac:dyDescent="0.2">
      <c r="A215" s="11">
        <f t="shared" si="13"/>
        <v>21300</v>
      </c>
      <c r="B215" s="15">
        <f>inputs!$C$3-MAX(0,MIN((calculations!A215-inputs!$B$8)*0.5,inputs!$C$3))+IF(AND(inputs!$B$23="YES",A215&lt;=inputs!$B$25),inputs!$B$24,0)</f>
        <v>12570</v>
      </c>
      <c r="C215" s="15">
        <f>MAX(0,MIN(A215-B215,inputs!$C$4)*inputs!$B$3)</f>
        <v>1746</v>
      </c>
      <c r="D215" s="16">
        <f>MAX(0,(MIN(A215,inputs!$C$5)-(inputs!$C$4+B215))*inputs!$B$4)</f>
        <v>0</v>
      </c>
      <c r="E215" s="16">
        <f>MAX(0, (calculations!A215-inputs!$C$5)*inputs!$B$5)</f>
        <v>0</v>
      </c>
      <c r="F215" s="19">
        <f>MAX(0,inputs!$B$13*(MIN(calculations!A215,inputs!$C$14)-inputs!$C$13))+MAX(0,inputs!$B$14*(calculations!A215-inputs!$C$14))</f>
        <v>1156.7250000000001</v>
      </c>
      <c r="G215" s="22">
        <f>MAX(MIN((calculations!A215-inputs!$B$21)/10000,100%),0) * inputs!$B$18</f>
        <v>0</v>
      </c>
      <c r="H215" s="24">
        <f>MIN(inputs!$B$32,A215)</f>
        <v>20000</v>
      </c>
      <c r="I215" s="24">
        <f>inputs!$B$29*(1+inputs!$B$33)-MAX(0,inputs!$B$31*(H215-inputs!$B$30))</f>
        <v>46486.999999999993</v>
      </c>
      <c r="J215" s="19">
        <f>$H215+(INT(COLUMN(J$1)/2) - 5) * ($A215-$H215)/9</f>
        <v>20000</v>
      </c>
      <c r="K215" s="24">
        <f>MAX(0,I215*(1+inputs!$B$33)-MAX(0,inputs!$B$31*(J215-inputs!$B$30)))</f>
        <v>47184.304999999986</v>
      </c>
      <c r="L215" s="19">
        <f>$H215+(INT(COLUMN(L$1)/2) - 5) * ($A215-$H215)/9</f>
        <v>20144.444444444445</v>
      </c>
      <c r="M215" s="24">
        <f>MAX(0,K215*(1+inputs!$B$33)-MAX(0,inputs!$B$31*(L215-inputs!$B$30)))</f>
        <v>47892.06957499998</v>
      </c>
      <c r="N215" s="19">
        <f>$H215+(INT(COLUMN(N$1)/2) - 5) * ($A215-$H215)/9</f>
        <v>20288.888888888891</v>
      </c>
      <c r="O215" s="24">
        <f>MAX(0,M215*(1+inputs!$B$33)-MAX(0,inputs!$B$31*(N215-inputs!$B$30)))</f>
        <v>48601.010618624969</v>
      </c>
      <c r="P215" s="19">
        <f>$H215+(INT(COLUMN(P$1)/2) - 5) * ($A215-$H215)/9</f>
        <v>20433.333333333332</v>
      </c>
      <c r="Q215" s="24">
        <f>MAX(0,O215*(1+inputs!$B$33)-MAX(0,inputs!$B$31*(P215-inputs!$B$30)))</f>
        <v>49307.585777904336</v>
      </c>
      <c r="R215" s="19">
        <f>$H215+(INT(COLUMN(R$1)/2) - 5) * ($A215-$H215)/9</f>
        <v>20577.777777777777</v>
      </c>
      <c r="S215" s="24">
        <f>MAX(0,Q215*(1+inputs!$B$33)-MAX(0,inputs!$B$31*(R215-inputs!$B$30)))</f>
        <v>50011.759564572894</v>
      </c>
      <c r="T215" s="19">
        <f>$H215+(INT(COLUMN(T$1)/2) - 5) * ($A215-$H215)/9</f>
        <v>20722.222222222223</v>
      </c>
      <c r="U215" s="24">
        <f>MAX(0,S215*(1+inputs!$B$33)-MAX(0,inputs!$B$31*(T215-inputs!$B$30)))</f>
        <v>50713.49595804148</v>
      </c>
      <c r="V215" s="19">
        <f>$H215+(INT(COLUMN(V$1)/2) - 5) * ($A215-$H215)/9</f>
        <v>20866.666666666668</v>
      </c>
      <c r="W215" s="24">
        <f>MAX(0,U215*(1+inputs!$B$33)-MAX(0,inputs!$B$31*(V215-inputs!$B$30)))</f>
        <v>51412.758397412093</v>
      </c>
      <c r="X215" s="19">
        <f>$H215+(INT(COLUMN(X$1)/2) - 5) * ($A215-$H215)/9</f>
        <v>21011.111111111109</v>
      </c>
      <c r="Y215" s="24">
        <f>MAX(0,W215*(1+inputs!$B$33)-MAX(0,inputs!$B$31*(X215-inputs!$B$30)))</f>
        <v>52109.509773373269</v>
      </c>
      <c r="Z215" s="19">
        <f>IF(inputs!$B$27="YES",MAX(0,inputs!$B$31*(X215-inputs!$B$30)),0)</f>
        <v>0</v>
      </c>
      <c r="AA215" s="3">
        <f t="shared" si="14"/>
        <v>2902.7250000000004</v>
      </c>
      <c r="AB215" s="1">
        <f t="shared" si="15"/>
        <v>0.33250000000000002</v>
      </c>
      <c r="AC215" s="8">
        <f t="shared" si="12"/>
        <v>18397.275000000001</v>
      </c>
    </row>
    <row r="216" spans="1:29" x14ac:dyDescent="0.2">
      <c r="A216" s="11">
        <f t="shared" si="13"/>
        <v>21400</v>
      </c>
      <c r="B216" s="15">
        <f>inputs!$C$3-MAX(0,MIN((calculations!A216-inputs!$B$8)*0.5,inputs!$C$3))+IF(AND(inputs!$B$23="YES",A216&lt;=inputs!$B$25),inputs!$B$24,0)</f>
        <v>12570</v>
      </c>
      <c r="C216" s="15">
        <f>MAX(0,MIN(A216-B216,inputs!$C$4)*inputs!$B$3)</f>
        <v>1766</v>
      </c>
      <c r="D216" s="16">
        <f>MAX(0,(MIN(A216,inputs!$C$5)-(inputs!$C$4+B216))*inputs!$B$4)</f>
        <v>0</v>
      </c>
      <c r="E216" s="16">
        <f>MAX(0, (calculations!A216-inputs!$C$5)*inputs!$B$5)</f>
        <v>0</v>
      </c>
      <c r="F216" s="19">
        <f>MAX(0,inputs!$B$13*(MIN(calculations!A216,inputs!$C$14)-inputs!$C$13))+MAX(0,inputs!$B$14*(calculations!A216-inputs!$C$14))</f>
        <v>1169.9750000000001</v>
      </c>
      <c r="G216" s="22">
        <f>MAX(MIN((calculations!A216-inputs!$B$21)/10000,100%),0) * inputs!$B$18</f>
        <v>0</v>
      </c>
      <c r="H216" s="24">
        <f>MIN(inputs!$B$32,A216)</f>
        <v>20000</v>
      </c>
      <c r="I216" s="24">
        <f>inputs!$B$29*(1+inputs!$B$33)-MAX(0,inputs!$B$31*(H216-inputs!$B$30))</f>
        <v>46486.999999999993</v>
      </c>
      <c r="J216" s="19">
        <f>$H216+(INT(COLUMN(J$1)/2) - 5) * ($A216-$H216)/9</f>
        <v>20000</v>
      </c>
      <c r="K216" s="24">
        <f>MAX(0,I216*(1+inputs!$B$33)-MAX(0,inputs!$B$31*(J216-inputs!$B$30)))</f>
        <v>47184.304999999986</v>
      </c>
      <c r="L216" s="19">
        <f>$H216+(INT(COLUMN(L$1)/2) - 5) * ($A216-$H216)/9</f>
        <v>20155.555555555555</v>
      </c>
      <c r="M216" s="24">
        <f>MAX(0,K216*(1+inputs!$B$33)-MAX(0,inputs!$B$31*(L216-inputs!$B$30)))</f>
        <v>47892.06957499998</v>
      </c>
      <c r="N216" s="19">
        <f>$H216+(INT(COLUMN(N$1)/2) - 5) * ($A216-$H216)/9</f>
        <v>20311.111111111109</v>
      </c>
      <c r="O216" s="24">
        <f>MAX(0,M216*(1+inputs!$B$33)-MAX(0,inputs!$B$31*(N216-inputs!$B$30)))</f>
        <v>48599.010618624969</v>
      </c>
      <c r="P216" s="19">
        <f>$H216+(INT(COLUMN(P$1)/2) - 5) * ($A216-$H216)/9</f>
        <v>20466.666666666668</v>
      </c>
      <c r="Q216" s="24">
        <f>MAX(0,O216*(1+inputs!$B$33)-MAX(0,inputs!$B$31*(P216-inputs!$B$30)))</f>
        <v>49302.555777904337</v>
      </c>
      <c r="R216" s="19">
        <f>$H216+(INT(COLUMN(R$1)/2) - 5) * ($A216-$H216)/9</f>
        <v>20622.222222222223</v>
      </c>
      <c r="S216" s="24">
        <f>MAX(0,Q216*(1+inputs!$B$33)-MAX(0,inputs!$B$31*(R216-inputs!$B$30)))</f>
        <v>50002.654114572899</v>
      </c>
      <c r="T216" s="19">
        <f>$H216+(INT(COLUMN(T$1)/2) - 5) * ($A216-$H216)/9</f>
        <v>20777.777777777777</v>
      </c>
      <c r="U216" s="24">
        <f>MAX(0,S216*(1+inputs!$B$33)-MAX(0,inputs!$B$31*(T216-inputs!$B$30)))</f>
        <v>50699.253926291487</v>
      </c>
      <c r="V216" s="19">
        <f>$H216+(INT(COLUMN(V$1)/2) - 5) * ($A216-$H216)/9</f>
        <v>20933.333333333332</v>
      </c>
      <c r="W216" s="24">
        <f>MAX(0,U216*(1+inputs!$B$33)-MAX(0,inputs!$B$31*(V216-inputs!$B$30)))</f>
        <v>51392.302735185855</v>
      </c>
      <c r="X216" s="19">
        <f>$H216+(INT(COLUMN(X$1)/2) - 5) * ($A216-$H216)/9</f>
        <v>21088.888888888891</v>
      </c>
      <c r="Y216" s="24">
        <f>MAX(0,W216*(1+inputs!$B$33)-MAX(0,inputs!$B$31*(X216-inputs!$B$30)))</f>
        <v>52081.747276213639</v>
      </c>
      <c r="Z216" s="19">
        <f>IF(inputs!$B$27="YES",MAX(0,inputs!$B$31*(X216-inputs!$B$30)),0)</f>
        <v>0</v>
      </c>
      <c r="AA216" s="3">
        <f t="shared" si="14"/>
        <v>2935.9750000000004</v>
      </c>
      <c r="AB216" s="1">
        <f t="shared" si="15"/>
        <v>0.33250000000000002</v>
      </c>
      <c r="AC216" s="8">
        <f t="shared" si="12"/>
        <v>18464.025000000001</v>
      </c>
    </row>
    <row r="217" spans="1:29" x14ac:dyDescent="0.2">
      <c r="A217" s="11">
        <f t="shared" si="13"/>
        <v>21500</v>
      </c>
      <c r="B217" s="15">
        <f>inputs!$C$3-MAX(0,MIN((calculations!A217-inputs!$B$8)*0.5,inputs!$C$3))+IF(AND(inputs!$B$23="YES",A217&lt;=inputs!$B$25),inputs!$B$24,0)</f>
        <v>12570</v>
      </c>
      <c r="C217" s="15">
        <f>MAX(0,MIN(A217-B217,inputs!$C$4)*inputs!$B$3)</f>
        <v>1786</v>
      </c>
      <c r="D217" s="16">
        <f>MAX(0,(MIN(A217,inputs!$C$5)-(inputs!$C$4+B217))*inputs!$B$4)</f>
        <v>0</v>
      </c>
      <c r="E217" s="16">
        <f>MAX(0, (calculations!A217-inputs!$C$5)*inputs!$B$5)</f>
        <v>0</v>
      </c>
      <c r="F217" s="19">
        <f>MAX(0,inputs!$B$13*(MIN(calculations!A217,inputs!$C$14)-inputs!$C$13))+MAX(0,inputs!$B$14*(calculations!A217-inputs!$C$14))</f>
        <v>1183.2250000000001</v>
      </c>
      <c r="G217" s="22">
        <f>MAX(MIN((calculations!A217-inputs!$B$21)/10000,100%),0) * inputs!$B$18</f>
        <v>0</v>
      </c>
      <c r="H217" s="24">
        <f>MIN(inputs!$B$32,A217)</f>
        <v>20000</v>
      </c>
      <c r="I217" s="24">
        <f>inputs!$B$29*(1+inputs!$B$33)-MAX(0,inputs!$B$31*(H217-inputs!$B$30))</f>
        <v>46486.999999999993</v>
      </c>
      <c r="J217" s="19">
        <f>$H217+(INT(COLUMN(J$1)/2) - 5) * ($A217-$H217)/9</f>
        <v>20000</v>
      </c>
      <c r="K217" s="24">
        <f>MAX(0,I217*(1+inputs!$B$33)-MAX(0,inputs!$B$31*(J217-inputs!$B$30)))</f>
        <v>47184.304999999986</v>
      </c>
      <c r="L217" s="19">
        <f>$H217+(INT(COLUMN(L$1)/2) - 5) * ($A217-$H217)/9</f>
        <v>20166.666666666668</v>
      </c>
      <c r="M217" s="24">
        <f>MAX(0,K217*(1+inputs!$B$33)-MAX(0,inputs!$B$31*(L217-inputs!$B$30)))</f>
        <v>47892.06957499998</v>
      </c>
      <c r="N217" s="19">
        <f>$H217+(INT(COLUMN(N$1)/2) - 5) * ($A217-$H217)/9</f>
        <v>20333.333333333332</v>
      </c>
      <c r="O217" s="24">
        <f>MAX(0,M217*(1+inputs!$B$33)-MAX(0,inputs!$B$31*(N217-inputs!$B$30)))</f>
        <v>48597.010618624969</v>
      </c>
      <c r="P217" s="19">
        <f>$H217+(INT(COLUMN(P$1)/2) - 5) * ($A217-$H217)/9</f>
        <v>20500</v>
      </c>
      <c r="Q217" s="24">
        <f>MAX(0,O217*(1+inputs!$B$33)-MAX(0,inputs!$B$31*(P217-inputs!$B$30)))</f>
        <v>49297.525777904339</v>
      </c>
      <c r="R217" s="19">
        <f>$H217+(INT(COLUMN(R$1)/2) - 5) * ($A217-$H217)/9</f>
        <v>20666.666666666668</v>
      </c>
      <c r="S217" s="24">
        <f>MAX(0,Q217*(1+inputs!$B$33)-MAX(0,inputs!$B$31*(R217-inputs!$B$30)))</f>
        <v>49993.548664572896</v>
      </c>
      <c r="T217" s="19">
        <f>$H217+(INT(COLUMN(T$1)/2) - 5) * ($A217-$H217)/9</f>
        <v>20833.333333333332</v>
      </c>
      <c r="U217" s="24">
        <f>MAX(0,S217*(1+inputs!$B$33)-MAX(0,inputs!$B$31*(T217-inputs!$B$30)))</f>
        <v>50685.01189454148</v>
      </c>
      <c r="V217" s="19">
        <f>$H217+(INT(COLUMN(V$1)/2) - 5) * ($A217-$H217)/9</f>
        <v>21000</v>
      </c>
      <c r="W217" s="24">
        <f>MAX(0,U217*(1+inputs!$B$33)-MAX(0,inputs!$B$31*(V217-inputs!$B$30)))</f>
        <v>51371.847072959594</v>
      </c>
      <c r="X217" s="19">
        <f>$H217+(INT(COLUMN(X$1)/2) - 5) * ($A217-$H217)/9</f>
        <v>21166.666666666668</v>
      </c>
      <c r="Y217" s="24">
        <f>MAX(0,W217*(1+inputs!$B$33)-MAX(0,inputs!$B$31*(X217-inputs!$B$30)))</f>
        <v>52053.984779053979</v>
      </c>
      <c r="Z217" s="19">
        <f>IF(inputs!$B$27="YES",MAX(0,inputs!$B$31*(X217-inputs!$B$30)),0)</f>
        <v>0</v>
      </c>
      <c r="AA217" s="3">
        <f t="shared" si="14"/>
        <v>2969.2250000000004</v>
      </c>
      <c r="AB217" s="1">
        <f t="shared" si="15"/>
        <v>0.33250000000000002</v>
      </c>
      <c r="AC217" s="8">
        <f t="shared" si="12"/>
        <v>18530.775000000001</v>
      </c>
    </row>
    <row r="218" spans="1:29" x14ac:dyDescent="0.2">
      <c r="A218" s="11">
        <f t="shared" si="13"/>
        <v>21600</v>
      </c>
      <c r="B218" s="15">
        <f>inputs!$C$3-MAX(0,MIN((calculations!A218-inputs!$B$8)*0.5,inputs!$C$3))+IF(AND(inputs!$B$23="YES",A218&lt;=inputs!$B$25),inputs!$B$24,0)</f>
        <v>12570</v>
      </c>
      <c r="C218" s="15">
        <f>MAX(0,MIN(A218-B218,inputs!$C$4)*inputs!$B$3)</f>
        <v>1806</v>
      </c>
      <c r="D218" s="16">
        <f>MAX(0,(MIN(A218,inputs!$C$5)-(inputs!$C$4+B218))*inputs!$B$4)</f>
        <v>0</v>
      </c>
      <c r="E218" s="16">
        <f>MAX(0, (calculations!A218-inputs!$C$5)*inputs!$B$5)</f>
        <v>0</v>
      </c>
      <c r="F218" s="19">
        <f>MAX(0,inputs!$B$13*(MIN(calculations!A218,inputs!$C$14)-inputs!$C$13))+MAX(0,inputs!$B$14*(calculations!A218-inputs!$C$14))</f>
        <v>1196.4750000000001</v>
      </c>
      <c r="G218" s="22">
        <f>MAX(MIN((calculations!A218-inputs!$B$21)/10000,100%),0) * inputs!$B$18</f>
        <v>0</v>
      </c>
      <c r="H218" s="24">
        <f>MIN(inputs!$B$32,A218)</f>
        <v>20000</v>
      </c>
      <c r="I218" s="24">
        <f>inputs!$B$29*(1+inputs!$B$33)-MAX(0,inputs!$B$31*(H218-inputs!$B$30))</f>
        <v>46486.999999999993</v>
      </c>
      <c r="J218" s="19">
        <f>$H218+(INT(COLUMN(J$1)/2) - 5) * ($A218-$H218)/9</f>
        <v>20000</v>
      </c>
      <c r="K218" s="24">
        <f>MAX(0,I218*(1+inputs!$B$33)-MAX(0,inputs!$B$31*(J218-inputs!$B$30)))</f>
        <v>47184.304999999986</v>
      </c>
      <c r="L218" s="19">
        <f>$H218+(INT(COLUMN(L$1)/2) - 5) * ($A218-$H218)/9</f>
        <v>20177.777777777777</v>
      </c>
      <c r="M218" s="24">
        <f>MAX(0,K218*(1+inputs!$B$33)-MAX(0,inputs!$B$31*(L218-inputs!$B$30)))</f>
        <v>47892.06957499998</v>
      </c>
      <c r="N218" s="19">
        <f>$H218+(INT(COLUMN(N$1)/2) - 5) * ($A218-$H218)/9</f>
        <v>20355.555555555555</v>
      </c>
      <c r="O218" s="24">
        <f>MAX(0,M218*(1+inputs!$B$33)-MAX(0,inputs!$B$31*(N218-inputs!$B$30)))</f>
        <v>48595.010618624969</v>
      </c>
      <c r="P218" s="19">
        <f>$H218+(INT(COLUMN(P$1)/2) - 5) * ($A218-$H218)/9</f>
        <v>20533.333333333332</v>
      </c>
      <c r="Q218" s="24">
        <f>MAX(0,O218*(1+inputs!$B$33)-MAX(0,inputs!$B$31*(P218-inputs!$B$30)))</f>
        <v>49292.495777904332</v>
      </c>
      <c r="R218" s="19">
        <f>$H218+(INT(COLUMN(R$1)/2) - 5) * ($A218-$H218)/9</f>
        <v>20711.111111111109</v>
      </c>
      <c r="S218" s="24">
        <f>MAX(0,Q218*(1+inputs!$B$33)-MAX(0,inputs!$B$31*(R218-inputs!$B$30)))</f>
        <v>49984.443214572893</v>
      </c>
      <c r="T218" s="19">
        <f>$H218+(INT(COLUMN(T$1)/2) - 5) * ($A218-$H218)/9</f>
        <v>20888.888888888891</v>
      </c>
      <c r="U218" s="24">
        <f>MAX(0,S218*(1+inputs!$B$33)-MAX(0,inputs!$B$31*(T218-inputs!$B$30)))</f>
        <v>50670.76986279148</v>
      </c>
      <c r="V218" s="19">
        <f>$H218+(INT(COLUMN(V$1)/2) - 5) * ($A218-$H218)/9</f>
        <v>21066.666666666668</v>
      </c>
      <c r="W218" s="24">
        <f>MAX(0,U218*(1+inputs!$B$33)-MAX(0,inputs!$B$31*(V218-inputs!$B$30)))</f>
        <v>51351.391410733348</v>
      </c>
      <c r="X218" s="19">
        <f>$H218+(INT(COLUMN(X$1)/2) - 5) * ($A218-$H218)/9</f>
        <v>21244.444444444445</v>
      </c>
      <c r="Y218" s="24">
        <f>MAX(0,W218*(1+inputs!$B$33)-MAX(0,inputs!$B$31*(X218-inputs!$B$30)))</f>
        <v>52026.222281894341</v>
      </c>
      <c r="Z218" s="19">
        <f>IF(inputs!$B$27="YES",MAX(0,inputs!$B$31*(X218-inputs!$B$30)),0)</f>
        <v>0</v>
      </c>
      <c r="AA218" s="3">
        <f t="shared" si="14"/>
        <v>3002.4750000000004</v>
      </c>
      <c r="AB218" s="1">
        <f t="shared" si="15"/>
        <v>0.33250000000000002</v>
      </c>
      <c r="AC218" s="8">
        <f t="shared" si="12"/>
        <v>18597.525000000001</v>
      </c>
    </row>
    <row r="219" spans="1:29" x14ac:dyDescent="0.2">
      <c r="A219" s="11">
        <f t="shared" si="13"/>
        <v>21700</v>
      </c>
      <c r="B219" s="15">
        <f>inputs!$C$3-MAX(0,MIN((calculations!A219-inputs!$B$8)*0.5,inputs!$C$3))+IF(AND(inputs!$B$23="YES",A219&lt;=inputs!$B$25),inputs!$B$24,0)</f>
        <v>12570</v>
      </c>
      <c r="C219" s="15">
        <f>MAX(0,MIN(A219-B219,inputs!$C$4)*inputs!$B$3)</f>
        <v>1826</v>
      </c>
      <c r="D219" s="16">
        <f>MAX(0,(MIN(A219,inputs!$C$5)-(inputs!$C$4+B219))*inputs!$B$4)</f>
        <v>0</v>
      </c>
      <c r="E219" s="16">
        <f>MAX(0, (calculations!A219-inputs!$C$5)*inputs!$B$5)</f>
        <v>0</v>
      </c>
      <c r="F219" s="19">
        <f>MAX(0,inputs!$B$13*(MIN(calculations!A219,inputs!$C$14)-inputs!$C$13))+MAX(0,inputs!$B$14*(calculations!A219-inputs!$C$14))</f>
        <v>1209.7250000000001</v>
      </c>
      <c r="G219" s="22">
        <f>MAX(MIN((calculations!A219-inputs!$B$21)/10000,100%),0) * inputs!$B$18</f>
        <v>0</v>
      </c>
      <c r="H219" s="24">
        <f>MIN(inputs!$B$32,A219)</f>
        <v>20000</v>
      </c>
      <c r="I219" s="24">
        <f>inputs!$B$29*(1+inputs!$B$33)-MAX(0,inputs!$B$31*(H219-inputs!$B$30))</f>
        <v>46486.999999999993</v>
      </c>
      <c r="J219" s="19">
        <f>$H219+(INT(COLUMN(J$1)/2) - 5) * ($A219-$H219)/9</f>
        <v>20000</v>
      </c>
      <c r="K219" s="24">
        <f>MAX(0,I219*(1+inputs!$B$33)-MAX(0,inputs!$B$31*(J219-inputs!$B$30)))</f>
        <v>47184.304999999986</v>
      </c>
      <c r="L219" s="19">
        <f>$H219+(INT(COLUMN(L$1)/2) - 5) * ($A219-$H219)/9</f>
        <v>20188.888888888891</v>
      </c>
      <c r="M219" s="24">
        <f>MAX(0,K219*(1+inputs!$B$33)-MAX(0,inputs!$B$31*(L219-inputs!$B$30)))</f>
        <v>47891.629574999977</v>
      </c>
      <c r="N219" s="19">
        <f>$H219+(INT(COLUMN(N$1)/2) - 5) * ($A219-$H219)/9</f>
        <v>20377.777777777777</v>
      </c>
      <c r="O219" s="24">
        <f>MAX(0,M219*(1+inputs!$B$33)-MAX(0,inputs!$B$31*(N219-inputs!$B$30)))</f>
        <v>48592.564018624973</v>
      </c>
      <c r="P219" s="19">
        <f>$H219+(INT(COLUMN(P$1)/2) - 5) * ($A219-$H219)/9</f>
        <v>20566.666666666668</v>
      </c>
      <c r="Q219" s="24">
        <f>MAX(0,O219*(1+inputs!$B$33)-MAX(0,inputs!$B$31*(P219-inputs!$B$30)))</f>
        <v>49287.01247890434</v>
      </c>
      <c r="R219" s="19">
        <f>$H219+(INT(COLUMN(R$1)/2) - 5) * ($A219-$H219)/9</f>
        <v>20755.555555555555</v>
      </c>
      <c r="S219" s="24">
        <f>MAX(0,Q219*(1+inputs!$B$33)-MAX(0,inputs!$B$31*(R219-inputs!$B$30)))</f>
        <v>49974.877666087901</v>
      </c>
      <c r="T219" s="19">
        <f>$H219+(INT(COLUMN(T$1)/2) - 5) * ($A219-$H219)/9</f>
        <v>20944.444444444445</v>
      </c>
      <c r="U219" s="24">
        <f>MAX(0,S219*(1+inputs!$B$33)-MAX(0,inputs!$B$31*(T219-inputs!$B$30)))</f>
        <v>50656.060831079216</v>
      </c>
      <c r="V219" s="19">
        <f>$H219+(INT(COLUMN(V$1)/2) - 5) * ($A219-$H219)/9</f>
        <v>21133.333333333332</v>
      </c>
      <c r="W219" s="24">
        <f>MAX(0,U219*(1+inputs!$B$33)-MAX(0,inputs!$B$31*(V219-inputs!$B$30)))</f>
        <v>51330.461743545398</v>
      </c>
      <c r="X219" s="19">
        <f>$H219+(INT(COLUMN(X$1)/2) - 5) * ($A219-$H219)/9</f>
        <v>21322.222222222223</v>
      </c>
      <c r="Y219" s="24">
        <f>MAX(0,W219*(1+inputs!$B$33)-MAX(0,inputs!$B$31*(X219-inputs!$B$30)))</f>
        <v>51997.978669698568</v>
      </c>
      <c r="Z219" s="19">
        <f>IF(inputs!$B$27="YES",MAX(0,inputs!$B$31*(X219-inputs!$B$30)),0)</f>
        <v>0</v>
      </c>
      <c r="AA219" s="3">
        <f t="shared" si="14"/>
        <v>3035.7250000000004</v>
      </c>
      <c r="AB219" s="1">
        <f t="shared" si="15"/>
        <v>0.33250000000000002</v>
      </c>
      <c r="AC219" s="8">
        <f t="shared" si="12"/>
        <v>18664.275000000001</v>
      </c>
    </row>
    <row r="220" spans="1:29" x14ac:dyDescent="0.2">
      <c r="A220" s="11">
        <f t="shared" si="13"/>
        <v>21800</v>
      </c>
      <c r="B220" s="15">
        <f>inputs!$C$3-MAX(0,MIN((calculations!A220-inputs!$B$8)*0.5,inputs!$C$3))+IF(AND(inputs!$B$23="YES",A220&lt;=inputs!$B$25),inputs!$B$24,0)</f>
        <v>12570</v>
      </c>
      <c r="C220" s="15">
        <f>MAX(0,MIN(A220-B220,inputs!$C$4)*inputs!$B$3)</f>
        <v>1846</v>
      </c>
      <c r="D220" s="16">
        <f>MAX(0,(MIN(A220,inputs!$C$5)-(inputs!$C$4+B220))*inputs!$B$4)</f>
        <v>0</v>
      </c>
      <c r="E220" s="16">
        <f>MAX(0, (calculations!A220-inputs!$C$5)*inputs!$B$5)</f>
        <v>0</v>
      </c>
      <c r="F220" s="19">
        <f>MAX(0,inputs!$B$13*(MIN(calculations!A220,inputs!$C$14)-inputs!$C$13))+MAX(0,inputs!$B$14*(calculations!A220-inputs!$C$14))</f>
        <v>1222.9750000000001</v>
      </c>
      <c r="G220" s="22">
        <f>MAX(MIN((calculations!A220-inputs!$B$21)/10000,100%),0) * inputs!$B$18</f>
        <v>0</v>
      </c>
      <c r="H220" s="24">
        <f>MIN(inputs!$B$32,A220)</f>
        <v>20000</v>
      </c>
      <c r="I220" s="24">
        <f>inputs!$B$29*(1+inputs!$B$33)-MAX(0,inputs!$B$31*(H220-inputs!$B$30))</f>
        <v>46486.999999999993</v>
      </c>
      <c r="J220" s="19">
        <f>$H220+(INT(COLUMN(J$1)/2) - 5) * ($A220-$H220)/9</f>
        <v>20000</v>
      </c>
      <c r="K220" s="24">
        <f>MAX(0,I220*(1+inputs!$B$33)-MAX(0,inputs!$B$31*(J220-inputs!$B$30)))</f>
        <v>47184.304999999986</v>
      </c>
      <c r="L220" s="19">
        <f>$H220+(INT(COLUMN(L$1)/2) - 5) * ($A220-$H220)/9</f>
        <v>20200</v>
      </c>
      <c r="M220" s="24">
        <f>MAX(0,K220*(1+inputs!$B$33)-MAX(0,inputs!$B$31*(L220-inputs!$B$30)))</f>
        <v>47890.629574999977</v>
      </c>
      <c r="N220" s="19">
        <f>$H220+(INT(COLUMN(N$1)/2) - 5) * ($A220-$H220)/9</f>
        <v>20400</v>
      </c>
      <c r="O220" s="24">
        <f>MAX(0,M220*(1+inputs!$B$33)-MAX(0,inputs!$B$31*(N220-inputs!$B$30)))</f>
        <v>48589.549018624966</v>
      </c>
      <c r="P220" s="19">
        <f>$H220+(INT(COLUMN(P$1)/2) - 5) * ($A220-$H220)/9</f>
        <v>20600</v>
      </c>
      <c r="Q220" s="24">
        <f>MAX(0,O220*(1+inputs!$B$33)-MAX(0,inputs!$B$31*(P220-inputs!$B$30)))</f>
        <v>49280.952253904332</v>
      </c>
      <c r="R220" s="19">
        <f>$H220+(INT(COLUMN(R$1)/2) - 5) * ($A220-$H220)/9</f>
        <v>20800</v>
      </c>
      <c r="S220" s="24">
        <f>MAX(0,Q220*(1+inputs!$B$33)-MAX(0,inputs!$B$31*(R220-inputs!$B$30)))</f>
        <v>49964.726537712893</v>
      </c>
      <c r="T220" s="19">
        <f>$H220+(INT(COLUMN(T$1)/2) - 5) * ($A220-$H220)/9</f>
        <v>21000</v>
      </c>
      <c r="U220" s="24">
        <f>MAX(0,S220*(1+inputs!$B$33)-MAX(0,inputs!$B$31*(T220-inputs!$B$30)))</f>
        <v>50640.757435778578</v>
      </c>
      <c r="V220" s="19">
        <f>$H220+(INT(COLUMN(V$1)/2) - 5) * ($A220-$H220)/9</f>
        <v>21200</v>
      </c>
      <c r="W220" s="24">
        <f>MAX(0,U220*(1+inputs!$B$33)-MAX(0,inputs!$B$31*(V220-inputs!$B$30)))</f>
        <v>51308.928797315246</v>
      </c>
      <c r="X220" s="19">
        <f>$H220+(INT(COLUMN(X$1)/2) - 5) * ($A220-$H220)/9</f>
        <v>21400</v>
      </c>
      <c r="Y220" s="24">
        <f>MAX(0,W220*(1+inputs!$B$33)-MAX(0,inputs!$B$31*(X220-inputs!$B$30)))</f>
        <v>51969.122729274968</v>
      </c>
      <c r="Z220" s="19">
        <f>IF(inputs!$B$27="YES",MAX(0,inputs!$B$31*(X220-inputs!$B$30)),0)</f>
        <v>0</v>
      </c>
      <c r="AA220" s="3">
        <f t="shared" si="14"/>
        <v>3068.9750000000004</v>
      </c>
      <c r="AB220" s="1">
        <f t="shared" si="15"/>
        <v>0.33250000000000002</v>
      </c>
      <c r="AC220" s="8">
        <f t="shared" si="12"/>
        <v>18731.025000000001</v>
      </c>
    </row>
    <row r="221" spans="1:29" x14ac:dyDescent="0.2">
      <c r="A221" s="11">
        <f t="shared" si="13"/>
        <v>21900</v>
      </c>
      <c r="B221" s="15">
        <f>inputs!$C$3-MAX(0,MIN((calculations!A221-inputs!$B$8)*0.5,inputs!$C$3))+IF(AND(inputs!$B$23="YES",A221&lt;=inputs!$B$25),inputs!$B$24,0)</f>
        <v>12570</v>
      </c>
      <c r="C221" s="15">
        <f>MAX(0,MIN(A221-B221,inputs!$C$4)*inputs!$B$3)</f>
        <v>1866</v>
      </c>
      <c r="D221" s="16">
        <f>MAX(0,(MIN(A221,inputs!$C$5)-(inputs!$C$4+B221))*inputs!$B$4)</f>
        <v>0</v>
      </c>
      <c r="E221" s="16">
        <f>MAX(0, (calculations!A221-inputs!$C$5)*inputs!$B$5)</f>
        <v>0</v>
      </c>
      <c r="F221" s="19">
        <f>MAX(0,inputs!$B$13*(MIN(calculations!A221,inputs!$C$14)-inputs!$C$13))+MAX(0,inputs!$B$14*(calculations!A221-inputs!$C$14))</f>
        <v>1236.2250000000001</v>
      </c>
      <c r="G221" s="22">
        <f>MAX(MIN((calculations!A221-inputs!$B$21)/10000,100%),0) * inputs!$B$18</f>
        <v>0</v>
      </c>
      <c r="H221" s="24">
        <f>MIN(inputs!$B$32,A221)</f>
        <v>20000</v>
      </c>
      <c r="I221" s="24">
        <f>inputs!$B$29*(1+inputs!$B$33)-MAX(0,inputs!$B$31*(H221-inputs!$B$30))</f>
        <v>46486.999999999993</v>
      </c>
      <c r="J221" s="19">
        <f>$H221+(INT(COLUMN(J$1)/2) - 5) * ($A221-$H221)/9</f>
        <v>20000</v>
      </c>
      <c r="K221" s="24">
        <f>MAX(0,I221*(1+inputs!$B$33)-MAX(0,inputs!$B$31*(J221-inputs!$B$30)))</f>
        <v>47184.304999999986</v>
      </c>
      <c r="L221" s="19">
        <f>$H221+(INT(COLUMN(L$1)/2) - 5) * ($A221-$H221)/9</f>
        <v>20211.111111111109</v>
      </c>
      <c r="M221" s="24">
        <f>MAX(0,K221*(1+inputs!$B$33)-MAX(0,inputs!$B$31*(L221-inputs!$B$30)))</f>
        <v>47889.629574999977</v>
      </c>
      <c r="N221" s="19">
        <f>$H221+(INT(COLUMN(N$1)/2) - 5) * ($A221-$H221)/9</f>
        <v>20422.222222222223</v>
      </c>
      <c r="O221" s="24">
        <f>MAX(0,M221*(1+inputs!$B$33)-MAX(0,inputs!$B$31*(N221-inputs!$B$30)))</f>
        <v>48586.534018624967</v>
      </c>
      <c r="P221" s="19">
        <f>$H221+(INT(COLUMN(P$1)/2) - 5) * ($A221-$H221)/9</f>
        <v>20633.333333333332</v>
      </c>
      <c r="Q221" s="24">
        <f>MAX(0,O221*(1+inputs!$B$33)-MAX(0,inputs!$B$31*(P221-inputs!$B$30)))</f>
        <v>49274.892028904331</v>
      </c>
      <c r="R221" s="19">
        <f>$H221+(INT(COLUMN(R$1)/2) - 5) * ($A221-$H221)/9</f>
        <v>20844.444444444445</v>
      </c>
      <c r="S221" s="24">
        <f>MAX(0,Q221*(1+inputs!$B$33)-MAX(0,inputs!$B$31*(R221-inputs!$B$30)))</f>
        <v>49954.575409337886</v>
      </c>
      <c r="T221" s="19">
        <f>$H221+(INT(COLUMN(T$1)/2) - 5) * ($A221-$H221)/9</f>
        <v>21055.555555555555</v>
      </c>
      <c r="U221" s="24">
        <f>MAX(0,S221*(1+inputs!$B$33)-MAX(0,inputs!$B$31*(T221-inputs!$B$30)))</f>
        <v>50625.454040477947</v>
      </c>
      <c r="V221" s="19">
        <f>$H221+(INT(COLUMN(V$1)/2) - 5) * ($A221-$H221)/9</f>
        <v>21266.666666666668</v>
      </c>
      <c r="W221" s="24">
        <f>MAX(0,U221*(1+inputs!$B$33)-MAX(0,inputs!$B$31*(V221-inputs!$B$30)))</f>
        <v>51287.395851085108</v>
      </c>
      <c r="X221" s="19">
        <f>$H221+(INT(COLUMN(X$1)/2) - 5) * ($A221-$H221)/9</f>
        <v>21477.777777777777</v>
      </c>
      <c r="Y221" s="24">
        <f>MAX(0,W221*(1+inputs!$B$33)-MAX(0,inputs!$B$31*(X221-inputs!$B$30)))</f>
        <v>51940.266788851375</v>
      </c>
      <c r="Z221" s="19">
        <f>IF(inputs!$B$27="YES",MAX(0,inputs!$B$31*(X221-inputs!$B$30)),0)</f>
        <v>0</v>
      </c>
      <c r="AA221" s="3">
        <f t="shared" si="14"/>
        <v>3102.2250000000004</v>
      </c>
      <c r="AB221" s="1">
        <f t="shared" si="15"/>
        <v>0.33250000000000002</v>
      </c>
      <c r="AC221" s="8">
        <f t="shared" si="12"/>
        <v>18797.775000000001</v>
      </c>
    </row>
    <row r="222" spans="1:29" x14ac:dyDescent="0.2">
      <c r="A222" s="11">
        <f t="shared" si="13"/>
        <v>22000</v>
      </c>
      <c r="B222" s="15">
        <f>inputs!$C$3-MAX(0,MIN((calculations!A222-inputs!$B$8)*0.5,inputs!$C$3))+IF(AND(inputs!$B$23="YES",A222&lt;=inputs!$B$25),inputs!$B$24,0)</f>
        <v>12570</v>
      </c>
      <c r="C222" s="15">
        <f>MAX(0,MIN(A222-B222,inputs!$C$4)*inputs!$B$3)</f>
        <v>1886</v>
      </c>
      <c r="D222" s="16">
        <f>MAX(0,(MIN(A222,inputs!$C$5)-(inputs!$C$4+B222))*inputs!$B$4)</f>
        <v>0</v>
      </c>
      <c r="E222" s="16">
        <f>MAX(0, (calculations!A222-inputs!$C$5)*inputs!$B$5)</f>
        <v>0</v>
      </c>
      <c r="F222" s="19">
        <f>MAX(0,inputs!$B$13*(MIN(calculations!A222,inputs!$C$14)-inputs!$C$13))+MAX(0,inputs!$B$14*(calculations!A222-inputs!$C$14))</f>
        <v>1249.4750000000001</v>
      </c>
      <c r="G222" s="22">
        <f>MAX(MIN((calculations!A222-inputs!$B$21)/10000,100%),0) * inputs!$B$18</f>
        <v>0</v>
      </c>
      <c r="H222" s="24">
        <f>MIN(inputs!$B$32,A222)</f>
        <v>20000</v>
      </c>
      <c r="I222" s="24">
        <f>inputs!$B$29*(1+inputs!$B$33)-MAX(0,inputs!$B$31*(H222-inputs!$B$30))</f>
        <v>46486.999999999993</v>
      </c>
      <c r="J222" s="19">
        <f>$H222+(INT(COLUMN(J$1)/2) - 5) * ($A222-$H222)/9</f>
        <v>20000</v>
      </c>
      <c r="K222" s="24">
        <f>MAX(0,I222*(1+inputs!$B$33)-MAX(0,inputs!$B$31*(J222-inputs!$B$30)))</f>
        <v>47184.304999999986</v>
      </c>
      <c r="L222" s="19">
        <f>$H222+(INT(COLUMN(L$1)/2) - 5) * ($A222-$H222)/9</f>
        <v>20222.222222222223</v>
      </c>
      <c r="M222" s="24">
        <f>MAX(0,K222*(1+inputs!$B$33)-MAX(0,inputs!$B$31*(L222-inputs!$B$30)))</f>
        <v>47888.629574999977</v>
      </c>
      <c r="N222" s="19">
        <f>$H222+(INT(COLUMN(N$1)/2) - 5) * ($A222-$H222)/9</f>
        <v>20444.444444444445</v>
      </c>
      <c r="O222" s="24">
        <f>MAX(0,M222*(1+inputs!$B$33)-MAX(0,inputs!$B$31*(N222-inputs!$B$30)))</f>
        <v>48583.519018624967</v>
      </c>
      <c r="P222" s="19">
        <f>$H222+(INT(COLUMN(P$1)/2) - 5) * ($A222-$H222)/9</f>
        <v>20666.666666666668</v>
      </c>
      <c r="Q222" s="24">
        <f>MAX(0,O222*(1+inputs!$B$33)-MAX(0,inputs!$B$31*(P222-inputs!$B$30)))</f>
        <v>49268.831803904337</v>
      </c>
      <c r="R222" s="19">
        <f>$H222+(INT(COLUMN(R$1)/2) - 5) * ($A222-$H222)/9</f>
        <v>20888.888888888891</v>
      </c>
      <c r="S222" s="24">
        <f>MAX(0,Q222*(1+inputs!$B$33)-MAX(0,inputs!$B$31*(R222-inputs!$B$30)))</f>
        <v>49944.424280962892</v>
      </c>
      <c r="T222" s="19">
        <f>$H222+(INT(COLUMN(T$1)/2) - 5) * ($A222-$H222)/9</f>
        <v>21111.111111111109</v>
      </c>
      <c r="U222" s="24">
        <f>MAX(0,S222*(1+inputs!$B$33)-MAX(0,inputs!$B$31*(T222-inputs!$B$30)))</f>
        <v>50610.150645177331</v>
      </c>
      <c r="V222" s="19">
        <f>$H222+(INT(COLUMN(V$1)/2) - 5) * ($A222-$H222)/9</f>
        <v>21333.333333333332</v>
      </c>
      <c r="W222" s="24">
        <f>MAX(0,U222*(1+inputs!$B$33)-MAX(0,inputs!$B$31*(V222-inputs!$B$30)))</f>
        <v>51265.862904854985</v>
      </c>
      <c r="X222" s="19">
        <f>$H222+(INT(COLUMN(X$1)/2) - 5) * ($A222-$H222)/9</f>
        <v>21555.555555555555</v>
      </c>
      <c r="Y222" s="24">
        <f>MAX(0,W222*(1+inputs!$B$33)-MAX(0,inputs!$B$31*(X222-inputs!$B$30)))</f>
        <v>51911.410848427804</v>
      </c>
      <c r="Z222" s="19">
        <f>IF(inputs!$B$27="YES",MAX(0,inputs!$B$31*(X222-inputs!$B$30)),0)</f>
        <v>0</v>
      </c>
      <c r="AA222" s="3">
        <f t="shared" si="14"/>
        <v>3135.4750000000004</v>
      </c>
      <c r="AB222" s="1">
        <f t="shared" si="15"/>
        <v>0.33250000000000002</v>
      </c>
      <c r="AC222" s="8">
        <f t="shared" si="12"/>
        <v>18864.525000000001</v>
      </c>
    </row>
    <row r="223" spans="1:29" x14ac:dyDescent="0.2">
      <c r="A223" s="11">
        <f t="shared" si="13"/>
        <v>22100</v>
      </c>
      <c r="B223" s="15">
        <f>inputs!$C$3-MAX(0,MIN((calculations!A223-inputs!$B$8)*0.5,inputs!$C$3))+IF(AND(inputs!$B$23="YES",A223&lt;=inputs!$B$25),inputs!$B$24,0)</f>
        <v>12570</v>
      </c>
      <c r="C223" s="15">
        <f>MAX(0,MIN(A223-B223,inputs!$C$4)*inputs!$B$3)</f>
        <v>1906</v>
      </c>
      <c r="D223" s="16">
        <f>MAX(0,(MIN(A223,inputs!$C$5)-(inputs!$C$4+B223))*inputs!$B$4)</f>
        <v>0</v>
      </c>
      <c r="E223" s="16">
        <f>MAX(0, (calculations!A223-inputs!$C$5)*inputs!$B$5)</f>
        <v>0</v>
      </c>
      <c r="F223" s="19">
        <f>MAX(0,inputs!$B$13*(MIN(calculations!A223,inputs!$C$14)-inputs!$C$13))+MAX(0,inputs!$B$14*(calculations!A223-inputs!$C$14))</f>
        <v>1262.7250000000001</v>
      </c>
      <c r="G223" s="22">
        <f>MAX(MIN((calculations!A223-inputs!$B$21)/10000,100%),0) * inputs!$B$18</f>
        <v>0</v>
      </c>
      <c r="H223" s="24">
        <f>MIN(inputs!$B$32,A223)</f>
        <v>20000</v>
      </c>
      <c r="I223" s="24">
        <f>inputs!$B$29*(1+inputs!$B$33)-MAX(0,inputs!$B$31*(H223-inputs!$B$30))</f>
        <v>46486.999999999993</v>
      </c>
      <c r="J223" s="19">
        <f>$H223+(INT(COLUMN(J$1)/2) - 5) * ($A223-$H223)/9</f>
        <v>20000</v>
      </c>
      <c r="K223" s="24">
        <f>MAX(0,I223*(1+inputs!$B$33)-MAX(0,inputs!$B$31*(J223-inputs!$B$30)))</f>
        <v>47184.304999999986</v>
      </c>
      <c r="L223" s="19">
        <f>$H223+(INT(COLUMN(L$1)/2) - 5) * ($A223-$H223)/9</f>
        <v>20233.333333333332</v>
      </c>
      <c r="M223" s="24">
        <f>MAX(0,K223*(1+inputs!$B$33)-MAX(0,inputs!$B$31*(L223-inputs!$B$30)))</f>
        <v>47887.629574999977</v>
      </c>
      <c r="N223" s="19">
        <f>$H223+(INT(COLUMN(N$1)/2) - 5) * ($A223-$H223)/9</f>
        <v>20466.666666666668</v>
      </c>
      <c r="O223" s="24">
        <f>MAX(0,M223*(1+inputs!$B$33)-MAX(0,inputs!$B$31*(N223-inputs!$B$30)))</f>
        <v>48580.504018624968</v>
      </c>
      <c r="P223" s="19">
        <f>$H223+(INT(COLUMN(P$1)/2) - 5) * ($A223-$H223)/9</f>
        <v>20700</v>
      </c>
      <c r="Q223" s="24">
        <f>MAX(0,O223*(1+inputs!$B$33)-MAX(0,inputs!$B$31*(P223-inputs!$B$30)))</f>
        <v>49262.771578904336</v>
      </c>
      <c r="R223" s="19">
        <f>$H223+(INT(COLUMN(R$1)/2) - 5) * ($A223-$H223)/9</f>
        <v>20933.333333333332</v>
      </c>
      <c r="S223" s="24">
        <f>MAX(0,Q223*(1+inputs!$B$33)-MAX(0,inputs!$B$31*(R223-inputs!$B$30)))</f>
        <v>49934.273152587892</v>
      </c>
      <c r="T223" s="19">
        <f>$H223+(INT(COLUMN(T$1)/2) - 5) * ($A223-$H223)/9</f>
        <v>21166.666666666668</v>
      </c>
      <c r="U223" s="24">
        <f>MAX(0,S223*(1+inputs!$B$33)-MAX(0,inputs!$B$31*(T223-inputs!$B$30)))</f>
        <v>50594.847249876701</v>
      </c>
      <c r="V223" s="19">
        <f>$H223+(INT(COLUMN(V$1)/2) - 5) * ($A223-$H223)/9</f>
        <v>21400</v>
      </c>
      <c r="W223" s="24">
        <f>MAX(0,U223*(1+inputs!$B$33)-MAX(0,inputs!$B$31*(V223-inputs!$B$30)))</f>
        <v>51244.329958624847</v>
      </c>
      <c r="X223" s="19">
        <f>$H223+(INT(COLUMN(X$1)/2) - 5) * ($A223-$H223)/9</f>
        <v>21633.333333333332</v>
      </c>
      <c r="Y223" s="24">
        <f>MAX(0,W223*(1+inputs!$B$33)-MAX(0,inputs!$B$31*(X223-inputs!$B$30)))</f>
        <v>51882.554908004211</v>
      </c>
      <c r="Z223" s="19">
        <f>IF(inputs!$B$27="YES",MAX(0,inputs!$B$31*(X223-inputs!$B$30)),0)</f>
        <v>0</v>
      </c>
      <c r="AA223" s="3">
        <f t="shared" si="14"/>
        <v>3168.7250000000004</v>
      </c>
      <c r="AB223" s="1">
        <f t="shared" si="15"/>
        <v>0.33250000000000002</v>
      </c>
      <c r="AC223" s="8">
        <f t="shared" si="12"/>
        <v>18931.275000000001</v>
      </c>
    </row>
    <row r="224" spans="1:29" x14ac:dyDescent="0.2">
      <c r="A224" s="11">
        <f t="shared" si="13"/>
        <v>22200</v>
      </c>
      <c r="B224" s="15">
        <f>inputs!$C$3-MAX(0,MIN((calculations!A224-inputs!$B$8)*0.5,inputs!$C$3))+IF(AND(inputs!$B$23="YES",A224&lt;=inputs!$B$25),inputs!$B$24,0)</f>
        <v>12570</v>
      </c>
      <c r="C224" s="15">
        <f>MAX(0,MIN(A224-B224,inputs!$C$4)*inputs!$B$3)</f>
        <v>1926</v>
      </c>
      <c r="D224" s="16">
        <f>MAX(0,(MIN(A224,inputs!$C$5)-(inputs!$C$4+B224))*inputs!$B$4)</f>
        <v>0</v>
      </c>
      <c r="E224" s="16">
        <f>MAX(0, (calculations!A224-inputs!$C$5)*inputs!$B$5)</f>
        <v>0</v>
      </c>
      <c r="F224" s="19">
        <f>MAX(0,inputs!$B$13*(MIN(calculations!A224,inputs!$C$14)-inputs!$C$13))+MAX(0,inputs!$B$14*(calculations!A224-inputs!$C$14))</f>
        <v>1275.9750000000001</v>
      </c>
      <c r="G224" s="22">
        <f>MAX(MIN((calculations!A224-inputs!$B$21)/10000,100%),0) * inputs!$B$18</f>
        <v>0</v>
      </c>
      <c r="H224" s="24">
        <f>MIN(inputs!$B$32,A224)</f>
        <v>20000</v>
      </c>
      <c r="I224" s="24">
        <f>inputs!$B$29*(1+inputs!$B$33)-MAX(0,inputs!$B$31*(H224-inputs!$B$30))</f>
        <v>46486.999999999993</v>
      </c>
      <c r="J224" s="19">
        <f>$H224+(INT(COLUMN(J$1)/2) - 5) * ($A224-$H224)/9</f>
        <v>20000</v>
      </c>
      <c r="K224" s="24">
        <f>MAX(0,I224*(1+inputs!$B$33)-MAX(0,inputs!$B$31*(J224-inputs!$B$30)))</f>
        <v>47184.304999999986</v>
      </c>
      <c r="L224" s="19">
        <f>$H224+(INT(COLUMN(L$1)/2) - 5) * ($A224-$H224)/9</f>
        <v>20244.444444444445</v>
      </c>
      <c r="M224" s="24">
        <f>MAX(0,K224*(1+inputs!$B$33)-MAX(0,inputs!$B$31*(L224-inputs!$B$30)))</f>
        <v>47886.629574999977</v>
      </c>
      <c r="N224" s="19">
        <f>$H224+(INT(COLUMN(N$1)/2) - 5) * ($A224-$H224)/9</f>
        <v>20488.888888888891</v>
      </c>
      <c r="O224" s="24">
        <f>MAX(0,M224*(1+inputs!$B$33)-MAX(0,inputs!$B$31*(N224-inputs!$B$30)))</f>
        <v>48577.489018624969</v>
      </c>
      <c r="P224" s="19">
        <f>$H224+(INT(COLUMN(P$1)/2) - 5) * ($A224-$H224)/9</f>
        <v>20733.333333333332</v>
      </c>
      <c r="Q224" s="24">
        <f>MAX(0,O224*(1+inputs!$B$33)-MAX(0,inputs!$B$31*(P224-inputs!$B$30)))</f>
        <v>49256.711353904335</v>
      </c>
      <c r="R224" s="19">
        <f>$H224+(INT(COLUMN(R$1)/2) - 5) * ($A224-$H224)/9</f>
        <v>20977.777777777777</v>
      </c>
      <c r="S224" s="24">
        <f>MAX(0,Q224*(1+inputs!$B$33)-MAX(0,inputs!$B$31*(R224-inputs!$B$30)))</f>
        <v>49924.122024212891</v>
      </c>
      <c r="T224" s="19">
        <f>$H224+(INT(COLUMN(T$1)/2) - 5) * ($A224-$H224)/9</f>
        <v>21222.222222222223</v>
      </c>
      <c r="U224" s="24">
        <f>MAX(0,S224*(1+inputs!$B$33)-MAX(0,inputs!$B$31*(T224-inputs!$B$30)))</f>
        <v>50579.543854576077</v>
      </c>
      <c r="V224" s="19">
        <f>$H224+(INT(COLUMN(V$1)/2) - 5) * ($A224-$H224)/9</f>
        <v>21466.666666666668</v>
      </c>
      <c r="W224" s="24">
        <f>MAX(0,U224*(1+inputs!$B$33)-MAX(0,inputs!$B$31*(V224-inputs!$B$30)))</f>
        <v>51222.797012394709</v>
      </c>
      <c r="X224" s="19">
        <f>$H224+(INT(COLUMN(X$1)/2) - 5) * ($A224-$H224)/9</f>
        <v>21711.111111111109</v>
      </c>
      <c r="Y224" s="24">
        <f>MAX(0,W224*(1+inputs!$B$33)-MAX(0,inputs!$B$31*(X224-inputs!$B$30)))</f>
        <v>51853.698967580625</v>
      </c>
      <c r="Z224" s="19">
        <f>IF(inputs!$B$27="YES",MAX(0,inputs!$B$31*(X224-inputs!$B$30)),0)</f>
        <v>0</v>
      </c>
      <c r="AA224" s="3">
        <f t="shared" si="14"/>
        <v>3201.9750000000004</v>
      </c>
      <c r="AB224" s="1">
        <f t="shared" si="15"/>
        <v>0.33250000000000002</v>
      </c>
      <c r="AC224" s="8">
        <f t="shared" si="12"/>
        <v>18998.025000000001</v>
      </c>
    </row>
    <row r="225" spans="1:29" x14ac:dyDescent="0.2">
      <c r="A225" s="11">
        <f t="shared" si="13"/>
        <v>22300</v>
      </c>
      <c r="B225" s="15">
        <f>inputs!$C$3-MAX(0,MIN((calculations!A225-inputs!$B$8)*0.5,inputs!$C$3))+IF(AND(inputs!$B$23="YES",A225&lt;=inputs!$B$25),inputs!$B$24,0)</f>
        <v>12570</v>
      </c>
      <c r="C225" s="15">
        <f>MAX(0,MIN(A225-B225,inputs!$C$4)*inputs!$B$3)</f>
        <v>1946</v>
      </c>
      <c r="D225" s="16">
        <f>MAX(0,(MIN(A225,inputs!$C$5)-(inputs!$C$4+B225))*inputs!$B$4)</f>
        <v>0</v>
      </c>
      <c r="E225" s="16">
        <f>MAX(0, (calculations!A225-inputs!$C$5)*inputs!$B$5)</f>
        <v>0</v>
      </c>
      <c r="F225" s="19">
        <f>MAX(0,inputs!$B$13*(MIN(calculations!A225,inputs!$C$14)-inputs!$C$13))+MAX(0,inputs!$B$14*(calculations!A225-inputs!$C$14))</f>
        <v>1289.2250000000001</v>
      </c>
      <c r="G225" s="22">
        <f>MAX(MIN((calculations!A225-inputs!$B$21)/10000,100%),0) * inputs!$B$18</f>
        <v>0</v>
      </c>
      <c r="H225" s="24">
        <f>MIN(inputs!$B$32,A225)</f>
        <v>20000</v>
      </c>
      <c r="I225" s="24">
        <f>inputs!$B$29*(1+inputs!$B$33)-MAX(0,inputs!$B$31*(H225-inputs!$B$30))</f>
        <v>46486.999999999993</v>
      </c>
      <c r="J225" s="19">
        <f>$H225+(INT(COLUMN(J$1)/2) - 5) * ($A225-$H225)/9</f>
        <v>20000</v>
      </c>
      <c r="K225" s="24">
        <f>MAX(0,I225*(1+inputs!$B$33)-MAX(0,inputs!$B$31*(J225-inputs!$B$30)))</f>
        <v>47184.304999999986</v>
      </c>
      <c r="L225" s="19">
        <f>$H225+(INT(COLUMN(L$1)/2) - 5) * ($A225-$H225)/9</f>
        <v>20255.555555555555</v>
      </c>
      <c r="M225" s="24">
        <f>MAX(0,K225*(1+inputs!$B$33)-MAX(0,inputs!$B$31*(L225-inputs!$B$30)))</f>
        <v>47885.629574999977</v>
      </c>
      <c r="N225" s="19">
        <f>$H225+(INT(COLUMN(N$1)/2) - 5) * ($A225-$H225)/9</f>
        <v>20511.111111111109</v>
      </c>
      <c r="O225" s="24">
        <f>MAX(0,M225*(1+inputs!$B$33)-MAX(0,inputs!$B$31*(N225-inputs!$B$30)))</f>
        <v>48574.474018624969</v>
      </c>
      <c r="P225" s="19">
        <f>$H225+(INT(COLUMN(P$1)/2) - 5) * ($A225-$H225)/9</f>
        <v>20766.666666666668</v>
      </c>
      <c r="Q225" s="24">
        <f>MAX(0,O225*(1+inputs!$B$33)-MAX(0,inputs!$B$31*(P225-inputs!$B$30)))</f>
        <v>49250.651128904334</v>
      </c>
      <c r="R225" s="19">
        <f>$H225+(INT(COLUMN(R$1)/2) - 5) * ($A225-$H225)/9</f>
        <v>21022.222222222223</v>
      </c>
      <c r="S225" s="24">
        <f>MAX(0,Q225*(1+inputs!$B$33)-MAX(0,inputs!$B$31*(R225-inputs!$B$30)))</f>
        <v>49913.970895837891</v>
      </c>
      <c r="T225" s="19">
        <f>$H225+(INT(COLUMN(T$1)/2) - 5) * ($A225-$H225)/9</f>
        <v>21277.777777777777</v>
      </c>
      <c r="U225" s="24">
        <f>MAX(0,S225*(1+inputs!$B$33)-MAX(0,inputs!$B$31*(T225-inputs!$B$30)))</f>
        <v>50564.240459275454</v>
      </c>
      <c r="V225" s="19">
        <f>$H225+(INT(COLUMN(V$1)/2) - 5) * ($A225-$H225)/9</f>
        <v>21533.333333333332</v>
      </c>
      <c r="W225" s="24">
        <f>MAX(0,U225*(1+inputs!$B$33)-MAX(0,inputs!$B$31*(V225-inputs!$B$30)))</f>
        <v>51201.264066164578</v>
      </c>
      <c r="X225" s="19">
        <f>$H225+(INT(COLUMN(X$1)/2) - 5) * ($A225-$H225)/9</f>
        <v>21788.888888888891</v>
      </c>
      <c r="Y225" s="24">
        <f>MAX(0,W225*(1+inputs!$B$33)-MAX(0,inputs!$B$31*(X225-inputs!$B$30)))</f>
        <v>51824.84302715704</v>
      </c>
      <c r="Z225" s="19">
        <f>IF(inputs!$B$27="YES",MAX(0,inputs!$B$31*(X225-inputs!$B$30)),0)</f>
        <v>0</v>
      </c>
      <c r="AA225" s="3">
        <f t="shared" si="14"/>
        <v>3235.2250000000004</v>
      </c>
      <c r="AB225" s="1">
        <f t="shared" si="15"/>
        <v>0.33250000000000002</v>
      </c>
      <c r="AC225" s="8">
        <f t="shared" si="12"/>
        <v>19064.775000000001</v>
      </c>
    </row>
    <row r="226" spans="1:29" x14ac:dyDescent="0.2">
      <c r="A226" s="11">
        <f t="shared" si="13"/>
        <v>22400</v>
      </c>
      <c r="B226" s="15">
        <f>inputs!$C$3-MAX(0,MIN((calculations!A226-inputs!$B$8)*0.5,inputs!$C$3))+IF(AND(inputs!$B$23="YES",A226&lt;=inputs!$B$25),inputs!$B$24,0)</f>
        <v>12570</v>
      </c>
      <c r="C226" s="15">
        <f>MAX(0,MIN(A226-B226,inputs!$C$4)*inputs!$B$3)</f>
        <v>1966</v>
      </c>
      <c r="D226" s="16">
        <f>MAX(0,(MIN(A226,inputs!$C$5)-(inputs!$C$4+B226))*inputs!$B$4)</f>
        <v>0</v>
      </c>
      <c r="E226" s="16">
        <f>MAX(0, (calculations!A226-inputs!$C$5)*inputs!$B$5)</f>
        <v>0</v>
      </c>
      <c r="F226" s="19">
        <f>MAX(0,inputs!$B$13*(MIN(calculations!A226,inputs!$C$14)-inputs!$C$13))+MAX(0,inputs!$B$14*(calculations!A226-inputs!$C$14))</f>
        <v>1302.4750000000001</v>
      </c>
      <c r="G226" s="22">
        <f>MAX(MIN((calculations!A226-inputs!$B$21)/10000,100%),0) * inputs!$B$18</f>
        <v>0</v>
      </c>
      <c r="H226" s="24">
        <f>MIN(inputs!$B$32,A226)</f>
        <v>20000</v>
      </c>
      <c r="I226" s="24">
        <f>inputs!$B$29*(1+inputs!$B$33)-MAX(0,inputs!$B$31*(H226-inputs!$B$30))</f>
        <v>46486.999999999993</v>
      </c>
      <c r="J226" s="19">
        <f>$H226+(INT(COLUMN(J$1)/2) - 5) * ($A226-$H226)/9</f>
        <v>20000</v>
      </c>
      <c r="K226" s="24">
        <f>MAX(0,I226*(1+inputs!$B$33)-MAX(0,inputs!$B$31*(J226-inputs!$B$30)))</f>
        <v>47184.304999999986</v>
      </c>
      <c r="L226" s="19">
        <f>$H226+(INT(COLUMN(L$1)/2) - 5) * ($A226-$H226)/9</f>
        <v>20266.666666666668</v>
      </c>
      <c r="M226" s="24">
        <f>MAX(0,K226*(1+inputs!$B$33)-MAX(0,inputs!$B$31*(L226-inputs!$B$30)))</f>
        <v>47884.629574999977</v>
      </c>
      <c r="N226" s="19">
        <f>$H226+(INT(COLUMN(N$1)/2) - 5) * ($A226-$H226)/9</f>
        <v>20533.333333333332</v>
      </c>
      <c r="O226" s="24">
        <f>MAX(0,M226*(1+inputs!$B$33)-MAX(0,inputs!$B$31*(N226-inputs!$B$30)))</f>
        <v>48571.45901862497</v>
      </c>
      <c r="P226" s="19">
        <f>$H226+(INT(COLUMN(P$1)/2) - 5) * ($A226-$H226)/9</f>
        <v>20800</v>
      </c>
      <c r="Q226" s="24">
        <f>MAX(0,O226*(1+inputs!$B$33)-MAX(0,inputs!$B$31*(P226-inputs!$B$30)))</f>
        <v>49244.59090390434</v>
      </c>
      <c r="R226" s="19">
        <f>$H226+(INT(COLUMN(R$1)/2) - 5) * ($A226-$H226)/9</f>
        <v>21066.666666666668</v>
      </c>
      <c r="S226" s="24">
        <f>MAX(0,Q226*(1+inputs!$B$33)-MAX(0,inputs!$B$31*(R226-inputs!$B$30)))</f>
        <v>49903.819767462897</v>
      </c>
      <c r="T226" s="19">
        <f>$H226+(INT(COLUMN(T$1)/2) - 5) * ($A226-$H226)/9</f>
        <v>21333.333333333332</v>
      </c>
      <c r="U226" s="24">
        <f>MAX(0,S226*(1+inputs!$B$33)-MAX(0,inputs!$B$31*(T226-inputs!$B$30)))</f>
        <v>50548.93706397483</v>
      </c>
      <c r="V226" s="19">
        <f>$H226+(INT(COLUMN(V$1)/2) - 5) * ($A226-$H226)/9</f>
        <v>21600</v>
      </c>
      <c r="W226" s="24">
        <f>MAX(0,U226*(1+inputs!$B$33)-MAX(0,inputs!$B$31*(V226-inputs!$B$30)))</f>
        <v>51179.731119934448</v>
      </c>
      <c r="X226" s="19">
        <f>$H226+(INT(COLUMN(X$1)/2) - 5) * ($A226-$H226)/9</f>
        <v>21866.666666666668</v>
      </c>
      <c r="Y226" s="24">
        <f>MAX(0,W226*(1+inputs!$B$33)-MAX(0,inputs!$B$31*(X226-inputs!$B$30)))</f>
        <v>51795.987086733454</v>
      </c>
      <c r="Z226" s="19">
        <f>IF(inputs!$B$27="YES",MAX(0,inputs!$B$31*(X226-inputs!$B$30)),0)</f>
        <v>0</v>
      </c>
      <c r="AA226" s="3">
        <f t="shared" si="14"/>
        <v>3268.4750000000004</v>
      </c>
      <c r="AB226" s="1">
        <f t="shared" si="15"/>
        <v>0.33250000000000002</v>
      </c>
      <c r="AC226" s="8">
        <f t="shared" si="12"/>
        <v>19131.525000000001</v>
      </c>
    </row>
    <row r="227" spans="1:29" x14ac:dyDescent="0.2">
      <c r="A227" s="11">
        <f t="shared" si="13"/>
        <v>22500</v>
      </c>
      <c r="B227" s="15">
        <f>inputs!$C$3-MAX(0,MIN((calculations!A227-inputs!$B$8)*0.5,inputs!$C$3))+IF(AND(inputs!$B$23="YES",A227&lt;=inputs!$B$25),inputs!$B$24,0)</f>
        <v>12570</v>
      </c>
      <c r="C227" s="15">
        <f>MAX(0,MIN(A227-B227,inputs!$C$4)*inputs!$B$3)</f>
        <v>1986</v>
      </c>
      <c r="D227" s="16">
        <f>MAX(0,(MIN(A227,inputs!$C$5)-(inputs!$C$4+B227))*inputs!$B$4)</f>
        <v>0</v>
      </c>
      <c r="E227" s="16">
        <f>MAX(0, (calculations!A227-inputs!$C$5)*inputs!$B$5)</f>
        <v>0</v>
      </c>
      <c r="F227" s="19">
        <f>MAX(0,inputs!$B$13*(MIN(calculations!A227,inputs!$C$14)-inputs!$C$13))+MAX(0,inputs!$B$14*(calculations!A227-inputs!$C$14))</f>
        <v>1315.7250000000001</v>
      </c>
      <c r="G227" s="22">
        <f>MAX(MIN((calculations!A227-inputs!$B$21)/10000,100%),0) * inputs!$B$18</f>
        <v>0</v>
      </c>
      <c r="H227" s="24">
        <f>MIN(inputs!$B$32,A227)</f>
        <v>20000</v>
      </c>
      <c r="I227" s="24">
        <f>inputs!$B$29*(1+inputs!$B$33)-MAX(0,inputs!$B$31*(H227-inputs!$B$30))</f>
        <v>46486.999999999993</v>
      </c>
      <c r="J227" s="19">
        <f>$H227+(INT(COLUMN(J$1)/2) - 5) * ($A227-$H227)/9</f>
        <v>20000</v>
      </c>
      <c r="K227" s="24">
        <f>MAX(0,I227*(1+inputs!$B$33)-MAX(0,inputs!$B$31*(J227-inputs!$B$30)))</f>
        <v>47184.304999999986</v>
      </c>
      <c r="L227" s="19">
        <f>$H227+(INT(COLUMN(L$1)/2) - 5) * ($A227-$H227)/9</f>
        <v>20277.777777777777</v>
      </c>
      <c r="M227" s="24">
        <f>MAX(0,K227*(1+inputs!$B$33)-MAX(0,inputs!$B$31*(L227-inputs!$B$30)))</f>
        <v>47883.629574999977</v>
      </c>
      <c r="N227" s="19">
        <f>$H227+(INT(COLUMN(N$1)/2) - 5) * ($A227-$H227)/9</f>
        <v>20555.555555555555</v>
      </c>
      <c r="O227" s="24">
        <f>MAX(0,M227*(1+inputs!$B$33)-MAX(0,inputs!$B$31*(N227-inputs!$B$30)))</f>
        <v>48568.44401862497</v>
      </c>
      <c r="P227" s="19">
        <f>$H227+(INT(COLUMN(P$1)/2) - 5) * ($A227-$H227)/9</f>
        <v>20833.333333333332</v>
      </c>
      <c r="Q227" s="24">
        <f>MAX(0,O227*(1+inputs!$B$33)-MAX(0,inputs!$B$31*(P227-inputs!$B$30)))</f>
        <v>49238.530678904339</v>
      </c>
      <c r="R227" s="19">
        <f>$H227+(INT(COLUMN(R$1)/2) - 5) * ($A227-$H227)/9</f>
        <v>21111.111111111109</v>
      </c>
      <c r="S227" s="24">
        <f>MAX(0,Q227*(1+inputs!$B$33)-MAX(0,inputs!$B$31*(R227-inputs!$B$30)))</f>
        <v>49893.668639087897</v>
      </c>
      <c r="T227" s="19">
        <f>$H227+(INT(COLUMN(T$1)/2) - 5) * ($A227-$H227)/9</f>
        <v>21388.888888888891</v>
      </c>
      <c r="U227" s="24">
        <f>MAX(0,S227*(1+inputs!$B$33)-MAX(0,inputs!$B$31*(T227-inputs!$B$30)))</f>
        <v>50533.633668674207</v>
      </c>
      <c r="V227" s="19">
        <f>$H227+(INT(COLUMN(V$1)/2) - 5) * ($A227-$H227)/9</f>
        <v>21666.666666666668</v>
      </c>
      <c r="W227" s="24">
        <f>MAX(0,U227*(1+inputs!$B$33)-MAX(0,inputs!$B$31*(V227-inputs!$B$30)))</f>
        <v>51158.19817370431</v>
      </c>
      <c r="X227" s="19">
        <f>$H227+(INT(COLUMN(X$1)/2) - 5) * ($A227-$H227)/9</f>
        <v>21944.444444444445</v>
      </c>
      <c r="Y227" s="24">
        <f>MAX(0,W227*(1+inputs!$B$33)-MAX(0,inputs!$B$31*(X227-inputs!$B$30)))</f>
        <v>51767.131146309868</v>
      </c>
      <c r="Z227" s="19">
        <f>IF(inputs!$B$27="YES",MAX(0,inputs!$B$31*(X227-inputs!$B$30)),0)</f>
        <v>0</v>
      </c>
      <c r="AA227" s="3">
        <f t="shared" si="14"/>
        <v>3301.7250000000004</v>
      </c>
      <c r="AB227" s="1">
        <f t="shared" si="15"/>
        <v>0.33250000000000002</v>
      </c>
      <c r="AC227" s="8">
        <f t="shared" si="12"/>
        <v>19198.275000000001</v>
      </c>
    </row>
    <row r="228" spans="1:29" x14ac:dyDescent="0.2">
      <c r="A228" s="11">
        <f t="shared" si="13"/>
        <v>22600</v>
      </c>
      <c r="B228" s="15">
        <f>inputs!$C$3-MAX(0,MIN((calculations!A228-inputs!$B$8)*0.5,inputs!$C$3))+IF(AND(inputs!$B$23="YES",A228&lt;=inputs!$B$25),inputs!$B$24,0)</f>
        <v>12570</v>
      </c>
      <c r="C228" s="15">
        <f>MAX(0,MIN(A228-B228,inputs!$C$4)*inputs!$B$3)</f>
        <v>2006</v>
      </c>
      <c r="D228" s="16">
        <f>MAX(0,(MIN(A228,inputs!$C$5)-(inputs!$C$4+B228))*inputs!$B$4)</f>
        <v>0</v>
      </c>
      <c r="E228" s="16">
        <f>MAX(0, (calculations!A228-inputs!$C$5)*inputs!$B$5)</f>
        <v>0</v>
      </c>
      <c r="F228" s="19">
        <f>MAX(0,inputs!$B$13*(MIN(calculations!A228,inputs!$C$14)-inputs!$C$13))+MAX(0,inputs!$B$14*(calculations!A228-inputs!$C$14))</f>
        <v>1328.9750000000001</v>
      </c>
      <c r="G228" s="22">
        <f>MAX(MIN((calculations!A228-inputs!$B$21)/10000,100%),0) * inputs!$B$18</f>
        <v>0</v>
      </c>
      <c r="H228" s="24">
        <f>MIN(inputs!$B$32,A228)</f>
        <v>20000</v>
      </c>
      <c r="I228" s="24">
        <f>inputs!$B$29*(1+inputs!$B$33)-MAX(0,inputs!$B$31*(H228-inputs!$B$30))</f>
        <v>46486.999999999993</v>
      </c>
      <c r="J228" s="19">
        <f>$H228+(INT(COLUMN(J$1)/2) - 5) * ($A228-$H228)/9</f>
        <v>20000</v>
      </c>
      <c r="K228" s="24">
        <f>MAX(0,I228*(1+inputs!$B$33)-MAX(0,inputs!$B$31*(J228-inputs!$B$30)))</f>
        <v>47184.304999999986</v>
      </c>
      <c r="L228" s="19">
        <f>$H228+(INT(COLUMN(L$1)/2) - 5) * ($A228-$H228)/9</f>
        <v>20288.888888888891</v>
      </c>
      <c r="M228" s="24">
        <f>MAX(0,K228*(1+inputs!$B$33)-MAX(0,inputs!$B$31*(L228-inputs!$B$30)))</f>
        <v>47882.629574999977</v>
      </c>
      <c r="N228" s="19">
        <f>$H228+(INT(COLUMN(N$1)/2) - 5) * ($A228-$H228)/9</f>
        <v>20577.777777777777</v>
      </c>
      <c r="O228" s="24">
        <f>MAX(0,M228*(1+inputs!$B$33)-MAX(0,inputs!$B$31*(N228-inputs!$B$30)))</f>
        <v>48565.429018624971</v>
      </c>
      <c r="P228" s="19">
        <f>$H228+(INT(COLUMN(P$1)/2) - 5) * ($A228-$H228)/9</f>
        <v>20866.666666666668</v>
      </c>
      <c r="Q228" s="24">
        <f>MAX(0,O228*(1+inputs!$B$33)-MAX(0,inputs!$B$31*(P228-inputs!$B$30)))</f>
        <v>49232.470453904338</v>
      </c>
      <c r="R228" s="19">
        <f>$H228+(INT(COLUMN(R$1)/2) - 5) * ($A228-$H228)/9</f>
        <v>21155.555555555555</v>
      </c>
      <c r="S228" s="24">
        <f>MAX(0,Q228*(1+inputs!$B$33)-MAX(0,inputs!$B$31*(R228-inputs!$B$30)))</f>
        <v>49883.517510712896</v>
      </c>
      <c r="T228" s="19">
        <f>$H228+(INT(COLUMN(T$1)/2) - 5) * ($A228-$H228)/9</f>
        <v>21444.444444444445</v>
      </c>
      <c r="U228" s="24">
        <f>MAX(0,S228*(1+inputs!$B$33)-MAX(0,inputs!$B$31*(T228-inputs!$B$30)))</f>
        <v>50518.330273373584</v>
      </c>
      <c r="V228" s="19">
        <f>$H228+(INT(COLUMN(V$1)/2) - 5) * ($A228-$H228)/9</f>
        <v>21733.333333333332</v>
      </c>
      <c r="W228" s="24">
        <f>MAX(0,U228*(1+inputs!$B$33)-MAX(0,inputs!$B$31*(V228-inputs!$B$30)))</f>
        <v>51136.665227474179</v>
      </c>
      <c r="X228" s="19">
        <f>$H228+(INT(COLUMN(X$1)/2) - 5) * ($A228-$H228)/9</f>
        <v>22022.222222222223</v>
      </c>
      <c r="Y228" s="24">
        <f>MAX(0,W228*(1+inputs!$B$33)-MAX(0,inputs!$B$31*(X228-inputs!$B$30)))</f>
        <v>51738.275205886282</v>
      </c>
      <c r="Z228" s="19">
        <f>IF(inputs!$B$27="YES",MAX(0,inputs!$B$31*(X228-inputs!$B$30)),0)</f>
        <v>0</v>
      </c>
      <c r="AA228" s="3">
        <f t="shared" si="14"/>
        <v>3334.9750000000004</v>
      </c>
      <c r="AB228" s="1">
        <f t="shared" si="15"/>
        <v>0.33250000000000002</v>
      </c>
      <c r="AC228" s="8">
        <f t="shared" si="12"/>
        <v>19265.025000000001</v>
      </c>
    </row>
    <row r="229" spans="1:29" x14ac:dyDescent="0.2">
      <c r="A229" s="11">
        <f t="shared" si="13"/>
        <v>22700</v>
      </c>
      <c r="B229" s="15">
        <f>inputs!$C$3-MAX(0,MIN((calculations!A229-inputs!$B$8)*0.5,inputs!$C$3))+IF(AND(inputs!$B$23="YES",A229&lt;=inputs!$B$25),inputs!$B$24,0)</f>
        <v>12570</v>
      </c>
      <c r="C229" s="15">
        <f>MAX(0,MIN(A229-B229,inputs!$C$4)*inputs!$B$3)</f>
        <v>2026</v>
      </c>
      <c r="D229" s="16">
        <f>MAX(0,(MIN(A229,inputs!$C$5)-(inputs!$C$4+B229))*inputs!$B$4)</f>
        <v>0</v>
      </c>
      <c r="E229" s="16">
        <f>MAX(0, (calculations!A229-inputs!$C$5)*inputs!$B$5)</f>
        <v>0</v>
      </c>
      <c r="F229" s="19">
        <f>MAX(0,inputs!$B$13*(MIN(calculations!A229,inputs!$C$14)-inputs!$C$13))+MAX(0,inputs!$B$14*(calculations!A229-inputs!$C$14))</f>
        <v>1342.2250000000001</v>
      </c>
      <c r="G229" s="22">
        <f>MAX(MIN((calculations!A229-inputs!$B$21)/10000,100%),0) * inputs!$B$18</f>
        <v>0</v>
      </c>
      <c r="H229" s="24">
        <f>MIN(inputs!$B$32,A229)</f>
        <v>20000</v>
      </c>
      <c r="I229" s="24">
        <f>inputs!$B$29*(1+inputs!$B$33)-MAX(0,inputs!$B$31*(H229-inputs!$B$30))</f>
        <v>46486.999999999993</v>
      </c>
      <c r="J229" s="19">
        <f>$H229+(INT(COLUMN(J$1)/2) - 5) * ($A229-$H229)/9</f>
        <v>20000</v>
      </c>
      <c r="K229" s="24">
        <f>MAX(0,I229*(1+inputs!$B$33)-MAX(0,inputs!$B$31*(J229-inputs!$B$30)))</f>
        <v>47184.304999999986</v>
      </c>
      <c r="L229" s="19">
        <f>$H229+(INT(COLUMN(L$1)/2) - 5) * ($A229-$H229)/9</f>
        <v>20300</v>
      </c>
      <c r="M229" s="24">
        <f>MAX(0,K229*(1+inputs!$B$33)-MAX(0,inputs!$B$31*(L229-inputs!$B$30)))</f>
        <v>47881.629574999977</v>
      </c>
      <c r="N229" s="19">
        <f>$H229+(INT(COLUMN(N$1)/2) - 5) * ($A229-$H229)/9</f>
        <v>20600</v>
      </c>
      <c r="O229" s="24">
        <f>MAX(0,M229*(1+inputs!$B$33)-MAX(0,inputs!$B$31*(N229-inputs!$B$30)))</f>
        <v>48562.414018624972</v>
      </c>
      <c r="P229" s="19">
        <f>$H229+(INT(COLUMN(P$1)/2) - 5) * ($A229-$H229)/9</f>
        <v>20900</v>
      </c>
      <c r="Q229" s="24">
        <f>MAX(0,O229*(1+inputs!$B$33)-MAX(0,inputs!$B$31*(P229-inputs!$B$30)))</f>
        <v>49226.410228904337</v>
      </c>
      <c r="R229" s="19">
        <f>$H229+(INT(COLUMN(R$1)/2) - 5) * ($A229-$H229)/9</f>
        <v>21200</v>
      </c>
      <c r="S229" s="24">
        <f>MAX(0,Q229*(1+inputs!$B$33)-MAX(0,inputs!$B$31*(R229-inputs!$B$30)))</f>
        <v>49873.366382337896</v>
      </c>
      <c r="T229" s="19">
        <f>$H229+(INT(COLUMN(T$1)/2) - 5) * ($A229-$H229)/9</f>
        <v>21500</v>
      </c>
      <c r="U229" s="24">
        <f>MAX(0,S229*(1+inputs!$B$33)-MAX(0,inputs!$B$31*(T229-inputs!$B$30)))</f>
        <v>50503.02687807296</v>
      </c>
      <c r="V229" s="19">
        <f>$H229+(INT(COLUMN(V$1)/2) - 5) * ($A229-$H229)/9</f>
        <v>21800</v>
      </c>
      <c r="W229" s="24">
        <f>MAX(0,U229*(1+inputs!$B$33)-MAX(0,inputs!$B$31*(V229-inputs!$B$30)))</f>
        <v>51115.132281244048</v>
      </c>
      <c r="X229" s="19">
        <f>$H229+(INT(COLUMN(X$1)/2) - 5) * ($A229-$H229)/9</f>
        <v>22100</v>
      </c>
      <c r="Y229" s="24">
        <f>MAX(0,W229*(1+inputs!$B$33)-MAX(0,inputs!$B$31*(X229-inputs!$B$30)))</f>
        <v>51709.419265462704</v>
      </c>
      <c r="Z229" s="19">
        <f>IF(inputs!$B$27="YES",MAX(0,inputs!$B$31*(X229-inputs!$B$30)),0)</f>
        <v>0</v>
      </c>
      <c r="AA229" s="3">
        <f t="shared" si="14"/>
        <v>3368.2250000000004</v>
      </c>
      <c r="AB229" s="1">
        <f t="shared" si="15"/>
        <v>0.33250000000000002</v>
      </c>
      <c r="AC229" s="8">
        <f t="shared" si="12"/>
        <v>19331.775000000001</v>
      </c>
    </row>
    <row r="230" spans="1:29" x14ac:dyDescent="0.2">
      <c r="A230" s="11">
        <f t="shared" si="13"/>
        <v>22800</v>
      </c>
      <c r="B230" s="15">
        <f>inputs!$C$3-MAX(0,MIN((calculations!A230-inputs!$B$8)*0.5,inputs!$C$3))+IF(AND(inputs!$B$23="YES",A230&lt;=inputs!$B$25),inputs!$B$24,0)</f>
        <v>12570</v>
      </c>
      <c r="C230" s="15">
        <f>MAX(0,MIN(A230-B230,inputs!$C$4)*inputs!$B$3)</f>
        <v>2046</v>
      </c>
      <c r="D230" s="16">
        <f>MAX(0,(MIN(A230,inputs!$C$5)-(inputs!$C$4+B230))*inputs!$B$4)</f>
        <v>0</v>
      </c>
      <c r="E230" s="16">
        <f>MAX(0, (calculations!A230-inputs!$C$5)*inputs!$B$5)</f>
        <v>0</v>
      </c>
      <c r="F230" s="19">
        <f>MAX(0,inputs!$B$13*(MIN(calculations!A230,inputs!$C$14)-inputs!$C$13))+MAX(0,inputs!$B$14*(calculations!A230-inputs!$C$14))</f>
        <v>1355.4750000000001</v>
      </c>
      <c r="G230" s="22">
        <f>MAX(MIN((calculations!A230-inputs!$B$21)/10000,100%),0) * inputs!$B$18</f>
        <v>0</v>
      </c>
      <c r="H230" s="24">
        <f>MIN(inputs!$B$32,A230)</f>
        <v>20000</v>
      </c>
      <c r="I230" s="24">
        <f>inputs!$B$29*(1+inputs!$B$33)-MAX(0,inputs!$B$31*(H230-inputs!$B$30))</f>
        <v>46486.999999999993</v>
      </c>
      <c r="J230" s="19">
        <f>$H230+(INT(COLUMN(J$1)/2) - 5) * ($A230-$H230)/9</f>
        <v>20000</v>
      </c>
      <c r="K230" s="24">
        <f>MAX(0,I230*(1+inputs!$B$33)-MAX(0,inputs!$B$31*(J230-inputs!$B$30)))</f>
        <v>47184.304999999986</v>
      </c>
      <c r="L230" s="19">
        <f>$H230+(INT(COLUMN(L$1)/2) - 5) * ($A230-$H230)/9</f>
        <v>20311.111111111109</v>
      </c>
      <c r="M230" s="24">
        <f>MAX(0,K230*(1+inputs!$B$33)-MAX(0,inputs!$B$31*(L230-inputs!$B$30)))</f>
        <v>47880.629574999977</v>
      </c>
      <c r="N230" s="19">
        <f>$H230+(INT(COLUMN(N$1)/2) - 5) * ($A230-$H230)/9</f>
        <v>20622.222222222223</v>
      </c>
      <c r="O230" s="24">
        <f>MAX(0,M230*(1+inputs!$B$33)-MAX(0,inputs!$B$31*(N230-inputs!$B$30)))</f>
        <v>48559.399018624972</v>
      </c>
      <c r="P230" s="19">
        <f>$H230+(INT(COLUMN(P$1)/2) - 5) * ($A230-$H230)/9</f>
        <v>20933.333333333332</v>
      </c>
      <c r="Q230" s="24">
        <f>MAX(0,O230*(1+inputs!$B$33)-MAX(0,inputs!$B$31*(P230-inputs!$B$30)))</f>
        <v>49220.350003904343</v>
      </c>
      <c r="R230" s="19">
        <f>$H230+(INT(COLUMN(R$1)/2) - 5) * ($A230-$H230)/9</f>
        <v>21244.444444444445</v>
      </c>
      <c r="S230" s="24">
        <f>MAX(0,Q230*(1+inputs!$B$33)-MAX(0,inputs!$B$31*(R230-inputs!$B$30)))</f>
        <v>49863.215253962902</v>
      </c>
      <c r="T230" s="19">
        <f>$H230+(INT(COLUMN(T$1)/2) - 5) * ($A230-$H230)/9</f>
        <v>21555.555555555555</v>
      </c>
      <c r="U230" s="24">
        <f>MAX(0,S230*(1+inputs!$B$33)-MAX(0,inputs!$B$31*(T230-inputs!$B$30)))</f>
        <v>50487.723482772337</v>
      </c>
      <c r="V230" s="19">
        <f>$H230+(INT(COLUMN(V$1)/2) - 5) * ($A230-$H230)/9</f>
        <v>21866.666666666668</v>
      </c>
      <c r="W230" s="24">
        <f>MAX(0,U230*(1+inputs!$B$33)-MAX(0,inputs!$B$31*(V230-inputs!$B$30)))</f>
        <v>51093.599335013918</v>
      </c>
      <c r="X230" s="19">
        <f>$H230+(INT(COLUMN(X$1)/2) - 5) * ($A230-$H230)/9</f>
        <v>22177.777777777777</v>
      </c>
      <c r="Y230" s="24">
        <f>MAX(0,W230*(1+inputs!$B$33)-MAX(0,inputs!$B$31*(X230-inputs!$B$30)))</f>
        <v>51680.563325039118</v>
      </c>
      <c r="Z230" s="19">
        <f>IF(inputs!$B$27="YES",MAX(0,inputs!$B$31*(X230-inputs!$B$30)),0)</f>
        <v>0</v>
      </c>
      <c r="AA230" s="3">
        <f t="shared" si="14"/>
        <v>3401.4750000000004</v>
      </c>
      <c r="AB230" s="1">
        <f t="shared" si="15"/>
        <v>0.33250000000000002</v>
      </c>
      <c r="AC230" s="8">
        <f t="shared" si="12"/>
        <v>19398.525000000001</v>
      </c>
    </row>
    <row r="231" spans="1:29" x14ac:dyDescent="0.2">
      <c r="A231" s="11">
        <f t="shared" si="13"/>
        <v>22900</v>
      </c>
      <c r="B231" s="15">
        <f>inputs!$C$3-MAX(0,MIN((calculations!A231-inputs!$B$8)*0.5,inputs!$C$3))+IF(AND(inputs!$B$23="YES",A231&lt;=inputs!$B$25),inputs!$B$24,0)</f>
        <v>12570</v>
      </c>
      <c r="C231" s="15">
        <f>MAX(0,MIN(A231-B231,inputs!$C$4)*inputs!$B$3)</f>
        <v>2066</v>
      </c>
      <c r="D231" s="16">
        <f>MAX(0,(MIN(A231,inputs!$C$5)-(inputs!$C$4+B231))*inputs!$B$4)</f>
        <v>0</v>
      </c>
      <c r="E231" s="16">
        <f>MAX(0, (calculations!A231-inputs!$C$5)*inputs!$B$5)</f>
        <v>0</v>
      </c>
      <c r="F231" s="19">
        <f>MAX(0,inputs!$B$13*(MIN(calculations!A231,inputs!$C$14)-inputs!$C$13))+MAX(0,inputs!$B$14*(calculations!A231-inputs!$C$14))</f>
        <v>1368.7250000000001</v>
      </c>
      <c r="G231" s="22">
        <f>MAX(MIN((calculations!A231-inputs!$B$21)/10000,100%),0) * inputs!$B$18</f>
        <v>0</v>
      </c>
      <c r="H231" s="24">
        <f>MIN(inputs!$B$32,A231)</f>
        <v>20000</v>
      </c>
      <c r="I231" s="24">
        <f>inputs!$B$29*(1+inputs!$B$33)-MAX(0,inputs!$B$31*(H231-inputs!$B$30))</f>
        <v>46486.999999999993</v>
      </c>
      <c r="J231" s="19">
        <f>$H231+(INT(COLUMN(J$1)/2) - 5) * ($A231-$H231)/9</f>
        <v>20000</v>
      </c>
      <c r="K231" s="24">
        <f>MAX(0,I231*(1+inputs!$B$33)-MAX(0,inputs!$B$31*(J231-inputs!$B$30)))</f>
        <v>47184.304999999986</v>
      </c>
      <c r="L231" s="19">
        <f>$H231+(INT(COLUMN(L$1)/2) - 5) * ($A231-$H231)/9</f>
        <v>20322.222222222223</v>
      </c>
      <c r="M231" s="24">
        <f>MAX(0,K231*(1+inputs!$B$33)-MAX(0,inputs!$B$31*(L231-inputs!$B$30)))</f>
        <v>47879.629574999977</v>
      </c>
      <c r="N231" s="19">
        <f>$H231+(INT(COLUMN(N$1)/2) - 5) * ($A231-$H231)/9</f>
        <v>20644.444444444445</v>
      </c>
      <c r="O231" s="24">
        <f>MAX(0,M231*(1+inputs!$B$33)-MAX(0,inputs!$B$31*(N231-inputs!$B$30)))</f>
        <v>48556.384018624973</v>
      </c>
      <c r="P231" s="19">
        <f>$H231+(INT(COLUMN(P$1)/2) - 5) * ($A231-$H231)/9</f>
        <v>20966.666666666668</v>
      </c>
      <c r="Q231" s="24">
        <f>MAX(0,O231*(1+inputs!$B$33)-MAX(0,inputs!$B$31*(P231-inputs!$B$30)))</f>
        <v>49214.289778904342</v>
      </c>
      <c r="R231" s="19">
        <f>$H231+(INT(COLUMN(R$1)/2) - 5) * ($A231-$H231)/9</f>
        <v>21288.888888888891</v>
      </c>
      <c r="S231" s="24">
        <f>MAX(0,Q231*(1+inputs!$B$33)-MAX(0,inputs!$B$31*(R231-inputs!$B$30)))</f>
        <v>49853.064125587902</v>
      </c>
      <c r="T231" s="19">
        <f>$H231+(INT(COLUMN(T$1)/2) - 5) * ($A231-$H231)/9</f>
        <v>21611.111111111109</v>
      </c>
      <c r="U231" s="24">
        <f>MAX(0,S231*(1+inputs!$B$33)-MAX(0,inputs!$B$31*(T231-inputs!$B$30)))</f>
        <v>50472.420087471713</v>
      </c>
      <c r="V231" s="19">
        <f>$H231+(INT(COLUMN(V$1)/2) - 5) * ($A231-$H231)/9</f>
        <v>21933.333333333332</v>
      </c>
      <c r="W231" s="24">
        <f>MAX(0,U231*(1+inputs!$B$33)-MAX(0,inputs!$B$31*(V231-inputs!$B$30)))</f>
        <v>51072.06638878378</v>
      </c>
      <c r="X231" s="19">
        <f>$H231+(INT(COLUMN(X$1)/2) - 5) * ($A231-$H231)/9</f>
        <v>22255.555555555555</v>
      </c>
      <c r="Y231" s="24">
        <f>MAX(0,W231*(1+inputs!$B$33)-MAX(0,inputs!$B$31*(X231-inputs!$B$30)))</f>
        <v>51651.707384615533</v>
      </c>
      <c r="Z231" s="19">
        <f>IF(inputs!$B$27="YES",MAX(0,inputs!$B$31*(X231-inputs!$B$30)),0)</f>
        <v>0</v>
      </c>
      <c r="AA231" s="3">
        <f t="shared" si="14"/>
        <v>3434.7250000000004</v>
      </c>
      <c r="AB231" s="1">
        <f t="shared" si="15"/>
        <v>0.33250000000000002</v>
      </c>
      <c r="AC231" s="8">
        <f t="shared" si="12"/>
        <v>19465.275000000001</v>
      </c>
    </row>
    <row r="232" spans="1:29" x14ac:dyDescent="0.2">
      <c r="A232" s="11">
        <f t="shared" si="13"/>
        <v>23000</v>
      </c>
      <c r="B232" s="15">
        <f>inputs!$C$3-MAX(0,MIN((calculations!A232-inputs!$B$8)*0.5,inputs!$C$3))+IF(AND(inputs!$B$23="YES",A232&lt;=inputs!$B$25),inputs!$B$24,0)</f>
        <v>12570</v>
      </c>
      <c r="C232" s="15">
        <f>MAX(0,MIN(A232-B232,inputs!$C$4)*inputs!$B$3)</f>
        <v>2086</v>
      </c>
      <c r="D232" s="16">
        <f>MAX(0,(MIN(A232,inputs!$C$5)-(inputs!$C$4+B232))*inputs!$B$4)</f>
        <v>0</v>
      </c>
      <c r="E232" s="16">
        <f>MAX(0, (calculations!A232-inputs!$C$5)*inputs!$B$5)</f>
        <v>0</v>
      </c>
      <c r="F232" s="19">
        <f>MAX(0,inputs!$B$13*(MIN(calculations!A232,inputs!$C$14)-inputs!$C$13))+MAX(0,inputs!$B$14*(calculations!A232-inputs!$C$14))</f>
        <v>1381.9750000000001</v>
      </c>
      <c r="G232" s="22">
        <f>MAX(MIN((calculations!A232-inputs!$B$21)/10000,100%),0) * inputs!$B$18</f>
        <v>0</v>
      </c>
      <c r="H232" s="24">
        <f>MIN(inputs!$B$32,A232)</f>
        <v>20000</v>
      </c>
      <c r="I232" s="24">
        <f>inputs!$B$29*(1+inputs!$B$33)-MAX(0,inputs!$B$31*(H232-inputs!$B$30))</f>
        <v>46486.999999999993</v>
      </c>
      <c r="J232" s="19">
        <f>$H232+(INT(COLUMN(J$1)/2) - 5) * ($A232-$H232)/9</f>
        <v>20000</v>
      </c>
      <c r="K232" s="24">
        <f>MAX(0,I232*(1+inputs!$B$33)-MAX(0,inputs!$B$31*(J232-inputs!$B$30)))</f>
        <v>47184.304999999986</v>
      </c>
      <c r="L232" s="19">
        <f>$H232+(INT(COLUMN(L$1)/2) - 5) * ($A232-$H232)/9</f>
        <v>20333.333333333332</v>
      </c>
      <c r="M232" s="24">
        <f>MAX(0,K232*(1+inputs!$B$33)-MAX(0,inputs!$B$31*(L232-inputs!$B$30)))</f>
        <v>47878.629574999977</v>
      </c>
      <c r="N232" s="19">
        <f>$H232+(INT(COLUMN(N$1)/2) - 5) * ($A232-$H232)/9</f>
        <v>20666.666666666668</v>
      </c>
      <c r="O232" s="24">
        <f>MAX(0,M232*(1+inputs!$B$33)-MAX(0,inputs!$B$31*(N232-inputs!$B$30)))</f>
        <v>48553.369018624973</v>
      </c>
      <c r="P232" s="19">
        <f>$H232+(INT(COLUMN(P$1)/2) - 5) * ($A232-$H232)/9</f>
        <v>21000</v>
      </c>
      <c r="Q232" s="24">
        <f>MAX(0,O232*(1+inputs!$B$33)-MAX(0,inputs!$B$31*(P232-inputs!$B$30)))</f>
        <v>49208.229553904341</v>
      </c>
      <c r="R232" s="19">
        <f>$H232+(INT(COLUMN(R$1)/2) - 5) * ($A232-$H232)/9</f>
        <v>21333.333333333332</v>
      </c>
      <c r="S232" s="24">
        <f>MAX(0,Q232*(1+inputs!$B$33)-MAX(0,inputs!$B$31*(R232-inputs!$B$30)))</f>
        <v>49842.912997212901</v>
      </c>
      <c r="T232" s="19">
        <f>$H232+(INT(COLUMN(T$1)/2) - 5) * ($A232-$H232)/9</f>
        <v>21666.666666666668</v>
      </c>
      <c r="U232" s="24">
        <f>MAX(0,S232*(1+inputs!$B$33)-MAX(0,inputs!$B$31*(T232-inputs!$B$30)))</f>
        <v>50457.11669217109</v>
      </c>
      <c r="V232" s="19">
        <f>$H232+(INT(COLUMN(V$1)/2) - 5) * ($A232-$H232)/9</f>
        <v>22000</v>
      </c>
      <c r="W232" s="24">
        <f>MAX(0,U232*(1+inputs!$B$33)-MAX(0,inputs!$B$31*(V232-inputs!$B$30)))</f>
        <v>51050.533442553649</v>
      </c>
      <c r="X232" s="19">
        <f>$H232+(INT(COLUMN(X$1)/2) - 5) * ($A232-$H232)/9</f>
        <v>22333.333333333332</v>
      </c>
      <c r="Y232" s="24">
        <f>MAX(0,W232*(1+inputs!$B$33)-MAX(0,inputs!$B$31*(X232-inputs!$B$30)))</f>
        <v>51622.851444191947</v>
      </c>
      <c r="Z232" s="19">
        <f>IF(inputs!$B$27="YES",MAX(0,inputs!$B$31*(X232-inputs!$B$30)),0)</f>
        <v>0</v>
      </c>
      <c r="AA232" s="3">
        <f t="shared" si="14"/>
        <v>3467.9750000000004</v>
      </c>
      <c r="AB232" s="1">
        <f t="shared" si="15"/>
        <v>0.33250000000000002</v>
      </c>
      <c r="AC232" s="8">
        <f t="shared" ref="AC232:AC295" si="16">A232-AA232</f>
        <v>19532.025000000001</v>
      </c>
    </row>
    <row r="233" spans="1:29" x14ac:dyDescent="0.2">
      <c r="A233" s="11">
        <f t="shared" si="13"/>
        <v>23100</v>
      </c>
      <c r="B233" s="15">
        <f>inputs!$C$3-MAX(0,MIN((calculations!A233-inputs!$B$8)*0.5,inputs!$C$3))+IF(AND(inputs!$B$23="YES",A233&lt;=inputs!$B$25),inputs!$B$24,0)</f>
        <v>12570</v>
      </c>
      <c r="C233" s="15">
        <f>MAX(0,MIN(A233-B233,inputs!$C$4)*inputs!$B$3)</f>
        <v>2106</v>
      </c>
      <c r="D233" s="16">
        <f>MAX(0,(MIN(A233,inputs!$C$5)-(inputs!$C$4+B233))*inputs!$B$4)</f>
        <v>0</v>
      </c>
      <c r="E233" s="16">
        <f>MAX(0, (calculations!A233-inputs!$C$5)*inputs!$B$5)</f>
        <v>0</v>
      </c>
      <c r="F233" s="19">
        <f>MAX(0,inputs!$B$13*(MIN(calculations!A233,inputs!$C$14)-inputs!$C$13))+MAX(0,inputs!$B$14*(calculations!A233-inputs!$C$14))</f>
        <v>1395.2250000000001</v>
      </c>
      <c r="G233" s="22">
        <f>MAX(MIN((calculations!A233-inputs!$B$21)/10000,100%),0) * inputs!$B$18</f>
        <v>0</v>
      </c>
      <c r="H233" s="24">
        <f>MIN(inputs!$B$32,A233)</f>
        <v>20000</v>
      </c>
      <c r="I233" s="24">
        <f>inputs!$B$29*(1+inputs!$B$33)-MAX(0,inputs!$B$31*(H233-inputs!$B$30))</f>
        <v>46486.999999999993</v>
      </c>
      <c r="J233" s="19">
        <f>$H233+(INT(COLUMN(J$1)/2) - 5) * ($A233-$H233)/9</f>
        <v>20000</v>
      </c>
      <c r="K233" s="24">
        <f>MAX(0,I233*(1+inputs!$B$33)-MAX(0,inputs!$B$31*(J233-inputs!$B$30)))</f>
        <v>47184.304999999986</v>
      </c>
      <c r="L233" s="19">
        <f>$H233+(INT(COLUMN(L$1)/2) - 5) * ($A233-$H233)/9</f>
        <v>20344.444444444445</v>
      </c>
      <c r="M233" s="24">
        <f>MAX(0,K233*(1+inputs!$B$33)-MAX(0,inputs!$B$31*(L233-inputs!$B$30)))</f>
        <v>47877.629574999977</v>
      </c>
      <c r="N233" s="19">
        <f>$H233+(INT(COLUMN(N$1)/2) - 5) * ($A233-$H233)/9</f>
        <v>20688.888888888891</v>
      </c>
      <c r="O233" s="24">
        <f>MAX(0,M233*(1+inputs!$B$33)-MAX(0,inputs!$B$31*(N233-inputs!$B$30)))</f>
        <v>48550.354018624967</v>
      </c>
      <c r="P233" s="19">
        <f>$H233+(INT(COLUMN(P$1)/2) - 5) * ($A233-$H233)/9</f>
        <v>21033.333333333332</v>
      </c>
      <c r="Q233" s="24">
        <f>MAX(0,O233*(1+inputs!$B$33)-MAX(0,inputs!$B$31*(P233-inputs!$B$30)))</f>
        <v>49202.169328904332</v>
      </c>
      <c r="R233" s="19">
        <f>$H233+(INT(COLUMN(R$1)/2) - 5) * ($A233-$H233)/9</f>
        <v>21377.777777777777</v>
      </c>
      <c r="S233" s="24">
        <f>MAX(0,Q233*(1+inputs!$B$33)-MAX(0,inputs!$B$31*(R233-inputs!$B$30)))</f>
        <v>49832.761868837893</v>
      </c>
      <c r="T233" s="19">
        <f>$H233+(INT(COLUMN(T$1)/2) - 5) * ($A233-$H233)/9</f>
        <v>21722.222222222223</v>
      </c>
      <c r="U233" s="24">
        <f>MAX(0,S233*(1+inputs!$B$33)-MAX(0,inputs!$B$31*(T233-inputs!$B$30)))</f>
        <v>50441.813296870452</v>
      </c>
      <c r="V233" s="19">
        <f>$H233+(INT(COLUMN(V$1)/2) - 5) * ($A233-$H233)/9</f>
        <v>22066.666666666668</v>
      </c>
      <c r="W233" s="24">
        <f>MAX(0,U233*(1+inputs!$B$33)-MAX(0,inputs!$B$31*(V233-inputs!$B$30)))</f>
        <v>51029.000496323504</v>
      </c>
      <c r="X233" s="19">
        <f>$H233+(INT(COLUMN(X$1)/2) - 5) * ($A233-$H233)/9</f>
        <v>22411.111111111109</v>
      </c>
      <c r="Y233" s="24">
        <f>MAX(0,W233*(1+inputs!$B$33)-MAX(0,inputs!$B$31*(X233-inputs!$B$30)))</f>
        <v>51593.995503768347</v>
      </c>
      <c r="Z233" s="19">
        <f>IF(inputs!$B$27="YES",MAX(0,inputs!$B$31*(X233-inputs!$B$30)),0)</f>
        <v>0</v>
      </c>
      <c r="AA233" s="3">
        <f t="shared" si="14"/>
        <v>3501.2250000000004</v>
      </c>
      <c r="AB233" s="1">
        <f t="shared" si="15"/>
        <v>0.33250000000000002</v>
      </c>
      <c r="AC233" s="8">
        <f t="shared" si="16"/>
        <v>19598.775000000001</v>
      </c>
    </row>
    <row r="234" spans="1:29" x14ac:dyDescent="0.2">
      <c r="A234" s="11">
        <f t="shared" si="13"/>
        <v>23200</v>
      </c>
      <c r="B234" s="15">
        <f>inputs!$C$3-MAX(0,MIN((calculations!A234-inputs!$B$8)*0.5,inputs!$C$3))+IF(AND(inputs!$B$23="YES",A234&lt;=inputs!$B$25),inputs!$B$24,0)</f>
        <v>12570</v>
      </c>
      <c r="C234" s="15">
        <f>MAX(0,MIN(A234-B234,inputs!$C$4)*inputs!$B$3)</f>
        <v>2126</v>
      </c>
      <c r="D234" s="16">
        <f>MAX(0,(MIN(A234,inputs!$C$5)-(inputs!$C$4+B234))*inputs!$B$4)</f>
        <v>0</v>
      </c>
      <c r="E234" s="16">
        <f>MAX(0, (calculations!A234-inputs!$C$5)*inputs!$B$5)</f>
        <v>0</v>
      </c>
      <c r="F234" s="19">
        <f>MAX(0,inputs!$B$13*(MIN(calculations!A234,inputs!$C$14)-inputs!$C$13))+MAX(0,inputs!$B$14*(calculations!A234-inputs!$C$14))</f>
        <v>1408.4750000000001</v>
      </c>
      <c r="G234" s="22">
        <f>MAX(MIN((calculations!A234-inputs!$B$21)/10000,100%),0) * inputs!$B$18</f>
        <v>0</v>
      </c>
      <c r="H234" s="24">
        <f>MIN(inputs!$B$32,A234)</f>
        <v>20000</v>
      </c>
      <c r="I234" s="24">
        <f>inputs!$B$29*(1+inputs!$B$33)-MAX(0,inputs!$B$31*(H234-inputs!$B$30))</f>
        <v>46486.999999999993</v>
      </c>
      <c r="J234" s="19">
        <f>$H234+(INT(COLUMN(J$1)/2) - 5) * ($A234-$H234)/9</f>
        <v>20000</v>
      </c>
      <c r="K234" s="24">
        <f>MAX(0,I234*(1+inputs!$B$33)-MAX(0,inputs!$B$31*(J234-inputs!$B$30)))</f>
        <v>47184.304999999986</v>
      </c>
      <c r="L234" s="19">
        <f>$H234+(INT(COLUMN(L$1)/2) - 5) * ($A234-$H234)/9</f>
        <v>20355.555555555555</v>
      </c>
      <c r="M234" s="24">
        <f>MAX(0,K234*(1+inputs!$B$33)-MAX(0,inputs!$B$31*(L234-inputs!$B$30)))</f>
        <v>47876.629574999977</v>
      </c>
      <c r="N234" s="19">
        <f>$H234+(INT(COLUMN(N$1)/2) - 5) * ($A234-$H234)/9</f>
        <v>20711.111111111109</v>
      </c>
      <c r="O234" s="24">
        <f>MAX(0,M234*(1+inputs!$B$33)-MAX(0,inputs!$B$31*(N234-inputs!$B$30)))</f>
        <v>48547.339018624967</v>
      </c>
      <c r="P234" s="19">
        <f>$H234+(INT(COLUMN(P$1)/2) - 5) * ($A234-$H234)/9</f>
        <v>21066.666666666668</v>
      </c>
      <c r="Q234" s="24">
        <f>MAX(0,O234*(1+inputs!$B$33)-MAX(0,inputs!$B$31*(P234-inputs!$B$30)))</f>
        <v>49196.109103904331</v>
      </c>
      <c r="R234" s="19">
        <f>$H234+(INT(COLUMN(R$1)/2) - 5) * ($A234-$H234)/9</f>
        <v>21422.222222222223</v>
      </c>
      <c r="S234" s="24">
        <f>MAX(0,Q234*(1+inputs!$B$33)-MAX(0,inputs!$B$31*(R234-inputs!$B$30)))</f>
        <v>49822.610740462886</v>
      </c>
      <c r="T234" s="19">
        <f>$H234+(INT(COLUMN(T$1)/2) - 5) * ($A234-$H234)/9</f>
        <v>21777.777777777777</v>
      </c>
      <c r="U234" s="24">
        <f>MAX(0,S234*(1+inputs!$B$33)-MAX(0,inputs!$B$31*(T234-inputs!$B$30)))</f>
        <v>50426.509901569822</v>
      </c>
      <c r="V234" s="19">
        <f>$H234+(INT(COLUMN(V$1)/2) - 5) * ($A234-$H234)/9</f>
        <v>22133.333333333332</v>
      </c>
      <c r="W234" s="24">
        <f>MAX(0,U234*(1+inputs!$B$33)-MAX(0,inputs!$B$31*(V234-inputs!$B$30)))</f>
        <v>51007.467550093359</v>
      </c>
      <c r="X234" s="19">
        <f>$H234+(INT(COLUMN(X$1)/2) - 5) * ($A234-$H234)/9</f>
        <v>22488.888888888891</v>
      </c>
      <c r="Y234" s="24">
        <f>MAX(0,W234*(1+inputs!$B$33)-MAX(0,inputs!$B$31*(X234-inputs!$B$30)))</f>
        <v>51565.139563344754</v>
      </c>
      <c r="Z234" s="19">
        <f>IF(inputs!$B$27="YES",MAX(0,inputs!$B$31*(X234-inputs!$B$30)),0)</f>
        <v>0</v>
      </c>
      <c r="AA234" s="3">
        <f t="shared" si="14"/>
        <v>3534.4750000000004</v>
      </c>
      <c r="AB234" s="1">
        <f t="shared" si="15"/>
        <v>0.33250000000000002</v>
      </c>
      <c r="AC234" s="8">
        <f t="shared" si="16"/>
        <v>19665.525000000001</v>
      </c>
    </row>
    <row r="235" spans="1:29" x14ac:dyDescent="0.2">
      <c r="A235" s="11">
        <f t="shared" si="13"/>
        <v>23300</v>
      </c>
      <c r="B235" s="15">
        <f>inputs!$C$3-MAX(0,MIN((calculations!A235-inputs!$B$8)*0.5,inputs!$C$3))+IF(AND(inputs!$B$23="YES",A235&lt;=inputs!$B$25),inputs!$B$24,0)</f>
        <v>12570</v>
      </c>
      <c r="C235" s="15">
        <f>MAX(0,MIN(A235-B235,inputs!$C$4)*inputs!$B$3)</f>
        <v>2146</v>
      </c>
      <c r="D235" s="16">
        <f>MAX(0,(MIN(A235,inputs!$C$5)-(inputs!$C$4+B235))*inputs!$B$4)</f>
        <v>0</v>
      </c>
      <c r="E235" s="16">
        <f>MAX(0, (calculations!A235-inputs!$C$5)*inputs!$B$5)</f>
        <v>0</v>
      </c>
      <c r="F235" s="19">
        <f>MAX(0,inputs!$B$13*(MIN(calculations!A235,inputs!$C$14)-inputs!$C$13))+MAX(0,inputs!$B$14*(calculations!A235-inputs!$C$14))</f>
        <v>1421.7250000000001</v>
      </c>
      <c r="G235" s="22">
        <f>MAX(MIN((calculations!A235-inputs!$B$21)/10000,100%),0) * inputs!$B$18</f>
        <v>0</v>
      </c>
      <c r="H235" s="24">
        <f>MIN(inputs!$B$32,A235)</f>
        <v>20000</v>
      </c>
      <c r="I235" s="24">
        <f>inputs!$B$29*(1+inputs!$B$33)-MAX(0,inputs!$B$31*(H235-inputs!$B$30))</f>
        <v>46486.999999999993</v>
      </c>
      <c r="J235" s="19">
        <f>$H235+(INT(COLUMN(J$1)/2) - 5) * ($A235-$H235)/9</f>
        <v>20000</v>
      </c>
      <c r="K235" s="24">
        <f>MAX(0,I235*(1+inputs!$B$33)-MAX(0,inputs!$B$31*(J235-inputs!$B$30)))</f>
        <v>47184.304999999986</v>
      </c>
      <c r="L235" s="19">
        <f>$H235+(INT(COLUMN(L$1)/2) - 5) * ($A235-$H235)/9</f>
        <v>20366.666666666668</v>
      </c>
      <c r="M235" s="24">
        <f>MAX(0,K235*(1+inputs!$B$33)-MAX(0,inputs!$B$31*(L235-inputs!$B$30)))</f>
        <v>47875.629574999977</v>
      </c>
      <c r="N235" s="19">
        <f>$H235+(INT(COLUMN(N$1)/2) - 5) * ($A235-$H235)/9</f>
        <v>20733.333333333332</v>
      </c>
      <c r="O235" s="24">
        <f>MAX(0,M235*(1+inputs!$B$33)-MAX(0,inputs!$B$31*(N235-inputs!$B$30)))</f>
        <v>48544.324018624968</v>
      </c>
      <c r="P235" s="19">
        <f>$H235+(INT(COLUMN(P$1)/2) - 5) * ($A235-$H235)/9</f>
        <v>21100</v>
      </c>
      <c r="Q235" s="24">
        <f>MAX(0,O235*(1+inputs!$B$33)-MAX(0,inputs!$B$31*(P235-inputs!$B$30)))</f>
        <v>49190.048878904337</v>
      </c>
      <c r="R235" s="19">
        <f>$H235+(INT(COLUMN(R$1)/2) - 5) * ($A235-$H235)/9</f>
        <v>21466.666666666668</v>
      </c>
      <c r="S235" s="24">
        <f>MAX(0,Q235*(1+inputs!$B$33)-MAX(0,inputs!$B$31*(R235-inputs!$B$30)))</f>
        <v>49812.459612087892</v>
      </c>
      <c r="T235" s="19">
        <f>$H235+(INT(COLUMN(T$1)/2) - 5) * ($A235-$H235)/9</f>
        <v>21833.333333333332</v>
      </c>
      <c r="U235" s="24">
        <f>MAX(0,S235*(1+inputs!$B$33)-MAX(0,inputs!$B$31*(T235-inputs!$B$30)))</f>
        <v>50411.206506269205</v>
      </c>
      <c r="V235" s="19">
        <f>$H235+(INT(COLUMN(V$1)/2) - 5) * ($A235-$H235)/9</f>
        <v>22200</v>
      </c>
      <c r="W235" s="24">
        <f>MAX(0,U235*(1+inputs!$B$33)-MAX(0,inputs!$B$31*(V235-inputs!$B$30)))</f>
        <v>50985.934603863236</v>
      </c>
      <c r="X235" s="19">
        <f>$H235+(INT(COLUMN(X$1)/2) - 5) * ($A235-$H235)/9</f>
        <v>22566.666666666668</v>
      </c>
      <c r="Y235" s="24">
        <f>MAX(0,W235*(1+inputs!$B$33)-MAX(0,inputs!$B$31*(X235-inputs!$B$30)))</f>
        <v>51536.283622921175</v>
      </c>
      <c r="Z235" s="19">
        <f>IF(inputs!$B$27="YES",MAX(0,inputs!$B$31*(X235-inputs!$B$30)),0)</f>
        <v>0</v>
      </c>
      <c r="AA235" s="3">
        <f t="shared" si="14"/>
        <v>3567.7250000000004</v>
      </c>
      <c r="AB235" s="1">
        <f t="shared" si="15"/>
        <v>0.33250000000000002</v>
      </c>
      <c r="AC235" s="8">
        <f t="shared" si="16"/>
        <v>19732.275000000001</v>
      </c>
    </row>
    <row r="236" spans="1:29" x14ac:dyDescent="0.2">
      <c r="A236" s="11">
        <f t="shared" si="13"/>
        <v>23400</v>
      </c>
      <c r="B236" s="15">
        <f>inputs!$C$3-MAX(0,MIN((calculations!A236-inputs!$B$8)*0.5,inputs!$C$3))+IF(AND(inputs!$B$23="YES",A236&lt;=inputs!$B$25),inputs!$B$24,0)</f>
        <v>12570</v>
      </c>
      <c r="C236" s="15">
        <f>MAX(0,MIN(A236-B236,inputs!$C$4)*inputs!$B$3)</f>
        <v>2166</v>
      </c>
      <c r="D236" s="16">
        <f>MAX(0,(MIN(A236,inputs!$C$5)-(inputs!$C$4+B236))*inputs!$B$4)</f>
        <v>0</v>
      </c>
      <c r="E236" s="16">
        <f>MAX(0, (calculations!A236-inputs!$C$5)*inputs!$B$5)</f>
        <v>0</v>
      </c>
      <c r="F236" s="19">
        <f>MAX(0,inputs!$B$13*(MIN(calculations!A236,inputs!$C$14)-inputs!$C$13))+MAX(0,inputs!$B$14*(calculations!A236-inputs!$C$14))</f>
        <v>1434.9750000000001</v>
      </c>
      <c r="G236" s="22">
        <f>MAX(MIN((calculations!A236-inputs!$B$21)/10000,100%),0) * inputs!$B$18</f>
        <v>0</v>
      </c>
      <c r="H236" s="24">
        <f>MIN(inputs!$B$32,A236)</f>
        <v>20000</v>
      </c>
      <c r="I236" s="24">
        <f>inputs!$B$29*(1+inputs!$B$33)-MAX(0,inputs!$B$31*(H236-inputs!$B$30))</f>
        <v>46486.999999999993</v>
      </c>
      <c r="J236" s="19">
        <f>$H236+(INT(COLUMN(J$1)/2) - 5) * ($A236-$H236)/9</f>
        <v>20000</v>
      </c>
      <c r="K236" s="24">
        <f>MAX(0,I236*(1+inputs!$B$33)-MAX(0,inputs!$B$31*(J236-inputs!$B$30)))</f>
        <v>47184.304999999986</v>
      </c>
      <c r="L236" s="19">
        <f>$H236+(INT(COLUMN(L$1)/2) - 5) * ($A236-$H236)/9</f>
        <v>20377.777777777777</v>
      </c>
      <c r="M236" s="24">
        <f>MAX(0,K236*(1+inputs!$B$33)-MAX(0,inputs!$B$31*(L236-inputs!$B$30)))</f>
        <v>47874.629574999977</v>
      </c>
      <c r="N236" s="19">
        <f>$H236+(INT(COLUMN(N$1)/2) - 5) * ($A236-$H236)/9</f>
        <v>20755.555555555555</v>
      </c>
      <c r="O236" s="24">
        <f>MAX(0,M236*(1+inputs!$B$33)-MAX(0,inputs!$B$31*(N236-inputs!$B$30)))</f>
        <v>48541.309018624968</v>
      </c>
      <c r="P236" s="19">
        <f>$H236+(INT(COLUMN(P$1)/2) - 5) * ($A236-$H236)/9</f>
        <v>21133.333333333332</v>
      </c>
      <c r="Q236" s="24">
        <f>MAX(0,O236*(1+inputs!$B$33)-MAX(0,inputs!$B$31*(P236-inputs!$B$30)))</f>
        <v>49183.988653904336</v>
      </c>
      <c r="R236" s="19">
        <f>$H236+(INT(COLUMN(R$1)/2) - 5) * ($A236-$H236)/9</f>
        <v>21511.111111111109</v>
      </c>
      <c r="S236" s="24">
        <f>MAX(0,Q236*(1+inputs!$B$33)-MAX(0,inputs!$B$31*(R236-inputs!$B$30)))</f>
        <v>49802.308483712892</v>
      </c>
      <c r="T236" s="19">
        <f>$H236+(INT(COLUMN(T$1)/2) - 5) * ($A236-$H236)/9</f>
        <v>21888.888888888891</v>
      </c>
      <c r="U236" s="24">
        <f>MAX(0,S236*(1+inputs!$B$33)-MAX(0,inputs!$B$31*(T236-inputs!$B$30)))</f>
        <v>50395.903110968575</v>
      </c>
      <c r="V236" s="19">
        <f>$H236+(INT(COLUMN(V$1)/2) - 5) * ($A236-$H236)/9</f>
        <v>22266.666666666668</v>
      </c>
      <c r="W236" s="24">
        <f>MAX(0,U236*(1+inputs!$B$33)-MAX(0,inputs!$B$31*(V236-inputs!$B$30)))</f>
        <v>50964.401657633098</v>
      </c>
      <c r="X236" s="19">
        <f>$H236+(INT(COLUMN(X$1)/2) - 5) * ($A236-$H236)/9</f>
        <v>22644.444444444445</v>
      </c>
      <c r="Y236" s="24">
        <f>MAX(0,W236*(1+inputs!$B$33)-MAX(0,inputs!$B$31*(X236-inputs!$B$30)))</f>
        <v>51507.42768249759</v>
      </c>
      <c r="Z236" s="19">
        <f>IF(inputs!$B$27="YES",MAX(0,inputs!$B$31*(X236-inputs!$B$30)),0)</f>
        <v>0</v>
      </c>
      <c r="AA236" s="3">
        <f t="shared" si="14"/>
        <v>3600.9750000000004</v>
      </c>
      <c r="AB236" s="1">
        <f t="shared" si="15"/>
        <v>0.33250000000000002</v>
      </c>
      <c r="AC236" s="8">
        <f t="shared" si="16"/>
        <v>19799.025000000001</v>
      </c>
    </row>
    <row r="237" spans="1:29" x14ac:dyDescent="0.2">
      <c r="A237" s="11">
        <f t="shared" si="13"/>
        <v>23500</v>
      </c>
      <c r="B237" s="15">
        <f>inputs!$C$3-MAX(0,MIN((calculations!A237-inputs!$B$8)*0.5,inputs!$C$3))+IF(AND(inputs!$B$23="YES",A237&lt;=inputs!$B$25),inputs!$B$24,0)</f>
        <v>12570</v>
      </c>
      <c r="C237" s="15">
        <f>MAX(0,MIN(A237-B237,inputs!$C$4)*inputs!$B$3)</f>
        <v>2186</v>
      </c>
      <c r="D237" s="16">
        <f>MAX(0,(MIN(A237,inputs!$C$5)-(inputs!$C$4+B237))*inputs!$B$4)</f>
        <v>0</v>
      </c>
      <c r="E237" s="16">
        <f>MAX(0, (calculations!A237-inputs!$C$5)*inputs!$B$5)</f>
        <v>0</v>
      </c>
      <c r="F237" s="19">
        <f>MAX(0,inputs!$B$13*(MIN(calculations!A237,inputs!$C$14)-inputs!$C$13))+MAX(0,inputs!$B$14*(calculations!A237-inputs!$C$14))</f>
        <v>1448.2250000000001</v>
      </c>
      <c r="G237" s="22">
        <f>MAX(MIN((calculations!A237-inputs!$B$21)/10000,100%),0) * inputs!$B$18</f>
        <v>0</v>
      </c>
      <c r="H237" s="24">
        <f>MIN(inputs!$B$32,A237)</f>
        <v>20000</v>
      </c>
      <c r="I237" s="24">
        <f>inputs!$B$29*(1+inputs!$B$33)-MAX(0,inputs!$B$31*(H237-inputs!$B$30))</f>
        <v>46486.999999999993</v>
      </c>
      <c r="J237" s="19">
        <f>$H237+(INT(COLUMN(J$1)/2) - 5) * ($A237-$H237)/9</f>
        <v>20000</v>
      </c>
      <c r="K237" s="24">
        <f>MAX(0,I237*(1+inputs!$B$33)-MAX(0,inputs!$B$31*(J237-inputs!$B$30)))</f>
        <v>47184.304999999986</v>
      </c>
      <c r="L237" s="19">
        <f>$H237+(INT(COLUMN(L$1)/2) - 5) * ($A237-$H237)/9</f>
        <v>20388.888888888891</v>
      </c>
      <c r="M237" s="24">
        <f>MAX(0,K237*(1+inputs!$B$33)-MAX(0,inputs!$B$31*(L237-inputs!$B$30)))</f>
        <v>47873.629574999977</v>
      </c>
      <c r="N237" s="19">
        <f>$H237+(INT(COLUMN(N$1)/2) - 5) * ($A237-$H237)/9</f>
        <v>20777.777777777777</v>
      </c>
      <c r="O237" s="24">
        <f>MAX(0,M237*(1+inputs!$B$33)-MAX(0,inputs!$B$31*(N237-inputs!$B$30)))</f>
        <v>48538.294018624969</v>
      </c>
      <c r="P237" s="19">
        <f>$H237+(INT(COLUMN(P$1)/2) - 5) * ($A237-$H237)/9</f>
        <v>21166.666666666668</v>
      </c>
      <c r="Q237" s="24">
        <f>MAX(0,O237*(1+inputs!$B$33)-MAX(0,inputs!$B$31*(P237-inputs!$B$30)))</f>
        <v>49177.928428904335</v>
      </c>
      <c r="R237" s="19">
        <f>$H237+(INT(COLUMN(R$1)/2) - 5) * ($A237-$H237)/9</f>
        <v>21555.555555555555</v>
      </c>
      <c r="S237" s="24">
        <f>MAX(0,Q237*(1+inputs!$B$33)-MAX(0,inputs!$B$31*(R237-inputs!$B$30)))</f>
        <v>49792.157355337891</v>
      </c>
      <c r="T237" s="19">
        <f>$H237+(INT(COLUMN(T$1)/2) - 5) * ($A237-$H237)/9</f>
        <v>21944.444444444445</v>
      </c>
      <c r="U237" s="24">
        <f>MAX(0,S237*(1+inputs!$B$33)-MAX(0,inputs!$B$31*(T237-inputs!$B$30)))</f>
        <v>50380.599715667951</v>
      </c>
      <c r="V237" s="19">
        <f>$H237+(INT(COLUMN(V$1)/2) - 5) * ($A237-$H237)/9</f>
        <v>22333.333333333332</v>
      </c>
      <c r="W237" s="24">
        <f>MAX(0,U237*(1+inputs!$B$33)-MAX(0,inputs!$B$31*(V237-inputs!$B$30)))</f>
        <v>50942.86871140296</v>
      </c>
      <c r="X237" s="19">
        <f>$H237+(INT(COLUMN(X$1)/2) - 5) * ($A237-$H237)/9</f>
        <v>22722.222222222223</v>
      </c>
      <c r="Y237" s="24">
        <f>MAX(0,W237*(1+inputs!$B$33)-MAX(0,inputs!$B$31*(X237-inputs!$B$30)))</f>
        <v>51478.571742073997</v>
      </c>
      <c r="Z237" s="19">
        <f>IF(inputs!$B$27="YES",MAX(0,inputs!$B$31*(X237-inputs!$B$30)),0)</f>
        <v>0</v>
      </c>
      <c r="AA237" s="3">
        <f t="shared" si="14"/>
        <v>3634.2250000000004</v>
      </c>
      <c r="AB237" s="1">
        <f t="shared" si="15"/>
        <v>0.33250000000000002</v>
      </c>
      <c r="AC237" s="8">
        <f t="shared" si="16"/>
        <v>19865.775000000001</v>
      </c>
    </row>
    <row r="238" spans="1:29" x14ac:dyDescent="0.2">
      <c r="A238" s="11">
        <f t="shared" si="13"/>
        <v>23600</v>
      </c>
      <c r="B238" s="15">
        <f>inputs!$C$3-MAX(0,MIN((calculations!A238-inputs!$B$8)*0.5,inputs!$C$3))+IF(AND(inputs!$B$23="YES",A238&lt;=inputs!$B$25),inputs!$B$24,0)</f>
        <v>12570</v>
      </c>
      <c r="C238" s="15">
        <f>MAX(0,MIN(A238-B238,inputs!$C$4)*inputs!$B$3)</f>
        <v>2206</v>
      </c>
      <c r="D238" s="16">
        <f>MAX(0,(MIN(A238,inputs!$C$5)-(inputs!$C$4+B238))*inputs!$B$4)</f>
        <v>0</v>
      </c>
      <c r="E238" s="16">
        <f>MAX(0, (calculations!A238-inputs!$C$5)*inputs!$B$5)</f>
        <v>0</v>
      </c>
      <c r="F238" s="19">
        <f>MAX(0,inputs!$B$13*(MIN(calculations!A238,inputs!$C$14)-inputs!$C$13))+MAX(0,inputs!$B$14*(calculations!A238-inputs!$C$14))</f>
        <v>1461.4750000000001</v>
      </c>
      <c r="G238" s="22">
        <f>MAX(MIN((calculations!A238-inputs!$B$21)/10000,100%),0) * inputs!$B$18</f>
        <v>0</v>
      </c>
      <c r="H238" s="24">
        <f>MIN(inputs!$B$32,A238)</f>
        <v>20000</v>
      </c>
      <c r="I238" s="24">
        <f>inputs!$B$29*(1+inputs!$B$33)-MAX(0,inputs!$B$31*(H238-inputs!$B$30))</f>
        <v>46486.999999999993</v>
      </c>
      <c r="J238" s="19">
        <f>$H238+(INT(COLUMN(J$1)/2) - 5) * ($A238-$H238)/9</f>
        <v>20000</v>
      </c>
      <c r="K238" s="24">
        <f>MAX(0,I238*(1+inputs!$B$33)-MAX(0,inputs!$B$31*(J238-inputs!$B$30)))</f>
        <v>47184.304999999986</v>
      </c>
      <c r="L238" s="19">
        <f>$H238+(INT(COLUMN(L$1)/2) - 5) * ($A238-$H238)/9</f>
        <v>20400</v>
      </c>
      <c r="M238" s="24">
        <f>MAX(0,K238*(1+inputs!$B$33)-MAX(0,inputs!$B$31*(L238-inputs!$B$30)))</f>
        <v>47872.629574999977</v>
      </c>
      <c r="N238" s="19">
        <f>$H238+(INT(COLUMN(N$1)/2) - 5) * ($A238-$H238)/9</f>
        <v>20800</v>
      </c>
      <c r="O238" s="24">
        <f>MAX(0,M238*(1+inputs!$B$33)-MAX(0,inputs!$B$31*(N238-inputs!$B$30)))</f>
        <v>48535.279018624969</v>
      </c>
      <c r="P238" s="19">
        <f>$H238+(INT(COLUMN(P$1)/2) - 5) * ($A238-$H238)/9</f>
        <v>21200</v>
      </c>
      <c r="Q238" s="24">
        <f>MAX(0,O238*(1+inputs!$B$33)-MAX(0,inputs!$B$31*(P238-inputs!$B$30)))</f>
        <v>49171.868203904334</v>
      </c>
      <c r="R238" s="19">
        <f>$H238+(INT(COLUMN(R$1)/2) - 5) * ($A238-$H238)/9</f>
        <v>21600</v>
      </c>
      <c r="S238" s="24">
        <f>MAX(0,Q238*(1+inputs!$B$33)-MAX(0,inputs!$B$31*(R238-inputs!$B$30)))</f>
        <v>49782.006226962891</v>
      </c>
      <c r="T238" s="19">
        <f>$H238+(INT(COLUMN(T$1)/2) - 5) * ($A238-$H238)/9</f>
        <v>22000</v>
      </c>
      <c r="U238" s="24">
        <f>MAX(0,S238*(1+inputs!$B$33)-MAX(0,inputs!$B$31*(T238-inputs!$B$30)))</f>
        <v>50365.296320367328</v>
      </c>
      <c r="V238" s="19">
        <f>$H238+(INT(COLUMN(V$1)/2) - 5) * ($A238-$H238)/9</f>
        <v>22400</v>
      </c>
      <c r="W238" s="24">
        <f>MAX(0,U238*(1+inputs!$B$33)-MAX(0,inputs!$B$31*(V238-inputs!$B$30)))</f>
        <v>50921.335765172829</v>
      </c>
      <c r="X238" s="19">
        <f>$H238+(INT(COLUMN(X$1)/2) - 5) * ($A238-$H238)/9</f>
        <v>22800</v>
      </c>
      <c r="Y238" s="24">
        <f>MAX(0,W238*(1+inputs!$B$33)-MAX(0,inputs!$B$31*(X238-inputs!$B$30)))</f>
        <v>51449.715801650411</v>
      </c>
      <c r="Z238" s="19">
        <f>IF(inputs!$B$27="YES",MAX(0,inputs!$B$31*(X238-inputs!$B$30)),0)</f>
        <v>0</v>
      </c>
      <c r="AA238" s="3">
        <f t="shared" si="14"/>
        <v>3667.4750000000004</v>
      </c>
      <c r="AB238" s="1">
        <f t="shared" si="15"/>
        <v>0.33250000000000002</v>
      </c>
      <c r="AC238" s="8">
        <f t="shared" si="16"/>
        <v>19932.525000000001</v>
      </c>
    </row>
    <row r="239" spans="1:29" x14ac:dyDescent="0.2">
      <c r="A239" s="11">
        <f t="shared" si="13"/>
        <v>23700</v>
      </c>
      <c r="B239" s="15">
        <f>inputs!$C$3-MAX(0,MIN((calculations!A239-inputs!$B$8)*0.5,inputs!$C$3))+IF(AND(inputs!$B$23="YES",A239&lt;=inputs!$B$25),inputs!$B$24,0)</f>
        <v>12570</v>
      </c>
      <c r="C239" s="15">
        <f>MAX(0,MIN(A239-B239,inputs!$C$4)*inputs!$B$3)</f>
        <v>2226</v>
      </c>
      <c r="D239" s="16">
        <f>MAX(0,(MIN(A239,inputs!$C$5)-(inputs!$C$4+B239))*inputs!$B$4)</f>
        <v>0</v>
      </c>
      <c r="E239" s="16">
        <f>MAX(0, (calculations!A239-inputs!$C$5)*inputs!$B$5)</f>
        <v>0</v>
      </c>
      <c r="F239" s="19">
        <f>MAX(0,inputs!$B$13*(MIN(calculations!A239,inputs!$C$14)-inputs!$C$13))+MAX(0,inputs!$B$14*(calculations!A239-inputs!$C$14))</f>
        <v>1474.7250000000001</v>
      </c>
      <c r="G239" s="22">
        <f>MAX(MIN((calculations!A239-inputs!$B$21)/10000,100%),0) * inputs!$B$18</f>
        <v>0</v>
      </c>
      <c r="H239" s="24">
        <f>MIN(inputs!$B$32,A239)</f>
        <v>20000</v>
      </c>
      <c r="I239" s="24">
        <f>inputs!$B$29*(1+inputs!$B$33)-MAX(0,inputs!$B$31*(H239-inputs!$B$30))</f>
        <v>46486.999999999993</v>
      </c>
      <c r="J239" s="19">
        <f>$H239+(INT(COLUMN(J$1)/2) - 5) * ($A239-$H239)/9</f>
        <v>20000</v>
      </c>
      <c r="K239" s="24">
        <f>MAX(0,I239*(1+inputs!$B$33)-MAX(0,inputs!$B$31*(J239-inputs!$B$30)))</f>
        <v>47184.304999999986</v>
      </c>
      <c r="L239" s="19">
        <f>$H239+(INT(COLUMN(L$1)/2) - 5) * ($A239-$H239)/9</f>
        <v>20411.111111111109</v>
      </c>
      <c r="M239" s="24">
        <f>MAX(0,K239*(1+inputs!$B$33)-MAX(0,inputs!$B$31*(L239-inputs!$B$30)))</f>
        <v>47871.629574999977</v>
      </c>
      <c r="N239" s="19">
        <f>$H239+(INT(COLUMN(N$1)/2) - 5) * ($A239-$H239)/9</f>
        <v>20822.222222222223</v>
      </c>
      <c r="O239" s="24">
        <f>MAX(0,M239*(1+inputs!$B$33)-MAX(0,inputs!$B$31*(N239-inputs!$B$30)))</f>
        <v>48532.26401862497</v>
      </c>
      <c r="P239" s="19">
        <f>$H239+(INT(COLUMN(P$1)/2) - 5) * ($A239-$H239)/9</f>
        <v>21233.333333333332</v>
      </c>
      <c r="Q239" s="24">
        <f>MAX(0,O239*(1+inputs!$B$33)-MAX(0,inputs!$B$31*(P239-inputs!$B$30)))</f>
        <v>49165.80797890434</v>
      </c>
      <c r="R239" s="19">
        <f>$H239+(INT(COLUMN(R$1)/2) - 5) * ($A239-$H239)/9</f>
        <v>21644.444444444445</v>
      </c>
      <c r="S239" s="24">
        <f>MAX(0,Q239*(1+inputs!$B$33)-MAX(0,inputs!$B$31*(R239-inputs!$B$30)))</f>
        <v>49771.855098587897</v>
      </c>
      <c r="T239" s="19">
        <f>$H239+(INT(COLUMN(T$1)/2) - 5) * ($A239-$H239)/9</f>
        <v>22055.555555555555</v>
      </c>
      <c r="U239" s="24">
        <f>MAX(0,S239*(1+inputs!$B$33)-MAX(0,inputs!$B$31*(T239-inputs!$B$30)))</f>
        <v>50349.992925066712</v>
      </c>
      <c r="V239" s="19">
        <f>$H239+(INT(COLUMN(V$1)/2) - 5) * ($A239-$H239)/9</f>
        <v>22466.666666666668</v>
      </c>
      <c r="W239" s="24">
        <f>MAX(0,U239*(1+inputs!$B$33)-MAX(0,inputs!$B$31*(V239-inputs!$B$30)))</f>
        <v>50899.802818942706</v>
      </c>
      <c r="X239" s="19">
        <f>$H239+(INT(COLUMN(X$1)/2) - 5) * ($A239-$H239)/9</f>
        <v>22877.777777777777</v>
      </c>
      <c r="Y239" s="24">
        <f>MAX(0,W239*(1+inputs!$B$33)-MAX(0,inputs!$B$31*(X239-inputs!$B$30)))</f>
        <v>51420.85986122684</v>
      </c>
      <c r="Z239" s="19">
        <f>IF(inputs!$B$27="YES",MAX(0,inputs!$B$31*(X239-inputs!$B$30)),0)</f>
        <v>0</v>
      </c>
      <c r="AA239" s="3">
        <f t="shared" si="14"/>
        <v>3700.7250000000004</v>
      </c>
      <c r="AB239" s="1">
        <f t="shared" si="15"/>
        <v>0.33250000000000002</v>
      </c>
      <c r="AC239" s="8">
        <f t="shared" si="16"/>
        <v>19999.275000000001</v>
      </c>
    </row>
    <row r="240" spans="1:29" x14ac:dyDescent="0.2">
      <c r="A240" s="11">
        <f t="shared" si="13"/>
        <v>23800</v>
      </c>
      <c r="B240" s="15">
        <f>inputs!$C$3-MAX(0,MIN((calculations!A240-inputs!$B$8)*0.5,inputs!$C$3))+IF(AND(inputs!$B$23="YES",A240&lt;=inputs!$B$25),inputs!$B$24,0)</f>
        <v>12570</v>
      </c>
      <c r="C240" s="15">
        <f>MAX(0,MIN(A240-B240,inputs!$C$4)*inputs!$B$3)</f>
        <v>2246</v>
      </c>
      <c r="D240" s="16">
        <f>MAX(0,(MIN(A240,inputs!$C$5)-(inputs!$C$4+B240))*inputs!$B$4)</f>
        <v>0</v>
      </c>
      <c r="E240" s="16">
        <f>MAX(0, (calculations!A240-inputs!$C$5)*inputs!$B$5)</f>
        <v>0</v>
      </c>
      <c r="F240" s="19">
        <f>MAX(0,inputs!$B$13*(MIN(calculations!A240,inputs!$C$14)-inputs!$C$13))+MAX(0,inputs!$B$14*(calculations!A240-inputs!$C$14))</f>
        <v>1487.9750000000001</v>
      </c>
      <c r="G240" s="22">
        <f>MAX(MIN((calculations!A240-inputs!$B$21)/10000,100%),0) * inputs!$B$18</f>
        <v>0</v>
      </c>
      <c r="H240" s="24">
        <f>MIN(inputs!$B$32,A240)</f>
        <v>20000</v>
      </c>
      <c r="I240" s="24">
        <f>inputs!$B$29*(1+inputs!$B$33)-MAX(0,inputs!$B$31*(H240-inputs!$B$30))</f>
        <v>46486.999999999993</v>
      </c>
      <c r="J240" s="19">
        <f>$H240+(INT(COLUMN(J$1)/2) - 5) * ($A240-$H240)/9</f>
        <v>20000</v>
      </c>
      <c r="K240" s="24">
        <f>MAX(0,I240*(1+inputs!$B$33)-MAX(0,inputs!$B$31*(J240-inputs!$B$30)))</f>
        <v>47184.304999999986</v>
      </c>
      <c r="L240" s="19">
        <f>$H240+(INT(COLUMN(L$1)/2) - 5) * ($A240-$H240)/9</f>
        <v>20422.222222222223</v>
      </c>
      <c r="M240" s="24">
        <f>MAX(0,K240*(1+inputs!$B$33)-MAX(0,inputs!$B$31*(L240-inputs!$B$30)))</f>
        <v>47870.629574999977</v>
      </c>
      <c r="N240" s="19">
        <f>$H240+(INT(COLUMN(N$1)/2) - 5) * ($A240-$H240)/9</f>
        <v>20844.444444444445</v>
      </c>
      <c r="O240" s="24">
        <f>MAX(0,M240*(1+inputs!$B$33)-MAX(0,inputs!$B$31*(N240-inputs!$B$30)))</f>
        <v>48529.249018624971</v>
      </c>
      <c r="P240" s="19">
        <f>$H240+(INT(COLUMN(P$1)/2) - 5) * ($A240-$H240)/9</f>
        <v>21266.666666666668</v>
      </c>
      <c r="Q240" s="24">
        <f>MAX(0,O240*(1+inputs!$B$33)-MAX(0,inputs!$B$31*(P240-inputs!$B$30)))</f>
        <v>49159.747753904339</v>
      </c>
      <c r="R240" s="19">
        <f>$H240+(INT(COLUMN(R$1)/2) - 5) * ($A240-$H240)/9</f>
        <v>21688.888888888891</v>
      </c>
      <c r="S240" s="24">
        <f>MAX(0,Q240*(1+inputs!$B$33)-MAX(0,inputs!$B$31*(R240-inputs!$B$30)))</f>
        <v>49761.703970212897</v>
      </c>
      <c r="T240" s="19">
        <f>$H240+(INT(COLUMN(T$1)/2) - 5) * ($A240-$H240)/9</f>
        <v>22111.111111111109</v>
      </c>
      <c r="U240" s="24">
        <f>MAX(0,S240*(1+inputs!$B$33)-MAX(0,inputs!$B$31*(T240-inputs!$B$30)))</f>
        <v>50334.689529766081</v>
      </c>
      <c r="V240" s="19">
        <f>$H240+(INT(COLUMN(V$1)/2) - 5) * ($A240-$H240)/9</f>
        <v>22533.333333333332</v>
      </c>
      <c r="W240" s="24">
        <f>MAX(0,U240*(1+inputs!$B$33)-MAX(0,inputs!$B$31*(V240-inputs!$B$30)))</f>
        <v>50878.269872712568</v>
      </c>
      <c r="X240" s="19">
        <f>$H240+(INT(COLUMN(X$1)/2) - 5) * ($A240-$H240)/9</f>
        <v>22955.555555555555</v>
      </c>
      <c r="Y240" s="24">
        <f>MAX(0,W240*(1+inputs!$B$33)-MAX(0,inputs!$B$31*(X240-inputs!$B$30)))</f>
        <v>51392.003920803247</v>
      </c>
      <c r="Z240" s="19">
        <f>IF(inputs!$B$27="YES",MAX(0,inputs!$B$31*(X240-inputs!$B$30)),0)</f>
        <v>0</v>
      </c>
      <c r="AA240" s="3">
        <f t="shared" si="14"/>
        <v>3733.9750000000004</v>
      </c>
      <c r="AB240" s="1">
        <f t="shared" si="15"/>
        <v>0.33250000000000002</v>
      </c>
      <c r="AC240" s="8">
        <f t="shared" si="16"/>
        <v>20066.025000000001</v>
      </c>
    </row>
    <row r="241" spans="1:29" x14ac:dyDescent="0.2">
      <c r="A241" s="11">
        <f t="shared" si="13"/>
        <v>23900</v>
      </c>
      <c r="B241" s="15">
        <f>inputs!$C$3-MAX(0,MIN((calculations!A241-inputs!$B$8)*0.5,inputs!$C$3))+IF(AND(inputs!$B$23="YES",A241&lt;=inputs!$B$25),inputs!$B$24,0)</f>
        <v>12570</v>
      </c>
      <c r="C241" s="15">
        <f>MAX(0,MIN(A241-B241,inputs!$C$4)*inputs!$B$3)</f>
        <v>2266</v>
      </c>
      <c r="D241" s="16">
        <f>MAX(0,(MIN(A241,inputs!$C$5)-(inputs!$C$4+B241))*inputs!$B$4)</f>
        <v>0</v>
      </c>
      <c r="E241" s="16">
        <f>MAX(0, (calculations!A241-inputs!$C$5)*inputs!$B$5)</f>
        <v>0</v>
      </c>
      <c r="F241" s="19">
        <f>MAX(0,inputs!$B$13*(MIN(calculations!A241,inputs!$C$14)-inputs!$C$13))+MAX(0,inputs!$B$14*(calculations!A241-inputs!$C$14))</f>
        <v>1501.2250000000001</v>
      </c>
      <c r="G241" s="22">
        <f>MAX(MIN((calculations!A241-inputs!$B$21)/10000,100%),0) * inputs!$B$18</f>
        <v>0</v>
      </c>
      <c r="H241" s="24">
        <f>MIN(inputs!$B$32,A241)</f>
        <v>20000</v>
      </c>
      <c r="I241" s="24">
        <f>inputs!$B$29*(1+inputs!$B$33)-MAX(0,inputs!$B$31*(H241-inputs!$B$30))</f>
        <v>46486.999999999993</v>
      </c>
      <c r="J241" s="19">
        <f>$H241+(INT(COLUMN(J$1)/2) - 5) * ($A241-$H241)/9</f>
        <v>20000</v>
      </c>
      <c r="K241" s="24">
        <f>MAX(0,I241*(1+inputs!$B$33)-MAX(0,inputs!$B$31*(J241-inputs!$B$30)))</f>
        <v>47184.304999999986</v>
      </c>
      <c r="L241" s="19">
        <f>$H241+(INT(COLUMN(L$1)/2) - 5) * ($A241-$H241)/9</f>
        <v>20433.333333333332</v>
      </c>
      <c r="M241" s="24">
        <f>MAX(0,K241*(1+inputs!$B$33)-MAX(0,inputs!$B$31*(L241-inputs!$B$30)))</f>
        <v>47869.629574999977</v>
      </c>
      <c r="N241" s="19">
        <f>$H241+(INT(COLUMN(N$1)/2) - 5) * ($A241-$H241)/9</f>
        <v>20866.666666666668</v>
      </c>
      <c r="O241" s="24">
        <f>MAX(0,M241*(1+inputs!$B$33)-MAX(0,inputs!$B$31*(N241-inputs!$B$30)))</f>
        <v>48526.234018624971</v>
      </c>
      <c r="P241" s="19">
        <f>$H241+(INT(COLUMN(P$1)/2) - 5) * ($A241-$H241)/9</f>
        <v>21300</v>
      </c>
      <c r="Q241" s="24">
        <f>MAX(0,O241*(1+inputs!$B$33)-MAX(0,inputs!$B$31*(P241-inputs!$B$30)))</f>
        <v>49153.687528904338</v>
      </c>
      <c r="R241" s="19">
        <f>$H241+(INT(COLUMN(R$1)/2) - 5) * ($A241-$H241)/9</f>
        <v>21733.333333333332</v>
      </c>
      <c r="S241" s="24">
        <f>MAX(0,Q241*(1+inputs!$B$33)-MAX(0,inputs!$B$31*(R241-inputs!$B$30)))</f>
        <v>49751.552841837896</v>
      </c>
      <c r="T241" s="19">
        <f>$H241+(INT(COLUMN(T$1)/2) - 5) * ($A241-$H241)/9</f>
        <v>22166.666666666668</v>
      </c>
      <c r="U241" s="24">
        <f>MAX(0,S241*(1+inputs!$B$33)-MAX(0,inputs!$B$31*(T241-inputs!$B$30)))</f>
        <v>50319.386134465458</v>
      </c>
      <c r="V241" s="19">
        <f>$H241+(INT(COLUMN(V$1)/2) - 5) * ($A241-$H241)/9</f>
        <v>22600</v>
      </c>
      <c r="W241" s="24">
        <f>MAX(0,U241*(1+inputs!$B$33)-MAX(0,inputs!$B$31*(V241-inputs!$B$30)))</f>
        <v>50856.73692648243</v>
      </c>
      <c r="X241" s="19">
        <f>$H241+(INT(COLUMN(X$1)/2) - 5) * ($A241-$H241)/9</f>
        <v>23033.333333333332</v>
      </c>
      <c r="Y241" s="24">
        <f>MAX(0,W241*(1+inputs!$B$33)-MAX(0,inputs!$B$31*(X241-inputs!$B$30)))</f>
        <v>51363.147980379661</v>
      </c>
      <c r="Z241" s="19">
        <f>IF(inputs!$B$27="YES",MAX(0,inputs!$B$31*(X241-inputs!$B$30)),0)</f>
        <v>0</v>
      </c>
      <c r="AA241" s="3">
        <f t="shared" si="14"/>
        <v>3767.2250000000004</v>
      </c>
      <c r="AB241" s="1">
        <f t="shared" si="15"/>
        <v>0.33250000000000002</v>
      </c>
      <c r="AC241" s="8">
        <f t="shared" si="16"/>
        <v>20132.775000000001</v>
      </c>
    </row>
    <row r="242" spans="1:29" x14ac:dyDescent="0.2">
      <c r="A242" s="11">
        <f t="shared" si="13"/>
        <v>24000</v>
      </c>
      <c r="B242" s="15">
        <f>inputs!$C$3-MAX(0,MIN((calculations!A242-inputs!$B$8)*0.5,inputs!$C$3))+IF(AND(inputs!$B$23="YES",A242&lt;=inputs!$B$25),inputs!$B$24,0)</f>
        <v>12570</v>
      </c>
      <c r="C242" s="15">
        <f>MAX(0,MIN(A242-B242,inputs!$C$4)*inputs!$B$3)</f>
        <v>2286</v>
      </c>
      <c r="D242" s="16">
        <f>MAX(0,(MIN(A242,inputs!$C$5)-(inputs!$C$4+B242))*inputs!$B$4)</f>
        <v>0</v>
      </c>
      <c r="E242" s="16">
        <f>MAX(0, (calculations!A242-inputs!$C$5)*inputs!$B$5)</f>
        <v>0</v>
      </c>
      <c r="F242" s="19">
        <f>MAX(0,inputs!$B$13*(MIN(calculations!A242,inputs!$C$14)-inputs!$C$13))+MAX(0,inputs!$B$14*(calculations!A242-inputs!$C$14))</f>
        <v>1514.4750000000001</v>
      </c>
      <c r="G242" s="22">
        <f>MAX(MIN((calculations!A242-inputs!$B$21)/10000,100%),0) * inputs!$B$18</f>
        <v>0</v>
      </c>
      <c r="H242" s="24">
        <f>MIN(inputs!$B$32,A242)</f>
        <v>20000</v>
      </c>
      <c r="I242" s="24">
        <f>inputs!$B$29*(1+inputs!$B$33)-MAX(0,inputs!$B$31*(H242-inputs!$B$30))</f>
        <v>46486.999999999993</v>
      </c>
      <c r="J242" s="19">
        <f>$H242+(INT(COLUMN(J$1)/2) - 5) * ($A242-$H242)/9</f>
        <v>20000</v>
      </c>
      <c r="K242" s="24">
        <f>MAX(0,I242*(1+inputs!$B$33)-MAX(0,inputs!$B$31*(J242-inputs!$B$30)))</f>
        <v>47184.304999999986</v>
      </c>
      <c r="L242" s="19">
        <f>$H242+(INT(COLUMN(L$1)/2) - 5) * ($A242-$H242)/9</f>
        <v>20444.444444444445</v>
      </c>
      <c r="M242" s="24">
        <f>MAX(0,K242*(1+inputs!$B$33)-MAX(0,inputs!$B$31*(L242-inputs!$B$30)))</f>
        <v>47868.629574999977</v>
      </c>
      <c r="N242" s="19">
        <f>$H242+(INT(COLUMN(N$1)/2) - 5) * ($A242-$H242)/9</f>
        <v>20888.888888888891</v>
      </c>
      <c r="O242" s="24">
        <f>MAX(0,M242*(1+inputs!$B$33)-MAX(0,inputs!$B$31*(N242-inputs!$B$30)))</f>
        <v>48523.219018624972</v>
      </c>
      <c r="P242" s="19">
        <f>$H242+(INT(COLUMN(P$1)/2) - 5) * ($A242-$H242)/9</f>
        <v>21333.333333333332</v>
      </c>
      <c r="Q242" s="24">
        <f>MAX(0,O242*(1+inputs!$B$33)-MAX(0,inputs!$B$31*(P242-inputs!$B$30)))</f>
        <v>49147.627303904337</v>
      </c>
      <c r="R242" s="19">
        <f>$H242+(INT(COLUMN(R$1)/2) - 5) * ($A242-$H242)/9</f>
        <v>21777.777777777777</v>
      </c>
      <c r="S242" s="24">
        <f>MAX(0,Q242*(1+inputs!$B$33)-MAX(0,inputs!$B$31*(R242-inputs!$B$30)))</f>
        <v>49741.401713462896</v>
      </c>
      <c r="T242" s="19">
        <f>$H242+(INT(COLUMN(T$1)/2) - 5) * ($A242-$H242)/9</f>
        <v>22222.222222222223</v>
      </c>
      <c r="U242" s="24">
        <f>MAX(0,S242*(1+inputs!$B$33)-MAX(0,inputs!$B$31*(T242-inputs!$B$30)))</f>
        <v>50304.082739164834</v>
      </c>
      <c r="V242" s="19">
        <f>$H242+(INT(COLUMN(V$1)/2) - 5) * ($A242-$H242)/9</f>
        <v>22666.666666666668</v>
      </c>
      <c r="W242" s="24">
        <f>MAX(0,U242*(1+inputs!$B$33)-MAX(0,inputs!$B$31*(V242-inputs!$B$30)))</f>
        <v>50835.2039802523</v>
      </c>
      <c r="X242" s="19">
        <f>$H242+(INT(COLUMN(X$1)/2) - 5) * ($A242-$H242)/9</f>
        <v>23111.111111111109</v>
      </c>
      <c r="Y242" s="24">
        <f>MAX(0,W242*(1+inputs!$B$33)-MAX(0,inputs!$B$31*(X242-inputs!$B$30)))</f>
        <v>51334.292039956075</v>
      </c>
      <c r="Z242" s="19">
        <f>IF(inputs!$B$27="YES",MAX(0,inputs!$B$31*(X242-inputs!$B$30)),0)</f>
        <v>0</v>
      </c>
      <c r="AA242" s="3">
        <f t="shared" si="14"/>
        <v>3800.4750000000004</v>
      </c>
      <c r="AB242" s="1">
        <f t="shared" si="15"/>
        <v>0.33250000000000002</v>
      </c>
      <c r="AC242" s="8">
        <f t="shared" si="16"/>
        <v>20199.525000000001</v>
      </c>
    </row>
    <row r="243" spans="1:29" x14ac:dyDescent="0.2">
      <c r="A243" s="11">
        <f t="shared" si="13"/>
        <v>24100</v>
      </c>
      <c r="B243" s="15">
        <f>inputs!$C$3-MAX(0,MIN((calculations!A243-inputs!$B$8)*0.5,inputs!$C$3))+IF(AND(inputs!$B$23="YES",A243&lt;=inputs!$B$25),inputs!$B$24,0)</f>
        <v>12570</v>
      </c>
      <c r="C243" s="15">
        <f>MAX(0,MIN(A243-B243,inputs!$C$4)*inputs!$B$3)</f>
        <v>2306</v>
      </c>
      <c r="D243" s="16">
        <f>MAX(0,(MIN(A243,inputs!$C$5)-(inputs!$C$4+B243))*inputs!$B$4)</f>
        <v>0</v>
      </c>
      <c r="E243" s="16">
        <f>MAX(0, (calculations!A243-inputs!$C$5)*inputs!$B$5)</f>
        <v>0</v>
      </c>
      <c r="F243" s="19">
        <f>MAX(0,inputs!$B$13*(MIN(calculations!A243,inputs!$C$14)-inputs!$C$13))+MAX(0,inputs!$B$14*(calculations!A243-inputs!$C$14))</f>
        <v>1527.7250000000001</v>
      </c>
      <c r="G243" s="22">
        <f>MAX(MIN((calculations!A243-inputs!$B$21)/10000,100%),0) * inputs!$B$18</f>
        <v>0</v>
      </c>
      <c r="H243" s="24">
        <f>MIN(inputs!$B$32,A243)</f>
        <v>20000</v>
      </c>
      <c r="I243" s="24">
        <f>inputs!$B$29*(1+inputs!$B$33)-MAX(0,inputs!$B$31*(H243-inputs!$B$30))</f>
        <v>46486.999999999993</v>
      </c>
      <c r="J243" s="19">
        <f>$H243+(INT(COLUMN(J$1)/2) - 5) * ($A243-$H243)/9</f>
        <v>20000</v>
      </c>
      <c r="K243" s="24">
        <f>MAX(0,I243*(1+inputs!$B$33)-MAX(0,inputs!$B$31*(J243-inputs!$B$30)))</f>
        <v>47184.304999999986</v>
      </c>
      <c r="L243" s="19">
        <f>$H243+(INT(COLUMN(L$1)/2) - 5) * ($A243-$H243)/9</f>
        <v>20455.555555555555</v>
      </c>
      <c r="M243" s="24">
        <f>MAX(0,K243*(1+inputs!$B$33)-MAX(0,inputs!$B$31*(L243-inputs!$B$30)))</f>
        <v>47867.629574999977</v>
      </c>
      <c r="N243" s="19">
        <f>$H243+(INT(COLUMN(N$1)/2) - 5) * ($A243-$H243)/9</f>
        <v>20911.111111111109</v>
      </c>
      <c r="O243" s="24">
        <f>MAX(0,M243*(1+inputs!$B$33)-MAX(0,inputs!$B$31*(N243-inputs!$B$30)))</f>
        <v>48520.204018624972</v>
      </c>
      <c r="P243" s="19">
        <f>$H243+(INT(COLUMN(P$1)/2) - 5) * ($A243-$H243)/9</f>
        <v>21366.666666666668</v>
      </c>
      <c r="Q243" s="24">
        <f>MAX(0,O243*(1+inputs!$B$33)-MAX(0,inputs!$B$31*(P243-inputs!$B$30)))</f>
        <v>49141.567078904343</v>
      </c>
      <c r="R243" s="19">
        <f>$H243+(INT(COLUMN(R$1)/2) - 5) * ($A243-$H243)/9</f>
        <v>21822.222222222223</v>
      </c>
      <c r="S243" s="24">
        <f>MAX(0,Q243*(1+inputs!$B$33)-MAX(0,inputs!$B$31*(R243-inputs!$B$30)))</f>
        <v>49731.250585087902</v>
      </c>
      <c r="T243" s="19">
        <f>$H243+(INT(COLUMN(T$1)/2) - 5) * ($A243-$H243)/9</f>
        <v>22277.777777777777</v>
      </c>
      <c r="U243" s="24">
        <f>MAX(0,S243*(1+inputs!$B$33)-MAX(0,inputs!$B$31*(T243-inputs!$B$30)))</f>
        <v>50288.779343864211</v>
      </c>
      <c r="V243" s="19">
        <f>$H243+(INT(COLUMN(V$1)/2) - 5) * ($A243-$H243)/9</f>
        <v>22733.333333333332</v>
      </c>
      <c r="W243" s="24">
        <f>MAX(0,U243*(1+inputs!$B$33)-MAX(0,inputs!$B$31*(V243-inputs!$B$30)))</f>
        <v>50813.671034022169</v>
      </c>
      <c r="X243" s="19">
        <f>$H243+(INT(COLUMN(X$1)/2) - 5) * ($A243-$H243)/9</f>
        <v>23188.888888888891</v>
      </c>
      <c r="Y243" s="24">
        <f>MAX(0,W243*(1+inputs!$B$33)-MAX(0,inputs!$B$31*(X243-inputs!$B$30)))</f>
        <v>51305.436099532497</v>
      </c>
      <c r="Z243" s="19">
        <f>IF(inputs!$B$27="YES",MAX(0,inputs!$B$31*(X243-inputs!$B$30)),0)</f>
        <v>0</v>
      </c>
      <c r="AA243" s="3">
        <f t="shared" si="14"/>
        <v>3833.7250000000004</v>
      </c>
      <c r="AB243" s="1">
        <f t="shared" si="15"/>
        <v>0.33250000000000002</v>
      </c>
      <c r="AC243" s="8">
        <f t="shared" si="16"/>
        <v>20266.275000000001</v>
      </c>
    </row>
    <row r="244" spans="1:29" x14ac:dyDescent="0.2">
      <c r="A244" s="11">
        <f t="shared" si="13"/>
        <v>24200</v>
      </c>
      <c r="B244" s="15">
        <f>inputs!$C$3-MAX(0,MIN((calculations!A244-inputs!$B$8)*0.5,inputs!$C$3))+IF(AND(inputs!$B$23="YES",A244&lt;=inputs!$B$25),inputs!$B$24,0)</f>
        <v>12570</v>
      </c>
      <c r="C244" s="15">
        <f>MAX(0,MIN(A244-B244,inputs!$C$4)*inputs!$B$3)</f>
        <v>2326</v>
      </c>
      <c r="D244" s="16">
        <f>MAX(0,(MIN(A244,inputs!$C$5)-(inputs!$C$4+B244))*inputs!$B$4)</f>
        <v>0</v>
      </c>
      <c r="E244" s="16">
        <f>MAX(0, (calculations!A244-inputs!$C$5)*inputs!$B$5)</f>
        <v>0</v>
      </c>
      <c r="F244" s="19">
        <f>MAX(0,inputs!$B$13*(MIN(calculations!A244,inputs!$C$14)-inputs!$C$13))+MAX(0,inputs!$B$14*(calculations!A244-inputs!$C$14))</f>
        <v>1540.9750000000001</v>
      </c>
      <c r="G244" s="22">
        <f>MAX(MIN((calculations!A244-inputs!$B$21)/10000,100%),0) * inputs!$B$18</f>
        <v>0</v>
      </c>
      <c r="H244" s="24">
        <f>MIN(inputs!$B$32,A244)</f>
        <v>20000</v>
      </c>
      <c r="I244" s="24">
        <f>inputs!$B$29*(1+inputs!$B$33)-MAX(0,inputs!$B$31*(H244-inputs!$B$30))</f>
        <v>46486.999999999993</v>
      </c>
      <c r="J244" s="19">
        <f>$H244+(INT(COLUMN(J$1)/2) - 5) * ($A244-$H244)/9</f>
        <v>20000</v>
      </c>
      <c r="K244" s="24">
        <f>MAX(0,I244*(1+inputs!$B$33)-MAX(0,inputs!$B$31*(J244-inputs!$B$30)))</f>
        <v>47184.304999999986</v>
      </c>
      <c r="L244" s="19">
        <f>$H244+(INT(COLUMN(L$1)/2) - 5) * ($A244-$H244)/9</f>
        <v>20466.666666666668</v>
      </c>
      <c r="M244" s="24">
        <f>MAX(0,K244*(1+inputs!$B$33)-MAX(0,inputs!$B$31*(L244-inputs!$B$30)))</f>
        <v>47866.629574999977</v>
      </c>
      <c r="N244" s="19">
        <f>$H244+(INT(COLUMN(N$1)/2) - 5) * ($A244-$H244)/9</f>
        <v>20933.333333333332</v>
      </c>
      <c r="O244" s="24">
        <f>MAX(0,M244*(1+inputs!$B$33)-MAX(0,inputs!$B$31*(N244-inputs!$B$30)))</f>
        <v>48517.189018624973</v>
      </c>
      <c r="P244" s="19">
        <f>$H244+(INT(COLUMN(P$1)/2) - 5) * ($A244-$H244)/9</f>
        <v>21400</v>
      </c>
      <c r="Q244" s="24">
        <f>MAX(0,O244*(1+inputs!$B$33)-MAX(0,inputs!$B$31*(P244-inputs!$B$30)))</f>
        <v>49135.506853904342</v>
      </c>
      <c r="R244" s="19">
        <f>$H244+(INT(COLUMN(R$1)/2) - 5) * ($A244-$H244)/9</f>
        <v>21866.666666666668</v>
      </c>
      <c r="S244" s="24">
        <f>MAX(0,Q244*(1+inputs!$B$33)-MAX(0,inputs!$B$31*(R244-inputs!$B$30)))</f>
        <v>49721.099456712902</v>
      </c>
      <c r="T244" s="19">
        <f>$H244+(INT(COLUMN(T$1)/2) - 5) * ($A244-$H244)/9</f>
        <v>22333.333333333332</v>
      </c>
      <c r="U244" s="24">
        <f>MAX(0,S244*(1+inputs!$B$33)-MAX(0,inputs!$B$31*(T244-inputs!$B$30)))</f>
        <v>50273.475948563588</v>
      </c>
      <c r="V244" s="19">
        <f>$H244+(INT(COLUMN(V$1)/2) - 5) * ($A244-$H244)/9</f>
        <v>22800</v>
      </c>
      <c r="W244" s="24">
        <f>MAX(0,U244*(1+inputs!$B$33)-MAX(0,inputs!$B$31*(V244-inputs!$B$30)))</f>
        <v>50792.138087792031</v>
      </c>
      <c r="X244" s="19">
        <f>$H244+(INT(COLUMN(X$1)/2) - 5) * ($A244-$H244)/9</f>
        <v>23266.666666666668</v>
      </c>
      <c r="Y244" s="24">
        <f>MAX(0,W244*(1+inputs!$B$33)-MAX(0,inputs!$B$31*(X244-inputs!$B$30)))</f>
        <v>51276.580159108904</v>
      </c>
      <c r="Z244" s="19">
        <f>IF(inputs!$B$27="YES",MAX(0,inputs!$B$31*(X244-inputs!$B$30)),0)</f>
        <v>0</v>
      </c>
      <c r="AA244" s="3">
        <f t="shared" si="14"/>
        <v>3866.9750000000004</v>
      </c>
      <c r="AB244" s="1">
        <f t="shared" si="15"/>
        <v>0.33250000000000002</v>
      </c>
      <c r="AC244" s="8">
        <f t="shared" si="16"/>
        <v>20333.025000000001</v>
      </c>
    </row>
    <row r="245" spans="1:29" x14ac:dyDescent="0.2">
      <c r="A245" s="11">
        <f t="shared" si="13"/>
        <v>24300</v>
      </c>
      <c r="B245" s="15">
        <f>inputs!$C$3-MAX(0,MIN((calculations!A245-inputs!$B$8)*0.5,inputs!$C$3))+IF(AND(inputs!$B$23="YES",A245&lt;=inputs!$B$25),inputs!$B$24,0)</f>
        <v>12570</v>
      </c>
      <c r="C245" s="15">
        <f>MAX(0,MIN(A245-B245,inputs!$C$4)*inputs!$B$3)</f>
        <v>2346</v>
      </c>
      <c r="D245" s="16">
        <f>MAX(0,(MIN(A245,inputs!$C$5)-(inputs!$C$4+B245))*inputs!$B$4)</f>
        <v>0</v>
      </c>
      <c r="E245" s="16">
        <f>MAX(0, (calculations!A245-inputs!$C$5)*inputs!$B$5)</f>
        <v>0</v>
      </c>
      <c r="F245" s="19">
        <f>MAX(0,inputs!$B$13*(MIN(calculations!A245,inputs!$C$14)-inputs!$C$13))+MAX(0,inputs!$B$14*(calculations!A245-inputs!$C$14))</f>
        <v>1554.2250000000001</v>
      </c>
      <c r="G245" s="22">
        <f>MAX(MIN((calculations!A245-inputs!$B$21)/10000,100%),0) * inputs!$B$18</f>
        <v>0</v>
      </c>
      <c r="H245" s="24">
        <f>MIN(inputs!$B$32,A245)</f>
        <v>20000</v>
      </c>
      <c r="I245" s="24">
        <f>inputs!$B$29*(1+inputs!$B$33)-MAX(0,inputs!$B$31*(H245-inputs!$B$30))</f>
        <v>46486.999999999993</v>
      </c>
      <c r="J245" s="19">
        <f>$H245+(INT(COLUMN(J$1)/2) - 5) * ($A245-$H245)/9</f>
        <v>20000</v>
      </c>
      <c r="K245" s="24">
        <f>MAX(0,I245*(1+inputs!$B$33)-MAX(0,inputs!$B$31*(J245-inputs!$B$30)))</f>
        <v>47184.304999999986</v>
      </c>
      <c r="L245" s="19">
        <f>$H245+(INT(COLUMN(L$1)/2) - 5) * ($A245-$H245)/9</f>
        <v>20477.777777777777</v>
      </c>
      <c r="M245" s="24">
        <f>MAX(0,K245*(1+inputs!$B$33)-MAX(0,inputs!$B$31*(L245-inputs!$B$30)))</f>
        <v>47865.629574999977</v>
      </c>
      <c r="N245" s="19">
        <f>$H245+(INT(COLUMN(N$1)/2) - 5) * ($A245-$H245)/9</f>
        <v>20955.555555555555</v>
      </c>
      <c r="O245" s="24">
        <f>MAX(0,M245*(1+inputs!$B$33)-MAX(0,inputs!$B$31*(N245-inputs!$B$30)))</f>
        <v>48514.174018624966</v>
      </c>
      <c r="P245" s="19">
        <f>$H245+(INT(COLUMN(P$1)/2) - 5) * ($A245-$H245)/9</f>
        <v>21433.333333333332</v>
      </c>
      <c r="Q245" s="24">
        <f>MAX(0,O245*(1+inputs!$B$33)-MAX(0,inputs!$B$31*(P245-inputs!$B$30)))</f>
        <v>49129.446628904334</v>
      </c>
      <c r="R245" s="19">
        <f>$H245+(INT(COLUMN(R$1)/2) - 5) * ($A245-$H245)/9</f>
        <v>21911.111111111109</v>
      </c>
      <c r="S245" s="24">
        <f>MAX(0,Q245*(1+inputs!$B$33)-MAX(0,inputs!$B$31*(R245-inputs!$B$30)))</f>
        <v>49710.948328337894</v>
      </c>
      <c r="T245" s="19">
        <f>$H245+(INT(COLUMN(T$1)/2) - 5) * ($A245-$H245)/9</f>
        <v>22388.888888888891</v>
      </c>
      <c r="U245" s="24">
        <f>MAX(0,S245*(1+inputs!$B$33)-MAX(0,inputs!$B$31*(T245-inputs!$B$30)))</f>
        <v>50258.172553262957</v>
      </c>
      <c r="V245" s="19">
        <f>$H245+(INT(COLUMN(V$1)/2) - 5) * ($A245-$H245)/9</f>
        <v>22866.666666666668</v>
      </c>
      <c r="W245" s="24">
        <f>MAX(0,U245*(1+inputs!$B$33)-MAX(0,inputs!$B$31*(V245-inputs!$B$30)))</f>
        <v>50770.605141561893</v>
      </c>
      <c r="X245" s="19">
        <f>$H245+(INT(COLUMN(X$1)/2) - 5) * ($A245-$H245)/9</f>
        <v>23344.444444444445</v>
      </c>
      <c r="Y245" s="24">
        <f>MAX(0,W245*(1+inputs!$B$33)-MAX(0,inputs!$B$31*(X245-inputs!$B$30)))</f>
        <v>51247.724218685311</v>
      </c>
      <c r="Z245" s="19">
        <f>IF(inputs!$B$27="YES",MAX(0,inputs!$B$31*(X245-inputs!$B$30)),0)</f>
        <v>0</v>
      </c>
      <c r="AA245" s="3">
        <f t="shared" si="14"/>
        <v>3900.2250000000004</v>
      </c>
      <c r="AB245" s="1">
        <f t="shared" si="15"/>
        <v>0.33250000000000002</v>
      </c>
      <c r="AC245" s="8">
        <f t="shared" si="16"/>
        <v>20399.775000000001</v>
      </c>
    </row>
    <row r="246" spans="1:29" x14ac:dyDescent="0.2">
      <c r="A246" s="11">
        <f t="shared" si="13"/>
        <v>24400</v>
      </c>
      <c r="B246" s="15">
        <f>inputs!$C$3-MAX(0,MIN((calculations!A246-inputs!$B$8)*0.5,inputs!$C$3))+IF(AND(inputs!$B$23="YES",A246&lt;=inputs!$B$25),inputs!$B$24,0)</f>
        <v>12570</v>
      </c>
      <c r="C246" s="15">
        <f>MAX(0,MIN(A246-B246,inputs!$C$4)*inputs!$B$3)</f>
        <v>2366</v>
      </c>
      <c r="D246" s="16">
        <f>MAX(0,(MIN(A246,inputs!$C$5)-(inputs!$C$4+B246))*inputs!$B$4)</f>
        <v>0</v>
      </c>
      <c r="E246" s="16">
        <f>MAX(0, (calculations!A246-inputs!$C$5)*inputs!$B$5)</f>
        <v>0</v>
      </c>
      <c r="F246" s="19">
        <f>MAX(0,inputs!$B$13*(MIN(calculations!A246,inputs!$C$14)-inputs!$C$13))+MAX(0,inputs!$B$14*(calculations!A246-inputs!$C$14))</f>
        <v>1567.4750000000001</v>
      </c>
      <c r="G246" s="22">
        <f>MAX(MIN((calculations!A246-inputs!$B$21)/10000,100%),0) * inputs!$B$18</f>
        <v>0</v>
      </c>
      <c r="H246" s="24">
        <f>MIN(inputs!$B$32,A246)</f>
        <v>20000</v>
      </c>
      <c r="I246" s="24">
        <f>inputs!$B$29*(1+inputs!$B$33)-MAX(0,inputs!$B$31*(H246-inputs!$B$30))</f>
        <v>46486.999999999993</v>
      </c>
      <c r="J246" s="19">
        <f>$H246+(INT(COLUMN(J$1)/2) - 5) * ($A246-$H246)/9</f>
        <v>20000</v>
      </c>
      <c r="K246" s="24">
        <f>MAX(0,I246*(1+inputs!$B$33)-MAX(0,inputs!$B$31*(J246-inputs!$B$30)))</f>
        <v>47184.304999999986</v>
      </c>
      <c r="L246" s="19">
        <f>$H246+(INT(COLUMN(L$1)/2) - 5) * ($A246-$H246)/9</f>
        <v>20488.888888888891</v>
      </c>
      <c r="M246" s="24">
        <f>MAX(0,K246*(1+inputs!$B$33)-MAX(0,inputs!$B$31*(L246-inputs!$B$30)))</f>
        <v>47864.629574999977</v>
      </c>
      <c r="N246" s="19">
        <f>$H246+(INT(COLUMN(N$1)/2) - 5) * ($A246-$H246)/9</f>
        <v>20977.777777777777</v>
      </c>
      <c r="O246" s="24">
        <f>MAX(0,M246*(1+inputs!$B$33)-MAX(0,inputs!$B$31*(N246-inputs!$B$30)))</f>
        <v>48511.159018624967</v>
      </c>
      <c r="P246" s="19">
        <f>$H246+(INT(COLUMN(P$1)/2) - 5) * ($A246-$H246)/9</f>
        <v>21466.666666666668</v>
      </c>
      <c r="Q246" s="24">
        <f>MAX(0,O246*(1+inputs!$B$33)-MAX(0,inputs!$B$31*(P246-inputs!$B$30)))</f>
        <v>49123.386403904333</v>
      </c>
      <c r="R246" s="19">
        <f>$H246+(INT(COLUMN(R$1)/2) - 5) * ($A246-$H246)/9</f>
        <v>21955.555555555555</v>
      </c>
      <c r="S246" s="24">
        <f>MAX(0,Q246*(1+inputs!$B$33)-MAX(0,inputs!$B$31*(R246-inputs!$B$30)))</f>
        <v>49700.797199962894</v>
      </c>
      <c r="T246" s="19">
        <f>$H246+(INT(COLUMN(T$1)/2) - 5) * ($A246-$H246)/9</f>
        <v>22444.444444444445</v>
      </c>
      <c r="U246" s="24">
        <f>MAX(0,S246*(1+inputs!$B$33)-MAX(0,inputs!$B$31*(T246-inputs!$B$30)))</f>
        <v>50242.869157962326</v>
      </c>
      <c r="V246" s="19">
        <f>$H246+(INT(COLUMN(V$1)/2) - 5) * ($A246-$H246)/9</f>
        <v>22933.333333333332</v>
      </c>
      <c r="W246" s="24">
        <f>MAX(0,U246*(1+inputs!$B$33)-MAX(0,inputs!$B$31*(V246-inputs!$B$30)))</f>
        <v>50749.072195331755</v>
      </c>
      <c r="X246" s="19">
        <f>$H246+(INT(COLUMN(X$1)/2) - 5) * ($A246-$H246)/9</f>
        <v>23422.222222222223</v>
      </c>
      <c r="Y246" s="24">
        <f>MAX(0,W246*(1+inputs!$B$33)-MAX(0,inputs!$B$31*(X246-inputs!$B$30)))</f>
        <v>51218.868278261725</v>
      </c>
      <c r="Z246" s="19">
        <f>IF(inputs!$B$27="YES",MAX(0,inputs!$B$31*(X246-inputs!$B$30)),0)</f>
        <v>0</v>
      </c>
      <c r="AA246" s="3">
        <f t="shared" si="14"/>
        <v>3933.4750000000004</v>
      </c>
      <c r="AB246" s="1">
        <f t="shared" si="15"/>
        <v>0.33250000000000002</v>
      </c>
      <c r="AC246" s="8">
        <f t="shared" si="16"/>
        <v>20466.525000000001</v>
      </c>
    </row>
    <row r="247" spans="1:29" x14ac:dyDescent="0.2">
      <c r="A247" s="11">
        <f t="shared" si="13"/>
        <v>24500</v>
      </c>
      <c r="B247" s="15">
        <f>inputs!$C$3-MAX(0,MIN((calculations!A247-inputs!$B$8)*0.5,inputs!$C$3))+IF(AND(inputs!$B$23="YES",A247&lt;=inputs!$B$25),inputs!$B$24,0)</f>
        <v>12570</v>
      </c>
      <c r="C247" s="15">
        <f>MAX(0,MIN(A247-B247,inputs!$C$4)*inputs!$B$3)</f>
        <v>2386</v>
      </c>
      <c r="D247" s="16">
        <f>MAX(0,(MIN(A247,inputs!$C$5)-(inputs!$C$4+B247))*inputs!$B$4)</f>
        <v>0</v>
      </c>
      <c r="E247" s="16">
        <f>MAX(0, (calculations!A247-inputs!$C$5)*inputs!$B$5)</f>
        <v>0</v>
      </c>
      <c r="F247" s="19">
        <f>MAX(0,inputs!$B$13*(MIN(calculations!A247,inputs!$C$14)-inputs!$C$13))+MAX(0,inputs!$B$14*(calculations!A247-inputs!$C$14))</f>
        <v>1580.7250000000001</v>
      </c>
      <c r="G247" s="22">
        <f>MAX(MIN((calculations!A247-inputs!$B$21)/10000,100%),0) * inputs!$B$18</f>
        <v>0</v>
      </c>
      <c r="H247" s="24">
        <f>MIN(inputs!$B$32,A247)</f>
        <v>20000</v>
      </c>
      <c r="I247" s="24">
        <f>inputs!$B$29*(1+inputs!$B$33)-MAX(0,inputs!$B$31*(H247-inputs!$B$30))</f>
        <v>46486.999999999993</v>
      </c>
      <c r="J247" s="19">
        <f>$H247+(INT(COLUMN(J$1)/2) - 5) * ($A247-$H247)/9</f>
        <v>20000</v>
      </c>
      <c r="K247" s="24">
        <f>MAX(0,I247*(1+inputs!$B$33)-MAX(0,inputs!$B$31*(J247-inputs!$B$30)))</f>
        <v>47184.304999999986</v>
      </c>
      <c r="L247" s="19">
        <f>$H247+(INT(COLUMN(L$1)/2) - 5) * ($A247-$H247)/9</f>
        <v>20500</v>
      </c>
      <c r="M247" s="24">
        <f>MAX(0,K247*(1+inputs!$B$33)-MAX(0,inputs!$B$31*(L247-inputs!$B$30)))</f>
        <v>47863.629574999977</v>
      </c>
      <c r="N247" s="19">
        <f>$H247+(INT(COLUMN(N$1)/2) - 5) * ($A247-$H247)/9</f>
        <v>21000</v>
      </c>
      <c r="O247" s="24">
        <f>MAX(0,M247*(1+inputs!$B$33)-MAX(0,inputs!$B$31*(N247-inputs!$B$30)))</f>
        <v>48508.144018624967</v>
      </c>
      <c r="P247" s="19">
        <f>$H247+(INT(COLUMN(P$1)/2) - 5) * ($A247-$H247)/9</f>
        <v>21500</v>
      </c>
      <c r="Q247" s="24">
        <f>MAX(0,O247*(1+inputs!$B$33)-MAX(0,inputs!$B$31*(P247-inputs!$B$30)))</f>
        <v>49117.326178904332</v>
      </c>
      <c r="R247" s="19">
        <f>$H247+(INT(COLUMN(R$1)/2) - 5) * ($A247-$H247)/9</f>
        <v>22000</v>
      </c>
      <c r="S247" s="24">
        <f>MAX(0,Q247*(1+inputs!$B$33)-MAX(0,inputs!$B$31*(R247-inputs!$B$30)))</f>
        <v>49690.646071587893</v>
      </c>
      <c r="T247" s="19">
        <f>$H247+(INT(COLUMN(T$1)/2) - 5) * ($A247-$H247)/9</f>
        <v>22500</v>
      </c>
      <c r="U247" s="24">
        <f>MAX(0,S247*(1+inputs!$B$33)-MAX(0,inputs!$B$31*(T247-inputs!$B$30)))</f>
        <v>50227.565762661703</v>
      </c>
      <c r="V247" s="19">
        <f>$H247+(INT(COLUMN(V$1)/2) - 5) * ($A247-$H247)/9</f>
        <v>23000</v>
      </c>
      <c r="W247" s="24">
        <f>MAX(0,U247*(1+inputs!$B$33)-MAX(0,inputs!$B$31*(V247-inputs!$B$30)))</f>
        <v>50727.539249101625</v>
      </c>
      <c r="X247" s="19">
        <f>$H247+(INT(COLUMN(X$1)/2) - 5) * ($A247-$H247)/9</f>
        <v>23500</v>
      </c>
      <c r="Y247" s="24">
        <f>MAX(0,W247*(1+inputs!$B$33)-MAX(0,inputs!$B$31*(X247-inputs!$B$30)))</f>
        <v>51190.01233783814</v>
      </c>
      <c r="Z247" s="19">
        <f>IF(inputs!$B$27="YES",MAX(0,inputs!$B$31*(X247-inputs!$B$30)),0)</f>
        <v>0</v>
      </c>
      <c r="AA247" s="3">
        <f t="shared" si="14"/>
        <v>3966.7250000000004</v>
      </c>
      <c r="AB247" s="1">
        <f t="shared" si="15"/>
        <v>0.33250000000000002</v>
      </c>
      <c r="AC247" s="8">
        <f t="shared" si="16"/>
        <v>20533.275000000001</v>
      </c>
    </row>
    <row r="248" spans="1:29" x14ac:dyDescent="0.2">
      <c r="A248" s="11">
        <f t="shared" si="13"/>
        <v>24600</v>
      </c>
      <c r="B248" s="15">
        <f>inputs!$C$3-MAX(0,MIN((calculations!A248-inputs!$B$8)*0.5,inputs!$C$3))+IF(AND(inputs!$B$23="YES",A248&lt;=inputs!$B$25),inputs!$B$24,0)</f>
        <v>12570</v>
      </c>
      <c r="C248" s="15">
        <f>MAX(0,MIN(A248-B248,inputs!$C$4)*inputs!$B$3)</f>
        <v>2406</v>
      </c>
      <c r="D248" s="16">
        <f>MAX(0,(MIN(A248,inputs!$C$5)-(inputs!$C$4+B248))*inputs!$B$4)</f>
        <v>0</v>
      </c>
      <c r="E248" s="16">
        <f>MAX(0, (calculations!A248-inputs!$C$5)*inputs!$B$5)</f>
        <v>0</v>
      </c>
      <c r="F248" s="19">
        <f>MAX(0,inputs!$B$13*(MIN(calculations!A248,inputs!$C$14)-inputs!$C$13))+MAX(0,inputs!$B$14*(calculations!A248-inputs!$C$14))</f>
        <v>1593.9750000000001</v>
      </c>
      <c r="G248" s="22">
        <f>MAX(MIN((calculations!A248-inputs!$B$21)/10000,100%),0) * inputs!$B$18</f>
        <v>0</v>
      </c>
      <c r="H248" s="24">
        <f>MIN(inputs!$B$32,A248)</f>
        <v>20000</v>
      </c>
      <c r="I248" s="24">
        <f>inputs!$B$29*(1+inputs!$B$33)-MAX(0,inputs!$B$31*(H248-inputs!$B$30))</f>
        <v>46486.999999999993</v>
      </c>
      <c r="J248" s="19">
        <f>$H248+(INT(COLUMN(J$1)/2) - 5) * ($A248-$H248)/9</f>
        <v>20000</v>
      </c>
      <c r="K248" s="24">
        <f>MAX(0,I248*(1+inputs!$B$33)-MAX(0,inputs!$B$31*(J248-inputs!$B$30)))</f>
        <v>47184.304999999986</v>
      </c>
      <c r="L248" s="19">
        <f>$H248+(INT(COLUMN(L$1)/2) - 5) * ($A248-$H248)/9</f>
        <v>20511.111111111109</v>
      </c>
      <c r="M248" s="24">
        <f>MAX(0,K248*(1+inputs!$B$33)-MAX(0,inputs!$B$31*(L248-inputs!$B$30)))</f>
        <v>47862.629574999977</v>
      </c>
      <c r="N248" s="19">
        <f>$H248+(INT(COLUMN(N$1)/2) - 5) * ($A248-$H248)/9</f>
        <v>21022.222222222223</v>
      </c>
      <c r="O248" s="24">
        <f>MAX(0,M248*(1+inputs!$B$33)-MAX(0,inputs!$B$31*(N248-inputs!$B$30)))</f>
        <v>48505.129018624968</v>
      </c>
      <c r="P248" s="19">
        <f>$H248+(INT(COLUMN(P$1)/2) - 5) * ($A248-$H248)/9</f>
        <v>21533.333333333332</v>
      </c>
      <c r="Q248" s="24">
        <f>MAX(0,O248*(1+inputs!$B$33)-MAX(0,inputs!$B$31*(P248-inputs!$B$30)))</f>
        <v>49111.265953904338</v>
      </c>
      <c r="R248" s="19">
        <f>$H248+(INT(COLUMN(R$1)/2) - 5) * ($A248-$H248)/9</f>
        <v>22044.444444444445</v>
      </c>
      <c r="S248" s="24">
        <f>MAX(0,Q248*(1+inputs!$B$33)-MAX(0,inputs!$B$31*(R248-inputs!$B$30)))</f>
        <v>49680.494943212892</v>
      </c>
      <c r="T248" s="19">
        <f>$H248+(INT(COLUMN(T$1)/2) - 5) * ($A248-$H248)/9</f>
        <v>22555.555555555555</v>
      </c>
      <c r="U248" s="24">
        <f>MAX(0,S248*(1+inputs!$B$33)-MAX(0,inputs!$B$31*(T248-inputs!$B$30)))</f>
        <v>50212.26236736108</v>
      </c>
      <c r="V248" s="19">
        <f>$H248+(INT(COLUMN(V$1)/2) - 5) * ($A248-$H248)/9</f>
        <v>23066.666666666668</v>
      </c>
      <c r="W248" s="24">
        <f>MAX(0,U248*(1+inputs!$B$33)-MAX(0,inputs!$B$31*(V248-inputs!$B$30)))</f>
        <v>50706.006302871487</v>
      </c>
      <c r="X248" s="19">
        <f>$H248+(INT(COLUMN(X$1)/2) - 5) * ($A248-$H248)/9</f>
        <v>23577.777777777777</v>
      </c>
      <c r="Y248" s="24">
        <f>MAX(0,W248*(1+inputs!$B$33)-MAX(0,inputs!$B$31*(X248-inputs!$B$30)))</f>
        <v>51161.156397414554</v>
      </c>
      <c r="Z248" s="19">
        <f>IF(inputs!$B$27="YES",MAX(0,inputs!$B$31*(X248-inputs!$B$30)),0)</f>
        <v>0</v>
      </c>
      <c r="AA248" s="3">
        <f t="shared" si="14"/>
        <v>3999.9750000000004</v>
      </c>
      <c r="AB248" s="1">
        <f t="shared" si="15"/>
        <v>0.33250000000000002</v>
      </c>
      <c r="AC248" s="8">
        <f t="shared" si="16"/>
        <v>20600.025000000001</v>
      </c>
    </row>
    <row r="249" spans="1:29" x14ac:dyDescent="0.2">
      <c r="A249" s="11">
        <f t="shared" si="13"/>
        <v>24700</v>
      </c>
      <c r="B249" s="15">
        <f>inputs!$C$3-MAX(0,MIN((calculations!A249-inputs!$B$8)*0.5,inputs!$C$3))+IF(AND(inputs!$B$23="YES",A249&lt;=inputs!$B$25),inputs!$B$24,0)</f>
        <v>12570</v>
      </c>
      <c r="C249" s="15">
        <f>MAX(0,MIN(A249-B249,inputs!$C$4)*inputs!$B$3)</f>
        <v>2426</v>
      </c>
      <c r="D249" s="16">
        <f>MAX(0,(MIN(A249,inputs!$C$5)-(inputs!$C$4+B249))*inputs!$B$4)</f>
        <v>0</v>
      </c>
      <c r="E249" s="16">
        <f>MAX(0, (calculations!A249-inputs!$C$5)*inputs!$B$5)</f>
        <v>0</v>
      </c>
      <c r="F249" s="19">
        <f>MAX(0,inputs!$B$13*(MIN(calculations!A249,inputs!$C$14)-inputs!$C$13))+MAX(0,inputs!$B$14*(calculations!A249-inputs!$C$14))</f>
        <v>1607.2250000000001</v>
      </c>
      <c r="G249" s="22">
        <f>MAX(MIN((calculations!A249-inputs!$B$21)/10000,100%),0) * inputs!$B$18</f>
        <v>0</v>
      </c>
      <c r="H249" s="24">
        <f>MIN(inputs!$B$32,A249)</f>
        <v>20000</v>
      </c>
      <c r="I249" s="24">
        <f>inputs!$B$29*(1+inputs!$B$33)-MAX(0,inputs!$B$31*(H249-inputs!$B$30))</f>
        <v>46486.999999999993</v>
      </c>
      <c r="J249" s="19">
        <f>$H249+(INT(COLUMN(J$1)/2) - 5) * ($A249-$H249)/9</f>
        <v>20000</v>
      </c>
      <c r="K249" s="24">
        <f>MAX(0,I249*(1+inputs!$B$33)-MAX(0,inputs!$B$31*(J249-inputs!$B$30)))</f>
        <v>47184.304999999986</v>
      </c>
      <c r="L249" s="19">
        <f>$H249+(INT(COLUMN(L$1)/2) - 5) * ($A249-$H249)/9</f>
        <v>20522.222222222223</v>
      </c>
      <c r="M249" s="24">
        <f>MAX(0,K249*(1+inputs!$B$33)-MAX(0,inputs!$B$31*(L249-inputs!$B$30)))</f>
        <v>47861.629574999977</v>
      </c>
      <c r="N249" s="19">
        <f>$H249+(INT(COLUMN(N$1)/2) - 5) * ($A249-$H249)/9</f>
        <v>21044.444444444445</v>
      </c>
      <c r="O249" s="24">
        <f>MAX(0,M249*(1+inputs!$B$33)-MAX(0,inputs!$B$31*(N249-inputs!$B$30)))</f>
        <v>48502.114018624969</v>
      </c>
      <c r="P249" s="19">
        <f>$H249+(INT(COLUMN(P$1)/2) - 5) * ($A249-$H249)/9</f>
        <v>21566.666666666668</v>
      </c>
      <c r="Q249" s="24">
        <f>MAX(0,O249*(1+inputs!$B$33)-MAX(0,inputs!$B$31*(P249-inputs!$B$30)))</f>
        <v>49105.205728904337</v>
      </c>
      <c r="R249" s="19">
        <f>$H249+(INT(COLUMN(R$1)/2) - 5) * ($A249-$H249)/9</f>
        <v>22088.888888888891</v>
      </c>
      <c r="S249" s="24">
        <f>MAX(0,Q249*(1+inputs!$B$33)-MAX(0,inputs!$B$31*(R249-inputs!$B$30)))</f>
        <v>49670.343814837892</v>
      </c>
      <c r="T249" s="19">
        <f>$H249+(INT(COLUMN(T$1)/2) - 5) * ($A249-$H249)/9</f>
        <v>22611.111111111109</v>
      </c>
      <c r="U249" s="24">
        <f>MAX(0,S249*(1+inputs!$B$33)-MAX(0,inputs!$B$31*(T249-inputs!$B$30)))</f>
        <v>50196.958972060456</v>
      </c>
      <c r="V249" s="19">
        <f>$H249+(INT(COLUMN(V$1)/2) - 5) * ($A249-$H249)/9</f>
        <v>23133.333333333332</v>
      </c>
      <c r="W249" s="24">
        <f>MAX(0,U249*(1+inputs!$B$33)-MAX(0,inputs!$B$31*(V249-inputs!$B$30)))</f>
        <v>50684.473356641356</v>
      </c>
      <c r="X249" s="19">
        <f>$H249+(INT(COLUMN(X$1)/2) - 5) * ($A249-$H249)/9</f>
        <v>23655.555555555555</v>
      </c>
      <c r="Y249" s="24">
        <f>MAX(0,W249*(1+inputs!$B$33)-MAX(0,inputs!$B$31*(X249-inputs!$B$30)))</f>
        <v>51132.300456990968</v>
      </c>
      <c r="Z249" s="19">
        <f>IF(inputs!$B$27="YES",MAX(0,inputs!$B$31*(X249-inputs!$B$30)),0)</f>
        <v>0</v>
      </c>
      <c r="AA249" s="3">
        <f t="shared" si="14"/>
        <v>4033.2250000000004</v>
      </c>
      <c r="AB249" s="1">
        <f t="shared" si="15"/>
        <v>0.33250000000000002</v>
      </c>
      <c r="AC249" s="8">
        <f t="shared" si="16"/>
        <v>20666.775000000001</v>
      </c>
    </row>
    <row r="250" spans="1:29" x14ac:dyDescent="0.2">
      <c r="A250" s="11">
        <f t="shared" si="13"/>
        <v>24800</v>
      </c>
      <c r="B250" s="15">
        <f>inputs!$C$3-MAX(0,MIN((calculations!A250-inputs!$B$8)*0.5,inputs!$C$3))+IF(AND(inputs!$B$23="YES",A250&lt;=inputs!$B$25),inputs!$B$24,0)</f>
        <v>12570</v>
      </c>
      <c r="C250" s="15">
        <f>MAX(0,MIN(A250-B250,inputs!$C$4)*inputs!$B$3)</f>
        <v>2446</v>
      </c>
      <c r="D250" s="16">
        <f>MAX(0,(MIN(A250,inputs!$C$5)-(inputs!$C$4+B250))*inputs!$B$4)</f>
        <v>0</v>
      </c>
      <c r="E250" s="16">
        <f>MAX(0, (calculations!A250-inputs!$C$5)*inputs!$B$5)</f>
        <v>0</v>
      </c>
      <c r="F250" s="19">
        <f>MAX(0,inputs!$B$13*(MIN(calculations!A250,inputs!$C$14)-inputs!$C$13))+MAX(0,inputs!$B$14*(calculations!A250-inputs!$C$14))</f>
        <v>1620.4750000000001</v>
      </c>
      <c r="G250" s="22">
        <f>MAX(MIN((calculations!A250-inputs!$B$21)/10000,100%),0) * inputs!$B$18</f>
        <v>0</v>
      </c>
      <c r="H250" s="24">
        <f>MIN(inputs!$B$32,A250)</f>
        <v>20000</v>
      </c>
      <c r="I250" s="24">
        <f>inputs!$B$29*(1+inputs!$B$33)-MAX(0,inputs!$B$31*(H250-inputs!$B$30))</f>
        <v>46486.999999999993</v>
      </c>
      <c r="J250" s="19">
        <f>$H250+(INT(COLUMN(J$1)/2) - 5) * ($A250-$H250)/9</f>
        <v>20000</v>
      </c>
      <c r="K250" s="24">
        <f>MAX(0,I250*(1+inputs!$B$33)-MAX(0,inputs!$B$31*(J250-inputs!$B$30)))</f>
        <v>47184.304999999986</v>
      </c>
      <c r="L250" s="19">
        <f>$H250+(INT(COLUMN(L$1)/2) - 5) * ($A250-$H250)/9</f>
        <v>20533.333333333332</v>
      </c>
      <c r="M250" s="24">
        <f>MAX(0,K250*(1+inputs!$B$33)-MAX(0,inputs!$B$31*(L250-inputs!$B$30)))</f>
        <v>47860.629574999977</v>
      </c>
      <c r="N250" s="19">
        <f>$H250+(INT(COLUMN(N$1)/2) - 5) * ($A250-$H250)/9</f>
        <v>21066.666666666668</v>
      </c>
      <c r="O250" s="24">
        <f>MAX(0,M250*(1+inputs!$B$33)-MAX(0,inputs!$B$31*(N250-inputs!$B$30)))</f>
        <v>48499.099018624969</v>
      </c>
      <c r="P250" s="19">
        <f>$H250+(INT(COLUMN(P$1)/2) - 5) * ($A250-$H250)/9</f>
        <v>21600</v>
      </c>
      <c r="Q250" s="24">
        <f>MAX(0,O250*(1+inputs!$B$33)-MAX(0,inputs!$B$31*(P250-inputs!$B$30)))</f>
        <v>49099.145503904336</v>
      </c>
      <c r="R250" s="19">
        <f>$H250+(INT(COLUMN(R$1)/2) - 5) * ($A250-$H250)/9</f>
        <v>22133.333333333332</v>
      </c>
      <c r="S250" s="24">
        <f>MAX(0,Q250*(1+inputs!$B$33)-MAX(0,inputs!$B$31*(R250-inputs!$B$30)))</f>
        <v>49660.192686462891</v>
      </c>
      <c r="T250" s="19">
        <f>$H250+(INT(COLUMN(T$1)/2) - 5) * ($A250-$H250)/9</f>
        <v>22666.666666666668</v>
      </c>
      <c r="U250" s="24">
        <f>MAX(0,S250*(1+inputs!$B$33)-MAX(0,inputs!$B$31*(T250-inputs!$B$30)))</f>
        <v>50181.655576759826</v>
      </c>
      <c r="V250" s="19">
        <f>$H250+(INT(COLUMN(V$1)/2) - 5) * ($A250-$H250)/9</f>
        <v>23200</v>
      </c>
      <c r="W250" s="24">
        <f>MAX(0,U250*(1+inputs!$B$33)-MAX(0,inputs!$B$31*(V250-inputs!$B$30)))</f>
        <v>50662.940410411218</v>
      </c>
      <c r="X250" s="19">
        <f>$H250+(INT(COLUMN(X$1)/2) - 5) * ($A250-$H250)/9</f>
        <v>23733.333333333332</v>
      </c>
      <c r="Y250" s="24">
        <f>MAX(0,W250*(1+inputs!$B$33)-MAX(0,inputs!$B$31*(X250-inputs!$B$30)))</f>
        <v>51103.444516567382</v>
      </c>
      <c r="Z250" s="19">
        <f>IF(inputs!$B$27="YES",MAX(0,inputs!$B$31*(X250-inputs!$B$30)),0)</f>
        <v>0</v>
      </c>
      <c r="AA250" s="3">
        <f t="shared" si="14"/>
        <v>4066.4750000000004</v>
      </c>
      <c r="AB250" s="1">
        <f t="shared" si="15"/>
        <v>0.33250000000000002</v>
      </c>
      <c r="AC250" s="8">
        <f t="shared" si="16"/>
        <v>20733.525000000001</v>
      </c>
    </row>
    <row r="251" spans="1:29" x14ac:dyDescent="0.2">
      <c r="A251" s="11">
        <f t="shared" si="13"/>
        <v>24900</v>
      </c>
      <c r="B251" s="15">
        <f>inputs!$C$3-MAX(0,MIN((calculations!A251-inputs!$B$8)*0.5,inputs!$C$3))+IF(AND(inputs!$B$23="YES",A251&lt;=inputs!$B$25),inputs!$B$24,0)</f>
        <v>12570</v>
      </c>
      <c r="C251" s="15">
        <f>MAX(0,MIN(A251-B251,inputs!$C$4)*inputs!$B$3)</f>
        <v>2466</v>
      </c>
      <c r="D251" s="16">
        <f>MAX(0,(MIN(A251,inputs!$C$5)-(inputs!$C$4+B251))*inputs!$B$4)</f>
        <v>0</v>
      </c>
      <c r="E251" s="16">
        <f>MAX(0, (calculations!A251-inputs!$C$5)*inputs!$B$5)</f>
        <v>0</v>
      </c>
      <c r="F251" s="19">
        <f>MAX(0,inputs!$B$13*(MIN(calculations!A251,inputs!$C$14)-inputs!$C$13))+MAX(0,inputs!$B$14*(calculations!A251-inputs!$C$14))</f>
        <v>1633.7250000000001</v>
      </c>
      <c r="G251" s="22">
        <f>MAX(MIN((calculations!A251-inputs!$B$21)/10000,100%),0) * inputs!$B$18</f>
        <v>0</v>
      </c>
      <c r="H251" s="24">
        <f>MIN(inputs!$B$32,A251)</f>
        <v>20000</v>
      </c>
      <c r="I251" s="24">
        <f>inputs!$B$29*(1+inputs!$B$33)-MAX(0,inputs!$B$31*(H251-inputs!$B$30))</f>
        <v>46486.999999999993</v>
      </c>
      <c r="J251" s="19">
        <f>$H251+(INT(COLUMN(J$1)/2) - 5) * ($A251-$H251)/9</f>
        <v>20000</v>
      </c>
      <c r="K251" s="24">
        <f>MAX(0,I251*(1+inputs!$B$33)-MAX(0,inputs!$B$31*(J251-inputs!$B$30)))</f>
        <v>47184.304999999986</v>
      </c>
      <c r="L251" s="19">
        <f>$H251+(INT(COLUMN(L$1)/2) - 5) * ($A251-$H251)/9</f>
        <v>20544.444444444445</v>
      </c>
      <c r="M251" s="24">
        <f>MAX(0,K251*(1+inputs!$B$33)-MAX(0,inputs!$B$31*(L251-inputs!$B$30)))</f>
        <v>47859.629574999977</v>
      </c>
      <c r="N251" s="19">
        <f>$H251+(INT(COLUMN(N$1)/2) - 5) * ($A251-$H251)/9</f>
        <v>21088.888888888891</v>
      </c>
      <c r="O251" s="24">
        <f>MAX(0,M251*(1+inputs!$B$33)-MAX(0,inputs!$B$31*(N251-inputs!$B$30)))</f>
        <v>48496.08401862497</v>
      </c>
      <c r="P251" s="19">
        <f>$H251+(INT(COLUMN(P$1)/2) - 5) * ($A251-$H251)/9</f>
        <v>21633.333333333332</v>
      </c>
      <c r="Q251" s="24">
        <f>MAX(0,O251*(1+inputs!$B$33)-MAX(0,inputs!$B$31*(P251-inputs!$B$30)))</f>
        <v>49093.085278904335</v>
      </c>
      <c r="R251" s="19">
        <f>$H251+(INT(COLUMN(R$1)/2) - 5) * ($A251-$H251)/9</f>
        <v>22177.777777777777</v>
      </c>
      <c r="S251" s="24">
        <f>MAX(0,Q251*(1+inputs!$B$33)-MAX(0,inputs!$B$31*(R251-inputs!$B$30)))</f>
        <v>49650.041558087891</v>
      </c>
      <c r="T251" s="19">
        <f>$H251+(INT(COLUMN(T$1)/2) - 5) * ($A251-$H251)/9</f>
        <v>22722.222222222223</v>
      </c>
      <c r="U251" s="24">
        <f>MAX(0,S251*(1+inputs!$B$33)-MAX(0,inputs!$B$31*(T251-inputs!$B$30)))</f>
        <v>50166.352181459202</v>
      </c>
      <c r="V251" s="19">
        <f>$H251+(INT(COLUMN(V$1)/2) - 5) * ($A251-$H251)/9</f>
        <v>23266.666666666668</v>
      </c>
      <c r="W251" s="24">
        <f>MAX(0,U251*(1+inputs!$B$33)-MAX(0,inputs!$B$31*(V251-inputs!$B$30)))</f>
        <v>50641.40746418108</v>
      </c>
      <c r="X251" s="19">
        <f>$H251+(INT(COLUMN(X$1)/2) - 5) * ($A251-$H251)/9</f>
        <v>23811.111111111109</v>
      </c>
      <c r="Y251" s="24">
        <f>MAX(0,W251*(1+inputs!$B$33)-MAX(0,inputs!$B$31*(X251-inputs!$B$30)))</f>
        <v>51074.588576143789</v>
      </c>
      <c r="Z251" s="19">
        <f>IF(inputs!$B$27="YES",MAX(0,inputs!$B$31*(X251-inputs!$B$30)),0)</f>
        <v>0</v>
      </c>
      <c r="AA251" s="3">
        <f t="shared" si="14"/>
        <v>4099.7250000000004</v>
      </c>
      <c r="AB251" s="1">
        <f t="shared" si="15"/>
        <v>0.33250000000000002</v>
      </c>
      <c r="AC251" s="8">
        <f t="shared" si="16"/>
        <v>20800.275000000001</v>
      </c>
    </row>
    <row r="252" spans="1:29" x14ac:dyDescent="0.2">
      <c r="A252" s="11">
        <f t="shared" si="13"/>
        <v>25000</v>
      </c>
      <c r="B252" s="15">
        <f>inputs!$C$3-MAX(0,MIN((calculations!A252-inputs!$B$8)*0.5,inputs!$C$3))+IF(AND(inputs!$B$23="YES",A252&lt;=inputs!$B$25),inputs!$B$24,0)</f>
        <v>12570</v>
      </c>
      <c r="C252" s="15">
        <f>MAX(0,MIN(A252-B252,inputs!$C$4)*inputs!$B$3)</f>
        <v>2486</v>
      </c>
      <c r="D252" s="16">
        <f>MAX(0,(MIN(A252,inputs!$C$5)-(inputs!$C$4+B252))*inputs!$B$4)</f>
        <v>0</v>
      </c>
      <c r="E252" s="16">
        <f>MAX(0, (calculations!A252-inputs!$C$5)*inputs!$B$5)</f>
        <v>0</v>
      </c>
      <c r="F252" s="19">
        <f>MAX(0,inputs!$B$13*(MIN(calculations!A252,inputs!$C$14)-inputs!$C$13))+MAX(0,inputs!$B$14*(calculations!A252-inputs!$C$14))</f>
        <v>1646.9750000000001</v>
      </c>
      <c r="G252" s="22">
        <f>MAX(MIN((calculations!A252-inputs!$B$21)/10000,100%),0) * inputs!$B$18</f>
        <v>0</v>
      </c>
      <c r="H252" s="24">
        <f>MIN(inputs!$B$32,A252)</f>
        <v>20000</v>
      </c>
      <c r="I252" s="24">
        <f>inputs!$B$29*(1+inputs!$B$33)-MAX(0,inputs!$B$31*(H252-inputs!$B$30))</f>
        <v>46486.999999999993</v>
      </c>
      <c r="J252" s="19">
        <f>$H252+(INT(COLUMN(J$1)/2) - 5) * ($A252-$H252)/9</f>
        <v>20000</v>
      </c>
      <c r="K252" s="24">
        <f>MAX(0,I252*(1+inputs!$B$33)-MAX(0,inputs!$B$31*(J252-inputs!$B$30)))</f>
        <v>47184.304999999986</v>
      </c>
      <c r="L252" s="19">
        <f>$H252+(INT(COLUMN(L$1)/2) - 5) * ($A252-$H252)/9</f>
        <v>20555.555555555555</v>
      </c>
      <c r="M252" s="24">
        <f>MAX(0,K252*(1+inputs!$B$33)-MAX(0,inputs!$B$31*(L252-inputs!$B$30)))</f>
        <v>47858.629574999977</v>
      </c>
      <c r="N252" s="19">
        <f>$H252+(INT(COLUMN(N$1)/2) - 5) * ($A252-$H252)/9</f>
        <v>21111.111111111109</v>
      </c>
      <c r="O252" s="24">
        <f>MAX(0,M252*(1+inputs!$B$33)-MAX(0,inputs!$B$31*(N252-inputs!$B$30)))</f>
        <v>48493.06901862497</v>
      </c>
      <c r="P252" s="19">
        <f>$H252+(INT(COLUMN(P$1)/2) - 5) * ($A252-$H252)/9</f>
        <v>21666.666666666668</v>
      </c>
      <c r="Q252" s="24">
        <f>MAX(0,O252*(1+inputs!$B$33)-MAX(0,inputs!$B$31*(P252-inputs!$B$30)))</f>
        <v>49087.025053904341</v>
      </c>
      <c r="R252" s="19">
        <f>$H252+(INT(COLUMN(R$1)/2) - 5) * ($A252-$H252)/9</f>
        <v>22222.222222222223</v>
      </c>
      <c r="S252" s="24">
        <f>MAX(0,Q252*(1+inputs!$B$33)-MAX(0,inputs!$B$31*(R252-inputs!$B$30)))</f>
        <v>49639.890429712897</v>
      </c>
      <c r="T252" s="19">
        <f>$H252+(INT(COLUMN(T$1)/2) - 5) * ($A252-$H252)/9</f>
        <v>22777.777777777777</v>
      </c>
      <c r="U252" s="24">
        <f>MAX(0,S252*(1+inputs!$B$33)-MAX(0,inputs!$B$31*(T252-inputs!$B$30)))</f>
        <v>50151.048786158586</v>
      </c>
      <c r="V252" s="19">
        <f>$H252+(INT(COLUMN(V$1)/2) - 5) * ($A252-$H252)/9</f>
        <v>23333.333333333332</v>
      </c>
      <c r="W252" s="24">
        <f>MAX(0,U252*(1+inputs!$B$33)-MAX(0,inputs!$B$31*(V252-inputs!$B$30)))</f>
        <v>50619.874517950957</v>
      </c>
      <c r="X252" s="19">
        <f>$H252+(INT(COLUMN(X$1)/2) - 5) * ($A252-$H252)/9</f>
        <v>23888.888888888891</v>
      </c>
      <c r="Y252" s="24">
        <f>MAX(0,W252*(1+inputs!$B$33)-MAX(0,inputs!$B$31*(X252-inputs!$B$30)))</f>
        <v>51045.732635720211</v>
      </c>
      <c r="Z252" s="19">
        <f>IF(inputs!$B$27="YES",MAX(0,inputs!$B$31*(X252-inputs!$B$30)),0)</f>
        <v>0</v>
      </c>
      <c r="AA252" s="3">
        <f t="shared" si="14"/>
        <v>4132.9750000000004</v>
      </c>
      <c r="AB252" s="1">
        <f t="shared" si="15"/>
        <v>0.33250000000000002</v>
      </c>
      <c r="AC252" s="8">
        <f t="shared" si="16"/>
        <v>20867.025000000001</v>
      </c>
    </row>
    <row r="253" spans="1:29" x14ac:dyDescent="0.2">
      <c r="A253" s="11">
        <f t="shared" si="13"/>
        <v>25100</v>
      </c>
      <c r="B253" s="15">
        <f>inputs!$C$3-MAX(0,MIN((calculations!A253-inputs!$B$8)*0.5,inputs!$C$3))+IF(AND(inputs!$B$23="YES",A253&lt;=inputs!$B$25),inputs!$B$24,0)</f>
        <v>12570</v>
      </c>
      <c r="C253" s="15">
        <f>MAX(0,MIN(A253-B253,inputs!$C$4)*inputs!$B$3)</f>
        <v>2506</v>
      </c>
      <c r="D253" s="16">
        <f>MAX(0,(MIN(A253,inputs!$C$5)-(inputs!$C$4+B253))*inputs!$B$4)</f>
        <v>0</v>
      </c>
      <c r="E253" s="16">
        <f>MAX(0, (calculations!A253-inputs!$C$5)*inputs!$B$5)</f>
        <v>0</v>
      </c>
      <c r="F253" s="19">
        <f>MAX(0,inputs!$B$13*(MIN(calculations!A253,inputs!$C$14)-inputs!$C$13))+MAX(0,inputs!$B$14*(calculations!A253-inputs!$C$14))</f>
        <v>1660.2250000000001</v>
      </c>
      <c r="G253" s="22">
        <f>MAX(MIN((calculations!A253-inputs!$B$21)/10000,100%),0) * inputs!$B$18</f>
        <v>0</v>
      </c>
      <c r="H253" s="24">
        <f>MIN(inputs!$B$32,A253)</f>
        <v>20000</v>
      </c>
      <c r="I253" s="24">
        <f>inputs!$B$29*(1+inputs!$B$33)-MAX(0,inputs!$B$31*(H253-inputs!$B$30))</f>
        <v>46486.999999999993</v>
      </c>
      <c r="J253" s="19">
        <f>$H253+(INT(COLUMN(J$1)/2) - 5) * ($A253-$H253)/9</f>
        <v>20000</v>
      </c>
      <c r="K253" s="24">
        <f>MAX(0,I253*(1+inputs!$B$33)-MAX(0,inputs!$B$31*(J253-inputs!$B$30)))</f>
        <v>47184.304999999986</v>
      </c>
      <c r="L253" s="19">
        <f>$H253+(INT(COLUMN(L$1)/2) - 5) * ($A253-$H253)/9</f>
        <v>20566.666666666668</v>
      </c>
      <c r="M253" s="24">
        <f>MAX(0,K253*(1+inputs!$B$33)-MAX(0,inputs!$B$31*(L253-inputs!$B$30)))</f>
        <v>47857.629574999977</v>
      </c>
      <c r="N253" s="19">
        <f>$H253+(INT(COLUMN(N$1)/2) - 5) * ($A253-$H253)/9</f>
        <v>21133.333333333332</v>
      </c>
      <c r="O253" s="24">
        <f>MAX(0,M253*(1+inputs!$B$33)-MAX(0,inputs!$B$31*(N253-inputs!$B$30)))</f>
        <v>48490.054018624971</v>
      </c>
      <c r="P253" s="19">
        <f>$H253+(INT(COLUMN(P$1)/2) - 5) * ($A253-$H253)/9</f>
        <v>21700</v>
      </c>
      <c r="Q253" s="24">
        <f>MAX(0,O253*(1+inputs!$B$33)-MAX(0,inputs!$B$31*(P253-inputs!$B$30)))</f>
        <v>49080.96482890434</v>
      </c>
      <c r="R253" s="19">
        <f>$H253+(INT(COLUMN(R$1)/2) - 5) * ($A253-$H253)/9</f>
        <v>22266.666666666668</v>
      </c>
      <c r="S253" s="24">
        <f>MAX(0,Q253*(1+inputs!$B$33)-MAX(0,inputs!$B$31*(R253-inputs!$B$30)))</f>
        <v>49629.739301337897</v>
      </c>
      <c r="T253" s="19">
        <f>$H253+(INT(COLUMN(T$1)/2) - 5) * ($A253-$H253)/9</f>
        <v>22833.333333333332</v>
      </c>
      <c r="U253" s="24">
        <f>MAX(0,S253*(1+inputs!$B$33)-MAX(0,inputs!$B$31*(T253-inputs!$B$30)))</f>
        <v>50135.745390857955</v>
      </c>
      <c r="V253" s="19">
        <f>$H253+(INT(COLUMN(V$1)/2) - 5) * ($A253-$H253)/9</f>
        <v>23400</v>
      </c>
      <c r="W253" s="24">
        <f>MAX(0,U253*(1+inputs!$B$33)-MAX(0,inputs!$B$31*(V253-inputs!$B$30)))</f>
        <v>50598.341571720819</v>
      </c>
      <c r="X253" s="19">
        <f>$H253+(INT(COLUMN(X$1)/2) - 5) * ($A253-$H253)/9</f>
        <v>23966.666666666668</v>
      </c>
      <c r="Y253" s="24">
        <f>MAX(0,W253*(1+inputs!$B$33)-MAX(0,inputs!$B$31*(X253-inputs!$B$30)))</f>
        <v>51016.876695296625</v>
      </c>
      <c r="Z253" s="19">
        <f>IF(inputs!$B$27="YES",MAX(0,inputs!$B$31*(X253-inputs!$B$30)),0)</f>
        <v>0</v>
      </c>
      <c r="AA253" s="3">
        <f t="shared" si="14"/>
        <v>4166.2250000000004</v>
      </c>
      <c r="AB253" s="1">
        <f t="shared" si="15"/>
        <v>0.33250000000000002</v>
      </c>
      <c r="AC253" s="8">
        <f t="shared" si="16"/>
        <v>20933.775000000001</v>
      </c>
    </row>
    <row r="254" spans="1:29" x14ac:dyDescent="0.2">
      <c r="A254" s="11">
        <f t="shared" si="13"/>
        <v>25200</v>
      </c>
      <c r="B254" s="15">
        <f>inputs!$C$3-MAX(0,MIN((calculations!A254-inputs!$B$8)*0.5,inputs!$C$3))+IF(AND(inputs!$B$23="YES",A254&lt;=inputs!$B$25),inputs!$B$24,0)</f>
        <v>12570</v>
      </c>
      <c r="C254" s="15">
        <f>MAX(0,MIN(A254-B254,inputs!$C$4)*inputs!$B$3)</f>
        <v>2526</v>
      </c>
      <c r="D254" s="16">
        <f>MAX(0,(MIN(A254,inputs!$C$5)-(inputs!$C$4+B254))*inputs!$B$4)</f>
        <v>0</v>
      </c>
      <c r="E254" s="16">
        <f>MAX(0, (calculations!A254-inputs!$C$5)*inputs!$B$5)</f>
        <v>0</v>
      </c>
      <c r="F254" s="19">
        <f>MAX(0,inputs!$B$13*(MIN(calculations!A254,inputs!$C$14)-inputs!$C$13))+MAX(0,inputs!$B$14*(calculations!A254-inputs!$C$14))</f>
        <v>1673.4750000000001</v>
      </c>
      <c r="G254" s="22">
        <f>MAX(MIN((calculations!A254-inputs!$B$21)/10000,100%),0) * inputs!$B$18</f>
        <v>0</v>
      </c>
      <c r="H254" s="24">
        <f>MIN(inputs!$B$32,A254)</f>
        <v>20000</v>
      </c>
      <c r="I254" s="24">
        <f>inputs!$B$29*(1+inputs!$B$33)-MAX(0,inputs!$B$31*(H254-inputs!$B$30))</f>
        <v>46486.999999999993</v>
      </c>
      <c r="J254" s="19">
        <f>$H254+(INT(COLUMN(J$1)/2) - 5) * ($A254-$H254)/9</f>
        <v>20000</v>
      </c>
      <c r="K254" s="24">
        <f>MAX(0,I254*(1+inputs!$B$33)-MAX(0,inputs!$B$31*(J254-inputs!$B$30)))</f>
        <v>47184.304999999986</v>
      </c>
      <c r="L254" s="19">
        <f>$H254+(INT(COLUMN(L$1)/2) - 5) * ($A254-$H254)/9</f>
        <v>20577.777777777777</v>
      </c>
      <c r="M254" s="24">
        <f>MAX(0,K254*(1+inputs!$B$33)-MAX(0,inputs!$B$31*(L254-inputs!$B$30)))</f>
        <v>47856.629574999977</v>
      </c>
      <c r="N254" s="19">
        <f>$H254+(INT(COLUMN(N$1)/2) - 5) * ($A254-$H254)/9</f>
        <v>21155.555555555555</v>
      </c>
      <c r="O254" s="24">
        <f>MAX(0,M254*(1+inputs!$B$33)-MAX(0,inputs!$B$31*(N254-inputs!$B$30)))</f>
        <v>48487.039018624972</v>
      </c>
      <c r="P254" s="19">
        <f>$H254+(INT(COLUMN(P$1)/2) - 5) * ($A254-$H254)/9</f>
        <v>21733.333333333332</v>
      </c>
      <c r="Q254" s="24">
        <f>MAX(0,O254*(1+inputs!$B$33)-MAX(0,inputs!$B$31*(P254-inputs!$B$30)))</f>
        <v>49074.904603904339</v>
      </c>
      <c r="R254" s="19">
        <f>$H254+(INT(COLUMN(R$1)/2) - 5) * ($A254-$H254)/9</f>
        <v>22311.111111111109</v>
      </c>
      <c r="S254" s="24">
        <f>MAX(0,Q254*(1+inputs!$B$33)-MAX(0,inputs!$B$31*(R254-inputs!$B$30)))</f>
        <v>49619.588172962896</v>
      </c>
      <c r="T254" s="19">
        <f>$H254+(INT(COLUMN(T$1)/2) - 5) * ($A254-$H254)/9</f>
        <v>22888.888888888891</v>
      </c>
      <c r="U254" s="24">
        <f>MAX(0,S254*(1+inputs!$B$33)-MAX(0,inputs!$B$31*(T254-inputs!$B$30)))</f>
        <v>50120.441995557332</v>
      </c>
      <c r="V254" s="19">
        <f>$H254+(INT(COLUMN(V$1)/2) - 5) * ($A254-$H254)/9</f>
        <v>23466.666666666668</v>
      </c>
      <c r="W254" s="24">
        <f>MAX(0,U254*(1+inputs!$B$33)-MAX(0,inputs!$B$31*(V254-inputs!$B$30)))</f>
        <v>50576.808625490688</v>
      </c>
      <c r="X254" s="19">
        <f>$H254+(INT(COLUMN(X$1)/2) - 5) * ($A254-$H254)/9</f>
        <v>24044.444444444445</v>
      </c>
      <c r="Y254" s="24">
        <f>MAX(0,W254*(1+inputs!$B$33)-MAX(0,inputs!$B$31*(X254-inputs!$B$30)))</f>
        <v>50988.02075487304</v>
      </c>
      <c r="Z254" s="19">
        <f>IF(inputs!$B$27="YES",MAX(0,inputs!$B$31*(X254-inputs!$B$30)),0)</f>
        <v>0</v>
      </c>
      <c r="AA254" s="3">
        <f t="shared" si="14"/>
        <v>4199.4750000000004</v>
      </c>
      <c r="AB254" s="1">
        <f t="shared" si="15"/>
        <v>0.33250000000000002</v>
      </c>
      <c r="AC254" s="8">
        <f t="shared" si="16"/>
        <v>21000.525000000001</v>
      </c>
    </row>
    <row r="255" spans="1:29" x14ac:dyDescent="0.2">
      <c r="A255" s="11">
        <f t="shared" si="13"/>
        <v>25300</v>
      </c>
      <c r="B255" s="15">
        <f>inputs!$C$3-MAX(0,MIN((calculations!A255-inputs!$B$8)*0.5,inputs!$C$3))+IF(AND(inputs!$B$23="YES",A255&lt;=inputs!$B$25),inputs!$B$24,0)</f>
        <v>12570</v>
      </c>
      <c r="C255" s="15">
        <f>MAX(0,MIN(A255-B255,inputs!$C$4)*inputs!$B$3)</f>
        <v>2546</v>
      </c>
      <c r="D255" s="16">
        <f>MAX(0,(MIN(A255,inputs!$C$5)-(inputs!$C$4+B255))*inputs!$B$4)</f>
        <v>0</v>
      </c>
      <c r="E255" s="16">
        <f>MAX(0, (calculations!A255-inputs!$C$5)*inputs!$B$5)</f>
        <v>0</v>
      </c>
      <c r="F255" s="19">
        <f>MAX(0,inputs!$B$13*(MIN(calculations!A255,inputs!$C$14)-inputs!$C$13))+MAX(0,inputs!$B$14*(calculations!A255-inputs!$C$14))</f>
        <v>1686.7250000000001</v>
      </c>
      <c r="G255" s="22">
        <f>MAX(MIN((calculations!A255-inputs!$B$21)/10000,100%),0) * inputs!$B$18</f>
        <v>0</v>
      </c>
      <c r="H255" s="24">
        <f>MIN(inputs!$B$32,A255)</f>
        <v>20000</v>
      </c>
      <c r="I255" s="24">
        <f>inputs!$B$29*(1+inputs!$B$33)-MAX(0,inputs!$B$31*(H255-inputs!$B$30))</f>
        <v>46486.999999999993</v>
      </c>
      <c r="J255" s="19">
        <f>$H255+(INT(COLUMN(J$1)/2) - 5) * ($A255-$H255)/9</f>
        <v>20000</v>
      </c>
      <c r="K255" s="24">
        <f>MAX(0,I255*(1+inputs!$B$33)-MAX(0,inputs!$B$31*(J255-inputs!$B$30)))</f>
        <v>47184.304999999986</v>
      </c>
      <c r="L255" s="19">
        <f>$H255+(INT(COLUMN(L$1)/2) - 5) * ($A255-$H255)/9</f>
        <v>20588.888888888891</v>
      </c>
      <c r="M255" s="24">
        <f>MAX(0,K255*(1+inputs!$B$33)-MAX(0,inputs!$B$31*(L255-inputs!$B$30)))</f>
        <v>47855.629574999977</v>
      </c>
      <c r="N255" s="19">
        <f>$H255+(INT(COLUMN(N$1)/2) - 5) * ($A255-$H255)/9</f>
        <v>21177.777777777777</v>
      </c>
      <c r="O255" s="24">
        <f>MAX(0,M255*(1+inputs!$B$33)-MAX(0,inputs!$B$31*(N255-inputs!$B$30)))</f>
        <v>48484.024018624972</v>
      </c>
      <c r="P255" s="19">
        <f>$H255+(INT(COLUMN(P$1)/2) - 5) * ($A255-$H255)/9</f>
        <v>21766.666666666668</v>
      </c>
      <c r="Q255" s="24">
        <f>MAX(0,O255*(1+inputs!$B$33)-MAX(0,inputs!$B$31*(P255-inputs!$B$30)))</f>
        <v>49068.844378904338</v>
      </c>
      <c r="R255" s="19">
        <f>$H255+(INT(COLUMN(R$1)/2) - 5) * ($A255-$H255)/9</f>
        <v>22355.555555555555</v>
      </c>
      <c r="S255" s="24">
        <f>MAX(0,Q255*(1+inputs!$B$33)-MAX(0,inputs!$B$31*(R255-inputs!$B$30)))</f>
        <v>49609.437044587896</v>
      </c>
      <c r="T255" s="19">
        <f>$H255+(INT(COLUMN(T$1)/2) - 5) * ($A255-$H255)/9</f>
        <v>22944.444444444445</v>
      </c>
      <c r="U255" s="24">
        <f>MAX(0,S255*(1+inputs!$B$33)-MAX(0,inputs!$B$31*(T255-inputs!$B$30)))</f>
        <v>50105.138600256709</v>
      </c>
      <c r="V255" s="19">
        <f>$H255+(INT(COLUMN(V$1)/2) - 5) * ($A255-$H255)/9</f>
        <v>23533.333333333332</v>
      </c>
      <c r="W255" s="24">
        <f>MAX(0,U255*(1+inputs!$B$33)-MAX(0,inputs!$B$31*(V255-inputs!$B$30)))</f>
        <v>50555.275679260551</v>
      </c>
      <c r="X255" s="19">
        <f>$H255+(INT(COLUMN(X$1)/2) - 5) * ($A255-$H255)/9</f>
        <v>24122.222222222223</v>
      </c>
      <c r="Y255" s="24">
        <f>MAX(0,W255*(1+inputs!$B$33)-MAX(0,inputs!$B$31*(X255-inputs!$B$30)))</f>
        <v>50959.164814449454</v>
      </c>
      <c r="Z255" s="19">
        <f>IF(inputs!$B$27="YES",MAX(0,inputs!$B$31*(X255-inputs!$B$30)),0)</f>
        <v>0</v>
      </c>
      <c r="AA255" s="3">
        <f t="shared" si="14"/>
        <v>4232.7250000000004</v>
      </c>
      <c r="AB255" s="1">
        <f t="shared" si="15"/>
        <v>0.33250000000000002</v>
      </c>
      <c r="AC255" s="8">
        <f t="shared" si="16"/>
        <v>21067.275000000001</v>
      </c>
    </row>
    <row r="256" spans="1:29" x14ac:dyDescent="0.2">
      <c r="A256" s="11">
        <f t="shared" si="13"/>
        <v>25400</v>
      </c>
      <c r="B256" s="15">
        <f>inputs!$C$3-MAX(0,MIN((calculations!A256-inputs!$B$8)*0.5,inputs!$C$3))+IF(AND(inputs!$B$23="YES",A256&lt;=inputs!$B$25),inputs!$B$24,0)</f>
        <v>12570</v>
      </c>
      <c r="C256" s="15">
        <f>MAX(0,MIN(A256-B256,inputs!$C$4)*inputs!$B$3)</f>
        <v>2566</v>
      </c>
      <c r="D256" s="16">
        <f>MAX(0,(MIN(A256,inputs!$C$5)-(inputs!$C$4+B256))*inputs!$B$4)</f>
        <v>0</v>
      </c>
      <c r="E256" s="16">
        <f>MAX(0, (calculations!A256-inputs!$C$5)*inputs!$B$5)</f>
        <v>0</v>
      </c>
      <c r="F256" s="19">
        <f>MAX(0,inputs!$B$13*(MIN(calculations!A256,inputs!$C$14)-inputs!$C$13))+MAX(0,inputs!$B$14*(calculations!A256-inputs!$C$14))</f>
        <v>1699.9750000000001</v>
      </c>
      <c r="G256" s="22">
        <f>MAX(MIN((calculations!A256-inputs!$B$21)/10000,100%),0) * inputs!$B$18</f>
        <v>0</v>
      </c>
      <c r="H256" s="24">
        <f>MIN(inputs!$B$32,A256)</f>
        <v>20000</v>
      </c>
      <c r="I256" s="24">
        <f>inputs!$B$29*(1+inputs!$B$33)-MAX(0,inputs!$B$31*(H256-inputs!$B$30))</f>
        <v>46486.999999999993</v>
      </c>
      <c r="J256" s="19">
        <f>$H256+(INT(COLUMN(J$1)/2) - 5) * ($A256-$H256)/9</f>
        <v>20000</v>
      </c>
      <c r="K256" s="24">
        <f>MAX(0,I256*(1+inputs!$B$33)-MAX(0,inputs!$B$31*(J256-inputs!$B$30)))</f>
        <v>47184.304999999986</v>
      </c>
      <c r="L256" s="19">
        <f>$H256+(INT(COLUMN(L$1)/2) - 5) * ($A256-$H256)/9</f>
        <v>20600</v>
      </c>
      <c r="M256" s="24">
        <f>MAX(0,K256*(1+inputs!$B$33)-MAX(0,inputs!$B$31*(L256-inputs!$B$30)))</f>
        <v>47854.629574999977</v>
      </c>
      <c r="N256" s="19">
        <f>$H256+(INT(COLUMN(N$1)/2) - 5) * ($A256-$H256)/9</f>
        <v>21200</v>
      </c>
      <c r="O256" s="24">
        <f>MAX(0,M256*(1+inputs!$B$33)-MAX(0,inputs!$B$31*(N256-inputs!$B$30)))</f>
        <v>48481.009018624973</v>
      </c>
      <c r="P256" s="19">
        <f>$H256+(INT(COLUMN(P$1)/2) - 5) * ($A256-$H256)/9</f>
        <v>21800</v>
      </c>
      <c r="Q256" s="24">
        <f>MAX(0,O256*(1+inputs!$B$33)-MAX(0,inputs!$B$31*(P256-inputs!$B$30)))</f>
        <v>49062.784153904337</v>
      </c>
      <c r="R256" s="19">
        <f>$H256+(INT(COLUMN(R$1)/2) - 5) * ($A256-$H256)/9</f>
        <v>22400</v>
      </c>
      <c r="S256" s="24">
        <f>MAX(0,Q256*(1+inputs!$B$33)-MAX(0,inputs!$B$31*(R256-inputs!$B$30)))</f>
        <v>49599.285916212895</v>
      </c>
      <c r="T256" s="19">
        <f>$H256+(INT(COLUMN(T$1)/2) - 5) * ($A256-$H256)/9</f>
        <v>23000</v>
      </c>
      <c r="U256" s="24">
        <f>MAX(0,S256*(1+inputs!$B$33)-MAX(0,inputs!$B$31*(T256-inputs!$B$30)))</f>
        <v>50089.835204956078</v>
      </c>
      <c r="V256" s="19">
        <f>$H256+(INT(COLUMN(V$1)/2) - 5) * ($A256-$H256)/9</f>
        <v>23600</v>
      </c>
      <c r="W256" s="24">
        <f>MAX(0,U256*(1+inputs!$B$33)-MAX(0,inputs!$B$31*(V256-inputs!$B$30)))</f>
        <v>50533.742733030413</v>
      </c>
      <c r="X256" s="19">
        <f>$H256+(INT(COLUMN(X$1)/2) - 5) * ($A256-$H256)/9</f>
        <v>24200</v>
      </c>
      <c r="Y256" s="24">
        <f>MAX(0,W256*(1+inputs!$B$33)-MAX(0,inputs!$B$31*(X256-inputs!$B$30)))</f>
        <v>50930.308874025861</v>
      </c>
      <c r="Z256" s="19">
        <f>IF(inputs!$B$27="YES",MAX(0,inputs!$B$31*(X256-inputs!$B$30)),0)</f>
        <v>0</v>
      </c>
      <c r="AA256" s="3">
        <f t="shared" si="14"/>
        <v>4265.9750000000004</v>
      </c>
      <c r="AB256" s="1">
        <f t="shared" si="15"/>
        <v>0.33250000000000002</v>
      </c>
      <c r="AC256" s="8">
        <f t="shared" si="16"/>
        <v>21134.025000000001</v>
      </c>
    </row>
    <row r="257" spans="1:29" x14ac:dyDescent="0.2">
      <c r="A257" s="11">
        <f t="shared" si="13"/>
        <v>25500</v>
      </c>
      <c r="B257" s="15">
        <f>inputs!$C$3-MAX(0,MIN((calculations!A257-inputs!$B$8)*0.5,inputs!$C$3))+IF(AND(inputs!$B$23="YES",A257&lt;=inputs!$B$25),inputs!$B$24,0)</f>
        <v>12570</v>
      </c>
      <c r="C257" s="15">
        <f>MAX(0,MIN(A257-B257,inputs!$C$4)*inputs!$B$3)</f>
        <v>2586</v>
      </c>
      <c r="D257" s="16">
        <f>MAX(0,(MIN(A257,inputs!$C$5)-(inputs!$C$4+B257))*inputs!$B$4)</f>
        <v>0</v>
      </c>
      <c r="E257" s="16">
        <f>MAX(0, (calculations!A257-inputs!$C$5)*inputs!$B$5)</f>
        <v>0</v>
      </c>
      <c r="F257" s="19">
        <f>MAX(0,inputs!$B$13*(MIN(calculations!A257,inputs!$C$14)-inputs!$C$13))+MAX(0,inputs!$B$14*(calculations!A257-inputs!$C$14))</f>
        <v>1713.2250000000001</v>
      </c>
      <c r="G257" s="22">
        <f>MAX(MIN((calculations!A257-inputs!$B$21)/10000,100%),0) * inputs!$B$18</f>
        <v>0</v>
      </c>
      <c r="H257" s="24">
        <f>MIN(inputs!$B$32,A257)</f>
        <v>20000</v>
      </c>
      <c r="I257" s="24">
        <f>inputs!$B$29*(1+inputs!$B$33)-MAX(0,inputs!$B$31*(H257-inputs!$B$30))</f>
        <v>46486.999999999993</v>
      </c>
      <c r="J257" s="19">
        <f>$H257+(INT(COLUMN(J$1)/2) - 5) * ($A257-$H257)/9</f>
        <v>20000</v>
      </c>
      <c r="K257" s="24">
        <f>MAX(0,I257*(1+inputs!$B$33)-MAX(0,inputs!$B$31*(J257-inputs!$B$30)))</f>
        <v>47184.304999999986</v>
      </c>
      <c r="L257" s="19">
        <f>$H257+(INT(COLUMN(L$1)/2) - 5) * ($A257-$H257)/9</f>
        <v>20611.111111111109</v>
      </c>
      <c r="M257" s="24">
        <f>MAX(0,K257*(1+inputs!$B$33)-MAX(0,inputs!$B$31*(L257-inputs!$B$30)))</f>
        <v>47853.629574999977</v>
      </c>
      <c r="N257" s="19">
        <f>$H257+(INT(COLUMN(N$1)/2) - 5) * ($A257-$H257)/9</f>
        <v>21222.222222222223</v>
      </c>
      <c r="O257" s="24">
        <f>MAX(0,M257*(1+inputs!$B$33)-MAX(0,inputs!$B$31*(N257-inputs!$B$30)))</f>
        <v>48477.994018624973</v>
      </c>
      <c r="P257" s="19">
        <f>$H257+(INT(COLUMN(P$1)/2) - 5) * ($A257-$H257)/9</f>
        <v>21833.333333333332</v>
      </c>
      <c r="Q257" s="24">
        <f>MAX(0,O257*(1+inputs!$B$33)-MAX(0,inputs!$B$31*(P257-inputs!$B$30)))</f>
        <v>49056.723928904343</v>
      </c>
      <c r="R257" s="19">
        <f>$H257+(INT(COLUMN(R$1)/2) - 5) * ($A257-$H257)/9</f>
        <v>22444.444444444445</v>
      </c>
      <c r="S257" s="24">
        <f>MAX(0,Q257*(1+inputs!$B$33)-MAX(0,inputs!$B$31*(R257-inputs!$B$30)))</f>
        <v>49589.134787837902</v>
      </c>
      <c r="T257" s="19">
        <f>$H257+(INT(COLUMN(T$1)/2) - 5) * ($A257-$H257)/9</f>
        <v>23055.555555555555</v>
      </c>
      <c r="U257" s="24">
        <f>MAX(0,S257*(1+inputs!$B$33)-MAX(0,inputs!$B$31*(T257-inputs!$B$30)))</f>
        <v>50074.531809655462</v>
      </c>
      <c r="V257" s="19">
        <f>$H257+(INT(COLUMN(V$1)/2) - 5) * ($A257-$H257)/9</f>
        <v>23666.666666666668</v>
      </c>
      <c r="W257" s="24">
        <f>MAX(0,U257*(1+inputs!$B$33)-MAX(0,inputs!$B$31*(V257-inputs!$B$30)))</f>
        <v>50512.209786800289</v>
      </c>
      <c r="X257" s="19">
        <f>$H257+(INT(COLUMN(X$1)/2) - 5) * ($A257-$H257)/9</f>
        <v>24277.777777777777</v>
      </c>
      <c r="Y257" s="24">
        <f>MAX(0,W257*(1+inputs!$B$33)-MAX(0,inputs!$B$31*(X257-inputs!$B$30)))</f>
        <v>50901.45293360229</v>
      </c>
      <c r="Z257" s="19">
        <f>IF(inputs!$B$27="YES",MAX(0,inputs!$B$31*(X257-inputs!$B$30)),0)</f>
        <v>0</v>
      </c>
      <c r="AA257" s="3">
        <f t="shared" si="14"/>
        <v>4299.2250000000004</v>
      </c>
      <c r="AB257" s="1">
        <f t="shared" si="15"/>
        <v>0.33250000000000002</v>
      </c>
      <c r="AC257" s="8">
        <f t="shared" si="16"/>
        <v>21200.775000000001</v>
      </c>
    </row>
    <row r="258" spans="1:29" x14ac:dyDescent="0.2">
      <c r="A258" s="11">
        <f t="shared" si="13"/>
        <v>25600</v>
      </c>
      <c r="B258" s="15">
        <f>inputs!$C$3-MAX(0,MIN((calculations!A258-inputs!$B$8)*0.5,inputs!$C$3))+IF(AND(inputs!$B$23="YES",A258&lt;=inputs!$B$25),inputs!$B$24,0)</f>
        <v>12570</v>
      </c>
      <c r="C258" s="15">
        <f>MAX(0,MIN(A258-B258,inputs!$C$4)*inputs!$B$3)</f>
        <v>2606</v>
      </c>
      <c r="D258" s="16">
        <f>MAX(0,(MIN(A258,inputs!$C$5)-(inputs!$C$4+B258))*inputs!$B$4)</f>
        <v>0</v>
      </c>
      <c r="E258" s="16">
        <f>MAX(0, (calculations!A258-inputs!$C$5)*inputs!$B$5)</f>
        <v>0</v>
      </c>
      <c r="F258" s="19">
        <f>MAX(0,inputs!$B$13*(MIN(calculations!A258,inputs!$C$14)-inputs!$C$13))+MAX(0,inputs!$B$14*(calculations!A258-inputs!$C$14))</f>
        <v>1726.4750000000001</v>
      </c>
      <c r="G258" s="22">
        <f>MAX(MIN((calculations!A258-inputs!$B$21)/10000,100%),0) * inputs!$B$18</f>
        <v>0</v>
      </c>
      <c r="H258" s="24">
        <f>MIN(inputs!$B$32,A258)</f>
        <v>20000</v>
      </c>
      <c r="I258" s="24">
        <f>inputs!$B$29*(1+inputs!$B$33)-MAX(0,inputs!$B$31*(H258-inputs!$B$30))</f>
        <v>46486.999999999993</v>
      </c>
      <c r="J258" s="19">
        <f>$H258+(INT(COLUMN(J$1)/2) - 5) * ($A258-$H258)/9</f>
        <v>20000</v>
      </c>
      <c r="K258" s="24">
        <f>MAX(0,I258*(1+inputs!$B$33)-MAX(0,inputs!$B$31*(J258-inputs!$B$30)))</f>
        <v>47184.304999999986</v>
      </c>
      <c r="L258" s="19">
        <f>$H258+(INT(COLUMN(L$1)/2) - 5) * ($A258-$H258)/9</f>
        <v>20622.222222222223</v>
      </c>
      <c r="M258" s="24">
        <f>MAX(0,K258*(1+inputs!$B$33)-MAX(0,inputs!$B$31*(L258-inputs!$B$30)))</f>
        <v>47852.629574999977</v>
      </c>
      <c r="N258" s="19">
        <f>$H258+(INT(COLUMN(N$1)/2) - 5) * ($A258-$H258)/9</f>
        <v>21244.444444444445</v>
      </c>
      <c r="O258" s="24">
        <f>MAX(0,M258*(1+inputs!$B$33)-MAX(0,inputs!$B$31*(N258-inputs!$B$30)))</f>
        <v>48474.979018624967</v>
      </c>
      <c r="P258" s="19">
        <f>$H258+(INT(COLUMN(P$1)/2) - 5) * ($A258-$H258)/9</f>
        <v>21866.666666666668</v>
      </c>
      <c r="Q258" s="24">
        <f>MAX(0,O258*(1+inputs!$B$33)-MAX(0,inputs!$B$31*(P258-inputs!$B$30)))</f>
        <v>49050.663703904334</v>
      </c>
      <c r="R258" s="19">
        <f>$H258+(INT(COLUMN(R$1)/2) - 5) * ($A258-$H258)/9</f>
        <v>22488.888888888891</v>
      </c>
      <c r="S258" s="24">
        <f>MAX(0,Q258*(1+inputs!$B$33)-MAX(0,inputs!$B$31*(R258-inputs!$B$30)))</f>
        <v>49578.983659462894</v>
      </c>
      <c r="T258" s="19">
        <f>$H258+(INT(COLUMN(T$1)/2) - 5) * ($A258-$H258)/9</f>
        <v>23111.111111111109</v>
      </c>
      <c r="U258" s="24">
        <f>MAX(0,S258*(1+inputs!$B$33)-MAX(0,inputs!$B$31*(T258-inputs!$B$30)))</f>
        <v>50059.228414354831</v>
      </c>
      <c r="V258" s="19">
        <f>$H258+(INT(COLUMN(V$1)/2) - 5) * ($A258-$H258)/9</f>
        <v>23733.333333333332</v>
      </c>
      <c r="W258" s="24">
        <f>MAX(0,U258*(1+inputs!$B$33)-MAX(0,inputs!$B$31*(V258-inputs!$B$30)))</f>
        <v>50490.676840570144</v>
      </c>
      <c r="X258" s="19">
        <f>$H258+(INT(COLUMN(X$1)/2) - 5) * ($A258-$H258)/9</f>
        <v>24355.555555555555</v>
      </c>
      <c r="Y258" s="24">
        <f>MAX(0,W258*(1+inputs!$B$33)-MAX(0,inputs!$B$31*(X258-inputs!$B$30)))</f>
        <v>50872.596993178689</v>
      </c>
      <c r="Z258" s="19">
        <f>IF(inputs!$B$27="YES",MAX(0,inputs!$B$31*(X258-inputs!$B$30)),0)</f>
        <v>0</v>
      </c>
      <c r="AA258" s="3">
        <f t="shared" si="14"/>
        <v>4332.4750000000004</v>
      </c>
      <c r="AB258" s="1">
        <f t="shared" si="15"/>
        <v>0.33250000000000002</v>
      </c>
      <c r="AC258" s="8">
        <f t="shared" si="16"/>
        <v>21267.525000000001</v>
      </c>
    </row>
    <row r="259" spans="1:29" x14ac:dyDescent="0.2">
      <c r="A259" s="11">
        <f t="shared" ref="A259:A322" si="17">(ROW(A259)-2)*100</f>
        <v>25700</v>
      </c>
      <c r="B259" s="15">
        <f>inputs!$C$3-MAX(0,MIN((calculations!A259-inputs!$B$8)*0.5,inputs!$C$3))+IF(AND(inputs!$B$23="YES",A259&lt;=inputs!$B$25),inputs!$B$24,0)</f>
        <v>12570</v>
      </c>
      <c r="C259" s="15">
        <f>MAX(0,MIN(A259-B259,inputs!$C$4)*inputs!$B$3)</f>
        <v>2626</v>
      </c>
      <c r="D259" s="16">
        <f>MAX(0,(MIN(A259,inputs!$C$5)-(inputs!$C$4+B259))*inputs!$B$4)</f>
        <v>0</v>
      </c>
      <c r="E259" s="16">
        <f>MAX(0, (calculations!A259-inputs!$C$5)*inputs!$B$5)</f>
        <v>0</v>
      </c>
      <c r="F259" s="19">
        <f>MAX(0,inputs!$B$13*(MIN(calculations!A259,inputs!$C$14)-inputs!$C$13))+MAX(0,inputs!$B$14*(calculations!A259-inputs!$C$14))</f>
        <v>1739.7250000000001</v>
      </c>
      <c r="G259" s="22">
        <f>MAX(MIN((calculations!A259-inputs!$B$21)/10000,100%),0) * inputs!$B$18</f>
        <v>0</v>
      </c>
      <c r="H259" s="24">
        <f>MIN(inputs!$B$32,A259)</f>
        <v>20000</v>
      </c>
      <c r="I259" s="24">
        <f>inputs!$B$29*(1+inputs!$B$33)-MAX(0,inputs!$B$31*(H259-inputs!$B$30))</f>
        <v>46486.999999999993</v>
      </c>
      <c r="J259" s="19">
        <f>$H259+(INT(COLUMN(J$1)/2) - 5) * ($A259-$H259)/9</f>
        <v>20000</v>
      </c>
      <c r="K259" s="24">
        <f>MAX(0,I259*(1+inputs!$B$33)-MAX(0,inputs!$B$31*(J259-inputs!$B$30)))</f>
        <v>47184.304999999986</v>
      </c>
      <c r="L259" s="19">
        <f>$H259+(INT(COLUMN(L$1)/2) - 5) * ($A259-$H259)/9</f>
        <v>20633.333333333332</v>
      </c>
      <c r="M259" s="24">
        <f>MAX(0,K259*(1+inputs!$B$33)-MAX(0,inputs!$B$31*(L259-inputs!$B$30)))</f>
        <v>47851.629574999977</v>
      </c>
      <c r="N259" s="19">
        <f>$H259+(INT(COLUMN(N$1)/2) - 5) * ($A259-$H259)/9</f>
        <v>21266.666666666668</v>
      </c>
      <c r="O259" s="24">
        <f>MAX(0,M259*(1+inputs!$B$33)-MAX(0,inputs!$B$31*(N259-inputs!$B$30)))</f>
        <v>48471.964018624967</v>
      </c>
      <c r="P259" s="19">
        <f>$H259+(INT(COLUMN(P$1)/2) - 5) * ($A259-$H259)/9</f>
        <v>21900</v>
      </c>
      <c r="Q259" s="24">
        <f>MAX(0,O259*(1+inputs!$B$33)-MAX(0,inputs!$B$31*(P259-inputs!$B$30)))</f>
        <v>49044.603478904333</v>
      </c>
      <c r="R259" s="19">
        <f>$H259+(INT(COLUMN(R$1)/2) - 5) * ($A259-$H259)/9</f>
        <v>22533.333333333332</v>
      </c>
      <c r="S259" s="24">
        <f>MAX(0,Q259*(1+inputs!$B$33)-MAX(0,inputs!$B$31*(R259-inputs!$B$30)))</f>
        <v>49568.832531087894</v>
      </c>
      <c r="T259" s="19">
        <f>$H259+(INT(COLUMN(T$1)/2) - 5) * ($A259-$H259)/9</f>
        <v>23166.666666666668</v>
      </c>
      <c r="U259" s="24">
        <f>MAX(0,S259*(1+inputs!$B$33)-MAX(0,inputs!$B$31*(T259-inputs!$B$30)))</f>
        <v>50043.925019054208</v>
      </c>
      <c r="V259" s="19">
        <f>$H259+(INT(COLUMN(V$1)/2) - 5) * ($A259-$H259)/9</f>
        <v>23800</v>
      </c>
      <c r="W259" s="24">
        <f>MAX(0,U259*(1+inputs!$B$33)-MAX(0,inputs!$B$31*(V259-inputs!$B$30)))</f>
        <v>50469.143894340014</v>
      </c>
      <c r="X259" s="19">
        <f>$H259+(INT(COLUMN(X$1)/2) - 5) * ($A259-$H259)/9</f>
        <v>24433.333333333332</v>
      </c>
      <c r="Y259" s="24">
        <f>MAX(0,W259*(1+inputs!$B$33)-MAX(0,inputs!$B$31*(X259-inputs!$B$30)))</f>
        <v>50843.741052755104</v>
      </c>
      <c r="Z259" s="19">
        <f>IF(inputs!$B$27="YES",MAX(0,inputs!$B$31*(X259-inputs!$B$30)),0)</f>
        <v>0</v>
      </c>
      <c r="AA259" s="3">
        <f t="shared" ref="AA259:AA322" si="18">SUM(C259:G259)+Z259</f>
        <v>4365.7250000000004</v>
      </c>
      <c r="AB259" s="1">
        <f t="shared" ref="AB259:AB322" si="19">(AA260-AA259)/100</f>
        <v>0.33250000000000002</v>
      </c>
      <c r="AC259" s="8">
        <f t="shared" si="16"/>
        <v>21334.275000000001</v>
      </c>
    </row>
    <row r="260" spans="1:29" x14ac:dyDescent="0.2">
      <c r="A260" s="11">
        <f t="shared" si="17"/>
        <v>25800</v>
      </c>
      <c r="B260" s="15">
        <f>inputs!$C$3-MAX(0,MIN((calculations!A260-inputs!$B$8)*0.5,inputs!$C$3))+IF(AND(inputs!$B$23="YES",A260&lt;=inputs!$B$25),inputs!$B$24,0)</f>
        <v>12570</v>
      </c>
      <c r="C260" s="15">
        <f>MAX(0,MIN(A260-B260,inputs!$C$4)*inputs!$B$3)</f>
        <v>2646</v>
      </c>
      <c r="D260" s="16">
        <f>MAX(0,(MIN(A260,inputs!$C$5)-(inputs!$C$4+B260))*inputs!$B$4)</f>
        <v>0</v>
      </c>
      <c r="E260" s="16">
        <f>MAX(0, (calculations!A260-inputs!$C$5)*inputs!$B$5)</f>
        <v>0</v>
      </c>
      <c r="F260" s="19">
        <f>MAX(0,inputs!$B$13*(MIN(calculations!A260,inputs!$C$14)-inputs!$C$13))+MAX(0,inputs!$B$14*(calculations!A260-inputs!$C$14))</f>
        <v>1752.9750000000001</v>
      </c>
      <c r="G260" s="22">
        <f>MAX(MIN((calculations!A260-inputs!$B$21)/10000,100%),0) * inputs!$B$18</f>
        <v>0</v>
      </c>
      <c r="H260" s="24">
        <f>MIN(inputs!$B$32,A260)</f>
        <v>20000</v>
      </c>
      <c r="I260" s="24">
        <f>inputs!$B$29*(1+inputs!$B$33)-MAX(0,inputs!$B$31*(H260-inputs!$B$30))</f>
        <v>46486.999999999993</v>
      </c>
      <c r="J260" s="19">
        <f>$H260+(INT(COLUMN(J$1)/2) - 5) * ($A260-$H260)/9</f>
        <v>20000</v>
      </c>
      <c r="K260" s="24">
        <f>MAX(0,I260*(1+inputs!$B$33)-MAX(0,inputs!$B$31*(J260-inputs!$B$30)))</f>
        <v>47184.304999999986</v>
      </c>
      <c r="L260" s="19">
        <f>$H260+(INT(COLUMN(L$1)/2) - 5) * ($A260-$H260)/9</f>
        <v>20644.444444444445</v>
      </c>
      <c r="M260" s="24">
        <f>MAX(0,K260*(1+inputs!$B$33)-MAX(0,inputs!$B$31*(L260-inputs!$B$30)))</f>
        <v>47850.629574999977</v>
      </c>
      <c r="N260" s="19">
        <f>$H260+(INT(COLUMN(N$1)/2) - 5) * ($A260-$H260)/9</f>
        <v>21288.888888888891</v>
      </c>
      <c r="O260" s="24">
        <f>MAX(0,M260*(1+inputs!$B$33)-MAX(0,inputs!$B$31*(N260-inputs!$B$30)))</f>
        <v>48468.949018624968</v>
      </c>
      <c r="P260" s="19">
        <f>$H260+(INT(COLUMN(P$1)/2) - 5) * ($A260-$H260)/9</f>
        <v>21933.333333333332</v>
      </c>
      <c r="Q260" s="24">
        <f>MAX(0,O260*(1+inputs!$B$33)-MAX(0,inputs!$B$31*(P260-inputs!$B$30)))</f>
        <v>49038.543253904332</v>
      </c>
      <c r="R260" s="19">
        <f>$H260+(INT(COLUMN(R$1)/2) - 5) * ($A260-$H260)/9</f>
        <v>22577.777777777777</v>
      </c>
      <c r="S260" s="24">
        <f>MAX(0,Q260*(1+inputs!$B$33)-MAX(0,inputs!$B$31*(R260-inputs!$B$30)))</f>
        <v>49558.681402712893</v>
      </c>
      <c r="T260" s="19">
        <f>$H260+(INT(COLUMN(T$1)/2) - 5) * ($A260-$H260)/9</f>
        <v>23222.222222222223</v>
      </c>
      <c r="U260" s="24">
        <f>MAX(0,S260*(1+inputs!$B$33)-MAX(0,inputs!$B$31*(T260-inputs!$B$30)))</f>
        <v>50028.621623753577</v>
      </c>
      <c r="V260" s="19">
        <f>$H260+(INT(COLUMN(V$1)/2) - 5) * ($A260-$H260)/9</f>
        <v>23866.666666666668</v>
      </c>
      <c r="W260" s="24">
        <f>MAX(0,U260*(1+inputs!$B$33)-MAX(0,inputs!$B$31*(V260-inputs!$B$30)))</f>
        <v>50447.610948109876</v>
      </c>
      <c r="X260" s="19">
        <f>$H260+(INT(COLUMN(X$1)/2) - 5) * ($A260-$H260)/9</f>
        <v>24511.111111111109</v>
      </c>
      <c r="Y260" s="24">
        <f>MAX(0,W260*(1+inputs!$B$33)-MAX(0,inputs!$B$31*(X260-inputs!$B$30)))</f>
        <v>50814.885112331518</v>
      </c>
      <c r="Z260" s="19">
        <f>IF(inputs!$B$27="YES",MAX(0,inputs!$B$31*(X260-inputs!$B$30)),0)</f>
        <v>0</v>
      </c>
      <c r="AA260" s="3">
        <f t="shared" si="18"/>
        <v>4398.9750000000004</v>
      </c>
      <c r="AB260" s="1">
        <f t="shared" si="19"/>
        <v>0.33250000000000002</v>
      </c>
      <c r="AC260" s="8">
        <f t="shared" si="16"/>
        <v>21401.025000000001</v>
      </c>
    </row>
    <row r="261" spans="1:29" x14ac:dyDescent="0.2">
      <c r="A261" s="11">
        <f t="shared" si="17"/>
        <v>25900</v>
      </c>
      <c r="B261" s="15">
        <f>inputs!$C$3-MAX(0,MIN((calculations!A261-inputs!$B$8)*0.5,inputs!$C$3))+IF(AND(inputs!$B$23="YES",A261&lt;=inputs!$B$25),inputs!$B$24,0)</f>
        <v>12570</v>
      </c>
      <c r="C261" s="15">
        <f>MAX(0,MIN(A261-B261,inputs!$C$4)*inputs!$B$3)</f>
        <v>2666</v>
      </c>
      <c r="D261" s="16">
        <f>MAX(0,(MIN(A261,inputs!$C$5)-(inputs!$C$4+B261))*inputs!$B$4)</f>
        <v>0</v>
      </c>
      <c r="E261" s="16">
        <f>MAX(0, (calculations!A261-inputs!$C$5)*inputs!$B$5)</f>
        <v>0</v>
      </c>
      <c r="F261" s="19">
        <f>MAX(0,inputs!$B$13*(MIN(calculations!A261,inputs!$C$14)-inputs!$C$13))+MAX(0,inputs!$B$14*(calculations!A261-inputs!$C$14))</f>
        <v>1766.2250000000001</v>
      </c>
      <c r="G261" s="22">
        <f>MAX(MIN((calculations!A261-inputs!$B$21)/10000,100%),0) * inputs!$B$18</f>
        <v>0</v>
      </c>
      <c r="H261" s="24">
        <f>MIN(inputs!$B$32,A261)</f>
        <v>20000</v>
      </c>
      <c r="I261" s="24">
        <f>inputs!$B$29*(1+inputs!$B$33)-MAX(0,inputs!$B$31*(H261-inputs!$B$30))</f>
        <v>46486.999999999993</v>
      </c>
      <c r="J261" s="19">
        <f>$H261+(INT(COLUMN(J$1)/2) - 5) * ($A261-$H261)/9</f>
        <v>20000</v>
      </c>
      <c r="K261" s="24">
        <f>MAX(0,I261*(1+inputs!$B$33)-MAX(0,inputs!$B$31*(J261-inputs!$B$30)))</f>
        <v>47184.304999999986</v>
      </c>
      <c r="L261" s="19">
        <f>$H261+(INT(COLUMN(L$1)/2) - 5) * ($A261-$H261)/9</f>
        <v>20655.555555555555</v>
      </c>
      <c r="M261" s="24">
        <f>MAX(0,K261*(1+inputs!$B$33)-MAX(0,inputs!$B$31*(L261-inputs!$B$30)))</f>
        <v>47849.629574999977</v>
      </c>
      <c r="N261" s="19">
        <f>$H261+(INT(COLUMN(N$1)/2) - 5) * ($A261-$H261)/9</f>
        <v>21311.111111111109</v>
      </c>
      <c r="O261" s="24">
        <f>MAX(0,M261*(1+inputs!$B$33)-MAX(0,inputs!$B$31*(N261-inputs!$B$30)))</f>
        <v>48465.934018624968</v>
      </c>
      <c r="P261" s="19">
        <f>$H261+(INT(COLUMN(P$1)/2) - 5) * ($A261-$H261)/9</f>
        <v>21966.666666666668</v>
      </c>
      <c r="Q261" s="24">
        <f>MAX(0,O261*(1+inputs!$B$33)-MAX(0,inputs!$B$31*(P261-inputs!$B$30)))</f>
        <v>49032.483028904338</v>
      </c>
      <c r="R261" s="19">
        <f>$H261+(INT(COLUMN(R$1)/2) - 5) * ($A261-$H261)/9</f>
        <v>22622.222222222223</v>
      </c>
      <c r="S261" s="24">
        <f>MAX(0,Q261*(1+inputs!$B$33)-MAX(0,inputs!$B$31*(R261-inputs!$B$30)))</f>
        <v>49548.5302743379</v>
      </c>
      <c r="T261" s="19">
        <f>$H261+(INT(COLUMN(T$1)/2) - 5) * ($A261-$H261)/9</f>
        <v>23277.777777777777</v>
      </c>
      <c r="U261" s="24">
        <f>MAX(0,S261*(1+inputs!$B$33)-MAX(0,inputs!$B$31*(T261-inputs!$B$30)))</f>
        <v>50013.318228452961</v>
      </c>
      <c r="V261" s="19">
        <f>$H261+(INT(COLUMN(V$1)/2) - 5) * ($A261-$H261)/9</f>
        <v>23933.333333333332</v>
      </c>
      <c r="W261" s="24">
        <f>MAX(0,U261*(1+inputs!$B$33)-MAX(0,inputs!$B$31*(V261-inputs!$B$30)))</f>
        <v>50426.078001879745</v>
      </c>
      <c r="X261" s="19">
        <f>$H261+(INT(COLUMN(X$1)/2) - 5) * ($A261-$H261)/9</f>
        <v>24588.888888888891</v>
      </c>
      <c r="Y261" s="24">
        <f>MAX(0,W261*(1+inputs!$B$33)-MAX(0,inputs!$B$31*(X261-inputs!$B$30)))</f>
        <v>50786.029171907932</v>
      </c>
      <c r="Z261" s="19">
        <f>IF(inputs!$B$27="YES",MAX(0,inputs!$B$31*(X261-inputs!$B$30)),0)</f>
        <v>0</v>
      </c>
      <c r="AA261" s="3">
        <f t="shared" si="18"/>
        <v>4432.2250000000004</v>
      </c>
      <c r="AB261" s="1">
        <f t="shared" si="19"/>
        <v>0.33250000000000002</v>
      </c>
      <c r="AC261" s="8">
        <f t="shared" si="16"/>
        <v>21467.775000000001</v>
      </c>
    </row>
    <row r="262" spans="1:29" x14ac:dyDescent="0.2">
      <c r="A262" s="11">
        <f t="shared" si="17"/>
        <v>26000</v>
      </c>
      <c r="B262" s="15">
        <f>inputs!$C$3-MAX(0,MIN((calculations!A262-inputs!$B$8)*0.5,inputs!$C$3))+IF(AND(inputs!$B$23="YES",A262&lt;=inputs!$B$25),inputs!$B$24,0)</f>
        <v>12570</v>
      </c>
      <c r="C262" s="15">
        <f>MAX(0,MIN(A262-B262,inputs!$C$4)*inputs!$B$3)</f>
        <v>2686</v>
      </c>
      <c r="D262" s="16">
        <f>MAX(0,(MIN(A262,inputs!$C$5)-(inputs!$C$4+B262))*inputs!$B$4)</f>
        <v>0</v>
      </c>
      <c r="E262" s="16">
        <f>MAX(0, (calculations!A262-inputs!$C$5)*inputs!$B$5)</f>
        <v>0</v>
      </c>
      <c r="F262" s="19">
        <f>MAX(0,inputs!$B$13*(MIN(calculations!A262,inputs!$C$14)-inputs!$C$13))+MAX(0,inputs!$B$14*(calculations!A262-inputs!$C$14))</f>
        <v>1779.4750000000001</v>
      </c>
      <c r="G262" s="22">
        <f>MAX(MIN((calculations!A262-inputs!$B$21)/10000,100%),0) * inputs!$B$18</f>
        <v>0</v>
      </c>
      <c r="H262" s="24">
        <f>MIN(inputs!$B$32,A262)</f>
        <v>20000</v>
      </c>
      <c r="I262" s="24">
        <f>inputs!$B$29*(1+inputs!$B$33)-MAX(0,inputs!$B$31*(H262-inputs!$B$30))</f>
        <v>46486.999999999993</v>
      </c>
      <c r="J262" s="19">
        <f>$H262+(INT(COLUMN(J$1)/2) - 5) * ($A262-$H262)/9</f>
        <v>20000</v>
      </c>
      <c r="K262" s="24">
        <f>MAX(0,I262*(1+inputs!$B$33)-MAX(0,inputs!$B$31*(J262-inputs!$B$30)))</f>
        <v>47184.304999999986</v>
      </c>
      <c r="L262" s="19">
        <f>$H262+(INT(COLUMN(L$1)/2) - 5) * ($A262-$H262)/9</f>
        <v>20666.666666666668</v>
      </c>
      <c r="M262" s="24">
        <f>MAX(0,K262*(1+inputs!$B$33)-MAX(0,inputs!$B$31*(L262-inputs!$B$30)))</f>
        <v>47848.629574999977</v>
      </c>
      <c r="N262" s="19">
        <f>$H262+(INT(COLUMN(N$1)/2) - 5) * ($A262-$H262)/9</f>
        <v>21333.333333333332</v>
      </c>
      <c r="O262" s="24">
        <f>MAX(0,M262*(1+inputs!$B$33)-MAX(0,inputs!$B$31*(N262-inputs!$B$30)))</f>
        <v>48462.919018624969</v>
      </c>
      <c r="P262" s="19">
        <f>$H262+(INT(COLUMN(P$1)/2) - 5) * ($A262-$H262)/9</f>
        <v>22000</v>
      </c>
      <c r="Q262" s="24">
        <f>MAX(0,O262*(1+inputs!$B$33)-MAX(0,inputs!$B$31*(P262-inputs!$B$30)))</f>
        <v>49026.422803904337</v>
      </c>
      <c r="R262" s="19">
        <f>$H262+(INT(COLUMN(R$1)/2) - 5) * ($A262-$H262)/9</f>
        <v>22666.666666666668</v>
      </c>
      <c r="S262" s="24">
        <f>MAX(0,Q262*(1+inputs!$B$33)-MAX(0,inputs!$B$31*(R262-inputs!$B$30)))</f>
        <v>49538.379145962892</v>
      </c>
      <c r="T262" s="19">
        <f>$H262+(INT(COLUMN(T$1)/2) - 5) * ($A262-$H262)/9</f>
        <v>23333.333333333332</v>
      </c>
      <c r="U262" s="24">
        <f>MAX(0,S262*(1+inputs!$B$33)-MAX(0,inputs!$B$31*(T262-inputs!$B$30)))</f>
        <v>49998.014833152331</v>
      </c>
      <c r="V262" s="19">
        <f>$H262+(INT(COLUMN(V$1)/2) - 5) * ($A262-$H262)/9</f>
        <v>24000</v>
      </c>
      <c r="W262" s="24">
        <f>MAX(0,U262*(1+inputs!$B$33)-MAX(0,inputs!$B$31*(V262-inputs!$B$30)))</f>
        <v>50404.545055649607</v>
      </c>
      <c r="X262" s="19">
        <f>$H262+(INT(COLUMN(X$1)/2) - 5) * ($A262-$H262)/9</f>
        <v>24666.666666666668</v>
      </c>
      <c r="Y262" s="24">
        <f>MAX(0,W262*(1+inputs!$B$33)-MAX(0,inputs!$B$31*(X262-inputs!$B$30)))</f>
        <v>50757.173231484347</v>
      </c>
      <c r="Z262" s="19">
        <f>IF(inputs!$B$27="YES",MAX(0,inputs!$B$31*(X262-inputs!$B$30)),0)</f>
        <v>0</v>
      </c>
      <c r="AA262" s="3">
        <f t="shared" si="18"/>
        <v>4465.4750000000004</v>
      </c>
      <c r="AB262" s="1">
        <f t="shared" si="19"/>
        <v>0.33250000000000002</v>
      </c>
      <c r="AC262" s="8">
        <f t="shared" si="16"/>
        <v>21534.525000000001</v>
      </c>
    </row>
    <row r="263" spans="1:29" x14ac:dyDescent="0.2">
      <c r="A263" s="11">
        <f t="shared" si="17"/>
        <v>26100</v>
      </c>
      <c r="B263" s="15">
        <f>inputs!$C$3-MAX(0,MIN((calculations!A263-inputs!$B$8)*0.5,inputs!$C$3))+IF(AND(inputs!$B$23="YES",A263&lt;=inputs!$B$25),inputs!$B$24,0)</f>
        <v>12570</v>
      </c>
      <c r="C263" s="15">
        <f>MAX(0,MIN(A263-B263,inputs!$C$4)*inputs!$B$3)</f>
        <v>2706</v>
      </c>
      <c r="D263" s="16">
        <f>MAX(0,(MIN(A263,inputs!$C$5)-(inputs!$C$4+B263))*inputs!$B$4)</f>
        <v>0</v>
      </c>
      <c r="E263" s="16">
        <f>MAX(0, (calculations!A263-inputs!$C$5)*inputs!$B$5)</f>
        <v>0</v>
      </c>
      <c r="F263" s="19">
        <f>MAX(0,inputs!$B$13*(MIN(calculations!A263,inputs!$C$14)-inputs!$C$13))+MAX(0,inputs!$B$14*(calculations!A263-inputs!$C$14))</f>
        <v>1792.7250000000001</v>
      </c>
      <c r="G263" s="22">
        <f>MAX(MIN((calculations!A263-inputs!$B$21)/10000,100%),0) * inputs!$B$18</f>
        <v>0</v>
      </c>
      <c r="H263" s="24">
        <f>MIN(inputs!$B$32,A263)</f>
        <v>20000</v>
      </c>
      <c r="I263" s="24">
        <f>inputs!$B$29*(1+inputs!$B$33)-MAX(0,inputs!$B$31*(H263-inputs!$B$30))</f>
        <v>46486.999999999993</v>
      </c>
      <c r="J263" s="19">
        <f>$H263+(INT(COLUMN(J$1)/2) - 5) * ($A263-$H263)/9</f>
        <v>20000</v>
      </c>
      <c r="K263" s="24">
        <f>MAX(0,I263*(1+inputs!$B$33)-MAX(0,inputs!$B$31*(J263-inputs!$B$30)))</f>
        <v>47184.304999999986</v>
      </c>
      <c r="L263" s="19">
        <f>$H263+(INT(COLUMN(L$1)/2) - 5) * ($A263-$H263)/9</f>
        <v>20677.777777777777</v>
      </c>
      <c r="M263" s="24">
        <f>MAX(0,K263*(1+inputs!$B$33)-MAX(0,inputs!$B$31*(L263-inputs!$B$30)))</f>
        <v>47847.629574999977</v>
      </c>
      <c r="N263" s="19">
        <f>$H263+(INT(COLUMN(N$1)/2) - 5) * ($A263-$H263)/9</f>
        <v>21355.555555555555</v>
      </c>
      <c r="O263" s="24">
        <f>MAX(0,M263*(1+inputs!$B$33)-MAX(0,inputs!$B$31*(N263-inputs!$B$30)))</f>
        <v>48459.904018624969</v>
      </c>
      <c r="P263" s="19">
        <f>$H263+(INT(COLUMN(P$1)/2) - 5) * ($A263-$H263)/9</f>
        <v>22033.333333333332</v>
      </c>
      <c r="Q263" s="24">
        <f>MAX(0,O263*(1+inputs!$B$33)-MAX(0,inputs!$B$31*(P263-inputs!$B$30)))</f>
        <v>49020.362578904336</v>
      </c>
      <c r="R263" s="19">
        <f>$H263+(INT(COLUMN(R$1)/2) - 5) * ($A263-$H263)/9</f>
        <v>22711.111111111109</v>
      </c>
      <c r="S263" s="24">
        <f>MAX(0,Q263*(1+inputs!$B$33)-MAX(0,inputs!$B$31*(R263-inputs!$B$30)))</f>
        <v>49528.228017587891</v>
      </c>
      <c r="T263" s="19">
        <f>$H263+(INT(COLUMN(T$1)/2) - 5) * ($A263-$H263)/9</f>
        <v>23388.888888888891</v>
      </c>
      <c r="U263" s="24">
        <f>MAX(0,S263*(1+inputs!$B$33)-MAX(0,inputs!$B$31*(T263-inputs!$B$30)))</f>
        <v>49982.7114378517</v>
      </c>
      <c r="V263" s="19">
        <f>$H263+(INT(COLUMN(V$1)/2) - 5) * ($A263-$H263)/9</f>
        <v>24066.666666666668</v>
      </c>
      <c r="W263" s="24">
        <f>MAX(0,U263*(1+inputs!$B$33)-MAX(0,inputs!$B$31*(V263-inputs!$B$30)))</f>
        <v>50383.012109419469</v>
      </c>
      <c r="X263" s="19">
        <f>$H263+(INT(COLUMN(X$1)/2) - 5) * ($A263-$H263)/9</f>
        <v>24744.444444444445</v>
      </c>
      <c r="Y263" s="24">
        <f>MAX(0,W263*(1+inputs!$B$33)-MAX(0,inputs!$B$31*(X263-inputs!$B$30)))</f>
        <v>50728.317291060754</v>
      </c>
      <c r="Z263" s="19">
        <f>IF(inputs!$B$27="YES",MAX(0,inputs!$B$31*(X263-inputs!$B$30)),0)</f>
        <v>0</v>
      </c>
      <c r="AA263" s="3">
        <f t="shared" si="18"/>
        <v>4498.7250000000004</v>
      </c>
      <c r="AB263" s="1">
        <f t="shared" si="19"/>
        <v>0.33250000000000002</v>
      </c>
      <c r="AC263" s="8">
        <f t="shared" si="16"/>
        <v>21601.275000000001</v>
      </c>
    </row>
    <row r="264" spans="1:29" x14ac:dyDescent="0.2">
      <c r="A264" s="11">
        <f t="shared" si="17"/>
        <v>26200</v>
      </c>
      <c r="B264" s="15">
        <f>inputs!$C$3-MAX(0,MIN((calculations!A264-inputs!$B$8)*0.5,inputs!$C$3))+IF(AND(inputs!$B$23="YES",A264&lt;=inputs!$B$25),inputs!$B$24,0)</f>
        <v>12570</v>
      </c>
      <c r="C264" s="15">
        <f>MAX(0,MIN(A264-B264,inputs!$C$4)*inputs!$B$3)</f>
        <v>2726</v>
      </c>
      <c r="D264" s="16">
        <f>MAX(0,(MIN(A264,inputs!$C$5)-(inputs!$C$4+B264))*inputs!$B$4)</f>
        <v>0</v>
      </c>
      <c r="E264" s="16">
        <f>MAX(0, (calculations!A264-inputs!$C$5)*inputs!$B$5)</f>
        <v>0</v>
      </c>
      <c r="F264" s="19">
        <f>MAX(0,inputs!$B$13*(MIN(calculations!A264,inputs!$C$14)-inputs!$C$13))+MAX(0,inputs!$B$14*(calculations!A264-inputs!$C$14))</f>
        <v>1805.9750000000001</v>
      </c>
      <c r="G264" s="22">
        <f>MAX(MIN((calculations!A264-inputs!$B$21)/10000,100%),0) * inputs!$B$18</f>
        <v>0</v>
      </c>
      <c r="H264" s="24">
        <f>MIN(inputs!$B$32,A264)</f>
        <v>20000</v>
      </c>
      <c r="I264" s="24">
        <f>inputs!$B$29*(1+inputs!$B$33)-MAX(0,inputs!$B$31*(H264-inputs!$B$30))</f>
        <v>46486.999999999993</v>
      </c>
      <c r="J264" s="19">
        <f>$H264+(INT(COLUMN(J$1)/2) - 5) * ($A264-$H264)/9</f>
        <v>20000</v>
      </c>
      <c r="K264" s="24">
        <f>MAX(0,I264*(1+inputs!$B$33)-MAX(0,inputs!$B$31*(J264-inputs!$B$30)))</f>
        <v>47184.304999999986</v>
      </c>
      <c r="L264" s="19">
        <f>$H264+(INT(COLUMN(L$1)/2) - 5) * ($A264-$H264)/9</f>
        <v>20688.888888888891</v>
      </c>
      <c r="M264" s="24">
        <f>MAX(0,K264*(1+inputs!$B$33)-MAX(0,inputs!$B$31*(L264-inputs!$B$30)))</f>
        <v>47846.629574999977</v>
      </c>
      <c r="N264" s="19">
        <f>$H264+(INT(COLUMN(N$1)/2) - 5) * ($A264-$H264)/9</f>
        <v>21377.777777777777</v>
      </c>
      <c r="O264" s="24">
        <f>MAX(0,M264*(1+inputs!$B$33)-MAX(0,inputs!$B$31*(N264-inputs!$B$30)))</f>
        <v>48456.88901862497</v>
      </c>
      <c r="P264" s="19">
        <f>$H264+(INT(COLUMN(P$1)/2) - 5) * ($A264-$H264)/9</f>
        <v>22066.666666666668</v>
      </c>
      <c r="Q264" s="24">
        <f>MAX(0,O264*(1+inputs!$B$33)-MAX(0,inputs!$B$31*(P264-inputs!$B$30)))</f>
        <v>49014.302353904335</v>
      </c>
      <c r="R264" s="19">
        <f>$H264+(INT(COLUMN(R$1)/2) - 5) * ($A264-$H264)/9</f>
        <v>22755.555555555555</v>
      </c>
      <c r="S264" s="24">
        <f>MAX(0,Q264*(1+inputs!$B$33)-MAX(0,inputs!$B$31*(R264-inputs!$B$30)))</f>
        <v>49518.076889212891</v>
      </c>
      <c r="T264" s="19">
        <f>$H264+(INT(COLUMN(T$1)/2) - 5) * ($A264-$H264)/9</f>
        <v>23444.444444444445</v>
      </c>
      <c r="U264" s="24">
        <f>MAX(0,S264*(1+inputs!$B$33)-MAX(0,inputs!$B$31*(T264-inputs!$B$30)))</f>
        <v>49967.408042551077</v>
      </c>
      <c r="V264" s="19">
        <f>$H264+(INT(COLUMN(V$1)/2) - 5) * ($A264-$H264)/9</f>
        <v>24133.333333333332</v>
      </c>
      <c r="W264" s="24">
        <f>MAX(0,U264*(1+inputs!$B$33)-MAX(0,inputs!$B$31*(V264-inputs!$B$30)))</f>
        <v>50361.479163189339</v>
      </c>
      <c r="X264" s="19">
        <f>$H264+(INT(COLUMN(X$1)/2) - 5) * ($A264-$H264)/9</f>
        <v>24822.222222222223</v>
      </c>
      <c r="Y264" s="24">
        <f>MAX(0,W264*(1+inputs!$B$33)-MAX(0,inputs!$B$31*(X264-inputs!$B$30)))</f>
        <v>50699.461350637168</v>
      </c>
      <c r="Z264" s="19">
        <f>IF(inputs!$B$27="YES",MAX(0,inputs!$B$31*(X264-inputs!$B$30)),0)</f>
        <v>0</v>
      </c>
      <c r="AA264" s="3">
        <f t="shared" si="18"/>
        <v>4531.9750000000004</v>
      </c>
      <c r="AB264" s="1">
        <f t="shared" si="19"/>
        <v>0.33250000000000002</v>
      </c>
      <c r="AC264" s="8">
        <f t="shared" si="16"/>
        <v>21668.025000000001</v>
      </c>
    </row>
    <row r="265" spans="1:29" x14ac:dyDescent="0.2">
      <c r="A265" s="11">
        <f t="shared" si="17"/>
        <v>26300</v>
      </c>
      <c r="B265" s="15">
        <f>inputs!$C$3-MAX(0,MIN((calculations!A265-inputs!$B$8)*0.5,inputs!$C$3))+IF(AND(inputs!$B$23="YES",A265&lt;=inputs!$B$25),inputs!$B$24,0)</f>
        <v>12570</v>
      </c>
      <c r="C265" s="15">
        <f>MAX(0,MIN(A265-B265,inputs!$C$4)*inputs!$B$3)</f>
        <v>2746</v>
      </c>
      <c r="D265" s="16">
        <f>MAX(0,(MIN(A265,inputs!$C$5)-(inputs!$C$4+B265))*inputs!$B$4)</f>
        <v>0</v>
      </c>
      <c r="E265" s="16">
        <f>MAX(0, (calculations!A265-inputs!$C$5)*inputs!$B$5)</f>
        <v>0</v>
      </c>
      <c r="F265" s="19">
        <f>MAX(0,inputs!$B$13*(MIN(calculations!A265,inputs!$C$14)-inputs!$C$13))+MAX(0,inputs!$B$14*(calculations!A265-inputs!$C$14))</f>
        <v>1819.2250000000001</v>
      </c>
      <c r="G265" s="22">
        <f>MAX(MIN((calculations!A265-inputs!$B$21)/10000,100%),0) * inputs!$B$18</f>
        <v>0</v>
      </c>
      <c r="H265" s="24">
        <f>MIN(inputs!$B$32,A265)</f>
        <v>20000</v>
      </c>
      <c r="I265" s="24">
        <f>inputs!$B$29*(1+inputs!$B$33)-MAX(0,inputs!$B$31*(H265-inputs!$B$30))</f>
        <v>46486.999999999993</v>
      </c>
      <c r="J265" s="19">
        <f>$H265+(INT(COLUMN(J$1)/2) - 5) * ($A265-$H265)/9</f>
        <v>20000</v>
      </c>
      <c r="K265" s="24">
        <f>MAX(0,I265*(1+inputs!$B$33)-MAX(0,inputs!$B$31*(J265-inputs!$B$30)))</f>
        <v>47184.304999999986</v>
      </c>
      <c r="L265" s="19">
        <f>$H265+(INT(COLUMN(L$1)/2) - 5) * ($A265-$H265)/9</f>
        <v>20700</v>
      </c>
      <c r="M265" s="24">
        <f>MAX(0,K265*(1+inputs!$B$33)-MAX(0,inputs!$B$31*(L265-inputs!$B$30)))</f>
        <v>47845.629574999977</v>
      </c>
      <c r="N265" s="19">
        <f>$H265+(INT(COLUMN(N$1)/2) - 5) * ($A265-$H265)/9</f>
        <v>21400</v>
      </c>
      <c r="O265" s="24">
        <f>MAX(0,M265*(1+inputs!$B$33)-MAX(0,inputs!$B$31*(N265-inputs!$B$30)))</f>
        <v>48453.874018624971</v>
      </c>
      <c r="P265" s="19">
        <f>$H265+(INT(COLUMN(P$1)/2) - 5) * ($A265-$H265)/9</f>
        <v>22100</v>
      </c>
      <c r="Q265" s="24">
        <f>MAX(0,O265*(1+inputs!$B$33)-MAX(0,inputs!$B$31*(P265-inputs!$B$30)))</f>
        <v>49008.242128904341</v>
      </c>
      <c r="R265" s="19">
        <f>$H265+(INT(COLUMN(R$1)/2) - 5) * ($A265-$H265)/9</f>
        <v>22800</v>
      </c>
      <c r="S265" s="24">
        <f>MAX(0,Q265*(1+inputs!$B$33)-MAX(0,inputs!$B$31*(R265-inputs!$B$30)))</f>
        <v>49507.925760837898</v>
      </c>
      <c r="T265" s="19">
        <f>$H265+(INT(COLUMN(T$1)/2) - 5) * ($A265-$H265)/9</f>
        <v>23500</v>
      </c>
      <c r="U265" s="24">
        <f>MAX(0,S265*(1+inputs!$B$33)-MAX(0,inputs!$B$31*(T265-inputs!$B$30)))</f>
        <v>49952.10464725046</v>
      </c>
      <c r="V265" s="19">
        <f>$H265+(INT(COLUMN(V$1)/2) - 5) * ($A265-$H265)/9</f>
        <v>24200</v>
      </c>
      <c r="W265" s="24">
        <f>MAX(0,U265*(1+inputs!$B$33)-MAX(0,inputs!$B$31*(V265-inputs!$B$30)))</f>
        <v>50339.946216959208</v>
      </c>
      <c r="X265" s="19">
        <f>$H265+(INT(COLUMN(X$1)/2) - 5) * ($A265-$H265)/9</f>
        <v>24900</v>
      </c>
      <c r="Y265" s="24">
        <f>MAX(0,W265*(1+inputs!$B$33)-MAX(0,inputs!$B$31*(X265-inputs!$B$30)))</f>
        <v>50670.605410213589</v>
      </c>
      <c r="Z265" s="19">
        <f>IF(inputs!$B$27="YES",MAX(0,inputs!$B$31*(X265-inputs!$B$30)),0)</f>
        <v>0</v>
      </c>
      <c r="AA265" s="3">
        <f t="shared" si="18"/>
        <v>4565.2250000000004</v>
      </c>
      <c r="AB265" s="1">
        <f t="shared" si="19"/>
        <v>0.33250000000000002</v>
      </c>
      <c r="AC265" s="8">
        <f t="shared" si="16"/>
        <v>21734.775000000001</v>
      </c>
    </row>
    <row r="266" spans="1:29" x14ac:dyDescent="0.2">
      <c r="A266" s="11">
        <f t="shared" si="17"/>
        <v>26400</v>
      </c>
      <c r="B266" s="15">
        <f>inputs!$C$3-MAX(0,MIN((calculations!A266-inputs!$B$8)*0.5,inputs!$C$3))+IF(AND(inputs!$B$23="YES",A266&lt;=inputs!$B$25),inputs!$B$24,0)</f>
        <v>12570</v>
      </c>
      <c r="C266" s="15">
        <f>MAX(0,MIN(A266-B266,inputs!$C$4)*inputs!$B$3)</f>
        <v>2766</v>
      </c>
      <c r="D266" s="16">
        <f>MAX(0,(MIN(A266,inputs!$C$5)-(inputs!$C$4+B266))*inputs!$B$4)</f>
        <v>0</v>
      </c>
      <c r="E266" s="16">
        <f>MAX(0, (calculations!A266-inputs!$C$5)*inputs!$B$5)</f>
        <v>0</v>
      </c>
      <c r="F266" s="19">
        <f>MAX(0,inputs!$B$13*(MIN(calculations!A266,inputs!$C$14)-inputs!$C$13))+MAX(0,inputs!$B$14*(calculations!A266-inputs!$C$14))</f>
        <v>1832.4750000000001</v>
      </c>
      <c r="G266" s="22">
        <f>MAX(MIN((calculations!A266-inputs!$B$21)/10000,100%),0) * inputs!$B$18</f>
        <v>0</v>
      </c>
      <c r="H266" s="24">
        <f>MIN(inputs!$B$32,A266)</f>
        <v>20000</v>
      </c>
      <c r="I266" s="24">
        <f>inputs!$B$29*(1+inputs!$B$33)-MAX(0,inputs!$B$31*(H266-inputs!$B$30))</f>
        <v>46486.999999999993</v>
      </c>
      <c r="J266" s="19">
        <f>$H266+(INT(COLUMN(J$1)/2) - 5) * ($A266-$H266)/9</f>
        <v>20000</v>
      </c>
      <c r="K266" s="24">
        <f>MAX(0,I266*(1+inputs!$B$33)-MAX(0,inputs!$B$31*(J266-inputs!$B$30)))</f>
        <v>47184.304999999986</v>
      </c>
      <c r="L266" s="19">
        <f>$H266+(INT(COLUMN(L$1)/2) - 5) * ($A266-$H266)/9</f>
        <v>20711.111111111109</v>
      </c>
      <c r="M266" s="24">
        <f>MAX(0,K266*(1+inputs!$B$33)-MAX(0,inputs!$B$31*(L266-inputs!$B$30)))</f>
        <v>47844.629574999977</v>
      </c>
      <c r="N266" s="19">
        <f>$H266+(INT(COLUMN(N$1)/2) - 5) * ($A266-$H266)/9</f>
        <v>21422.222222222223</v>
      </c>
      <c r="O266" s="24">
        <f>MAX(0,M266*(1+inputs!$B$33)-MAX(0,inputs!$B$31*(N266-inputs!$B$30)))</f>
        <v>48450.859018624971</v>
      </c>
      <c r="P266" s="19">
        <f>$H266+(INT(COLUMN(P$1)/2) - 5) * ($A266-$H266)/9</f>
        <v>22133.333333333332</v>
      </c>
      <c r="Q266" s="24">
        <f>MAX(0,O266*(1+inputs!$B$33)-MAX(0,inputs!$B$31*(P266-inputs!$B$30)))</f>
        <v>49002.18190390434</v>
      </c>
      <c r="R266" s="19">
        <f>$H266+(INT(COLUMN(R$1)/2) - 5) * ($A266-$H266)/9</f>
        <v>22844.444444444445</v>
      </c>
      <c r="S266" s="24">
        <f>MAX(0,Q266*(1+inputs!$B$33)-MAX(0,inputs!$B$31*(R266-inputs!$B$30)))</f>
        <v>49497.774632462897</v>
      </c>
      <c r="T266" s="19">
        <f>$H266+(INT(COLUMN(T$1)/2) - 5) * ($A266-$H266)/9</f>
        <v>23555.555555555555</v>
      </c>
      <c r="U266" s="24">
        <f>MAX(0,S266*(1+inputs!$B$33)-MAX(0,inputs!$B$31*(T266-inputs!$B$30)))</f>
        <v>49936.80125194983</v>
      </c>
      <c r="V266" s="19">
        <f>$H266+(INT(COLUMN(V$1)/2) - 5) * ($A266-$H266)/9</f>
        <v>24266.666666666668</v>
      </c>
      <c r="W266" s="24">
        <f>MAX(0,U266*(1+inputs!$B$33)-MAX(0,inputs!$B$31*(V266-inputs!$B$30)))</f>
        <v>50318.41327072907</v>
      </c>
      <c r="X266" s="19">
        <f>$H266+(INT(COLUMN(X$1)/2) - 5) * ($A266-$H266)/9</f>
        <v>24977.777777777777</v>
      </c>
      <c r="Y266" s="24">
        <f>MAX(0,W266*(1+inputs!$B$33)-MAX(0,inputs!$B$31*(X266-inputs!$B$30)))</f>
        <v>50641.749469789997</v>
      </c>
      <c r="Z266" s="19">
        <f>IF(inputs!$B$27="YES",MAX(0,inputs!$B$31*(X266-inputs!$B$30)),0)</f>
        <v>0</v>
      </c>
      <c r="AA266" s="3">
        <f t="shared" si="18"/>
        <v>4598.4750000000004</v>
      </c>
      <c r="AB266" s="1">
        <f t="shared" si="19"/>
        <v>0.33250000000000002</v>
      </c>
      <c r="AC266" s="8">
        <f t="shared" si="16"/>
        <v>21801.525000000001</v>
      </c>
    </row>
    <row r="267" spans="1:29" x14ac:dyDescent="0.2">
      <c r="A267" s="11">
        <f t="shared" si="17"/>
        <v>26500</v>
      </c>
      <c r="B267" s="15">
        <f>inputs!$C$3-MAX(0,MIN((calculations!A267-inputs!$B$8)*0.5,inputs!$C$3))+IF(AND(inputs!$B$23="YES",A267&lt;=inputs!$B$25),inputs!$B$24,0)</f>
        <v>12570</v>
      </c>
      <c r="C267" s="15">
        <f>MAX(0,MIN(A267-B267,inputs!$C$4)*inputs!$B$3)</f>
        <v>2786</v>
      </c>
      <c r="D267" s="16">
        <f>MAX(0,(MIN(A267,inputs!$C$5)-(inputs!$C$4+B267))*inputs!$B$4)</f>
        <v>0</v>
      </c>
      <c r="E267" s="16">
        <f>MAX(0, (calculations!A267-inputs!$C$5)*inputs!$B$5)</f>
        <v>0</v>
      </c>
      <c r="F267" s="19">
        <f>MAX(0,inputs!$B$13*(MIN(calculations!A267,inputs!$C$14)-inputs!$C$13))+MAX(0,inputs!$B$14*(calculations!A267-inputs!$C$14))</f>
        <v>1845.7250000000001</v>
      </c>
      <c r="G267" s="22">
        <f>MAX(MIN((calculations!A267-inputs!$B$21)/10000,100%),0) * inputs!$B$18</f>
        <v>0</v>
      </c>
      <c r="H267" s="24">
        <f>MIN(inputs!$B$32,A267)</f>
        <v>20000</v>
      </c>
      <c r="I267" s="24">
        <f>inputs!$B$29*(1+inputs!$B$33)-MAX(0,inputs!$B$31*(H267-inputs!$B$30))</f>
        <v>46486.999999999993</v>
      </c>
      <c r="J267" s="19">
        <f>$H267+(INT(COLUMN(J$1)/2) - 5) * ($A267-$H267)/9</f>
        <v>20000</v>
      </c>
      <c r="K267" s="24">
        <f>MAX(0,I267*(1+inputs!$B$33)-MAX(0,inputs!$B$31*(J267-inputs!$B$30)))</f>
        <v>47184.304999999986</v>
      </c>
      <c r="L267" s="19">
        <f>$H267+(INT(COLUMN(L$1)/2) - 5) * ($A267-$H267)/9</f>
        <v>20722.222222222223</v>
      </c>
      <c r="M267" s="24">
        <f>MAX(0,K267*(1+inputs!$B$33)-MAX(0,inputs!$B$31*(L267-inputs!$B$30)))</f>
        <v>47843.629574999977</v>
      </c>
      <c r="N267" s="19">
        <f>$H267+(INT(COLUMN(N$1)/2) - 5) * ($A267-$H267)/9</f>
        <v>21444.444444444445</v>
      </c>
      <c r="O267" s="24">
        <f>MAX(0,M267*(1+inputs!$B$33)-MAX(0,inputs!$B$31*(N267-inputs!$B$30)))</f>
        <v>48447.844018624972</v>
      </c>
      <c r="P267" s="19">
        <f>$H267+(INT(COLUMN(P$1)/2) - 5) * ($A267-$H267)/9</f>
        <v>22166.666666666668</v>
      </c>
      <c r="Q267" s="24">
        <f>MAX(0,O267*(1+inputs!$B$33)-MAX(0,inputs!$B$31*(P267-inputs!$B$30)))</f>
        <v>48996.121678904339</v>
      </c>
      <c r="R267" s="19">
        <f>$H267+(INT(COLUMN(R$1)/2) - 5) * ($A267-$H267)/9</f>
        <v>22888.888888888891</v>
      </c>
      <c r="S267" s="24">
        <f>MAX(0,Q267*(1+inputs!$B$33)-MAX(0,inputs!$B$31*(R267-inputs!$B$30)))</f>
        <v>49487.623504087896</v>
      </c>
      <c r="T267" s="19">
        <f>$H267+(INT(COLUMN(T$1)/2) - 5) * ($A267-$H267)/9</f>
        <v>23611.111111111109</v>
      </c>
      <c r="U267" s="24">
        <f>MAX(0,S267*(1+inputs!$B$33)-MAX(0,inputs!$B$31*(T267-inputs!$B$30)))</f>
        <v>49921.497856649206</v>
      </c>
      <c r="V267" s="19">
        <f>$H267+(INT(COLUMN(V$1)/2) - 5) * ($A267-$H267)/9</f>
        <v>24333.333333333332</v>
      </c>
      <c r="W267" s="24">
        <f>MAX(0,U267*(1+inputs!$B$33)-MAX(0,inputs!$B$31*(V267-inputs!$B$30)))</f>
        <v>50296.880324498939</v>
      </c>
      <c r="X267" s="19">
        <f>$H267+(INT(COLUMN(X$1)/2) - 5) * ($A267-$H267)/9</f>
        <v>25055.555555555555</v>
      </c>
      <c r="Y267" s="24">
        <f>MAX(0,W267*(1+inputs!$B$33)-MAX(0,inputs!$B$31*(X267-inputs!$B$30)))</f>
        <v>50612.893529366418</v>
      </c>
      <c r="Z267" s="19">
        <f>IF(inputs!$B$27="YES",MAX(0,inputs!$B$31*(X267-inputs!$B$30)),0)</f>
        <v>0</v>
      </c>
      <c r="AA267" s="3">
        <f t="shared" si="18"/>
        <v>4631.7250000000004</v>
      </c>
      <c r="AB267" s="1">
        <f t="shared" si="19"/>
        <v>0.33250000000000002</v>
      </c>
      <c r="AC267" s="8">
        <f t="shared" si="16"/>
        <v>21868.275000000001</v>
      </c>
    </row>
    <row r="268" spans="1:29" x14ac:dyDescent="0.2">
      <c r="A268" s="11">
        <f t="shared" si="17"/>
        <v>26600</v>
      </c>
      <c r="B268" s="15">
        <f>inputs!$C$3-MAX(0,MIN((calculations!A268-inputs!$B$8)*0.5,inputs!$C$3))+IF(AND(inputs!$B$23="YES",A268&lt;=inputs!$B$25),inputs!$B$24,0)</f>
        <v>12570</v>
      </c>
      <c r="C268" s="15">
        <f>MAX(0,MIN(A268-B268,inputs!$C$4)*inputs!$B$3)</f>
        <v>2806</v>
      </c>
      <c r="D268" s="16">
        <f>MAX(0,(MIN(A268,inputs!$C$5)-(inputs!$C$4+B268))*inputs!$B$4)</f>
        <v>0</v>
      </c>
      <c r="E268" s="16">
        <f>MAX(0, (calculations!A268-inputs!$C$5)*inputs!$B$5)</f>
        <v>0</v>
      </c>
      <c r="F268" s="19">
        <f>MAX(0,inputs!$B$13*(MIN(calculations!A268,inputs!$C$14)-inputs!$C$13))+MAX(0,inputs!$B$14*(calculations!A268-inputs!$C$14))</f>
        <v>1858.9750000000001</v>
      </c>
      <c r="G268" s="22">
        <f>MAX(MIN((calculations!A268-inputs!$B$21)/10000,100%),0) * inputs!$B$18</f>
        <v>0</v>
      </c>
      <c r="H268" s="24">
        <f>MIN(inputs!$B$32,A268)</f>
        <v>20000</v>
      </c>
      <c r="I268" s="24">
        <f>inputs!$B$29*(1+inputs!$B$33)-MAX(0,inputs!$B$31*(H268-inputs!$B$30))</f>
        <v>46486.999999999993</v>
      </c>
      <c r="J268" s="19">
        <f>$H268+(INT(COLUMN(J$1)/2) - 5) * ($A268-$H268)/9</f>
        <v>20000</v>
      </c>
      <c r="K268" s="24">
        <f>MAX(0,I268*(1+inputs!$B$33)-MAX(0,inputs!$B$31*(J268-inputs!$B$30)))</f>
        <v>47184.304999999986</v>
      </c>
      <c r="L268" s="19">
        <f>$H268+(INT(COLUMN(L$1)/2) - 5) * ($A268-$H268)/9</f>
        <v>20733.333333333332</v>
      </c>
      <c r="M268" s="24">
        <f>MAX(0,K268*(1+inputs!$B$33)-MAX(0,inputs!$B$31*(L268-inputs!$B$30)))</f>
        <v>47842.629574999977</v>
      </c>
      <c r="N268" s="19">
        <f>$H268+(INT(COLUMN(N$1)/2) - 5) * ($A268-$H268)/9</f>
        <v>21466.666666666668</v>
      </c>
      <c r="O268" s="24">
        <f>MAX(0,M268*(1+inputs!$B$33)-MAX(0,inputs!$B$31*(N268-inputs!$B$30)))</f>
        <v>48444.829018624972</v>
      </c>
      <c r="P268" s="19">
        <f>$H268+(INT(COLUMN(P$1)/2) - 5) * ($A268-$H268)/9</f>
        <v>22200</v>
      </c>
      <c r="Q268" s="24">
        <f>MAX(0,O268*(1+inputs!$B$33)-MAX(0,inputs!$B$31*(P268-inputs!$B$30)))</f>
        <v>48990.061453904338</v>
      </c>
      <c r="R268" s="19">
        <f>$H268+(INT(COLUMN(R$1)/2) - 5) * ($A268-$H268)/9</f>
        <v>22933.333333333332</v>
      </c>
      <c r="S268" s="24">
        <f>MAX(0,Q268*(1+inputs!$B$33)-MAX(0,inputs!$B$31*(R268-inputs!$B$30)))</f>
        <v>49477.472375712896</v>
      </c>
      <c r="T268" s="19">
        <f>$H268+(INT(COLUMN(T$1)/2) - 5) * ($A268-$H268)/9</f>
        <v>23666.666666666668</v>
      </c>
      <c r="U268" s="24">
        <f>MAX(0,S268*(1+inputs!$B$33)-MAX(0,inputs!$B$31*(T268-inputs!$B$30)))</f>
        <v>49906.194461348583</v>
      </c>
      <c r="V268" s="19">
        <f>$H268+(INT(COLUMN(V$1)/2) - 5) * ($A268-$H268)/9</f>
        <v>24400</v>
      </c>
      <c r="W268" s="24">
        <f>MAX(0,U268*(1+inputs!$B$33)-MAX(0,inputs!$B$31*(V268-inputs!$B$30)))</f>
        <v>50275.347378268802</v>
      </c>
      <c r="X268" s="19">
        <f>$H268+(INT(COLUMN(X$1)/2) - 5) * ($A268-$H268)/9</f>
        <v>25133.333333333332</v>
      </c>
      <c r="Y268" s="24">
        <f>MAX(0,W268*(1+inputs!$B$33)-MAX(0,inputs!$B$31*(X268-inputs!$B$30)))</f>
        <v>50584.037588942825</v>
      </c>
      <c r="Z268" s="19">
        <f>IF(inputs!$B$27="YES",MAX(0,inputs!$B$31*(X268-inputs!$B$30)),0)</f>
        <v>0</v>
      </c>
      <c r="AA268" s="3">
        <f t="shared" si="18"/>
        <v>4664.9750000000004</v>
      </c>
      <c r="AB268" s="1">
        <f t="shared" si="19"/>
        <v>0.33250000000000002</v>
      </c>
      <c r="AC268" s="8">
        <f t="shared" si="16"/>
        <v>21935.025000000001</v>
      </c>
    </row>
    <row r="269" spans="1:29" x14ac:dyDescent="0.2">
      <c r="A269" s="11">
        <f t="shared" si="17"/>
        <v>26700</v>
      </c>
      <c r="B269" s="15">
        <f>inputs!$C$3-MAX(0,MIN((calculations!A269-inputs!$B$8)*0.5,inputs!$C$3))+IF(AND(inputs!$B$23="YES",A269&lt;=inputs!$B$25),inputs!$B$24,0)</f>
        <v>12570</v>
      </c>
      <c r="C269" s="15">
        <f>MAX(0,MIN(A269-B269,inputs!$C$4)*inputs!$B$3)</f>
        <v>2826</v>
      </c>
      <c r="D269" s="16">
        <f>MAX(0,(MIN(A269,inputs!$C$5)-(inputs!$C$4+B269))*inputs!$B$4)</f>
        <v>0</v>
      </c>
      <c r="E269" s="16">
        <f>MAX(0, (calculations!A269-inputs!$C$5)*inputs!$B$5)</f>
        <v>0</v>
      </c>
      <c r="F269" s="19">
        <f>MAX(0,inputs!$B$13*(MIN(calculations!A269,inputs!$C$14)-inputs!$C$13))+MAX(0,inputs!$B$14*(calculations!A269-inputs!$C$14))</f>
        <v>1872.2250000000001</v>
      </c>
      <c r="G269" s="22">
        <f>MAX(MIN((calculations!A269-inputs!$B$21)/10000,100%),0) * inputs!$B$18</f>
        <v>0</v>
      </c>
      <c r="H269" s="24">
        <f>MIN(inputs!$B$32,A269)</f>
        <v>20000</v>
      </c>
      <c r="I269" s="24">
        <f>inputs!$B$29*(1+inputs!$B$33)-MAX(0,inputs!$B$31*(H269-inputs!$B$30))</f>
        <v>46486.999999999993</v>
      </c>
      <c r="J269" s="19">
        <f>$H269+(INT(COLUMN(J$1)/2) - 5) * ($A269-$H269)/9</f>
        <v>20000</v>
      </c>
      <c r="K269" s="24">
        <f>MAX(0,I269*(1+inputs!$B$33)-MAX(0,inputs!$B$31*(J269-inputs!$B$30)))</f>
        <v>47184.304999999986</v>
      </c>
      <c r="L269" s="19">
        <f>$H269+(INT(COLUMN(L$1)/2) - 5) * ($A269-$H269)/9</f>
        <v>20744.444444444445</v>
      </c>
      <c r="M269" s="24">
        <f>MAX(0,K269*(1+inputs!$B$33)-MAX(0,inputs!$B$31*(L269-inputs!$B$30)))</f>
        <v>47841.629574999977</v>
      </c>
      <c r="N269" s="19">
        <f>$H269+(INT(COLUMN(N$1)/2) - 5) * ($A269-$H269)/9</f>
        <v>21488.888888888891</v>
      </c>
      <c r="O269" s="24">
        <f>MAX(0,M269*(1+inputs!$B$33)-MAX(0,inputs!$B$31*(N269-inputs!$B$30)))</f>
        <v>48441.814018624973</v>
      </c>
      <c r="P269" s="19">
        <f>$H269+(INT(COLUMN(P$1)/2) - 5) * ($A269-$H269)/9</f>
        <v>22233.333333333332</v>
      </c>
      <c r="Q269" s="24">
        <f>MAX(0,O269*(1+inputs!$B$33)-MAX(0,inputs!$B$31*(P269-inputs!$B$30)))</f>
        <v>48984.001228904337</v>
      </c>
      <c r="R269" s="19">
        <f>$H269+(INT(COLUMN(R$1)/2) - 5) * ($A269-$H269)/9</f>
        <v>22977.777777777777</v>
      </c>
      <c r="S269" s="24">
        <f>MAX(0,Q269*(1+inputs!$B$33)-MAX(0,inputs!$B$31*(R269-inputs!$B$30)))</f>
        <v>49467.321247337895</v>
      </c>
      <c r="T269" s="19">
        <f>$H269+(INT(COLUMN(T$1)/2) - 5) * ($A269-$H269)/9</f>
        <v>23722.222222222223</v>
      </c>
      <c r="U269" s="24">
        <f>MAX(0,S269*(1+inputs!$B$33)-MAX(0,inputs!$B$31*(T269-inputs!$B$30)))</f>
        <v>49890.89106604796</v>
      </c>
      <c r="V269" s="19">
        <f>$H269+(INT(COLUMN(V$1)/2) - 5) * ($A269-$H269)/9</f>
        <v>24466.666666666668</v>
      </c>
      <c r="W269" s="24">
        <f>MAX(0,U269*(1+inputs!$B$33)-MAX(0,inputs!$B$31*(V269-inputs!$B$30)))</f>
        <v>50253.814432038671</v>
      </c>
      <c r="X269" s="19">
        <f>$H269+(INT(COLUMN(X$1)/2) - 5) * ($A269-$H269)/9</f>
        <v>25211.111111111109</v>
      </c>
      <c r="Y269" s="24">
        <f>MAX(0,W269*(1+inputs!$B$33)-MAX(0,inputs!$B$31*(X269-inputs!$B$30)))</f>
        <v>50555.181648519247</v>
      </c>
      <c r="Z269" s="19">
        <f>IF(inputs!$B$27="YES",MAX(0,inputs!$B$31*(X269-inputs!$B$30)),0)</f>
        <v>0</v>
      </c>
      <c r="AA269" s="3">
        <f t="shared" si="18"/>
        <v>4698.2250000000004</v>
      </c>
      <c r="AB269" s="1">
        <f t="shared" si="19"/>
        <v>0.33250000000000002</v>
      </c>
      <c r="AC269" s="8">
        <f t="shared" si="16"/>
        <v>22001.775000000001</v>
      </c>
    </row>
    <row r="270" spans="1:29" x14ac:dyDescent="0.2">
      <c r="A270" s="11">
        <f t="shared" si="17"/>
        <v>26800</v>
      </c>
      <c r="B270" s="15">
        <f>inputs!$C$3-MAX(0,MIN((calculations!A270-inputs!$B$8)*0.5,inputs!$C$3))+IF(AND(inputs!$B$23="YES",A270&lt;=inputs!$B$25),inputs!$B$24,0)</f>
        <v>12570</v>
      </c>
      <c r="C270" s="15">
        <f>MAX(0,MIN(A270-B270,inputs!$C$4)*inputs!$B$3)</f>
        <v>2846</v>
      </c>
      <c r="D270" s="16">
        <f>MAX(0,(MIN(A270,inputs!$C$5)-(inputs!$C$4+B270))*inputs!$B$4)</f>
        <v>0</v>
      </c>
      <c r="E270" s="16">
        <f>MAX(0, (calculations!A270-inputs!$C$5)*inputs!$B$5)</f>
        <v>0</v>
      </c>
      <c r="F270" s="19">
        <f>MAX(0,inputs!$B$13*(MIN(calculations!A270,inputs!$C$14)-inputs!$C$13))+MAX(0,inputs!$B$14*(calculations!A270-inputs!$C$14))</f>
        <v>1885.4750000000001</v>
      </c>
      <c r="G270" s="22">
        <f>MAX(MIN((calculations!A270-inputs!$B$21)/10000,100%),0) * inputs!$B$18</f>
        <v>0</v>
      </c>
      <c r="H270" s="24">
        <f>MIN(inputs!$B$32,A270)</f>
        <v>20000</v>
      </c>
      <c r="I270" s="24">
        <f>inputs!$B$29*(1+inputs!$B$33)-MAX(0,inputs!$B$31*(H270-inputs!$B$30))</f>
        <v>46486.999999999993</v>
      </c>
      <c r="J270" s="19">
        <f>$H270+(INT(COLUMN(J$1)/2) - 5) * ($A270-$H270)/9</f>
        <v>20000</v>
      </c>
      <c r="K270" s="24">
        <f>MAX(0,I270*(1+inputs!$B$33)-MAX(0,inputs!$B$31*(J270-inputs!$B$30)))</f>
        <v>47184.304999999986</v>
      </c>
      <c r="L270" s="19">
        <f>$H270+(INT(COLUMN(L$1)/2) - 5) * ($A270-$H270)/9</f>
        <v>20755.555555555555</v>
      </c>
      <c r="M270" s="24">
        <f>MAX(0,K270*(1+inputs!$B$33)-MAX(0,inputs!$B$31*(L270-inputs!$B$30)))</f>
        <v>47840.629574999977</v>
      </c>
      <c r="N270" s="19">
        <f>$H270+(INT(COLUMN(N$1)/2) - 5) * ($A270-$H270)/9</f>
        <v>21511.111111111109</v>
      </c>
      <c r="O270" s="24">
        <f>MAX(0,M270*(1+inputs!$B$33)-MAX(0,inputs!$B$31*(N270-inputs!$B$30)))</f>
        <v>48438.799018624966</v>
      </c>
      <c r="P270" s="19">
        <f>$H270+(INT(COLUMN(P$1)/2) - 5) * ($A270-$H270)/9</f>
        <v>22266.666666666668</v>
      </c>
      <c r="Q270" s="24">
        <f>MAX(0,O270*(1+inputs!$B$33)-MAX(0,inputs!$B$31*(P270-inputs!$B$30)))</f>
        <v>48977.941003904336</v>
      </c>
      <c r="R270" s="19">
        <f>$H270+(INT(COLUMN(R$1)/2) - 5) * ($A270-$H270)/9</f>
        <v>23022.222222222223</v>
      </c>
      <c r="S270" s="24">
        <f>MAX(0,Q270*(1+inputs!$B$33)-MAX(0,inputs!$B$31*(R270-inputs!$B$30)))</f>
        <v>49457.170118962895</v>
      </c>
      <c r="T270" s="19">
        <f>$H270+(INT(COLUMN(T$1)/2) - 5) * ($A270-$H270)/9</f>
        <v>23777.777777777777</v>
      </c>
      <c r="U270" s="24">
        <f>MAX(0,S270*(1+inputs!$B$33)-MAX(0,inputs!$B$31*(T270-inputs!$B$30)))</f>
        <v>49875.587670747329</v>
      </c>
      <c r="V270" s="19">
        <f>$H270+(INT(COLUMN(V$1)/2) - 5) * ($A270-$H270)/9</f>
        <v>24533.333333333332</v>
      </c>
      <c r="W270" s="24">
        <f>MAX(0,U270*(1+inputs!$B$33)-MAX(0,inputs!$B$31*(V270-inputs!$B$30)))</f>
        <v>50232.281485808533</v>
      </c>
      <c r="X270" s="19">
        <f>$H270+(INT(COLUMN(X$1)/2) - 5) * ($A270-$H270)/9</f>
        <v>25288.888888888891</v>
      </c>
      <c r="Y270" s="24">
        <f>MAX(0,W270*(1+inputs!$B$33)-MAX(0,inputs!$B$31*(X270-inputs!$B$30)))</f>
        <v>50526.325708095654</v>
      </c>
      <c r="Z270" s="19">
        <f>IF(inputs!$B$27="YES",MAX(0,inputs!$B$31*(X270-inputs!$B$30)),0)</f>
        <v>0</v>
      </c>
      <c r="AA270" s="3">
        <f t="shared" si="18"/>
        <v>4731.4750000000004</v>
      </c>
      <c r="AB270" s="1">
        <f t="shared" si="19"/>
        <v>0.33250000000000002</v>
      </c>
      <c r="AC270" s="8">
        <f t="shared" si="16"/>
        <v>22068.525000000001</v>
      </c>
    </row>
    <row r="271" spans="1:29" x14ac:dyDescent="0.2">
      <c r="A271" s="11">
        <f t="shared" si="17"/>
        <v>26900</v>
      </c>
      <c r="B271" s="15">
        <f>inputs!$C$3-MAX(0,MIN((calculations!A271-inputs!$B$8)*0.5,inputs!$C$3))+IF(AND(inputs!$B$23="YES",A271&lt;=inputs!$B$25),inputs!$B$24,0)</f>
        <v>12570</v>
      </c>
      <c r="C271" s="15">
        <f>MAX(0,MIN(A271-B271,inputs!$C$4)*inputs!$B$3)</f>
        <v>2866</v>
      </c>
      <c r="D271" s="16">
        <f>MAX(0,(MIN(A271,inputs!$C$5)-(inputs!$C$4+B271))*inputs!$B$4)</f>
        <v>0</v>
      </c>
      <c r="E271" s="16">
        <f>MAX(0, (calculations!A271-inputs!$C$5)*inputs!$B$5)</f>
        <v>0</v>
      </c>
      <c r="F271" s="19">
        <f>MAX(0,inputs!$B$13*(MIN(calculations!A271,inputs!$C$14)-inputs!$C$13))+MAX(0,inputs!$B$14*(calculations!A271-inputs!$C$14))</f>
        <v>1898.7250000000001</v>
      </c>
      <c r="G271" s="22">
        <f>MAX(MIN((calculations!A271-inputs!$B$21)/10000,100%),0) * inputs!$B$18</f>
        <v>0</v>
      </c>
      <c r="H271" s="24">
        <f>MIN(inputs!$B$32,A271)</f>
        <v>20000</v>
      </c>
      <c r="I271" s="24">
        <f>inputs!$B$29*(1+inputs!$B$33)-MAX(0,inputs!$B$31*(H271-inputs!$B$30))</f>
        <v>46486.999999999993</v>
      </c>
      <c r="J271" s="19">
        <f>$H271+(INT(COLUMN(J$1)/2) - 5) * ($A271-$H271)/9</f>
        <v>20000</v>
      </c>
      <c r="K271" s="24">
        <f>MAX(0,I271*(1+inputs!$B$33)-MAX(0,inputs!$B$31*(J271-inputs!$B$30)))</f>
        <v>47184.304999999986</v>
      </c>
      <c r="L271" s="19">
        <f>$H271+(INT(COLUMN(L$1)/2) - 5) * ($A271-$H271)/9</f>
        <v>20766.666666666668</v>
      </c>
      <c r="M271" s="24">
        <f>MAX(0,K271*(1+inputs!$B$33)-MAX(0,inputs!$B$31*(L271-inputs!$B$30)))</f>
        <v>47839.629574999977</v>
      </c>
      <c r="N271" s="19">
        <f>$H271+(INT(COLUMN(N$1)/2) - 5) * ($A271-$H271)/9</f>
        <v>21533.333333333332</v>
      </c>
      <c r="O271" s="24">
        <f>MAX(0,M271*(1+inputs!$B$33)-MAX(0,inputs!$B$31*(N271-inputs!$B$30)))</f>
        <v>48435.784018624967</v>
      </c>
      <c r="P271" s="19">
        <f>$H271+(INT(COLUMN(P$1)/2) - 5) * ($A271-$H271)/9</f>
        <v>22300</v>
      </c>
      <c r="Q271" s="24">
        <f>MAX(0,O271*(1+inputs!$B$33)-MAX(0,inputs!$B$31*(P271-inputs!$B$30)))</f>
        <v>48971.880778904335</v>
      </c>
      <c r="R271" s="19">
        <f>$H271+(INT(COLUMN(R$1)/2) - 5) * ($A271-$H271)/9</f>
        <v>23066.666666666668</v>
      </c>
      <c r="S271" s="24">
        <f>MAX(0,Q271*(1+inputs!$B$33)-MAX(0,inputs!$B$31*(R271-inputs!$B$30)))</f>
        <v>49447.018990587894</v>
      </c>
      <c r="T271" s="19">
        <f>$H271+(INT(COLUMN(T$1)/2) - 5) * ($A271-$H271)/9</f>
        <v>23833.333333333332</v>
      </c>
      <c r="U271" s="24">
        <f>MAX(0,S271*(1+inputs!$B$33)-MAX(0,inputs!$B$31*(T271-inputs!$B$30)))</f>
        <v>49860.284275446706</v>
      </c>
      <c r="V271" s="19">
        <f>$H271+(INT(COLUMN(V$1)/2) - 5) * ($A271-$H271)/9</f>
        <v>24600</v>
      </c>
      <c r="W271" s="24">
        <f>MAX(0,U271*(1+inputs!$B$33)-MAX(0,inputs!$B$31*(V271-inputs!$B$30)))</f>
        <v>50210.748539578402</v>
      </c>
      <c r="X271" s="19">
        <f>$H271+(INT(COLUMN(X$1)/2) - 5) * ($A271-$H271)/9</f>
        <v>25366.666666666668</v>
      </c>
      <c r="Y271" s="24">
        <f>MAX(0,W271*(1+inputs!$B$33)-MAX(0,inputs!$B$31*(X271-inputs!$B$30)))</f>
        <v>50497.469767672068</v>
      </c>
      <c r="Z271" s="19">
        <f>IF(inputs!$B$27="YES",MAX(0,inputs!$B$31*(X271-inputs!$B$30)),0)</f>
        <v>0</v>
      </c>
      <c r="AA271" s="3">
        <f t="shared" si="18"/>
        <v>4764.7250000000004</v>
      </c>
      <c r="AB271" s="1">
        <f t="shared" si="19"/>
        <v>0.33250000000000002</v>
      </c>
      <c r="AC271" s="8">
        <f t="shared" si="16"/>
        <v>22135.275000000001</v>
      </c>
    </row>
    <row r="272" spans="1:29" x14ac:dyDescent="0.2">
      <c r="A272" s="11">
        <f t="shared" si="17"/>
        <v>27000</v>
      </c>
      <c r="B272" s="15">
        <f>inputs!$C$3-MAX(0,MIN((calculations!A272-inputs!$B$8)*0.5,inputs!$C$3))+IF(AND(inputs!$B$23="YES",A272&lt;=inputs!$B$25),inputs!$B$24,0)</f>
        <v>12570</v>
      </c>
      <c r="C272" s="15">
        <f>MAX(0,MIN(A272-B272,inputs!$C$4)*inputs!$B$3)</f>
        <v>2886</v>
      </c>
      <c r="D272" s="16">
        <f>MAX(0,(MIN(A272,inputs!$C$5)-(inputs!$C$4+B272))*inputs!$B$4)</f>
        <v>0</v>
      </c>
      <c r="E272" s="16">
        <f>MAX(0, (calculations!A272-inputs!$C$5)*inputs!$B$5)</f>
        <v>0</v>
      </c>
      <c r="F272" s="19">
        <f>MAX(0,inputs!$B$13*(MIN(calculations!A272,inputs!$C$14)-inputs!$C$13))+MAX(0,inputs!$B$14*(calculations!A272-inputs!$C$14))</f>
        <v>1911.9750000000001</v>
      </c>
      <c r="G272" s="22">
        <f>MAX(MIN((calculations!A272-inputs!$B$21)/10000,100%),0) * inputs!$B$18</f>
        <v>0</v>
      </c>
      <c r="H272" s="24">
        <f>MIN(inputs!$B$32,A272)</f>
        <v>20000</v>
      </c>
      <c r="I272" s="24">
        <f>inputs!$B$29*(1+inputs!$B$33)-MAX(0,inputs!$B$31*(H272-inputs!$B$30))</f>
        <v>46486.999999999993</v>
      </c>
      <c r="J272" s="19">
        <f>$H272+(INT(COLUMN(J$1)/2) - 5) * ($A272-$H272)/9</f>
        <v>20000</v>
      </c>
      <c r="K272" s="24">
        <f>MAX(0,I272*(1+inputs!$B$33)-MAX(0,inputs!$B$31*(J272-inputs!$B$30)))</f>
        <v>47184.304999999986</v>
      </c>
      <c r="L272" s="19">
        <f>$H272+(INT(COLUMN(L$1)/2) - 5) * ($A272-$H272)/9</f>
        <v>20777.777777777777</v>
      </c>
      <c r="M272" s="24">
        <f>MAX(0,K272*(1+inputs!$B$33)-MAX(0,inputs!$B$31*(L272-inputs!$B$30)))</f>
        <v>47838.629574999977</v>
      </c>
      <c r="N272" s="19">
        <f>$H272+(INT(COLUMN(N$1)/2) - 5) * ($A272-$H272)/9</f>
        <v>21555.555555555555</v>
      </c>
      <c r="O272" s="24">
        <f>MAX(0,M272*(1+inputs!$B$33)-MAX(0,inputs!$B$31*(N272-inputs!$B$30)))</f>
        <v>48432.769018624967</v>
      </c>
      <c r="P272" s="19">
        <f>$H272+(INT(COLUMN(P$1)/2) - 5) * ($A272-$H272)/9</f>
        <v>22333.333333333332</v>
      </c>
      <c r="Q272" s="24">
        <f>MAX(0,O272*(1+inputs!$B$33)-MAX(0,inputs!$B$31*(P272-inputs!$B$30)))</f>
        <v>48965.820553904334</v>
      </c>
      <c r="R272" s="19">
        <f>$H272+(INT(COLUMN(R$1)/2) - 5) * ($A272-$H272)/9</f>
        <v>23111.111111111109</v>
      </c>
      <c r="S272" s="24">
        <f>MAX(0,Q272*(1+inputs!$B$33)-MAX(0,inputs!$B$31*(R272-inputs!$B$30)))</f>
        <v>49436.867862212894</v>
      </c>
      <c r="T272" s="19">
        <f>$H272+(INT(COLUMN(T$1)/2) - 5) * ($A272-$H272)/9</f>
        <v>23888.888888888891</v>
      </c>
      <c r="U272" s="24">
        <f>MAX(0,S272*(1+inputs!$B$33)-MAX(0,inputs!$B$31*(T272-inputs!$B$30)))</f>
        <v>49844.980880146082</v>
      </c>
      <c r="V272" s="19">
        <f>$H272+(INT(COLUMN(V$1)/2) - 5) * ($A272-$H272)/9</f>
        <v>24666.666666666668</v>
      </c>
      <c r="W272" s="24">
        <f>MAX(0,U272*(1+inputs!$B$33)-MAX(0,inputs!$B$31*(V272-inputs!$B$30)))</f>
        <v>50189.215593348265</v>
      </c>
      <c r="X272" s="19">
        <f>$H272+(INT(COLUMN(X$1)/2) - 5) * ($A272-$H272)/9</f>
        <v>25444.444444444445</v>
      </c>
      <c r="Y272" s="24">
        <f>MAX(0,W272*(1+inputs!$B$33)-MAX(0,inputs!$B$31*(X272-inputs!$B$30)))</f>
        <v>50468.613827248482</v>
      </c>
      <c r="Z272" s="19">
        <f>IF(inputs!$B$27="YES",MAX(0,inputs!$B$31*(X272-inputs!$B$30)),0)</f>
        <v>0</v>
      </c>
      <c r="AA272" s="3">
        <f t="shared" si="18"/>
        <v>4797.9750000000004</v>
      </c>
      <c r="AB272" s="1">
        <f t="shared" si="19"/>
        <v>0.33250000000000002</v>
      </c>
      <c r="AC272" s="8">
        <f t="shared" si="16"/>
        <v>22202.025000000001</v>
      </c>
    </row>
    <row r="273" spans="1:29" x14ac:dyDescent="0.2">
      <c r="A273" s="11">
        <f t="shared" si="17"/>
        <v>27100</v>
      </c>
      <c r="B273" s="15">
        <f>inputs!$C$3-MAX(0,MIN((calculations!A273-inputs!$B$8)*0.5,inputs!$C$3))+IF(AND(inputs!$B$23="YES",A273&lt;=inputs!$B$25),inputs!$B$24,0)</f>
        <v>12570</v>
      </c>
      <c r="C273" s="15">
        <f>MAX(0,MIN(A273-B273,inputs!$C$4)*inputs!$B$3)</f>
        <v>2906</v>
      </c>
      <c r="D273" s="16">
        <f>MAX(0,(MIN(A273,inputs!$C$5)-(inputs!$C$4+B273))*inputs!$B$4)</f>
        <v>0</v>
      </c>
      <c r="E273" s="16">
        <f>MAX(0, (calculations!A273-inputs!$C$5)*inputs!$B$5)</f>
        <v>0</v>
      </c>
      <c r="F273" s="19">
        <f>MAX(0,inputs!$B$13*(MIN(calculations!A273,inputs!$C$14)-inputs!$C$13))+MAX(0,inputs!$B$14*(calculations!A273-inputs!$C$14))</f>
        <v>1925.2250000000001</v>
      </c>
      <c r="G273" s="22">
        <f>MAX(MIN((calculations!A273-inputs!$B$21)/10000,100%),0) * inputs!$B$18</f>
        <v>0</v>
      </c>
      <c r="H273" s="24">
        <f>MIN(inputs!$B$32,A273)</f>
        <v>20000</v>
      </c>
      <c r="I273" s="24">
        <f>inputs!$B$29*(1+inputs!$B$33)-MAX(0,inputs!$B$31*(H273-inputs!$B$30))</f>
        <v>46486.999999999993</v>
      </c>
      <c r="J273" s="19">
        <f>$H273+(INT(COLUMN(J$1)/2) - 5) * ($A273-$H273)/9</f>
        <v>20000</v>
      </c>
      <c r="K273" s="24">
        <f>MAX(0,I273*(1+inputs!$B$33)-MAX(0,inputs!$B$31*(J273-inputs!$B$30)))</f>
        <v>47184.304999999986</v>
      </c>
      <c r="L273" s="19">
        <f>$H273+(INT(COLUMN(L$1)/2) - 5) * ($A273-$H273)/9</f>
        <v>20788.888888888891</v>
      </c>
      <c r="M273" s="24">
        <f>MAX(0,K273*(1+inputs!$B$33)-MAX(0,inputs!$B$31*(L273-inputs!$B$30)))</f>
        <v>47837.629574999977</v>
      </c>
      <c r="N273" s="19">
        <f>$H273+(INT(COLUMN(N$1)/2) - 5) * ($A273-$H273)/9</f>
        <v>21577.777777777777</v>
      </c>
      <c r="O273" s="24">
        <f>MAX(0,M273*(1+inputs!$B$33)-MAX(0,inputs!$B$31*(N273-inputs!$B$30)))</f>
        <v>48429.754018624968</v>
      </c>
      <c r="P273" s="19">
        <f>$H273+(INT(COLUMN(P$1)/2) - 5) * ($A273-$H273)/9</f>
        <v>22366.666666666668</v>
      </c>
      <c r="Q273" s="24">
        <f>MAX(0,O273*(1+inputs!$B$33)-MAX(0,inputs!$B$31*(P273-inputs!$B$30)))</f>
        <v>48959.760328904333</v>
      </c>
      <c r="R273" s="19">
        <f>$H273+(INT(COLUMN(R$1)/2) - 5) * ($A273-$H273)/9</f>
        <v>23155.555555555555</v>
      </c>
      <c r="S273" s="24">
        <f>MAX(0,Q273*(1+inputs!$B$33)-MAX(0,inputs!$B$31*(R273-inputs!$B$30)))</f>
        <v>49426.716733837893</v>
      </c>
      <c r="T273" s="19">
        <f>$H273+(INT(COLUMN(T$1)/2) - 5) * ($A273-$H273)/9</f>
        <v>23944.444444444445</v>
      </c>
      <c r="U273" s="24">
        <f>MAX(0,S273*(1+inputs!$B$33)-MAX(0,inputs!$B$31*(T273-inputs!$B$30)))</f>
        <v>49829.677484845452</v>
      </c>
      <c r="V273" s="19">
        <f>$H273+(INT(COLUMN(V$1)/2) - 5) * ($A273-$H273)/9</f>
        <v>24733.333333333332</v>
      </c>
      <c r="W273" s="24">
        <f>MAX(0,U273*(1+inputs!$B$33)-MAX(0,inputs!$B$31*(V273-inputs!$B$30)))</f>
        <v>50167.682647118127</v>
      </c>
      <c r="X273" s="19">
        <f>$H273+(INT(COLUMN(X$1)/2) - 5) * ($A273-$H273)/9</f>
        <v>25522.222222222223</v>
      </c>
      <c r="Y273" s="24">
        <f>MAX(0,W273*(1+inputs!$B$33)-MAX(0,inputs!$B$31*(X273-inputs!$B$30)))</f>
        <v>50439.757886824889</v>
      </c>
      <c r="Z273" s="19">
        <f>IF(inputs!$B$27="YES",MAX(0,inputs!$B$31*(X273-inputs!$B$30)),0)</f>
        <v>0</v>
      </c>
      <c r="AA273" s="3">
        <f t="shared" si="18"/>
        <v>4831.2250000000004</v>
      </c>
      <c r="AB273" s="1">
        <f t="shared" si="19"/>
        <v>0.33250000000000002</v>
      </c>
      <c r="AC273" s="8">
        <f t="shared" si="16"/>
        <v>22268.775000000001</v>
      </c>
    </row>
    <row r="274" spans="1:29" x14ac:dyDescent="0.2">
      <c r="A274" s="11">
        <f t="shared" si="17"/>
        <v>27200</v>
      </c>
      <c r="B274" s="15">
        <f>inputs!$C$3-MAX(0,MIN((calculations!A274-inputs!$B$8)*0.5,inputs!$C$3))+IF(AND(inputs!$B$23="YES",A274&lt;=inputs!$B$25),inputs!$B$24,0)</f>
        <v>12570</v>
      </c>
      <c r="C274" s="15">
        <f>MAX(0,MIN(A274-B274,inputs!$C$4)*inputs!$B$3)</f>
        <v>2926</v>
      </c>
      <c r="D274" s="16">
        <f>MAX(0,(MIN(A274,inputs!$C$5)-(inputs!$C$4+B274))*inputs!$B$4)</f>
        <v>0</v>
      </c>
      <c r="E274" s="16">
        <f>MAX(0, (calculations!A274-inputs!$C$5)*inputs!$B$5)</f>
        <v>0</v>
      </c>
      <c r="F274" s="19">
        <f>MAX(0,inputs!$B$13*(MIN(calculations!A274,inputs!$C$14)-inputs!$C$13))+MAX(0,inputs!$B$14*(calculations!A274-inputs!$C$14))</f>
        <v>1938.4750000000001</v>
      </c>
      <c r="G274" s="22">
        <f>MAX(MIN((calculations!A274-inputs!$B$21)/10000,100%),0) * inputs!$B$18</f>
        <v>0</v>
      </c>
      <c r="H274" s="24">
        <f>MIN(inputs!$B$32,A274)</f>
        <v>20000</v>
      </c>
      <c r="I274" s="24">
        <f>inputs!$B$29*(1+inputs!$B$33)-MAX(0,inputs!$B$31*(H274-inputs!$B$30))</f>
        <v>46486.999999999993</v>
      </c>
      <c r="J274" s="19">
        <f>$H274+(INT(COLUMN(J$1)/2) - 5) * ($A274-$H274)/9</f>
        <v>20000</v>
      </c>
      <c r="K274" s="24">
        <f>MAX(0,I274*(1+inputs!$B$33)-MAX(0,inputs!$B$31*(J274-inputs!$B$30)))</f>
        <v>47184.304999999986</v>
      </c>
      <c r="L274" s="19">
        <f>$H274+(INT(COLUMN(L$1)/2) - 5) * ($A274-$H274)/9</f>
        <v>20800</v>
      </c>
      <c r="M274" s="24">
        <f>MAX(0,K274*(1+inputs!$B$33)-MAX(0,inputs!$B$31*(L274-inputs!$B$30)))</f>
        <v>47836.629574999977</v>
      </c>
      <c r="N274" s="19">
        <f>$H274+(INT(COLUMN(N$1)/2) - 5) * ($A274-$H274)/9</f>
        <v>21600</v>
      </c>
      <c r="O274" s="24">
        <f>MAX(0,M274*(1+inputs!$B$33)-MAX(0,inputs!$B$31*(N274-inputs!$B$30)))</f>
        <v>48426.739018624969</v>
      </c>
      <c r="P274" s="19">
        <f>$H274+(INT(COLUMN(P$1)/2) - 5) * ($A274-$H274)/9</f>
        <v>22400</v>
      </c>
      <c r="Q274" s="24">
        <f>MAX(0,O274*(1+inputs!$B$33)-MAX(0,inputs!$B$31*(P274-inputs!$B$30)))</f>
        <v>48953.700103904339</v>
      </c>
      <c r="R274" s="19">
        <f>$H274+(INT(COLUMN(R$1)/2) - 5) * ($A274-$H274)/9</f>
        <v>23200</v>
      </c>
      <c r="S274" s="24">
        <f>MAX(0,Q274*(1+inputs!$B$33)-MAX(0,inputs!$B$31*(R274-inputs!$B$30)))</f>
        <v>49416.5656054629</v>
      </c>
      <c r="T274" s="19">
        <f>$H274+(INT(COLUMN(T$1)/2) - 5) * ($A274-$H274)/9</f>
        <v>24000</v>
      </c>
      <c r="U274" s="24">
        <f>MAX(0,S274*(1+inputs!$B$33)-MAX(0,inputs!$B$31*(T274-inputs!$B$30)))</f>
        <v>49814.374089544835</v>
      </c>
      <c r="V274" s="19">
        <f>$H274+(INT(COLUMN(V$1)/2) - 5) * ($A274-$H274)/9</f>
        <v>24800</v>
      </c>
      <c r="W274" s="24">
        <f>MAX(0,U274*(1+inputs!$B$33)-MAX(0,inputs!$B$31*(V274-inputs!$B$30)))</f>
        <v>50146.149700888003</v>
      </c>
      <c r="X274" s="19">
        <f>$H274+(INT(COLUMN(X$1)/2) - 5) * ($A274-$H274)/9</f>
        <v>25600</v>
      </c>
      <c r="Y274" s="24">
        <f>MAX(0,W274*(1+inputs!$B$33)-MAX(0,inputs!$B$31*(X274-inputs!$B$30)))</f>
        <v>50410.901946401318</v>
      </c>
      <c r="Z274" s="19">
        <f>IF(inputs!$B$27="YES",MAX(0,inputs!$B$31*(X274-inputs!$B$30)),0)</f>
        <v>0</v>
      </c>
      <c r="AA274" s="3">
        <f t="shared" si="18"/>
        <v>4864.4750000000004</v>
      </c>
      <c r="AB274" s="1">
        <f t="shared" si="19"/>
        <v>0.33250000000000002</v>
      </c>
      <c r="AC274" s="8">
        <f t="shared" si="16"/>
        <v>22335.525000000001</v>
      </c>
    </row>
    <row r="275" spans="1:29" x14ac:dyDescent="0.2">
      <c r="A275" s="11">
        <f t="shared" si="17"/>
        <v>27300</v>
      </c>
      <c r="B275" s="15">
        <f>inputs!$C$3-MAX(0,MIN((calculations!A275-inputs!$B$8)*0.5,inputs!$C$3))+IF(AND(inputs!$B$23="YES",A275&lt;=inputs!$B$25),inputs!$B$24,0)</f>
        <v>12570</v>
      </c>
      <c r="C275" s="15">
        <f>MAX(0,MIN(A275-B275,inputs!$C$4)*inputs!$B$3)</f>
        <v>2946</v>
      </c>
      <c r="D275" s="16">
        <f>MAX(0,(MIN(A275,inputs!$C$5)-(inputs!$C$4+B275))*inputs!$B$4)</f>
        <v>0</v>
      </c>
      <c r="E275" s="16">
        <f>MAX(0, (calculations!A275-inputs!$C$5)*inputs!$B$5)</f>
        <v>0</v>
      </c>
      <c r="F275" s="19">
        <f>MAX(0,inputs!$B$13*(MIN(calculations!A275,inputs!$C$14)-inputs!$C$13))+MAX(0,inputs!$B$14*(calculations!A275-inputs!$C$14))</f>
        <v>1951.7250000000001</v>
      </c>
      <c r="G275" s="22">
        <f>MAX(MIN((calculations!A275-inputs!$B$21)/10000,100%),0) * inputs!$B$18</f>
        <v>0</v>
      </c>
      <c r="H275" s="24">
        <f>MIN(inputs!$B$32,A275)</f>
        <v>20000</v>
      </c>
      <c r="I275" s="24">
        <f>inputs!$B$29*(1+inputs!$B$33)-MAX(0,inputs!$B$31*(H275-inputs!$B$30))</f>
        <v>46486.999999999993</v>
      </c>
      <c r="J275" s="19">
        <f>$H275+(INT(COLUMN(J$1)/2) - 5) * ($A275-$H275)/9</f>
        <v>20000</v>
      </c>
      <c r="K275" s="24">
        <f>MAX(0,I275*(1+inputs!$B$33)-MAX(0,inputs!$B$31*(J275-inputs!$B$30)))</f>
        <v>47184.304999999986</v>
      </c>
      <c r="L275" s="19">
        <f>$H275+(INT(COLUMN(L$1)/2) - 5) * ($A275-$H275)/9</f>
        <v>20811.111111111109</v>
      </c>
      <c r="M275" s="24">
        <f>MAX(0,K275*(1+inputs!$B$33)-MAX(0,inputs!$B$31*(L275-inputs!$B$30)))</f>
        <v>47835.629574999977</v>
      </c>
      <c r="N275" s="19">
        <f>$H275+(INT(COLUMN(N$1)/2) - 5) * ($A275-$H275)/9</f>
        <v>21622.222222222223</v>
      </c>
      <c r="O275" s="24">
        <f>MAX(0,M275*(1+inputs!$B$33)-MAX(0,inputs!$B$31*(N275-inputs!$B$30)))</f>
        <v>48423.724018624969</v>
      </c>
      <c r="P275" s="19">
        <f>$H275+(INT(COLUMN(P$1)/2) - 5) * ($A275-$H275)/9</f>
        <v>22433.333333333332</v>
      </c>
      <c r="Q275" s="24">
        <f>MAX(0,O275*(1+inputs!$B$33)-MAX(0,inputs!$B$31*(P275-inputs!$B$30)))</f>
        <v>48947.639878904338</v>
      </c>
      <c r="R275" s="19">
        <f>$H275+(INT(COLUMN(R$1)/2) - 5) * ($A275-$H275)/9</f>
        <v>23244.444444444445</v>
      </c>
      <c r="S275" s="24">
        <f>MAX(0,Q275*(1+inputs!$B$33)-MAX(0,inputs!$B$31*(R275-inputs!$B$30)))</f>
        <v>49406.414477087899</v>
      </c>
      <c r="T275" s="19">
        <f>$H275+(INT(COLUMN(T$1)/2) - 5) * ($A275-$H275)/9</f>
        <v>24055.555555555555</v>
      </c>
      <c r="U275" s="24">
        <f>MAX(0,S275*(1+inputs!$B$33)-MAX(0,inputs!$B$31*(T275-inputs!$B$30)))</f>
        <v>49799.070694244212</v>
      </c>
      <c r="V275" s="19">
        <f>$H275+(INT(COLUMN(V$1)/2) - 5) * ($A275-$H275)/9</f>
        <v>24866.666666666668</v>
      </c>
      <c r="W275" s="24">
        <f>MAX(0,U275*(1+inputs!$B$33)-MAX(0,inputs!$B$31*(V275-inputs!$B$30)))</f>
        <v>50124.616754657865</v>
      </c>
      <c r="X275" s="19">
        <f>$H275+(INT(COLUMN(X$1)/2) - 5) * ($A275-$H275)/9</f>
        <v>25677.777777777777</v>
      </c>
      <c r="Y275" s="24">
        <f>MAX(0,W275*(1+inputs!$B$33)-MAX(0,inputs!$B$31*(X275-inputs!$B$30)))</f>
        <v>50382.046005977725</v>
      </c>
      <c r="Z275" s="19">
        <f>IF(inputs!$B$27="YES",MAX(0,inputs!$B$31*(X275-inputs!$B$30)),0)</f>
        <v>0</v>
      </c>
      <c r="AA275" s="3">
        <f t="shared" si="18"/>
        <v>4897.7250000000004</v>
      </c>
      <c r="AB275" s="1">
        <f t="shared" si="19"/>
        <v>0.33250000000000002</v>
      </c>
      <c r="AC275" s="8">
        <f t="shared" si="16"/>
        <v>22402.275000000001</v>
      </c>
    </row>
    <row r="276" spans="1:29" x14ac:dyDescent="0.2">
      <c r="A276" s="11">
        <f t="shared" si="17"/>
        <v>27400</v>
      </c>
      <c r="B276" s="15">
        <f>inputs!$C$3-MAX(0,MIN((calculations!A276-inputs!$B$8)*0.5,inputs!$C$3))+IF(AND(inputs!$B$23="YES",A276&lt;=inputs!$B$25),inputs!$B$24,0)</f>
        <v>12570</v>
      </c>
      <c r="C276" s="15">
        <f>MAX(0,MIN(A276-B276,inputs!$C$4)*inputs!$B$3)</f>
        <v>2966</v>
      </c>
      <c r="D276" s="16">
        <f>MAX(0,(MIN(A276,inputs!$C$5)-(inputs!$C$4+B276))*inputs!$B$4)</f>
        <v>0</v>
      </c>
      <c r="E276" s="16">
        <f>MAX(0, (calculations!A276-inputs!$C$5)*inputs!$B$5)</f>
        <v>0</v>
      </c>
      <c r="F276" s="19">
        <f>MAX(0,inputs!$B$13*(MIN(calculations!A276,inputs!$C$14)-inputs!$C$13))+MAX(0,inputs!$B$14*(calculations!A276-inputs!$C$14))</f>
        <v>1964.9750000000001</v>
      </c>
      <c r="G276" s="22">
        <f>MAX(MIN((calculations!A276-inputs!$B$21)/10000,100%),0) * inputs!$B$18</f>
        <v>0</v>
      </c>
      <c r="H276" s="24">
        <f>MIN(inputs!$B$32,A276)</f>
        <v>20000</v>
      </c>
      <c r="I276" s="24">
        <f>inputs!$B$29*(1+inputs!$B$33)-MAX(0,inputs!$B$31*(H276-inputs!$B$30))</f>
        <v>46486.999999999993</v>
      </c>
      <c r="J276" s="19">
        <f>$H276+(INT(COLUMN(J$1)/2) - 5) * ($A276-$H276)/9</f>
        <v>20000</v>
      </c>
      <c r="K276" s="24">
        <f>MAX(0,I276*(1+inputs!$B$33)-MAX(0,inputs!$B$31*(J276-inputs!$B$30)))</f>
        <v>47184.304999999986</v>
      </c>
      <c r="L276" s="19">
        <f>$H276+(INT(COLUMN(L$1)/2) - 5) * ($A276-$H276)/9</f>
        <v>20822.222222222223</v>
      </c>
      <c r="M276" s="24">
        <f>MAX(0,K276*(1+inputs!$B$33)-MAX(0,inputs!$B$31*(L276-inputs!$B$30)))</f>
        <v>47834.629574999977</v>
      </c>
      <c r="N276" s="19">
        <f>$H276+(INT(COLUMN(N$1)/2) - 5) * ($A276-$H276)/9</f>
        <v>21644.444444444445</v>
      </c>
      <c r="O276" s="24">
        <f>MAX(0,M276*(1+inputs!$B$33)-MAX(0,inputs!$B$31*(N276-inputs!$B$30)))</f>
        <v>48420.70901862497</v>
      </c>
      <c r="P276" s="19">
        <f>$H276+(INT(COLUMN(P$1)/2) - 5) * ($A276-$H276)/9</f>
        <v>22466.666666666668</v>
      </c>
      <c r="Q276" s="24">
        <f>MAX(0,O276*(1+inputs!$B$33)-MAX(0,inputs!$B$31*(P276-inputs!$B$30)))</f>
        <v>48941.579653904337</v>
      </c>
      <c r="R276" s="19">
        <f>$H276+(INT(COLUMN(R$1)/2) - 5) * ($A276-$H276)/9</f>
        <v>23288.888888888891</v>
      </c>
      <c r="S276" s="24">
        <f>MAX(0,Q276*(1+inputs!$B$33)-MAX(0,inputs!$B$31*(R276-inputs!$B$30)))</f>
        <v>49396.263348712891</v>
      </c>
      <c r="T276" s="19">
        <f>$H276+(INT(COLUMN(T$1)/2) - 5) * ($A276-$H276)/9</f>
        <v>24111.111111111109</v>
      </c>
      <c r="U276" s="24">
        <f>MAX(0,S276*(1+inputs!$B$33)-MAX(0,inputs!$B$31*(T276-inputs!$B$30)))</f>
        <v>49783.767298943574</v>
      </c>
      <c r="V276" s="19">
        <f>$H276+(INT(COLUMN(V$1)/2) - 5) * ($A276-$H276)/9</f>
        <v>24933.333333333332</v>
      </c>
      <c r="W276" s="24">
        <f>MAX(0,U276*(1+inputs!$B$33)-MAX(0,inputs!$B$31*(V276-inputs!$B$30)))</f>
        <v>50103.08380842772</v>
      </c>
      <c r="X276" s="19">
        <f>$H276+(INT(COLUMN(X$1)/2) - 5) * ($A276-$H276)/9</f>
        <v>25755.555555555555</v>
      </c>
      <c r="Y276" s="24">
        <f>MAX(0,W276*(1+inputs!$B$33)-MAX(0,inputs!$B$31*(X276-inputs!$B$30)))</f>
        <v>50353.190065554132</v>
      </c>
      <c r="Z276" s="19">
        <f>IF(inputs!$B$27="YES",MAX(0,inputs!$B$31*(X276-inputs!$B$30)),0)</f>
        <v>0</v>
      </c>
      <c r="AA276" s="3">
        <f t="shared" si="18"/>
        <v>4930.9750000000004</v>
      </c>
      <c r="AB276" s="1">
        <f t="shared" si="19"/>
        <v>0.33250000000000002</v>
      </c>
      <c r="AC276" s="8">
        <f t="shared" si="16"/>
        <v>22469.025000000001</v>
      </c>
    </row>
    <row r="277" spans="1:29" x14ac:dyDescent="0.2">
      <c r="A277" s="11">
        <f t="shared" si="17"/>
        <v>27500</v>
      </c>
      <c r="B277" s="15">
        <f>inputs!$C$3-MAX(0,MIN((calculations!A277-inputs!$B$8)*0.5,inputs!$C$3))+IF(AND(inputs!$B$23="YES",A277&lt;=inputs!$B$25),inputs!$B$24,0)</f>
        <v>12570</v>
      </c>
      <c r="C277" s="15">
        <f>MAX(0,MIN(A277-B277,inputs!$C$4)*inputs!$B$3)</f>
        <v>2986</v>
      </c>
      <c r="D277" s="16">
        <f>MAX(0,(MIN(A277,inputs!$C$5)-(inputs!$C$4+B277))*inputs!$B$4)</f>
        <v>0</v>
      </c>
      <c r="E277" s="16">
        <f>MAX(0, (calculations!A277-inputs!$C$5)*inputs!$B$5)</f>
        <v>0</v>
      </c>
      <c r="F277" s="19">
        <f>MAX(0,inputs!$B$13*(MIN(calculations!A277,inputs!$C$14)-inputs!$C$13))+MAX(0,inputs!$B$14*(calculations!A277-inputs!$C$14))</f>
        <v>1978.2250000000001</v>
      </c>
      <c r="G277" s="22">
        <f>MAX(MIN((calculations!A277-inputs!$B$21)/10000,100%),0) * inputs!$B$18</f>
        <v>0</v>
      </c>
      <c r="H277" s="24">
        <f>MIN(inputs!$B$32,A277)</f>
        <v>20000</v>
      </c>
      <c r="I277" s="24">
        <f>inputs!$B$29*(1+inputs!$B$33)-MAX(0,inputs!$B$31*(H277-inputs!$B$30))</f>
        <v>46486.999999999993</v>
      </c>
      <c r="J277" s="19">
        <f>$H277+(INT(COLUMN(J$1)/2) - 5) * ($A277-$H277)/9</f>
        <v>20000</v>
      </c>
      <c r="K277" s="24">
        <f>MAX(0,I277*(1+inputs!$B$33)-MAX(0,inputs!$B$31*(J277-inputs!$B$30)))</f>
        <v>47184.304999999986</v>
      </c>
      <c r="L277" s="19">
        <f>$H277+(INT(COLUMN(L$1)/2) - 5) * ($A277-$H277)/9</f>
        <v>20833.333333333332</v>
      </c>
      <c r="M277" s="24">
        <f>MAX(0,K277*(1+inputs!$B$33)-MAX(0,inputs!$B$31*(L277-inputs!$B$30)))</f>
        <v>47833.629574999977</v>
      </c>
      <c r="N277" s="19">
        <f>$H277+(INT(COLUMN(N$1)/2) - 5) * ($A277-$H277)/9</f>
        <v>21666.666666666668</v>
      </c>
      <c r="O277" s="24">
        <f>MAX(0,M277*(1+inputs!$B$33)-MAX(0,inputs!$B$31*(N277-inputs!$B$30)))</f>
        <v>48417.69401862497</v>
      </c>
      <c r="P277" s="19">
        <f>$H277+(INT(COLUMN(P$1)/2) - 5) * ($A277-$H277)/9</f>
        <v>22500</v>
      </c>
      <c r="Q277" s="24">
        <f>MAX(0,O277*(1+inputs!$B$33)-MAX(0,inputs!$B$31*(P277-inputs!$B$30)))</f>
        <v>48935.519428904336</v>
      </c>
      <c r="R277" s="19">
        <f>$H277+(INT(COLUMN(R$1)/2) - 5) * ($A277-$H277)/9</f>
        <v>23333.333333333332</v>
      </c>
      <c r="S277" s="24">
        <f>MAX(0,Q277*(1+inputs!$B$33)-MAX(0,inputs!$B$31*(R277-inputs!$B$30)))</f>
        <v>49386.112220337891</v>
      </c>
      <c r="T277" s="19">
        <f>$H277+(INT(COLUMN(T$1)/2) - 5) * ($A277-$H277)/9</f>
        <v>24166.666666666668</v>
      </c>
      <c r="U277" s="24">
        <f>MAX(0,S277*(1+inputs!$B$33)-MAX(0,inputs!$B$31*(T277-inputs!$B$30)))</f>
        <v>49768.463903642951</v>
      </c>
      <c r="V277" s="19">
        <f>$H277+(INT(COLUMN(V$1)/2) - 5) * ($A277-$H277)/9</f>
        <v>25000</v>
      </c>
      <c r="W277" s="24">
        <f>MAX(0,U277*(1+inputs!$B$33)-MAX(0,inputs!$B$31*(V277-inputs!$B$30)))</f>
        <v>50081.55086219759</v>
      </c>
      <c r="X277" s="19">
        <f>$H277+(INT(COLUMN(X$1)/2) - 5) * ($A277-$H277)/9</f>
        <v>25833.333333333332</v>
      </c>
      <c r="Y277" s="24">
        <f>MAX(0,W277*(1+inputs!$B$33)-MAX(0,inputs!$B$31*(X277-inputs!$B$30)))</f>
        <v>50324.334125130546</v>
      </c>
      <c r="Z277" s="19">
        <f>IF(inputs!$B$27="YES",MAX(0,inputs!$B$31*(X277-inputs!$B$30)),0)</f>
        <v>0</v>
      </c>
      <c r="AA277" s="3">
        <f t="shared" si="18"/>
        <v>4964.2250000000004</v>
      </c>
      <c r="AB277" s="1">
        <f t="shared" si="19"/>
        <v>0.33250000000000002</v>
      </c>
      <c r="AC277" s="8">
        <f t="shared" si="16"/>
        <v>22535.775000000001</v>
      </c>
    </row>
    <row r="278" spans="1:29" x14ac:dyDescent="0.2">
      <c r="A278" s="11">
        <f t="shared" si="17"/>
        <v>27600</v>
      </c>
      <c r="B278" s="15">
        <f>inputs!$C$3-MAX(0,MIN((calculations!A278-inputs!$B$8)*0.5,inputs!$C$3))+IF(AND(inputs!$B$23="YES",A278&lt;=inputs!$B$25),inputs!$B$24,0)</f>
        <v>12570</v>
      </c>
      <c r="C278" s="15">
        <f>MAX(0,MIN(A278-B278,inputs!$C$4)*inputs!$B$3)</f>
        <v>3006</v>
      </c>
      <c r="D278" s="16">
        <f>MAX(0,(MIN(A278,inputs!$C$5)-(inputs!$C$4+B278))*inputs!$B$4)</f>
        <v>0</v>
      </c>
      <c r="E278" s="16">
        <f>MAX(0, (calculations!A278-inputs!$C$5)*inputs!$B$5)</f>
        <v>0</v>
      </c>
      <c r="F278" s="19">
        <f>MAX(0,inputs!$B$13*(MIN(calculations!A278,inputs!$C$14)-inputs!$C$13))+MAX(0,inputs!$B$14*(calculations!A278-inputs!$C$14))</f>
        <v>1991.4750000000001</v>
      </c>
      <c r="G278" s="22">
        <f>MAX(MIN((calculations!A278-inputs!$B$21)/10000,100%),0) * inputs!$B$18</f>
        <v>0</v>
      </c>
      <c r="H278" s="24">
        <f>MIN(inputs!$B$32,A278)</f>
        <v>20000</v>
      </c>
      <c r="I278" s="24">
        <f>inputs!$B$29*(1+inputs!$B$33)-MAX(0,inputs!$B$31*(H278-inputs!$B$30))</f>
        <v>46486.999999999993</v>
      </c>
      <c r="J278" s="19">
        <f>$H278+(INT(COLUMN(J$1)/2) - 5) * ($A278-$H278)/9</f>
        <v>20000</v>
      </c>
      <c r="K278" s="24">
        <f>MAX(0,I278*(1+inputs!$B$33)-MAX(0,inputs!$B$31*(J278-inputs!$B$30)))</f>
        <v>47184.304999999986</v>
      </c>
      <c r="L278" s="19">
        <f>$H278+(INT(COLUMN(L$1)/2) - 5) * ($A278-$H278)/9</f>
        <v>20844.444444444445</v>
      </c>
      <c r="M278" s="24">
        <f>MAX(0,K278*(1+inputs!$B$33)-MAX(0,inputs!$B$31*(L278-inputs!$B$30)))</f>
        <v>47832.629574999977</v>
      </c>
      <c r="N278" s="19">
        <f>$H278+(INT(COLUMN(N$1)/2) - 5) * ($A278-$H278)/9</f>
        <v>21688.888888888891</v>
      </c>
      <c r="O278" s="24">
        <f>MAX(0,M278*(1+inputs!$B$33)-MAX(0,inputs!$B$31*(N278-inputs!$B$30)))</f>
        <v>48414.679018624971</v>
      </c>
      <c r="P278" s="19">
        <f>$H278+(INT(COLUMN(P$1)/2) - 5) * ($A278-$H278)/9</f>
        <v>22533.333333333332</v>
      </c>
      <c r="Q278" s="24">
        <f>MAX(0,O278*(1+inputs!$B$33)-MAX(0,inputs!$B$31*(P278-inputs!$B$30)))</f>
        <v>48929.459203904342</v>
      </c>
      <c r="R278" s="19">
        <f>$H278+(INT(COLUMN(R$1)/2) - 5) * ($A278-$H278)/9</f>
        <v>23377.777777777777</v>
      </c>
      <c r="S278" s="24">
        <f>MAX(0,Q278*(1+inputs!$B$33)-MAX(0,inputs!$B$31*(R278-inputs!$B$30)))</f>
        <v>49375.961091962898</v>
      </c>
      <c r="T278" s="19">
        <f>$H278+(INT(COLUMN(T$1)/2) - 5) * ($A278-$H278)/9</f>
        <v>24222.222222222223</v>
      </c>
      <c r="U278" s="24">
        <f>MAX(0,S278*(1+inputs!$B$33)-MAX(0,inputs!$B$31*(T278-inputs!$B$30)))</f>
        <v>49753.160508342335</v>
      </c>
      <c r="V278" s="19">
        <f>$H278+(INT(COLUMN(V$1)/2) - 5) * ($A278-$H278)/9</f>
        <v>25066.666666666668</v>
      </c>
      <c r="W278" s="24">
        <f>MAX(0,U278*(1+inputs!$B$33)-MAX(0,inputs!$B$31*(V278-inputs!$B$30)))</f>
        <v>50060.017915967459</v>
      </c>
      <c r="X278" s="19">
        <f>$H278+(INT(COLUMN(X$1)/2) - 5) * ($A278-$H278)/9</f>
        <v>25911.111111111109</v>
      </c>
      <c r="Y278" s="24">
        <f>MAX(0,W278*(1+inputs!$B$33)-MAX(0,inputs!$B$31*(X278-inputs!$B$30)))</f>
        <v>50295.478184706961</v>
      </c>
      <c r="Z278" s="19">
        <f>IF(inputs!$B$27="YES",MAX(0,inputs!$B$31*(X278-inputs!$B$30)),0)</f>
        <v>0</v>
      </c>
      <c r="AA278" s="3">
        <f t="shared" si="18"/>
        <v>4997.4750000000004</v>
      </c>
      <c r="AB278" s="1">
        <f t="shared" si="19"/>
        <v>0.33250000000000002</v>
      </c>
      <c r="AC278" s="8">
        <f t="shared" si="16"/>
        <v>22602.525000000001</v>
      </c>
    </row>
    <row r="279" spans="1:29" x14ac:dyDescent="0.2">
      <c r="A279" s="11">
        <f t="shared" si="17"/>
        <v>27700</v>
      </c>
      <c r="B279" s="15">
        <f>inputs!$C$3-MAX(0,MIN((calculations!A279-inputs!$B$8)*0.5,inputs!$C$3))+IF(AND(inputs!$B$23="YES",A279&lt;=inputs!$B$25),inputs!$B$24,0)</f>
        <v>12570</v>
      </c>
      <c r="C279" s="15">
        <f>MAX(0,MIN(A279-B279,inputs!$C$4)*inputs!$B$3)</f>
        <v>3026</v>
      </c>
      <c r="D279" s="16">
        <f>MAX(0,(MIN(A279,inputs!$C$5)-(inputs!$C$4+B279))*inputs!$B$4)</f>
        <v>0</v>
      </c>
      <c r="E279" s="16">
        <f>MAX(0, (calculations!A279-inputs!$C$5)*inputs!$B$5)</f>
        <v>0</v>
      </c>
      <c r="F279" s="19">
        <f>MAX(0,inputs!$B$13*(MIN(calculations!A279,inputs!$C$14)-inputs!$C$13))+MAX(0,inputs!$B$14*(calculations!A279-inputs!$C$14))</f>
        <v>2004.7250000000001</v>
      </c>
      <c r="G279" s="22">
        <f>MAX(MIN((calculations!A279-inputs!$B$21)/10000,100%),0) * inputs!$B$18</f>
        <v>0</v>
      </c>
      <c r="H279" s="24">
        <f>MIN(inputs!$B$32,A279)</f>
        <v>20000</v>
      </c>
      <c r="I279" s="24">
        <f>inputs!$B$29*(1+inputs!$B$33)-MAX(0,inputs!$B$31*(H279-inputs!$B$30))</f>
        <v>46486.999999999993</v>
      </c>
      <c r="J279" s="19">
        <f>$H279+(INT(COLUMN(J$1)/2) - 5) * ($A279-$H279)/9</f>
        <v>20000</v>
      </c>
      <c r="K279" s="24">
        <f>MAX(0,I279*(1+inputs!$B$33)-MAX(0,inputs!$B$31*(J279-inputs!$B$30)))</f>
        <v>47184.304999999986</v>
      </c>
      <c r="L279" s="19">
        <f>$H279+(INT(COLUMN(L$1)/2) - 5) * ($A279-$H279)/9</f>
        <v>20855.555555555555</v>
      </c>
      <c r="M279" s="24">
        <f>MAX(0,K279*(1+inputs!$B$33)-MAX(0,inputs!$B$31*(L279-inputs!$B$30)))</f>
        <v>47831.629574999977</v>
      </c>
      <c r="N279" s="19">
        <f>$H279+(INT(COLUMN(N$1)/2) - 5) * ($A279-$H279)/9</f>
        <v>21711.111111111109</v>
      </c>
      <c r="O279" s="24">
        <f>MAX(0,M279*(1+inputs!$B$33)-MAX(0,inputs!$B$31*(N279-inputs!$B$30)))</f>
        <v>48411.664018624972</v>
      </c>
      <c r="P279" s="19">
        <f>$H279+(INT(COLUMN(P$1)/2) - 5) * ($A279-$H279)/9</f>
        <v>22566.666666666668</v>
      </c>
      <c r="Q279" s="24">
        <f>MAX(0,O279*(1+inputs!$B$33)-MAX(0,inputs!$B$31*(P279-inputs!$B$30)))</f>
        <v>48923.398978904341</v>
      </c>
      <c r="R279" s="19">
        <f>$H279+(INT(COLUMN(R$1)/2) - 5) * ($A279-$H279)/9</f>
        <v>23422.222222222223</v>
      </c>
      <c r="S279" s="24">
        <f>MAX(0,Q279*(1+inputs!$B$33)-MAX(0,inputs!$B$31*(R279-inputs!$B$30)))</f>
        <v>49365.809963587897</v>
      </c>
      <c r="T279" s="19">
        <f>$H279+(INT(COLUMN(T$1)/2) - 5) * ($A279-$H279)/9</f>
        <v>24277.777777777777</v>
      </c>
      <c r="U279" s="24">
        <f>MAX(0,S279*(1+inputs!$B$33)-MAX(0,inputs!$B$31*(T279-inputs!$B$30)))</f>
        <v>49737.857113041711</v>
      </c>
      <c r="V279" s="19">
        <f>$H279+(INT(COLUMN(V$1)/2) - 5) * ($A279-$H279)/9</f>
        <v>25133.333333333332</v>
      </c>
      <c r="W279" s="24">
        <f>MAX(0,U279*(1+inputs!$B$33)-MAX(0,inputs!$B$31*(V279-inputs!$B$30)))</f>
        <v>50038.484969737328</v>
      </c>
      <c r="X279" s="19">
        <f>$H279+(INT(COLUMN(X$1)/2) - 5) * ($A279-$H279)/9</f>
        <v>25988.888888888891</v>
      </c>
      <c r="Y279" s="24">
        <f>MAX(0,W279*(1+inputs!$B$33)-MAX(0,inputs!$B$31*(X279-inputs!$B$30)))</f>
        <v>50266.622244283382</v>
      </c>
      <c r="Z279" s="19">
        <f>IF(inputs!$B$27="YES",MAX(0,inputs!$B$31*(X279-inputs!$B$30)),0)</f>
        <v>0</v>
      </c>
      <c r="AA279" s="3">
        <f t="shared" si="18"/>
        <v>5030.7250000000004</v>
      </c>
      <c r="AB279" s="1">
        <f t="shared" si="19"/>
        <v>0.33250000000000002</v>
      </c>
      <c r="AC279" s="8">
        <f t="shared" si="16"/>
        <v>22669.275000000001</v>
      </c>
    </row>
    <row r="280" spans="1:29" x14ac:dyDescent="0.2">
      <c r="A280" s="11">
        <f t="shared" si="17"/>
        <v>27800</v>
      </c>
      <c r="B280" s="15">
        <f>inputs!$C$3-MAX(0,MIN((calculations!A280-inputs!$B$8)*0.5,inputs!$C$3))+IF(AND(inputs!$B$23="YES",A280&lt;=inputs!$B$25),inputs!$B$24,0)</f>
        <v>12570</v>
      </c>
      <c r="C280" s="15">
        <f>MAX(0,MIN(A280-B280,inputs!$C$4)*inputs!$B$3)</f>
        <v>3046</v>
      </c>
      <c r="D280" s="16">
        <f>MAX(0,(MIN(A280,inputs!$C$5)-(inputs!$C$4+B280))*inputs!$B$4)</f>
        <v>0</v>
      </c>
      <c r="E280" s="16">
        <f>MAX(0, (calculations!A280-inputs!$C$5)*inputs!$B$5)</f>
        <v>0</v>
      </c>
      <c r="F280" s="19">
        <f>MAX(0,inputs!$B$13*(MIN(calculations!A280,inputs!$C$14)-inputs!$C$13))+MAX(0,inputs!$B$14*(calculations!A280-inputs!$C$14))</f>
        <v>2017.9750000000001</v>
      </c>
      <c r="G280" s="22">
        <f>MAX(MIN((calculations!A280-inputs!$B$21)/10000,100%),0) * inputs!$B$18</f>
        <v>0</v>
      </c>
      <c r="H280" s="24">
        <f>MIN(inputs!$B$32,A280)</f>
        <v>20000</v>
      </c>
      <c r="I280" s="24">
        <f>inputs!$B$29*(1+inputs!$B$33)-MAX(0,inputs!$B$31*(H280-inputs!$B$30))</f>
        <v>46486.999999999993</v>
      </c>
      <c r="J280" s="19">
        <f>$H280+(INT(COLUMN(J$1)/2) - 5) * ($A280-$H280)/9</f>
        <v>20000</v>
      </c>
      <c r="K280" s="24">
        <f>MAX(0,I280*(1+inputs!$B$33)-MAX(0,inputs!$B$31*(J280-inputs!$B$30)))</f>
        <v>47184.304999999986</v>
      </c>
      <c r="L280" s="19">
        <f>$H280+(INT(COLUMN(L$1)/2) - 5) * ($A280-$H280)/9</f>
        <v>20866.666666666668</v>
      </c>
      <c r="M280" s="24">
        <f>MAX(0,K280*(1+inputs!$B$33)-MAX(0,inputs!$B$31*(L280-inputs!$B$30)))</f>
        <v>47830.629574999977</v>
      </c>
      <c r="N280" s="19">
        <f>$H280+(INT(COLUMN(N$1)/2) - 5) * ($A280-$H280)/9</f>
        <v>21733.333333333332</v>
      </c>
      <c r="O280" s="24">
        <f>MAX(0,M280*(1+inputs!$B$33)-MAX(0,inputs!$B$31*(N280-inputs!$B$30)))</f>
        <v>48408.649018624972</v>
      </c>
      <c r="P280" s="19">
        <f>$H280+(INT(COLUMN(P$1)/2) - 5) * ($A280-$H280)/9</f>
        <v>22600</v>
      </c>
      <c r="Q280" s="24">
        <f>MAX(0,O280*(1+inputs!$B$33)-MAX(0,inputs!$B$31*(P280-inputs!$B$30)))</f>
        <v>48917.33875390434</v>
      </c>
      <c r="R280" s="19">
        <f>$H280+(INT(COLUMN(R$1)/2) - 5) * ($A280-$H280)/9</f>
        <v>23466.666666666668</v>
      </c>
      <c r="S280" s="24">
        <f>MAX(0,Q280*(1+inputs!$B$33)-MAX(0,inputs!$B$31*(R280-inputs!$B$30)))</f>
        <v>49355.658835212897</v>
      </c>
      <c r="T280" s="19">
        <f>$H280+(INT(COLUMN(T$1)/2) - 5) * ($A280-$H280)/9</f>
        <v>24333.333333333332</v>
      </c>
      <c r="U280" s="24">
        <f>MAX(0,S280*(1+inputs!$B$33)-MAX(0,inputs!$B$31*(T280-inputs!$B$30)))</f>
        <v>49722.553717741081</v>
      </c>
      <c r="V280" s="19">
        <f>$H280+(INT(COLUMN(V$1)/2) - 5) * ($A280-$H280)/9</f>
        <v>25200</v>
      </c>
      <c r="W280" s="24">
        <f>MAX(0,U280*(1+inputs!$B$33)-MAX(0,inputs!$B$31*(V280-inputs!$B$30)))</f>
        <v>50016.95202350719</v>
      </c>
      <c r="X280" s="19">
        <f>$H280+(INT(COLUMN(X$1)/2) - 5) * ($A280-$H280)/9</f>
        <v>26066.666666666668</v>
      </c>
      <c r="Y280" s="24">
        <f>MAX(0,W280*(1+inputs!$B$33)-MAX(0,inputs!$B$31*(X280-inputs!$B$30)))</f>
        <v>50237.766303859789</v>
      </c>
      <c r="Z280" s="19">
        <f>IF(inputs!$B$27="YES",MAX(0,inputs!$B$31*(X280-inputs!$B$30)),0)</f>
        <v>0</v>
      </c>
      <c r="AA280" s="3">
        <f t="shared" si="18"/>
        <v>5063.9750000000004</v>
      </c>
      <c r="AB280" s="1">
        <f t="shared" si="19"/>
        <v>0.33250000000000002</v>
      </c>
      <c r="AC280" s="8">
        <f t="shared" si="16"/>
        <v>22736.025000000001</v>
      </c>
    </row>
    <row r="281" spans="1:29" x14ac:dyDescent="0.2">
      <c r="A281" s="11">
        <f t="shared" si="17"/>
        <v>27900</v>
      </c>
      <c r="B281" s="15">
        <f>inputs!$C$3-MAX(0,MIN((calculations!A281-inputs!$B$8)*0.5,inputs!$C$3))+IF(AND(inputs!$B$23="YES",A281&lt;=inputs!$B$25),inputs!$B$24,0)</f>
        <v>12570</v>
      </c>
      <c r="C281" s="15">
        <f>MAX(0,MIN(A281-B281,inputs!$C$4)*inputs!$B$3)</f>
        <v>3066</v>
      </c>
      <c r="D281" s="16">
        <f>MAX(0,(MIN(A281,inputs!$C$5)-(inputs!$C$4+B281))*inputs!$B$4)</f>
        <v>0</v>
      </c>
      <c r="E281" s="16">
        <f>MAX(0, (calculations!A281-inputs!$C$5)*inputs!$B$5)</f>
        <v>0</v>
      </c>
      <c r="F281" s="19">
        <f>MAX(0,inputs!$B$13*(MIN(calculations!A281,inputs!$C$14)-inputs!$C$13))+MAX(0,inputs!$B$14*(calculations!A281-inputs!$C$14))</f>
        <v>2031.2250000000001</v>
      </c>
      <c r="G281" s="22">
        <f>MAX(MIN((calculations!A281-inputs!$B$21)/10000,100%),0) * inputs!$B$18</f>
        <v>0</v>
      </c>
      <c r="H281" s="24">
        <f>MIN(inputs!$B$32,A281)</f>
        <v>20000</v>
      </c>
      <c r="I281" s="24">
        <f>inputs!$B$29*(1+inputs!$B$33)-MAX(0,inputs!$B$31*(H281-inputs!$B$30))</f>
        <v>46486.999999999993</v>
      </c>
      <c r="J281" s="19">
        <f>$H281+(INT(COLUMN(J$1)/2) - 5) * ($A281-$H281)/9</f>
        <v>20000</v>
      </c>
      <c r="K281" s="24">
        <f>MAX(0,I281*(1+inputs!$B$33)-MAX(0,inputs!$B$31*(J281-inputs!$B$30)))</f>
        <v>47184.304999999986</v>
      </c>
      <c r="L281" s="19">
        <f>$H281+(INT(COLUMN(L$1)/2) - 5) * ($A281-$H281)/9</f>
        <v>20877.777777777777</v>
      </c>
      <c r="M281" s="24">
        <f>MAX(0,K281*(1+inputs!$B$33)-MAX(0,inputs!$B$31*(L281-inputs!$B$30)))</f>
        <v>47829.629574999977</v>
      </c>
      <c r="N281" s="19">
        <f>$H281+(INT(COLUMN(N$1)/2) - 5) * ($A281-$H281)/9</f>
        <v>21755.555555555555</v>
      </c>
      <c r="O281" s="24">
        <f>MAX(0,M281*(1+inputs!$B$33)-MAX(0,inputs!$B$31*(N281-inputs!$B$30)))</f>
        <v>48405.634018624973</v>
      </c>
      <c r="P281" s="19">
        <f>$H281+(INT(COLUMN(P$1)/2) - 5) * ($A281-$H281)/9</f>
        <v>22633.333333333332</v>
      </c>
      <c r="Q281" s="24">
        <f>MAX(0,O281*(1+inputs!$B$33)-MAX(0,inputs!$B$31*(P281-inputs!$B$30)))</f>
        <v>48911.278528904339</v>
      </c>
      <c r="R281" s="19">
        <f>$H281+(INT(COLUMN(R$1)/2) - 5) * ($A281-$H281)/9</f>
        <v>23511.111111111109</v>
      </c>
      <c r="S281" s="24">
        <f>MAX(0,Q281*(1+inputs!$B$33)-MAX(0,inputs!$B$31*(R281-inputs!$B$30)))</f>
        <v>49345.507706837896</v>
      </c>
      <c r="T281" s="19">
        <f>$H281+(INT(COLUMN(T$1)/2) - 5) * ($A281-$H281)/9</f>
        <v>24388.888888888891</v>
      </c>
      <c r="U281" s="24">
        <f>MAX(0,S281*(1+inputs!$B$33)-MAX(0,inputs!$B$31*(T281-inputs!$B$30)))</f>
        <v>49707.250322440457</v>
      </c>
      <c r="V281" s="19">
        <f>$H281+(INT(COLUMN(V$1)/2) - 5) * ($A281-$H281)/9</f>
        <v>25266.666666666668</v>
      </c>
      <c r="W281" s="24">
        <f>MAX(0,U281*(1+inputs!$B$33)-MAX(0,inputs!$B$31*(V281-inputs!$B$30)))</f>
        <v>49995.41907727706</v>
      </c>
      <c r="X281" s="19">
        <f>$H281+(INT(COLUMN(X$1)/2) - 5) * ($A281-$H281)/9</f>
        <v>26144.444444444445</v>
      </c>
      <c r="Y281" s="24">
        <f>MAX(0,W281*(1+inputs!$B$33)-MAX(0,inputs!$B$31*(X281-inputs!$B$30)))</f>
        <v>50208.910363436211</v>
      </c>
      <c r="Z281" s="19">
        <f>IF(inputs!$B$27="YES",MAX(0,inputs!$B$31*(X281-inputs!$B$30)),0)</f>
        <v>0</v>
      </c>
      <c r="AA281" s="3">
        <f t="shared" si="18"/>
        <v>5097.2250000000004</v>
      </c>
      <c r="AB281" s="1">
        <f t="shared" si="19"/>
        <v>0.33250000000000002</v>
      </c>
      <c r="AC281" s="8">
        <f t="shared" si="16"/>
        <v>22802.775000000001</v>
      </c>
    </row>
    <row r="282" spans="1:29" x14ac:dyDescent="0.2">
      <c r="A282" s="11">
        <f t="shared" si="17"/>
        <v>28000</v>
      </c>
      <c r="B282" s="15">
        <f>inputs!$C$3-MAX(0,MIN((calculations!A282-inputs!$B$8)*0.5,inputs!$C$3))+IF(AND(inputs!$B$23="YES",A282&lt;=inputs!$B$25),inputs!$B$24,0)</f>
        <v>12570</v>
      </c>
      <c r="C282" s="15">
        <f>MAX(0,MIN(A282-B282,inputs!$C$4)*inputs!$B$3)</f>
        <v>3086</v>
      </c>
      <c r="D282" s="16">
        <f>MAX(0,(MIN(A282,inputs!$C$5)-(inputs!$C$4+B282))*inputs!$B$4)</f>
        <v>0</v>
      </c>
      <c r="E282" s="16">
        <f>MAX(0, (calculations!A282-inputs!$C$5)*inputs!$B$5)</f>
        <v>0</v>
      </c>
      <c r="F282" s="19">
        <f>MAX(0,inputs!$B$13*(MIN(calculations!A282,inputs!$C$14)-inputs!$C$13))+MAX(0,inputs!$B$14*(calculations!A282-inputs!$C$14))</f>
        <v>2044.4750000000001</v>
      </c>
      <c r="G282" s="22">
        <f>MAX(MIN((calculations!A282-inputs!$B$21)/10000,100%),0) * inputs!$B$18</f>
        <v>0</v>
      </c>
      <c r="H282" s="24">
        <f>MIN(inputs!$B$32,A282)</f>
        <v>20000</v>
      </c>
      <c r="I282" s="24">
        <f>inputs!$B$29*(1+inputs!$B$33)-MAX(0,inputs!$B$31*(H282-inputs!$B$30))</f>
        <v>46486.999999999993</v>
      </c>
      <c r="J282" s="19">
        <f>$H282+(INT(COLUMN(J$1)/2) - 5) * ($A282-$H282)/9</f>
        <v>20000</v>
      </c>
      <c r="K282" s="24">
        <f>MAX(0,I282*(1+inputs!$B$33)-MAX(0,inputs!$B$31*(J282-inputs!$B$30)))</f>
        <v>47184.304999999986</v>
      </c>
      <c r="L282" s="19">
        <f>$H282+(INT(COLUMN(L$1)/2) - 5) * ($A282-$H282)/9</f>
        <v>20888.888888888891</v>
      </c>
      <c r="M282" s="24">
        <f>MAX(0,K282*(1+inputs!$B$33)-MAX(0,inputs!$B$31*(L282-inputs!$B$30)))</f>
        <v>47828.629574999977</v>
      </c>
      <c r="N282" s="19">
        <f>$H282+(INT(COLUMN(N$1)/2) - 5) * ($A282-$H282)/9</f>
        <v>21777.777777777777</v>
      </c>
      <c r="O282" s="24">
        <f>MAX(0,M282*(1+inputs!$B$33)-MAX(0,inputs!$B$31*(N282-inputs!$B$30)))</f>
        <v>48402.619018624973</v>
      </c>
      <c r="P282" s="19">
        <f>$H282+(INT(COLUMN(P$1)/2) - 5) * ($A282-$H282)/9</f>
        <v>22666.666666666668</v>
      </c>
      <c r="Q282" s="24">
        <f>MAX(0,O282*(1+inputs!$B$33)-MAX(0,inputs!$B$31*(P282-inputs!$B$30)))</f>
        <v>48905.218303904338</v>
      </c>
      <c r="R282" s="19">
        <f>$H282+(INT(COLUMN(R$1)/2) - 5) * ($A282-$H282)/9</f>
        <v>23555.555555555555</v>
      </c>
      <c r="S282" s="24">
        <f>MAX(0,Q282*(1+inputs!$B$33)-MAX(0,inputs!$B$31*(R282-inputs!$B$30)))</f>
        <v>49335.356578462895</v>
      </c>
      <c r="T282" s="19">
        <f>$H282+(INT(COLUMN(T$1)/2) - 5) * ($A282-$H282)/9</f>
        <v>24444.444444444445</v>
      </c>
      <c r="U282" s="24">
        <f>MAX(0,S282*(1+inputs!$B$33)-MAX(0,inputs!$B$31*(T282-inputs!$B$30)))</f>
        <v>49691.946927139834</v>
      </c>
      <c r="V282" s="19">
        <f>$H282+(INT(COLUMN(V$1)/2) - 5) * ($A282-$H282)/9</f>
        <v>25333.333333333332</v>
      </c>
      <c r="W282" s="24">
        <f>MAX(0,U282*(1+inputs!$B$33)-MAX(0,inputs!$B$31*(V282-inputs!$B$30)))</f>
        <v>49973.886131046922</v>
      </c>
      <c r="X282" s="19">
        <f>$H282+(INT(COLUMN(X$1)/2) - 5) * ($A282-$H282)/9</f>
        <v>26222.222222222223</v>
      </c>
      <c r="Y282" s="24">
        <f>MAX(0,W282*(1+inputs!$B$33)-MAX(0,inputs!$B$31*(X282-inputs!$B$30)))</f>
        <v>50180.054423012618</v>
      </c>
      <c r="Z282" s="19">
        <f>IF(inputs!$B$27="YES",MAX(0,inputs!$B$31*(X282-inputs!$B$30)),0)</f>
        <v>0</v>
      </c>
      <c r="AA282" s="3">
        <f t="shared" si="18"/>
        <v>5130.4750000000004</v>
      </c>
      <c r="AB282" s="1">
        <f t="shared" si="19"/>
        <v>0.33250000000000002</v>
      </c>
      <c r="AC282" s="8">
        <f t="shared" si="16"/>
        <v>22869.525000000001</v>
      </c>
    </row>
    <row r="283" spans="1:29" x14ac:dyDescent="0.2">
      <c r="A283" s="11">
        <f t="shared" si="17"/>
        <v>28100</v>
      </c>
      <c r="B283" s="15">
        <f>inputs!$C$3-MAX(0,MIN((calculations!A283-inputs!$B$8)*0.5,inputs!$C$3))+IF(AND(inputs!$B$23="YES",A283&lt;=inputs!$B$25),inputs!$B$24,0)</f>
        <v>12570</v>
      </c>
      <c r="C283" s="15">
        <f>MAX(0,MIN(A283-B283,inputs!$C$4)*inputs!$B$3)</f>
        <v>3106</v>
      </c>
      <c r="D283" s="16">
        <f>MAX(0,(MIN(A283,inputs!$C$5)-(inputs!$C$4+B283))*inputs!$B$4)</f>
        <v>0</v>
      </c>
      <c r="E283" s="16">
        <f>MAX(0, (calculations!A283-inputs!$C$5)*inputs!$B$5)</f>
        <v>0</v>
      </c>
      <c r="F283" s="19">
        <f>MAX(0,inputs!$B$13*(MIN(calculations!A283,inputs!$C$14)-inputs!$C$13))+MAX(0,inputs!$B$14*(calculations!A283-inputs!$C$14))</f>
        <v>2057.7249999999999</v>
      </c>
      <c r="G283" s="22">
        <f>MAX(MIN((calculations!A283-inputs!$B$21)/10000,100%),0) * inputs!$B$18</f>
        <v>0</v>
      </c>
      <c r="H283" s="24">
        <f>MIN(inputs!$B$32,A283)</f>
        <v>20000</v>
      </c>
      <c r="I283" s="24">
        <f>inputs!$B$29*(1+inputs!$B$33)-MAX(0,inputs!$B$31*(H283-inputs!$B$30))</f>
        <v>46486.999999999993</v>
      </c>
      <c r="J283" s="19">
        <f>$H283+(INT(COLUMN(J$1)/2) - 5) * ($A283-$H283)/9</f>
        <v>20000</v>
      </c>
      <c r="K283" s="24">
        <f>MAX(0,I283*(1+inputs!$B$33)-MAX(0,inputs!$B$31*(J283-inputs!$B$30)))</f>
        <v>47184.304999999986</v>
      </c>
      <c r="L283" s="19">
        <f>$H283+(INT(COLUMN(L$1)/2) - 5) * ($A283-$H283)/9</f>
        <v>20900</v>
      </c>
      <c r="M283" s="24">
        <f>MAX(0,K283*(1+inputs!$B$33)-MAX(0,inputs!$B$31*(L283-inputs!$B$30)))</f>
        <v>47827.629574999977</v>
      </c>
      <c r="N283" s="19">
        <f>$H283+(INT(COLUMN(N$1)/2) - 5) * ($A283-$H283)/9</f>
        <v>21800</v>
      </c>
      <c r="O283" s="24">
        <f>MAX(0,M283*(1+inputs!$B$33)-MAX(0,inputs!$B$31*(N283-inputs!$B$30)))</f>
        <v>48399.604018624967</v>
      </c>
      <c r="P283" s="19">
        <f>$H283+(INT(COLUMN(P$1)/2) - 5) * ($A283-$H283)/9</f>
        <v>22700</v>
      </c>
      <c r="Q283" s="24">
        <f>MAX(0,O283*(1+inputs!$B$33)-MAX(0,inputs!$B$31*(P283-inputs!$B$30)))</f>
        <v>48899.158078904336</v>
      </c>
      <c r="R283" s="19">
        <f>$H283+(INT(COLUMN(R$1)/2) - 5) * ($A283-$H283)/9</f>
        <v>23600</v>
      </c>
      <c r="S283" s="24">
        <f>MAX(0,Q283*(1+inputs!$B$33)-MAX(0,inputs!$B$31*(R283-inputs!$B$30)))</f>
        <v>49325.205450087895</v>
      </c>
      <c r="T283" s="19">
        <f>$H283+(INT(COLUMN(T$1)/2) - 5) * ($A283-$H283)/9</f>
        <v>24500</v>
      </c>
      <c r="U283" s="24">
        <f>MAX(0,S283*(1+inputs!$B$33)-MAX(0,inputs!$B$31*(T283-inputs!$B$30)))</f>
        <v>49676.643531839203</v>
      </c>
      <c r="V283" s="19">
        <f>$H283+(INT(COLUMN(V$1)/2) - 5) * ($A283-$H283)/9</f>
        <v>25400</v>
      </c>
      <c r="W283" s="24">
        <f>MAX(0,U283*(1+inputs!$B$33)-MAX(0,inputs!$B$31*(V283-inputs!$B$30)))</f>
        <v>49952.353184816784</v>
      </c>
      <c r="X283" s="19">
        <f>$H283+(INT(COLUMN(X$1)/2) - 5) * ($A283-$H283)/9</f>
        <v>26300</v>
      </c>
      <c r="Y283" s="24">
        <f>MAX(0,W283*(1+inputs!$B$33)-MAX(0,inputs!$B$31*(X283-inputs!$B$30)))</f>
        <v>50151.198482589032</v>
      </c>
      <c r="Z283" s="19">
        <f>IF(inputs!$B$27="YES",MAX(0,inputs!$B$31*(X283-inputs!$B$30)),0)</f>
        <v>0</v>
      </c>
      <c r="AA283" s="3">
        <f t="shared" si="18"/>
        <v>5163.7250000000004</v>
      </c>
      <c r="AB283" s="1">
        <f t="shared" si="19"/>
        <v>0.33250000000000002</v>
      </c>
      <c r="AC283" s="8">
        <f t="shared" si="16"/>
        <v>22936.275000000001</v>
      </c>
    </row>
    <row r="284" spans="1:29" x14ac:dyDescent="0.2">
      <c r="A284" s="11">
        <f t="shared" si="17"/>
        <v>28200</v>
      </c>
      <c r="B284" s="15">
        <f>inputs!$C$3-MAX(0,MIN((calculations!A284-inputs!$B$8)*0.5,inputs!$C$3))+IF(AND(inputs!$B$23="YES",A284&lt;=inputs!$B$25),inputs!$B$24,0)</f>
        <v>12570</v>
      </c>
      <c r="C284" s="15">
        <f>MAX(0,MIN(A284-B284,inputs!$C$4)*inputs!$B$3)</f>
        <v>3126</v>
      </c>
      <c r="D284" s="16">
        <f>MAX(0,(MIN(A284,inputs!$C$5)-(inputs!$C$4+B284))*inputs!$B$4)</f>
        <v>0</v>
      </c>
      <c r="E284" s="16">
        <f>MAX(0, (calculations!A284-inputs!$C$5)*inputs!$B$5)</f>
        <v>0</v>
      </c>
      <c r="F284" s="19">
        <f>MAX(0,inputs!$B$13*(MIN(calculations!A284,inputs!$C$14)-inputs!$C$13))+MAX(0,inputs!$B$14*(calculations!A284-inputs!$C$14))</f>
        <v>2070.9749999999999</v>
      </c>
      <c r="G284" s="22">
        <f>MAX(MIN((calculations!A284-inputs!$B$21)/10000,100%),0) * inputs!$B$18</f>
        <v>0</v>
      </c>
      <c r="H284" s="24">
        <f>MIN(inputs!$B$32,A284)</f>
        <v>20000</v>
      </c>
      <c r="I284" s="24">
        <f>inputs!$B$29*(1+inputs!$B$33)-MAX(0,inputs!$B$31*(H284-inputs!$B$30))</f>
        <v>46486.999999999993</v>
      </c>
      <c r="J284" s="19">
        <f>$H284+(INT(COLUMN(J$1)/2) - 5) * ($A284-$H284)/9</f>
        <v>20000</v>
      </c>
      <c r="K284" s="24">
        <f>MAX(0,I284*(1+inputs!$B$33)-MAX(0,inputs!$B$31*(J284-inputs!$B$30)))</f>
        <v>47184.304999999986</v>
      </c>
      <c r="L284" s="19">
        <f>$H284+(INT(COLUMN(L$1)/2) - 5) * ($A284-$H284)/9</f>
        <v>20911.111111111109</v>
      </c>
      <c r="M284" s="24">
        <f>MAX(0,K284*(1+inputs!$B$33)-MAX(0,inputs!$B$31*(L284-inputs!$B$30)))</f>
        <v>47826.629574999977</v>
      </c>
      <c r="N284" s="19">
        <f>$H284+(INT(COLUMN(N$1)/2) - 5) * ($A284-$H284)/9</f>
        <v>21822.222222222223</v>
      </c>
      <c r="O284" s="24">
        <f>MAX(0,M284*(1+inputs!$B$33)-MAX(0,inputs!$B$31*(N284-inputs!$B$30)))</f>
        <v>48396.589018624967</v>
      </c>
      <c r="P284" s="19">
        <f>$H284+(INT(COLUMN(P$1)/2) - 5) * ($A284-$H284)/9</f>
        <v>22733.333333333332</v>
      </c>
      <c r="Q284" s="24">
        <f>MAX(0,O284*(1+inputs!$B$33)-MAX(0,inputs!$B$31*(P284-inputs!$B$30)))</f>
        <v>48893.097853904335</v>
      </c>
      <c r="R284" s="19">
        <f>$H284+(INT(COLUMN(R$1)/2) - 5) * ($A284-$H284)/9</f>
        <v>23644.444444444445</v>
      </c>
      <c r="S284" s="24">
        <f>MAX(0,Q284*(1+inputs!$B$33)-MAX(0,inputs!$B$31*(R284-inputs!$B$30)))</f>
        <v>49315.054321712894</v>
      </c>
      <c r="T284" s="19">
        <f>$H284+(INT(COLUMN(T$1)/2) - 5) * ($A284-$H284)/9</f>
        <v>24555.555555555555</v>
      </c>
      <c r="U284" s="24">
        <f>MAX(0,S284*(1+inputs!$B$33)-MAX(0,inputs!$B$31*(T284-inputs!$B$30)))</f>
        <v>49661.34013653858</v>
      </c>
      <c r="V284" s="19">
        <f>$H284+(INT(COLUMN(V$1)/2) - 5) * ($A284-$H284)/9</f>
        <v>25466.666666666668</v>
      </c>
      <c r="W284" s="24">
        <f>MAX(0,U284*(1+inputs!$B$33)-MAX(0,inputs!$B$31*(V284-inputs!$B$30)))</f>
        <v>49930.820238586653</v>
      </c>
      <c r="X284" s="19">
        <f>$H284+(INT(COLUMN(X$1)/2) - 5) * ($A284-$H284)/9</f>
        <v>26377.777777777777</v>
      </c>
      <c r="Y284" s="24">
        <f>MAX(0,W284*(1+inputs!$B$33)-MAX(0,inputs!$B$31*(X284-inputs!$B$30)))</f>
        <v>50122.342542165447</v>
      </c>
      <c r="Z284" s="19">
        <f>IF(inputs!$B$27="YES",MAX(0,inputs!$B$31*(X284-inputs!$B$30)),0)</f>
        <v>0</v>
      </c>
      <c r="AA284" s="3">
        <f t="shared" si="18"/>
        <v>5196.9750000000004</v>
      </c>
      <c r="AB284" s="1">
        <f t="shared" si="19"/>
        <v>0.33250000000000002</v>
      </c>
      <c r="AC284" s="8">
        <f t="shared" si="16"/>
        <v>23003.025000000001</v>
      </c>
    </row>
    <row r="285" spans="1:29" x14ac:dyDescent="0.2">
      <c r="A285" s="11">
        <f t="shared" si="17"/>
        <v>28300</v>
      </c>
      <c r="B285" s="15">
        <f>inputs!$C$3-MAX(0,MIN((calculations!A285-inputs!$B$8)*0.5,inputs!$C$3))+IF(AND(inputs!$B$23="YES",A285&lt;=inputs!$B$25),inputs!$B$24,0)</f>
        <v>12570</v>
      </c>
      <c r="C285" s="15">
        <f>MAX(0,MIN(A285-B285,inputs!$C$4)*inputs!$B$3)</f>
        <v>3146</v>
      </c>
      <c r="D285" s="16">
        <f>MAX(0,(MIN(A285,inputs!$C$5)-(inputs!$C$4+B285))*inputs!$B$4)</f>
        <v>0</v>
      </c>
      <c r="E285" s="16">
        <f>MAX(0, (calculations!A285-inputs!$C$5)*inputs!$B$5)</f>
        <v>0</v>
      </c>
      <c r="F285" s="19">
        <f>MAX(0,inputs!$B$13*(MIN(calculations!A285,inputs!$C$14)-inputs!$C$13))+MAX(0,inputs!$B$14*(calculations!A285-inputs!$C$14))</f>
        <v>2084.2249999999999</v>
      </c>
      <c r="G285" s="22">
        <f>MAX(MIN((calculations!A285-inputs!$B$21)/10000,100%),0) * inputs!$B$18</f>
        <v>0</v>
      </c>
      <c r="H285" s="24">
        <f>MIN(inputs!$B$32,A285)</f>
        <v>20000</v>
      </c>
      <c r="I285" s="24">
        <f>inputs!$B$29*(1+inputs!$B$33)-MAX(0,inputs!$B$31*(H285-inputs!$B$30))</f>
        <v>46486.999999999993</v>
      </c>
      <c r="J285" s="19">
        <f>$H285+(INT(COLUMN(J$1)/2) - 5) * ($A285-$H285)/9</f>
        <v>20000</v>
      </c>
      <c r="K285" s="24">
        <f>MAX(0,I285*(1+inputs!$B$33)-MAX(0,inputs!$B$31*(J285-inputs!$B$30)))</f>
        <v>47184.304999999986</v>
      </c>
      <c r="L285" s="19">
        <f>$H285+(INT(COLUMN(L$1)/2) - 5) * ($A285-$H285)/9</f>
        <v>20922.222222222223</v>
      </c>
      <c r="M285" s="24">
        <f>MAX(0,K285*(1+inputs!$B$33)-MAX(0,inputs!$B$31*(L285-inputs!$B$30)))</f>
        <v>47825.629574999977</v>
      </c>
      <c r="N285" s="19">
        <f>$H285+(INT(COLUMN(N$1)/2) - 5) * ($A285-$H285)/9</f>
        <v>21844.444444444445</v>
      </c>
      <c r="O285" s="24">
        <f>MAX(0,M285*(1+inputs!$B$33)-MAX(0,inputs!$B$31*(N285-inputs!$B$30)))</f>
        <v>48393.574018624968</v>
      </c>
      <c r="P285" s="19">
        <f>$H285+(INT(COLUMN(P$1)/2) - 5) * ($A285-$H285)/9</f>
        <v>22766.666666666668</v>
      </c>
      <c r="Q285" s="24">
        <f>MAX(0,O285*(1+inputs!$B$33)-MAX(0,inputs!$B$31*(P285-inputs!$B$30)))</f>
        <v>48887.037628904334</v>
      </c>
      <c r="R285" s="19">
        <f>$H285+(INT(COLUMN(R$1)/2) - 5) * ($A285-$H285)/9</f>
        <v>23688.888888888891</v>
      </c>
      <c r="S285" s="24">
        <f>MAX(0,Q285*(1+inputs!$B$33)-MAX(0,inputs!$B$31*(R285-inputs!$B$30)))</f>
        <v>49304.903193337894</v>
      </c>
      <c r="T285" s="19">
        <f>$H285+(INT(COLUMN(T$1)/2) - 5) * ($A285-$H285)/9</f>
        <v>24611.111111111109</v>
      </c>
      <c r="U285" s="24">
        <f>MAX(0,S285*(1+inputs!$B$33)-MAX(0,inputs!$B$31*(T285-inputs!$B$30)))</f>
        <v>49646.036741237956</v>
      </c>
      <c r="V285" s="19">
        <f>$H285+(INT(COLUMN(V$1)/2) - 5) * ($A285-$H285)/9</f>
        <v>25533.333333333332</v>
      </c>
      <c r="W285" s="24">
        <f>MAX(0,U285*(1+inputs!$B$33)-MAX(0,inputs!$B$31*(V285-inputs!$B$30)))</f>
        <v>49909.287292356516</v>
      </c>
      <c r="X285" s="19">
        <f>$H285+(INT(COLUMN(X$1)/2) - 5) * ($A285-$H285)/9</f>
        <v>26455.555555555555</v>
      </c>
      <c r="Y285" s="24">
        <f>MAX(0,W285*(1+inputs!$B$33)-MAX(0,inputs!$B$31*(X285-inputs!$B$30)))</f>
        <v>50093.486601741854</v>
      </c>
      <c r="Z285" s="19">
        <f>IF(inputs!$B$27="YES",MAX(0,inputs!$B$31*(X285-inputs!$B$30)),0)</f>
        <v>0</v>
      </c>
      <c r="AA285" s="3">
        <f t="shared" si="18"/>
        <v>5230.2250000000004</v>
      </c>
      <c r="AB285" s="1">
        <f t="shared" si="19"/>
        <v>0.33250000000000002</v>
      </c>
      <c r="AC285" s="8">
        <f t="shared" si="16"/>
        <v>23069.775000000001</v>
      </c>
    </row>
    <row r="286" spans="1:29" x14ac:dyDescent="0.2">
      <c r="A286" s="11">
        <f t="shared" si="17"/>
        <v>28400</v>
      </c>
      <c r="B286" s="15">
        <f>inputs!$C$3-MAX(0,MIN((calculations!A286-inputs!$B$8)*0.5,inputs!$C$3))+IF(AND(inputs!$B$23="YES",A286&lt;=inputs!$B$25),inputs!$B$24,0)</f>
        <v>12570</v>
      </c>
      <c r="C286" s="15">
        <f>MAX(0,MIN(A286-B286,inputs!$C$4)*inputs!$B$3)</f>
        <v>3166</v>
      </c>
      <c r="D286" s="16">
        <f>MAX(0,(MIN(A286,inputs!$C$5)-(inputs!$C$4+B286))*inputs!$B$4)</f>
        <v>0</v>
      </c>
      <c r="E286" s="16">
        <f>MAX(0, (calculations!A286-inputs!$C$5)*inputs!$B$5)</f>
        <v>0</v>
      </c>
      <c r="F286" s="19">
        <f>MAX(0,inputs!$B$13*(MIN(calculations!A286,inputs!$C$14)-inputs!$C$13))+MAX(0,inputs!$B$14*(calculations!A286-inputs!$C$14))</f>
        <v>2097.4749999999999</v>
      </c>
      <c r="G286" s="22">
        <f>MAX(MIN((calculations!A286-inputs!$B$21)/10000,100%),0) * inputs!$B$18</f>
        <v>0</v>
      </c>
      <c r="H286" s="24">
        <f>MIN(inputs!$B$32,A286)</f>
        <v>20000</v>
      </c>
      <c r="I286" s="24">
        <f>inputs!$B$29*(1+inputs!$B$33)-MAX(0,inputs!$B$31*(H286-inputs!$B$30))</f>
        <v>46486.999999999993</v>
      </c>
      <c r="J286" s="19">
        <f>$H286+(INT(COLUMN(J$1)/2) - 5) * ($A286-$H286)/9</f>
        <v>20000</v>
      </c>
      <c r="K286" s="24">
        <f>MAX(0,I286*(1+inputs!$B$33)-MAX(0,inputs!$B$31*(J286-inputs!$B$30)))</f>
        <v>47184.304999999986</v>
      </c>
      <c r="L286" s="19">
        <f>$H286+(INT(COLUMN(L$1)/2) - 5) * ($A286-$H286)/9</f>
        <v>20933.333333333332</v>
      </c>
      <c r="M286" s="24">
        <f>MAX(0,K286*(1+inputs!$B$33)-MAX(0,inputs!$B$31*(L286-inputs!$B$30)))</f>
        <v>47824.629574999977</v>
      </c>
      <c r="N286" s="19">
        <f>$H286+(INT(COLUMN(N$1)/2) - 5) * ($A286-$H286)/9</f>
        <v>21866.666666666668</v>
      </c>
      <c r="O286" s="24">
        <f>MAX(0,M286*(1+inputs!$B$33)-MAX(0,inputs!$B$31*(N286-inputs!$B$30)))</f>
        <v>48390.559018624968</v>
      </c>
      <c r="P286" s="19">
        <f>$H286+(INT(COLUMN(P$1)/2) - 5) * ($A286-$H286)/9</f>
        <v>22800</v>
      </c>
      <c r="Q286" s="24">
        <f>MAX(0,O286*(1+inputs!$B$33)-MAX(0,inputs!$B$31*(P286-inputs!$B$30)))</f>
        <v>48880.977403904333</v>
      </c>
      <c r="R286" s="19">
        <f>$H286+(INT(COLUMN(R$1)/2) - 5) * ($A286-$H286)/9</f>
        <v>23733.333333333332</v>
      </c>
      <c r="S286" s="24">
        <f>MAX(0,Q286*(1+inputs!$B$33)-MAX(0,inputs!$B$31*(R286-inputs!$B$30)))</f>
        <v>49294.752064962893</v>
      </c>
      <c r="T286" s="19">
        <f>$H286+(INT(COLUMN(T$1)/2) - 5) * ($A286-$H286)/9</f>
        <v>24666.666666666668</v>
      </c>
      <c r="U286" s="24">
        <f>MAX(0,S286*(1+inputs!$B$33)-MAX(0,inputs!$B$31*(T286-inputs!$B$30)))</f>
        <v>49630.733345937333</v>
      </c>
      <c r="V286" s="19">
        <f>$H286+(INT(COLUMN(V$1)/2) - 5) * ($A286-$H286)/9</f>
        <v>25600</v>
      </c>
      <c r="W286" s="24">
        <f>MAX(0,U286*(1+inputs!$B$33)-MAX(0,inputs!$B$31*(V286-inputs!$B$30)))</f>
        <v>49887.754346126385</v>
      </c>
      <c r="X286" s="19">
        <f>$H286+(INT(COLUMN(X$1)/2) - 5) * ($A286-$H286)/9</f>
        <v>26533.333333333332</v>
      </c>
      <c r="Y286" s="24">
        <f>MAX(0,W286*(1+inputs!$B$33)-MAX(0,inputs!$B$31*(X286-inputs!$B$30)))</f>
        <v>50064.630661318275</v>
      </c>
      <c r="Z286" s="19">
        <f>IF(inputs!$B$27="YES",MAX(0,inputs!$B$31*(X286-inputs!$B$30)),0)</f>
        <v>0</v>
      </c>
      <c r="AA286" s="3">
        <f t="shared" si="18"/>
        <v>5263.4750000000004</v>
      </c>
      <c r="AB286" s="1">
        <f t="shared" si="19"/>
        <v>0.33250000000000002</v>
      </c>
      <c r="AC286" s="8">
        <f t="shared" si="16"/>
        <v>23136.525000000001</v>
      </c>
    </row>
    <row r="287" spans="1:29" x14ac:dyDescent="0.2">
      <c r="A287" s="11">
        <f t="shared" si="17"/>
        <v>28500</v>
      </c>
      <c r="B287" s="15">
        <f>inputs!$C$3-MAX(0,MIN((calculations!A287-inputs!$B$8)*0.5,inputs!$C$3))+IF(AND(inputs!$B$23="YES",A287&lt;=inputs!$B$25),inputs!$B$24,0)</f>
        <v>12570</v>
      </c>
      <c r="C287" s="15">
        <f>MAX(0,MIN(A287-B287,inputs!$C$4)*inputs!$B$3)</f>
        <v>3186</v>
      </c>
      <c r="D287" s="16">
        <f>MAX(0,(MIN(A287,inputs!$C$5)-(inputs!$C$4+B287))*inputs!$B$4)</f>
        <v>0</v>
      </c>
      <c r="E287" s="16">
        <f>MAX(0, (calculations!A287-inputs!$C$5)*inputs!$B$5)</f>
        <v>0</v>
      </c>
      <c r="F287" s="19">
        <f>MAX(0,inputs!$B$13*(MIN(calculations!A287,inputs!$C$14)-inputs!$C$13))+MAX(0,inputs!$B$14*(calculations!A287-inputs!$C$14))</f>
        <v>2110.7249999999999</v>
      </c>
      <c r="G287" s="22">
        <f>MAX(MIN((calculations!A287-inputs!$B$21)/10000,100%),0) * inputs!$B$18</f>
        <v>0</v>
      </c>
      <c r="H287" s="24">
        <f>MIN(inputs!$B$32,A287)</f>
        <v>20000</v>
      </c>
      <c r="I287" s="24">
        <f>inputs!$B$29*(1+inputs!$B$33)-MAX(0,inputs!$B$31*(H287-inputs!$B$30))</f>
        <v>46486.999999999993</v>
      </c>
      <c r="J287" s="19">
        <f>$H287+(INT(COLUMN(J$1)/2) - 5) * ($A287-$H287)/9</f>
        <v>20000</v>
      </c>
      <c r="K287" s="24">
        <f>MAX(0,I287*(1+inputs!$B$33)-MAX(0,inputs!$B$31*(J287-inputs!$B$30)))</f>
        <v>47184.304999999986</v>
      </c>
      <c r="L287" s="19">
        <f>$H287+(INT(COLUMN(L$1)/2) - 5) * ($A287-$H287)/9</f>
        <v>20944.444444444445</v>
      </c>
      <c r="M287" s="24">
        <f>MAX(0,K287*(1+inputs!$B$33)-MAX(0,inputs!$B$31*(L287-inputs!$B$30)))</f>
        <v>47823.629574999977</v>
      </c>
      <c r="N287" s="19">
        <f>$H287+(INT(COLUMN(N$1)/2) - 5) * ($A287-$H287)/9</f>
        <v>21888.888888888891</v>
      </c>
      <c r="O287" s="24">
        <f>MAX(0,M287*(1+inputs!$B$33)-MAX(0,inputs!$B$31*(N287-inputs!$B$30)))</f>
        <v>48387.544018624969</v>
      </c>
      <c r="P287" s="19">
        <f>$H287+(INT(COLUMN(P$1)/2) - 5) * ($A287-$H287)/9</f>
        <v>22833.333333333332</v>
      </c>
      <c r="Q287" s="24">
        <f>MAX(0,O287*(1+inputs!$B$33)-MAX(0,inputs!$B$31*(P287-inputs!$B$30)))</f>
        <v>48874.917178904339</v>
      </c>
      <c r="R287" s="19">
        <f>$H287+(INT(COLUMN(R$1)/2) - 5) * ($A287-$H287)/9</f>
        <v>23777.777777777777</v>
      </c>
      <c r="S287" s="24">
        <f>MAX(0,Q287*(1+inputs!$B$33)-MAX(0,inputs!$B$31*(R287-inputs!$B$30)))</f>
        <v>49284.6009365879</v>
      </c>
      <c r="T287" s="19">
        <f>$H287+(INT(COLUMN(T$1)/2) - 5) * ($A287-$H287)/9</f>
        <v>24722.222222222223</v>
      </c>
      <c r="U287" s="24">
        <f>MAX(0,S287*(1+inputs!$B$33)-MAX(0,inputs!$B$31*(T287-inputs!$B$30)))</f>
        <v>49615.42995063671</v>
      </c>
      <c r="V287" s="19">
        <f>$H287+(INT(COLUMN(V$1)/2) - 5) * ($A287-$H287)/9</f>
        <v>25666.666666666668</v>
      </c>
      <c r="W287" s="24">
        <f>MAX(0,U287*(1+inputs!$B$33)-MAX(0,inputs!$B$31*(V287-inputs!$B$30)))</f>
        <v>49866.221399896254</v>
      </c>
      <c r="X287" s="19">
        <f>$H287+(INT(COLUMN(X$1)/2) - 5) * ($A287-$H287)/9</f>
        <v>26611.111111111109</v>
      </c>
      <c r="Y287" s="24">
        <f>MAX(0,W287*(1+inputs!$B$33)-MAX(0,inputs!$B$31*(X287-inputs!$B$30)))</f>
        <v>50035.774720894689</v>
      </c>
      <c r="Z287" s="19">
        <f>IF(inputs!$B$27="YES",MAX(0,inputs!$B$31*(X287-inputs!$B$30)),0)</f>
        <v>0</v>
      </c>
      <c r="AA287" s="3">
        <f t="shared" si="18"/>
        <v>5296.7250000000004</v>
      </c>
      <c r="AB287" s="1">
        <f t="shared" si="19"/>
        <v>0.33250000000000002</v>
      </c>
      <c r="AC287" s="8">
        <f t="shared" si="16"/>
        <v>23203.275000000001</v>
      </c>
    </row>
    <row r="288" spans="1:29" x14ac:dyDescent="0.2">
      <c r="A288" s="11">
        <f t="shared" si="17"/>
        <v>28600</v>
      </c>
      <c r="B288" s="15">
        <f>inputs!$C$3-MAX(0,MIN((calculations!A288-inputs!$B$8)*0.5,inputs!$C$3))+IF(AND(inputs!$B$23="YES",A288&lt;=inputs!$B$25),inputs!$B$24,0)</f>
        <v>12570</v>
      </c>
      <c r="C288" s="15">
        <f>MAX(0,MIN(A288-B288,inputs!$C$4)*inputs!$B$3)</f>
        <v>3206</v>
      </c>
      <c r="D288" s="16">
        <f>MAX(0,(MIN(A288,inputs!$C$5)-(inputs!$C$4+B288))*inputs!$B$4)</f>
        <v>0</v>
      </c>
      <c r="E288" s="16">
        <f>MAX(0, (calculations!A288-inputs!$C$5)*inputs!$B$5)</f>
        <v>0</v>
      </c>
      <c r="F288" s="19">
        <f>MAX(0,inputs!$B$13*(MIN(calculations!A288,inputs!$C$14)-inputs!$C$13))+MAX(0,inputs!$B$14*(calculations!A288-inputs!$C$14))</f>
        <v>2123.9749999999999</v>
      </c>
      <c r="G288" s="22">
        <f>MAX(MIN((calculations!A288-inputs!$B$21)/10000,100%),0) * inputs!$B$18</f>
        <v>0</v>
      </c>
      <c r="H288" s="24">
        <f>MIN(inputs!$B$32,A288)</f>
        <v>20000</v>
      </c>
      <c r="I288" s="24">
        <f>inputs!$B$29*(1+inputs!$B$33)-MAX(0,inputs!$B$31*(H288-inputs!$B$30))</f>
        <v>46486.999999999993</v>
      </c>
      <c r="J288" s="19">
        <f>$H288+(INT(COLUMN(J$1)/2) - 5) * ($A288-$H288)/9</f>
        <v>20000</v>
      </c>
      <c r="K288" s="24">
        <f>MAX(0,I288*(1+inputs!$B$33)-MAX(0,inputs!$B$31*(J288-inputs!$B$30)))</f>
        <v>47184.304999999986</v>
      </c>
      <c r="L288" s="19">
        <f>$H288+(INT(COLUMN(L$1)/2) - 5) * ($A288-$H288)/9</f>
        <v>20955.555555555555</v>
      </c>
      <c r="M288" s="24">
        <f>MAX(0,K288*(1+inputs!$B$33)-MAX(0,inputs!$B$31*(L288-inputs!$B$30)))</f>
        <v>47822.629574999977</v>
      </c>
      <c r="N288" s="19">
        <f>$H288+(INT(COLUMN(N$1)/2) - 5) * ($A288-$H288)/9</f>
        <v>21911.111111111109</v>
      </c>
      <c r="O288" s="24">
        <f>MAX(0,M288*(1+inputs!$B$33)-MAX(0,inputs!$B$31*(N288-inputs!$B$30)))</f>
        <v>48384.529018624969</v>
      </c>
      <c r="P288" s="19">
        <f>$H288+(INT(COLUMN(P$1)/2) - 5) * ($A288-$H288)/9</f>
        <v>22866.666666666668</v>
      </c>
      <c r="Q288" s="24">
        <f>MAX(0,O288*(1+inputs!$B$33)-MAX(0,inputs!$B$31*(P288-inputs!$B$30)))</f>
        <v>48868.856953904338</v>
      </c>
      <c r="R288" s="19">
        <f>$H288+(INT(COLUMN(R$1)/2) - 5) * ($A288-$H288)/9</f>
        <v>23822.222222222223</v>
      </c>
      <c r="S288" s="24">
        <f>MAX(0,Q288*(1+inputs!$B$33)-MAX(0,inputs!$B$31*(R288-inputs!$B$30)))</f>
        <v>49274.449808212899</v>
      </c>
      <c r="T288" s="19">
        <f>$H288+(INT(COLUMN(T$1)/2) - 5) * ($A288-$H288)/9</f>
        <v>24777.777777777777</v>
      </c>
      <c r="U288" s="24">
        <f>MAX(0,S288*(1+inputs!$B$33)-MAX(0,inputs!$B$31*(T288-inputs!$B$30)))</f>
        <v>49600.126555336086</v>
      </c>
      <c r="V288" s="19">
        <f>$H288+(INT(COLUMN(V$1)/2) - 5) * ($A288-$H288)/9</f>
        <v>25733.333333333332</v>
      </c>
      <c r="W288" s="24">
        <f>MAX(0,U288*(1+inputs!$B$33)-MAX(0,inputs!$B$31*(V288-inputs!$B$30)))</f>
        <v>49844.688453666124</v>
      </c>
      <c r="X288" s="19">
        <f>$H288+(INT(COLUMN(X$1)/2) - 5) * ($A288-$H288)/9</f>
        <v>26688.888888888891</v>
      </c>
      <c r="Y288" s="24">
        <f>MAX(0,W288*(1+inputs!$B$33)-MAX(0,inputs!$B$31*(X288-inputs!$B$30)))</f>
        <v>50006.918780471111</v>
      </c>
      <c r="Z288" s="19">
        <f>IF(inputs!$B$27="YES",MAX(0,inputs!$B$31*(X288-inputs!$B$30)),0)</f>
        <v>0</v>
      </c>
      <c r="AA288" s="3">
        <f t="shared" si="18"/>
        <v>5329.9750000000004</v>
      </c>
      <c r="AB288" s="1">
        <f t="shared" si="19"/>
        <v>0.33250000000000002</v>
      </c>
      <c r="AC288" s="8">
        <f t="shared" si="16"/>
        <v>23270.025000000001</v>
      </c>
    </row>
    <row r="289" spans="1:29" x14ac:dyDescent="0.2">
      <c r="A289" s="11">
        <f t="shared" si="17"/>
        <v>28700</v>
      </c>
      <c r="B289" s="15">
        <f>inputs!$C$3-MAX(0,MIN((calculations!A289-inputs!$B$8)*0.5,inputs!$C$3))+IF(AND(inputs!$B$23="YES",A289&lt;=inputs!$B$25),inputs!$B$24,0)</f>
        <v>12570</v>
      </c>
      <c r="C289" s="15">
        <f>MAX(0,MIN(A289-B289,inputs!$C$4)*inputs!$B$3)</f>
        <v>3226</v>
      </c>
      <c r="D289" s="16">
        <f>MAX(0,(MIN(A289,inputs!$C$5)-(inputs!$C$4+B289))*inputs!$B$4)</f>
        <v>0</v>
      </c>
      <c r="E289" s="16">
        <f>MAX(0, (calculations!A289-inputs!$C$5)*inputs!$B$5)</f>
        <v>0</v>
      </c>
      <c r="F289" s="19">
        <f>MAX(0,inputs!$B$13*(MIN(calculations!A289,inputs!$C$14)-inputs!$C$13))+MAX(0,inputs!$B$14*(calculations!A289-inputs!$C$14))</f>
        <v>2137.2249999999999</v>
      </c>
      <c r="G289" s="22">
        <f>MAX(MIN((calculations!A289-inputs!$B$21)/10000,100%),0) * inputs!$B$18</f>
        <v>0</v>
      </c>
      <c r="H289" s="24">
        <f>MIN(inputs!$B$32,A289)</f>
        <v>20000</v>
      </c>
      <c r="I289" s="24">
        <f>inputs!$B$29*(1+inputs!$B$33)-MAX(0,inputs!$B$31*(H289-inputs!$B$30))</f>
        <v>46486.999999999993</v>
      </c>
      <c r="J289" s="19">
        <f>$H289+(INT(COLUMN(J$1)/2) - 5) * ($A289-$H289)/9</f>
        <v>20000</v>
      </c>
      <c r="K289" s="24">
        <f>MAX(0,I289*(1+inputs!$B$33)-MAX(0,inputs!$B$31*(J289-inputs!$B$30)))</f>
        <v>47184.304999999986</v>
      </c>
      <c r="L289" s="19">
        <f>$H289+(INT(COLUMN(L$1)/2) - 5) * ($A289-$H289)/9</f>
        <v>20966.666666666668</v>
      </c>
      <c r="M289" s="24">
        <f>MAX(0,K289*(1+inputs!$B$33)-MAX(0,inputs!$B$31*(L289-inputs!$B$30)))</f>
        <v>47821.629574999977</v>
      </c>
      <c r="N289" s="19">
        <f>$H289+(INT(COLUMN(N$1)/2) - 5) * ($A289-$H289)/9</f>
        <v>21933.333333333332</v>
      </c>
      <c r="O289" s="24">
        <f>MAX(0,M289*(1+inputs!$B$33)-MAX(0,inputs!$B$31*(N289-inputs!$B$30)))</f>
        <v>48381.51401862497</v>
      </c>
      <c r="P289" s="19">
        <f>$H289+(INT(COLUMN(P$1)/2) - 5) * ($A289-$H289)/9</f>
        <v>22900</v>
      </c>
      <c r="Q289" s="24">
        <f>MAX(0,O289*(1+inputs!$B$33)-MAX(0,inputs!$B$31*(P289-inputs!$B$30)))</f>
        <v>48862.796728904337</v>
      </c>
      <c r="R289" s="19">
        <f>$H289+(INT(COLUMN(R$1)/2) - 5) * ($A289-$H289)/9</f>
        <v>23866.666666666668</v>
      </c>
      <c r="S289" s="24">
        <f>MAX(0,Q289*(1+inputs!$B$33)-MAX(0,inputs!$B$31*(R289-inputs!$B$30)))</f>
        <v>49264.298679837892</v>
      </c>
      <c r="T289" s="19">
        <f>$H289+(INT(COLUMN(T$1)/2) - 5) * ($A289-$H289)/9</f>
        <v>24833.333333333332</v>
      </c>
      <c r="U289" s="24">
        <f>MAX(0,S289*(1+inputs!$B$33)-MAX(0,inputs!$B$31*(T289-inputs!$B$30)))</f>
        <v>49584.823160035456</v>
      </c>
      <c r="V289" s="19">
        <f>$H289+(INT(COLUMN(V$1)/2) - 5) * ($A289-$H289)/9</f>
        <v>25800</v>
      </c>
      <c r="W289" s="24">
        <f>MAX(0,U289*(1+inputs!$B$33)-MAX(0,inputs!$B$31*(V289-inputs!$B$30)))</f>
        <v>49823.155507435979</v>
      </c>
      <c r="X289" s="19">
        <f>$H289+(INT(COLUMN(X$1)/2) - 5) * ($A289-$H289)/9</f>
        <v>26766.666666666668</v>
      </c>
      <c r="Y289" s="24">
        <f>MAX(0,W289*(1+inputs!$B$33)-MAX(0,inputs!$B$31*(X289-inputs!$B$30)))</f>
        <v>49978.062840047511</v>
      </c>
      <c r="Z289" s="19">
        <f>IF(inputs!$B$27="YES",MAX(0,inputs!$B$31*(X289-inputs!$B$30)),0)</f>
        <v>0</v>
      </c>
      <c r="AA289" s="3">
        <f t="shared" si="18"/>
        <v>5363.2250000000004</v>
      </c>
      <c r="AB289" s="1">
        <f t="shared" si="19"/>
        <v>0.33250000000000002</v>
      </c>
      <c r="AC289" s="8">
        <f t="shared" si="16"/>
        <v>23336.775000000001</v>
      </c>
    </row>
    <row r="290" spans="1:29" x14ac:dyDescent="0.2">
      <c r="A290" s="11">
        <f t="shared" si="17"/>
        <v>28800</v>
      </c>
      <c r="B290" s="15">
        <f>inputs!$C$3-MAX(0,MIN((calculations!A290-inputs!$B$8)*0.5,inputs!$C$3))+IF(AND(inputs!$B$23="YES",A290&lt;=inputs!$B$25),inputs!$B$24,0)</f>
        <v>12570</v>
      </c>
      <c r="C290" s="15">
        <f>MAX(0,MIN(A290-B290,inputs!$C$4)*inputs!$B$3)</f>
        <v>3246</v>
      </c>
      <c r="D290" s="16">
        <f>MAX(0,(MIN(A290,inputs!$C$5)-(inputs!$C$4+B290))*inputs!$B$4)</f>
        <v>0</v>
      </c>
      <c r="E290" s="16">
        <f>MAX(0, (calculations!A290-inputs!$C$5)*inputs!$B$5)</f>
        <v>0</v>
      </c>
      <c r="F290" s="19">
        <f>MAX(0,inputs!$B$13*(MIN(calculations!A290,inputs!$C$14)-inputs!$C$13))+MAX(0,inputs!$B$14*(calculations!A290-inputs!$C$14))</f>
        <v>2150.4749999999999</v>
      </c>
      <c r="G290" s="22">
        <f>MAX(MIN((calculations!A290-inputs!$B$21)/10000,100%),0) * inputs!$B$18</f>
        <v>0</v>
      </c>
      <c r="H290" s="24">
        <f>MIN(inputs!$B$32,A290)</f>
        <v>20000</v>
      </c>
      <c r="I290" s="24">
        <f>inputs!$B$29*(1+inputs!$B$33)-MAX(0,inputs!$B$31*(H290-inputs!$B$30))</f>
        <v>46486.999999999993</v>
      </c>
      <c r="J290" s="19">
        <f>$H290+(INT(COLUMN(J$1)/2) - 5) * ($A290-$H290)/9</f>
        <v>20000</v>
      </c>
      <c r="K290" s="24">
        <f>MAX(0,I290*(1+inputs!$B$33)-MAX(0,inputs!$B$31*(J290-inputs!$B$30)))</f>
        <v>47184.304999999986</v>
      </c>
      <c r="L290" s="19">
        <f>$H290+(INT(COLUMN(L$1)/2) - 5) * ($A290-$H290)/9</f>
        <v>20977.777777777777</v>
      </c>
      <c r="M290" s="24">
        <f>MAX(0,K290*(1+inputs!$B$33)-MAX(0,inputs!$B$31*(L290-inputs!$B$30)))</f>
        <v>47820.629574999977</v>
      </c>
      <c r="N290" s="19">
        <f>$H290+(INT(COLUMN(N$1)/2) - 5) * ($A290-$H290)/9</f>
        <v>21955.555555555555</v>
      </c>
      <c r="O290" s="24">
        <f>MAX(0,M290*(1+inputs!$B$33)-MAX(0,inputs!$B$31*(N290-inputs!$B$30)))</f>
        <v>48378.499018624971</v>
      </c>
      <c r="P290" s="19">
        <f>$H290+(INT(COLUMN(P$1)/2) - 5) * ($A290-$H290)/9</f>
        <v>22933.333333333332</v>
      </c>
      <c r="Q290" s="24">
        <f>MAX(0,O290*(1+inputs!$B$33)-MAX(0,inputs!$B$31*(P290-inputs!$B$30)))</f>
        <v>48856.736503904336</v>
      </c>
      <c r="R290" s="19">
        <f>$H290+(INT(COLUMN(R$1)/2) - 5) * ($A290-$H290)/9</f>
        <v>23911.111111111109</v>
      </c>
      <c r="S290" s="24">
        <f>MAX(0,Q290*(1+inputs!$B$33)-MAX(0,inputs!$B$31*(R290-inputs!$B$30)))</f>
        <v>49254.147551462891</v>
      </c>
      <c r="T290" s="19">
        <f>$H290+(INT(COLUMN(T$1)/2) - 5) * ($A290-$H290)/9</f>
        <v>24888.888888888891</v>
      </c>
      <c r="U290" s="24">
        <f>MAX(0,S290*(1+inputs!$B$33)-MAX(0,inputs!$B$31*(T290-inputs!$B$30)))</f>
        <v>49569.519764734825</v>
      </c>
      <c r="V290" s="19">
        <f>$H290+(INT(COLUMN(V$1)/2) - 5) * ($A290-$H290)/9</f>
        <v>25866.666666666668</v>
      </c>
      <c r="W290" s="24">
        <f>MAX(0,U290*(1+inputs!$B$33)-MAX(0,inputs!$B$31*(V290-inputs!$B$30)))</f>
        <v>49801.622561205841</v>
      </c>
      <c r="X290" s="19">
        <f>$H290+(INT(COLUMN(X$1)/2) - 5) * ($A290-$H290)/9</f>
        <v>26844.444444444445</v>
      </c>
      <c r="Y290" s="24">
        <f>MAX(0,W290*(1+inputs!$B$33)-MAX(0,inputs!$B$31*(X290-inputs!$B$30)))</f>
        <v>49949.206899623918</v>
      </c>
      <c r="Z290" s="19">
        <f>IF(inputs!$B$27="YES",MAX(0,inputs!$B$31*(X290-inputs!$B$30)),0)</f>
        <v>0</v>
      </c>
      <c r="AA290" s="3">
        <f t="shared" si="18"/>
        <v>5396.4750000000004</v>
      </c>
      <c r="AB290" s="1">
        <f t="shared" si="19"/>
        <v>0.33250000000000002</v>
      </c>
      <c r="AC290" s="8">
        <f t="shared" si="16"/>
        <v>23403.525000000001</v>
      </c>
    </row>
    <row r="291" spans="1:29" x14ac:dyDescent="0.2">
      <c r="A291" s="11">
        <f t="shared" si="17"/>
        <v>28900</v>
      </c>
      <c r="B291" s="15">
        <f>inputs!$C$3-MAX(0,MIN((calculations!A291-inputs!$B$8)*0.5,inputs!$C$3))+IF(AND(inputs!$B$23="YES",A291&lt;=inputs!$B$25),inputs!$B$24,0)</f>
        <v>12570</v>
      </c>
      <c r="C291" s="15">
        <f>MAX(0,MIN(A291-B291,inputs!$C$4)*inputs!$B$3)</f>
        <v>3266</v>
      </c>
      <c r="D291" s="16">
        <f>MAX(0,(MIN(A291,inputs!$C$5)-(inputs!$C$4+B291))*inputs!$B$4)</f>
        <v>0</v>
      </c>
      <c r="E291" s="16">
        <f>MAX(0, (calculations!A291-inputs!$C$5)*inputs!$B$5)</f>
        <v>0</v>
      </c>
      <c r="F291" s="19">
        <f>MAX(0,inputs!$B$13*(MIN(calculations!A291,inputs!$C$14)-inputs!$C$13))+MAX(0,inputs!$B$14*(calculations!A291-inputs!$C$14))</f>
        <v>2163.7249999999999</v>
      </c>
      <c r="G291" s="22">
        <f>MAX(MIN((calculations!A291-inputs!$B$21)/10000,100%),0) * inputs!$B$18</f>
        <v>0</v>
      </c>
      <c r="H291" s="24">
        <f>MIN(inputs!$B$32,A291)</f>
        <v>20000</v>
      </c>
      <c r="I291" s="24">
        <f>inputs!$B$29*(1+inputs!$B$33)-MAX(0,inputs!$B$31*(H291-inputs!$B$30))</f>
        <v>46486.999999999993</v>
      </c>
      <c r="J291" s="19">
        <f>$H291+(INT(COLUMN(J$1)/2) - 5) * ($A291-$H291)/9</f>
        <v>20000</v>
      </c>
      <c r="K291" s="24">
        <f>MAX(0,I291*(1+inputs!$B$33)-MAX(0,inputs!$B$31*(J291-inputs!$B$30)))</f>
        <v>47184.304999999986</v>
      </c>
      <c r="L291" s="19">
        <f>$H291+(INT(COLUMN(L$1)/2) - 5) * ($A291-$H291)/9</f>
        <v>20988.888888888891</v>
      </c>
      <c r="M291" s="24">
        <f>MAX(0,K291*(1+inputs!$B$33)-MAX(0,inputs!$B$31*(L291-inputs!$B$30)))</f>
        <v>47819.629574999977</v>
      </c>
      <c r="N291" s="19">
        <f>$H291+(INT(COLUMN(N$1)/2) - 5) * ($A291-$H291)/9</f>
        <v>21977.777777777777</v>
      </c>
      <c r="O291" s="24">
        <f>MAX(0,M291*(1+inputs!$B$33)-MAX(0,inputs!$B$31*(N291-inputs!$B$30)))</f>
        <v>48375.484018624971</v>
      </c>
      <c r="P291" s="19">
        <f>$H291+(INT(COLUMN(P$1)/2) - 5) * ($A291-$H291)/9</f>
        <v>22966.666666666668</v>
      </c>
      <c r="Q291" s="24">
        <f>MAX(0,O291*(1+inputs!$B$33)-MAX(0,inputs!$B$31*(P291-inputs!$B$30)))</f>
        <v>48850.676278904342</v>
      </c>
      <c r="R291" s="19">
        <f>$H291+(INT(COLUMN(R$1)/2) - 5) * ($A291-$H291)/9</f>
        <v>23955.555555555555</v>
      </c>
      <c r="S291" s="24">
        <f>MAX(0,Q291*(1+inputs!$B$33)-MAX(0,inputs!$B$31*(R291-inputs!$B$30)))</f>
        <v>49243.996423087898</v>
      </c>
      <c r="T291" s="19">
        <f>$H291+(INT(COLUMN(T$1)/2) - 5) * ($A291-$H291)/9</f>
        <v>24944.444444444445</v>
      </c>
      <c r="U291" s="24">
        <f>MAX(0,S291*(1+inputs!$B$33)-MAX(0,inputs!$B$31*(T291-inputs!$B$30)))</f>
        <v>49554.216369434209</v>
      </c>
      <c r="V291" s="19">
        <f>$H291+(INT(COLUMN(V$1)/2) - 5) * ($A291-$H291)/9</f>
        <v>25933.333333333332</v>
      </c>
      <c r="W291" s="24">
        <f>MAX(0,U291*(1+inputs!$B$33)-MAX(0,inputs!$B$31*(V291-inputs!$B$30)))</f>
        <v>49780.089614975717</v>
      </c>
      <c r="X291" s="19">
        <f>$H291+(INT(COLUMN(X$1)/2) - 5) * ($A291-$H291)/9</f>
        <v>26922.222222222223</v>
      </c>
      <c r="Y291" s="24">
        <f>MAX(0,W291*(1+inputs!$B$33)-MAX(0,inputs!$B$31*(X291-inputs!$B$30)))</f>
        <v>49920.350959200347</v>
      </c>
      <c r="Z291" s="19">
        <f>IF(inputs!$B$27="YES",MAX(0,inputs!$B$31*(X291-inputs!$B$30)),0)</f>
        <v>0</v>
      </c>
      <c r="AA291" s="3">
        <f t="shared" si="18"/>
        <v>5429.7250000000004</v>
      </c>
      <c r="AB291" s="1">
        <f t="shared" si="19"/>
        <v>0.33250000000000002</v>
      </c>
      <c r="AC291" s="8">
        <f t="shared" si="16"/>
        <v>23470.275000000001</v>
      </c>
    </row>
    <row r="292" spans="1:29" x14ac:dyDescent="0.2">
      <c r="A292" s="11">
        <f t="shared" si="17"/>
        <v>29000</v>
      </c>
      <c r="B292" s="15">
        <f>inputs!$C$3-MAX(0,MIN((calculations!A292-inputs!$B$8)*0.5,inputs!$C$3))+IF(AND(inputs!$B$23="YES",A292&lt;=inputs!$B$25),inputs!$B$24,0)</f>
        <v>12570</v>
      </c>
      <c r="C292" s="15">
        <f>MAX(0,MIN(A292-B292,inputs!$C$4)*inputs!$B$3)</f>
        <v>3286</v>
      </c>
      <c r="D292" s="16">
        <f>MAX(0,(MIN(A292,inputs!$C$5)-(inputs!$C$4+B292))*inputs!$B$4)</f>
        <v>0</v>
      </c>
      <c r="E292" s="16">
        <f>MAX(0, (calculations!A292-inputs!$C$5)*inputs!$B$5)</f>
        <v>0</v>
      </c>
      <c r="F292" s="19">
        <f>MAX(0,inputs!$B$13*(MIN(calculations!A292,inputs!$C$14)-inputs!$C$13))+MAX(0,inputs!$B$14*(calculations!A292-inputs!$C$14))</f>
        <v>2176.9749999999999</v>
      </c>
      <c r="G292" s="22">
        <f>MAX(MIN((calculations!A292-inputs!$B$21)/10000,100%),0) * inputs!$B$18</f>
        <v>0</v>
      </c>
      <c r="H292" s="24">
        <f>MIN(inputs!$B$32,A292)</f>
        <v>20000</v>
      </c>
      <c r="I292" s="24">
        <f>inputs!$B$29*(1+inputs!$B$33)-MAX(0,inputs!$B$31*(H292-inputs!$B$30))</f>
        <v>46486.999999999993</v>
      </c>
      <c r="J292" s="19">
        <f>$H292+(INT(COLUMN(J$1)/2) - 5) * ($A292-$H292)/9</f>
        <v>20000</v>
      </c>
      <c r="K292" s="24">
        <f>MAX(0,I292*(1+inputs!$B$33)-MAX(0,inputs!$B$31*(J292-inputs!$B$30)))</f>
        <v>47184.304999999986</v>
      </c>
      <c r="L292" s="19">
        <f>$H292+(INT(COLUMN(L$1)/2) - 5) * ($A292-$H292)/9</f>
        <v>21000</v>
      </c>
      <c r="M292" s="24">
        <f>MAX(0,K292*(1+inputs!$B$33)-MAX(0,inputs!$B$31*(L292-inputs!$B$30)))</f>
        <v>47818.629574999977</v>
      </c>
      <c r="N292" s="19">
        <f>$H292+(INT(COLUMN(N$1)/2) - 5) * ($A292-$H292)/9</f>
        <v>22000</v>
      </c>
      <c r="O292" s="24">
        <f>MAX(0,M292*(1+inputs!$B$33)-MAX(0,inputs!$B$31*(N292-inputs!$B$30)))</f>
        <v>48372.469018624972</v>
      </c>
      <c r="P292" s="19">
        <f>$H292+(INT(COLUMN(P$1)/2) - 5) * ($A292-$H292)/9</f>
        <v>23000</v>
      </c>
      <c r="Q292" s="24">
        <f>MAX(0,O292*(1+inputs!$B$33)-MAX(0,inputs!$B$31*(P292-inputs!$B$30)))</f>
        <v>48844.616053904341</v>
      </c>
      <c r="R292" s="19">
        <f>$H292+(INT(COLUMN(R$1)/2) - 5) * ($A292-$H292)/9</f>
        <v>24000</v>
      </c>
      <c r="S292" s="24">
        <f>MAX(0,Q292*(1+inputs!$B$33)-MAX(0,inputs!$B$31*(R292-inputs!$B$30)))</f>
        <v>49233.845294712897</v>
      </c>
      <c r="T292" s="19">
        <f>$H292+(INT(COLUMN(T$1)/2) - 5) * ($A292-$H292)/9</f>
        <v>25000</v>
      </c>
      <c r="U292" s="24">
        <f>MAX(0,S292*(1+inputs!$B$33)-MAX(0,inputs!$B$31*(T292-inputs!$B$30)))</f>
        <v>49538.912974133586</v>
      </c>
      <c r="V292" s="19">
        <f>$H292+(INT(COLUMN(V$1)/2) - 5) * ($A292-$H292)/9</f>
        <v>26000</v>
      </c>
      <c r="W292" s="24">
        <f>MAX(0,U292*(1+inputs!$B$33)-MAX(0,inputs!$B$31*(V292-inputs!$B$30)))</f>
        <v>49758.556668745579</v>
      </c>
      <c r="X292" s="19">
        <f>$H292+(INT(COLUMN(X$1)/2) - 5) * ($A292-$H292)/9</f>
        <v>27000</v>
      </c>
      <c r="Y292" s="24">
        <f>MAX(0,W292*(1+inputs!$B$33)-MAX(0,inputs!$B$31*(X292-inputs!$B$30)))</f>
        <v>49891.495018776754</v>
      </c>
      <c r="Z292" s="19">
        <f>IF(inputs!$B$27="YES",MAX(0,inputs!$B$31*(X292-inputs!$B$30)),0)</f>
        <v>0</v>
      </c>
      <c r="AA292" s="3">
        <f t="shared" si="18"/>
        <v>5462.9750000000004</v>
      </c>
      <c r="AB292" s="1">
        <f t="shared" si="19"/>
        <v>0.33250000000000002</v>
      </c>
      <c r="AC292" s="8">
        <f t="shared" si="16"/>
        <v>23537.025000000001</v>
      </c>
    </row>
    <row r="293" spans="1:29" x14ac:dyDescent="0.2">
      <c r="A293" s="11">
        <f t="shared" si="17"/>
        <v>29100</v>
      </c>
      <c r="B293" s="15">
        <f>inputs!$C$3-MAX(0,MIN((calculations!A293-inputs!$B$8)*0.5,inputs!$C$3))+IF(AND(inputs!$B$23="YES",A293&lt;=inputs!$B$25),inputs!$B$24,0)</f>
        <v>12570</v>
      </c>
      <c r="C293" s="15">
        <f>MAX(0,MIN(A293-B293,inputs!$C$4)*inputs!$B$3)</f>
        <v>3306</v>
      </c>
      <c r="D293" s="16">
        <f>MAX(0,(MIN(A293,inputs!$C$5)-(inputs!$C$4+B293))*inputs!$B$4)</f>
        <v>0</v>
      </c>
      <c r="E293" s="16">
        <f>MAX(0, (calculations!A293-inputs!$C$5)*inputs!$B$5)</f>
        <v>0</v>
      </c>
      <c r="F293" s="19">
        <f>MAX(0,inputs!$B$13*(MIN(calculations!A293,inputs!$C$14)-inputs!$C$13))+MAX(0,inputs!$B$14*(calculations!A293-inputs!$C$14))</f>
        <v>2190.2249999999999</v>
      </c>
      <c r="G293" s="22">
        <f>MAX(MIN((calculations!A293-inputs!$B$21)/10000,100%),0) * inputs!$B$18</f>
        <v>0</v>
      </c>
      <c r="H293" s="24">
        <f>MIN(inputs!$B$32,A293)</f>
        <v>20000</v>
      </c>
      <c r="I293" s="24">
        <f>inputs!$B$29*(1+inputs!$B$33)-MAX(0,inputs!$B$31*(H293-inputs!$B$30))</f>
        <v>46486.999999999993</v>
      </c>
      <c r="J293" s="19">
        <f>$H293+(INT(COLUMN(J$1)/2) - 5) * ($A293-$H293)/9</f>
        <v>20000</v>
      </c>
      <c r="K293" s="24">
        <f>MAX(0,I293*(1+inputs!$B$33)-MAX(0,inputs!$B$31*(J293-inputs!$B$30)))</f>
        <v>47184.304999999986</v>
      </c>
      <c r="L293" s="19">
        <f>$H293+(INT(COLUMN(L$1)/2) - 5) * ($A293-$H293)/9</f>
        <v>21011.111111111109</v>
      </c>
      <c r="M293" s="24">
        <f>MAX(0,K293*(1+inputs!$B$33)-MAX(0,inputs!$B$31*(L293-inputs!$B$30)))</f>
        <v>47817.629574999977</v>
      </c>
      <c r="N293" s="19">
        <f>$H293+(INT(COLUMN(N$1)/2) - 5) * ($A293-$H293)/9</f>
        <v>22022.222222222223</v>
      </c>
      <c r="O293" s="24">
        <f>MAX(0,M293*(1+inputs!$B$33)-MAX(0,inputs!$B$31*(N293-inputs!$B$30)))</f>
        <v>48369.454018624972</v>
      </c>
      <c r="P293" s="19">
        <f>$H293+(INT(COLUMN(P$1)/2) - 5) * ($A293-$H293)/9</f>
        <v>23033.333333333332</v>
      </c>
      <c r="Q293" s="24">
        <f>MAX(0,O293*(1+inputs!$B$33)-MAX(0,inputs!$B$31*(P293-inputs!$B$30)))</f>
        <v>48838.55582890434</v>
      </c>
      <c r="R293" s="19">
        <f>$H293+(INT(COLUMN(R$1)/2) - 5) * ($A293-$H293)/9</f>
        <v>24044.444444444445</v>
      </c>
      <c r="S293" s="24">
        <f>MAX(0,Q293*(1+inputs!$B$33)-MAX(0,inputs!$B$31*(R293-inputs!$B$30)))</f>
        <v>49223.694166337897</v>
      </c>
      <c r="T293" s="19">
        <f>$H293+(INT(COLUMN(T$1)/2) - 5) * ($A293-$H293)/9</f>
        <v>25055.555555555555</v>
      </c>
      <c r="U293" s="24">
        <f>MAX(0,S293*(1+inputs!$B$33)-MAX(0,inputs!$B$31*(T293-inputs!$B$30)))</f>
        <v>49523.609578832955</v>
      </c>
      <c r="V293" s="19">
        <f>$H293+(INT(COLUMN(V$1)/2) - 5) * ($A293-$H293)/9</f>
        <v>26066.666666666668</v>
      </c>
      <c r="W293" s="24">
        <f>MAX(0,U293*(1+inputs!$B$33)-MAX(0,inputs!$B$31*(V293-inputs!$B$30)))</f>
        <v>49737.023722515441</v>
      </c>
      <c r="X293" s="19">
        <f>$H293+(INT(COLUMN(X$1)/2) - 5) * ($A293-$H293)/9</f>
        <v>27077.777777777777</v>
      </c>
      <c r="Y293" s="24">
        <f>MAX(0,W293*(1+inputs!$B$33)-MAX(0,inputs!$B$31*(X293-inputs!$B$30)))</f>
        <v>49862.639078353168</v>
      </c>
      <c r="Z293" s="19">
        <f>IF(inputs!$B$27="YES",MAX(0,inputs!$B$31*(X293-inputs!$B$30)),0)</f>
        <v>0</v>
      </c>
      <c r="AA293" s="3">
        <f t="shared" si="18"/>
        <v>5496.2250000000004</v>
      </c>
      <c r="AB293" s="1">
        <f t="shared" si="19"/>
        <v>0.33250000000000002</v>
      </c>
      <c r="AC293" s="8">
        <f t="shared" si="16"/>
        <v>23603.775000000001</v>
      </c>
    </row>
    <row r="294" spans="1:29" x14ac:dyDescent="0.2">
      <c r="A294" s="11">
        <f t="shared" si="17"/>
        <v>29200</v>
      </c>
      <c r="B294" s="15">
        <f>inputs!$C$3-MAX(0,MIN((calculations!A294-inputs!$B$8)*0.5,inputs!$C$3))+IF(AND(inputs!$B$23="YES",A294&lt;=inputs!$B$25),inputs!$B$24,0)</f>
        <v>12570</v>
      </c>
      <c r="C294" s="15">
        <f>MAX(0,MIN(A294-B294,inputs!$C$4)*inputs!$B$3)</f>
        <v>3326</v>
      </c>
      <c r="D294" s="16">
        <f>MAX(0,(MIN(A294,inputs!$C$5)-(inputs!$C$4+B294))*inputs!$B$4)</f>
        <v>0</v>
      </c>
      <c r="E294" s="16">
        <f>MAX(0, (calculations!A294-inputs!$C$5)*inputs!$B$5)</f>
        <v>0</v>
      </c>
      <c r="F294" s="19">
        <f>MAX(0,inputs!$B$13*(MIN(calculations!A294,inputs!$C$14)-inputs!$C$13))+MAX(0,inputs!$B$14*(calculations!A294-inputs!$C$14))</f>
        <v>2203.4749999999999</v>
      </c>
      <c r="G294" s="22">
        <f>MAX(MIN((calculations!A294-inputs!$B$21)/10000,100%),0) * inputs!$B$18</f>
        <v>0</v>
      </c>
      <c r="H294" s="24">
        <f>MIN(inputs!$B$32,A294)</f>
        <v>20000</v>
      </c>
      <c r="I294" s="24">
        <f>inputs!$B$29*(1+inputs!$B$33)-MAX(0,inputs!$B$31*(H294-inputs!$B$30))</f>
        <v>46486.999999999993</v>
      </c>
      <c r="J294" s="19">
        <f>$H294+(INT(COLUMN(J$1)/2) - 5) * ($A294-$H294)/9</f>
        <v>20000</v>
      </c>
      <c r="K294" s="24">
        <f>MAX(0,I294*(1+inputs!$B$33)-MAX(0,inputs!$B$31*(J294-inputs!$B$30)))</f>
        <v>47184.304999999986</v>
      </c>
      <c r="L294" s="19">
        <f>$H294+(INT(COLUMN(L$1)/2) - 5) * ($A294-$H294)/9</f>
        <v>21022.222222222223</v>
      </c>
      <c r="M294" s="24">
        <f>MAX(0,K294*(1+inputs!$B$33)-MAX(0,inputs!$B$31*(L294-inputs!$B$30)))</f>
        <v>47816.629574999977</v>
      </c>
      <c r="N294" s="19">
        <f>$H294+(INT(COLUMN(N$1)/2) - 5) * ($A294-$H294)/9</f>
        <v>22044.444444444445</v>
      </c>
      <c r="O294" s="24">
        <f>MAX(0,M294*(1+inputs!$B$33)-MAX(0,inputs!$B$31*(N294-inputs!$B$30)))</f>
        <v>48366.439018624973</v>
      </c>
      <c r="P294" s="19">
        <f>$H294+(INT(COLUMN(P$1)/2) - 5) * ($A294-$H294)/9</f>
        <v>23066.666666666668</v>
      </c>
      <c r="Q294" s="24">
        <f>MAX(0,O294*(1+inputs!$B$33)-MAX(0,inputs!$B$31*(P294-inputs!$B$30)))</f>
        <v>48832.495603904339</v>
      </c>
      <c r="R294" s="19">
        <f>$H294+(INT(COLUMN(R$1)/2) - 5) * ($A294-$H294)/9</f>
        <v>24088.888888888891</v>
      </c>
      <c r="S294" s="24">
        <f>MAX(0,Q294*(1+inputs!$B$33)-MAX(0,inputs!$B$31*(R294-inputs!$B$30)))</f>
        <v>49213.543037962896</v>
      </c>
      <c r="T294" s="19">
        <f>$H294+(INT(COLUMN(T$1)/2) - 5) * ($A294-$H294)/9</f>
        <v>25111.111111111109</v>
      </c>
      <c r="U294" s="24">
        <f>MAX(0,S294*(1+inputs!$B$33)-MAX(0,inputs!$B$31*(T294-inputs!$B$30)))</f>
        <v>49508.306183532331</v>
      </c>
      <c r="V294" s="19">
        <f>$H294+(INT(COLUMN(V$1)/2) - 5) * ($A294-$H294)/9</f>
        <v>26133.333333333332</v>
      </c>
      <c r="W294" s="24">
        <f>MAX(0,U294*(1+inputs!$B$33)-MAX(0,inputs!$B$31*(V294-inputs!$B$30)))</f>
        <v>49715.490776285311</v>
      </c>
      <c r="X294" s="19">
        <f>$H294+(INT(COLUMN(X$1)/2) - 5) * ($A294-$H294)/9</f>
        <v>27155.555555555555</v>
      </c>
      <c r="Y294" s="24">
        <f>MAX(0,W294*(1+inputs!$B$33)-MAX(0,inputs!$B$31*(X294-inputs!$B$30)))</f>
        <v>49833.783137929582</v>
      </c>
      <c r="Z294" s="19">
        <f>IF(inputs!$B$27="YES",MAX(0,inputs!$B$31*(X294-inputs!$B$30)),0)</f>
        <v>0</v>
      </c>
      <c r="AA294" s="3">
        <f t="shared" si="18"/>
        <v>5529.4750000000004</v>
      </c>
      <c r="AB294" s="1">
        <f t="shared" si="19"/>
        <v>0.33250000000000002</v>
      </c>
      <c r="AC294" s="8">
        <f t="shared" si="16"/>
        <v>23670.525000000001</v>
      </c>
    </row>
    <row r="295" spans="1:29" x14ac:dyDescent="0.2">
      <c r="A295" s="11">
        <f t="shared" si="17"/>
        <v>29300</v>
      </c>
      <c r="B295" s="15">
        <f>inputs!$C$3-MAX(0,MIN((calculations!A295-inputs!$B$8)*0.5,inputs!$C$3))+IF(AND(inputs!$B$23="YES",A295&lt;=inputs!$B$25),inputs!$B$24,0)</f>
        <v>12570</v>
      </c>
      <c r="C295" s="15">
        <f>MAX(0,MIN(A295-B295,inputs!$C$4)*inputs!$B$3)</f>
        <v>3346</v>
      </c>
      <c r="D295" s="16">
        <f>MAX(0,(MIN(A295,inputs!$C$5)-(inputs!$C$4+B295))*inputs!$B$4)</f>
        <v>0</v>
      </c>
      <c r="E295" s="16">
        <f>MAX(0, (calculations!A295-inputs!$C$5)*inputs!$B$5)</f>
        <v>0</v>
      </c>
      <c r="F295" s="19">
        <f>MAX(0,inputs!$B$13*(MIN(calculations!A295,inputs!$C$14)-inputs!$C$13))+MAX(0,inputs!$B$14*(calculations!A295-inputs!$C$14))</f>
        <v>2216.7249999999999</v>
      </c>
      <c r="G295" s="22">
        <f>MAX(MIN((calculations!A295-inputs!$B$21)/10000,100%),0) * inputs!$B$18</f>
        <v>0</v>
      </c>
      <c r="H295" s="24">
        <f>MIN(inputs!$B$32,A295)</f>
        <v>20000</v>
      </c>
      <c r="I295" s="24">
        <f>inputs!$B$29*(1+inputs!$B$33)-MAX(0,inputs!$B$31*(H295-inputs!$B$30))</f>
        <v>46486.999999999993</v>
      </c>
      <c r="J295" s="19">
        <f>$H295+(INT(COLUMN(J$1)/2) - 5) * ($A295-$H295)/9</f>
        <v>20000</v>
      </c>
      <c r="K295" s="24">
        <f>MAX(0,I295*(1+inputs!$B$33)-MAX(0,inputs!$B$31*(J295-inputs!$B$30)))</f>
        <v>47184.304999999986</v>
      </c>
      <c r="L295" s="19">
        <f>$H295+(INT(COLUMN(L$1)/2) - 5) * ($A295-$H295)/9</f>
        <v>21033.333333333332</v>
      </c>
      <c r="M295" s="24">
        <f>MAX(0,K295*(1+inputs!$B$33)-MAX(0,inputs!$B$31*(L295-inputs!$B$30)))</f>
        <v>47815.629574999977</v>
      </c>
      <c r="N295" s="19">
        <f>$H295+(INT(COLUMN(N$1)/2) - 5) * ($A295-$H295)/9</f>
        <v>22066.666666666668</v>
      </c>
      <c r="O295" s="24">
        <f>MAX(0,M295*(1+inputs!$B$33)-MAX(0,inputs!$B$31*(N295-inputs!$B$30)))</f>
        <v>48363.424018624966</v>
      </c>
      <c r="P295" s="19">
        <f>$H295+(INT(COLUMN(P$1)/2) - 5) * ($A295-$H295)/9</f>
        <v>23100</v>
      </c>
      <c r="Q295" s="24">
        <f>MAX(0,O295*(1+inputs!$B$33)-MAX(0,inputs!$B$31*(P295-inputs!$B$30)))</f>
        <v>48826.435378904331</v>
      </c>
      <c r="R295" s="19">
        <f>$H295+(INT(COLUMN(R$1)/2) - 5) * ($A295-$H295)/9</f>
        <v>24133.333333333332</v>
      </c>
      <c r="S295" s="24">
        <f>MAX(0,Q295*(1+inputs!$B$33)-MAX(0,inputs!$B$31*(R295-inputs!$B$30)))</f>
        <v>49203.391909587888</v>
      </c>
      <c r="T295" s="19">
        <f>$H295+(INT(COLUMN(T$1)/2) - 5) * ($A295-$H295)/9</f>
        <v>25166.666666666668</v>
      </c>
      <c r="U295" s="24">
        <f>MAX(0,S295*(1+inputs!$B$33)-MAX(0,inputs!$B$31*(T295-inputs!$B$30)))</f>
        <v>49493.002788231701</v>
      </c>
      <c r="V295" s="19">
        <f>$H295+(INT(COLUMN(V$1)/2) - 5) * ($A295-$H295)/9</f>
        <v>26200</v>
      </c>
      <c r="W295" s="24">
        <f>MAX(0,U295*(1+inputs!$B$33)-MAX(0,inputs!$B$31*(V295-inputs!$B$30)))</f>
        <v>49693.957830055166</v>
      </c>
      <c r="X295" s="19">
        <f>$H295+(INT(COLUMN(X$1)/2) - 5) * ($A295-$H295)/9</f>
        <v>27233.333333333332</v>
      </c>
      <c r="Y295" s="24">
        <f>MAX(0,W295*(1+inputs!$B$33)-MAX(0,inputs!$B$31*(X295-inputs!$B$30)))</f>
        <v>49804.927197505989</v>
      </c>
      <c r="Z295" s="19">
        <f>IF(inputs!$B$27="YES",MAX(0,inputs!$B$31*(X295-inputs!$B$30)),0)</f>
        <v>0</v>
      </c>
      <c r="AA295" s="3">
        <f t="shared" si="18"/>
        <v>5562.7250000000004</v>
      </c>
      <c r="AB295" s="1">
        <f t="shared" si="19"/>
        <v>0.33250000000000002</v>
      </c>
      <c r="AC295" s="8">
        <f t="shared" si="16"/>
        <v>23737.275000000001</v>
      </c>
    </row>
    <row r="296" spans="1:29" x14ac:dyDescent="0.2">
      <c r="A296" s="11">
        <f t="shared" si="17"/>
        <v>29400</v>
      </c>
      <c r="B296" s="15">
        <f>inputs!$C$3-MAX(0,MIN((calculations!A296-inputs!$B$8)*0.5,inputs!$C$3))+IF(AND(inputs!$B$23="YES",A296&lt;=inputs!$B$25),inputs!$B$24,0)</f>
        <v>12570</v>
      </c>
      <c r="C296" s="15">
        <f>MAX(0,MIN(A296-B296,inputs!$C$4)*inputs!$B$3)</f>
        <v>3366</v>
      </c>
      <c r="D296" s="16">
        <f>MAX(0,(MIN(A296,inputs!$C$5)-(inputs!$C$4+B296))*inputs!$B$4)</f>
        <v>0</v>
      </c>
      <c r="E296" s="16">
        <f>MAX(0, (calculations!A296-inputs!$C$5)*inputs!$B$5)</f>
        <v>0</v>
      </c>
      <c r="F296" s="19">
        <f>MAX(0,inputs!$B$13*(MIN(calculations!A296,inputs!$C$14)-inputs!$C$13))+MAX(0,inputs!$B$14*(calculations!A296-inputs!$C$14))</f>
        <v>2229.9749999999999</v>
      </c>
      <c r="G296" s="22">
        <f>MAX(MIN((calculations!A296-inputs!$B$21)/10000,100%),0) * inputs!$B$18</f>
        <v>0</v>
      </c>
      <c r="H296" s="24">
        <f>MIN(inputs!$B$32,A296)</f>
        <v>20000</v>
      </c>
      <c r="I296" s="24">
        <f>inputs!$B$29*(1+inputs!$B$33)-MAX(0,inputs!$B$31*(H296-inputs!$B$30))</f>
        <v>46486.999999999993</v>
      </c>
      <c r="J296" s="19">
        <f>$H296+(INT(COLUMN(J$1)/2) - 5) * ($A296-$H296)/9</f>
        <v>20000</v>
      </c>
      <c r="K296" s="24">
        <f>MAX(0,I296*(1+inputs!$B$33)-MAX(0,inputs!$B$31*(J296-inputs!$B$30)))</f>
        <v>47184.304999999986</v>
      </c>
      <c r="L296" s="19">
        <f>$H296+(INT(COLUMN(L$1)/2) - 5) * ($A296-$H296)/9</f>
        <v>21044.444444444445</v>
      </c>
      <c r="M296" s="24">
        <f>MAX(0,K296*(1+inputs!$B$33)-MAX(0,inputs!$B$31*(L296-inputs!$B$30)))</f>
        <v>47814.629574999977</v>
      </c>
      <c r="N296" s="19">
        <f>$H296+(INT(COLUMN(N$1)/2) - 5) * ($A296-$H296)/9</f>
        <v>22088.888888888891</v>
      </c>
      <c r="O296" s="24">
        <f>MAX(0,M296*(1+inputs!$B$33)-MAX(0,inputs!$B$31*(N296-inputs!$B$30)))</f>
        <v>48360.409018624967</v>
      </c>
      <c r="P296" s="19">
        <f>$H296+(INT(COLUMN(P$1)/2) - 5) * ($A296-$H296)/9</f>
        <v>23133.333333333332</v>
      </c>
      <c r="Q296" s="24">
        <f>MAX(0,O296*(1+inputs!$B$33)-MAX(0,inputs!$B$31*(P296-inputs!$B$30)))</f>
        <v>48820.375153904337</v>
      </c>
      <c r="R296" s="19">
        <f>$H296+(INT(COLUMN(R$1)/2) - 5) * ($A296-$H296)/9</f>
        <v>24177.777777777777</v>
      </c>
      <c r="S296" s="24">
        <f>MAX(0,Q296*(1+inputs!$B$33)-MAX(0,inputs!$B$31*(R296-inputs!$B$30)))</f>
        <v>49193.240781212895</v>
      </c>
      <c r="T296" s="19">
        <f>$H296+(INT(COLUMN(T$1)/2) - 5) * ($A296-$H296)/9</f>
        <v>25222.222222222223</v>
      </c>
      <c r="U296" s="24">
        <f>MAX(0,S296*(1+inputs!$B$33)-MAX(0,inputs!$B$31*(T296-inputs!$B$30)))</f>
        <v>49477.699392931085</v>
      </c>
      <c r="V296" s="19">
        <f>$H296+(INT(COLUMN(V$1)/2) - 5) * ($A296-$H296)/9</f>
        <v>26266.666666666668</v>
      </c>
      <c r="W296" s="24">
        <f>MAX(0,U296*(1+inputs!$B$33)-MAX(0,inputs!$B$31*(V296-inputs!$B$30)))</f>
        <v>49672.424883825042</v>
      </c>
      <c r="X296" s="19">
        <f>$H296+(INT(COLUMN(X$1)/2) - 5) * ($A296-$H296)/9</f>
        <v>27311.111111111109</v>
      </c>
      <c r="Y296" s="24">
        <f>MAX(0,W296*(1+inputs!$B$33)-MAX(0,inputs!$B$31*(X296-inputs!$B$30)))</f>
        <v>49776.071257082411</v>
      </c>
      <c r="Z296" s="19">
        <f>IF(inputs!$B$27="YES",MAX(0,inputs!$B$31*(X296-inputs!$B$30)),0)</f>
        <v>0</v>
      </c>
      <c r="AA296" s="3">
        <f t="shared" si="18"/>
        <v>5595.9750000000004</v>
      </c>
      <c r="AB296" s="1">
        <f t="shared" si="19"/>
        <v>0.33250000000000002</v>
      </c>
      <c r="AC296" s="8">
        <f t="shared" ref="AC296:AC359" si="20">A296-AA296</f>
        <v>23804.025000000001</v>
      </c>
    </row>
    <row r="297" spans="1:29" x14ac:dyDescent="0.2">
      <c r="A297" s="11">
        <f t="shared" si="17"/>
        <v>29500</v>
      </c>
      <c r="B297" s="15">
        <f>inputs!$C$3-MAX(0,MIN((calculations!A297-inputs!$B$8)*0.5,inputs!$C$3))+IF(AND(inputs!$B$23="YES",A297&lt;=inputs!$B$25),inputs!$B$24,0)</f>
        <v>12570</v>
      </c>
      <c r="C297" s="15">
        <f>MAX(0,MIN(A297-B297,inputs!$C$4)*inputs!$B$3)</f>
        <v>3386</v>
      </c>
      <c r="D297" s="16">
        <f>MAX(0,(MIN(A297,inputs!$C$5)-(inputs!$C$4+B297))*inputs!$B$4)</f>
        <v>0</v>
      </c>
      <c r="E297" s="16">
        <f>MAX(0, (calculations!A297-inputs!$C$5)*inputs!$B$5)</f>
        <v>0</v>
      </c>
      <c r="F297" s="19">
        <f>MAX(0,inputs!$B$13*(MIN(calculations!A297,inputs!$C$14)-inputs!$C$13))+MAX(0,inputs!$B$14*(calculations!A297-inputs!$C$14))</f>
        <v>2243.2249999999999</v>
      </c>
      <c r="G297" s="22">
        <f>MAX(MIN((calculations!A297-inputs!$B$21)/10000,100%),0) * inputs!$B$18</f>
        <v>0</v>
      </c>
      <c r="H297" s="24">
        <f>MIN(inputs!$B$32,A297)</f>
        <v>20000</v>
      </c>
      <c r="I297" s="24">
        <f>inputs!$B$29*(1+inputs!$B$33)-MAX(0,inputs!$B$31*(H297-inputs!$B$30))</f>
        <v>46486.999999999993</v>
      </c>
      <c r="J297" s="19">
        <f>$H297+(INT(COLUMN(J$1)/2) - 5) * ($A297-$H297)/9</f>
        <v>20000</v>
      </c>
      <c r="K297" s="24">
        <f>MAX(0,I297*(1+inputs!$B$33)-MAX(0,inputs!$B$31*(J297-inputs!$B$30)))</f>
        <v>47184.304999999986</v>
      </c>
      <c r="L297" s="19">
        <f>$H297+(INT(COLUMN(L$1)/2) - 5) * ($A297-$H297)/9</f>
        <v>21055.555555555555</v>
      </c>
      <c r="M297" s="24">
        <f>MAX(0,K297*(1+inputs!$B$33)-MAX(0,inputs!$B$31*(L297-inputs!$B$30)))</f>
        <v>47813.629574999977</v>
      </c>
      <c r="N297" s="19">
        <f>$H297+(INT(COLUMN(N$1)/2) - 5) * ($A297-$H297)/9</f>
        <v>22111.111111111109</v>
      </c>
      <c r="O297" s="24">
        <f>MAX(0,M297*(1+inputs!$B$33)-MAX(0,inputs!$B$31*(N297-inputs!$B$30)))</f>
        <v>48357.394018624967</v>
      </c>
      <c r="P297" s="19">
        <f>$H297+(INT(COLUMN(P$1)/2) - 5) * ($A297-$H297)/9</f>
        <v>23166.666666666668</v>
      </c>
      <c r="Q297" s="24">
        <f>MAX(0,O297*(1+inputs!$B$33)-MAX(0,inputs!$B$31*(P297-inputs!$B$30)))</f>
        <v>48814.314928904336</v>
      </c>
      <c r="R297" s="19">
        <f>$H297+(INT(COLUMN(R$1)/2) - 5) * ($A297-$H297)/9</f>
        <v>24222.222222222223</v>
      </c>
      <c r="S297" s="24">
        <f>MAX(0,Q297*(1+inputs!$B$33)-MAX(0,inputs!$B$31*(R297-inputs!$B$30)))</f>
        <v>49183.089652837894</v>
      </c>
      <c r="T297" s="19">
        <f>$H297+(INT(COLUMN(T$1)/2) - 5) * ($A297-$H297)/9</f>
        <v>25277.777777777777</v>
      </c>
      <c r="U297" s="24">
        <f>MAX(0,S297*(1+inputs!$B$33)-MAX(0,inputs!$B$31*(T297-inputs!$B$30)))</f>
        <v>49462.395997630454</v>
      </c>
      <c r="V297" s="19">
        <f>$H297+(INT(COLUMN(V$1)/2) - 5) * ($A297-$H297)/9</f>
        <v>26333.333333333332</v>
      </c>
      <c r="W297" s="24">
        <f>MAX(0,U297*(1+inputs!$B$33)-MAX(0,inputs!$B$31*(V297-inputs!$B$30)))</f>
        <v>49650.891937594904</v>
      </c>
      <c r="X297" s="19">
        <f>$H297+(INT(COLUMN(X$1)/2) - 5) * ($A297-$H297)/9</f>
        <v>27388.888888888891</v>
      </c>
      <c r="Y297" s="24">
        <f>MAX(0,W297*(1+inputs!$B$33)-MAX(0,inputs!$B$31*(X297-inputs!$B$30)))</f>
        <v>49747.215316658818</v>
      </c>
      <c r="Z297" s="19">
        <f>IF(inputs!$B$27="YES",MAX(0,inputs!$B$31*(X297-inputs!$B$30)),0)</f>
        <v>0</v>
      </c>
      <c r="AA297" s="3">
        <f t="shared" si="18"/>
        <v>5629.2250000000004</v>
      </c>
      <c r="AB297" s="1">
        <f t="shared" si="19"/>
        <v>0.33250000000000002</v>
      </c>
      <c r="AC297" s="8">
        <f t="shared" si="20"/>
        <v>23870.775000000001</v>
      </c>
    </row>
    <row r="298" spans="1:29" x14ac:dyDescent="0.2">
      <c r="A298" s="11">
        <f t="shared" si="17"/>
        <v>29600</v>
      </c>
      <c r="B298" s="15">
        <f>inputs!$C$3-MAX(0,MIN((calculations!A298-inputs!$B$8)*0.5,inputs!$C$3))+IF(AND(inputs!$B$23="YES",A298&lt;=inputs!$B$25),inputs!$B$24,0)</f>
        <v>12570</v>
      </c>
      <c r="C298" s="15">
        <f>MAX(0,MIN(A298-B298,inputs!$C$4)*inputs!$B$3)</f>
        <v>3406</v>
      </c>
      <c r="D298" s="16">
        <f>MAX(0,(MIN(A298,inputs!$C$5)-(inputs!$C$4+B298))*inputs!$B$4)</f>
        <v>0</v>
      </c>
      <c r="E298" s="16">
        <f>MAX(0, (calculations!A298-inputs!$C$5)*inputs!$B$5)</f>
        <v>0</v>
      </c>
      <c r="F298" s="19">
        <f>MAX(0,inputs!$B$13*(MIN(calculations!A298,inputs!$C$14)-inputs!$C$13))+MAX(0,inputs!$B$14*(calculations!A298-inputs!$C$14))</f>
        <v>2256.4749999999999</v>
      </c>
      <c r="G298" s="22">
        <f>MAX(MIN((calculations!A298-inputs!$B$21)/10000,100%),0) * inputs!$B$18</f>
        <v>0</v>
      </c>
      <c r="H298" s="24">
        <f>MIN(inputs!$B$32,A298)</f>
        <v>20000</v>
      </c>
      <c r="I298" s="24">
        <f>inputs!$B$29*(1+inputs!$B$33)-MAX(0,inputs!$B$31*(H298-inputs!$B$30))</f>
        <v>46486.999999999993</v>
      </c>
      <c r="J298" s="19">
        <f>$H298+(INT(COLUMN(J$1)/2) - 5) * ($A298-$H298)/9</f>
        <v>20000</v>
      </c>
      <c r="K298" s="24">
        <f>MAX(0,I298*(1+inputs!$B$33)-MAX(0,inputs!$B$31*(J298-inputs!$B$30)))</f>
        <v>47184.304999999986</v>
      </c>
      <c r="L298" s="19">
        <f>$H298+(INT(COLUMN(L$1)/2) - 5) * ($A298-$H298)/9</f>
        <v>21066.666666666668</v>
      </c>
      <c r="M298" s="24">
        <f>MAX(0,K298*(1+inputs!$B$33)-MAX(0,inputs!$B$31*(L298-inputs!$B$30)))</f>
        <v>47812.629574999977</v>
      </c>
      <c r="N298" s="19">
        <f>$H298+(INT(COLUMN(N$1)/2) - 5) * ($A298-$H298)/9</f>
        <v>22133.333333333332</v>
      </c>
      <c r="O298" s="24">
        <f>MAX(0,M298*(1+inputs!$B$33)-MAX(0,inputs!$B$31*(N298-inputs!$B$30)))</f>
        <v>48354.379018624968</v>
      </c>
      <c r="P298" s="19">
        <f>$H298+(INT(COLUMN(P$1)/2) - 5) * ($A298-$H298)/9</f>
        <v>23200</v>
      </c>
      <c r="Q298" s="24">
        <f>MAX(0,O298*(1+inputs!$B$33)-MAX(0,inputs!$B$31*(P298-inputs!$B$30)))</f>
        <v>48808.254703904335</v>
      </c>
      <c r="R298" s="19">
        <f>$H298+(INT(COLUMN(R$1)/2) - 5) * ($A298-$H298)/9</f>
        <v>24266.666666666668</v>
      </c>
      <c r="S298" s="24">
        <f>MAX(0,Q298*(1+inputs!$B$33)-MAX(0,inputs!$B$31*(R298-inputs!$B$30)))</f>
        <v>49172.938524462894</v>
      </c>
      <c r="T298" s="19">
        <f>$H298+(INT(COLUMN(T$1)/2) - 5) * ($A298-$H298)/9</f>
        <v>25333.333333333332</v>
      </c>
      <c r="U298" s="24">
        <f>MAX(0,S298*(1+inputs!$B$33)-MAX(0,inputs!$B$31*(T298-inputs!$B$30)))</f>
        <v>49447.092602329831</v>
      </c>
      <c r="V298" s="19">
        <f>$H298+(INT(COLUMN(V$1)/2) - 5) * ($A298-$H298)/9</f>
        <v>26400</v>
      </c>
      <c r="W298" s="24">
        <f>MAX(0,U298*(1+inputs!$B$33)-MAX(0,inputs!$B$31*(V298-inputs!$B$30)))</f>
        <v>49629.358991364774</v>
      </c>
      <c r="X298" s="19">
        <f>$H298+(INT(COLUMN(X$1)/2) - 5) * ($A298-$H298)/9</f>
        <v>27466.666666666668</v>
      </c>
      <c r="Y298" s="24">
        <f>MAX(0,W298*(1+inputs!$B$33)-MAX(0,inputs!$B$31*(X298-inputs!$B$30)))</f>
        <v>49718.359376235239</v>
      </c>
      <c r="Z298" s="19">
        <f>IF(inputs!$B$27="YES",MAX(0,inputs!$B$31*(X298-inputs!$B$30)),0)</f>
        <v>0</v>
      </c>
      <c r="AA298" s="3">
        <f t="shared" si="18"/>
        <v>5662.4750000000004</v>
      </c>
      <c r="AB298" s="1">
        <f t="shared" si="19"/>
        <v>0.33250000000000002</v>
      </c>
      <c r="AC298" s="8">
        <f t="shared" si="20"/>
        <v>23937.525000000001</v>
      </c>
    </row>
    <row r="299" spans="1:29" x14ac:dyDescent="0.2">
      <c r="A299" s="11">
        <f t="shared" si="17"/>
        <v>29700</v>
      </c>
      <c r="B299" s="15">
        <f>inputs!$C$3-MAX(0,MIN((calculations!A299-inputs!$B$8)*0.5,inputs!$C$3))+IF(AND(inputs!$B$23="YES",A299&lt;=inputs!$B$25),inputs!$B$24,0)</f>
        <v>12570</v>
      </c>
      <c r="C299" s="15">
        <f>MAX(0,MIN(A299-B299,inputs!$C$4)*inputs!$B$3)</f>
        <v>3426</v>
      </c>
      <c r="D299" s="16">
        <f>MAX(0,(MIN(A299,inputs!$C$5)-(inputs!$C$4+B299))*inputs!$B$4)</f>
        <v>0</v>
      </c>
      <c r="E299" s="16">
        <f>MAX(0, (calculations!A299-inputs!$C$5)*inputs!$B$5)</f>
        <v>0</v>
      </c>
      <c r="F299" s="19">
        <f>MAX(0,inputs!$B$13*(MIN(calculations!A299,inputs!$C$14)-inputs!$C$13))+MAX(0,inputs!$B$14*(calculations!A299-inputs!$C$14))</f>
        <v>2269.7249999999999</v>
      </c>
      <c r="G299" s="22">
        <f>MAX(MIN((calculations!A299-inputs!$B$21)/10000,100%),0) * inputs!$B$18</f>
        <v>0</v>
      </c>
      <c r="H299" s="24">
        <f>MIN(inputs!$B$32,A299)</f>
        <v>20000</v>
      </c>
      <c r="I299" s="24">
        <f>inputs!$B$29*(1+inputs!$B$33)-MAX(0,inputs!$B$31*(H299-inputs!$B$30))</f>
        <v>46486.999999999993</v>
      </c>
      <c r="J299" s="19">
        <f>$H299+(INT(COLUMN(J$1)/2) - 5) * ($A299-$H299)/9</f>
        <v>20000</v>
      </c>
      <c r="K299" s="24">
        <f>MAX(0,I299*(1+inputs!$B$33)-MAX(0,inputs!$B$31*(J299-inputs!$B$30)))</f>
        <v>47184.304999999986</v>
      </c>
      <c r="L299" s="19">
        <f>$H299+(INT(COLUMN(L$1)/2) - 5) * ($A299-$H299)/9</f>
        <v>21077.777777777777</v>
      </c>
      <c r="M299" s="24">
        <f>MAX(0,K299*(1+inputs!$B$33)-MAX(0,inputs!$B$31*(L299-inputs!$B$30)))</f>
        <v>47811.629574999977</v>
      </c>
      <c r="N299" s="19">
        <f>$H299+(INT(COLUMN(N$1)/2) - 5) * ($A299-$H299)/9</f>
        <v>22155.555555555555</v>
      </c>
      <c r="O299" s="24">
        <f>MAX(0,M299*(1+inputs!$B$33)-MAX(0,inputs!$B$31*(N299-inputs!$B$30)))</f>
        <v>48351.364018624969</v>
      </c>
      <c r="P299" s="19">
        <f>$H299+(INT(COLUMN(P$1)/2) - 5) * ($A299-$H299)/9</f>
        <v>23233.333333333332</v>
      </c>
      <c r="Q299" s="24">
        <f>MAX(0,O299*(1+inputs!$B$33)-MAX(0,inputs!$B$31*(P299-inputs!$B$30)))</f>
        <v>48802.194478904334</v>
      </c>
      <c r="R299" s="19">
        <f>$H299+(INT(COLUMN(R$1)/2) - 5) * ($A299-$H299)/9</f>
        <v>24311.111111111109</v>
      </c>
      <c r="S299" s="24">
        <f>MAX(0,Q299*(1+inputs!$B$33)-MAX(0,inputs!$B$31*(R299-inputs!$B$30)))</f>
        <v>49162.787396087893</v>
      </c>
      <c r="T299" s="19">
        <f>$H299+(INT(COLUMN(T$1)/2) - 5) * ($A299-$H299)/9</f>
        <v>25388.888888888891</v>
      </c>
      <c r="U299" s="24">
        <f>MAX(0,S299*(1+inputs!$B$33)-MAX(0,inputs!$B$31*(T299-inputs!$B$30)))</f>
        <v>49431.789207029207</v>
      </c>
      <c r="V299" s="19">
        <f>$H299+(INT(COLUMN(V$1)/2) - 5) * ($A299-$H299)/9</f>
        <v>26466.666666666668</v>
      </c>
      <c r="W299" s="24">
        <f>MAX(0,U299*(1+inputs!$B$33)-MAX(0,inputs!$B$31*(V299-inputs!$B$30)))</f>
        <v>49607.826045134636</v>
      </c>
      <c r="X299" s="19">
        <f>$H299+(INT(COLUMN(X$1)/2) - 5) * ($A299-$H299)/9</f>
        <v>27544.444444444445</v>
      </c>
      <c r="Y299" s="24">
        <f>MAX(0,W299*(1+inputs!$B$33)-MAX(0,inputs!$B$31*(X299-inputs!$B$30)))</f>
        <v>49689.503435811646</v>
      </c>
      <c r="Z299" s="19">
        <f>IF(inputs!$B$27="YES",MAX(0,inputs!$B$31*(X299-inputs!$B$30)),0)</f>
        <v>0</v>
      </c>
      <c r="AA299" s="3">
        <f t="shared" si="18"/>
        <v>5695.7250000000004</v>
      </c>
      <c r="AB299" s="1">
        <f t="shared" si="19"/>
        <v>0.33250000000000002</v>
      </c>
      <c r="AC299" s="8">
        <f t="shared" si="20"/>
        <v>24004.275000000001</v>
      </c>
    </row>
    <row r="300" spans="1:29" x14ac:dyDescent="0.2">
      <c r="A300" s="11">
        <f t="shared" si="17"/>
        <v>29800</v>
      </c>
      <c r="B300" s="15">
        <f>inputs!$C$3-MAX(0,MIN((calculations!A300-inputs!$B$8)*0.5,inputs!$C$3))+IF(AND(inputs!$B$23="YES",A300&lt;=inputs!$B$25),inputs!$B$24,0)</f>
        <v>12570</v>
      </c>
      <c r="C300" s="15">
        <f>MAX(0,MIN(A300-B300,inputs!$C$4)*inputs!$B$3)</f>
        <v>3446</v>
      </c>
      <c r="D300" s="16">
        <f>MAX(0,(MIN(A300,inputs!$C$5)-(inputs!$C$4+B300))*inputs!$B$4)</f>
        <v>0</v>
      </c>
      <c r="E300" s="16">
        <f>MAX(0, (calculations!A300-inputs!$C$5)*inputs!$B$5)</f>
        <v>0</v>
      </c>
      <c r="F300" s="19">
        <f>MAX(0,inputs!$B$13*(MIN(calculations!A300,inputs!$C$14)-inputs!$C$13))+MAX(0,inputs!$B$14*(calculations!A300-inputs!$C$14))</f>
        <v>2282.9749999999999</v>
      </c>
      <c r="G300" s="22">
        <f>MAX(MIN((calculations!A300-inputs!$B$21)/10000,100%),0) * inputs!$B$18</f>
        <v>0</v>
      </c>
      <c r="H300" s="24">
        <f>MIN(inputs!$B$32,A300)</f>
        <v>20000</v>
      </c>
      <c r="I300" s="24">
        <f>inputs!$B$29*(1+inputs!$B$33)-MAX(0,inputs!$B$31*(H300-inputs!$B$30))</f>
        <v>46486.999999999993</v>
      </c>
      <c r="J300" s="19">
        <f>$H300+(INT(COLUMN(J$1)/2) - 5) * ($A300-$H300)/9</f>
        <v>20000</v>
      </c>
      <c r="K300" s="24">
        <f>MAX(0,I300*(1+inputs!$B$33)-MAX(0,inputs!$B$31*(J300-inputs!$B$30)))</f>
        <v>47184.304999999986</v>
      </c>
      <c r="L300" s="19">
        <f>$H300+(INT(COLUMN(L$1)/2) - 5) * ($A300-$H300)/9</f>
        <v>21088.888888888891</v>
      </c>
      <c r="M300" s="24">
        <f>MAX(0,K300*(1+inputs!$B$33)-MAX(0,inputs!$B$31*(L300-inputs!$B$30)))</f>
        <v>47810.629574999977</v>
      </c>
      <c r="N300" s="19">
        <f>$H300+(INT(COLUMN(N$1)/2) - 5) * ($A300-$H300)/9</f>
        <v>22177.777777777777</v>
      </c>
      <c r="O300" s="24">
        <f>MAX(0,M300*(1+inputs!$B$33)-MAX(0,inputs!$B$31*(N300-inputs!$B$30)))</f>
        <v>48348.349018624969</v>
      </c>
      <c r="P300" s="19">
        <f>$H300+(INT(COLUMN(P$1)/2) - 5) * ($A300-$H300)/9</f>
        <v>23266.666666666668</v>
      </c>
      <c r="Q300" s="24">
        <f>MAX(0,O300*(1+inputs!$B$33)-MAX(0,inputs!$B$31*(P300-inputs!$B$30)))</f>
        <v>48796.13425390434</v>
      </c>
      <c r="R300" s="19">
        <f>$H300+(INT(COLUMN(R$1)/2) - 5) * ($A300-$H300)/9</f>
        <v>24355.555555555555</v>
      </c>
      <c r="S300" s="24">
        <f>MAX(0,Q300*(1+inputs!$B$33)-MAX(0,inputs!$B$31*(R300-inputs!$B$30)))</f>
        <v>49152.6362677129</v>
      </c>
      <c r="T300" s="19">
        <f>$H300+(INT(COLUMN(T$1)/2) - 5) * ($A300-$H300)/9</f>
        <v>25444.444444444445</v>
      </c>
      <c r="U300" s="24">
        <f>MAX(0,S300*(1+inputs!$B$33)-MAX(0,inputs!$B$31*(T300-inputs!$B$30)))</f>
        <v>49416.485811728584</v>
      </c>
      <c r="V300" s="19">
        <f>$H300+(INT(COLUMN(V$1)/2) - 5) * ($A300-$H300)/9</f>
        <v>26533.333333333332</v>
      </c>
      <c r="W300" s="24">
        <f>MAX(0,U300*(1+inputs!$B$33)-MAX(0,inputs!$B$31*(V300-inputs!$B$30)))</f>
        <v>49586.293098904505</v>
      </c>
      <c r="X300" s="19">
        <f>$H300+(INT(COLUMN(X$1)/2) - 5) * ($A300-$H300)/9</f>
        <v>27622.222222222223</v>
      </c>
      <c r="Y300" s="24">
        <f>MAX(0,W300*(1+inputs!$B$33)-MAX(0,inputs!$B$31*(X300-inputs!$B$30)))</f>
        <v>49660.647495388068</v>
      </c>
      <c r="Z300" s="19">
        <f>IF(inputs!$B$27="YES",MAX(0,inputs!$B$31*(X300-inputs!$B$30)),0)</f>
        <v>0</v>
      </c>
      <c r="AA300" s="3">
        <f t="shared" si="18"/>
        <v>5728.9750000000004</v>
      </c>
      <c r="AB300" s="1">
        <f t="shared" si="19"/>
        <v>0.33250000000000002</v>
      </c>
      <c r="AC300" s="8">
        <f t="shared" si="20"/>
        <v>24071.025000000001</v>
      </c>
    </row>
    <row r="301" spans="1:29" x14ac:dyDescent="0.2">
      <c r="A301" s="11">
        <f t="shared" si="17"/>
        <v>29900</v>
      </c>
      <c r="B301" s="15">
        <f>inputs!$C$3-MAX(0,MIN((calculations!A301-inputs!$B$8)*0.5,inputs!$C$3))+IF(AND(inputs!$B$23="YES",A301&lt;=inputs!$B$25),inputs!$B$24,0)</f>
        <v>12570</v>
      </c>
      <c r="C301" s="15">
        <f>MAX(0,MIN(A301-B301,inputs!$C$4)*inputs!$B$3)</f>
        <v>3466</v>
      </c>
      <c r="D301" s="16">
        <f>MAX(0,(MIN(A301,inputs!$C$5)-(inputs!$C$4+B301))*inputs!$B$4)</f>
        <v>0</v>
      </c>
      <c r="E301" s="16">
        <f>MAX(0, (calculations!A301-inputs!$C$5)*inputs!$B$5)</f>
        <v>0</v>
      </c>
      <c r="F301" s="19">
        <f>MAX(0,inputs!$B$13*(MIN(calculations!A301,inputs!$C$14)-inputs!$C$13))+MAX(0,inputs!$B$14*(calculations!A301-inputs!$C$14))</f>
        <v>2296.2249999999999</v>
      </c>
      <c r="G301" s="22">
        <f>MAX(MIN((calculations!A301-inputs!$B$21)/10000,100%),0) * inputs!$B$18</f>
        <v>0</v>
      </c>
      <c r="H301" s="24">
        <f>MIN(inputs!$B$32,A301)</f>
        <v>20000</v>
      </c>
      <c r="I301" s="24">
        <f>inputs!$B$29*(1+inputs!$B$33)-MAX(0,inputs!$B$31*(H301-inputs!$B$30))</f>
        <v>46486.999999999993</v>
      </c>
      <c r="J301" s="19">
        <f>$H301+(INT(COLUMN(J$1)/2) - 5) * ($A301-$H301)/9</f>
        <v>20000</v>
      </c>
      <c r="K301" s="24">
        <f>MAX(0,I301*(1+inputs!$B$33)-MAX(0,inputs!$B$31*(J301-inputs!$B$30)))</f>
        <v>47184.304999999986</v>
      </c>
      <c r="L301" s="19">
        <f>$H301+(INT(COLUMN(L$1)/2) - 5) * ($A301-$H301)/9</f>
        <v>21100</v>
      </c>
      <c r="M301" s="24">
        <f>MAX(0,K301*(1+inputs!$B$33)-MAX(0,inputs!$B$31*(L301-inputs!$B$30)))</f>
        <v>47809.629574999977</v>
      </c>
      <c r="N301" s="19">
        <f>$H301+(INT(COLUMN(N$1)/2) - 5) * ($A301-$H301)/9</f>
        <v>22200</v>
      </c>
      <c r="O301" s="24">
        <f>MAX(0,M301*(1+inputs!$B$33)-MAX(0,inputs!$B$31*(N301-inputs!$B$30)))</f>
        <v>48345.33401862497</v>
      </c>
      <c r="P301" s="19">
        <f>$H301+(INT(COLUMN(P$1)/2) - 5) * ($A301-$H301)/9</f>
        <v>23300</v>
      </c>
      <c r="Q301" s="24">
        <f>MAX(0,O301*(1+inputs!$B$33)-MAX(0,inputs!$B$31*(P301-inputs!$B$30)))</f>
        <v>48790.074028904339</v>
      </c>
      <c r="R301" s="19">
        <f>$H301+(INT(COLUMN(R$1)/2) - 5) * ($A301-$H301)/9</f>
        <v>24400</v>
      </c>
      <c r="S301" s="24">
        <f>MAX(0,Q301*(1+inputs!$B$33)-MAX(0,inputs!$B$31*(R301-inputs!$B$30)))</f>
        <v>49142.485139337899</v>
      </c>
      <c r="T301" s="19">
        <f>$H301+(INT(COLUMN(T$1)/2) - 5) * ($A301-$H301)/9</f>
        <v>25500</v>
      </c>
      <c r="U301" s="24">
        <f>MAX(0,S301*(1+inputs!$B$33)-MAX(0,inputs!$B$31*(T301-inputs!$B$30)))</f>
        <v>49401.182416427961</v>
      </c>
      <c r="V301" s="19">
        <f>$H301+(INT(COLUMN(V$1)/2) - 5) * ($A301-$H301)/9</f>
        <v>26600</v>
      </c>
      <c r="W301" s="24">
        <f>MAX(0,U301*(1+inputs!$B$33)-MAX(0,inputs!$B$31*(V301-inputs!$B$30)))</f>
        <v>49564.760152674375</v>
      </c>
      <c r="X301" s="19">
        <f>$H301+(INT(COLUMN(X$1)/2) - 5) * ($A301-$H301)/9</f>
        <v>27700</v>
      </c>
      <c r="Y301" s="24">
        <f>MAX(0,W301*(1+inputs!$B$33)-MAX(0,inputs!$B$31*(X301-inputs!$B$30)))</f>
        <v>49631.791554964482</v>
      </c>
      <c r="Z301" s="19">
        <f>IF(inputs!$B$27="YES",MAX(0,inputs!$B$31*(X301-inputs!$B$30)),0)</f>
        <v>0</v>
      </c>
      <c r="AA301" s="3">
        <f t="shared" si="18"/>
        <v>5762.2250000000004</v>
      </c>
      <c r="AB301" s="1">
        <f t="shared" si="19"/>
        <v>0.33250000000000002</v>
      </c>
      <c r="AC301" s="8">
        <f t="shared" si="20"/>
        <v>24137.775000000001</v>
      </c>
    </row>
    <row r="302" spans="1:29" x14ac:dyDescent="0.2">
      <c r="A302" s="11">
        <f t="shared" si="17"/>
        <v>30000</v>
      </c>
      <c r="B302" s="15">
        <f>inputs!$C$3-MAX(0,MIN((calculations!A302-inputs!$B$8)*0.5,inputs!$C$3))+IF(AND(inputs!$B$23="YES",A302&lt;=inputs!$B$25),inputs!$B$24,0)</f>
        <v>12570</v>
      </c>
      <c r="C302" s="15">
        <f>MAX(0,MIN(A302-B302,inputs!$C$4)*inputs!$B$3)</f>
        <v>3486</v>
      </c>
      <c r="D302" s="16">
        <f>MAX(0,(MIN(A302,inputs!$C$5)-(inputs!$C$4+B302))*inputs!$B$4)</f>
        <v>0</v>
      </c>
      <c r="E302" s="16">
        <f>MAX(0, (calculations!A302-inputs!$C$5)*inputs!$B$5)</f>
        <v>0</v>
      </c>
      <c r="F302" s="19">
        <f>MAX(0,inputs!$B$13*(MIN(calculations!A302,inputs!$C$14)-inputs!$C$13))+MAX(0,inputs!$B$14*(calculations!A302-inputs!$C$14))</f>
        <v>2309.4749999999999</v>
      </c>
      <c r="G302" s="22">
        <f>MAX(MIN((calculations!A302-inputs!$B$21)/10000,100%),0) * inputs!$B$18</f>
        <v>0</v>
      </c>
      <c r="H302" s="24">
        <f>MIN(inputs!$B$32,A302)</f>
        <v>20000</v>
      </c>
      <c r="I302" s="24">
        <f>inputs!$B$29*(1+inputs!$B$33)-MAX(0,inputs!$B$31*(H302-inputs!$B$30))</f>
        <v>46486.999999999993</v>
      </c>
      <c r="J302" s="19">
        <f>$H302+(INT(COLUMN(J$1)/2) - 5) * ($A302-$H302)/9</f>
        <v>20000</v>
      </c>
      <c r="K302" s="24">
        <f>MAX(0,I302*(1+inputs!$B$33)-MAX(0,inputs!$B$31*(J302-inputs!$B$30)))</f>
        <v>47184.304999999986</v>
      </c>
      <c r="L302" s="19">
        <f>$H302+(INT(COLUMN(L$1)/2) - 5) * ($A302-$H302)/9</f>
        <v>21111.111111111109</v>
      </c>
      <c r="M302" s="24">
        <f>MAX(0,K302*(1+inputs!$B$33)-MAX(0,inputs!$B$31*(L302-inputs!$B$30)))</f>
        <v>47808.629574999977</v>
      </c>
      <c r="N302" s="19">
        <f>$H302+(INT(COLUMN(N$1)/2) - 5) * ($A302-$H302)/9</f>
        <v>22222.222222222223</v>
      </c>
      <c r="O302" s="24">
        <f>MAX(0,M302*(1+inputs!$B$33)-MAX(0,inputs!$B$31*(N302-inputs!$B$30)))</f>
        <v>48342.31901862497</v>
      </c>
      <c r="P302" s="19">
        <f>$H302+(INT(COLUMN(P$1)/2) - 5) * ($A302-$H302)/9</f>
        <v>23333.333333333332</v>
      </c>
      <c r="Q302" s="24">
        <f>MAX(0,O302*(1+inputs!$B$33)-MAX(0,inputs!$B$31*(P302-inputs!$B$30)))</f>
        <v>48784.013803904338</v>
      </c>
      <c r="R302" s="19">
        <f>$H302+(INT(COLUMN(R$1)/2) - 5) * ($A302-$H302)/9</f>
        <v>24444.444444444445</v>
      </c>
      <c r="S302" s="24">
        <f>MAX(0,Q302*(1+inputs!$B$33)-MAX(0,inputs!$B$31*(R302-inputs!$B$30)))</f>
        <v>49132.334010962899</v>
      </c>
      <c r="T302" s="19">
        <f>$H302+(INT(COLUMN(T$1)/2) - 5) * ($A302-$H302)/9</f>
        <v>25555.555555555555</v>
      </c>
      <c r="U302" s="24">
        <f>MAX(0,S302*(1+inputs!$B$33)-MAX(0,inputs!$B$31*(T302-inputs!$B$30)))</f>
        <v>49385.879021127337</v>
      </c>
      <c r="V302" s="19">
        <f>$H302+(INT(COLUMN(V$1)/2) - 5) * ($A302-$H302)/9</f>
        <v>26666.666666666668</v>
      </c>
      <c r="W302" s="24">
        <f>MAX(0,U302*(1+inputs!$B$33)-MAX(0,inputs!$B$31*(V302-inputs!$B$30)))</f>
        <v>49543.227206444237</v>
      </c>
      <c r="X302" s="19">
        <f>$H302+(INT(COLUMN(X$1)/2) - 5) * ($A302-$H302)/9</f>
        <v>27777.777777777777</v>
      </c>
      <c r="Y302" s="24">
        <f>MAX(0,W302*(1+inputs!$B$33)-MAX(0,inputs!$B$31*(X302-inputs!$B$30)))</f>
        <v>49602.935614540896</v>
      </c>
      <c r="Z302" s="19">
        <f>IF(inputs!$B$27="YES",MAX(0,inputs!$B$31*(X302-inputs!$B$30)),0)</f>
        <v>0</v>
      </c>
      <c r="AA302" s="3">
        <f t="shared" si="18"/>
        <v>5795.4750000000004</v>
      </c>
      <c r="AB302" s="1">
        <f t="shared" si="19"/>
        <v>0.33250000000000002</v>
      </c>
      <c r="AC302" s="8">
        <f t="shared" si="20"/>
        <v>24204.525000000001</v>
      </c>
    </row>
    <row r="303" spans="1:29" x14ac:dyDescent="0.2">
      <c r="A303" s="11">
        <f t="shared" si="17"/>
        <v>30100</v>
      </c>
      <c r="B303" s="15">
        <f>inputs!$C$3-MAX(0,MIN((calculations!A303-inputs!$B$8)*0.5,inputs!$C$3))+IF(AND(inputs!$B$23="YES",A303&lt;=inputs!$B$25),inputs!$B$24,0)</f>
        <v>12570</v>
      </c>
      <c r="C303" s="15">
        <f>MAX(0,MIN(A303-B303,inputs!$C$4)*inputs!$B$3)</f>
        <v>3506</v>
      </c>
      <c r="D303" s="16">
        <f>MAX(0,(MIN(A303,inputs!$C$5)-(inputs!$C$4+B303))*inputs!$B$4)</f>
        <v>0</v>
      </c>
      <c r="E303" s="16">
        <f>MAX(0, (calculations!A303-inputs!$C$5)*inputs!$B$5)</f>
        <v>0</v>
      </c>
      <c r="F303" s="19">
        <f>MAX(0,inputs!$B$13*(MIN(calculations!A303,inputs!$C$14)-inputs!$C$13))+MAX(0,inputs!$B$14*(calculations!A303-inputs!$C$14))</f>
        <v>2322.7249999999999</v>
      </c>
      <c r="G303" s="22">
        <f>MAX(MIN((calculations!A303-inputs!$B$21)/10000,100%),0) * inputs!$B$18</f>
        <v>0</v>
      </c>
      <c r="H303" s="24">
        <f>MIN(inputs!$B$32,A303)</f>
        <v>20000</v>
      </c>
      <c r="I303" s="24">
        <f>inputs!$B$29*(1+inputs!$B$33)-MAX(0,inputs!$B$31*(H303-inputs!$B$30))</f>
        <v>46486.999999999993</v>
      </c>
      <c r="J303" s="19">
        <f>$H303+(INT(COLUMN(J$1)/2) - 5) * ($A303-$H303)/9</f>
        <v>20000</v>
      </c>
      <c r="K303" s="24">
        <f>MAX(0,I303*(1+inputs!$B$33)-MAX(0,inputs!$B$31*(J303-inputs!$B$30)))</f>
        <v>47184.304999999986</v>
      </c>
      <c r="L303" s="19">
        <f>$H303+(INT(COLUMN(L$1)/2) - 5) * ($A303-$H303)/9</f>
        <v>21122.222222222223</v>
      </c>
      <c r="M303" s="24">
        <f>MAX(0,K303*(1+inputs!$B$33)-MAX(0,inputs!$B$31*(L303-inputs!$B$30)))</f>
        <v>47807.629574999977</v>
      </c>
      <c r="N303" s="19">
        <f>$H303+(INT(COLUMN(N$1)/2) - 5) * ($A303-$H303)/9</f>
        <v>22244.444444444445</v>
      </c>
      <c r="O303" s="24">
        <f>MAX(0,M303*(1+inputs!$B$33)-MAX(0,inputs!$B$31*(N303-inputs!$B$30)))</f>
        <v>48339.304018624971</v>
      </c>
      <c r="P303" s="19">
        <f>$H303+(INT(COLUMN(P$1)/2) - 5) * ($A303-$H303)/9</f>
        <v>23366.666666666668</v>
      </c>
      <c r="Q303" s="24">
        <f>MAX(0,O303*(1+inputs!$B$33)-MAX(0,inputs!$B$31*(P303-inputs!$B$30)))</f>
        <v>48777.953578904337</v>
      </c>
      <c r="R303" s="19">
        <f>$H303+(INT(COLUMN(R$1)/2) - 5) * ($A303-$H303)/9</f>
        <v>24488.888888888891</v>
      </c>
      <c r="S303" s="24">
        <f>MAX(0,Q303*(1+inputs!$B$33)-MAX(0,inputs!$B$31*(R303-inputs!$B$30)))</f>
        <v>49122.182882587891</v>
      </c>
      <c r="T303" s="19">
        <f>$H303+(INT(COLUMN(T$1)/2) - 5) * ($A303-$H303)/9</f>
        <v>25611.111111111109</v>
      </c>
      <c r="U303" s="24">
        <f>MAX(0,S303*(1+inputs!$B$33)-MAX(0,inputs!$B$31*(T303-inputs!$B$30)))</f>
        <v>49370.575625826699</v>
      </c>
      <c r="V303" s="19">
        <f>$H303+(INT(COLUMN(V$1)/2) - 5) * ($A303-$H303)/9</f>
        <v>26733.333333333332</v>
      </c>
      <c r="W303" s="24">
        <f>MAX(0,U303*(1+inputs!$B$33)-MAX(0,inputs!$B$31*(V303-inputs!$B$30)))</f>
        <v>49521.694260214092</v>
      </c>
      <c r="X303" s="19">
        <f>$H303+(INT(COLUMN(X$1)/2) - 5) * ($A303-$H303)/9</f>
        <v>27855.555555555555</v>
      </c>
      <c r="Y303" s="24">
        <f>MAX(0,W303*(1+inputs!$B$33)-MAX(0,inputs!$B$31*(X303-inputs!$B$30)))</f>
        <v>49574.079674117296</v>
      </c>
      <c r="Z303" s="19">
        <f>IF(inputs!$B$27="YES",MAX(0,inputs!$B$31*(X303-inputs!$B$30)),0)</f>
        <v>0</v>
      </c>
      <c r="AA303" s="3">
        <f t="shared" si="18"/>
        <v>5828.7250000000004</v>
      </c>
      <c r="AB303" s="1">
        <f t="shared" si="19"/>
        <v>0.33250000000000002</v>
      </c>
      <c r="AC303" s="8">
        <f t="shared" si="20"/>
        <v>24271.275000000001</v>
      </c>
    </row>
    <row r="304" spans="1:29" x14ac:dyDescent="0.2">
      <c r="A304" s="11">
        <f t="shared" si="17"/>
        <v>30200</v>
      </c>
      <c r="B304" s="15">
        <f>inputs!$C$3-MAX(0,MIN((calculations!A304-inputs!$B$8)*0.5,inputs!$C$3))+IF(AND(inputs!$B$23="YES",A304&lt;=inputs!$B$25),inputs!$B$24,0)</f>
        <v>12570</v>
      </c>
      <c r="C304" s="15">
        <f>MAX(0,MIN(A304-B304,inputs!$C$4)*inputs!$B$3)</f>
        <v>3526</v>
      </c>
      <c r="D304" s="16">
        <f>MAX(0,(MIN(A304,inputs!$C$5)-(inputs!$C$4+B304))*inputs!$B$4)</f>
        <v>0</v>
      </c>
      <c r="E304" s="16">
        <f>MAX(0, (calculations!A304-inputs!$C$5)*inputs!$B$5)</f>
        <v>0</v>
      </c>
      <c r="F304" s="19">
        <f>MAX(0,inputs!$B$13*(MIN(calculations!A304,inputs!$C$14)-inputs!$C$13))+MAX(0,inputs!$B$14*(calculations!A304-inputs!$C$14))</f>
        <v>2335.9749999999999</v>
      </c>
      <c r="G304" s="22">
        <f>MAX(MIN((calculations!A304-inputs!$B$21)/10000,100%),0) * inputs!$B$18</f>
        <v>0</v>
      </c>
      <c r="H304" s="24">
        <f>MIN(inputs!$B$32,A304)</f>
        <v>20000</v>
      </c>
      <c r="I304" s="24">
        <f>inputs!$B$29*(1+inputs!$B$33)-MAX(0,inputs!$B$31*(H304-inputs!$B$30))</f>
        <v>46486.999999999993</v>
      </c>
      <c r="J304" s="19">
        <f>$H304+(INT(COLUMN(J$1)/2) - 5) * ($A304-$H304)/9</f>
        <v>20000</v>
      </c>
      <c r="K304" s="24">
        <f>MAX(0,I304*(1+inputs!$B$33)-MAX(0,inputs!$B$31*(J304-inputs!$B$30)))</f>
        <v>47184.304999999986</v>
      </c>
      <c r="L304" s="19">
        <f>$H304+(INT(COLUMN(L$1)/2) - 5) * ($A304-$H304)/9</f>
        <v>21133.333333333332</v>
      </c>
      <c r="M304" s="24">
        <f>MAX(0,K304*(1+inputs!$B$33)-MAX(0,inputs!$B$31*(L304-inputs!$B$30)))</f>
        <v>47806.629574999977</v>
      </c>
      <c r="N304" s="19">
        <f>$H304+(INT(COLUMN(N$1)/2) - 5) * ($A304-$H304)/9</f>
        <v>22266.666666666668</v>
      </c>
      <c r="O304" s="24">
        <f>MAX(0,M304*(1+inputs!$B$33)-MAX(0,inputs!$B$31*(N304-inputs!$B$30)))</f>
        <v>48336.289018624972</v>
      </c>
      <c r="P304" s="19">
        <f>$H304+(INT(COLUMN(P$1)/2) - 5) * ($A304-$H304)/9</f>
        <v>23400</v>
      </c>
      <c r="Q304" s="24">
        <f>MAX(0,O304*(1+inputs!$B$33)-MAX(0,inputs!$B$31*(P304-inputs!$B$30)))</f>
        <v>48771.893353904336</v>
      </c>
      <c r="R304" s="19">
        <f>$H304+(INT(COLUMN(R$1)/2) - 5) * ($A304-$H304)/9</f>
        <v>24533.333333333332</v>
      </c>
      <c r="S304" s="24">
        <f>MAX(0,Q304*(1+inputs!$B$33)-MAX(0,inputs!$B$31*(R304-inputs!$B$30)))</f>
        <v>49112.031754212891</v>
      </c>
      <c r="T304" s="19">
        <f>$H304+(INT(COLUMN(T$1)/2) - 5) * ($A304-$H304)/9</f>
        <v>25666.666666666668</v>
      </c>
      <c r="U304" s="24">
        <f>MAX(0,S304*(1+inputs!$B$33)-MAX(0,inputs!$B$31*(T304-inputs!$B$30)))</f>
        <v>49355.272230526076</v>
      </c>
      <c r="V304" s="19">
        <f>$H304+(INT(COLUMN(V$1)/2) - 5) * ($A304-$H304)/9</f>
        <v>26800</v>
      </c>
      <c r="W304" s="24">
        <f>MAX(0,U304*(1+inputs!$B$33)-MAX(0,inputs!$B$31*(V304-inputs!$B$30)))</f>
        <v>49500.161313983961</v>
      </c>
      <c r="X304" s="19">
        <f>$H304+(INT(COLUMN(X$1)/2) - 5) * ($A304-$H304)/9</f>
        <v>27933.333333333332</v>
      </c>
      <c r="Y304" s="24">
        <f>MAX(0,W304*(1+inputs!$B$33)-MAX(0,inputs!$B$31*(X304-inputs!$B$30)))</f>
        <v>49545.223733693711</v>
      </c>
      <c r="Z304" s="19">
        <f>IF(inputs!$B$27="YES",MAX(0,inputs!$B$31*(X304-inputs!$B$30)),0)</f>
        <v>0</v>
      </c>
      <c r="AA304" s="3">
        <f t="shared" si="18"/>
        <v>5861.9750000000004</v>
      </c>
      <c r="AB304" s="1">
        <f t="shared" si="19"/>
        <v>0.33250000000000002</v>
      </c>
      <c r="AC304" s="8">
        <f t="shared" si="20"/>
        <v>24338.025000000001</v>
      </c>
    </row>
    <row r="305" spans="1:29" x14ac:dyDescent="0.2">
      <c r="A305" s="11">
        <f t="shared" si="17"/>
        <v>30300</v>
      </c>
      <c r="B305" s="15">
        <f>inputs!$C$3-MAX(0,MIN((calculations!A305-inputs!$B$8)*0.5,inputs!$C$3))+IF(AND(inputs!$B$23="YES",A305&lt;=inputs!$B$25),inputs!$B$24,0)</f>
        <v>12570</v>
      </c>
      <c r="C305" s="15">
        <f>MAX(0,MIN(A305-B305,inputs!$C$4)*inputs!$B$3)</f>
        <v>3546</v>
      </c>
      <c r="D305" s="16">
        <f>MAX(0,(MIN(A305,inputs!$C$5)-(inputs!$C$4+B305))*inputs!$B$4)</f>
        <v>0</v>
      </c>
      <c r="E305" s="16">
        <f>MAX(0, (calculations!A305-inputs!$C$5)*inputs!$B$5)</f>
        <v>0</v>
      </c>
      <c r="F305" s="19">
        <f>MAX(0,inputs!$B$13*(MIN(calculations!A305,inputs!$C$14)-inputs!$C$13))+MAX(0,inputs!$B$14*(calculations!A305-inputs!$C$14))</f>
        <v>2349.2249999999999</v>
      </c>
      <c r="G305" s="22">
        <f>MAX(MIN((calculations!A305-inputs!$B$21)/10000,100%),0) * inputs!$B$18</f>
        <v>0</v>
      </c>
      <c r="H305" s="24">
        <f>MIN(inputs!$B$32,A305)</f>
        <v>20000</v>
      </c>
      <c r="I305" s="24">
        <f>inputs!$B$29*(1+inputs!$B$33)-MAX(0,inputs!$B$31*(H305-inputs!$B$30))</f>
        <v>46486.999999999993</v>
      </c>
      <c r="J305" s="19">
        <f>$H305+(INT(COLUMN(J$1)/2) - 5) * ($A305-$H305)/9</f>
        <v>20000</v>
      </c>
      <c r="K305" s="24">
        <f>MAX(0,I305*(1+inputs!$B$33)-MAX(0,inputs!$B$31*(J305-inputs!$B$30)))</f>
        <v>47184.304999999986</v>
      </c>
      <c r="L305" s="19">
        <f>$H305+(INT(COLUMN(L$1)/2) - 5) * ($A305-$H305)/9</f>
        <v>21144.444444444445</v>
      </c>
      <c r="M305" s="24">
        <f>MAX(0,K305*(1+inputs!$B$33)-MAX(0,inputs!$B$31*(L305-inputs!$B$30)))</f>
        <v>47805.629574999977</v>
      </c>
      <c r="N305" s="19">
        <f>$H305+(INT(COLUMN(N$1)/2) - 5) * ($A305-$H305)/9</f>
        <v>22288.888888888891</v>
      </c>
      <c r="O305" s="24">
        <f>MAX(0,M305*(1+inputs!$B$33)-MAX(0,inputs!$B$31*(N305-inputs!$B$30)))</f>
        <v>48333.274018624972</v>
      </c>
      <c r="P305" s="19">
        <f>$H305+(INT(COLUMN(P$1)/2) - 5) * ($A305-$H305)/9</f>
        <v>23433.333333333332</v>
      </c>
      <c r="Q305" s="24">
        <f>MAX(0,O305*(1+inputs!$B$33)-MAX(0,inputs!$B$31*(P305-inputs!$B$30)))</f>
        <v>48765.833128904342</v>
      </c>
      <c r="R305" s="19">
        <f>$H305+(INT(COLUMN(R$1)/2) - 5) * ($A305-$H305)/9</f>
        <v>24577.777777777777</v>
      </c>
      <c r="S305" s="24">
        <f>MAX(0,Q305*(1+inputs!$B$33)-MAX(0,inputs!$B$31*(R305-inputs!$B$30)))</f>
        <v>49101.880625837897</v>
      </c>
      <c r="T305" s="19">
        <f>$H305+(INT(COLUMN(T$1)/2) - 5) * ($A305-$H305)/9</f>
        <v>25722.222222222223</v>
      </c>
      <c r="U305" s="24">
        <f>MAX(0,S305*(1+inputs!$B$33)-MAX(0,inputs!$B$31*(T305-inputs!$B$30)))</f>
        <v>49339.96883522546</v>
      </c>
      <c r="V305" s="19">
        <f>$H305+(INT(COLUMN(V$1)/2) - 5) * ($A305-$H305)/9</f>
        <v>26866.666666666668</v>
      </c>
      <c r="W305" s="24">
        <f>MAX(0,U305*(1+inputs!$B$33)-MAX(0,inputs!$B$31*(V305-inputs!$B$30)))</f>
        <v>49478.628367753838</v>
      </c>
      <c r="X305" s="19">
        <f>$H305+(INT(COLUMN(X$1)/2) - 5) * ($A305-$H305)/9</f>
        <v>28011.111111111109</v>
      </c>
      <c r="Y305" s="24">
        <f>MAX(0,W305*(1+inputs!$B$33)-MAX(0,inputs!$B$31*(X305-inputs!$B$30)))</f>
        <v>49516.367793270139</v>
      </c>
      <c r="Z305" s="19">
        <f>IF(inputs!$B$27="YES",MAX(0,inputs!$B$31*(X305-inputs!$B$30)),0)</f>
        <v>0</v>
      </c>
      <c r="AA305" s="3">
        <f t="shared" si="18"/>
        <v>5895.2250000000004</v>
      </c>
      <c r="AB305" s="1">
        <f t="shared" si="19"/>
        <v>0.33250000000000002</v>
      </c>
      <c r="AC305" s="8">
        <f t="shared" si="20"/>
        <v>24404.775000000001</v>
      </c>
    </row>
    <row r="306" spans="1:29" x14ac:dyDescent="0.2">
      <c r="A306" s="11">
        <f t="shared" si="17"/>
        <v>30400</v>
      </c>
      <c r="B306" s="15">
        <f>inputs!$C$3-MAX(0,MIN((calculations!A306-inputs!$B$8)*0.5,inputs!$C$3))+IF(AND(inputs!$B$23="YES",A306&lt;=inputs!$B$25),inputs!$B$24,0)</f>
        <v>12570</v>
      </c>
      <c r="C306" s="15">
        <f>MAX(0,MIN(A306-B306,inputs!$C$4)*inputs!$B$3)</f>
        <v>3566</v>
      </c>
      <c r="D306" s="16">
        <f>MAX(0,(MIN(A306,inputs!$C$5)-(inputs!$C$4+B306))*inputs!$B$4)</f>
        <v>0</v>
      </c>
      <c r="E306" s="16">
        <f>MAX(0, (calculations!A306-inputs!$C$5)*inputs!$B$5)</f>
        <v>0</v>
      </c>
      <c r="F306" s="19">
        <f>MAX(0,inputs!$B$13*(MIN(calculations!A306,inputs!$C$14)-inputs!$C$13))+MAX(0,inputs!$B$14*(calculations!A306-inputs!$C$14))</f>
        <v>2362.4749999999999</v>
      </c>
      <c r="G306" s="22">
        <f>MAX(MIN((calculations!A306-inputs!$B$21)/10000,100%),0) * inputs!$B$18</f>
        <v>0</v>
      </c>
      <c r="H306" s="24">
        <f>MIN(inputs!$B$32,A306)</f>
        <v>20000</v>
      </c>
      <c r="I306" s="24">
        <f>inputs!$B$29*(1+inputs!$B$33)-MAX(0,inputs!$B$31*(H306-inputs!$B$30))</f>
        <v>46486.999999999993</v>
      </c>
      <c r="J306" s="19">
        <f>$H306+(INT(COLUMN(J$1)/2) - 5) * ($A306-$H306)/9</f>
        <v>20000</v>
      </c>
      <c r="K306" s="24">
        <f>MAX(0,I306*(1+inputs!$B$33)-MAX(0,inputs!$B$31*(J306-inputs!$B$30)))</f>
        <v>47184.304999999986</v>
      </c>
      <c r="L306" s="19">
        <f>$H306+(INT(COLUMN(L$1)/2) - 5) * ($A306-$H306)/9</f>
        <v>21155.555555555555</v>
      </c>
      <c r="M306" s="24">
        <f>MAX(0,K306*(1+inputs!$B$33)-MAX(0,inputs!$B$31*(L306-inputs!$B$30)))</f>
        <v>47804.629574999977</v>
      </c>
      <c r="N306" s="19">
        <f>$H306+(INT(COLUMN(N$1)/2) - 5) * ($A306-$H306)/9</f>
        <v>22311.111111111109</v>
      </c>
      <c r="O306" s="24">
        <f>MAX(0,M306*(1+inputs!$B$33)-MAX(0,inputs!$B$31*(N306-inputs!$B$30)))</f>
        <v>48330.259018624973</v>
      </c>
      <c r="P306" s="19">
        <f>$H306+(INT(COLUMN(P$1)/2) - 5) * ($A306-$H306)/9</f>
        <v>23466.666666666668</v>
      </c>
      <c r="Q306" s="24">
        <f>MAX(0,O306*(1+inputs!$B$33)-MAX(0,inputs!$B$31*(P306-inputs!$B$30)))</f>
        <v>48759.772903904341</v>
      </c>
      <c r="R306" s="19">
        <f>$H306+(INT(COLUMN(R$1)/2) - 5) * ($A306-$H306)/9</f>
        <v>24622.222222222223</v>
      </c>
      <c r="S306" s="24">
        <f>MAX(0,Q306*(1+inputs!$B$33)-MAX(0,inputs!$B$31*(R306-inputs!$B$30)))</f>
        <v>49091.729497462897</v>
      </c>
      <c r="T306" s="19">
        <f>$H306+(INT(COLUMN(T$1)/2) - 5) * ($A306-$H306)/9</f>
        <v>25777.777777777777</v>
      </c>
      <c r="U306" s="24">
        <f>MAX(0,S306*(1+inputs!$B$33)-MAX(0,inputs!$B$31*(T306-inputs!$B$30)))</f>
        <v>49324.665439924836</v>
      </c>
      <c r="V306" s="19">
        <f>$H306+(INT(COLUMN(V$1)/2) - 5) * ($A306-$H306)/9</f>
        <v>26933.333333333332</v>
      </c>
      <c r="W306" s="24">
        <f>MAX(0,U306*(1+inputs!$B$33)-MAX(0,inputs!$B$31*(V306-inputs!$B$30)))</f>
        <v>49457.0954215237</v>
      </c>
      <c r="X306" s="19">
        <f>$H306+(INT(COLUMN(X$1)/2) - 5) * ($A306-$H306)/9</f>
        <v>28088.888888888891</v>
      </c>
      <c r="Y306" s="24">
        <f>MAX(0,W306*(1+inputs!$B$33)-MAX(0,inputs!$B$31*(X306-inputs!$B$30)))</f>
        <v>49487.511852846546</v>
      </c>
      <c r="Z306" s="19">
        <f>IF(inputs!$B$27="YES",MAX(0,inputs!$B$31*(X306-inputs!$B$30)),0)</f>
        <v>0</v>
      </c>
      <c r="AA306" s="3">
        <f t="shared" si="18"/>
        <v>5928.4750000000004</v>
      </c>
      <c r="AB306" s="1">
        <f t="shared" si="19"/>
        <v>0.33250000000000002</v>
      </c>
      <c r="AC306" s="8">
        <f t="shared" si="20"/>
        <v>24471.525000000001</v>
      </c>
    </row>
    <row r="307" spans="1:29" x14ac:dyDescent="0.2">
      <c r="A307" s="11">
        <f t="shared" si="17"/>
        <v>30500</v>
      </c>
      <c r="B307" s="15">
        <f>inputs!$C$3-MAX(0,MIN((calculations!A307-inputs!$B$8)*0.5,inputs!$C$3))+IF(AND(inputs!$B$23="YES",A307&lt;=inputs!$B$25),inputs!$B$24,0)</f>
        <v>12570</v>
      </c>
      <c r="C307" s="15">
        <f>MAX(0,MIN(A307-B307,inputs!$C$4)*inputs!$B$3)</f>
        <v>3586</v>
      </c>
      <c r="D307" s="16">
        <f>MAX(0,(MIN(A307,inputs!$C$5)-(inputs!$C$4+B307))*inputs!$B$4)</f>
        <v>0</v>
      </c>
      <c r="E307" s="16">
        <f>MAX(0, (calculations!A307-inputs!$C$5)*inputs!$B$5)</f>
        <v>0</v>
      </c>
      <c r="F307" s="19">
        <f>MAX(0,inputs!$B$13*(MIN(calculations!A307,inputs!$C$14)-inputs!$C$13))+MAX(0,inputs!$B$14*(calculations!A307-inputs!$C$14))</f>
        <v>2375.7249999999999</v>
      </c>
      <c r="G307" s="22">
        <f>MAX(MIN((calculations!A307-inputs!$B$21)/10000,100%),0) * inputs!$B$18</f>
        <v>0</v>
      </c>
      <c r="H307" s="24">
        <f>MIN(inputs!$B$32,A307)</f>
        <v>20000</v>
      </c>
      <c r="I307" s="24">
        <f>inputs!$B$29*(1+inputs!$B$33)-MAX(0,inputs!$B$31*(H307-inputs!$B$30))</f>
        <v>46486.999999999993</v>
      </c>
      <c r="J307" s="19">
        <f>$H307+(INT(COLUMN(J$1)/2) - 5) * ($A307-$H307)/9</f>
        <v>20000</v>
      </c>
      <c r="K307" s="24">
        <f>MAX(0,I307*(1+inputs!$B$33)-MAX(0,inputs!$B$31*(J307-inputs!$B$30)))</f>
        <v>47184.304999999986</v>
      </c>
      <c r="L307" s="19">
        <f>$H307+(INT(COLUMN(L$1)/2) - 5) * ($A307-$H307)/9</f>
        <v>21166.666666666668</v>
      </c>
      <c r="M307" s="24">
        <f>MAX(0,K307*(1+inputs!$B$33)-MAX(0,inputs!$B$31*(L307-inputs!$B$30)))</f>
        <v>47803.629574999977</v>
      </c>
      <c r="N307" s="19">
        <f>$H307+(INT(COLUMN(N$1)/2) - 5) * ($A307-$H307)/9</f>
        <v>22333.333333333332</v>
      </c>
      <c r="O307" s="24">
        <f>MAX(0,M307*(1+inputs!$B$33)-MAX(0,inputs!$B$31*(N307-inputs!$B$30)))</f>
        <v>48327.244018624973</v>
      </c>
      <c r="P307" s="19">
        <f>$H307+(INT(COLUMN(P$1)/2) - 5) * ($A307-$H307)/9</f>
        <v>23500</v>
      </c>
      <c r="Q307" s="24">
        <f>MAX(0,O307*(1+inputs!$B$33)-MAX(0,inputs!$B$31*(P307-inputs!$B$30)))</f>
        <v>48753.71267890434</v>
      </c>
      <c r="R307" s="19">
        <f>$H307+(INT(COLUMN(R$1)/2) - 5) * ($A307-$H307)/9</f>
        <v>24666.666666666668</v>
      </c>
      <c r="S307" s="24">
        <f>MAX(0,Q307*(1+inputs!$B$33)-MAX(0,inputs!$B$31*(R307-inputs!$B$30)))</f>
        <v>49081.578369087896</v>
      </c>
      <c r="T307" s="19">
        <f>$H307+(INT(COLUMN(T$1)/2) - 5) * ($A307-$H307)/9</f>
        <v>25833.333333333332</v>
      </c>
      <c r="U307" s="24">
        <f>MAX(0,S307*(1+inputs!$B$33)-MAX(0,inputs!$B$31*(T307-inputs!$B$30)))</f>
        <v>49309.362044624206</v>
      </c>
      <c r="V307" s="19">
        <f>$H307+(INT(COLUMN(V$1)/2) - 5) * ($A307-$H307)/9</f>
        <v>27000</v>
      </c>
      <c r="W307" s="24">
        <f>MAX(0,U307*(1+inputs!$B$33)-MAX(0,inputs!$B$31*(V307-inputs!$B$30)))</f>
        <v>49435.562475293562</v>
      </c>
      <c r="X307" s="19">
        <f>$H307+(INT(COLUMN(X$1)/2) - 5) * ($A307-$H307)/9</f>
        <v>28166.666666666668</v>
      </c>
      <c r="Y307" s="24">
        <f>MAX(0,W307*(1+inputs!$B$33)-MAX(0,inputs!$B$31*(X307-inputs!$B$30)))</f>
        <v>49458.655912422961</v>
      </c>
      <c r="Z307" s="19">
        <f>IF(inputs!$B$27="YES",MAX(0,inputs!$B$31*(X307-inputs!$B$30)),0)</f>
        <v>0</v>
      </c>
      <c r="AA307" s="3">
        <f t="shared" si="18"/>
        <v>5961.7250000000004</v>
      </c>
      <c r="AB307" s="1">
        <f t="shared" si="19"/>
        <v>0.33250000000000002</v>
      </c>
      <c r="AC307" s="8">
        <f t="shared" si="20"/>
        <v>24538.275000000001</v>
      </c>
    </row>
    <row r="308" spans="1:29" x14ac:dyDescent="0.2">
      <c r="A308" s="11">
        <f t="shared" si="17"/>
        <v>30600</v>
      </c>
      <c r="B308" s="15">
        <f>inputs!$C$3-MAX(0,MIN((calculations!A308-inputs!$B$8)*0.5,inputs!$C$3))+IF(AND(inputs!$B$23="YES",A308&lt;=inputs!$B$25),inputs!$B$24,0)</f>
        <v>12570</v>
      </c>
      <c r="C308" s="15">
        <f>MAX(0,MIN(A308-B308,inputs!$C$4)*inputs!$B$3)</f>
        <v>3606</v>
      </c>
      <c r="D308" s="16">
        <f>MAX(0,(MIN(A308,inputs!$C$5)-(inputs!$C$4+B308))*inputs!$B$4)</f>
        <v>0</v>
      </c>
      <c r="E308" s="16">
        <f>MAX(0, (calculations!A308-inputs!$C$5)*inputs!$B$5)</f>
        <v>0</v>
      </c>
      <c r="F308" s="19">
        <f>MAX(0,inputs!$B$13*(MIN(calculations!A308,inputs!$C$14)-inputs!$C$13))+MAX(0,inputs!$B$14*(calculations!A308-inputs!$C$14))</f>
        <v>2388.9749999999999</v>
      </c>
      <c r="G308" s="22">
        <f>MAX(MIN((calculations!A308-inputs!$B$21)/10000,100%),0) * inputs!$B$18</f>
        <v>0</v>
      </c>
      <c r="H308" s="24">
        <f>MIN(inputs!$B$32,A308)</f>
        <v>20000</v>
      </c>
      <c r="I308" s="24">
        <f>inputs!$B$29*(1+inputs!$B$33)-MAX(0,inputs!$B$31*(H308-inputs!$B$30))</f>
        <v>46486.999999999993</v>
      </c>
      <c r="J308" s="19">
        <f>$H308+(INT(COLUMN(J$1)/2) - 5) * ($A308-$H308)/9</f>
        <v>20000</v>
      </c>
      <c r="K308" s="24">
        <f>MAX(0,I308*(1+inputs!$B$33)-MAX(0,inputs!$B$31*(J308-inputs!$B$30)))</f>
        <v>47184.304999999986</v>
      </c>
      <c r="L308" s="19">
        <f>$H308+(INT(COLUMN(L$1)/2) - 5) * ($A308-$H308)/9</f>
        <v>21177.777777777777</v>
      </c>
      <c r="M308" s="24">
        <f>MAX(0,K308*(1+inputs!$B$33)-MAX(0,inputs!$B$31*(L308-inputs!$B$30)))</f>
        <v>47802.629574999977</v>
      </c>
      <c r="N308" s="19">
        <f>$H308+(INT(COLUMN(N$1)/2) - 5) * ($A308-$H308)/9</f>
        <v>22355.555555555555</v>
      </c>
      <c r="O308" s="24">
        <f>MAX(0,M308*(1+inputs!$B$33)-MAX(0,inputs!$B$31*(N308-inputs!$B$30)))</f>
        <v>48324.229018624967</v>
      </c>
      <c r="P308" s="19">
        <f>$H308+(INT(COLUMN(P$1)/2) - 5) * ($A308-$H308)/9</f>
        <v>23533.333333333332</v>
      </c>
      <c r="Q308" s="24">
        <f>MAX(0,O308*(1+inputs!$B$33)-MAX(0,inputs!$B$31*(P308-inputs!$B$30)))</f>
        <v>48747.652453904331</v>
      </c>
      <c r="R308" s="19">
        <f>$H308+(INT(COLUMN(R$1)/2) - 5) * ($A308-$H308)/9</f>
        <v>24711.111111111109</v>
      </c>
      <c r="S308" s="24">
        <f>MAX(0,Q308*(1+inputs!$B$33)-MAX(0,inputs!$B$31*(R308-inputs!$B$30)))</f>
        <v>49071.427240712888</v>
      </c>
      <c r="T308" s="19">
        <f>$H308+(INT(COLUMN(T$1)/2) - 5) * ($A308-$H308)/9</f>
        <v>25888.888888888891</v>
      </c>
      <c r="U308" s="24">
        <f>MAX(0,S308*(1+inputs!$B$33)-MAX(0,inputs!$B$31*(T308-inputs!$B$30)))</f>
        <v>49294.058649323575</v>
      </c>
      <c r="V308" s="19">
        <f>$H308+(INT(COLUMN(V$1)/2) - 5) * ($A308-$H308)/9</f>
        <v>27066.666666666668</v>
      </c>
      <c r="W308" s="24">
        <f>MAX(0,U308*(1+inputs!$B$33)-MAX(0,inputs!$B$31*(V308-inputs!$B$30)))</f>
        <v>49414.029529063424</v>
      </c>
      <c r="X308" s="19">
        <f>$H308+(INT(COLUMN(X$1)/2) - 5) * ($A308-$H308)/9</f>
        <v>28244.444444444445</v>
      </c>
      <c r="Y308" s="24">
        <f>MAX(0,W308*(1+inputs!$B$33)-MAX(0,inputs!$B$31*(X308-inputs!$B$30)))</f>
        <v>49429.799971999368</v>
      </c>
      <c r="Z308" s="19">
        <f>IF(inputs!$B$27="YES",MAX(0,inputs!$B$31*(X308-inputs!$B$30)),0)</f>
        <v>0</v>
      </c>
      <c r="AA308" s="3">
        <f t="shared" si="18"/>
        <v>5994.9750000000004</v>
      </c>
      <c r="AB308" s="1">
        <f t="shared" si="19"/>
        <v>0.33250000000000002</v>
      </c>
      <c r="AC308" s="8">
        <f t="shared" si="20"/>
        <v>24605.025000000001</v>
      </c>
    </row>
    <row r="309" spans="1:29" x14ac:dyDescent="0.2">
      <c r="A309" s="11">
        <f t="shared" si="17"/>
        <v>30700</v>
      </c>
      <c r="B309" s="15">
        <f>inputs!$C$3-MAX(0,MIN((calculations!A309-inputs!$B$8)*0.5,inputs!$C$3))+IF(AND(inputs!$B$23="YES",A309&lt;=inputs!$B$25),inputs!$B$24,0)</f>
        <v>12570</v>
      </c>
      <c r="C309" s="15">
        <f>MAX(0,MIN(A309-B309,inputs!$C$4)*inputs!$B$3)</f>
        <v>3626</v>
      </c>
      <c r="D309" s="16">
        <f>MAX(0,(MIN(A309,inputs!$C$5)-(inputs!$C$4+B309))*inputs!$B$4)</f>
        <v>0</v>
      </c>
      <c r="E309" s="16">
        <f>MAX(0, (calculations!A309-inputs!$C$5)*inputs!$B$5)</f>
        <v>0</v>
      </c>
      <c r="F309" s="19">
        <f>MAX(0,inputs!$B$13*(MIN(calculations!A309,inputs!$C$14)-inputs!$C$13))+MAX(0,inputs!$B$14*(calculations!A309-inputs!$C$14))</f>
        <v>2402.2249999999999</v>
      </c>
      <c r="G309" s="22">
        <f>MAX(MIN((calculations!A309-inputs!$B$21)/10000,100%),0) * inputs!$B$18</f>
        <v>0</v>
      </c>
      <c r="H309" s="24">
        <f>MIN(inputs!$B$32,A309)</f>
        <v>20000</v>
      </c>
      <c r="I309" s="24">
        <f>inputs!$B$29*(1+inputs!$B$33)-MAX(0,inputs!$B$31*(H309-inputs!$B$30))</f>
        <v>46486.999999999993</v>
      </c>
      <c r="J309" s="19">
        <f>$H309+(INT(COLUMN(J$1)/2) - 5) * ($A309-$H309)/9</f>
        <v>20000</v>
      </c>
      <c r="K309" s="24">
        <f>MAX(0,I309*(1+inputs!$B$33)-MAX(0,inputs!$B$31*(J309-inputs!$B$30)))</f>
        <v>47184.304999999986</v>
      </c>
      <c r="L309" s="19">
        <f>$H309+(INT(COLUMN(L$1)/2) - 5) * ($A309-$H309)/9</f>
        <v>21188.888888888891</v>
      </c>
      <c r="M309" s="24">
        <f>MAX(0,K309*(1+inputs!$B$33)-MAX(0,inputs!$B$31*(L309-inputs!$B$30)))</f>
        <v>47801.629574999977</v>
      </c>
      <c r="N309" s="19">
        <f>$H309+(INT(COLUMN(N$1)/2) - 5) * ($A309-$H309)/9</f>
        <v>22377.777777777777</v>
      </c>
      <c r="O309" s="24">
        <f>MAX(0,M309*(1+inputs!$B$33)-MAX(0,inputs!$B$31*(N309-inputs!$B$30)))</f>
        <v>48321.214018624967</v>
      </c>
      <c r="P309" s="19">
        <f>$H309+(INT(COLUMN(P$1)/2) - 5) * ($A309-$H309)/9</f>
        <v>23566.666666666668</v>
      </c>
      <c r="Q309" s="24">
        <f>MAX(0,O309*(1+inputs!$B$33)-MAX(0,inputs!$B$31*(P309-inputs!$B$30)))</f>
        <v>48741.592228904337</v>
      </c>
      <c r="R309" s="19">
        <f>$H309+(INT(COLUMN(R$1)/2) - 5) * ($A309-$H309)/9</f>
        <v>24755.555555555555</v>
      </c>
      <c r="S309" s="24">
        <f>MAX(0,Q309*(1+inputs!$B$33)-MAX(0,inputs!$B$31*(R309-inputs!$B$30)))</f>
        <v>49061.276112337895</v>
      </c>
      <c r="T309" s="19">
        <f>$H309+(INT(COLUMN(T$1)/2) - 5) * ($A309-$H309)/9</f>
        <v>25944.444444444445</v>
      </c>
      <c r="U309" s="24">
        <f>MAX(0,S309*(1+inputs!$B$33)-MAX(0,inputs!$B$31*(T309-inputs!$B$30)))</f>
        <v>49278.755254022959</v>
      </c>
      <c r="V309" s="19">
        <f>$H309+(INT(COLUMN(V$1)/2) - 5) * ($A309-$H309)/9</f>
        <v>27133.333333333332</v>
      </c>
      <c r="W309" s="24">
        <f>MAX(0,U309*(1+inputs!$B$33)-MAX(0,inputs!$B$31*(V309-inputs!$B$30)))</f>
        <v>49392.496582833293</v>
      </c>
      <c r="X309" s="19">
        <f>$H309+(INT(COLUMN(X$1)/2) - 5) * ($A309-$H309)/9</f>
        <v>28322.222222222223</v>
      </c>
      <c r="Y309" s="24">
        <f>MAX(0,W309*(1+inputs!$B$33)-MAX(0,inputs!$B$31*(X309-inputs!$B$30)))</f>
        <v>49400.944031575782</v>
      </c>
      <c r="Z309" s="19">
        <f>IF(inputs!$B$27="YES",MAX(0,inputs!$B$31*(X309-inputs!$B$30)),0)</f>
        <v>0</v>
      </c>
      <c r="AA309" s="3">
        <f t="shared" si="18"/>
        <v>6028.2250000000004</v>
      </c>
      <c r="AB309" s="1">
        <f t="shared" si="19"/>
        <v>0.33250000000000002</v>
      </c>
      <c r="AC309" s="8">
        <f t="shared" si="20"/>
        <v>24671.775000000001</v>
      </c>
    </row>
    <row r="310" spans="1:29" x14ac:dyDescent="0.2">
      <c r="A310" s="11">
        <f t="shared" si="17"/>
        <v>30800</v>
      </c>
      <c r="B310" s="15">
        <f>inputs!$C$3-MAX(0,MIN((calculations!A310-inputs!$B$8)*0.5,inputs!$C$3))+IF(AND(inputs!$B$23="YES",A310&lt;=inputs!$B$25),inputs!$B$24,0)</f>
        <v>12570</v>
      </c>
      <c r="C310" s="15">
        <f>MAX(0,MIN(A310-B310,inputs!$C$4)*inputs!$B$3)</f>
        <v>3646</v>
      </c>
      <c r="D310" s="16">
        <f>MAX(0,(MIN(A310,inputs!$C$5)-(inputs!$C$4+B310))*inputs!$B$4)</f>
        <v>0</v>
      </c>
      <c r="E310" s="16">
        <f>MAX(0, (calculations!A310-inputs!$C$5)*inputs!$B$5)</f>
        <v>0</v>
      </c>
      <c r="F310" s="19">
        <f>MAX(0,inputs!$B$13*(MIN(calculations!A310,inputs!$C$14)-inputs!$C$13))+MAX(0,inputs!$B$14*(calculations!A310-inputs!$C$14))</f>
        <v>2415.4749999999999</v>
      </c>
      <c r="G310" s="22">
        <f>MAX(MIN((calculations!A310-inputs!$B$21)/10000,100%),0) * inputs!$B$18</f>
        <v>0</v>
      </c>
      <c r="H310" s="24">
        <f>MIN(inputs!$B$32,A310)</f>
        <v>20000</v>
      </c>
      <c r="I310" s="24">
        <f>inputs!$B$29*(1+inputs!$B$33)-MAX(0,inputs!$B$31*(H310-inputs!$B$30))</f>
        <v>46486.999999999993</v>
      </c>
      <c r="J310" s="19">
        <f>$H310+(INT(COLUMN(J$1)/2) - 5) * ($A310-$H310)/9</f>
        <v>20000</v>
      </c>
      <c r="K310" s="24">
        <f>MAX(0,I310*(1+inputs!$B$33)-MAX(0,inputs!$B$31*(J310-inputs!$B$30)))</f>
        <v>47184.304999999986</v>
      </c>
      <c r="L310" s="19">
        <f>$H310+(INT(COLUMN(L$1)/2) - 5) * ($A310-$H310)/9</f>
        <v>21200</v>
      </c>
      <c r="M310" s="24">
        <f>MAX(0,K310*(1+inputs!$B$33)-MAX(0,inputs!$B$31*(L310-inputs!$B$30)))</f>
        <v>47800.629574999977</v>
      </c>
      <c r="N310" s="19">
        <f>$H310+(INT(COLUMN(N$1)/2) - 5) * ($A310-$H310)/9</f>
        <v>22400</v>
      </c>
      <c r="O310" s="24">
        <f>MAX(0,M310*(1+inputs!$B$33)-MAX(0,inputs!$B$31*(N310-inputs!$B$30)))</f>
        <v>48318.199018624968</v>
      </c>
      <c r="P310" s="19">
        <f>$H310+(INT(COLUMN(P$1)/2) - 5) * ($A310-$H310)/9</f>
        <v>23600</v>
      </c>
      <c r="Q310" s="24">
        <f>MAX(0,O310*(1+inputs!$B$33)-MAX(0,inputs!$B$31*(P310-inputs!$B$30)))</f>
        <v>48735.532003904336</v>
      </c>
      <c r="R310" s="19">
        <f>$H310+(INT(COLUMN(R$1)/2) - 5) * ($A310-$H310)/9</f>
        <v>24800</v>
      </c>
      <c r="S310" s="24">
        <f>MAX(0,Q310*(1+inputs!$B$33)-MAX(0,inputs!$B$31*(R310-inputs!$B$30)))</f>
        <v>49051.124983962894</v>
      </c>
      <c r="T310" s="19">
        <f>$H310+(INT(COLUMN(T$1)/2) - 5) * ($A310-$H310)/9</f>
        <v>26000</v>
      </c>
      <c r="U310" s="24">
        <f>MAX(0,S310*(1+inputs!$B$33)-MAX(0,inputs!$B$31*(T310-inputs!$B$30)))</f>
        <v>49263.451858722328</v>
      </c>
      <c r="V310" s="19">
        <f>$H310+(INT(COLUMN(V$1)/2) - 5) * ($A310-$H310)/9</f>
        <v>27200</v>
      </c>
      <c r="W310" s="24">
        <f>MAX(0,U310*(1+inputs!$B$33)-MAX(0,inputs!$B$31*(V310-inputs!$B$30)))</f>
        <v>49370.963636603155</v>
      </c>
      <c r="X310" s="19">
        <f>$H310+(INT(COLUMN(X$1)/2) - 5) * ($A310-$H310)/9</f>
        <v>28400</v>
      </c>
      <c r="Y310" s="24">
        <f>MAX(0,W310*(1+inputs!$B$33)-MAX(0,inputs!$B$31*(X310-inputs!$B$30)))</f>
        <v>49372.088091152196</v>
      </c>
      <c r="Z310" s="19">
        <f>IF(inputs!$B$27="YES",MAX(0,inputs!$B$31*(X310-inputs!$B$30)),0)</f>
        <v>0</v>
      </c>
      <c r="AA310" s="3">
        <f t="shared" si="18"/>
        <v>6061.4750000000004</v>
      </c>
      <c r="AB310" s="1">
        <f t="shared" si="19"/>
        <v>0.33250000000000002</v>
      </c>
      <c r="AC310" s="8">
        <f t="shared" si="20"/>
        <v>24738.525000000001</v>
      </c>
    </row>
    <row r="311" spans="1:29" x14ac:dyDescent="0.2">
      <c r="A311" s="11">
        <f t="shared" si="17"/>
        <v>30900</v>
      </c>
      <c r="B311" s="15">
        <f>inputs!$C$3-MAX(0,MIN((calculations!A311-inputs!$B$8)*0.5,inputs!$C$3))+IF(AND(inputs!$B$23="YES",A311&lt;=inputs!$B$25),inputs!$B$24,0)</f>
        <v>12570</v>
      </c>
      <c r="C311" s="15">
        <f>MAX(0,MIN(A311-B311,inputs!$C$4)*inputs!$B$3)</f>
        <v>3666</v>
      </c>
      <c r="D311" s="16">
        <f>MAX(0,(MIN(A311,inputs!$C$5)-(inputs!$C$4+B311))*inputs!$B$4)</f>
        <v>0</v>
      </c>
      <c r="E311" s="16">
        <f>MAX(0, (calculations!A311-inputs!$C$5)*inputs!$B$5)</f>
        <v>0</v>
      </c>
      <c r="F311" s="19">
        <f>MAX(0,inputs!$B$13*(MIN(calculations!A311,inputs!$C$14)-inputs!$C$13))+MAX(0,inputs!$B$14*(calculations!A311-inputs!$C$14))</f>
        <v>2428.7249999999999</v>
      </c>
      <c r="G311" s="22">
        <f>MAX(MIN((calculations!A311-inputs!$B$21)/10000,100%),0) * inputs!$B$18</f>
        <v>0</v>
      </c>
      <c r="H311" s="24">
        <f>MIN(inputs!$B$32,A311)</f>
        <v>20000</v>
      </c>
      <c r="I311" s="24">
        <f>inputs!$B$29*(1+inputs!$B$33)-MAX(0,inputs!$B$31*(H311-inputs!$B$30))</f>
        <v>46486.999999999993</v>
      </c>
      <c r="J311" s="19">
        <f>$H311+(INT(COLUMN(J$1)/2) - 5) * ($A311-$H311)/9</f>
        <v>20000</v>
      </c>
      <c r="K311" s="24">
        <f>MAX(0,I311*(1+inputs!$B$33)-MAX(0,inputs!$B$31*(J311-inputs!$B$30)))</f>
        <v>47184.304999999986</v>
      </c>
      <c r="L311" s="19">
        <f>$H311+(INT(COLUMN(L$1)/2) - 5) * ($A311-$H311)/9</f>
        <v>21211.111111111109</v>
      </c>
      <c r="M311" s="24">
        <f>MAX(0,K311*(1+inputs!$B$33)-MAX(0,inputs!$B$31*(L311-inputs!$B$30)))</f>
        <v>47799.629574999977</v>
      </c>
      <c r="N311" s="19">
        <f>$H311+(INT(COLUMN(N$1)/2) - 5) * ($A311-$H311)/9</f>
        <v>22422.222222222223</v>
      </c>
      <c r="O311" s="24">
        <f>MAX(0,M311*(1+inputs!$B$33)-MAX(0,inputs!$B$31*(N311-inputs!$B$30)))</f>
        <v>48315.184018624968</v>
      </c>
      <c r="P311" s="19">
        <f>$H311+(INT(COLUMN(P$1)/2) - 5) * ($A311-$H311)/9</f>
        <v>23633.333333333332</v>
      </c>
      <c r="Q311" s="24">
        <f>MAX(0,O311*(1+inputs!$B$33)-MAX(0,inputs!$B$31*(P311-inputs!$B$30)))</f>
        <v>48729.471778904335</v>
      </c>
      <c r="R311" s="19">
        <f>$H311+(INT(COLUMN(R$1)/2) - 5) * ($A311-$H311)/9</f>
        <v>24844.444444444445</v>
      </c>
      <c r="S311" s="24">
        <f>MAX(0,Q311*(1+inputs!$B$33)-MAX(0,inputs!$B$31*(R311-inputs!$B$30)))</f>
        <v>49040.973855587894</v>
      </c>
      <c r="T311" s="19">
        <f>$H311+(INT(COLUMN(T$1)/2) - 5) * ($A311-$H311)/9</f>
        <v>26055.555555555555</v>
      </c>
      <c r="U311" s="24">
        <f>MAX(0,S311*(1+inputs!$B$33)-MAX(0,inputs!$B$31*(T311-inputs!$B$30)))</f>
        <v>49248.148463421705</v>
      </c>
      <c r="V311" s="19">
        <f>$H311+(INT(COLUMN(V$1)/2) - 5) * ($A311-$H311)/9</f>
        <v>27266.666666666668</v>
      </c>
      <c r="W311" s="24">
        <f>MAX(0,U311*(1+inputs!$B$33)-MAX(0,inputs!$B$31*(V311-inputs!$B$30)))</f>
        <v>49349.430690373025</v>
      </c>
      <c r="X311" s="19">
        <f>$H311+(INT(COLUMN(X$1)/2) - 5) * ($A311-$H311)/9</f>
        <v>28477.777777777777</v>
      </c>
      <c r="Y311" s="24">
        <f>MAX(0,W311*(1+inputs!$B$33)-MAX(0,inputs!$B$31*(X311-inputs!$B$30)))</f>
        <v>49343.232150728611</v>
      </c>
      <c r="Z311" s="19">
        <f>IF(inputs!$B$27="YES",MAX(0,inputs!$B$31*(X311-inputs!$B$30)),0)</f>
        <v>0</v>
      </c>
      <c r="AA311" s="3">
        <f t="shared" si="18"/>
        <v>6094.7250000000004</v>
      </c>
      <c r="AB311" s="1">
        <f t="shared" si="19"/>
        <v>0.33250000000000002</v>
      </c>
      <c r="AC311" s="8">
        <f t="shared" si="20"/>
        <v>24805.275000000001</v>
      </c>
    </row>
    <row r="312" spans="1:29" x14ac:dyDescent="0.2">
      <c r="A312" s="11">
        <f t="shared" si="17"/>
        <v>31000</v>
      </c>
      <c r="B312" s="15">
        <f>inputs!$C$3-MAX(0,MIN((calculations!A312-inputs!$B$8)*0.5,inputs!$C$3))+IF(AND(inputs!$B$23="YES",A312&lt;=inputs!$B$25),inputs!$B$24,0)</f>
        <v>12570</v>
      </c>
      <c r="C312" s="15">
        <f>MAX(0,MIN(A312-B312,inputs!$C$4)*inputs!$B$3)</f>
        <v>3686</v>
      </c>
      <c r="D312" s="16">
        <f>MAX(0,(MIN(A312,inputs!$C$5)-(inputs!$C$4+B312))*inputs!$B$4)</f>
        <v>0</v>
      </c>
      <c r="E312" s="16">
        <f>MAX(0, (calculations!A312-inputs!$C$5)*inputs!$B$5)</f>
        <v>0</v>
      </c>
      <c r="F312" s="19">
        <f>MAX(0,inputs!$B$13*(MIN(calculations!A312,inputs!$C$14)-inputs!$C$13))+MAX(0,inputs!$B$14*(calculations!A312-inputs!$C$14))</f>
        <v>2441.9749999999999</v>
      </c>
      <c r="G312" s="22">
        <f>MAX(MIN((calculations!A312-inputs!$B$21)/10000,100%),0) * inputs!$B$18</f>
        <v>0</v>
      </c>
      <c r="H312" s="24">
        <f>MIN(inputs!$B$32,A312)</f>
        <v>20000</v>
      </c>
      <c r="I312" s="24">
        <f>inputs!$B$29*(1+inputs!$B$33)-MAX(0,inputs!$B$31*(H312-inputs!$B$30))</f>
        <v>46486.999999999993</v>
      </c>
      <c r="J312" s="19">
        <f>$H312+(INT(COLUMN(J$1)/2) - 5) * ($A312-$H312)/9</f>
        <v>20000</v>
      </c>
      <c r="K312" s="24">
        <f>MAX(0,I312*(1+inputs!$B$33)-MAX(0,inputs!$B$31*(J312-inputs!$B$30)))</f>
        <v>47184.304999999986</v>
      </c>
      <c r="L312" s="19">
        <f>$H312+(INT(COLUMN(L$1)/2) - 5) * ($A312-$H312)/9</f>
        <v>21222.222222222223</v>
      </c>
      <c r="M312" s="24">
        <f>MAX(0,K312*(1+inputs!$B$33)-MAX(0,inputs!$B$31*(L312-inputs!$B$30)))</f>
        <v>47798.629574999977</v>
      </c>
      <c r="N312" s="19">
        <f>$H312+(INT(COLUMN(N$1)/2) - 5) * ($A312-$H312)/9</f>
        <v>22444.444444444445</v>
      </c>
      <c r="O312" s="24">
        <f>MAX(0,M312*(1+inputs!$B$33)-MAX(0,inputs!$B$31*(N312-inputs!$B$30)))</f>
        <v>48312.169018624969</v>
      </c>
      <c r="P312" s="19">
        <f>$H312+(INT(COLUMN(P$1)/2) - 5) * ($A312-$H312)/9</f>
        <v>23666.666666666668</v>
      </c>
      <c r="Q312" s="24">
        <f>MAX(0,O312*(1+inputs!$B$33)-MAX(0,inputs!$B$31*(P312-inputs!$B$30)))</f>
        <v>48723.411553904334</v>
      </c>
      <c r="R312" s="19">
        <f>$H312+(INT(COLUMN(R$1)/2) - 5) * ($A312-$H312)/9</f>
        <v>24888.888888888891</v>
      </c>
      <c r="S312" s="24">
        <f>MAX(0,Q312*(1+inputs!$B$33)-MAX(0,inputs!$B$31*(R312-inputs!$B$30)))</f>
        <v>49030.822727212893</v>
      </c>
      <c r="T312" s="19">
        <f>$H312+(INT(COLUMN(T$1)/2) - 5) * ($A312-$H312)/9</f>
        <v>26111.111111111109</v>
      </c>
      <c r="U312" s="24">
        <f>MAX(0,S312*(1+inputs!$B$33)-MAX(0,inputs!$B$31*(T312-inputs!$B$30)))</f>
        <v>49232.845068121082</v>
      </c>
      <c r="V312" s="19">
        <f>$H312+(INT(COLUMN(V$1)/2) - 5) * ($A312-$H312)/9</f>
        <v>27333.333333333332</v>
      </c>
      <c r="W312" s="24">
        <f>MAX(0,U312*(1+inputs!$B$33)-MAX(0,inputs!$B$31*(V312-inputs!$B$30)))</f>
        <v>49327.897744142894</v>
      </c>
      <c r="X312" s="19">
        <f>$H312+(INT(COLUMN(X$1)/2) - 5) * ($A312-$H312)/9</f>
        <v>28555.555555555555</v>
      </c>
      <c r="Y312" s="24">
        <f>MAX(0,W312*(1+inputs!$B$33)-MAX(0,inputs!$B$31*(X312-inputs!$B$30)))</f>
        <v>49314.376210305032</v>
      </c>
      <c r="Z312" s="19">
        <f>IF(inputs!$B$27="YES",MAX(0,inputs!$B$31*(X312-inputs!$B$30)),0)</f>
        <v>0</v>
      </c>
      <c r="AA312" s="3">
        <f t="shared" si="18"/>
        <v>6127.9750000000004</v>
      </c>
      <c r="AB312" s="1">
        <f t="shared" si="19"/>
        <v>0.33250000000000002</v>
      </c>
      <c r="AC312" s="8">
        <f t="shared" si="20"/>
        <v>24872.025000000001</v>
      </c>
    </row>
    <row r="313" spans="1:29" x14ac:dyDescent="0.2">
      <c r="A313" s="11">
        <f t="shared" si="17"/>
        <v>31100</v>
      </c>
      <c r="B313" s="15">
        <f>inputs!$C$3-MAX(0,MIN((calculations!A313-inputs!$B$8)*0.5,inputs!$C$3))+IF(AND(inputs!$B$23="YES",A313&lt;=inputs!$B$25),inputs!$B$24,0)</f>
        <v>12570</v>
      </c>
      <c r="C313" s="15">
        <f>MAX(0,MIN(A313-B313,inputs!$C$4)*inputs!$B$3)</f>
        <v>3706</v>
      </c>
      <c r="D313" s="16">
        <f>MAX(0,(MIN(A313,inputs!$C$5)-(inputs!$C$4+B313))*inputs!$B$4)</f>
        <v>0</v>
      </c>
      <c r="E313" s="16">
        <f>MAX(0, (calculations!A313-inputs!$C$5)*inputs!$B$5)</f>
        <v>0</v>
      </c>
      <c r="F313" s="19">
        <f>MAX(0,inputs!$B$13*(MIN(calculations!A313,inputs!$C$14)-inputs!$C$13))+MAX(0,inputs!$B$14*(calculations!A313-inputs!$C$14))</f>
        <v>2455.2249999999999</v>
      </c>
      <c r="G313" s="22">
        <f>MAX(MIN((calculations!A313-inputs!$B$21)/10000,100%),0) * inputs!$B$18</f>
        <v>0</v>
      </c>
      <c r="H313" s="24">
        <f>MIN(inputs!$B$32,A313)</f>
        <v>20000</v>
      </c>
      <c r="I313" s="24">
        <f>inputs!$B$29*(1+inputs!$B$33)-MAX(0,inputs!$B$31*(H313-inputs!$B$30))</f>
        <v>46486.999999999993</v>
      </c>
      <c r="J313" s="19">
        <f>$H313+(INT(COLUMN(J$1)/2) - 5) * ($A313-$H313)/9</f>
        <v>20000</v>
      </c>
      <c r="K313" s="24">
        <f>MAX(0,I313*(1+inputs!$B$33)-MAX(0,inputs!$B$31*(J313-inputs!$B$30)))</f>
        <v>47184.304999999986</v>
      </c>
      <c r="L313" s="19">
        <f>$H313+(INT(COLUMN(L$1)/2) - 5) * ($A313-$H313)/9</f>
        <v>21233.333333333332</v>
      </c>
      <c r="M313" s="24">
        <f>MAX(0,K313*(1+inputs!$B$33)-MAX(0,inputs!$B$31*(L313-inputs!$B$30)))</f>
        <v>47797.629574999977</v>
      </c>
      <c r="N313" s="19">
        <f>$H313+(INT(COLUMN(N$1)/2) - 5) * ($A313-$H313)/9</f>
        <v>22466.666666666668</v>
      </c>
      <c r="O313" s="24">
        <f>MAX(0,M313*(1+inputs!$B$33)-MAX(0,inputs!$B$31*(N313-inputs!$B$30)))</f>
        <v>48309.154018624969</v>
      </c>
      <c r="P313" s="19">
        <f>$H313+(INT(COLUMN(P$1)/2) - 5) * ($A313-$H313)/9</f>
        <v>23700</v>
      </c>
      <c r="Q313" s="24">
        <f>MAX(0,O313*(1+inputs!$B$33)-MAX(0,inputs!$B$31*(P313-inputs!$B$30)))</f>
        <v>48717.35132890434</v>
      </c>
      <c r="R313" s="19">
        <f>$H313+(INT(COLUMN(R$1)/2) - 5) * ($A313-$H313)/9</f>
        <v>24933.333333333332</v>
      </c>
      <c r="S313" s="24">
        <f>MAX(0,Q313*(1+inputs!$B$33)-MAX(0,inputs!$B$31*(R313-inputs!$B$30)))</f>
        <v>49020.6715988379</v>
      </c>
      <c r="T313" s="19">
        <f>$H313+(INT(COLUMN(T$1)/2) - 5) * ($A313-$H313)/9</f>
        <v>26166.666666666668</v>
      </c>
      <c r="U313" s="24">
        <f>MAX(0,S313*(1+inputs!$B$33)-MAX(0,inputs!$B$31*(T313-inputs!$B$30)))</f>
        <v>49217.541672820458</v>
      </c>
      <c r="V313" s="19">
        <f>$H313+(INT(COLUMN(V$1)/2) - 5) * ($A313-$H313)/9</f>
        <v>27400</v>
      </c>
      <c r="W313" s="24">
        <f>MAX(0,U313*(1+inputs!$B$33)-MAX(0,inputs!$B$31*(V313-inputs!$B$30)))</f>
        <v>49306.364797912756</v>
      </c>
      <c r="X313" s="19">
        <f>$H313+(INT(COLUMN(X$1)/2) - 5) * ($A313-$H313)/9</f>
        <v>28633.333333333336</v>
      </c>
      <c r="Y313" s="24">
        <f>MAX(0,W313*(1+inputs!$B$33)-MAX(0,inputs!$B$31*(X313-inputs!$B$30)))</f>
        <v>49285.520269881439</v>
      </c>
      <c r="Z313" s="19">
        <f>IF(inputs!$B$27="YES",MAX(0,inputs!$B$31*(X313-inputs!$B$30)),0)</f>
        <v>0</v>
      </c>
      <c r="AA313" s="3">
        <f t="shared" si="18"/>
        <v>6161.2250000000004</v>
      </c>
      <c r="AB313" s="1">
        <f t="shared" si="19"/>
        <v>0.33250000000000002</v>
      </c>
      <c r="AC313" s="8">
        <f t="shared" si="20"/>
        <v>24938.775000000001</v>
      </c>
    </row>
    <row r="314" spans="1:29" x14ac:dyDescent="0.2">
      <c r="A314" s="11">
        <f t="shared" si="17"/>
        <v>31200</v>
      </c>
      <c r="B314" s="15">
        <f>inputs!$C$3-MAX(0,MIN((calculations!A314-inputs!$B$8)*0.5,inputs!$C$3))+IF(AND(inputs!$B$23="YES",A314&lt;=inputs!$B$25),inputs!$B$24,0)</f>
        <v>12570</v>
      </c>
      <c r="C314" s="15">
        <f>MAX(0,MIN(A314-B314,inputs!$C$4)*inputs!$B$3)</f>
        <v>3726</v>
      </c>
      <c r="D314" s="16">
        <f>MAX(0,(MIN(A314,inputs!$C$5)-(inputs!$C$4+B314))*inputs!$B$4)</f>
        <v>0</v>
      </c>
      <c r="E314" s="16">
        <f>MAX(0, (calculations!A314-inputs!$C$5)*inputs!$B$5)</f>
        <v>0</v>
      </c>
      <c r="F314" s="19">
        <f>MAX(0,inputs!$B$13*(MIN(calculations!A314,inputs!$C$14)-inputs!$C$13))+MAX(0,inputs!$B$14*(calculations!A314-inputs!$C$14))</f>
        <v>2468.4749999999999</v>
      </c>
      <c r="G314" s="22">
        <f>MAX(MIN((calculations!A314-inputs!$B$21)/10000,100%),0) * inputs!$B$18</f>
        <v>0</v>
      </c>
      <c r="H314" s="24">
        <f>MIN(inputs!$B$32,A314)</f>
        <v>20000</v>
      </c>
      <c r="I314" s="24">
        <f>inputs!$B$29*(1+inputs!$B$33)-MAX(0,inputs!$B$31*(H314-inputs!$B$30))</f>
        <v>46486.999999999993</v>
      </c>
      <c r="J314" s="19">
        <f>$H314+(INT(COLUMN(J$1)/2) - 5) * ($A314-$H314)/9</f>
        <v>20000</v>
      </c>
      <c r="K314" s="24">
        <f>MAX(0,I314*(1+inputs!$B$33)-MAX(0,inputs!$B$31*(J314-inputs!$B$30)))</f>
        <v>47184.304999999986</v>
      </c>
      <c r="L314" s="19">
        <f>$H314+(INT(COLUMN(L$1)/2) - 5) * ($A314-$H314)/9</f>
        <v>21244.444444444445</v>
      </c>
      <c r="M314" s="24">
        <f>MAX(0,K314*(1+inputs!$B$33)-MAX(0,inputs!$B$31*(L314-inputs!$B$30)))</f>
        <v>47796.629574999977</v>
      </c>
      <c r="N314" s="19">
        <f>$H314+(INT(COLUMN(N$1)/2) - 5) * ($A314-$H314)/9</f>
        <v>22488.888888888891</v>
      </c>
      <c r="O314" s="24">
        <f>MAX(0,M314*(1+inputs!$B$33)-MAX(0,inputs!$B$31*(N314-inputs!$B$30)))</f>
        <v>48306.13901862497</v>
      </c>
      <c r="P314" s="19">
        <f>$H314+(INT(COLUMN(P$1)/2) - 5) * ($A314-$H314)/9</f>
        <v>23733.333333333332</v>
      </c>
      <c r="Q314" s="24">
        <f>MAX(0,O314*(1+inputs!$B$33)-MAX(0,inputs!$B$31*(P314-inputs!$B$30)))</f>
        <v>48711.291103904339</v>
      </c>
      <c r="R314" s="19">
        <f>$H314+(INT(COLUMN(R$1)/2) - 5) * ($A314-$H314)/9</f>
        <v>24977.777777777777</v>
      </c>
      <c r="S314" s="24">
        <f>MAX(0,Q314*(1+inputs!$B$33)-MAX(0,inputs!$B$31*(R314-inputs!$B$30)))</f>
        <v>49010.5204704629</v>
      </c>
      <c r="T314" s="19">
        <f>$H314+(INT(COLUMN(T$1)/2) - 5) * ($A314-$H314)/9</f>
        <v>26222.222222222223</v>
      </c>
      <c r="U314" s="24">
        <f>MAX(0,S314*(1+inputs!$B$33)-MAX(0,inputs!$B$31*(T314-inputs!$B$30)))</f>
        <v>49202.238277519835</v>
      </c>
      <c r="V314" s="19">
        <f>$H314+(INT(COLUMN(V$1)/2) - 5) * ($A314-$H314)/9</f>
        <v>27466.666666666668</v>
      </c>
      <c r="W314" s="24">
        <f>MAX(0,U314*(1+inputs!$B$33)-MAX(0,inputs!$B$31*(V314-inputs!$B$30)))</f>
        <v>49284.831851682626</v>
      </c>
      <c r="X314" s="19">
        <f>$H314+(INT(COLUMN(X$1)/2) - 5) * ($A314-$H314)/9</f>
        <v>28711.111111111109</v>
      </c>
      <c r="Y314" s="24">
        <f>MAX(0,W314*(1+inputs!$B$33)-MAX(0,inputs!$B$31*(X314-inputs!$B$30)))</f>
        <v>49256.664329457861</v>
      </c>
      <c r="Z314" s="19">
        <f>IF(inputs!$B$27="YES",MAX(0,inputs!$B$31*(X314-inputs!$B$30)),0)</f>
        <v>0</v>
      </c>
      <c r="AA314" s="3">
        <f t="shared" si="18"/>
        <v>6194.4750000000004</v>
      </c>
      <c r="AB314" s="1">
        <f t="shared" si="19"/>
        <v>0.33250000000000002</v>
      </c>
      <c r="AC314" s="8">
        <f t="shared" si="20"/>
        <v>25005.525000000001</v>
      </c>
    </row>
    <row r="315" spans="1:29" x14ac:dyDescent="0.2">
      <c r="A315" s="11">
        <f t="shared" si="17"/>
        <v>31300</v>
      </c>
      <c r="B315" s="15">
        <f>inputs!$C$3-MAX(0,MIN((calculations!A315-inputs!$B$8)*0.5,inputs!$C$3))+IF(AND(inputs!$B$23="YES",A315&lt;=inputs!$B$25),inputs!$B$24,0)</f>
        <v>12570</v>
      </c>
      <c r="C315" s="15">
        <f>MAX(0,MIN(A315-B315,inputs!$C$4)*inputs!$B$3)</f>
        <v>3746</v>
      </c>
      <c r="D315" s="16">
        <f>MAX(0,(MIN(A315,inputs!$C$5)-(inputs!$C$4+B315))*inputs!$B$4)</f>
        <v>0</v>
      </c>
      <c r="E315" s="16">
        <f>MAX(0, (calculations!A315-inputs!$C$5)*inputs!$B$5)</f>
        <v>0</v>
      </c>
      <c r="F315" s="19">
        <f>MAX(0,inputs!$B$13*(MIN(calculations!A315,inputs!$C$14)-inputs!$C$13))+MAX(0,inputs!$B$14*(calculations!A315-inputs!$C$14))</f>
        <v>2481.7249999999999</v>
      </c>
      <c r="G315" s="22">
        <f>MAX(MIN((calculations!A315-inputs!$B$21)/10000,100%),0) * inputs!$B$18</f>
        <v>0</v>
      </c>
      <c r="H315" s="24">
        <f>MIN(inputs!$B$32,A315)</f>
        <v>20000</v>
      </c>
      <c r="I315" s="24">
        <f>inputs!$B$29*(1+inputs!$B$33)-MAX(0,inputs!$B$31*(H315-inputs!$B$30))</f>
        <v>46486.999999999993</v>
      </c>
      <c r="J315" s="19">
        <f>$H315+(INT(COLUMN(J$1)/2) - 5) * ($A315-$H315)/9</f>
        <v>20000</v>
      </c>
      <c r="K315" s="24">
        <f>MAX(0,I315*(1+inputs!$B$33)-MAX(0,inputs!$B$31*(J315-inputs!$B$30)))</f>
        <v>47184.304999999986</v>
      </c>
      <c r="L315" s="19">
        <f>$H315+(INT(COLUMN(L$1)/2) - 5) * ($A315-$H315)/9</f>
        <v>21255.555555555555</v>
      </c>
      <c r="M315" s="24">
        <f>MAX(0,K315*(1+inputs!$B$33)-MAX(0,inputs!$B$31*(L315-inputs!$B$30)))</f>
        <v>47795.629574999977</v>
      </c>
      <c r="N315" s="19">
        <f>$H315+(INT(COLUMN(N$1)/2) - 5) * ($A315-$H315)/9</f>
        <v>22511.111111111109</v>
      </c>
      <c r="O315" s="24">
        <f>MAX(0,M315*(1+inputs!$B$33)-MAX(0,inputs!$B$31*(N315-inputs!$B$30)))</f>
        <v>48303.124018624971</v>
      </c>
      <c r="P315" s="19">
        <f>$H315+(INT(COLUMN(P$1)/2) - 5) * ($A315-$H315)/9</f>
        <v>23766.666666666668</v>
      </c>
      <c r="Q315" s="24">
        <f>MAX(0,O315*(1+inputs!$B$33)-MAX(0,inputs!$B$31*(P315-inputs!$B$30)))</f>
        <v>48705.230878904338</v>
      </c>
      <c r="R315" s="19">
        <f>$H315+(INT(COLUMN(R$1)/2) - 5) * ($A315-$H315)/9</f>
        <v>25022.222222222223</v>
      </c>
      <c r="S315" s="24">
        <f>MAX(0,Q315*(1+inputs!$B$33)-MAX(0,inputs!$B$31*(R315-inputs!$B$30)))</f>
        <v>49000.369342087899</v>
      </c>
      <c r="T315" s="19">
        <f>$H315+(INT(COLUMN(T$1)/2) - 5) * ($A315-$H315)/9</f>
        <v>26277.777777777777</v>
      </c>
      <c r="U315" s="24">
        <f>MAX(0,S315*(1+inputs!$B$33)-MAX(0,inputs!$B$31*(T315-inputs!$B$30)))</f>
        <v>49186.934882219211</v>
      </c>
      <c r="V315" s="19">
        <f>$H315+(INT(COLUMN(V$1)/2) - 5) * ($A315-$H315)/9</f>
        <v>27533.333333333332</v>
      </c>
      <c r="W315" s="24">
        <f>MAX(0,U315*(1+inputs!$B$33)-MAX(0,inputs!$B$31*(V315-inputs!$B$30)))</f>
        <v>49263.298905452495</v>
      </c>
      <c r="X315" s="19">
        <f>$H315+(INT(COLUMN(X$1)/2) - 5) * ($A315-$H315)/9</f>
        <v>28788.888888888891</v>
      </c>
      <c r="Y315" s="24">
        <f>MAX(0,W315*(1+inputs!$B$33)-MAX(0,inputs!$B$31*(X315-inputs!$B$30)))</f>
        <v>49227.808389034275</v>
      </c>
      <c r="Z315" s="19">
        <f>IF(inputs!$B$27="YES",MAX(0,inputs!$B$31*(X315-inputs!$B$30)),0)</f>
        <v>0</v>
      </c>
      <c r="AA315" s="3">
        <f t="shared" si="18"/>
        <v>6227.7250000000004</v>
      </c>
      <c r="AB315" s="1">
        <f t="shared" si="19"/>
        <v>0.33250000000000002</v>
      </c>
      <c r="AC315" s="8">
        <f t="shared" si="20"/>
        <v>25072.275000000001</v>
      </c>
    </row>
    <row r="316" spans="1:29" x14ac:dyDescent="0.2">
      <c r="A316" s="11">
        <f t="shared" si="17"/>
        <v>31400</v>
      </c>
      <c r="B316" s="15">
        <f>inputs!$C$3-MAX(0,MIN((calculations!A316-inputs!$B$8)*0.5,inputs!$C$3))+IF(AND(inputs!$B$23="YES",A316&lt;=inputs!$B$25),inputs!$B$24,0)</f>
        <v>12570</v>
      </c>
      <c r="C316" s="15">
        <f>MAX(0,MIN(A316-B316,inputs!$C$4)*inputs!$B$3)</f>
        <v>3766</v>
      </c>
      <c r="D316" s="16">
        <f>MAX(0,(MIN(A316,inputs!$C$5)-(inputs!$C$4+B316))*inputs!$B$4)</f>
        <v>0</v>
      </c>
      <c r="E316" s="16">
        <f>MAX(0, (calculations!A316-inputs!$C$5)*inputs!$B$5)</f>
        <v>0</v>
      </c>
      <c r="F316" s="19">
        <f>MAX(0,inputs!$B$13*(MIN(calculations!A316,inputs!$C$14)-inputs!$C$13))+MAX(0,inputs!$B$14*(calculations!A316-inputs!$C$14))</f>
        <v>2494.9749999999999</v>
      </c>
      <c r="G316" s="22">
        <f>MAX(MIN((calculations!A316-inputs!$B$21)/10000,100%),0) * inputs!$B$18</f>
        <v>0</v>
      </c>
      <c r="H316" s="24">
        <f>MIN(inputs!$B$32,A316)</f>
        <v>20000</v>
      </c>
      <c r="I316" s="24">
        <f>inputs!$B$29*(1+inputs!$B$33)-MAX(0,inputs!$B$31*(H316-inputs!$B$30))</f>
        <v>46486.999999999993</v>
      </c>
      <c r="J316" s="19">
        <f>$H316+(INT(COLUMN(J$1)/2) - 5) * ($A316-$H316)/9</f>
        <v>20000</v>
      </c>
      <c r="K316" s="24">
        <f>MAX(0,I316*(1+inputs!$B$33)-MAX(0,inputs!$B$31*(J316-inputs!$B$30)))</f>
        <v>47184.304999999986</v>
      </c>
      <c r="L316" s="19">
        <f>$H316+(INT(COLUMN(L$1)/2) - 5) * ($A316-$H316)/9</f>
        <v>21266.666666666668</v>
      </c>
      <c r="M316" s="24">
        <f>MAX(0,K316*(1+inputs!$B$33)-MAX(0,inputs!$B$31*(L316-inputs!$B$30)))</f>
        <v>47794.629574999977</v>
      </c>
      <c r="N316" s="19">
        <f>$H316+(INT(COLUMN(N$1)/2) - 5) * ($A316-$H316)/9</f>
        <v>22533.333333333332</v>
      </c>
      <c r="O316" s="24">
        <f>MAX(0,M316*(1+inputs!$B$33)-MAX(0,inputs!$B$31*(N316-inputs!$B$30)))</f>
        <v>48300.109018624971</v>
      </c>
      <c r="P316" s="19">
        <f>$H316+(INT(COLUMN(P$1)/2) - 5) * ($A316-$H316)/9</f>
        <v>23800</v>
      </c>
      <c r="Q316" s="24">
        <f>MAX(0,O316*(1+inputs!$B$33)-MAX(0,inputs!$B$31*(P316-inputs!$B$30)))</f>
        <v>48699.170653904337</v>
      </c>
      <c r="R316" s="19">
        <f>$H316+(INT(COLUMN(R$1)/2) - 5) * ($A316-$H316)/9</f>
        <v>25066.666666666668</v>
      </c>
      <c r="S316" s="24">
        <f>MAX(0,Q316*(1+inputs!$B$33)-MAX(0,inputs!$B$31*(R316-inputs!$B$30)))</f>
        <v>48990.218213712898</v>
      </c>
      <c r="T316" s="19">
        <f>$H316+(INT(COLUMN(T$1)/2) - 5) * ($A316-$H316)/9</f>
        <v>26333.333333333332</v>
      </c>
      <c r="U316" s="24">
        <f>MAX(0,S316*(1+inputs!$B$33)-MAX(0,inputs!$B$31*(T316-inputs!$B$30)))</f>
        <v>49171.631486918588</v>
      </c>
      <c r="V316" s="19">
        <f>$H316+(INT(COLUMN(V$1)/2) - 5) * ($A316-$H316)/9</f>
        <v>27600</v>
      </c>
      <c r="W316" s="24">
        <f>MAX(0,U316*(1+inputs!$B$33)-MAX(0,inputs!$B$31*(V316-inputs!$B$30)))</f>
        <v>49241.765959222357</v>
      </c>
      <c r="X316" s="19">
        <f>$H316+(INT(COLUMN(X$1)/2) - 5) * ($A316-$H316)/9</f>
        <v>28866.666666666664</v>
      </c>
      <c r="Y316" s="24">
        <f>MAX(0,W316*(1+inputs!$B$33)-MAX(0,inputs!$B$31*(X316-inputs!$B$30)))</f>
        <v>49198.952448610682</v>
      </c>
      <c r="Z316" s="19">
        <f>IF(inputs!$B$27="YES",MAX(0,inputs!$B$31*(X316-inputs!$B$30)),0)</f>
        <v>0</v>
      </c>
      <c r="AA316" s="3">
        <f t="shared" si="18"/>
        <v>6260.9750000000004</v>
      </c>
      <c r="AB316" s="1">
        <f t="shared" si="19"/>
        <v>0.33250000000000002</v>
      </c>
      <c r="AC316" s="8">
        <f t="shared" si="20"/>
        <v>25139.025000000001</v>
      </c>
    </row>
    <row r="317" spans="1:29" x14ac:dyDescent="0.2">
      <c r="A317" s="11">
        <f t="shared" si="17"/>
        <v>31500</v>
      </c>
      <c r="B317" s="15">
        <f>inputs!$C$3-MAX(0,MIN((calculations!A317-inputs!$B$8)*0.5,inputs!$C$3))+IF(AND(inputs!$B$23="YES",A317&lt;=inputs!$B$25),inputs!$B$24,0)</f>
        <v>12570</v>
      </c>
      <c r="C317" s="15">
        <f>MAX(0,MIN(A317-B317,inputs!$C$4)*inputs!$B$3)</f>
        <v>3786</v>
      </c>
      <c r="D317" s="16">
        <f>MAX(0,(MIN(A317,inputs!$C$5)-(inputs!$C$4+B317))*inputs!$B$4)</f>
        <v>0</v>
      </c>
      <c r="E317" s="16">
        <f>MAX(0, (calculations!A317-inputs!$C$5)*inputs!$B$5)</f>
        <v>0</v>
      </c>
      <c r="F317" s="19">
        <f>MAX(0,inputs!$B$13*(MIN(calculations!A317,inputs!$C$14)-inputs!$C$13))+MAX(0,inputs!$B$14*(calculations!A317-inputs!$C$14))</f>
        <v>2508.2249999999999</v>
      </c>
      <c r="G317" s="22">
        <f>MAX(MIN((calculations!A317-inputs!$B$21)/10000,100%),0) * inputs!$B$18</f>
        <v>0</v>
      </c>
      <c r="H317" s="24">
        <f>MIN(inputs!$B$32,A317)</f>
        <v>20000</v>
      </c>
      <c r="I317" s="24">
        <f>inputs!$B$29*(1+inputs!$B$33)-MAX(0,inputs!$B$31*(H317-inputs!$B$30))</f>
        <v>46486.999999999993</v>
      </c>
      <c r="J317" s="19">
        <f>$H317+(INT(COLUMN(J$1)/2) - 5) * ($A317-$H317)/9</f>
        <v>20000</v>
      </c>
      <c r="K317" s="24">
        <f>MAX(0,I317*(1+inputs!$B$33)-MAX(0,inputs!$B$31*(J317-inputs!$B$30)))</f>
        <v>47184.304999999986</v>
      </c>
      <c r="L317" s="19">
        <f>$H317+(INT(COLUMN(L$1)/2) - 5) * ($A317-$H317)/9</f>
        <v>21277.777777777777</v>
      </c>
      <c r="M317" s="24">
        <f>MAX(0,K317*(1+inputs!$B$33)-MAX(0,inputs!$B$31*(L317-inputs!$B$30)))</f>
        <v>47793.629574999977</v>
      </c>
      <c r="N317" s="19">
        <f>$H317+(INT(COLUMN(N$1)/2) - 5) * ($A317-$H317)/9</f>
        <v>22555.555555555555</v>
      </c>
      <c r="O317" s="24">
        <f>MAX(0,M317*(1+inputs!$B$33)-MAX(0,inputs!$B$31*(N317-inputs!$B$30)))</f>
        <v>48297.094018624972</v>
      </c>
      <c r="P317" s="19">
        <f>$H317+(INT(COLUMN(P$1)/2) - 5) * ($A317-$H317)/9</f>
        <v>23833.333333333332</v>
      </c>
      <c r="Q317" s="24">
        <f>MAX(0,O317*(1+inputs!$B$33)-MAX(0,inputs!$B$31*(P317-inputs!$B$30)))</f>
        <v>48693.110428904336</v>
      </c>
      <c r="R317" s="19">
        <f>$H317+(INT(COLUMN(R$1)/2) - 5) * ($A317-$H317)/9</f>
        <v>25111.111111111109</v>
      </c>
      <c r="S317" s="24">
        <f>MAX(0,Q317*(1+inputs!$B$33)-MAX(0,inputs!$B$31*(R317-inputs!$B$30)))</f>
        <v>48980.067085337891</v>
      </c>
      <c r="T317" s="19">
        <f>$H317+(INT(COLUMN(T$1)/2) - 5) * ($A317-$H317)/9</f>
        <v>26388.888888888891</v>
      </c>
      <c r="U317" s="24">
        <f>MAX(0,S317*(1+inputs!$B$33)-MAX(0,inputs!$B$31*(T317-inputs!$B$30)))</f>
        <v>49156.32809161795</v>
      </c>
      <c r="V317" s="19">
        <f>$H317+(INT(COLUMN(V$1)/2) - 5) * ($A317-$H317)/9</f>
        <v>27666.666666666668</v>
      </c>
      <c r="W317" s="24">
        <f>MAX(0,U317*(1+inputs!$B$33)-MAX(0,inputs!$B$31*(V317-inputs!$B$30)))</f>
        <v>49220.233012992212</v>
      </c>
      <c r="X317" s="19">
        <f>$H317+(INT(COLUMN(X$1)/2) - 5) * ($A317-$H317)/9</f>
        <v>28944.444444444445</v>
      </c>
      <c r="Y317" s="24">
        <f>MAX(0,W317*(1+inputs!$B$33)-MAX(0,inputs!$B$31*(X317-inputs!$B$30)))</f>
        <v>49170.096508187089</v>
      </c>
      <c r="Z317" s="19">
        <f>IF(inputs!$B$27="YES",MAX(0,inputs!$B$31*(X317-inputs!$B$30)),0)</f>
        <v>0</v>
      </c>
      <c r="AA317" s="3">
        <f t="shared" si="18"/>
        <v>6294.2250000000004</v>
      </c>
      <c r="AB317" s="1">
        <f t="shared" si="19"/>
        <v>0.33250000000000002</v>
      </c>
      <c r="AC317" s="8">
        <f t="shared" si="20"/>
        <v>25205.775000000001</v>
      </c>
    </row>
    <row r="318" spans="1:29" x14ac:dyDescent="0.2">
      <c r="A318" s="11">
        <f t="shared" si="17"/>
        <v>31600</v>
      </c>
      <c r="B318" s="15">
        <f>inputs!$C$3-MAX(0,MIN((calculations!A318-inputs!$B$8)*0.5,inputs!$C$3))+IF(AND(inputs!$B$23="YES",A318&lt;=inputs!$B$25),inputs!$B$24,0)</f>
        <v>12570</v>
      </c>
      <c r="C318" s="15">
        <f>MAX(0,MIN(A318-B318,inputs!$C$4)*inputs!$B$3)</f>
        <v>3806</v>
      </c>
      <c r="D318" s="16">
        <f>MAX(0,(MIN(A318,inputs!$C$5)-(inputs!$C$4+B318))*inputs!$B$4)</f>
        <v>0</v>
      </c>
      <c r="E318" s="16">
        <f>MAX(0, (calculations!A318-inputs!$C$5)*inputs!$B$5)</f>
        <v>0</v>
      </c>
      <c r="F318" s="19">
        <f>MAX(0,inputs!$B$13*(MIN(calculations!A318,inputs!$C$14)-inputs!$C$13))+MAX(0,inputs!$B$14*(calculations!A318-inputs!$C$14))</f>
        <v>2521.4749999999999</v>
      </c>
      <c r="G318" s="22">
        <f>MAX(MIN((calculations!A318-inputs!$B$21)/10000,100%),0) * inputs!$B$18</f>
        <v>0</v>
      </c>
      <c r="H318" s="24">
        <f>MIN(inputs!$B$32,A318)</f>
        <v>20000</v>
      </c>
      <c r="I318" s="24">
        <f>inputs!$B$29*(1+inputs!$B$33)-MAX(0,inputs!$B$31*(H318-inputs!$B$30))</f>
        <v>46486.999999999993</v>
      </c>
      <c r="J318" s="19">
        <f>$H318+(INT(COLUMN(J$1)/2) - 5) * ($A318-$H318)/9</f>
        <v>20000</v>
      </c>
      <c r="K318" s="24">
        <f>MAX(0,I318*(1+inputs!$B$33)-MAX(0,inputs!$B$31*(J318-inputs!$B$30)))</f>
        <v>47184.304999999986</v>
      </c>
      <c r="L318" s="19">
        <f>$H318+(INT(COLUMN(L$1)/2) - 5) * ($A318-$H318)/9</f>
        <v>21288.888888888891</v>
      </c>
      <c r="M318" s="24">
        <f>MAX(0,K318*(1+inputs!$B$33)-MAX(0,inputs!$B$31*(L318-inputs!$B$30)))</f>
        <v>47792.629574999977</v>
      </c>
      <c r="N318" s="19">
        <f>$H318+(INT(COLUMN(N$1)/2) - 5) * ($A318-$H318)/9</f>
        <v>22577.777777777777</v>
      </c>
      <c r="O318" s="24">
        <f>MAX(0,M318*(1+inputs!$B$33)-MAX(0,inputs!$B$31*(N318-inputs!$B$30)))</f>
        <v>48294.079018624972</v>
      </c>
      <c r="P318" s="19">
        <f>$H318+(INT(COLUMN(P$1)/2) - 5) * ($A318-$H318)/9</f>
        <v>23866.666666666668</v>
      </c>
      <c r="Q318" s="24">
        <f>MAX(0,O318*(1+inputs!$B$33)-MAX(0,inputs!$B$31*(P318-inputs!$B$30)))</f>
        <v>48687.050203904342</v>
      </c>
      <c r="R318" s="19">
        <f>$H318+(INT(COLUMN(R$1)/2) - 5) * ($A318-$H318)/9</f>
        <v>25155.555555555555</v>
      </c>
      <c r="S318" s="24">
        <f>MAX(0,Q318*(1+inputs!$B$33)-MAX(0,inputs!$B$31*(R318-inputs!$B$30)))</f>
        <v>48969.915956962897</v>
      </c>
      <c r="T318" s="19">
        <f>$H318+(INT(COLUMN(T$1)/2) - 5) * ($A318-$H318)/9</f>
        <v>26444.444444444445</v>
      </c>
      <c r="U318" s="24">
        <f>MAX(0,S318*(1+inputs!$B$33)-MAX(0,inputs!$B$31*(T318-inputs!$B$30)))</f>
        <v>49141.024696317334</v>
      </c>
      <c r="V318" s="19">
        <f>$H318+(INT(COLUMN(V$1)/2) - 5) * ($A318-$H318)/9</f>
        <v>27733.333333333332</v>
      </c>
      <c r="W318" s="24">
        <f>MAX(0,U318*(1+inputs!$B$33)-MAX(0,inputs!$B$31*(V318-inputs!$B$30)))</f>
        <v>49198.700066762089</v>
      </c>
      <c r="X318" s="19">
        <f>$H318+(INT(COLUMN(X$1)/2) - 5) * ($A318-$H318)/9</f>
        <v>29022.222222222223</v>
      </c>
      <c r="Y318" s="24">
        <f>MAX(0,W318*(1+inputs!$B$33)-MAX(0,inputs!$B$31*(X318-inputs!$B$30)))</f>
        <v>49141.240567763511</v>
      </c>
      <c r="Z318" s="19">
        <f>IF(inputs!$B$27="YES",MAX(0,inputs!$B$31*(X318-inputs!$B$30)),0)</f>
        <v>0</v>
      </c>
      <c r="AA318" s="3">
        <f t="shared" si="18"/>
        <v>6327.4750000000004</v>
      </c>
      <c r="AB318" s="1">
        <f t="shared" si="19"/>
        <v>0.33250000000000002</v>
      </c>
      <c r="AC318" s="8">
        <f t="shared" si="20"/>
        <v>25272.525000000001</v>
      </c>
    </row>
    <row r="319" spans="1:29" x14ac:dyDescent="0.2">
      <c r="A319" s="11">
        <f t="shared" si="17"/>
        <v>31700</v>
      </c>
      <c r="B319" s="15">
        <f>inputs!$C$3-MAX(0,MIN((calculations!A319-inputs!$B$8)*0.5,inputs!$C$3))+IF(AND(inputs!$B$23="YES",A319&lt;=inputs!$B$25),inputs!$B$24,0)</f>
        <v>12570</v>
      </c>
      <c r="C319" s="15">
        <f>MAX(0,MIN(A319-B319,inputs!$C$4)*inputs!$B$3)</f>
        <v>3826</v>
      </c>
      <c r="D319" s="16">
        <f>MAX(0,(MIN(A319,inputs!$C$5)-(inputs!$C$4+B319))*inputs!$B$4)</f>
        <v>0</v>
      </c>
      <c r="E319" s="16">
        <f>MAX(0, (calculations!A319-inputs!$C$5)*inputs!$B$5)</f>
        <v>0</v>
      </c>
      <c r="F319" s="19">
        <f>MAX(0,inputs!$B$13*(MIN(calculations!A319,inputs!$C$14)-inputs!$C$13))+MAX(0,inputs!$B$14*(calculations!A319-inputs!$C$14))</f>
        <v>2534.7249999999999</v>
      </c>
      <c r="G319" s="22">
        <f>MAX(MIN((calculations!A319-inputs!$B$21)/10000,100%),0) * inputs!$B$18</f>
        <v>0</v>
      </c>
      <c r="H319" s="24">
        <f>MIN(inputs!$B$32,A319)</f>
        <v>20000</v>
      </c>
      <c r="I319" s="24">
        <f>inputs!$B$29*(1+inputs!$B$33)-MAX(0,inputs!$B$31*(H319-inputs!$B$30))</f>
        <v>46486.999999999993</v>
      </c>
      <c r="J319" s="19">
        <f>$H319+(INT(COLUMN(J$1)/2) - 5) * ($A319-$H319)/9</f>
        <v>20000</v>
      </c>
      <c r="K319" s="24">
        <f>MAX(0,I319*(1+inputs!$B$33)-MAX(0,inputs!$B$31*(J319-inputs!$B$30)))</f>
        <v>47184.304999999986</v>
      </c>
      <c r="L319" s="19">
        <f>$H319+(INT(COLUMN(L$1)/2) - 5) * ($A319-$H319)/9</f>
        <v>21300</v>
      </c>
      <c r="M319" s="24">
        <f>MAX(0,K319*(1+inputs!$B$33)-MAX(0,inputs!$B$31*(L319-inputs!$B$30)))</f>
        <v>47791.629574999977</v>
      </c>
      <c r="N319" s="19">
        <f>$H319+(INT(COLUMN(N$1)/2) - 5) * ($A319-$H319)/9</f>
        <v>22600</v>
      </c>
      <c r="O319" s="24">
        <f>MAX(0,M319*(1+inputs!$B$33)-MAX(0,inputs!$B$31*(N319-inputs!$B$30)))</f>
        <v>48291.064018624973</v>
      </c>
      <c r="P319" s="19">
        <f>$H319+(INT(COLUMN(P$1)/2) - 5) * ($A319-$H319)/9</f>
        <v>23900</v>
      </c>
      <c r="Q319" s="24">
        <f>MAX(0,O319*(1+inputs!$B$33)-MAX(0,inputs!$B$31*(P319-inputs!$B$30)))</f>
        <v>48680.989978904341</v>
      </c>
      <c r="R319" s="19">
        <f>$H319+(INT(COLUMN(R$1)/2) - 5) * ($A319-$H319)/9</f>
        <v>25200</v>
      </c>
      <c r="S319" s="24">
        <f>MAX(0,Q319*(1+inputs!$B$33)-MAX(0,inputs!$B$31*(R319-inputs!$B$30)))</f>
        <v>48959.764828587897</v>
      </c>
      <c r="T319" s="19">
        <f>$H319+(INT(COLUMN(T$1)/2) - 5) * ($A319-$H319)/9</f>
        <v>26500</v>
      </c>
      <c r="U319" s="24">
        <f>MAX(0,S319*(1+inputs!$B$33)-MAX(0,inputs!$B$31*(T319-inputs!$B$30)))</f>
        <v>49125.721301016711</v>
      </c>
      <c r="V319" s="19">
        <f>$H319+(INT(COLUMN(V$1)/2) - 5) * ($A319-$H319)/9</f>
        <v>27800</v>
      </c>
      <c r="W319" s="24">
        <f>MAX(0,U319*(1+inputs!$B$33)-MAX(0,inputs!$B$31*(V319-inputs!$B$30)))</f>
        <v>49177.167120531951</v>
      </c>
      <c r="X319" s="19">
        <f>$H319+(INT(COLUMN(X$1)/2) - 5) * ($A319-$H319)/9</f>
        <v>29100</v>
      </c>
      <c r="Y319" s="24">
        <f>MAX(0,W319*(1+inputs!$B$33)-MAX(0,inputs!$B$31*(X319-inputs!$B$30)))</f>
        <v>49112.384627339925</v>
      </c>
      <c r="Z319" s="19">
        <f>IF(inputs!$B$27="YES",MAX(0,inputs!$B$31*(X319-inputs!$B$30)),0)</f>
        <v>0</v>
      </c>
      <c r="AA319" s="3">
        <f t="shared" si="18"/>
        <v>6360.7250000000004</v>
      </c>
      <c r="AB319" s="1">
        <f t="shared" si="19"/>
        <v>0.33250000000000002</v>
      </c>
      <c r="AC319" s="8">
        <f t="shared" si="20"/>
        <v>25339.275000000001</v>
      </c>
    </row>
    <row r="320" spans="1:29" x14ac:dyDescent="0.2">
      <c r="A320" s="11">
        <f t="shared" si="17"/>
        <v>31800</v>
      </c>
      <c r="B320" s="15">
        <f>inputs!$C$3-MAX(0,MIN((calculations!A320-inputs!$B$8)*0.5,inputs!$C$3))+IF(AND(inputs!$B$23="YES",A320&lt;=inputs!$B$25),inputs!$B$24,0)</f>
        <v>12570</v>
      </c>
      <c r="C320" s="15">
        <f>MAX(0,MIN(A320-B320,inputs!$C$4)*inputs!$B$3)</f>
        <v>3846</v>
      </c>
      <c r="D320" s="16">
        <f>MAX(0,(MIN(A320,inputs!$C$5)-(inputs!$C$4+B320))*inputs!$B$4)</f>
        <v>0</v>
      </c>
      <c r="E320" s="16">
        <f>MAX(0, (calculations!A320-inputs!$C$5)*inputs!$B$5)</f>
        <v>0</v>
      </c>
      <c r="F320" s="19">
        <f>MAX(0,inputs!$B$13*(MIN(calculations!A320,inputs!$C$14)-inputs!$C$13))+MAX(0,inputs!$B$14*(calculations!A320-inputs!$C$14))</f>
        <v>2547.9749999999999</v>
      </c>
      <c r="G320" s="22">
        <f>MAX(MIN((calculations!A320-inputs!$B$21)/10000,100%),0) * inputs!$B$18</f>
        <v>0</v>
      </c>
      <c r="H320" s="24">
        <f>MIN(inputs!$B$32,A320)</f>
        <v>20000</v>
      </c>
      <c r="I320" s="24">
        <f>inputs!$B$29*(1+inputs!$B$33)-MAX(0,inputs!$B$31*(H320-inputs!$B$30))</f>
        <v>46486.999999999993</v>
      </c>
      <c r="J320" s="19">
        <f>$H320+(INT(COLUMN(J$1)/2) - 5) * ($A320-$H320)/9</f>
        <v>20000</v>
      </c>
      <c r="K320" s="24">
        <f>MAX(0,I320*(1+inputs!$B$33)-MAX(0,inputs!$B$31*(J320-inputs!$B$30)))</f>
        <v>47184.304999999986</v>
      </c>
      <c r="L320" s="19">
        <f>$H320+(INT(COLUMN(L$1)/2) - 5) * ($A320-$H320)/9</f>
        <v>21311.111111111109</v>
      </c>
      <c r="M320" s="24">
        <f>MAX(0,K320*(1+inputs!$B$33)-MAX(0,inputs!$B$31*(L320-inputs!$B$30)))</f>
        <v>47790.629574999977</v>
      </c>
      <c r="N320" s="19">
        <f>$H320+(INT(COLUMN(N$1)/2) - 5) * ($A320-$H320)/9</f>
        <v>22622.222222222223</v>
      </c>
      <c r="O320" s="24">
        <f>MAX(0,M320*(1+inputs!$B$33)-MAX(0,inputs!$B$31*(N320-inputs!$B$30)))</f>
        <v>48288.049018624966</v>
      </c>
      <c r="P320" s="19">
        <f>$H320+(INT(COLUMN(P$1)/2) - 5) * ($A320-$H320)/9</f>
        <v>23933.333333333332</v>
      </c>
      <c r="Q320" s="24">
        <f>MAX(0,O320*(1+inputs!$B$33)-MAX(0,inputs!$B$31*(P320-inputs!$B$30)))</f>
        <v>48674.929753904333</v>
      </c>
      <c r="R320" s="19">
        <f>$H320+(INT(COLUMN(R$1)/2) - 5) * ($A320-$H320)/9</f>
        <v>25244.444444444445</v>
      </c>
      <c r="S320" s="24">
        <f>MAX(0,Q320*(1+inputs!$B$33)-MAX(0,inputs!$B$31*(R320-inputs!$B$30)))</f>
        <v>48949.613700212889</v>
      </c>
      <c r="T320" s="19">
        <f>$H320+(INT(COLUMN(T$1)/2) - 5) * ($A320-$H320)/9</f>
        <v>26555.555555555555</v>
      </c>
      <c r="U320" s="24">
        <f>MAX(0,S320*(1+inputs!$B$33)-MAX(0,inputs!$B$31*(T320-inputs!$B$30)))</f>
        <v>49110.417905716073</v>
      </c>
      <c r="V320" s="19">
        <f>$H320+(INT(COLUMN(V$1)/2) - 5) * ($A320-$H320)/9</f>
        <v>27866.666666666668</v>
      </c>
      <c r="W320" s="24">
        <f>MAX(0,U320*(1+inputs!$B$33)-MAX(0,inputs!$B$31*(V320-inputs!$B$30)))</f>
        <v>49155.634174301806</v>
      </c>
      <c r="X320" s="19">
        <f>$H320+(INT(COLUMN(X$1)/2) - 5) * ($A320-$H320)/9</f>
        <v>29177.777777777777</v>
      </c>
      <c r="Y320" s="24">
        <f>MAX(0,W320*(1+inputs!$B$33)-MAX(0,inputs!$B$31*(X320-inputs!$B$30)))</f>
        <v>49083.528686916325</v>
      </c>
      <c r="Z320" s="19">
        <f>IF(inputs!$B$27="YES",MAX(0,inputs!$B$31*(X320-inputs!$B$30)),0)</f>
        <v>0</v>
      </c>
      <c r="AA320" s="3">
        <f t="shared" si="18"/>
        <v>6393.9750000000004</v>
      </c>
      <c r="AB320" s="1">
        <f t="shared" si="19"/>
        <v>0.33250000000000002</v>
      </c>
      <c r="AC320" s="8">
        <f t="shared" si="20"/>
        <v>25406.025000000001</v>
      </c>
    </row>
    <row r="321" spans="1:29" x14ac:dyDescent="0.2">
      <c r="A321" s="11">
        <f t="shared" si="17"/>
        <v>31900</v>
      </c>
      <c r="B321" s="15">
        <f>inputs!$C$3-MAX(0,MIN((calculations!A321-inputs!$B$8)*0.5,inputs!$C$3))+IF(AND(inputs!$B$23="YES",A321&lt;=inputs!$B$25),inputs!$B$24,0)</f>
        <v>12570</v>
      </c>
      <c r="C321" s="15">
        <f>MAX(0,MIN(A321-B321,inputs!$C$4)*inputs!$B$3)</f>
        <v>3866</v>
      </c>
      <c r="D321" s="16">
        <f>MAX(0,(MIN(A321,inputs!$C$5)-(inputs!$C$4+B321))*inputs!$B$4)</f>
        <v>0</v>
      </c>
      <c r="E321" s="16">
        <f>MAX(0, (calculations!A321-inputs!$C$5)*inputs!$B$5)</f>
        <v>0</v>
      </c>
      <c r="F321" s="19">
        <f>MAX(0,inputs!$B$13*(MIN(calculations!A321,inputs!$C$14)-inputs!$C$13))+MAX(0,inputs!$B$14*(calculations!A321-inputs!$C$14))</f>
        <v>2561.2249999999999</v>
      </c>
      <c r="G321" s="22">
        <f>MAX(MIN((calculations!A321-inputs!$B$21)/10000,100%),0) * inputs!$B$18</f>
        <v>0</v>
      </c>
      <c r="H321" s="24">
        <f>MIN(inputs!$B$32,A321)</f>
        <v>20000</v>
      </c>
      <c r="I321" s="24">
        <f>inputs!$B$29*(1+inputs!$B$33)-MAX(0,inputs!$B$31*(H321-inputs!$B$30))</f>
        <v>46486.999999999993</v>
      </c>
      <c r="J321" s="19">
        <f>$H321+(INT(COLUMN(J$1)/2) - 5) * ($A321-$H321)/9</f>
        <v>20000</v>
      </c>
      <c r="K321" s="24">
        <f>MAX(0,I321*(1+inputs!$B$33)-MAX(0,inputs!$B$31*(J321-inputs!$B$30)))</f>
        <v>47184.304999999986</v>
      </c>
      <c r="L321" s="19">
        <f>$H321+(INT(COLUMN(L$1)/2) - 5) * ($A321-$H321)/9</f>
        <v>21322.222222222223</v>
      </c>
      <c r="M321" s="24">
        <f>MAX(0,K321*(1+inputs!$B$33)-MAX(0,inputs!$B$31*(L321-inputs!$B$30)))</f>
        <v>47789.629574999977</v>
      </c>
      <c r="N321" s="19">
        <f>$H321+(INT(COLUMN(N$1)/2) - 5) * ($A321-$H321)/9</f>
        <v>22644.444444444445</v>
      </c>
      <c r="O321" s="24">
        <f>MAX(0,M321*(1+inputs!$B$33)-MAX(0,inputs!$B$31*(N321-inputs!$B$30)))</f>
        <v>48285.034018624967</v>
      </c>
      <c r="P321" s="19">
        <f>$H321+(INT(COLUMN(P$1)/2) - 5) * ($A321-$H321)/9</f>
        <v>23966.666666666668</v>
      </c>
      <c r="Q321" s="24">
        <f>MAX(0,O321*(1+inputs!$B$33)-MAX(0,inputs!$B$31*(P321-inputs!$B$30)))</f>
        <v>48668.869528904332</v>
      </c>
      <c r="R321" s="19">
        <f>$H321+(INT(COLUMN(R$1)/2) - 5) * ($A321-$H321)/9</f>
        <v>25288.888888888891</v>
      </c>
      <c r="S321" s="24">
        <f>MAX(0,Q321*(1+inputs!$B$33)-MAX(0,inputs!$B$31*(R321-inputs!$B$30)))</f>
        <v>48939.462571837888</v>
      </c>
      <c r="T321" s="19">
        <f>$H321+(INT(COLUMN(T$1)/2) - 5) * ($A321-$H321)/9</f>
        <v>26611.111111111109</v>
      </c>
      <c r="U321" s="24">
        <f>MAX(0,S321*(1+inputs!$B$33)-MAX(0,inputs!$B$31*(T321-inputs!$B$30)))</f>
        <v>49095.114510415449</v>
      </c>
      <c r="V321" s="19">
        <f>$H321+(INT(COLUMN(V$1)/2) - 5) * ($A321-$H321)/9</f>
        <v>27933.333333333332</v>
      </c>
      <c r="W321" s="24">
        <f>MAX(0,U321*(1+inputs!$B$33)-MAX(0,inputs!$B$31*(V321-inputs!$B$30)))</f>
        <v>49134.101228071675</v>
      </c>
      <c r="X321" s="19">
        <f>$H321+(INT(COLUMN(X$1)/2) - 5) * ($A321-$H321)/9</f>
        <v>29255.555555555555</v>
      </c>
      <c r="Y321" s="24">
        <f>MAX(0,W321*(1+inputs!$B$33)-MAX(0,inputs!$B$31*(X321-inputs!$B$30)))</f>
        <v>49054.672746492746</v>
      </c>
      <c r="Z321" s="19">
        <f>IF(inputs!$B$27="YES",MAX(0,inputs!$B$31*(X321-inputs!$B$30)),0)</f>
        <v>0</v>
      </c>
      <c r="AA321" s="3">
        <f t="shared" si="18"/>
        <v>6427.2250000000004</v>
      </c>
      <c r="AB321" s="1">
        <f t="shared" si="19"/>
        <v>0.33250000000000002</v>
      </c>
      <c r="AC321" s="8">
        <f t="shared" si="20"/>
        <v>25472.775000000001</v>
      </c>
    </row>
    <row r="322" spans="1:29" x14ac:dyDescent="0.2">
      <c r="A322" s="11">
        <f t="shared" si="17"/>
        <v>32000</v>
      </c>
      <c r="B322" s="15">
        <f>inputs!$C$3-MAX(0,MIN((calculations!A322-inputs!$B$8)*0.5,inputs!$C$3))+IF(AND(inputs!$B$23="YES",A322&lt;=inputs!$B$25),inputs!$B$24,0)</f>
        <v>12570</v>
      </c>
      <c r="C322" s="15">
        <f>MAX(0,MIN(A322-B322,inputs!$C$4)*inputs!$B$3)</f>
        <v>3886</v>
      </c>
      <c r="D322" s="16">
        <f>MAX(0,(MIN(A322,inputs!$C$5)-(inputs!$C$4+B322))*inputs!$B$4)</f>
        <v>0</v>
      </c>
      <c r="E322" s="16">
        <f>MAX(0, (calculations!A322-inputs!$C$5)*inputs!$B$5)</f>
        <v>0</v>
      </c>
      <c r="F322" s="19">
        <f>MAX(0,inputs!$B$13*(MIN(calculations!A322,inputs!$C$14)-inputs!$C$13))+MAX(0,inputs!$B$14*(calculations!A322-inputs!$C$14))</f>
        <v>2574.4749999999999</v>
      </c>
      <c r="G322" s="22">
        <f>MAX(MIN((calculations!A322-inputs!$B$21)/10000,100%),0) * inputs!$B$18</f>
        <v>0</v>
      </c>
      <c r="H322" s="24">
        <f>MIN(inputs!$B$32,A322)</f>
        <v>20000</v>
      </c>
      <c r="I322" s="24">
        <f>inputs!$B$29*(1+inputs!$B$33)-MAX(0,inputs!$B$31*(H322-inputs!$B$30))</f>
        <v>46486.999999999993</v>
      </c>
      <c r="J322" s="19">
        <f>$H322+(INT(COLUMN(J$1)/2) - 5) * ($A322-$H322)/9</f>
        <v>20000</v>
      </c>
      <c r="K322" s="24">
        <f>MAX(0,I322*(1+inputs!$B$33)-MAX(0,inputs!$B$31*(J322-inputs!$B$30)))</f>
        <v>47184.304999999986</v>
      </c>
      <c r="L322" s="19">
        <f>$H322+(INT(COLUMN(L$1)/2) - 5) * ($A322-$H322)/9</f>
        <v>21333.333333333332</v>
      </c>
      <c r="M322" s="24">
        <f>MAX(0,K322*(1+inputs!$B$33)-MAX(0,inputs!$B$31*(L322-inputs!$B$30)))</f>
        <v>47788.629574999977</v>
      </c>
      <c r="N322" s="19">
        <f>$H322+(INT(COLUMN(N$1)/2) - 5) * ($A322-$H322)/9</f>
        <v>22666.666666666668</v>
      </c>
      <c r="O322" s="24">
        <f>MAX(0,M322*(1+inputs!$B$33)-MAX(0,inputs!$B$31*(N322-inputs!$B$30)))</f>
        <v>48282.019018624967</v>
      </c>
      <c r="P322" s="19">
        <f>$H322+(INT(COLUMN(P$1)/2) - 5) * ($A322-$H322)/9</f>
        <v>24000</v>
      </c>
      <c r="Q322" s="24">
        <f>MAX(0,O322*(1+inputs!$B$33)-MAX(0,inputs!$B$31*(P322-inputs!$B$30)))</f>
        <v>48662.809303904338</v>
      </c>
      <c r="R322" s="19">
        <f>$H322+(INT(COLUMN(R$1)/2) - 5) * ($A322-$H322)/9</f>
        <v>25333.333333333332</v>
      </c>
      <c r="S322" s="24">
        <f>MAX(0,Q322*(1+inputs!$B$33)-MAX(0,inputs!$B$31*(R322-inputs!$B$30)))</f>
        <v>48929.311443462895</v>
      </c>
      <c r="T322" s="19">
        <f>$H322+(INT(COLUMN(T$1)/2) - 5) * ($A322-$H322)/9</f>
        <v>26666.666666666668</v>
      </c>
      <c r="U322" s="24">
        <f>MAX(0,S322*(1+inputs!$B$33)-MAX(0,inputs!$B$31*(T322-inputs!$B$30)))</f>
        <v>49079.811115114833</v>
      </c>
      <c r="V322" s="19">
        <f>$H322+(INT(COLUMN(V$1)/2) - 5) * ($A322-$H322)/9</f>
        <v>28000</v>
      </c>
      <c r="W322" s="24">
        <f>MAX(0,U322*(1+inputs!$B$33)-MAX(0,inputs!$B$31*(V322-inputs!$B$30)))</f>
        <v>49112.568281841552</v>
      </c>
      <c r="X322" s="19">
        <f>$H322+(INT(COLUMN(X$1)/2) - 5) * ($A322-$H322)/9</f>
        <v>29333.333333333336</v>
      </c>
      <c r="Y322" s="24">
        <f>MAX(0,W322*(1+inputs!$B$33)-MAX(0,inputs!$B$31*(X322-inputs!$B$30)))</f>
        <v>49025.816806069168</v>
      </c>
      <c r="Z322" s="19">
        <f>IF(inputs!$B$27="YES",MAX(0,inputs!$B$31*(X322-inputs!$B$30)),0)</f>
        <v>0</v>
      </c>
      <c r="AA322" s="3">
        <f t="shared" si="18"/>
        <v>6460.4750000000004</v>
      </c>
      <c r="AB322" s="1">
        <f t="shared" si="19"/>
        <v>0.33250000000000002</v>
      </c>
      <c r="AC322" s="8">
        <f t="shared" si="20"/>
        <v>25539.525000000001</v>
      </c>
    </row>
    <row r="323" spans="1:29" x14ac:dyDescent="0.2">
      <c r="A323" s="11">
        <f t="shared" ref="A323:A386" si="21">(ROW(A323)-2)*100</f>
        <v>32100</v>
      </c>
      <c r="B323" s="15">
        <f>inputs!$C$3-MAX(0,MIN((calculations!A323-inputs!$B$8)*0.5,inputs!$C$3))+IF(AND(inputs!$B$23="YES",A323&lt;=inputs!$B$25),inputs!$B$24,0)</f>
        <v>12570</v>
      </c>
      <c r="C323" s="15">
        <f>MAX(0,MIN(A323-B323,inputs!$C$4)*inputs!$B$3)</f>
        <v>3906</v>
      </c>
      <c r="D323" s="16">
        <f>MAX(0,(MIN(A323,inputs!$C$5)-(inputs!$C$4+B323))*inputs!$B$4)</f>
        <v>0</v>
      </c>
      <c r="E323" s="16">
        <f>MAX(0, (calculations!A323-inputs!$C$5)*inputs!$B$5)</f>
        <v>0</v>
      </c>
      <c r="F323" s="19">
        <f>MAX(0,inputs!$B$13*(MIN(calculations!A323,inputs!$C$14)-inputs!$C$13))+MAX(0,inputs!$B$14*(calculations!A323-inputs!$C$14))</f>
        <v>2587.7249999999999</v>
      </c>
      <c r="G323" s="22">
        <f>MAX(MIN((calculations!A323-inputs!$B$21)/10000,100%),0) * inputs!$B$18</f>
        <v>0</v>
      </c>
      <c r="H323" s="24">
        <f>MIN(inputs!$B$32,A323)</f>
        <v>20000</v>
      </c>
      <c r="I323" s="24">
        <f>inputs!$B$29*(1+inputs!$B$33)-MAX(0,inputs!$B$31*(H323-inputs!$B$30))</f>
        <v>46486.999999999993</v>
      </c>
      <c r="J323" s="19">
        <f>$H323+(INT(COLUMN(J$1)/2) - 5) * ($A323-$H323)/9</f>
        <v>20000</v>
      </c>
      <c r="K323" s="24">
        <f>MAX(0,I323*(1+inputs!$B$33)-MAX(0,inputs!$B$31*(J323-inputs!$B$30)))</f>
        <v>47184.304999999986</v>
      </c>
      <c r="L323" s="19">
        <f>$H323+(INT(COLUMN(L$1)/2) - 5) * ($A323-$H323)/9</f>
        <v>21344.444444444445</v>
      </c>
      <c r="M323" s="24">
        <f>MAX(0,K323*(1+inputs!$B$33)-MAX(0,inputs!$B$31*(L323-inputs!$B$30)))</f>
        <v>47787.629574999977</v>
      </c>
      <c r="N323" s="19">
        <f>$H323+(INT(COLUMN(N$1)/2) - 5) * ($A323-$H323)/9</f>
        <v>22688.888888888891</v>
      </c>
      <c r="O323" s="24">
        <f>MAX(0,M323*(1+inputs!$B$33)-MAX(0,inputs!$B$31*(N323-inputs!$B$30)))</f>
        <v>48279.004018624968</v>
      </c>
      <c r="P323" s="19">
        <f>$H323+(INT(COLUMN(P$1)/2) - 5) * ($A323-$H323)/9</f>
        <v>24033.333333333332</v>
      </c>
      <c r="Q323" s="24">
        <f>MAX(0,O323*(1+inputs!$B$33)-MAX(0,inputs!$B$31*(P323-inputs!$B$30)))</f>
        <v>48656.749078904337</v>
      </c>
      <c r="R323" s="19">
        <f>$H323+(INT(COLUMN(R$1)/2) - 5) * ($A323-$H323)/9</f>
        <v>25377.777777777777</v>
      </c>
      <c r="S323" s="24">
        <f>MAX(0,Q323*(1+inputs!$B$33)-MAX(0,inputs!$B$31*(R323-inputs!$B$30)))</f>
        <v>48919.160315087895</v>
      </c>
      <c r="T323" s="19">
        <f>$H323+(INT(COLUMN(T$1)/2) - 5) * ($A323-$H323)/9</f>
        <v>26722.222222222223</v>
      </c>
      <c r="U323" s="24">
        <f>MAX(0,S323*(1+inputs!$B$33)-MAX(0,inputs!$B$31*(T323-inputs!$B$30)))</f>
        <v>49064.507719814203</v>
      </c>
      <c r="V323" s="19">
        <f>$H323+(INT(COLUMN(V$1)/2) - 5) * ($A323-$H323)/9</f>
        <v>28066.666666666668</v>
      </c>
      <c r="W323" s="24">
        <f>MAX(0,U323*(1+inputs!$B$33)-MAX(0,inputs!$B$31*(V323-inputs!$B$30)))</f>
        <v>49091.035335611406</v>
      </c>
      <c r="X323" s="19">
        <f>$H323+(INT(COLUMN(X$1)/2) - 5) * ($A323-$H323)/9</f>
        <v>29411.111111111109</v>
      </c>
      <c r="Y323" s="24">
        <f>MAX(0,W323*(1+inputs!$B$33)-MAX(0,inputs!$B$31*(X323-inputs!$B$30)))</f>
        <v>48996.960865645568</v>
      </c>
      <c r="Z323" s="19">
        <f>IF(inputs!$B$27="YES",MAX(0,inputs!$B$31*(X323-inputs!$B$30)),0)</f>
        <v>0</v>
      </c>
      <c r="AA323" s="3">
        <f t="shared" ref="AA323:AA386" si="22">SUM(C323:G323)+Z323</f>
        <v>6493.7250000000004</v>
      </c>
      <c r="AB323" s="1">
        <f t="shared" ref="AB323:AB386" si="23">(AA324-AA323)/100</f>
        <v>0.33250000000000002</v>
      </c>
      <c r="AC323" s="8">
        <f t="shared" si="20"/>
        <v>25606.275000000001</v>
      </c>
    </row>
    <row r="324" spans="1:29" x14ac:dyDescent="0.2">
      <c r="A324" s="11">
        <f t="shared" si="21"/>
        <v>32200</v>
      </c>
      <c r="B324" s="15">
        <f>inputs!$C$3-MAX(0,MIN((calculations!A324-inputs!$B$8)*0.5,inputs!$C$3))+IF(AND(inputs!$B$23="YES",A324&lt;=inputs!$B$25),inputs!$B$24,0)</f>
        <v>12570</v>
      </c>
      <c r="C324" s="15">
        <f>MAX(0,MIN(A324-B324,inputs!$C$4)*inputs!$B$3)</f>
        <v>3926</v>
      </c>
      <c r="D324" s="16">
        <f>MAX(0,(MIN(A324,inputs!$C$5)-(inputs!$C$4+B324))*inputs!$B$4)</f>
        <v>0</v>
      </c>
      <c r="E324" s="16">
        <f>MAX(0, (calculations!A324-inputs!$C$5)*inputs!$B$5)</f>
        <v>0</v>
      </c>
      <c r="F324" s="19">
        <f>MAX(0,inputs!$B$13*(MIN(calculations!A324,inputs!$C$14)-inputs!$C$13))+MAX(0,inputs!$B$14*(calculations!A324-inputs!$C$14))</f>
        <v>2600.9749999999999</v>
      </c>
      <c r="G324" s="22">
        <f>MAX(MIN((calculations!A324-inputs!$B$21)/10000,100%),0) * inputs!$B$18</f>
        <v>0</v>
      </c>
      <c r="H324" s="24">
        <f>MIN(inputs!$B$32,A324)</f>
        <v>20000</v>
      </c>
      <c r="I324" s="24">
        <f>inputs!$B$29*(1+inputs!$B$33)-MAX(0,inputs!$B$31*(H324-inputs!$B$30))</f>
        <v>46486.999999999993</v>
      </c>
      <c r="J324" s="19">
        <f>$H324+(INT(COLUMN(J$1)/2) - 5) * ($A324-$H324)/9</f>
        <v>20000</v>
      </c>
      <c r="K324" s="24">
        <f>MAX(0,I324*(1+inputs!$B$33)-MAX(0,inputs!$B$31*(J324-inputs!$B$30)))</f>
        <v>47184.304999999986</v>
      </c>
      <c r="L324" s="19">
        <f>$H324+(INT(COLUMN(L$1)/2) - 5) * ($A324-$H324)/9</f>
        <v>21355.555555555555</v>
      </c>
      <c r="M324" s="24">
        <f>MAX(0,K324*(1+inputs!$B$33)-MAX(0,inputs!$B$31*(L324-inputs!$B$30)))</f>
        <v>47786.629574999977</v>
      </c>
      <c r="N324" s="19">
        <f>$H324+(INT(COLUMN(N$1)/2) - 5) * ($A324-$H324)/9</f>
        <v>22711.111111111109</v>
      </c>
      <c r="O324" s="24">
        <f>MAX(0,M324*(1+inputs!$B$33)-MAX(0,inputs!$B$31*(N324-inputs!$B$30)))</f>
        <v>48275.989018624969</v>
      </c>
      <c r="P324" s="19">
        <f>$H324+(INT(COLUMN(P$1)/2) - 5) * ($A324-$H324)/9</f>
        <v>24066.666666666668</v>
      </c>
      <c r="Q324" s="24">
        <f>MAX(0,O324*(1+inputs!$B$33)-MAX(0,inputs!$B$31*(P324-inputs!$B$30)))</f>
        <v>48650.688853904336</v>
      </c>
      <c r="R324" s="19">
        <f>$H324+(INT(COLUMN(R$1)/2) - 5) * ($A324-$H324)/9</f>
        <v>25422.222222222223</v>
      </c>
      <c r="S324" s="24">
        <f>MAX(0,Q324*(1+inputs!$B$33)-MAX(0,inputs!$B$31*(R324-inputs!$B$30)))</f>
        <v>48909.009186712894</v>
      </c>
      <c r="T324" s="19">
        <f>$H324+(INT(COLUMN(T$1)/2) - 5) * ($A324-$H324)/9</f>
        <v>26777.777777777777</v>
      </c>
      <c r="U324" s="24">
        <f>MAX(0,S324*(1+inputs!$B$33)-MAX(0,inputs!$B$31*(T324-inputs!$B$30)))</f>
        <v>49049.204324513579</v>
      </c>
      <c r="V324" s="19">
        <f>$H324+(INT(COLUMN(V$1)/2) - 5) * ($A324-$H324)/9</f>
        <v>28133.333333333332</v>
      </c>
      <c r="W324" s="24">
        <f>MAX(0,U324*(1+inputs!$B$33)-MAX(0,inputs!$B$31*(V324-inputs!$B$30)))</f>
        <v>49069.502389381276</v>
      </c>
      <c r="X324" s="19">
        <f>$H324+(INT(COLUMN(X$1)/2) - 5) * ($A324-$H324)/9</f>
        <v>29488.888888888891</v>
      </c>
      <c r="Y324" s="24">
        <f>MAX(0,W324*(1+inputs!$B$33)-MAX(0,inputs!$B$31*(X324-inputs!$B$30)))</f>
        <v>48968.104925221989</v>
      </c>
      <c r="Z324" s="19">
        <f>IF(inputs!$B$27="YES",MAX(0,inputs!$B$31*(X324-inputs!$B$30)),0)</f>
        <v>0</v>
      </c>
      <c r="AA324" s="3">
        <f t="shared" si="22"/>
        <v>6526.9750000000004</v>
      </c>
      <c r="AB324" s="1">
        <f t="shared" si="23"/>
        <v>0.33250000000000002</v>
      </c>
      <c r="AC324" s="8">
        <f t="shared" si="20"/>
        <v>25673.025000000001</v>
      </c>
    </row>
    <row r="325" spans="1:29" x14ac:dyDescent="0.2">
      <c r="A325" s="11">
        <f t="shared" si="21"/>
        <v>32300</v>
      </c>
      <c r="B325" s="15">
        <f>inputs!$C$3-MAX(0,MIN((calculations!A325-inputs!$B$8)*0.5,inputs!$C$3))+IF(AND(inputs!$B$23="YES",A325&lt;=inputs!$B$25),inputs!$B$24,0)</f>
        <v>12570</v>
      </c>
      <c r="C325" s="15">
        <f>MAX(0,MIN(A325-B325,inputs!$C$4)*inputs!$B$3)</f>
        <v>3946</v>
      </c>
      <c r="D325" s="16">
        <f>MAX(0,(MIN(A325,inputs!$C$5)-(inputs!$C$4+B325))*inputs!$B$4)</f>
        <v>0</v>
      </c>
      <c r="E325" s="16">
        <f>MAX(0, (calculations!A325-inputs!$C$5)*inputs!$B$5)</f>
        <v>0</v>
      </c>
      <c r="F325" s="19">
        <f>MAX(0,inputs!$B$13*(MIN(calculations!A325,inputs!$C$14)-inputs!$C$13))+MAX(0,inputs!$B$14*(calculations!A325-inputs!$C$14))</f>
        <v>2614.2249999999999</v>
      </c>
      <c r="G325" s="22">
        <f>MAX(MIN((calculations!A325-inputs!$B$21)/10000,100%),0) * inputs!$B$18</f>
        <v>0</v>
      </c>
      <c r="H325" s="24">
        <f>MIN(inputs!$B$32,A325)</f>
        <v>20000</v>
      </c>
      <c r="I325" s="24">
        <f>inputs!$B$29*(1+inputs!$B$33)-MAX(0,inputs!$B$31*(H325-inputs!$B$30))</f>
        <v>46486.999999999993</v>
      </c>
      <c r="J325" s="19">
        <f>$H325+(INT(COLUMN(J$1)/2) - 5) * ($A325-$H325)/9</f>
        <v>20000</v>
      </c>
      <c r="K325" s="24">
        <f>MAX(0,I325*(1+inputs!$B$33)-MAX(0,inputs!$B$31*(J325-inputs!$B$30)))</f>
        <v>47184.304999999986</v>
      </c>
      <c r="L325" s="19">
        <f>$H325+(INT(COLUMN(L$1)/2) - 5) * ($A325-$H325)/9</f>
        <v>21366.666666666668</v>
      </c>
      <c r="M325" s="24">
        <f>MAX(0,K325*(1+inputs!$B$33)-MAX(0,inputs!$B$31*(L325-inputs!$B$30)))</f>
        <v>47785.629574999977</v>
      </c>
      <c r="N325" s="19">
        <f>$H325+(INT(COLUMN(N$1)/2) - 5) * ($A325-$H325)/9</f>
        <v>22733.333333333332</v>
      </c>
      <c r="O325" s="24">
        <f>MAX(0,M325*(1+inputs!$B$33)-MAX(0,inputs!$B$31*(N325-inputs!$B$30)))</f>
        <v>48272.974018624969</v>
      </c>
      <c r="P325" s="19">
        <f>$H325+(INT(COLUMN(P$1)/2) - 5) * ($A325-$H325)/9</f>
        <v>24100</v>
      </c>
      <c r="Q325" s="24">
        <f>MAX(0,O325*(1+inputs!$B$33)-MAX(0,inputs!$B$31*(P325-inputs!$B$30)))</f>
        <v>48644.628628904335</v>
      </c>
      <c r="R325" s="19">
        <f>$H325+(INT(COLUMN(R$1)/2) - 5) * ($A325-$H325)/9</f>
        <v>25466.666666666668</v>
      </c>
      <c r="S325" s="24">
        <f>MAX(0,Q325*(1+inputs!$B$33)-MAX(0,inputs!$B$31*(R325-inputs!$B$30)))</f>
        <v>48898.858058337893</v>
      </c>
      <c r="T325" s="19">
        <f>$H325+(INT(COLUMN(T$1)/2) - 5) * ($A325-$H325)/9</f>
        <v>26833.333333333332</v>
      </c>
      <c r="U325" s="24">
        <f>MAX(0,S325*(1+inputs!$B$33)-MAX(0,inputs!$B$31*(T325-inputs!$B$30)))</f>
        <v>49033.900929212956</v>
      </c>
      <c r="V325" s="19">
        <f>$H325+(INT(COLUMN(V$1)/2) - 5) * ($A325-$H325)/9</f>
        <v>28200</v>
      </c>
      <c r="W325" s="24">
        <f>MAX(0,U325*(1+inputs!$B$33)-MAX(0,inputs!$B$31*(V325-inputs!$B$30)))</f>
        <v>49047.969443151145</v>
      </c>
      <c r="X325" s="19">
        <f>$H325+(INT(COLUMN(X$1)/2) - 5) * ($A325-$H325)/9</f>
        <v>29566.666666666664</v>
      </c>
      <c r="Y325" s="24">
        <f>MAX(0,W325*(1+inputs!$B$33)-MAX(0,inputs!$B$31*(X325-inputs!$B$30)))</f>
        <v>48939.248984798403</v>
      </c>
      <c r="Z325" s="19">
        <f>IF(inputs!$B$27="YES",MAX(0,inputs!$B$31*(X325-inputs!$B$30)),0)</f>
        <v>0</v>
      </c>
      <c r="AA325" s="3">
        <f t="shared" si="22"/>
        <v>6560.2250000000004</v>
      </c>
      <c r="AB325" s="1">
        <f t="shared" si="23"/>
        <v>0.33250000000000002</v>
      </c>
      <c r="AC325" s="8">
        <f t="shared" si="20"/>
        <v>25739.775000000001</v>
      </c>
    </row>
    <row r="326" spans="1:29" x14ac:dyDescent="0.2">
      <c r="A326" s="11">
        <f t="shared" si="21"/>
        <v>32400</v>
      </c>
      <c r="B326" s="15">
        <f>inputs!$C$3-MAX(0,MIN((calculations!A326-inputs!$B$8)*0.5,inputs!$C$3))+IF(AND(inputs!$B$23="YES",A326&lt;=inputs!$B$25),inputs!$B$24,0)</f>
        <v>12570</v>
      </c>
      <c r="C326" s="15">
        <f>MAX(0,MIN(A326-B326,inputs!$C$4)*inputs!$B$3)</f>
        <v>3966</v>
      </c>
      <c r="D326" s="16">
        <f>MAX(0,(MIN(A326,inputs!$C$5)-(inputs!$C$4+B326))*inputs!$B$4)</f>
        <v>0</v>
      </c>
      <c r="E326" s="16">
        <f>MAX(0, (calculations!A326-inputs!$C$5)*inputs!$B$5)</f>
        <v>0</v>
      </c>
      <c r="F326" s="19">
        <f>MAX(0,inputs!$B$13*(MIN(calculations!A326,inputs!$C$14)-inputs!$C$13))+MAX(0,inputs!$B$14*(calculations!A326-inputs!$C$14))</f>
        <v>2627.4749999999999</v>
      </c>
      <c r="G326" s="22">
        <f>MAX(MIN((calculations!A326-inputs!$B$21)/10000,100%),0) * inputs!$B$18</f>
        <v>0</v>
      </c>
      <c r="H326" s="24">
        <f>MIN(inputs!$B$32,A326)</f>
        <v>20000</v>
      </c>
      <c r="I326" s="24">
        <f>inputs!$B$29*(1+inputs!$B$33)-MAX(0,inputs!$B$31*(H326-inputs!$B$30))</f>
        <v>46486.999999999993</v>
      </c>
      <c r="J326" s="19">
        <f>$H326+(INT(COLUMN(J$1)/2) - 5) * ($A326-$H326)/9</f>
        <v>20000</v>
      </c>
      <c r="K326" s="24">
        <f>MAX(0,I326*(1+inputs!$B$33)-MAX(0,inputs!$B$31*(J326-inputs!$B$30)))</f>
        <v>47184.304999999986</v>
      </c>
      <c r="L326" s="19">
        <f>$H326+(INT(COLUMN(L$1)/2) - 5) * ($A326-$H326)/9</f>
        <v>21377.777777777777</v>
      </c>
      <c r="M326" s="24">
        <f>MAX(0,K326*(1+inputs!$B$33)-MAX(0,inputs!$B$31*(L326-inputs!$B$30)))</f>
        <v>47784.629574999977</v>
      </c>
      <c r="N326" s="19">
        <f>$H326+(INT(COLUMN(N$1)/2) - 5) * ($A326-$H326)/9</f>
        <v>22755.555555555555</v>
      </c>
      <c r="O326" s="24">
        <f>MAX(0,M326*(1+inputs!$B$33)-MAX(0,inputs!$B$31*(N326-inputs!$B$30)))</f>
        <v>48269.95901862497</v>
      </c>
      <c r="P326" s="19">
        <f>$H326+(INT(COLUMN(P$1)/2) - 5) * ($A326-$H326)/9</f>
        <v>24133.333333333332</v>
      </c>
      <c r="Q326" s="24">
        <f>MAX(0,O326*(1+inputs!$B$33)-MAX(0,inputs!$B$31*(P326-inputs!$B$30)))</f>
        <v>48638.568403904341</v>
      </c>
      <c r="R326" s="19">
        <f>$H326+(INT(COLUMN(R$1)/2) - 5) * ($A326-$H326)/9</f>
        <v>25511.111111111109</v>
      </c>
      <c r="S326" s="24">
        <f>MAX(0,Q326*(1+inputs!$B$33)-MAX(0,inputs!$B$31*(R326-inputs!$B$30)))</f>
        <v>48888.7069299629</v>
      </c>
      <c r="T326" s="19">
        <f>$H326+(INT(COLUMN(T$1)/2) - 5) * ($A326-$H326)/9</f>
        <v>26888.888888888891</v>
      </c>
      <c r="U326" s="24">
        <f>MAX(0,S326*(1+inputs!$B$33)-MAX(0,inputs!$B$31*(T326-inputs!$B$30)))</f>
        <v>49018.59753391234</v>
      </c>
      <c r="V326" s="19">
        <f>$H326+(INT(COLUMN(V$1)/2) - 5) * ($A326-$H326)/9</f>
        <v>28266.666666666664</v>
      </c>
      <c r="W326" s="24">
        <f>MAX(0,U326*(1+inputs!$B$33)-MAX(0,inputs!$B$31*(V326-inputs!$B$30)))</f>
        <v>49026.436496921015</v>
      </c>
      <c r="X326" s="19">
        <f>$H326+(INT(COLUMN(X$1)/2) - 5) * ($A326-$H326)/9</f>
        <v>29644.444444444445</v>
      </c>
      <c r="Y326" s="24">
        <f>MAX(0,W326*(1+inputs!$B$33)-MAX(0,inputs!$B$31*(X326-inputs!$B$30)))</f>
        <v>48910.393044374825</v>
      </c>
      <c r="Z326" s="19">
        <f>IF(inputs!$B$27="YES",MAX(0,inputs!$B$31*(X326-inputs!$B$30)),0)</f>
        <v>0</v>
      </c>
      <c r="AA326" s="3">
        <f t="shared" si="22"/>
        <v>6593.4750000000004</v>
      </c>
      <c r="AB326" s="1">
        <f t="shared" si="23"/>
        <v>0.33250000000000002</v>
      </c>
      <c r="AC326" s="8">
        <f t="shared" si="20"/>
        <v>25806.525000000001</v>
      </c>
    </row>
    <row r="327" spans="1:29" x14ac:dyDescent="0.2">
      <c r="A327" s="11">
        <f t="shared" si="21"/>
        <v>32500</v>
      </c>
      <c r="B327" s="15">
        <f>inputs!$C$3-MAX(0,MIN((calculations!A327-inputs!$B$8)*0.5,inputs!$C$3))+IF(AND(inputs!$B$23="YES",A327&lt;=inputs!$B$25),inputs!$B$24,0)</f>
        <v>12570</v>
      </c>
      <c r="C327" s="15">
        <f>MAX(0,MIN(A327-B327,inputs!$C$4)*inputs!$B$3)</f>
        <v>3986</v>
      </c>
      <c r="D327" s="16">
        <f>MAX(0,(MIN(A327,inputs!$C$5)-(inputs!$C$4+B327))*inputs!$B$4)</f>
        <v>0</v>
      </c>
      <c r="E327" s="16">
        <f>MAX(0, (calculations!A327-inputs!$C$5)*inputs!$B$5)</f>
        <v>0</v>
      </c>
      <c r="F327" s="19">
        <f>MAX(0,inputs!$B$13*(MIN(calculations!A327,inputs!$C$14)-inputs!$C$13))+MAX(0,inputs!$B$14*(calculations!A327-inputs!$C$14))</f>
        <v>2640.7249999999999</v>
      </c>
      <c r="G327" s="22">
        <f>MAX(MIN((calculations!A327-inputs!$B$21)/10000,100%),0) * inputs!$B$18</f>
        <v>0</v>
      </c>
      <c r="H327" s="24">
        <f>MIN(inputs!$B$32,A327)</f>
        <v>20000</v>
      </c>
      <c r="I327" s="24">
        <f>inputs!$B$29*(1+inputs!$B$33)-MAX(0,inputs!$B$31*(H327-inputs!$B$30))</f>
        <v>46486.999999999993</v>
      </c>
      <c r="J327" s="19">
        <f>$H327+(INT(COLUMN(J$1)/2) - 5) * ($A327-$H327)/9</f>
        <v>20000</v>
      </c>
      <c r="K327" s="24">
        <f>MAX(0,I327*(1+inputs!$B$33)-MAX(0,inputs!$B$31*(J327-inputs!$B$30)))</f>
        <v>47184.304999999986</v>
      </c>
      <c r="L327" s="19">
        <f>$H327+(INT(COLUMN(L$1)/2) - 5) * ($A327-$H327)/9</f>
        <v>21388.888888888891</v>
      </c>
      <c r="M327" s="24">
        <f>MAX(0,K327*(1+inputs!$B$33)-MAX(0,inputs!$B$31*(L327-inputs!$B$30)))</f>
        <v>47783.629574999977</v>
      </c>
      <c r="N327" s="19">
        <f>$H327+(INT(COLUMN(N$1)/2) - 5) * ($A327-$H327)/9</f>
        <v>22777.777777777777</v>
      </c>
      <c r="O327" s="24">
        <f>MAX(0,M327*(1+inputs!$B$33)-MAX(0,inputs!$B$31*(N327-inputs!$B$30)))</f>
        <v>48266.94401862497</v>
      </c>
      <c r="P327" s="19">
        <f>$H327+(INT(COLUMN(P$1)/2) - 5) * ($A327-$H327)/9</f>
        <v>24166.666666666668</v>
      </c>
      <c r="Q327" s="24">
        <f>MAX(0,O327*(1+inputs!$B$33)-MAX(0,inputs!$B$31*(P327-inputs!$B$30)))</f>
        <v>48632.50817890434</v>
      </c>
      <c r="R327" s="19">
        <f>$H327+(INT(COLUMN(R$1)/2) - 5) * ($A327-$H327)/9</f>
        <v>25555.555555555555</v>
      </c>
      <c r="S327" s="24">
        <f>MAX(0,Q327*(1+inputs!$B$33)-MAX(0,inputs!$B$31*(R327-inputs!$B$30)))</f>
        <v>48878.5558015879</v>
      </c>
      <c r="T327" s="19">
        <f>$H327+(INT(COLUMN(T$1)/2) - 5) * ($A327-$H327)/9</f>
        <v>26944.444444444445</v>
      </c>
      <c r="U327" s="24">
        <f>MAX(0,S327*(1+inputs!$B$33)-MAX(0,inputs!$B$31*(T327-inputs!$B$30)))</f>
        <v>49003.294138611709</v>
      </c>
      <c r="V327" s="19">
        <f>$H327+(INT(COLUMN(V$1)/2) - 5) * ($A327-$H327)/9</f>
        <v>28333.333333333336</v>
      </c>
      <c r="W327" s="24">
        <f>MAX(0,U327*(1+inputs!$B$33)-MAX(0,inputs!$B$31*(V327-inputs!$B$30)))</f>
        <v>49004.903550690877</v>
      </c>
      <c r="X327" s="19">
        <f>$H327+(INT(COLUMN(X$1)/2) - 5) * ($A327-$H327)/9</f>
        <v>29722.222222222223</v>
      </c>
      <c r="Y327" s="24">
        <f>MAX(0,W327*(1+inputs!$B$33)-MAX(0,inputs!$B$31*(X327-inputs!$B$30)))</f>
        <v>48881.537103951232</v>
      </c>
      <c r="Z327" s="19">
        <f>IF(inputs!$B$27="YES",MAX(0,inputs!$B$31*(X327-inputs!$B$30)),0)</f>
        <v>0</v>
      </c>
      <c r="AA327" s="3">
        <f t="shared" si="22"/>
        <v>6626.7250000000004</v>
      </c>
      <c r="AB327" s="1">
        <f t="shared" si="23"/>
        <v>0.33250000000000002</v>
      </c>
      <c r="AC327" s="8">
        <f t="shared" si="20"/>
        <v>25873.275000000001</v>
      </c>
    </row>
    <row r="328" spans="1:29" x14ac:dyDescent="0.2">
      <c r="A328" s="11">
        <f t="shared" si="21"/>
        <v>32600</v>
      </c>
      <c r="B328" s="15">
        <f>inputs!$C$3-MAX(0,MIN((calculations!A328-inputs!$B$8)*0.5,inputs!$C$3))+IF(AND(inputs!$B$23="YES",A328&lt;=inputs!$B$25),inputs!$B$24,0)</f>
        <v>12570</v>
      </c>
      <c r="C328" s="15">
        <f>MAX(0,MIN(A328-B328,inputs!$C$4)*inputs!$B$3)</f>
        <v>4006</v>
      </c>
      <c r="D328" s="16">
        <f>MAX(0,(MIN(A328,inputs!$C$5)-(inputs!$C$4+B328))*inputs!$B$4)</f>
        <v>0</v>
      </c>
      <c r="E328" s="16">
        <f>MAX(0, (calculations!A328-inputs!$C$5)*inputs!$B$5)</f>
        <v>0</v>
      </c>
      <c r="F328" s="19">
        <f>MAX(0,inputs!$B$13*(MIN(calculations!A328,inputs!$C$14)-inputs!$C$13))+MAX(0,inputs!$B$14*(calculations!A328-inputs!$C$14))</f>
        <v>2653.9749999999999</v>
      </c>
      <c r="G328" s="22">
        <f>MAX(MIN((calculations!A328-inputs!$B$21)/10000,100%),0) * inputs!$B$18</f>
        <v>0</v>
      </c>
      <c r="H328" s="24">
        <f>MIN(inputs!$B$32,A328)</f>
        <v>20000</v>
      </c>
      <c r="I328" s="24">
        <f>inputs!$B$29*(1+inputs!$B$33)-MAX(0,inputs!$B$31*(H328-inputs!$B$30))</f>
        <v>46486.999999999993</v>
      </c>
      <c r="J328" s="19">
        <f>$H328+(INT(COLUMN(J$1)/2) - 5) * ($A328-$H328)/9</f>
        <v>20000</v>
      </c>
      <c r="K328" s="24">
        <f>MAX(0,I328*(1+inputs!$B$33)-MAX(0,inputs!$B$31*(J328-inputs!$B$30)))</f>
        <v>47184.304999999986</v>
      </c>
      <c r="L328" s="19">
        <f>$H328+(INT(COLUMN(L$1)/2) - 5) * ($A328-$H328)/9</f>
        <v>21400</v>
      </c>
      <c r="M328" s="24">
        <f>MAX(0,K328*(1+inputs!$B$33)-MAX(0,inputs!$B$31*(L328-inputs!$B$30)))</f>
        <v>47782.629574999977</v>
      </c>
      <c r="N328" s="19">
        <f>$H328+(INT(COLUMN(N$1)/2) - 5) * ($A328-$H328)/9</f>
        <v>22800</v>
      </c>
      <c r="O328" s="24">
        <f>MAX(0,M328*(1+inputs!$B$33)-MAX(0,inputs!$B$31*(N328-inputs!$B$30)))</f>
        <v>48263.929018624971</v>
      </c>
      <c r="P328" s="19">
        <f>$H328+(INT(COLUMN(P$1)/2) - 5) * ($A328-$H328)/9</f>
        <v>24200</v>
      </c>
      <c r="Q328" s="24">
        <f>MAX(0,O328*(1+inputs!$B$33)-MAX(0,inputs!$B$31*(P328-inputs!$B$30)))</f>
        <v>48626.447953904339</v>
      </c>
      <c r="R328" s="19">
        <f>$H328+(INT(COLUMN(R$1)/2) - 5) * ($A328-$H328)/9</f>
        <v>25600</v>
      </c>
      <c r="S328" s="24">
        <f>MAX(0,Q328*(1+inputs!$B$33)-MAX(0,inputs!$B$31*(R328-inputs!$B$30)))</f>
        <v>48868.404673212899</v>
      </c>
      <c r="T328" s="19">
        <f>$H328+(INT(COLUMN(T$1)/2) - 5) * ($A328-$H328)/9</f>
        <v>27000</v>
      </c>
      <c r="U328" s="24">
        <f>MAX(0,S328*(1+inputs!$B$33)-MAX(0,inputs!$B$31*(T328-inputs!$B$30)))</f>
        <v>48987.990743311086</v>
      </c>
      <c r="V328" s="19">
        <f>$H328+(INT(COLUMN(V$1)/2) - 5) * ($A328-$H328)/9</f>
        <v>28400</v>
      </c>
      <c r="W328" s="24">
        <f>MAX(0,U328*(1+inputs!$B$33)-MAX(0,inputs!$B$31*(V328-inputs!$B$30)))</f>
        <v>48983.370604460746</v>
      </c>
      <c r="X328" s="19">
        <f>$H328+(INT(COLUMN(X$1)/2) - 5) * ($A328-$H328)/9</f>
        <v>29800</v>
      </c>
      <c r="Y328" s="24">
        <f>MAX(0,W328*(1+inputs!$B$33)-MAX(0,inputs!$B$31*(X328-inputs!$B$30)))</f>
        <v>48852.681163527654</v>
      </c>
      <c r="Z328" s="19">
        <f>IF(inputs!$B$27="YES",MAX(0,inputs!$B$31*(X328-inputs!$B$30)),0)</f>
        <v>0</v>
      </c>
      <c r="AA328" s="3">
        <f t="shared" si="22"/>
        <v>6659.9750000000004</v>
      </c>
      <c r="AB328" s="1">
        <f t="shared" si="23"/>
        <v>0.33250000000000002</v>
      </c>
      <c r="AC328" s="8">
        <f t="shared" si="20"/>
        <v>25940.025000000001</v>
      </c>
    </row>
    <row r="329" spans="1:29" x14ac:dyDescent="0.2">
      <c r="A329" s="11">
        <f t="shared" si="21"/>
        <v>32700</v>
      </c>
      <c r="B329" s="15">
        <f>inputs!$C$3-MAX(0,MIN((calculations!A329-inputs!$B$8)*0.5,inputs!$C$3))+IF(AND(inputs!$B$23="YES",A329&lt;=inputs!$B$25),inputs!$B$24,0)</f>
        <v>12570</v>
      </c>
      <c r="C329" s="15">
        <f>MAX(0,MIN(A329-B329,inputs!$C$4)*inputs!$B$3)</f>
        <v>4026</v>
      </c>
      <c r="D329" s="16">
        <f>MAX(0,(MIN(A329,inputs!$C$5)-(inputs!$C$4+B329))*inputs!$B$4)</f>
        <v>0</v>
      </c>
      <c r="E329" s="16">
        <f>MAX(0, (calculations!A329-inputs!$C$5)*inputs!$B$5)</f>
        <v>0</v>
      </c>
      <c r="F329" s="19">
        <f>MAX(0,inputs!$B$13*(MIN(calculations!A329,inputs!$C$14)-inputs!$C$13))+MAX(0,inputs!$B$14*(calculations!A329-inputs!$C$14))</f>
        <v>2667.2249999999999</v>
      </c>
      <c r="G329" s="22">
        <f>MAX(MIN((calculations!A329-inputs!$B$21)/10000,100%),0) * inputs!$B$18</f>
        <v>0</v>
      </c>
      <c r="H329" s="24">
        <f>MIN(inputs!$B$32,A329)</f>
        <v>20000</v>
      </c>
      <c r="I329" s="24">
        <f>inputs!$B$29*(1+inputs!$B$33)-MAX(0,inputs!$B$31*(H329-inputs!$B$30))</f>
        <v>46486.999999999993</v>
      </c>
      <c r="J329" s="19">
        <f>$H329+(INT(COLUMN(J$1)/2) - 5) * ($A329-$H329)/9</f>
        <v>20000</v>
      </c>
      <c r="K329" s="24">
        <f>MAX(0,I329*(1+inputs!$B$33)-MAX(0,inputs!$B$31*(J329-inputs!$B$30)))</f>
        <v>47184.304999999986</v>
      </c>
      <c r="L329" s="19">
        <f>$H329+(INT(COLUMN(L$1)/2) - 5) * ($A329-$H329)/9</f>
        <v>21411.111111111109</v>
      </c>
      <c r="M329" s="24">
        <f>MAX(0,K329*(1+inputs!$B$33)-MAX(0,inputs!$B$31*(L329-inputs!$B$30)))</f>
        <v>47781.629574999977</v>
      </c>
      <c r="N329" s="19">
        <f>$H329+(INT(COLUMN(N$1)/2) - 5) * ($A329-$H329)/9</f>
        <v>22822.222222222223</v>
      </c>
      <c r="O329" s="24">
        <f>MAX(0,M329*(1+inputs!$B$33)-MAX(0,inputs!$B$31*(N329-inputs!$B$30)))</f>
        <v>48260.914018624972</v>
      </c>
      <c r="P329" s="19">
        <f>$H329+(INT(COLUMN(P$1)/2) - 5) * ($A329-$H329)/9</f>
        <v>24233.333333333332</v>
      </c>
      <c r="Q329" s="24">
        <f>MAX(0,O329*(1+inputs!$B$33)-MAX(0,inputs!$B$31*(P329-inputs!$B$30)))</f>
        <v>48620.387728904338</v>
      </c>
      <c r="R329" s="19">
        <f>$H329+(INT(COLUMN(R$1)/2) - 5) * ($A329-$H329)/9</f>
        <v>25644.444444444445</v>
      </c>
      <c r="S329" s="24">
        <f>MAX(0,Q329*(1+inputs!$B$33)-MAX(0,inputs!$B$31*(R329-inputs!$B$30)))</f>
        <v>48858.253544837899</v>
      </c>
      <c r="T329" s="19">
        <f>$H329+(INT(COLUMN(T$1)/2) - 5) * ($A329-$H329)/9</f>
        <v>27055.555555555555</v>
      </c>
      <c r="U329" s="24">
        <f>MAX(0,S329*(1+inputs!$B$33)-MAX(0,inputs!$B$31*(T329-inputs!$B$30)))</f>
        <v>48972.687348010462</v>
      </c>
      <c r="V329" s="19">
        <f>$H329+(INT(COLUMN(V$1)/2) - 5) * ($A329-$H329)/9</f>
        <v>28466.666666666664</v>
      </c>
      <c r="W329" s="24">
        <f>MAX(0,U329*(1+inputs!$B$33)-MAX(0,inputs!$B$31*(V329-inputs!$B$30)))</f>
        <v>48961.837658230615</v>
      </c>
      <c r="X329" s="19">
        <f>$H329+(INT(COLUMN(X$1)/2) - 5) * ($A329-$H329)/9</f>
        <v>29877.777777777777</v>
      </c>
      <c r="Y329" s="24">
        <f>MAX(0,W329*(1+inputs!$B$33)-MAX(0,inputs!$B$31*(X329-inputs!$B$30)))</f>
        <v>48823.825223104068</v>
      </c>
      <c r="Z329" s="19">
        <f>IF(inputs!$B$27="YES",MAX(0,inputs!$B$31*(X329-inputs!$B$30)),0)</f>
        <v>0</v>
      </c>
      <c r="AA329" s="3">
        <f t="shared" si="22"/>
        <v>6693.2250000000004</v>
      </c>
      <c r="AB329" s="1">
        <f t="shared" si="23"/>
        <v>0.33250000000000002</v>
      </c>
      <c r="AC329" s="8">
        <f t="shared" si="20"/>
        <v>26006.775000000001</v>
      </c>
    </row>
    <row r="330" spans="1:29" x14ac:dyDescent="0.2">
      <c r="A330" s="11">
        <f t="shared" si="21"/>
        <v>32800</v>
      </c>
      <c r="B330" s="15">
        <f>inputs!$C$3-MAX(0,MIN((calculations!A330-inputs!$B$8)*0.5,inputs!$C$3))+IF(AND(inputs!$B$23="YES",A330&lt;=inputs!$B$25),inputs!$B$24,0)</f>
        <v>12570</v>
      </c>
      <c r="C330" s="15">
        <f>MAX(0,MIN(A330-B330,inputs!$C$4)*inputs!$B$3)</f>
        <v>4046</v>
      </c>
      <c r="D330" s="16">
        <f>MAX(0,(MIN(A330,inputs!$C$5)-(inputs!$C$4+B330))*inputs!$B$4)</f>
        <v>0</v>
      </c>
      <c r="E330" s="16">
        <f>MAX(0, (calculations!A330-inputs!$C$5)*inputs!$B$5)</f>
        <v>0</v>
      </c>
      <c r="F330" s="19">
        <f>MAX(0,inputs!$B$13*(MIN(calculations!A330,inputs!$C$14)-inputs!$C$13))+MAX(0,inputs!$B$14*(calculations!A330-inputs!$C$14))</f>
        <v>2680.4749999999999</v>
      </c>
      <c r="G330" s="22">
        <f>MAX(MIN((calculations!A330-inputs!$B$21)/10000,100%),0) * inputs!$B$18</f>
        <v>0</v>
      </c>
      <c r="H330" s="24">
        <f>MIN(inputs!$B$32,A330)</f>
        <v>20000</v>
      </c>
      <c r="I330" s="24">
        <f>inputs!$B$29*(1+inputs!$B$33)-MAX(0,inputs!$B$31*(H330-inputs!$B$30))</f>
        <v>46486.999999999993</v>
      </c>
      <c r="J330" s="19">
        <f>$H330+(INT(COLUMN(J$1)/2) - 5) * ($A330-$H330)/9</f>
        <v>20000</v>
      </c>
      <c r="K330" s="24">
        <f>MAX(0,I330*(1+inputs!$B$33)-MAX(0,inputs!$B$31*(J330-inputs!$B$30)))</f>
        <v>47184.304999999986</v>
      </c>
      <c r="L330" s="19">
        <f>$H330+(INT(COLUMN(L$1)/2) - 5) * ($A330-$H330)/9</f>
        <v>21422.222222222223</v>
      </c>
      <c r="M330" s="24">
        <f>MAX(0,K330*(1+inputs!$B$33)-MAX(0,inputs!$B$31*(L330-inputs!$B$30)))</f>
        <v>47780.629574999977</v>
      </c>
      <c r="N330" s="19">
        <f>$H330+(INT(COLUMN(N$1)/2) - 5) * ($A330-$H330)/9</f>
        <v>22844.444444444445</v>
      </c>
      <c r="O330" s="24">
        <f>MAX(0,M330*(1+inputs!$B$33)-MAX(0,inputs!$B$31*(N330-inputs!$B$30)))</f>
        <v>48257.899018624972</v>
      </c>
      <c r="P330" s="19">
        <f>$H330+(INT(COLUMN(P$1)/2) - 5) * ($A330-$H330)/9</f>
        <v>24266.666666666668</v>
      </c>
      <c r="Q330" s="24">
        <f>MAX(0,O330*(1+inputs!$B$33)-MAX(0,inputs!$B$31*(P330-inputs!$B$30)))</f>
        <v>48614.327503904336</v>
      </c>
      <c r="R330" s="19">
        <f>$H330+(INT(COLUMN(R$1)/2) - 5) * ($A330-$H330)/9</f>
        <v>25688.888888888891</v>
      </c>
      <c r="S330" s="24">
        <f>MAX(0,Q330*(1+inputs!$B$33)-MAX(0,inputs!$B$31*(R330-inputs!$B$30)))</f>
        <v>48848.102416462898</v>
      </c>
      <c r="T330" s="19">
        <f>$H330+(INT(COLUMN(T$1)/2) - 5) * ($A330-$H330)/9</f>
        <v>27111.111111111109</v>
      </c>
      <c r="U330" s="24">
        <f>MAX(0,S330*(1+inputs!$B$33)-MAX(0,inputs!$B$31*(T330-inputs!$B$30)))</f>
        <v>48957.383952709832</v>
      </c>
      <c r="V330" s="19">
        <f>$H330+(INT(COLUMN(V$1)/2) - 5) * ($A330-$H330)/9</f>
        <v>28533.333333333336</v>
      </c>
      <c r="W330" s="24">
        <f>MAX(0,U330*(1+inputs!$B$33)-MAX(0,inputs!$B$31*(V330-inputs!$B$30)))</f>
        <v>48940.30471200047</v>
      </c>
      <c r="X330" s="19">
        <f>$H330+(INT(COLUMN(X$1)/2) - 5) * ($A330-$H330)/9</f>
        <v>29955.555555555555</v>
      </c>
      <c r="Y330" s="24">
        <f>MAX(0,W330*(1+inputs!$B$33)-MAX(0,inputs!$B$31*(X330-inputs!$B$30)))</f>
        <v>48794.969282680468</v>
      </c>
      <c r="Z330" s="19">
        <f>IF(inputs!$B$27="YES",MAX(0,inputs!$B$31*(X330-inputs!$B$30)),0)</f>
        <v>0</v>
      </c>
      <c r="AA330" s="3">
        <f t="shared" si="22"/>
        <v>6726.4750000000004</v>
      </c>
      <c r="AB330" s="1">
        <f t="shared" si="23"/>
        <v>0.33250000000000002</v>
      </c>
      <c r="AC330" s="8">
        <f t="shared" si="20"/>
        <v>26073.525000000001</v>
      </c>
    </row>
    <row r="331" spans="1:29" x14ac:dyDescent="0.2">
      <c r="A331" s="11">
        <f t="shared" si="21"/>
        <v>32900</v>
      </c>
      <c r="B331" s="15">
        <f>inputs!$C$3-MAX(0,MIN((calculations!A331-inputs!$B$8)*0.5,inputs!$C$3))+IF(AND(inputs!$B$23="YES",A331&lt;=inputs!$B$25),inputs!$B$24,0)</f>
        <v>12570</v>
      </c>
      <c r="C331" s="15">
        <f>MAX(0,MIN(A331-B331,inputs!$C$4)*inputs!$B$3)</f>
        <v>4066</v>
      </c>
      <c r="D331" s="16">
        <f>MAX(0,(MIN(A331,inputs!$C$5)-(inputs!$C$4+B331))*inputs!$B$4)</f>
        <v>0</v>
      </c>
      <c r="E331" s="16">
        <f>MAX(0, (calculations!A331-inputs!$C$5)*inputs!$B$5)</f>
        <v>0</v>
      </c>
      <c r="F331" s="19">
        <f>MAX(0,inputs!$B$13*(MIN(calculations!A331,inputs!$C$14)-inputs!$C$13))+MAX(0,inputs!$B$14*(calculations!A331-inputs!$C$14))</f>
        <v>2693.7249999999999</v>
      </c>
      <c r="G331" s="22">
        <f>MAX(MIN((calculations!A331-inputs!$B$21)/10000,100%),0) * inputs!$B$18</f>
        <v>0</v>
      </c>
      <c r="H331" s="24">
        <f>MIN(inputs!$B$32,A331)</f>
        <v>20000</v>
      </c>
      <c r="I331" s="24">
        <f>inputs!$B$29*(1+inputs!$B$33)-MAX(0,inputs!$B$31*(H331-inputs!$B$30))</f>
        <v>46486.999999999993</v>
      </c>
      <c r="J331" s="19">
        <f>$H331+(INT(COLUMN(J$1)/2) - 5) * ($A331-$H331)/9</f>
        <v>20000</v>
      </c>
      <c r="K331" s="24">
        <f>MAX(0,I331*(1+inputs!$B$33)-MAX(0,inputs!$B$31*(J331-inputs!$B$30)))</f>
        <v>47184.304999999986</v>
      </c>
      <c r="L331" s="19">
        <f>$H331+(INT(COLUMN(L$1)/2) - 5) * ($A331-$H331)/9</f>
        <v>21433.333333333332</v>
      </c>
      <c r="M331" s="24">
        <f>MAX(0,K331*(1+inputs!$B$33)-MAX(0,inputs!$B$31*(L331-inputs!$B$30)))</f>
        <v>47779.629574999977</v>
      </c>
      <c r="N331" s="19">
        <f>$H331+(INT(COLUMN(N$1)/2) - 5) * ($A331-$H331)/9</f>
        <v>22866.666666666668</v>
      </c>
      <c r="O331" s="24">
        <f>MAX(0,M331*(1+inputs!$B$33)-MAX(0,inputs!$B$31*(N331-inputs!$B$30)))</f>
        <v>48254.884018624973</v>
      </c>
      <c r="P331" s="19">
        <f>$H331+(INT(COLUMN(P$1)/2) - 5) * ($A331-$H331)/9</f>
        <v>24300</v>
      </c>
      <c r="Q331" s="24">
        <f>MAX(0,O331*(1+inputs!$B$33)-MAX(0,inputs!$B$31*(P331-inputs!$B$30)))</f>
        <v>48608.267278904343</v>
      </c>
      <c r="R331" s="19">
        <f>$H331+(INT(COLUMN(R$1)/2) - 5) * ($A331-$H331)/9</f>
        <v>25733.333333333332</v>
      </c>
      <c r="S331" s="24">
        <f>MAX(0,Q331*(1+inputs!$B$33)-MAX(0,inputs!$B$31*(R331-inputs!$B$30)))</f>
        <v>48837.951288087897</v>
      </c>
      <c r="T331" s="19">
        <f>$H331+(INT(COLUMN(T$1)/2) - 5) * ($A331-$H331)/9</f>
        <v>27166.666666666668</v>
      </c>
      <c r="U331" s="24">
        <f>MAX(0,S331*(1+inputs!$B$33)-MAX(0,inputs!$B$31*(T331-inputs!$B$30)))</f>
        <v>48942.080557409208</v>
      </c>
      <c r="V331" s="19">
        <f>$H331+(INT(COLUMN(V$1)/2) - 5) * ($A331-$H331)/9</f>
        <v>28600</v>
      </c>
      <c r="W331" s="24">
        <f>MAX(0,U331*(1+inputs!$B$33)-MAX(0,inputs!$B$31*(V331-inputs!$B$30)))</f>
        <v>48918.77176577034</v>
      </c>
      <c r="X331" s="19">
        <f>$H331+(INT(COLUMN(X$1)/2) - 5) * ($A331-$H331)/9</f>
        <v>30033.333333333336</v>
      </c>
      <c r="Y331" s="24">
        <f>MAX(0,W331*(1+inputs!$B$33)-MAX(0,inputs!$B$31*(X331-inputs!$B$30)))</f>
        <v>48766.113342256889</v>
      </c>
      <c r="Z331" s="19">
        <f>IF(inputs!$B$27="YES",MAX(0,inputs!$B$31*(X331-inputs!$B$30)),0)</f>
        <v>0</v>
      </c>
      <c r="AA331" s="3">
        <f t="shared" si="22"/>
        <v>6759.7250000000004</v>
      </c>
      <c r="AB331" s="1">
        <f t="shared" si="23"/>
        <v>0.33250000000000002</v>
      </c>
      <c r="AC331" s="8">
        <f t="shared" si="20"/>
        <v>26140.275000000001</v>
      </c>
    </row>
    <row r="332" spans="1:29" x14ac:dyDescent="0.2">
      <c r="A332" s="11">
        <f t="shared" si="21"/>
        <v>33000</v>
      </c>
      <c r="B332" s="15">
        <f>inputs!$C$3-MAX(0,MIN((calculations!A332-inputs!$B$8)*0.5,inputs!$C$3))+IF(AND(inputs!$B$23="YES",A332&lt;=inputs!$B$25),inputs!$B$24,0)</f>
        <v>12570</v>
      </c>
      <c r="C332" s="15">
        <f>MAX(0,MIN(A332-B332,inputs!$C$4)*inputs!$B$3)</f>
        <v>4086</v>
      </c>
      <c r="D332" s="16">
        <f>MAX(0,(MIN(A332,inputs!$C$5)-(inputs!$C$4+B332))*inputs!$B$4)</f>
        <v>0</v>
      </c>
      <c r="E332" s="16">
        <f>MAX(0, (calculations!A332-inputs!$C$5)*inputs!$B$5)</f>
        <v>0</v>
      </c>
      <c r="F332" s="19">
        <f>MAX(0,inputs!$B$13*(MIN(calculations!A332,inputs!$C$14)-inputs!$C$13))+MAX(0,inputs!$B$14*(calculations!A332-inputs!$C$14))</f>
        <v>2706.9749999999999</v>
      </c>
      <c r="G332" s="22">
        <f>MAX(MIN((calculations!A332-inputs!$B$21)/10000,100%),0) * inputs!$B$18</f>
        <v>0</v>
      </c>
      <c r="H332" s="24">
        <f>MIN(inputs!$B$32,A332)</f>
        <v>20000</v>
      </c>
      <c r="I332" s="24">
        <f>inputs!$B$29*(1+inputs!$B$33)-MAX(0,inputs!$B$31*(H332-inputs!$B$30))</f>
        <v>46486.999999999993</v>
      </c>
      <c r="J332" s="19">
        <f>$H332+(INT(COLUMN(J$1)/2) - 5) * ($A332-$H332)/9</f>
        <v>20000</v>
      </c>
      <c r="K332" s="24">
        <f>MAX(0,I332*(1+inputs!$B$33)-MAX(0,inputs!$B$31*(J332-inputs!$B$30)))</f>
        <v>47184.304999999986</v>
      </c>
      <c r="L332" s="19">
        <f>$H332+(INT(COLUMN(L$1)/2) - 5) * ($A332-$H332)/9</f>
        <v>21444.444444444445</v>
      </c>
      <c r="M332" s="24">
        <f>MAX(0,K332*(1+inputs!$B$33)-MAX(0,inputs!$B$31*(L332-inputs!$B$30)))</f>
        <v>47778.629574999977</v>
      </c>
      <c r="N332" s="19">
        <f>$H332+(INT(COLUMN(N$1)/2) - 5) * ($A332-$H332)/9</f>
        <v>22888.888888888891</v>
      </c>
      <c r="O332" s="24">
        <f>MAX(0,M332*(1+inputs!$B$33)-MAX(0,inputs!$B$31*(N332-inputs!$B$30)))</f>
        <v>48251.869018624973</v>
      </c>
      <c r="P332" s="19">
        <f>$H332+(INT(COLUMN(P$1)/2) - 5) * ($A332-$H332)/9</f>
        <v>24333.333333333332</v>
      </c>
      <c r="Q332" s="24">
        <f>MAX(0,O332*(1+inputs!$B$33)-MAX(0,inputs!$B$31*(P332-inputs!$B$30)))</f>
        <v>48602.207053904342</v>
      </c>
      <c r="R332" s="19">
        <f>$H332+(INT(COLUMN(R$1)/2) - 5) * ($A332-$H332)/9</f>
        <v>25777.777777777777</v>
      </c>
      <c r="S332" s="24">
        <f>MAX(0,Q332*(1+inputs!$B$33)-MAX(0,inputs!$B$31*(R332-inputs!$B$30)))</f>
        <v>48827.800159712897</v>
      </c>
      <c r="T332" s="19">
        <f>$H332+(INT(COLUMN(T$1)/2) - 5) * ($A332-$H332)/9</f>
        <v>27222.222222222223</v>
      </c>
      <c r="U332" s="24">
        <f>MAX(0,S332*(1+inputs!$B$33)-MAX(0,inputs!$B$31*(T332-inputs!$B$30)))</f>
        <v>48926.777162108585</v>
      </c>
      <c r="V332" s="19">
        <f>$H332+(INT(COLUMN(V$1)/2) - 5) * ($A332-$H332)/9</f>
        <v>28666.666666666664</v>
      </c>
      <c r="W332" s="24">
        <f>MAX(0,U332*(1+inputs!$B$33)-MAX(0,inputs!$B$31*(V332-inputs!$B$30)))</f>
        <v>48897.238819540209</v>
      </c>
      <c r="X332" s="19">
        <f>$H332+(INT(COLUMN(X$1)/2) - 5) * ($A332-$H332)/9</f>
        <v>30111.111111111109</v>
      </c>
      <c r="Y332" s="24">
        <f>MAX(0,W332*(1+inputs!$B$33)-MAX(0,inputs!$B$31*(X332-inputs!$B$30)))</f>
        <v>48737.257401833303</v>
      </c>
      <c r="Z332" s="19">
        <f>IF(inputs!$B$27="YES",MAX(0,inputs!$B$31*(X332-inputs!$B$30)),0)</f>
        <v>0</v>
      </c>
      <c r="AA332" s="3">
        <f t="shared" si="22"/>
        <v>6792.9750000000004</v>
      </c>
      <c r="AB332" s="1">
        <f t="shared" si="23"/>
        <v>0.33250000000000002</v>
      </c>
      <c r="AC332" s="8">
        <f t="shared" si="20"/>
        <v>26207.025000000001</v>
      </c>
    </row>
    <row r="333" spans="1:29" x14ac:dyDescent="0.2">
      <c r="A333" s="11">
        <f t="shared" si="21"/>
        <v>33100</v>
      </c>
      <c r="B333" s="15">
        <f>inputs!$C$3-MAX(0,MIN((calculations!A333-inputs!$B$8)*0.5,inputs!$C$3))+IF(AND(inputs!$B$23="YES",A333&lt;=inputs!$B$25),inputs!$B$24,0)</f>
        <v>12570</v>
      </c>
      <c r="C333" s="15">
        <f>MAX(0,MIN(A333-B333,inputs!$C$4)*inputs!$B$3)</f>
        <v>4106</v>
      </c>
      <c r="D333" s="16">
        <f>MAX(0,(MIN(A333,inputs!$C$5)-(inputs!$C$4+B333))*inputs!$B$4)</f>
        <v>0</v>
      </c>
      <c r="E333" s="16">
        <f>MAX(0, (calculations!A333-inputs!$C$5)*inputs!$B$5)</f>
        <v>0</v>
      </c>
      <c r="F333" s="19">
        <f>MAX(0,inputs!$B$13*(MIN(calculations!A333,inputs!$C$14)-inputs!$C$13))+MAX(0,inputs!$B$14*(calculations!A333-inputs!$C$14))</f>
        <v>2720.2250000000004</v>
      </c>
      <c r="G333" s="22">
        <f>MAX(MIN((calculations!A333-inputs!$B$21)/10000,100%),0) * inputs!$B$18</f>
        <v>0</v>
      </c>
      <c r="H333" s="24">
        <f>MIN(inputs!$B$32,A333)</f>
        <v>20000</v>
      </c>
      <c r="I333" s="24">
        <f>inputs!$B$29*(1+inputs!$B$33)-MAX(0,inputs!$B$31*(H333-inputs!$B$30))</f>
        <v>46486.999999999993</v>
      </c>
      <c r="J333" s="19">
        <f>$H333+(INT(COLUMN(J$1)/2) - 5) * ($A333-$H333)/9</f>
        <v>20000</v>
      </c>
      <c r="K333" s="24">
        <f>MAX(0,I333*(1+inputs!$B$33)-MAX(0,inputs!$B$31*(J333-inputs!$B$30)))</f>
        <v>47184.304999999986</v>
      </c>
      <c r="L333" s="19">
        <f>$H333+(INT(COLUMN(L$1)/2) - 5) * ($A333-$H333)/9</f>
        <v>21455.555555555555</v>
      </c>
      <c r="M333" s="24">
        <f>MAX(0,K333*(1+inputs!$B$33)-MAX(0,inputs!$B$31*(L333-inputs!$B$30)))</f>
        <v>47777.629574999977</v>
      </c>
      <c r="N333" s="19">
        <f>$H333+(INT(COLUMN(N$1)/2) - 5) * ($A333-$H333)/9</f>
        <v>22911.111111111109</v>
      </c>
      <c r="O333" s="24">
        <f>MAX(0,M333*(1+inputs!$B$33)-MAX(0,inputs!$B$31*(N333-inputs!$B$30)))</f>
        <v>48248.854018624967</v>
      </c>
      <c r="P333" s="19">
        <f>$H333+(INT(COLUMN(P$1)/2) - 5) * ($A333-$H333)/9</f>
        <v>24366.666666666668</v>
      </c>
      <c r="Q333" s="24">
        <f>MAX(0,O333*(1+inputs!$B$33)-MAX(0,inputs!$B$31*(P333-inputs!$B$30)))</f>
        <v>48596.146828904333</v>
      </c>
      <c r="R333" s="19">
        <f>$H333+(INT(COLUMN(R$1)/2) - 5) * ($A333-$H333)/9</f>
        <v>25822.222222222223</v>
      </c>
      <c r="S333" s="24">
        <f>MAX(0,Q333*(1+inputs!$B$33)-MAX(0,inputs!$B$31*(R333-inputs!$B$30)))</f>
        <v>48817.649031337889</v>
      </c>
      <c r="T333" s="19">
        <f>$H333+(INT(COLUMN(T$1)/2) - 5) * ($A333-$H333)/9</f>
        <v>27277.777777777777</v>
      </c>
      <c r="U333" s="24">
        <f>MAX(0,S333*(1+inputs!$B$33)-MAX(0,inputs!$B$31*(T333-inputs!$B$30)))</f>
        <v>48911.473766807947</v>
      </c>
      <c r="V333" s="19">
        <f>$H333+(INT(COLUMN(V$1)/2) - 5) * ($A333-$H333)/9</f>
        <v>28733.333333333336</v>
      </c>
      <c r="W333" s="24">
        <f>MAX(0,U333*(1+inputs!$B$33)-MAX(0,inputs!$B$31*(V333-inputs!$B$30)))</f>
        <v>48875.705873310057</v>
      </c>
      <c r="X333" s="19">
        <f>$H333+(INT(COLUMN(X$1)/2) - 5) * ($A333-$H333)/9</f>
        <v>30188.888888888891</v>
      </c>
      <c r="Y333" s="24">
        <f>MAX(0,W333*(1+inputs!$B$33)-MAX(0,inputs!$B$31*(X333-inputs!$B$30)))</f>
        <v>48708.401461409703</v>
      </c>
      <c r="Z333" s="19">
        <f>IF(inputs!$B$27="YES",MAX(0,inputs!$B$31*(X333-inputs!$B$30)),0)</f>
        <v>0</v>
      </c>
      <c r="AA333" s="3">
        <f t="shared" si="22"/>
        <v>6826.2250000000004</v>
      </c>
      <c r="AB333" s="1">
        <f t="shared" si="23"/>
        <v>0.33250000000000002</v>
      </c>
      <c r="AC333" s="8">
        <f t="shared" si="20"/>
        <v>26273.775000000001</v>
      </c>
    </row>
    <row r="334" spans="1:29" x14ac:dyDescent="0.2">
      <c r="A334" s="11">
        <f t="shared" si="21"/>
        <v>33200</v>
      </c>
      <c r="B334" s="15">
        <f>inputs!$C$3-MAX(0,MIN((calculations!A334-inputs!$B$8)*0.5,inputs!$C$3))+IF(AND(inputs!$B$23="YES",A334&lt;=inputs!$B$25),inputs!$B$24,0)</f>
        <v>12570</v>
      </c>
      <c r="C334" s="15">
        <f>MAX(0,MIN(A334-B334,inputs!$C$4)*inputs!$B$3)</f>
        <v>4126</v>
      </c>
      <c r="D334" s="16">
        <f>MAX(0,(MIN(A334,inputs!$C$5)-(inputs!$C$4+B334))*inputs!$B$4)</f>
        <v>0</v>
      </c>
      <c r="E334" s="16">
        <f>MAX(0, (calculations!A334-inputs!$C$5)*inputs!$B$5)</f>
        <v>0</v>
      </c>
      <c r="F334" s="19">
        <f>MAX(0,inputs!$B$13*(MIN(calculations!A334,inputs!$C$14)-inputs!$C$13))+MAX(0,inputs!$B$14*(calculations!A334-inputs!$C$14))</f>
        <v>2733.4750000000004</v>
      </c>
      <c r="G334" s="22">
        <f>MAX(MIN((calculations!A334-inputs!$B$21)/10000,100%),0) * inputs!$B$18</f>
        <v>0</v>
      </c>
      <c r="H334" s="24">
        <f>MIN(inputs!$B$32,A334)</f>
        <v>20000</v>
      </c>
      <c r="I334" s="24">
        <f>inputs!$B$29*(1+inputs!$B$33)-MAX(0,inputs!$B$31*(H334-inputs!$B$30))</f>
        <v>46486.999999999993</v>
      </c>
      <c r="J334" s="19">
        <f>$H334+(INT(COLUMN(J$1)/2) - 5) * ($A334-$H334)/9</f>
        <v>20000</v>
      </c>
      <c r="K334" s="24">
        <f>MAX(0,I334*(1+inputs!$B$33)-MAX(0,inputs!$B$31*(J334-inputs!$B$30)))</f>
        <v>47184.304999999986</v>
      </c>
      <c r="L334" s="19">
        <f>$H334+(INT(COLUMN(L$1)/2) - 5) * ($A334-$H334)/9</f>
        <v>21466.666666666668</v>
      </c>
      <c r="M334" s="24">
        <f>MAX(0,K334*(1+inputs!$B$33)-MAX(0,inputs!$B$31*(L334-inputs!$B$30)))</f>
        <v>47776.629574999977</v>
      </c>
      <c r="N334" s="19">
        <f>$H334+(INT(COLUMN(N$1)/2) - 5) * ($A334-$H334)/9</f>
        <v>22933.333333333332</v>
      </c>
      <c r="O334" s="24">
        <f>MAX(0,M334*(1+inputs!$B$33)-MAX(0,inputs!$B$31*(N334-inputs!$B$30)))</f>
        <v>48245.839018624967</v>
      </c>
      <c r="P334" s="19">
        <f>$H334+(INT(COLUMN(P$1)/2) - 5) * ($A334-$H334)/9</f>
        <v>24400</v>
      </c>
      <c r="Q334" s="24">
        <f>MAX(0,O334*(1+inputs!$B$33)-MAX(0,inputs!$B$31*(P334-inputs!$B$30)))</f>
        <v>48590.086603904332</v>
      </c>
      <c r="R334" s="19">
        <f>$H334+(INT(COLUMN(R$1)/2) - 5) * ($A334-$H334)/9</f>
        <v>25866.666666666668</v>
      </c>
      <c r="S334" s="24">
        <f>MAX(0,Q334*(1+inputs!$B$33)-MAX(0,inputs!$B$31*(R334-inputs!$B$30)))</f>
        <v>48807.497902962888</v>
      </c>
      <c r="T334" s="19">
        <f>$H334+(INT(COLUMN(T$1)/2) - 5) * ($A334-$H334)/9</f>
        <v>27333.333333333332</v>
      </c>
      <c r="U334" s="24">
        <f>MAX(0,S334*(1+inputs!$B$33)-MAX(0,inputs!$B$31*(T334-inputs!$B$30)))</f>
        <v>48896.170371507324</v>
      </c>
      <c r="V334" s="19">
        <f>$H334+(INT(COLUMN(V$1)/2) - 5) * ($A334-$H334)/9</f>
        <v>28800</v>
      </c>
      <c r="W334" s="24">
        <f>MAX(0,U334*(1+inputs!$B$33)-MAX(0,inputs!$B$31*(V334-inputs!$B$30)))</f>
        <v>48854.172927079926</v>
      </c>
      <c r="X334" s="19">
        <f>$H334+(INT(COLUMN(X$1)/2) - 5) * ($A334-$H334)/9</f>
        <v>30266.666666666664</v>
      </c>
      <c r="Y334" s="24">
        <f>MAX(0,W334*(1+inputs!$B$33)-MAX(0,inputs!$B$31*(X334-inputs!$B$30)))</f>
        <v>48679.545520986117</v>
      </c>
      <c r="Z334" s="19">
        <f>IF(inputs!$B$27="YES",MAX(0,inputs!$B$31*(X334-inputs!$B$30)),0)</f>
        <v>0</v>
      </c>
      <c r="AA334" s="3">
        <f t="shared" si="22"/>
        <v>6859.4750000000004</v>
      </c>
      <c r="AB334" s="1">
        <f t="shared" si="23"/>
        <v>0.33250000000000002</v>
      </c>
      <c r="AC334" s="8">
        <f t="shared" si="20"/>
        <v>26340.525000000001</v>
      </c>
    </row>
    <row r="335" spans="1:29" x14ac:dyDescent="0.2">
      <c r="A335" s="11">
        <f t="shared" si="21"/>
        <v>33300</v>
      </c>
      <c r="B335" s="15">
        <f>inputs!$C$3-MAX(0,MIN((calculations!A335-inputs!$B$8)*0.5,inputs!$C$3))+IF(AND(inputs!$B$23="YES",A335&lt;=inputs!$B$25),inputs!$B$24,0)</f>
        <v>12570</v>
      </c>
      <c r="C335" s="15">
        <f>MAX(0,MIN(A335-B335,inputs!$C$4)*inputs!$B$3)</f>
        <v>4146</v>
      </c>
      <c r="D335" s="16">
        <f>MAX(0,(MIN(A335,inputs!$C$5)-(inputs!$C$4+B335))*inputs!$B$4)</f>
        <v>0</v>
      </c>
      <c r="E335" s="16">
        <f>MAX(0, (calculations!A335-inputs!$C$5)*inputs!$B$5)</f>
        <v>0</v>
      </c>
      <c r="F335" s="19">
        <f>MAX(0,inputs!$B$13*(MIN(calculations!A335,inputs!$C$14)-inputs!$C$13))+MAX(0,inputs!$B$14*(calculations!A335-inputs!$C$14))</f>
        <v>2746.7250000000004</v>
      </c>
      <c r="G335" s="22">
        <f>MAX(MIN((calculations!A335-inputs!$B$21)/10000,100%),0) * inputs!$B$18</f>
        <v>0</v>
      </c>
      <c r="H335" s="24">
        <f>MIN(inputs!$B$32,A335)</f>
        <v>20000</v>
      </c>
      <c r="I335" s="24">
        <f>inputs!$B$29*(1+inputs!$B$33)-MAX(0,inputs!$B$31*(H335-inputs!$B$30))</f>
        <v>46486.999999999993</v>
      </c>
      <c r="J335" s="19">
        <f>$H335+(INT(COLUMN(J$1)/2) - 5) * ($A335-$H335)/9</f>
        <v>20000</v>
      </c>
      <c r="K335" s="24">
        <f>MAX(0,I335*(1+inputs!$B$33)-MAX(0,inputs!$B$31*(J335-inputs!$B$30)))</f>
        <v>47184.304999999986</v>
      </c>
      <c r="L335" s="19">
        <f>$H335+(INT(COLUMN(L$1)/2) - 5) * ($A335-$H335)/9</f>
        <v>21477.777777777777</v>
      </c>
      <c r="M335" s="24">
        <f>MAX(0,K335*(1+inputs!$B$33)-MAX(0,inputs!$B$31*(L335-inputs!$B$30)))</f>
        <v>47775.629574999977</v>
      </c>
      <c r="N335" s="19">
        <f>$H335+(INT(COLUMN(N$1)/2) - 5) * ($A335-$H335)/9</f>
        <v>22955.555555555555</v>
      </c>
      <c r="O335" s="24">
        <f>MAX(0,M335*(1+inputs!$B$33)-MAX(0,inputs!$B$31*(N335-inputs!$B$30)))</f>
        <v>48242.824018624968</v>
      </c>
      <c r="P335" s="19">
        <f>$H335+(INT(COLUMN(P$1)/2) - 5) * ($A335-$H335)/9</f>
        <v>24433.333333333332</v>
      </c>
      <c r="Q335" s="24">
        <f>MAX(0,O335*(1+inputs!$B$33)-MAX(0,inputs!$B$31*(P335-inputs!$B$30)))</f>
        <v>48584.026378904338</v>
      </c>
      <c r="R335" s="19">
        <f>$H335+(INT(COLUMN(R$1)/2) - 5) * ($A335-$H335)/9</f>
        <v>25911.111111111109</v>
      </c>
      <c r="S335" s="24">
        <f>MAX(0,Q335*(1+inputs!$B$33)-MAX(0,inputs!$B$31*(R335-inputs!$B$30)))</f>
        <v>48797.346774587895</v>
      </c>
      <c r="T335" s="19">
        <f>$H335+(INT(COLUMN(T$1)/2) - 5) * ($A335-$H335)/9</f>
        <v>27388.888888888891</v>
      </c>
      <c r="U335" s="24">
        <f>MAX(0,S335*(1+inputs!$B$33)-MAX(0,inputs!$B$31*(T335-inputs!$B$30)))</f>
        <v>48880.866976206707</v>
      </c>
      <c r="V335" s="19">
        <f>$H335+(INT(COLUMN(V$1)/2) - 5) * ($A335-$H335)/9</f>
        <v>28866.666666666664</v>
      </c>
      <c r="W335" s="24">
        <f>MAX(0,U335*(1+inputs!$B$33)-MAX(0,inputs!$B$31*(V335-inputs!$B$30)))</f>
        <v>48832.639980849803</v>
      </c>
      <c r="X335" s="19">
        <f>$H335+(INT(COLUMN(X$1)/2) - 5) * ($A335-$H335)/9</f>
        <v>30344.444444444445</v>
      </c>
      <c r="Y335" s="24">
        <f>MAX(0,W335*(1+inputs!$B$33)-MAX(0,inputs!$B$31*(X335-inputs!$B$30)))</f>
        <v>48650.689580562539</v>
      </c>
      <c r="Z335" s="19">
        <f>IF(inputs!$B$27="YES",MAX(0,inputs!$B$31*(X335-inputs!$B$30)),0)</f>
        <v>0</v>
      </c>
      <c r="AA335" s="3">
        <f t="shared" si="22"/>
        <v>6892.7250000000004</v>
      </c>
      <c r="AB335" s="1">
        <f t="shared" si="23"/>
        <v>0.33250000000000002</v>
      </c>
      <c r="AC335" s="8">
        <f t="shared" si="20"/>
        <v>26407.275000000001</v>
      </c>
    </row>
    <row r="336" spans="1:29" x14ac:dyDescent="0.2">
      <c r="A336" s="11">
        <f t="shared" si="21"/>
        <v>33400</v>
      </c>
      <c r="B336" s="15">
        <f>inputs!$C$3-MAX(0,MIN((calculations!A336-inputs!$B$8)*0.5,inputs!$C$3))+IF(AND(inputs!$B$23="YES",A336&lt;=inputs!$B$25),inputs!$B$24,0)</f>
        <v>12570</v>
      </c>
      <c r="C336" s="15">
        <f>MAX(0,MIN(A336-B336,inputs!$C$4)*inputs!$B$3)</f>
        <v>4166</v>
      </c>
      <c r="D336" s="16">
        <f>MAX(0,(MIN(A336,inputs!$C$5)-(inputs!$C$4+B336))*inputs!$B$4)</f>
        <v>0</v>
      </c>
      <c r="E336" s="16">
        <f>MAX(0, (calculations!A336-inputs!$C$5)*inputs!$B$5)</f>
        <v>0</v>
      </c>
      <c r="F336" s="19">
        <f>MAX(0,inputs!$B$13*(MIN(calculations!A336,inputs!$C$14)-inputs!$C$13))+MAX(0,inputs!$B$14*(calculations!A336-inputs!$C$14))</f>
        <v>2759.9750000000004</v>
      </c>
      <c r="G336" s="22">
        <f>MAX(MIN((calculations!A336-inputs!$B$21)/10000,100%),0) * inputs!$B$18</f>
        <v>0</v>
      </c>
      <c r="H336" s="24">
        <f>MIN(inputs!$B$32,A336)</f>
        <v>20000</v>
      </c>
      <c r="I336" s="24">
        <f>inputs!$B$29*(1+inputs!$B$33)-MAX(0,inputs!$B$31*(H336-inputs!$B$30))</f>
        <v>46486.999999999993</v>
      </c>
      <c r="J336" s="19">
        <f>$H336+(INT(COLUMN(J$1)/2) - 5) * ($A336-$H336)/9</f>
        <v>20000</v>
      </c>
      <c r="K336" s="24">
        <f>MAX(0,I336*(1+inputs!$B$33)-MAX(0,inputs!$B$31*(J336-inputs!$B$30)))</f>
        <v>47184.304999999986</v>
      </c>
      <c r="L336" s="19">
        <f>$H336+(INT(COLUMN(L$1)/2) - 5) * ($A336-$H336)/9</f>
        <v>21488.888888888891</v>
      </c>
      <c r="M336" s="24">
        <f>MAX(0,K336*(1+inputs!$B$33)-MAX(0,inputs!$B$31*(L336-inputs!$B$30)))</f>
        <v>47774.629574999977</v>
      </c>
      <c r="N336" s="19">
        <f>$H336+(INT(COLUMN(N$1)/2) - 5) * ($A336-$H336)/9</f>
        <v>22977.777777777777</v>
      </c>
      <c r="O336" s="24">
        <f>MAX(0,M336*(1+inputs!$B$33)-MAX(0,inputs!$B$31*(N336-inputs!$B$30)))</f>
        <v>48239.809018624968</v>
      </c>
      <c r="P336" s="19">
        <f>$H336+(INT(COLUMN(P$1)/2) - 5) * ($A336-$H336)/9</f>
        <v>24466.666666666668</v>
      </c>
      <c r="Q336" s="24">
        <f>MAX(0,O336*(1+inputs!$B$33)-MAX(0,inputs!$B$31*(P336-inputs!$B$30)))</f>
        <v>48577.966153904337</v>
      </c>
      <c r="R336" s="19">
        <f>$H336+(INT(COLUMN(R$1)/2) - 5) * ($A336-$H336)/9</f>
        <v>25955.555555555555</v>
      </c>
      <c r="S336" s="24">
        <f>MAX(0,Q336*(1+inputs!$B$33)-MAX(0,inputs!$B$31*(R336-inputs!$B$30)))</f>
        <v>48787.195646212895</v>
      </c>
      <c r="T336" s="19">
        <f>$H336+(INT(COLUMN(T$1)/2) - 5) * ($A336-$H336)/9</f>
        <v>27444.444444444445</v>
      </c>
      <c r="U336" s="24">
        <f>MAX(0,S336*(1+inputs!$B$33)-MAX(0,inputs!$B$31*(T336-inputs!$B$30)))</f>
        <v>48865.563580906084</v>
      </c>
      <c r="V336" s="19">
        <f>$H336+(INT(COLUMN(V$1)/2) - 5) * ($A336-$H336)/9</f>
        <v>28933.333333333336</v>
      </c>
      <c r="W336" s="24">
        <f>MAX(0,U336*(1+inputs!$B$33)-MAX(0,inputs!$B$31*(V336-inputs!$B$30)))</f>
        <v>48811.107034619665</v>
      </c>
      <c r="X336" s="19">
        <f>$H336+(INT(COLUMN(X$1)/2) - 5) * ($A336-$H336)/9</f>
        <v>30422.222222222223</v>
      </c>
      <c r="Y336" s="24">
        <f>MAX(0,W336*(1+inputs!$B$33)-MAX(0,inputs!$B$31*(X336-inputs!$B$30)))</f>
        <v>48621.833640138953</v>
      </c>
      <c r="Z336" s="19">
        <f>IF(inputs!$B$27="YES",MAX(0,inputs!$B$31*(X336-inputs!$B$30)),0)</f>
        <v>0</v>
      </c>
      <c r="AA336" s="3">
        <f t="shared" si="22"/>
        <v>6925.9750000000004</v>
      </c>
      <c r="AB336" s="1">
        <f t="shared" si="23"/>
        <v>0.33250000000000002</v>
      </c>
      <c r="AC336" s="8">
        <f t="shared" si="20"/>
        <v>26474.025000000001</v>
      </c>
    </row>
    <row r="337" spans="1:29" x14ac:dyDescent="0.2">
      <c r="A337" s="11">
        <f t="shared" si="21"/>
        <v>33500</v>
      </c>
      <c r="B337" s="15">
        <f>inputs!$C$3-MAX(0,MIN((calculations!A337-inputs!$B$8)*0.5,inputs!$C$3))+IF(AND(inputs!$B$23="YES",A337&lt;=inputs!$B$25),inputs!$B$24,0)</f>
        <v>12570</v>
      </c>
      <c r="C337" s="15">
        <f>MAX(0,MIN(A337-B337,inputs!$C$4)*inputs!$B$3)</f>
        <v>4186</v>
      </c>
      <c r="D337" s="16">
        <f>MAX(0,(MIN(A337,inputs!$C$5)-(inputs!$C$4+B337))*inputs!$B$4)</f>
        <v>0</v>
      </c>
      <c r="E337" s="16">
        <f>MAX(0, (calculations!A337-inputs!$C$5)*inputs!$B$5)</f>
        <v>0</v>
      </c>
      <c r="F337" s="19">
        <f>MAX(0,inputs!$B$13*(MIN(calculations!A337,inputs!$C$14)-inputs!$C$13))+MAX(0,inputs!$B$14*(calculations!A337-inputs!$C$14))</f>
        <v>2773.2250000000004</v>
      </c>
      <c r="G337" s="22">
        <f>MAX(MIN((calculations!A337-inputs!$B$21)/10000,100%),0) * inputs!$B$18</f>
        <v>0</v>
      </c>
      <c r="H337" s="24">
        <f>MIN(inputs!$B$32,A337)</f>
        <v>20000</v>
      </c>
      <c r="I337" s="24">
        <f>inputs!$B$29*(1+inputs!$B$33)-MAX(0,inputs!$B$31*(H337-inputs!$B$30))</f>
        <v>46486.999999999993</v>
      </c>
      <c r="J337" s="19">
        <f>$H337+(INT(COLUMN(J$1)/2) - 5) * ($A337-$H337)/9</f>
        <v>20000</v>
      </c>
      <c r="K337" s="24">
        <f>MAX(0,I337*(1+inputs!$B$33)-MAX(0,inputs!$B$31*(J337-inputs!$B$30)))</f>
        <v>47184.304999999986</v>
      </c>
      <c r="L337" s="19">
        <f>$H337+(INT(COLUMN(L$1)/2) - 5) * ($A337-$H337)/9</f>
        <v>21500</v>
      </c>
      <c r="M337" s="24">
        <f>MAX(0,K337*(1+inputs!$B$33)-MAX(0,inputs!$B$31*(L337-inputs!$B$30)))</f>
        <v>47773.629574999977</v>
      </c>
      <c r="N337" s="19">
        <f>$H337+(INT(COLUMN(N$1)/2) - 5) * ($A337-$H337)/9</f>
        <v>23000</v>
      </c>
      <c r="O337" s="24">
        <f>MAX(0,M337*(1+inputs!$B$33)-MAX(0,inputs!$B$31*(N337-inputs!$B$30)))</f>
        <v>48236.794018624969</v>
      </c>
      <c r="P337" s="19">
        <f>$H337+(INT(COLUMN(P$1)/2) - 5) * ($A337-$H337)/9</f>
        <v>24500</v>
      </c>
      <c r="Q337" s="24">
        <f>MAX(0,O337*(1+inputs!$B$33)-MAX(0,inputs!$B$31*(P337-inputs!$B$30)))</f>
        <v>48571.905928904336</v>
      </c>
      <c r="R337" s="19">
        <f>$H337+(INT(COLUMN(R$1)/2) - 5) * ($A337-$H337)/9</f>
        <v>26000</v>
      </c>
      <c r="S337" s="24">
        <f>MAX(0,Q337*(1+inputs!$B$33)-MAX(0,inputs!$B$31*(R337-inputs!$B$30)))</f>
        <v>48777.044517837894</v>
      </c>
      <c r="T337" s="19">
        <f>$H337+(INT(COLUMN(T$1)/2) - 5) * ($A337-$H337)/9</f>
        <v>27500</v>
      </c>
      <c r="U337" s="24">
        <f>MAX(0,S337*(1+inputs!$B$33)-MAX(0,inputs!$B$31*(T337-inputs!$B$30)))</f>
        <v>48850.260185605453</v>
      </c>
      <c r="V337" s="19">
        <f>$H337+(INT(COLUMN(V$1)/2) - 5) * ($A337-$H337)/9</f>
        <v>29000</v>
      </c>
      <c r="W337" s="24">
        <f>MAX(0,U337*(1+inputs!$B$33)-MAX(0,inputs!$B$31*(V337-inputs!$B$30)))</f>
        <v>48789.574088389527</v>
      </c>
      <c r="X337" s="19">
        <f>$H337+(INT(COLUMN(X$1)/2) - 5) * ($A337-$H337)/9</f>
        <v>30500</v>
      </c>
      <c r="Y337" s="24">
        <f>MAX(0,W337*(1+inputs!$B$33)-MAX(0,inputs!$B$31*(X337-inputs!$B$30)))</f>
        <v>48592.97769971536</v>
      </c>
      <c r="Z337" s="19">
        <f>IF(inputs!$B$27="YES",MAX(0,inputs!$B$31*(X337-inputs!$B$30)),0)</f>
        <v>0</v>
      </c>
      <c r="AA337" s="3">
        <f t="shared" si="22"/>
        <v>6959.2250000000004</v>
      </c>
      <c r="AB337" s="1">
        <f t="shared" si="23"/>
        <v>0.33250000000000002</v>
      </c>
      <c r="AC337" s="8">
        <f t="shared" si="20"/>
        <v>26540.775000000001</v>
      </c>
    </row>
    <row r="338" spans="1:29" x14ac:dyDescent="0.2">
      <c r="A338" s="11">
        <f t="shared" si="21"/>
        <v>33600</v>
      </c>
      <c r="B338" s="15">
        <f>inputs!$C$3-MAX(0,MIN((calculations!A338-inputs!$B$8)*0.5,inputs!$C$3))+IF(AND(inputs!$B$23="YES",A338&lt;=inputs!$B$25),inputs!$B$24,0)</f>
        <v>12570</v>
      </c>
      <c r="C338" s="15">
        <f>MAX(0,MIN(A338-B338,inputs!$C$4)*inputs!$B$3)</f>
        <v>4206</v>
      </c>
      <c r="D338" s="16">
        <f>MAX(0,(MIN(A338,inputs!$C$5)-(inputs!$C$4+B338))*inputs!$B$4)</f>
        <v>0</v>
      </c>
      <c r="E338" s="16">
        <f>MAX(0, (calculations!A338-inputs!$C$5)*inputs!$B$5)</f>
        <v>0</v>
      </c>
      <c r="F338" s="19">
        <f>MAX(0,inputs!$B$13*(MIN(calculations!A338,inputs!$C$14)-inputs!$C$13))+MAX(0,inputs!$B$14*(calculations!A338-inputs!$C$14))</f>
        <v>2786.4750000000004</v>
      </c>
      <c r="G338" s="22">
        <f>MAX(MIN((calculations!A338-inputs!$B$21)/10000,100%),0) * inputs!$B$18</f>
        <v>0</v>
      </c>
      <c r="H338" s="24">
        <f>MIN(inputs!$B$32,A338)</f>
        <v>20000</v>
      </c>
      <c r="I338" s="24">
        <f>inputs!$B$29*(1+inputs!$B$33)-MAX(0,inputs!$B$31*(H338-inputs!$B$30))</f>
        <v>46486.999999999993</v>
      </c>
      <c r="J338" s="19">
        <f>$H338+(INT(COLUMN(J$1)/2) - 5) * ($A338-$H338)/9</f>
        <v>20000</v>
      </c>
      <c r="K338" s="24">
        <f>MAX(0,I338*(1+inputs!$B$33)-MAX(0,inputs!$B$31*(J338-inputs!$B$30)))</f>
        <v>47184.304999999986</v>
      </c>
      <c r="L338" s="19">
        <f>$H338+(INT(COLUMN(L$1)/2) - 5) * ($A338-$H338)/9</f>
        <v>21511.111111111109</v>
      </c>
      <c r="M338" s="24">
        <f>MAX(0,K338*(1+inputs!$B$33)-MAX(0,inputs!$B$31*(L338-inputs!$B$30)))</f>
        <v>47772.629574999977</v>
      </c>
      <c r="N338" s="19">
        <f>$H338+(INT(COLUMN(N$1)/2) - 5) * ($A338-$H338)/9</f>
        <v>23022.222222222223</v>
      </c>
      <c r="O338" s="24">
        <f>MAX(0,M338*(1+inputs!$B$33)-MAX(0,inputs!$B$31*(N338-inputs!$B$30)))</f>
        <v>48233.779018624969</v>
      </c>
      <c r="P338" s="19">
        <f>$H338+(INT(COLUMN(P$1)/2) - 5) * ($A338-$H338)/9</f>
        <v>24533.333333333332</v>
      </c>
      <c r="Q338" s="24">
        <f>MAX(0,O338*(1+inputs!$B$33)-MAX(0,inputs!$B$31*(P338-inputs!$B$30)))</f>
        <v>48565.845703904335</v>
      </c>
      <c r="R338" s="19">
        <f>$H338+(INT(COLUMN(R$1)/2) - 5) * ($A338-$H338)/9</f>
        <v>26044.444444444445</v>
      </c>
      <c r="S338" s="24">
        <f>MAX(0,Q338*(1+inputs!$B$33)-MAX(0,inputs!$B$31*(R338-inputs!$B$30)))</f>
        <v>48766.893389462894</v>
      </c>
      <c r="T338" s="19">
        <f>$H338+(INT(COLUMN(T$1)/2) - 5) * ($A338-$H338)/9</f>
        <v>27555.555555555555</v>
      </c>
      <c r="U338" s="24">
        <f>MAX(0,S338*(1+inputs!$B$33)-MAX(0,inputs!$B$31*(T338-inputs!$B$30)))</f>
        <v>48834.95679030483</v>
      </c>
      <c r="V338" s="19">
        <f>$H338+(INT(COLUMN(V$1)/2) - 5) * ($A338-$H338)/9</f>
        <v>29066.666666666664</v>
      </c>
      <c r="W338" s="24">
        <f>MAX(0,U338*(1+inputs!$B$33)-MAX(0,inputs!$B$31*(V338-inputs!$B$30)))</f>
        <v>48768.041142159396</v>
      </c>
      <c r="X338" s="19">
        <f>$H338+(INT(COLUMN(X$1)/2) - 5) * ($A338-$H338)/9</f>
        <v>30577.777777777777</v>
      </c>
      <c r="Y338" s="24">
        <f>MAX(0,W338*(1+inputs!$B$33)-MAX(0,inputs!$B$31*(X338-inputs!$B$30)))</f>
        <v>48564.121759291782</v>
      </c>
      <c r="Z338" s="19">
        <f>IF(inputs!$B$27="YES",MAX(0,inputs!$B$31*(X338-inputs!$B$30)),0)</f>
        <v>0</v>
      </c>
      <c r="AA338" s="3">
        <f t="shared" si="22"/>
        <v>6992.4750000000004</v>
      </c>
      <c r="AB338" s="1">
        <f t="shared" si="23"/>
        <v>0.33250000000000002</v>
      </c>
      <c r="AC338" s="8">
        <f t="shared" si="20"/>
        <v>26607.525000000001</v>
      </c>
    </row>
    <row r="339" spans="1:29" x14ac:dyDescent="0.2">
      <c r="A339" s="11">
        <f t="shared" si="21"/>
        <v>33700</v>
      </c>
      <c r="B339" s="15">
        <f>inputs!$C$3-MAX(0,MIN((calculations!A339-inputs!$B$8)*0.5,inputs!$C$3))+IF(AND(inputs!$B$23="YES",A339&lt;=inputs!$B$25),inputs!$B$24,0)</f>
        <v>12570</v>
      </c>
      <c r="C339" s="15">
        <f>MAX(0,MIN(A339-B339,inputs!$C$4)*inputs!$B$3)</f>
        <v>4226</v>
      </c>
      <c r="D339" s="16">
        <f>MAX(0,(MIN(A339,inputs!$C$5)-(inputs!$C$4+B339))*inputs!$B$4)</f>
        <v>0</v>
      </c>
      <c r="E339" s="16">
        <f>MAX(0, (calculations!A339-inputs!$C$5)*inputs!$B$5)</f>
        <v>0</v>
      </c>
      <c r="F339" s="19">
        <f>MAX(0,inputs!$B$13*(MIN(calculations!A339,inputs!$C$14)-inputs!$C$13))+MAX(0,inputs!$B$14*(calculations!A339-inputs!$C$14))</f>
        <v>2799.7250000000004</v>
      </c>
      <c r="G339" s="22">
        <f>MAX(MIN((calculations!A339-inputs!$B$21)/10000,100%),0) * inputs!$B$18</f>
        <v>0</v>
      </c>
      <c r="H339" s="24">
        <f>MIN(inputs!$B$32,A339)</f>
        <v>20000</v>
      </c>
      <c r="I339" s="24">
        <f>inputs!$B$29*(1+inputs!$B$33)-MAX(0,inputs!$B$31*(H339-inputs!$B$30))</f>
        <v>46486.999999999993</v>
      </c>
      <c r="J339" s="19">
        <f>$H339+(INT(COLUMN(J$1)/2) - 5) * ($A339-$H339)/9</f>
        <v>20000</v>
      </c>
      <c r="K339" s="24">
        <f>MAX(0,I339*(1+inputs!$B$33)-MAX(0,inputs!$B$31*(J339-inputs!$B$30)))</f>
        <v>47184.304999999986</v>
      </c>
      <c r="L339" s="19">
        <f>$H339+(INT(COLUMN(L$1)/2) - 5) * ($A339-$H339)/9</f>
        <v>21522.222222222223</v>
      </c>
      <c r="M339" s="24">
        <f>MAX(0,K339*(1+inputs!$B$33)-MAX(0,inputs!$B$31*(L339-inputs!$B$30)))</f>
        <v>47771.629574999977</v>
      </c>
      <c r="N339" s="19">
        <f>$H339+(INT(COLUMN(N$1)/2) - 5) * ($A339-$H339)/9</f>
        <v>23044.444444444445</v>
      </c>
      <c r="O339" s="24">
        <f>MAX(0,M339*(1+inputs!$B$33)-MAX(0,inputs!$B$31*(N339-inputs!$B$30)))</f>
        <v>48230.76401862497</v>
      </c>
      <c r="P339" s="19">
        <f>$H339+(INT(COLUMN(P$1)/2) - 5) * ($A339-$H339)/9</f>
        <v>24566.666666666668</v>
      </c>
      <c r="Q339" s="24">
        <f>MAX(0,O339*(1+inputs!$B$33)-MAX(0,inputs!$B$31*(P339-inputs!$B$30)))</f>
        <v>48559.785478904334</v>
      </c>
      <c r="R339" s="19">
        <f>$H339+(INT(COLUMN(R$1)/2) - 5) * ($A339-$H339)/9</f>
        <v>26088.888888888891</v>
      </c>
      <c r="S339" s="24">
        <f>MAX(0,Q339*(1+inputs!$B$33)-MAX(0,inputs!$B$31*(R339-inputs!$B$30)))</f>
        <v>48756.742261087893</v>
      </c>
      <c r="T339" s="19">
        <f>$H339+(INT(COLUMN(T$1)/2) - 5) * ($A339-$H339)/9</f>
        <v>27611.111111111109</v>
      </c>
      <c r="U339" s="24">
        <f>MAX(0,S339*(1+inputs!$B$33)-MAX(0,inputs!$B$31*(T339-inputs!$B$30)))</f>
        <v>48819.653395004207</v>
      </c>
      <c r="V339" s="19">
        <f>$H339+(INT(COLUMN(V$1)/2) - 5) * ($A339-$H339)/9</f>
        <v>29133.333333333336</v>
      </c>
      <c r="W339" s="24">
        <f>MAX(0,U339*(1+inputs!$B$33)-MAX(0,inputs!$B$31*(V339-inputs!$B$30)))</f>
        <v>48746.508195929266</v>
      </c>
      <c r="X339" s="19">
        <f>$H339+(INT(COLUMN(X$1)/2) - 5) * ($A339-$H339)/9</f>
        <v>30655.555555555555</v>
      </c>
      <c r="Y339" s="24">
        <f>MAX(0,W339*(1+inputs!$B$33)-MAX(0,inputs!$B$31*(X339-inputs!$B$30)))</f>
        <v>48535.265818868196</v>
      </c>
      <c r="Z339" s="19">
        <f>IF(inputs!$B$27="YES",MAX(0,inputs!$B$31*(X339-inputs!$B$30)),0)</f>
        <v>0</v>
      </c>
      <c r="AA339" s="3">
        <f t="shared" si="22"/>
        <v>7025.7250000000004</v>
      </c>
      <c r="AB339" s="1">
        <f t="shared" si="23"/>
        <v>0.33250000000000002</v>
      </c>
      <c r="AC339" s="8">
        <f t="shared" si="20"/>
        <v>26674.275000000001</v>
      </c>
    </row>
    <row r="340" spans="1:29" x14ac:dyDescent="0.2">
      <c r="A340" s="11">
        <f t="shared" si="21"/>
        <v>33800</v>
      </c>
      <c r="B340" s="15">
        <f>inputs!$C$3-MAX(0,MIN((calculations!A340-inputs!$B$8)*0.5,inputs!$C$3))+IF(AND(inputs!$B$23="YES",A340&lt;=inputs!$B$25),inputs!$B$24,0)</f>
        <v>12570</v>
      </c>
      <c r="C340" s="15">
        <f>MAX(0,MIN(A340-B340,inputs!$C$4)*inputs!$B$3)</f>
        <v>4246</v>
      </c>
      <c r="D340" s="16">
        <f>MAX(0,(MIN(A340,inputs!$C$5)-(inputs!$C$4+B340))*inputs!$B$4)</f>
        <v>0</v>
      </c>
      <c r="E340" s="16">
        <f>MAX(0, (calculations!A340-inputs!$C$5)*inputs!$B$5)</f>
        <v>0</v>
      </c>
      <c r="F340" s="19">
        <f>MAX(0,inputs!$B$13*(MIN(calculations!A340,inputs!$C$14)-inputs!$C$13))+MAX(0,inputs!$B$14*(calculations!A340-inputs!$C$14))</f>
        <v>2812.9750000000004</v>
      </c>
      <c r="G340" s="22">
        <f>MAX(MIN((calculations!A340-inputs!$B$21)/10000,100%),0) * inputs!$B$18</f>
        <v>0</v>
      </c>
      <c r="H340" s="24">
        <f>MIN(inputs!$B$32,A340)</f>
        <v>20000</v>
      </c>
      <c r="I340" s="24">
        <f>inputs!$B$29*(1+inputs!$B$33)-MAX(0,inputs!$B$31*(H340-inputs!$B$30))</f>
        <v>46486.999999999993</v>
      </c>
      <c r="J340" s="19">
        <f>$H340+(INT(COLUMN(J$1)/2) - 5) * ($A340-$H340)/9</f>
        <v>20000</v>
      </c>
      <c r="K340" s="24">
        <f>MAX(0,I340*(1+inputs!$B$33)-MAX(0,inputs!$B$31*(J340-inputs!$B$30)))</f>
        <v>47184.304999999986</v>
      </c>
      <c r="L340" s="19">
        <f>$H340+(INT(COLUMN(L$1)/2) - 5) * ($A340-$H340)/9</f>
        <v>21533.333333333332</v>
      </c>
      <c r="M340" s="24">
        <f>MAX(0,K340*(1+inputs!$B$33)-MAX(0,inputs!$B$31*(L340-inputs!$B$30)))</f>
        <v>47770.629574999977</v>
      </c>
      <c r="N340" s="19">
        <f>$H340+(INT(COLUMN(N$1)/2) - 5) * ($A340-$H340)/9</f>
        <v>23066.666666666668</v>
      </c>
      <c r="O340" s="24">
        <f>MAX(0,M340*(1+inputs!$B$33)-MAX(0,inputs!$B$31*(N340-inputs!$B$30)))</f>
        <v>48227.749018624971</v>
      </c>
      <c r="P340" s="19">
        <f>$H340+(INT(COLUMN(P$1)/2) - 5) * ($A340-$H340)/9</f>
        <v>24600</v>
      </c>
      <c r="Q340" s="24">
        <f>MAX(0,O340*(1+inputs!$B$33)-MAX(0,inputs!$B$31*(P340-inputs!$B$30)))</f>
        <v>48553.72525390434</v>
      </c>
      <c r="R340" s="19">
        <f>$H340+(INT(COLUMN(R$1)/2) - 5) * ($A340-$H340)/9</f>
        <v>26133.333333333332</v>
      </c>
      <c r="S340" s="24">
        <f>MAX(0,Q340*(1+inputs!$B$33)-MAX(0,inputs!$B$31*(R340-inputs!$B$30)))</f>
        <v>48746.5911327129</v>
      </c>
      <c r="T340" s="19">
        <f>$H340+(INT(COLUMN(T$1)/2) - 5) * ($A340-$H340)/9</f>
        <v>27666.666666666668</v>
      </c>
      <c r="U340" s="24">
        <f>MAX(0,S340*(1+inputs!$B$33)-MAX(0,inputs!$B$31*(T340-inputs!$B$30)))</f>
        <v>48804.349999703583</v>
      </c>
      <c r="V340" s="19">
        <f>$H340+(INT(COLUMN(V$1)/2) - 5) * ($A340-$H340)/9</f>
        <v>29200</v>
      </c>
      <c r="W340" s="24">
        <f>MAX(0,U340*(1+inputs!$B$33)-MAX(0,inputs!$B$31*(V340-inputs!$B$30)))</f>
        <v>48724.975249699128</v>
      </c>
      <c r="X340" s="19">
        <f>$H340+(INT(COLUMN(X$1)/2) - 5) * ($A340-$H340)/9</f>
        <v>30733.333333333336</v>
      </c>
      <c r="Y340" s="24">
        <f>MAX(0,W340*(1+inputs!$B$33)-MAX(0,inputs!$B$31*(X340-inputs!$B$30)))</f>
        <v>48506.409878444611</v>
      </c>
      <c r="Z340" s="19">
        <f>IF(inputs!$B$27="YES",MAX(0,inputs!$B$31*(X340-inputs!$B$30)),0)</f>
        <v>0</v>
      </c>
      <c r="AA340" s="3">
        <f t="shared" si="22"/>
        <v>7058.9750000000004</v>
      </c>
      <c r="AB340" s="1">
        <f t="shared" si="23"/>
        <v>0.33250000000000002</v>
      </c>
      <c r="AC340" s="8">
        <f t="shared" si="20"/>
        <v>26741.025000000001</v>
      </c>
    </row>
    <row r="341" spans="1:29" x14ac:dyDescent="0.2">
      <c r="A341" s="11">
        <f t="shared" si="21"/>
        <v>33900</v>
      </c>
      <c r="B341" s="15">
        <f>inputs!$C$3-MAX(0,MIN((calculations!A341-inputs!$B$8)*0.5,inputs!$C$3))+IF(AND(inputs!$B$23="YES",A341&lt;=inputs!$B$25),inputs!$B$24,0)</f>
        <v>12570</v>
      </c>
      <c r="C341" s="15">
        <f>MAX(0,MIN(A341-B341,inputs!$C$4)*inputs!$B$3)</f>
        <v>4266</v>
      </c>
      <c r="D341" s="16">
        <f>MAX(0,(MIN(A341,inputs!$C$5)-(inputs!$C$4+B341))*inputs!$B$4)</f>
        <v>0</v>
      </c>
      <c r="E341" s="16">
        <f>MAX(0, (calculations!A341-inputs!$C$5)*inputs!$B$5)</f>
        <v>0</v>
      </c>
      <c r="F341" s="19">
        <f>MAX(0,inputs!$B$13*(MIN(calculations!A341,inputs!$C$14)-inputs!$C$13))+MAX(0,inputs!$B$14*(calculations!A341-inputs!$C$14))</f>
        <v>2826.2250000000004</v>
      </c>
      <c r="G341" s="22">
        <f>MAX(MIN((calculations!A341-inputs!$B$21)/10000,100%),0) * inputs!$B$18</f>
        <v>0</v>
      </c>
      <c r="H341" s="24">
        <f>MIN(inputs!$B$32,A341)</f>
        <v>20000</v>
      </c>
      <c r="I341" s="24">
        <f>inputs!$B$29*(1+inputs!$B$33)-MAX(0,inputs!$B$31*(H341-inputs!$B$30))</f>
        <v>46486.999999999993</v>
      </c>
      <c r="J341" s="19">
        <f>$H341+(INT(COLUMN(J$1)/2) - 5) * ($A341-$H341)/9</f>
        <v>20000</v>
      </c>
      <c r="K341" s="24">
        <f>MAX(0,I341*(1+inputs!$B$33)-MAX(0,inputs!$B$31*(J341-inputs!$B$30)))</f>
        <v>47184.304999999986</v>
      </c>
      <c r="L341" s="19">
        <f>$H341+(INT(COLUMN(L$1)/2) - 5) * ($A341-$H341)/9</f>
        <v>21544.444444444445</v>
      </c>
      <c r="M341" s="24">
        <f>MAX(0,K341*(1+inputs!$B$33)-MAX(0,inputs!$B$31*(L341-inputs!$B$30)))</f>
        <v>47769.629574999977</v>
      </c>
      <c r="N341" s="19">
        <f>$H341+(INT(COLUMN(N$1)/2) - 5) * ($A341-$H341)/9</f>
        <v>23088.888888888891</v>
      </c>
      <c r="O341" s="24">
        <f>MAX(0,M341*(1+inputs!$B$33)-MAX(0,inputs!$B$31*(N341-inputs!$B$30)))</f>
        <v>48224.734018624971</v>
      </c>
      <c r="P341" s="19">
        <f>$H341+(INT(COLUMN(P$1)/2) - 5) * ($A341-$H341)/9</f>
        <v>24633.333333333332</v>
      </c>
      <c r="Q341" s="24">
        <f>MAX(0,O341*(1+inputs!$B$33)-MAX(0,inputs!$B$31*(P341-inputs!$B$30)))</f>
        <v>48547.665028904339</v>
      </c>
      <c r="R341" s="19">
        <f>$H341+(INT(COLUMN(R$1)/2) - 5) * ($A341-$H341)/9</f>
        <v>26177.777777777777</v>
      </c>
      <c r="S341" s="24">
        <f>MAX(0,Q341*(1+inputs!$B$33)-MAX(0,inputs!$B$31*(R341-inputs!$B$30)))</f>
        <v>48736.440004337899</v>
      </c>
      <c r="T341" s="19">
        <f>$H341+(INT(COLUMN(T$1)/2) - 5) * ($A341-$H341)/9</f>
        <v>27722.222222222223</v>
      </c>
      <c r="U341" s="24">
        <f>MAX(0,S341*(1+inputs!$B$33)-MAX(0,inputs!$B$31*(T341-inputs!$B$30)))</f>
        <v>48789.04660440296</v>
      </c>
      <c r="V341" s="19">
        <f>$H341+(INT(COLUMN(V$1)/2) - 5) * ($A341-$H341)/9</f>
        <v>29266.666666666664</v>
      </c>
      <c r="W341" s="24">
        <f>MAX(0,U341*(1+inputs!$B$33)-MAX(0,inputs!$B$31*(V341-inputs!$B$30)))</f>
        <v>48703.442303468997</v>
      </c>
      <c r="X341" s="19">
        <f>$H341+(INT(COLUMN(X$1)/2) - 5) * ($A341-$H341)/9</f>
        <v>30811.111111111109</v>
      </c>
      <c r="Y341" s="24">
        <f>MAX(0,W341*(1+inputs!$B$33)-MAX(0,inputs!$B$31*(X341-inputs!$B$30)))</f>
        <v>48477.553938021025</v>
      </c>
      <c r="Z341" s="19">
        <f>IF(inputs!$B$27="YES",MAX(0,inputs!$B$31*(X341-inputs!$B$30)),0)</f>
        <v>0</v>
      </c>
      <c r="AA341" s="3">
        <f t="shared" si="22"/>
        <v>7092.2250000000004</v>
      </c>
      <c r="AB341" s="1">
        <f t="shared" si="23"/>
        <v>0.33250000000000002</v>
      </c>
      <c r="AC341" s="8">
        <f t="shared" si="20"/>
        <v>26807.775000000001</v>
      </c>
    </row>
    <row r="342" spans="1:29" x14ac:dyDescent="0.2">
      <c r="A342" s="11">
        <f t="shared" si="21"/>
        <v>34000</v>
      </c>
      <c r="B342" s="15">
        <f>inputs!$C$3-MAX(0,MIN((calculations!A342-inputs!$B$8)*0.5,inputs!$C$3))+IF(AND(inputs!$B$23="YES",A342&lt;=inputs!$B$25),inputs!$B$24,0)</f>
        <v>12570</v>
      </c>
      <c r="C342" s="15">
        <f>MAX(0,MIN(A342-B342,inputs!$C$4)*inputs!$B$3)</f>
        <v>4286</v>
      </c>
      <c r="D342" s="16">
        <f>MAX(0,(MIN(A342,inputs!$C$5)-(inputs!$C$4+B342))*inputs!$B$4)</f>
        <v>0</v>
      </c>
      <c r="E342" s="16">
        <f>MAX(0, (calculations!A342-inputs!$C$5)*inputs!$B$5)</f>
        <v>0</v>
      </c>
      <c r="F342" s="19">
        <f>MAX(0,inputs!$B$13*(MIN(calculations!A342,inputs!$C$14)-inputs!$C$13))+MAX(0,inputs!$B$14*(calculations!A342-inputs!$C$14))</f>
        <v>2839.4750000000004</v>
      </c>
      <c r="G342" s="22">
        <f>MAX(MIN((calculations!A342-inputs!$B$21)/10000,100%),0) * inputs!$B$18</f>
        <v>0</v>
      </c>
      <c r="H342" s="24">
        <f>MIN(inputs!$B$32,A342)</f>
        <v>20000</v>
      </c>
      <c r="I342" s="24">
        <f>inputs!$B$29*(1+inputs!$B$33)-MAX(0,inputs!$B$31*(H342-inputs!$B$30))</f>
        <v>46486.999999999993</v>
      </c>
      <c r="J342" s="19">
        <f>$H342+(INT(COLUMN(J$1)/2) - 5) * ($A342-$H342)/9</f>
        <v>20000</v>
      </c>
      <c r="K342" s="24">
        <f>MAX(0,I342*(1+inputs!$B$33)-MAX(0,inputs!$B$31*(J342-inputs!$B$30)))</f>
        <v>47184.304999999986</v>
      </c>
      <c r="L342" s="19">
        <f>$H342+(INT(COLUMN(L$1)/2) - 5) * ($A342-$H342)/9</f>
        <v>21555.555555555555</v>
      </c>
      <c r="M342" s="24">
        <f>MAX(0,K342*(1+inputs!$B$33)-MAX(0,inputs!$B$31*(L342-inputs!$B$30)))</f>
        <v>47768.629574999977</v>
      </c>
      <c r="N342" s="19">
        <f>$H342+(INT(COLUMN(N$1)/2) - 5) * ($A342-$H342)/9</f>
        <v>23111.111111111109</v>
      </c>
      <c r="O342" s="24">
        <f>MAX(0,M342*(1+inputs!$B$33)-MAX(0,inputs!$B$31*(N342-inputs!$B$30)))</f>
        <v>48221.719018624972</v>
      </c>
      <c r="P342" s="19">
        <f>$H342+(INT(COLUMN(P$1)/2) - 5) * ($A342-$H342)/9</f>
        <v>24666.666666666668</v>
      </c>
      <c r="Q342" s="24">
        <f>MAX(0,O342*(1+inputs!$B$33)-MAX(0,inputs!$B$31*(P342-inputs!$B$30)))</f>
        <v>48541.604803904338</v>
      </c>
      <c r="R342" s="19">
        <f>$H342+(INT(COLUMN(R$1)/2) - 5) * ($A342-$H342)/9</f>
        <v>26222.222222222223</v>
      </c>
      <c r="S342" s="24">
        <f>MAX(0,Q342*(1+inputs!$B$33)-MAX(0,inputs!$B$31*(R342-inputs!$B$30)))</f>
        <v>48726.288875962899</v>
      </c>
      <c r="T342" s="19">
        <f>$H342+(INT(COLUMN(T$1)/2) - 5) * ($A342-$H342)/9</f>
        <v>27777.777777777777</v>
      </c>
      <c r="U342" s="24">
        <f>MAX(0,S342*(1+inputs!$B$33)-MAX(0,inputs!$B$31*(T342-inputs!$B$30)))</f>
        <v>48773.743209102337</v>
      </c>
      <c r="V342" s="19">
        <f>$H342+(INT(COLUMN(V$1)/2) - 5) * ($A342-$H342)/9</f>
        <v>29333.333333333336</v>
      </c>
      <c r="W342" s="24">
        <f>MAX(0,U342*(1+inputs!$B$33)-MAX(0,inputs!$B$31*(V342-inputs!$B$30)))</f>
        <v>48681.909357238867</v>
      </c>
      <c r="X342" s="19">
        <f>$H342+(INT(COLUMN(X$1)/2) - 5) * ($A342-$H342)/9</f>
        <v>30888.888888888891</v>
      </c>
      <c r="Y342" s="24">
        <f>MAX(0,W342*(1+inputs!$B$33)-MAX(0,inputs!$B$31*(X342-inputs!$B$30)))</f>
        <v>48448.697997597439</v>
      </c>
      <c r="Z342" s="19">
        <f>IF(inputs!$B$27="YES",MAX(0,inputs!$B$31*(X342-inputs!$B$30)),0)</f>
        <v>0</v>
      </c>
      <c r="AA342" s="3">
        <f t="shared" si="22"/>
        <v>7125.4750000000004</v>
      </c>
      <c r="AB342" s="1">
        <f t="shared" si="23"/>
        <v>0.33250000000000002</v>
      </c>
      <c r="AC342" s="8">
        <f t="shared" si="20"/>
        <v>26874.525000000001</v>
      </c>
    </row>
    <row r="343" spans="1:29" x14ac:dyDescent="0.2">
      <c r="A343" s="11">
        <f t="shared" si="21"/>
        <v>34100</v>
      </c>
      <c r="B343" s="15">
        <f>inputs!$C$3-MAX(0,MIN((calculations!A343-inputs!$B$8)*0.5,inputs!$C$3))+IF(AND(inputs!$B$23="YES",A343&lt;=inputs!$B$25),inputs!$B$24,0)</f>
        <v>12570</v>
      </c>
      <c r="C343" s="15">
        <f>MAX(0,MIN(A343-B343,inputs!$C$4)*inputs!$B$3)</f>
        <v>4306</v>
      </c>
      <c r="D343" s="16">
        <f>MAX(0,(MIN(A343,inputs!$C$5)-(inputs!$C$4+B343))*inputs!$B$4)</f>
        <v>0</v>
      </c>
      <c r="E343" s="16">
        <f>MAX(0, (calculations!A343-inputs!$C$5)*inputs!$B$5)</f>
        <v>0</v>
      </c>
      <c r="F343" s="19">
        <f>MAX(0,inputs!$B$13*(MIN(calculations!A343,inputs!$C$14)-inputs!$C$13))+MAX(0,inputs!$B$14*(calculations!A343-inputs!$C$14))</f>
        <v>2852.7250000000004</v>
      </c>
      <c r="G343" s="22">
        <f>MAX(MIN((calculations!A343-inputs!$B$21)/10000,100%),0) * inputs!$B$18</f>
        <v>0</v>
      </c>
      <c r="H343" s="24">
        <f>MIN(inputs!$B$32,A343)</f>
        <v>20000</v>
      </c>
      <c r="I343" s="24">
        <f>inputs!$B$29*(1+inputs!$B$33)-MAX(0,inputs!$B$31*(H343-inputs!$B$30))</f>
        <v>46486.999999999993</v>
      </c>
      <c r="J343" s="19">
        <f>$H343+(INT(COLUMN(J$1)/2) - 5) * ($A343-$H343)/9</f>
        <v>20000</v>
      </c>
      <c r="K343" s="24">
        <f>MAX(0,I343*(1+inputs!$B$33)-MAX(0,inputs!$B$31*(J343-inputs!$B$30)))</f>
        <v>47184.304999999986</v>
      </c>
      <c r="L343" s="19">
        <f>$H343+(INT(COLUMN(L$1)/2) - 5) * ($A343-$H343)/9</f>
        <v>21566.666666666668</v>
      </c>
      <c r="M343" s="24">
        <f>MAX(0,K343*(1+inputs!$B$33)-MAX(0,inputs!$B$31*(L343-inputs!$B$30)))</f>
        <v>47767.629574999977</v>
      </c>
      <c r="N343" s="19">
        <f>$H343+(INT(COLUMN(N$1)/2) - 5) * ($A343-$H343)/9</f>
        <v>23133.333333333332</v>
      </c>
      <c r="O343" s="24">
        <f>MAX(0,M343*(1+inputs!$B$33)-MAX(0,inputs!$B$31*(N343-inputs!$B$30)))</f>
        <v>48218.704018624972</v>
      </c>
      <c r="P343" s="19">
        <f>$H343+(INT(COLUMN(P$1)/2) - 5) * ($A343-$H343)/9</f>
        <v>24700</v>
      </c>
      <c r="Q343" s="24">
        <f>MAX(0,O343*(1+inputs!$B$33)-MAX(0,inputs!$B$31*(P343-inputs!$B$30)))</f>
        <v>48535.544578904337</v>
      </c>
      <c r="R343" s="19">
        <f>$H343+(INT(COLUMN(R$1)/2) - 5) * ($A343-$H343)/9</f>
        <v>26266.666666666668</v>
      </c>
      <c r="S343" s="24">
        <f>MAX(0,Q343*(1+inputs!$B$33)-MAX(0,inputs!$B$31*(R343-inputs!$B$30)))</f>
        <v>48716.137747587898</v>
      </c>
      <c r="T343" s="19">
        <f>$H343+(INT(COLUMN(T$1)/2) - 5) * ($A343-$H343)/9</f>
        <v>27833.333333333332</v>
      </c>
      <c r="U343" s="24">
        <f>MAX(0,S343*(1+inputs!$B$33)-MAX(0,inputs!$B$31*(T343-inputs!$B$30)))</f>
        <v>48758.439813801706</v>
      </c>
      <c r="V343" s="19">
        <f>$H343+(INT(COLUMN(V$1)/2) - 5) * ($A343-$H343)/9</f>
        <v>29400</v>
      </c>
      <c r="W343" s="24">
        <f>MAX(0,U343*(1+inputs!$B$33)-MAX(0,inputs!$B$31*(V343-inputs!$B$30)))</f>
        <v>48660.376411008721</v>
      </c>
      <c r="X343" s="19">
        <f>$H343+(INT(COLUMN(X$1)/2) - 5) * ($A343-$H343)/9</f>
        <v>30966.666666666664</v>
      </c>
      <c r="Y343" s="24">
        <f>MAX(0,W343*(1+inputs!$B$33)-MAX(0,inputs!$B$31*(X343-inputs!$B$30)))</f>
        <v>48419.842057173846</v>
      </c>
      <c r="Z343" s="19">
        <f>IF(inputs!$B$27="YES",MAX(0,inputs!$B$31*(X343-inputs!$B$30)),0)</f>
        <v>0</v>
      </c>
      <c r="AA343" s="3">
        <f t="shared" si="22"/>
        <v>7158.7250000000004</v>
      </c>
      <c r="AB343" s="1">
        <f t="shared" si="23"/>
        <v>0.33250000000000002</v>
      </c>
      <c r="AC343" s="8">
        <f t="shared" si="20"/>
        <v>26941.275000000001</v>
      </c>
    </row>
    <row r="344" spans="1:29" x14ac:dyDescent="0.2">
      <c r="A344" s="11">
        <f t="shared" si="21"/>
        <v>34200</v>
      </c>
      <c r="B344" s="15">
        <f>inputs!$C$3-MAX(0,MIN((calculations!A344-inputs!$B$8)*0.5,inputs!$C$3))+IF(AND(inputs!$B$23="YES",A344&lt;=inputs!$B$25),inputs!$B$24,0)</f>
        <v>12570</v>
      </c>
      <c r="C344" s="15">
        <f>MAX(0,MIN(A344-B344,inputs!$C$4)*inputs!$B$3)</f>
        <v>4326</v>
      </c>
      <c r="D344" s="16">
        <f>MAX(0,(MIN(A344,inputs!$C$5)-(inputs!$C$4+B344))*inputs!$B$4)</f>
        <v>0</v>
      </c>
      <c r="E344" s="16">
        <f>MAX(0, (calculations!A344-inputs!$C$5)*inputs!$B$5)</f>
        <v>0</v>
      </c>
      <c r="F344" s="19">
        <f>MAX(0,inputs!$B$13*(MIN(calculations!A344,inputs!$C$14)-inputs!$C$13))+MAX(0,inputs!$B$14*(calculations!A344-inputs!$C$14))</f>
        <v>2865.9750000000004</v>
      </c>
      <c r="G344" s="22">
        <f>MAX(MIN((calculations!A344-inputs!$B$21)/10000,100%),0) * inputs!$B$18</f>
        <v>0</v>
      </c>
      <c r="H344" s="24">
        <f>MIN(inputs!$B$32,A344)</f>
        <v>20000</v>
      </c>
      <c r="I344" s="24">
        <f>inputs!$B$29*(1+inputs!$B$33)-MAX(0,inputs!$B$31*(H344-inputs!$B$30))</f>
        <v>46486.999999999993</v>
      </c>
      <c r="J344" s="19">
        <f>$H344+(INT(COLUMN(J$1)/2) - 5) * ($A344-$H344)/9</f>
        <v>20000</v>
      </c>
      <c r="K344" s="24">
        <f>MAX(0,I344*(1+inputs!$B$33)-MAX(0,inputs!$B$31*(J344-inputs!$B$30)))</f>
        <v>47184.304999999986</v>
      </c>
      <c r="L344" s="19">
        <f>$H344+(INT(COLUMN(L$1)/2) - 5) * ($A344-$H344)/9</f>
        <v>21577.777777777777</v>
      </c>
      <c r="M344" s="24">
        <f>MAX(0,K344*(1+inputs!$B$33)-MAX(0,inputs!$B$31*(L344-inputs!$B$30)))</f>
        <v>47766.629574999977</v>
      </c>
      <c r="N344" s="19">
        <f>$H344+(INT(COLUMN(N$1)/2) - 5) * ($A344-$H344)/9</f>
        <v>23155.555555555555</v>
      </c>
      <c r="O344" s="24">
        <f>MAX(0,M344*(1+inputs!$B$33)-MAX(0,inputs!$B$31*(N344-inputs!$B$30)))</f>
        <v>48215.689018624973</v>
      </c>
      <c r="P344" s="19">
        <f>$H344+(INT(COLUMN(P$1)/2) - 5) * ($A344-$H344)/9</f>
        <v>24733.333333333332</v>
      </c>
      <c r="Q344" s="24">
        <f>MAX(0,O344*(1+inputs!$B$33)-MAX(0,inputs!$B$31*(P344-inputs!$B$30)))</f>
        <v>48529.484353904343</v>
      </c>
      <c r="R344" s="19">
        <f>$H344+(INT(COLUMN(R$1)/2) - 5) * ($A344-$H344)/9</f>
        <v>26311.111111111109</v>
      </c>
      <c r="S344" s="24">
        <f>MAX(0,Q344*(1+inputs!$B$33)-MAX(0,inputs!$B$31*(R344-inputs!$B$30)))</f>
        <v>48705.986619212905</v>
      </c>
      <c r="T344" s="19">
        <f>$H344+(INT(COLUMN(T$1)/2) - 5) * ($A344-$H344)/9</f>
        <v>27888.888888888891</v>
      </c>
      <c r="U344" s="24">
        <f>MAX(0,S344*(1+inputs!$B$33)-MAX(0,inputs!$B$31*(T344-inputs!$B$30)))</f>
        <v>48743.13641850109</v>
      </c>
      <c r="V344" s="19">
        <f>$H344+(INT(COLUMN(V$1)/2) - 5) * ($A344-$H344)/9</f>
        <v>29466.666666666664</v>
      </c>
      <c r="W344" s="24">
        <f>MAX(0,U344*(1+inputs!$B$33)-MAX(0,inputs!$B$31*(V344-inputs!$B$30)))</f>
        <v>48638.843464778598</v>
      </c>
      <c r="X344" s="19">
        <f>$H344+(INT(COLUMN(X$1)/2) - 5) * ($A344-$H344)/9</f>
        <v>31044.444444444445</v>
      </c>
      <c r="Y344" s="24">
        <f>MAX(0,W344*(1+inputs!$B$33)-MAX(0,inputs!$B$31*(X344-inputs!$B$30)))</f>
        <v>48390.986116750268</v>
      </c>
      <c r="Z344" s="19">
        <f>IF(inputs!$B$27="YES",MAX(0,inputs!$B$31*(X344-inputs!$B$30)),0)</f>
        <v>0</v>
      </c>
      <c r="AA344" s="3">
        <f t="shared" si="22"/>
        <v>7191.9750000000004</v>
      </c>
      <c r="AB344" s="1">
        <f t="shared" si="23"/>
        <v>0.33250000000000002</v>
      </c>
      <c r="AC344" s="8">
        <f t="shared" si="20"/>
        <v>27008.025000000001</v>
      </c>
    </row>
    <row r="345" spans="1:29" x14ac:dyDescent="0.2">
      <c r="A345" s="11">
        <f t="shared" si="21"/>
        <v>34300</v>
      </c>
      <c r="B345" s="15">
        <f>inputs!$C$3-MAX(0,MIN((calculations!A345-inputs!$B$8)*0.5,inputs!$C$3))+IF(AND(inputs!$B$23="YES",A345&lt;=inputs!$B$25),inputs!$B$24,0)</f>
        <v>12570</v>
      </c>
      <c r="C345" s="15">
        <f>MAX(0,MIN(A345-B345,inputs!$C$4)*inputs!$B$3)</f>
        <v>4346</v>
      </c>
      <c r="D345" s="16">
        <f>MAX(0,(MIN(A345,inputs!$C$5)-(inputs!$C$4+B345))*inputs!$B$4)</f>
        <v>0</v>
      </c>
      <c r="E345" s="16">
        <f>MAX(0, (calculations!A345-inputs!$C$5)*inputs!$B$5)</f>
        <v>0</v>
      </c>
      <c r="F345" s="19">
        <f>MAX(0,inputs!$B$13*(MIN(calculations!A345,inputs!$C$14)-inputs!$C$13))+MAX(0,inputs!$B$14*(calculations!A345-inputs!$C$14))</f>
        <v>2879.2250000000004</v>
      </c>
      <c r="G345" s="22">
        <f>MAX(MIN((calculations!A345-inputs!$B$21)/10000,100%),0) * inputs!$B$18</f>
        <v>0</v>
      </c>
      <c r="H345" s="24">
        <f>MIN(inputs!$B$32,A345)</f>
        <v>20000</v>
      </c>
      <c r="I345" s="24">
        <f>inputs!$B$29*(1+inputs!$B$33)-MAX(0,inputs!$B$31*(H345-inputs!$B$30))</f>
        <v>46486.999999999993</v>
      </c>
      <c r="J345" s="19">
        <f>$H345+(INT(COLUMN(J$1)/2) - 5) * ($A345-$H345)/9</f>
        <v>20000</v>
      </c>
      <c r="K345" s="24">
        <f>MAX(0,I345*(1+inputs!$B$33)-MAX(0,inputs!$B$31*(J345-inputs!$B$30)))</f>
        <v>47184.304999999986</v>
      </c>
      <c r="L345" s="19">
        <f>$H345+(INT(COLUMN(L$1)/2) - 5) * ($A345-$H345)/9</f>
        <v>21588.888888888891</v>
      </c>
      <c r="M345" s="24">
        <f>MAX(0,K345*(1+inputs!$B$33)-MAX(0,inputs!$B$31*(L345-inputs!$B$30)))</f>
        <v>47765.629574999977</v>
      </c>
      <c r="N345" s="19">
        <f>$H345+(INT(COLUMN(N$1)/2) - 5) * ($A345-$H345)/9</f>
        <v>23177.777777777777</v>
      </c>
      <c r="O345" s="24">
        <f>MAX(0,M345*(1+inputs!$B$33)-MAX(0,inputs!$B$31*(N345-inputs!$B$30)))</f>
        <v>48212.674018624966</v>
      </c>
      <c r="P345" s="19">
        <f>$H345+(INT(COLUMN(P$1)/2) - 5) * ($A345-$H345)/9</f>
        <v>24766.666666666668</v>
      </c>
      <c r="Q345" s="24">
        <f>MAX(0,O345*(1+inputs!$B$33)-MAX(0,inputs!$B$31*(P345-inputs!$B$30)))</f>
        <v>48523.424128904335</v>
      </c>
      <c r="R345" s="19">
        <f>$H345+(INT(COLUMN(R$1)/2) - 5) * ($A345-$H345)/9</f>
        <v>26355.555555555555</v>
      </c>
      <c r="S345" s="24">
        <f>MAX(0,Q345*(1+inputs!$B$33)-MAX(0,inputs!$B$31*(R345-inputs!$B$30)))</f>
        <v>48695.83549083789</v>
      </c>
      <c r="T345" s="19">
        <f>$H345+(INT(COLUMN(T$1)/2) - 5) * ($A345-$H345)/9</f>
        <v>27944.444444444445</v>
      </c>
      <c r="U345" s="24">
        <f>MAX(0,S345*(1+inputs!$B$33)-MAX(0,inputs!$B$31*(T345-inputs!$B$30)))</f>
        <v>48727.833023200452</v>
      </c>
      <c r="V345" s="19">
        <f>$H345+(INT(COLUMN(V$1)/2) - 5) * ($A345-$H345)/9</f>
        <v>29533.333333333336</v>
      </c>
      <c r="W345" s="24">
        <f>MAX(0,U345*(1+inputs!$B$33)-MAX(0,inputs!$B$31*(V345-inputs!$B$30)))</f>
        <v>48617.310518548453</v>
      </c>
      <c r="X345" s="19">
        <f>$H345+(INT(COLUMN(X$1)/2) - 5) * ($A345-$H345)/9</f>
        <v>31122.222222222223</v>
      </c>
      <c r="Y345" s="24">
        <f>MAX(0,W345*(1+inputs!$B$33)-MAX(0,inputs!$B$31*(X345-inputs!$B$30)))</f>
        <v>48362.130176326675</v>
      </c>
      <c r="Z345" s="19">
        <f>IF(inputs!$B$27="YES",MAX(0,inputs!$B$31*(X345-inputs!$B$30)),0)</f>
        <v>0</v>
      </c>
      <c r="AA345" s="3">
        <f t="shared" si="22"/>
        <v>7225.2250000000004</v>
      </c>
      <c r="AB345" s="1">
        <f t="shared" si="23"/>
        <v>0.33250000000000002</v>
      </c>
      <c r="AC345" s="8">
        <f t="shared" si="20"/>
        <v>27074.775000000001</v>
      </c>
    </row>
    <row r="346" spans="1:29" x14ac:dyDescent="0.2">
      <c r="A346" s="11">
        <f t="shared" si="21"/>
        <v>34400</v>
      </c>
      <c r="B346" s="15">
        <f>inputs!$C$3-MAX(0,MIN((calculations!A346-inputs!$B$8)*0.5,inputs!$C$3))+IF(AND(inputs!$B$23="YES",A346&lt;=inputs!$B$25),inputs!$B$24,0)</f>
        <v>12570</v>
      </c>
      <c r="C346" s="15">
        <f>MAX(0,MIN(A346-B346,inputs!$C$4)*inputs!$B$3)</f>
        <v>4366</v>
      </c>
      <c r="D346" s="16">
        <f>MAX(0,(MIN(A346,inputs!$C$5)-(inputs!$C$4+B346))*inputs!$B$4)</f>
        <v>0</v>
      </c>
      <c r="E346" s="16">
        <f>MAX(0, (calculations!A346-inputs!$C$5)*inputs!$B$5)</f>
        <v>0</v>
      </c>
      <c r="F346" s="19">
        <f>MAX(0,inputs!$B$13*(MIN(calculations!A346,inputs!$C$14)-inputs!$C$13))+MAX(0,inputs!$B$14*(calculations!A346-inputs!$C$14))</f>
        <v>2892.4750000000004</v>
      </c>
      <c r="G346" s="22">
        <f>MAX(MIN((calculations!A346-inputs!$B$21)/10000,100%),0) * inputs!$B$18</f>
        <v>0</v>
      </c>
      <c r="H346" s="24">
        <f>MIN(inputs!$B$32,A346)</f>
        <v>20000</v>
      </c>
      <c r="I346" s="24">
        <f>inputs!$B$29*(1+inputs!$B$33)-MAX(0,inputs!$B$31*(H346-inputs!$B$30))</f>
        <v>46486.999999999993</v>
      </c>
      <c r="J346" s="19">
        <f>$H346+(INT(COLUMN(J$1)/2) - 5) * ($A346-$H346)/9</f>
        <v>20000</v>
      </c>
      <c r="K346" s="24">
        <f>MAX(0,I346*(1+inputs!$B$33)-MAX(0,inputs!$B$31*(J346-inputs!$B$30)))</f>
        <v>47184.304999999986</v>
      </c>
      <c r="L346" s="19">
        <f>$H346+(INT(COLUMN(L$1)/2) - 5) * ($A346-$H346)/9</f>
        <v>21600</v>
      </c>
      <c r="M346" s="24">
        <f>MAX(0,K346*(1+inputs!$B$33)-MAX(0,inputs!$B$31*(L346-inputs!$B$30)))</f>
        <v>47764.629574999977</v>
      </c>
      <c r="N346" s="19">
        <f>$H346+(INT(COLUMN(N$1)/2) - 5) * ($A346-$H346)/9</f>
        <v>23200</v>
      </c>
      <c r="O346" s="24">
        <f>MAX(0,M346*(1+inputs!$B$33)-MAX(0,inputs!$B$31*(N346-inputs!$B$30)))</f>
        <v>48209.659018624967</v>
      </c>
      <c r="P346" s="19">
        <f>$H346+(INT(COLUMN(P$1)/2) - 5) * ($A346-$H346)/9</f>
        <v>24800</v>
      </c>
      <c r="Q346" s="24">
        <f>MAX(0,O346*(1+inputs!$B$33)-MAX(0,inputs!$B$31*(P346-inputs!$B$30)))</f>
        <v>48517.363903904334</v>
      </c>
      <c r="R346" s="19">
        <f>$H346+(INT(COLUMN(R$1)/2) - 5) * ($A346-$H346)/9</f>
        <v>26400</v>
      </c>
      <c r="S346" s="24">
        <f>MAX(0,Q346*(1+inputs!$B$33)-MAX(0,inputs!$B$31*(R346-inputs!$B$30)))</f>
        <v>48685.684362462889</v>
      </c>
      <c r="T346" s="19">
        <f>$H346+(INT(COLUMN(T$1)/2) - 5) * ($A346-$H346)/9</f>
        <v>28000</v>
      </c>
      <c r="U346" s="24">
        <f>MAX(0,S346*(1+inputs!$B$33)-MAX(0,inputs!$B$31*(T346-inputs!$B$30)))</f>
        <v>48712.529627899828</v>
      </c>
      <c r="V346" s="19">
        <f>$H346+(INT(COLUMN(V$1)/2) - 5) * ($A346-$H346)/9</f>
        <v>29600</v>
      </c>
      <c r="W346" s="24">
        <f>MAX(0,U346*(1+inputs!$B$33)-MAX(0,inputs!$B$31*(V346-inputs!$B$30)))</f>
        <v>48595.777572318322</v>
      </c>
      <c r="X346" s="19">
        <f>$H346+(INT(COLUMN(X$1)/2) - 5) * ($A346-$H346)/9</f>
        <v>31200</v>
      </c>
      <c r="Y346" s="24">
        <f>MAX(0,W346*(1+inputs!$B$33)-MAX(0,inputs!$B$31*(X346-inputs!$B$30)))</f>
        <v>48333.274235903089</v>
      </c>
      <c r="Z346" s="19">
        <f>IF(inputs!$B$27="YES",MAX(0,inputs!$B$31*(X346-inputs!$B$30)),0)</f>
        <v>0</v>
      </c>
      <c r="AA346" s="3">
        <f t="shared" si="22"/>
        <v>7258.4750000000004</v>
      </c>
      <c r="AB346" s="1">
        <f t="shared" si="23"/>
        <v>0.33250000000000002</v>
      </c>
      <c r="AC346" s="8">
        <f t="shared" si="20"/>
        <v>27141.525000000001</v>
      </c>
    </row>
    <row r="347" spans="1:29" x14ac:dyDescent="0.2">
      <c r="A347" s="11">
        <f t="shared" si="21"/>
        <v>34500</v>
      </c>
      <c r="B347" s="15">
        <f>inputs!$C$3-MAX(0,MIN((calculations!A347-inputs!$B$8)*0.5,inputs!$C$3))+IF(AND(inputs!$B$23="YES",A347&lt;=inputs!$B$25),inputs!$B$24,0)</f>
        <v>12570</v>
      </c>
      <c r="C347" s="15">
        <f>MAX(0,MIN(A347-B347,inputs!$C$4)*inputs!$B$3)</f>
        <v>4386</v>
      </c>
      <c r="D347" s="16">
        <f>MAX(0,(MIN(A347,inputs!$C$5)-(inputs!$C$4+B347))*inputs!$B$4)</f>
        <v>0</v>
      </c>
      <c r="E347" s="16">
        <f>MAX(0, (calculations!A347-inputs!$C$5)*inputs!$B$5)</f>
        <v>0</v>
      </c>
      <c r="F347" s="19">
        <f>MAX(0,inputs!$B$13*(MIN(calculations!A347,inputs!$C$14)-inputs!$C$13))+MAX(0,inputs!$B$14*(calculations!A347-inputs!$C$14))</f>
        <v>2905.7250000000004</v>
      </c>
      <c r="G347" s="22">
        <f>MAX(MIN((calculations!A347-inputs!$B$21)/10000,100%),0) * inputs!$B$18</f>
        <v>0</v>
      </c>
      <c r="H347" s="24">
        <f>MIN(inputs!$B$32,A347)</f>
        <v>20000</v>
      </c>
      <c r="I347" s="24">
        <f>inputs!$B$29*(1+inputs!$B$33)-MAX(0,inputs!$B$31*(H347-inputs!$B$30))</f>
        <v>46486.999999999993</v>
      </c>
      <c r="J347" s="19">
        <f>$H347+(INT(COLUMN(J$1)/2) - 5) * ($A347-$H347)/9</f>
        <v>20000</v>
      </c>
      <c r="K347" s="24">
        <f>MAX(0,I347*(1+inputs!$B$33)-MAX(0,inputs!$B$31*(J347-inputs!$B$30)))</f>
        <v>47184.304999999986</v>
      </c>
      <c r="L347" s="19">
        <f>$H347+(INT(COLUMN(L$1)/2) - 5) * ($A347-$H347)/9</f>
        <v>21611.111111111109</v>
      </c>
      <c r="M347" s="24">
        <f>MAX(0,K347*(1+inputs!$B$33)-MAX(0,inputs!$B$31*(L347-inputs!$B$30)))</f>
        <v>47763.629574999977</v>
      </c>
      <c r="N347" s="19">
        <f>$H347+(INT(COLUMN(N$1)/2) - 5) * ($A347-$H347)/9</f>
        <v>23222.222222222223</v>
      </c>
      <c r="O347" s="24">
        <f>MAX(0,M347*(1+inputs!$B$33)-MAX(0,inputs!$B$31*(N347-inputs!$B$30)))</f>
        <v>48206.644018624967</v>
      </c>
      <c r="P347" s="19">
        <f>$H347+(INT(COLUMN(P$1)/2) - 5) * ($A347-$H347)/9</f>
        <v>24833.333333333332</v>
      </c>
      <c r="Q347" s="24">
        <f>MAX(0,O347*(1+inputs!$B$33)-MAX(0,inputs!$B$31*(P347-inputs!$B$30)))</f>
        <v>48511.303678904333</v>
      </c>
      <c r="R347" s="19">
        <f>$H347+(INT(COLUMN(R$1)/2) - 5) * ($A347-$H347)/9</f>
        <v>26444.444444444445</v>
      </c>
      <c r="S347" s="24">
        <f>MAX(0,Q347*(1+inputs!$B$33)-MAX(0,inputs!$B$31*(R347-inputs!$B$30)))</f>
        <v>48675.533234087889</v>
      </c>
      <c r="T347" s="19">
        <f>$H347+(INT(COLUMN(T$1)/2) - 5) * ($A347-$H347)/9</f>
        <v>28055.555555555555</v>
      </c>
      <c r="U347" s="24">
        <f>MAX(0,S347*(1+inputs!$B$33)-MAX(0,inputs!$B$31*(T347-inputs!$B$30)))</f>
        <v>48697.226232599198</v>
      </c>
      <c r="V347" s="19">
        <f>$H347+(INT(COLUMN(V$1)/2) - 5) * ($A347-$H347)/9</f>
        <v>29666.666666666664</v>
      </c>
      <c r="W347" s="24">
        <f>MAX(0,U347*(1+inputs!$B$33)-MAX(0,inputs!$B$31*(V347-inputs!$B$30)))</f>
        <v>48574.244626088177</v>
      </c>
      <c r="X347" s="19">
        <f>$H347+(INT(COLUMN(X$1)/2) - 5) * ($A347-$H347)/9</f>
        <v>31277.777777777777</v>
      </c>
      <c r="Y347" s="24">
        <f>MAX(0,W347*(1+inputs!$B$33)-MAX(0,inputs!$B$31*(X347-inputs!$B$30)))</f>
        <v>48304.418295479496</v>
      </c>
      <c r="Z347" s="19">
        <f>IF(inputs!$B$27="YES",MAX(0,inputs!$B$31*(X347-inputs!$B$30)),0)</f>
        <v>0</v>
      </c>
      <c r="AA347" s="3">
        <f t="shared" si="22"/>
        <v>7291.7250000000004</v>
      </c>
      <c r="AB347" s="1">
        <f t="shared" si="23"/>
        <v>0.33250000000000002</v>
      </c>
      <c r="AC347" s="8">
        <f t="shared" si="20"/>
        <v>27208.275000000001</v>
      </c>
    </row>
    <row r="348" spans="1:29" x14ac:dyDescent="0.2">
      <c r="A348" s="11">
        <f t="shared" si="21"/>
        <v>34600</v>
      </c>
      <c r="B348" s="15">
        <f>inputs!$C$3-MAX(0,MIN((calculations!A348-inputs!$B$8)*0.5,inputs!$C$3))+IF(AND(inputs!$B$23="YES",A348&lt;=inputs!$B$25),inputs!$B$24,0)</f>
        <v>12570</v>
      </c>
      <c r="C348" s="15">
        <f>MAX(0,MIN(A348-B348,inputs!$C$4)*inputs!$B$3)</f>
        <v>4406</v>
      </c>
      <c r="D348" s="16">
        <f>MAX(0,(MIN(A348,inputs!$C$5)-(inputs!$C$4+B348))*inputs!$B$4)</f>
        <v>0</v>
      </c>
      <c r="E348" s="16">
        <f>MAX(0, (calculations!A348-inputs!$C$5)*inputs!$B$5)</f>
        <v>0</v>
      </c>
      <c r="F348" s="19">
        <f>MAX(0,inputs!$B$13*(MIN(calculations!A348,inputs!$C$14)-inputs!$C$13))+MAX(0,inputs!$B$14*(calculations!A348-inputs!$C$14))</f>
        <v>2918.9750000000004</v>
      </c>
      <c r="G348" s="22">
        <f>MAX(MIN((calculations!A348-inputs!$B$21)/10000,100%),0) * inputs!$B$18</f>
        <v>0</v>
      </c>
      <c r="H348" s="24">
        <f>MIN(inputs!$B$32,A348)</f>
        <v>20000</v>
      </c>
      <c r="I348" s="24">
        <f>inputs!$B$29*(1+inputs!$B$33)-MAX(0,inputs!$B$31*(H348-inputs!$B$30))</f>
        <v>46486.999999999993</v>
      </c>
      <c r="J348" s="19">
        <f>$H348+(INT(COLUMN(J$1)/2) - 5) * ($A348-$H348)/9</f>
        <v>20000</v>
      </c>
      <c r="K348" s="24">
        <f>MAX(0,I348*(1+inputs!$B$33)-MAX(0,inputs!$B$31*(J348-inputs!$B$30)))</f>
        <v>47184.304999999986</v>
      </c>
      <c r="L348" s="19">
        <f>$H348+(INT(COLUMN(L$1)/2) - 5) * ($A348-$H348)/9</f>
        <v>21622.222222222223</v>
      </c>
      <c r="M348" s="24">
        <f>MAX(0,K348*(1+inputs!$B$33)-MAX(0,inputs!$B$31*(L348-inputs!$B$30)))</f>
        <v>47762.629574999977</v>
      </c>
      <c r="N348" s="19">
        <f>$H348+(INT(COLUMN(N$1)/2) - 5) * ($A348-$H348)/9</f>
        <v>23244.444444444445</v>
      </c>
      <c r="O348" s="24">
        <f>MAX(0,M348*(1+inputs!$B$33)-MAX(0,inputs!$B$31*(N348-inputs!$B$30)))</f>
        <v>48203.629018624968</v>
      </c>
      <c r="P348" s="19">
        <f>$H348+(INT(COLUMN(P$1)/2) - 5) * ($A348-$H348)/9</f>
        <v>24866.666666666668</v>
      </c>
      <c r="Q348" s="24">
        <f>MAX(0,O348*(1+inputs!$B$33)-MAX(0,inputs!$B$31*(P348-inputs!$B$30)))</f>
        <v>48505.243453904339</v>
      </c>
      <c r="R348" s="19">
        <f>$H348+(INT(COLUMN(R$1)/2) - 5) * ($A348-$H348)/9</f>
        <v>26488.888888888891</v>
      </c>
      <c r="S348" s="24">
        <f>MAX(0,Q348*(1+inputs!$B$33)-MAX(0,inputs!$B$31*(R348-inputs!$B$30)))</f>
        <v>48665.382105712895</v>
      </c>
      <c r="T348" s="19">
        <f>$H348+(INT(COLUMN(T$1)/2) - 5) * ($A348-$H348)/9</f>
        <v>28111.111111111109</v>
      </c>
      <c r="U348" s="24">
        <f>MAX(0,S348*(1+inputs!$B$33)-MAX(0,inputs!$B$31*(T348-inputs!$B$30)))</f>
        <v>48681.922837298582</v>
      </c>
      <c r="V348" s="19">
        <f>$H348+(INT(COLUMN(V$1)/2) - 5) * ($A348-$H348)/9</f>
        <v>29733.333333333336</v>
      </c>
      <c r="W348" s="24">
        <f>MAX(0,U348*(1+inputs!$B$33)-MAX(0,inputs!$B$31*(V348-inputs!$B$30)))</f>
        <v>48552.711679858054</v>
      </c>
      <c r="X348" s="19">
        <f>$H348+(INT(COLUMN(X$1)/2) - 5) * ($A348-$H348)/9</f>
        <v>31355.555555555555</v>
      </c>
      <c r="Y348" s="24">
        <f>MAX(0,W348*(1+inputs!$B$33)-MAX(0,inputs!$B$31*(X348-inputs!$B$30)))</f>
        <v>48275.562355055918</v>
      </c>
      <c r="Z348" s="19">
        <f>IF(inputs!$B$27="YES",MAX(0,inputs!$B$31*(X348-inputs!$B$30)),0)</f>
        <v>0</v>
      </c>
      <c r="AA348" s="3">
        <f t="shared" si="22"/>
        <v>7324.9750000000004</v>
      </c>
      <c r="AB348" s="1">
        <f t="shared" si="23"/>
        <v>0.33250000000000002</v>
      </c>
      <c r="AC348" s="8">
        <f t="shared" si="20"/>
        <v>27275.025000000001</v>
      </c>
    </row>
    <row r="349" spans="1:29" x14ac:dyDescent="0.2">
      <c r="A349" s="11">
        <f t="shared" si="21"/>
        <v>34700</v>
      </c>
      <c r="B349" s="15">
        <f>inputs!$C$3-MAX(0,MIN((calculations!A349-inputs!$B$8)*0.5,inputs!$C$3))+IF(AND(inputs!$B$23="YES",A349&lt;=inputs!$B$25),inputs!$B$24,0)</f>
        <v>12570</v>
      </c>
      <c r="C349" s="15">
        <f>MAX(0,MIN(A349-B349,inputs!$C$4)*inputs!$B$3)</f>
        <v>4426</v>
      </c>
      <c r="D349" s="16">
        <f>MAX(0,(MIN(A349,inputs!$C$5)-(inputs!$C$4+B349))*inputs!$B$4)</f>
        <v>0</v>
      </c>
      <c r="E349" s="16">
        <f>MAX(0, (calculations!A349-inputs!$C$5)*inputs!$B$5)</f>
        <v>0</v>
      </c>
      <c r="F349" s="19">
        <f>MAX(0,inputs!$B$13*(MIN(calculations!A349,inputs!$C$14)-inputs!$C$13))+MAX(0,inputs!$B$14*(calculations!A349-inputs!$C$14))</f>
        <v>2932.2250000000004</v>
      </c>
      <c r="G349" s="22">
        <f>MAX(MIN((calculations!A349-inputs!$B$21)/10000,100%),0) * inputs!$B$18</f>
        <v>0</v>
      </c>
      <c r="H349" s="24">
        <f>MIN(inputs!$B$32,A349)</f>
        <v>20000</v>
      </c>
      <c r="I349" s="24">
        <f>inputs!$B$29*(1+inputs!$B$33)-MAX(0,inputs!$B$31*(H349-inputs!$B$30))</f>
        <v>46486.999999999993</v>
      </c>
      <c r="J349" s="19">
        <f>$H349+(INT(COLUMN(J$1)/2) - 5) * ($A349-$H349)/9</f>
        <v>20000</v>
      </c>
      <c r="K349" s="24">
        <f>MAX(0,I349*(1+inputs!$B$33)-MAX(0,inputs!$B$31*(J349-inputs!$B$30)))</f>
        <v>47184.304999999986</v>
      </c>
      <c r="L349" s="19">
        <f>$H349+(INT(COLUMN(L$1)/2) - 5) * ($A349-$H349)/9</f>
        <v>21633.333333333332</v>
      </c>
      <c r="M349" s="24">
        <f>MAX(0,K349*(1+inputs!$B$33)-MAX(0,inputs!$B$31*(L349-inputs!$B$30)))</f>
        <v>47761.629574999977</v>
      </c>
      <c r="N349" s="19">
        <f>$H349+(INT(COLUMN(N$1)/2) - 5) * ($A349-$H349)/9</f>
        <v>23266.666666666668</v>
      </c>
      <c r="O349" s="24">
        <f>MAX(0,M349*(1+inputs!$B$33)-MAX(0,inputs!$B$31*(N349-inputs!$B$30)))</f>
        <v>48200.614018624969</v>
      </c>
      <c r="P349" s="19">
        <f>$H349+(INT(COLUMN(P$1)/2) - 5) * ($A349-$H349)/9</f>
        <v>24900</v>
      </c>
      <c r="Q349" s="24">
        <f>MAX(0,O349*(1+inputs!$B$33)-MAX(0,inputs!$B$31*(P349-inputs!$B$30)))</f>
        <v>48499.183228904338</v>
      </c>
      <c r="R349" s="19">
        <f>$H349+(INT(COLUMN(R$1)/2) - 5) * ($A349-$H349)/9</f>
        <v>26533.333333333332</v>
      </c>
      <c r="S349" s="24">
        <f>MAX(0,Q349*(1+inputs!$B$33)-MAX(0,inputs!$B$31*(R349-inputs!$B$30)))</f>
        <v>48655.230977337895</v>
      </c>
      <c r="T349" s="19">
        <f>$H349+(INT(COLUMN(T$1)/2) - 5) * ($A349-$H349)/9</f>
        <v>28166.666666666668</v>
      </c>
      <c r="U349" s="24">
        <f>MAX(0,S349*(1+inputs!$B$33)-MAX(0,inputs!$B$31*(T349-inputs!$B$30)))</f>
        <v>48666.619441997958</v>
      </c>
      <c r="V349" s="19">
        <f>$H349+(INT(COLUMN(V$1)/2) - 5) * ($A349-$H349)/9</f>
        <v>29800</v>
      </c>
      <c r="W349" s="24">
        <f>MAX(0,U349*(1+inputs!$B$33)-MAX(0,inputs!$B$31*(V349-inputs!$B$30)))</f>
        <v>48531.178733627923</v>
      </c>
      <c r="X349" s="19">
        <f>$H349+(INT(COLUMN(X$1)/2) - 5) * ($A349-$H349)/9</f>
        <v>31433.333333333336</v>
      </c>
      <c r="Y349" s="24">
        <f>MAX(0,W349*(1+inputs!$B$33)-MAX(0,inputs!$B$31*(X349-inputs!$B$30)))</f>
        <v>48246.706414632332</v>
      </c>
      <c r="Z349" s="19">
        <f>IF(inputs!$B$27="YES",MAX(0,inputs!$B$31*(X349-inputs!$B$30)),0)</f>
        <v>0</v>
      </c>
      <c r="AA349" s="3">
        <f t="shared" si="22"/>
        <v>7358.2250000000004</v>
      </c>
      <c r="AB349" s="1">
        <f t="shared" si="23"/>
        <v>0.33250000000000002</v>
      </c>
      <c r="AC349" s="8">
        <f t="shared" si="20"/>
        <v>27341.775000000001</v>
      </c>
    </row>
    <row r="350" spans="1:29" x14ac:dyDescent="0.2">
      <c r="A350" s="11">
        <f t="shared" si="21"/>
        <v>34800</v>
      </c>
      <c r="B350" s="15">
        <f>inputs!$C$3-MAX(0,MIN((calculations!A350-inputs!$B$8)*0.5,inputs!$C$3))+IF(AND(inputs!$B$23="YES",A350&lt;=inputs!$B$25),inputs!$B$24,0)</f>
        <v>12570</v>
      </c>
      <c r="C350" s="15">
        <f>MAX(0,MIN(A350-B350,inputs!$C$4)*inputs!$B$3)</f>
        <v>4446</v>
      </c>
      <c r="D350" s="16">
        <f>MAX(0,(MIN(A350,inputs!$C$5)-(inputs!$C$4+B350))*inputs!$B$4)</f>
        <v>0</v>
      </c>
      <c r="E350" s="16">
        <f>MAX(0, (calculations!A350-inputs!$C$5)*inputs!$B$5)</f>
        <v>0</v>
      </c>
      <c r="F350" s="19">
        <f>MAX(0,inputs!$B$13*(MIN(calculations!A350,inputs!$C$14)-inputs!$C$13))+MAX(0,inputs!$B$14*(calculations!A350-inputs!$C$14))</f>
        <v>2945.4750000000004</v>
      </c>
      <c r="G350" s="22">
        <f>MAX(MIN((calculations!A350-inputs!$B$21)/10000,100%),0) * inputs!$B$18</f>
        <v>0</v>
      </c>
      <c r="H350" s="24">
        <f>MIN(inputs!$B$32,A350)</f>
        <v>20000</v>
      </c>
      <c r="I350" s="24">
        <f>inputs!$B$29*(1+inputs!$B$33)-MAX(0,inputs!$B$31*(H350-inputs!$B$30))</f>
        <v>46486.999999999993</v>
      </c>
      <c r="J350" s="19">
        <f>$H350+(INT(COLUMN(J$1)/2) - 5) * ($A350-$H350)/9</f>
        <v>20000</v>
      </c>
      <c r="K350" s="24">
        <f>MAX(0,I350*(1+inputs!$B$33)-MAX(0,inputs!$B$31*(J350-inputs!$B$30)))</f>
        <v>47184.304999999986</v>
      </c>
      <c r="L350" s="19">
        <f>$H350+(INT(COLUMN(L$1)/2) - 5) * ($A350-$H350)/9</f>
        <v>21644.444444444445</v>
      </c>
      <c r="M350" s="24">
        <f>MAX(0,K350*(1+inputs!$B$33)-MAX(0,inputs!$B$31*(L350-inputs!$B$30)))</f>
        <v>47760.629574999977</v>
      </c>
      <c r="N350" s="19">
        <f>$H350+(INT(COLUMN(N$1)/2) - 5) * ($A350-$H350)/9</f>
        <v>23288.888888888891</v>
      </c>
      <c r="O350" s="24">
        <f>MAX(0,M350*(1+inputs!$B$33)-MAX(0,inputs!$B$31*(N350-inputs!$B$30)))</f>
        <v>48197.599018624969</v>
      </c>
      <c r="P350" s="19">
        <f>$H350+(INT(COLUMN(P$1)/2) - 5) * ($A350-$H350)/9</f>
        <v>24933.333333333332</v>
      </c>
      <c r="Q350" s="24">
        <f>MAX(0,O350*(1+inputs!$B$33)-MAX(0,inputs!$B$31*(P350-inputs!$B$30)))</f>
        <v>48493.123003904337</v>
      </c>
      <c r="R350" s="19">
        <f>$H350+(INT(COLUMN(R$1)/2) - 5) * ($A350-$H350)/9</f>
        <v>26577.777777777777</v>
      </c>
      <c r="S350" s="24">
        <f>MAX(0,Q350*(1+inputs!$B$33)-MAX(0,inputs!$B$31*(R350-inputs!$B$30)))</f>
        <v>48645.079848962894</v>
      </c>
      <c r="T350" s="19">
        <f>$H350+(INT(COLUMN(T$1)/2) - 5) * ($A350-$H350)/9</f>
        <v>28222.222222222223</v>
      </c>
      <c r="U350" s="24">
        <f>MAX(0,S350*(1+inputs!$B$33)-MAX(0,inputs!$B$31*(T350-inputs!$B$30)))</f>
        <v>48651.316046697328</v>
      </c>
      <c r="V350" s="19">
        <f>$H350+(INT(COLUMN(V$1)/2) - 5) * ($A350-$H350)/9</f>
        <v>29866.666666666664</v>
      </c>
      <c r="W350" s="24">
        <f>MAX(0,U350*(1+inputs!$B$33)-MAX(0,inputs!$B$31*(V350-inputs!$B$30)))</f>
        <v>48509.645787397778</v>
      </c>
      <c r="X350" s="19">
        <f>$H350+(INT(COLUMN(X$1)/2) - 5) * ($A350-$H350)/9</f>
        <v>31511.111111111109</v>
      </c>
      <c r="Y350" s="24">
        <f>MAX(0,W350*(1+inputs!$B$33)-MAX(0,inputs!$B$31*(X350-inputs!$B$30)))</f>
        <v>48217.850474208739</v>
      </c>
      <c r="Z350" s="19">
        <f>IF(inputs!$B$27="YES",MAX(0,inputs!$B$31*(X350-inputs!$B$30)),0)</f>
        <v>0</v>
      </c>
      <c r="AA350" s="3">
        <f t="shared" si="22"/>
        <v>7391.4750000000004</v>
      </c>
      <c r="AB350" s="1">
        <f t="shared" si="23"/>
        <v>0.33250000000000002</v>
      </c>
      <c r="AC350" s="8">
        <f t="shared" si="20"/>
        <v>27408.525000000001</v>
      </c>
    </row>
    <row r="351" spans="1:29" x14ac:dyDescent="0.2">
      <c r="A351" s="11">
        <f t="shared" si="21"/>
        <v>34900</v>
      </c>
      <c r="B351" s="15">
        <f>inputs!$C$3-MAX(0,MIN((calculations!A351-inputs!$B$8)*0.5,inputs!$C$3))+IF(AND(inputs!$B$23="YES",A351&lt;=inputs!$B$25),inputs!$B$24,0)</f>
        <v>12570</v>
      </c>
      <c r="C351" s="15">
        <f>MAX(0,MIN(A351-B351,inputs!$C$4)*inputs!$B$3)</f>
        <v>4466</v>
      </c>
      <c r="D351" s="16">
        <f>MAX(0,(MIN(A351,inputs!$C$5)-(inputs!$C$4+B351))*inputs!$B$4)</f>
        <v>0</v>
      </c>
      <c r="E351" s="16">
        <f>MAX(0, (calculations!A351-inputs!$C$5)*inputs!$B$5)</f>
        <v>0</v>
      </c>
      <c r="F351" s="19">
        <f>MAX(0,inputs!$B$13*(MIN(calculations!A351,inputs!$C$14)-inputs!$C$13))+MAX(0,inputs!$B$14*(calculations!A351-inputs!$C$14))</f>
        <v>2958.7250000000004</v>
      </c>
      <c r="G351" s="22">
        <f>MAX(MIN((calculations!A351-inputs!$B$21)/10000,100%),0) * inputs!$B$18</f>
        <v>0</v>
      </c>
      <c r="H351" s="24">
        <f>MIN(inputs!$B$32,A351)</f>
        <v>20000</v>
      </c>
      <c r="I351" s="24">
        <f>inputs!$B$29*(1+inputs!$B$33)-MAX(0,inputs!$B$31*(H351-inputs!$B$30))</f>
        <v>46486.999999999993</v>
      </c>
      <c r="J351" s="19">
        <f>$H351+(INT(COLUMN(J$1)/2) - 5) * ($A351-$H351)/9</f>
        <v>20000</v>
      </c>
      <c r="K351" s="24">
        <f>MAX(0,I351*(1+inputs!$B$33)-MAX(0,inputs!$B$31*(J351-inputs!$B$30)))</f>
        <v>47184.304999999986</v>
      </c>
      <c r="L351" s="19">
        <f>$H351+(INT(COLUMN(L$1)/2) - 5) * ($A351-$H351)/9</f>
        <v>21655.555555555555</v>
      </c>
      <c r="M351" s="24">
        <f>MAX(0,K351*(1+inputs!$B$33)-MAX(0,inputs!$B$31*(L351-inputs!$B$30)))</f>
        <v>47759.629574999977</v>
      </c>
      <c r="N351" s="19">
        <f>$H351+(INT(COLUMN(N$1)/2) - 5) * ($A351-$H351)/9</f>
        <v>23311.111111111109</v>
      </c>
      <c r="O351" s="24">
        <f>MAX(0,M351*(1+inputs!$B$33)-MAX(0,inputs!$B$31*(N351-inputs!$B$30)))</f>
        <v>48194.58401862497</v>
      </c>
      <c r="P351" s="19">
        <f>$H351+(INT(COLUMN(P$1)/2) - 5) * ($A351-$H351)/9</f>
        <v>24966.666666666668</v>
      </c>
      <c r="Q351" s="24">
        <f>MAX(0,O351*(1+inputs!$B$33)-MAX(0,inputs!$B$31*(P351-inputs!$B$30)))</f>
        <v>48487.062778904336</v>
      </c>
      <c r="R351" s="19">
        <f>$H351+(INT(COLUMN(R$1)/2) - 5) * ($A351-$H351)/9</f>
        <v>26622.222222222223</v>
      </c>
      <c r="S351" s="24">
        <f>MAX(0,Q351*(1+inputs!$B$33)-MAX(0,inputs!$B$31*(R351-inputs!$B$30)))</f>
        <v>48634.928720587894</v>
      </c>
      <c r="T351" s="19">
        <f>$H351+(INT(COLUMN(T$1)/2) - 5) * ($A351-$H351)/9</f>
        <v>28277.777777777777</v>
      </c>
      <c r="U351" s="24">
        <f>MAX(0,S351*(1+inputs!$B$33)-MAX(0,inputs!$B$31*(T351-inputs!$B$30)))</f>
        <v>48636.012651396704</v>
      </c>
      <c r="V351" s="19">
        <f>$H351+(INT(COLUMN(V$1)/2) - 5) * ($A351-$H351)/9</f>
        <v>29933.333333333336</v>
      </c>
      <c r="W351" s="24">
        <f>MAX(0,U351*(1+inputs!$B$33)-MAX(0,inputs!$B$31*(V351-inputs!$B$30)))</f>
        <v>48488.112841167647</v>
      </c>
      <c r="X351" s="19">
        <f>$H351+(INT(COLUMN(X$1)/2) - 5) * ($A351-$H351)/9</f>
        <v>31588.888888888891</v>
      </c>
      <c r="Y351" s="24">
        <f>MAX(0,W351*(1+inputs!$B$33)-MAX(0,inputs!$B$31*(X351-inputs!$B$30)))</f>
        <v>48188.994533785153</v>
      </c>
      <c r="Z351" s="19">
        <f>IF(inputs!$B$27="YES",MAX(0,inputs!$B$31*(X351-inputs!$B$30)),0)</f>
        <v>0</v>
      </c>
      <c r="AA351" s="3">
        <f t="shared" si="22"/>
        <v>7424.7250000000004</v>
      </c>
      <c r="AB351" s="1">
        <f t="shared" si="23"/>
        <v>0.33250000000000002</v>
      </c>
      <c r="AC351" s="8">
        <f t="shared" si="20"/>
        <v>27475.275000000001</v>
      </c>
    </row>
    <row r="352" spans="1:29" x14ac:dyDescent="0.2">
      <c r="A352" s="11">
        <f t="shared" si="21"/>
        <v>35000</v>
      </c>
      <c r="B352" s="15">
        <f>inputs!$C$3-MAX(0,MIN((calculations!A352-inputs!$B$8)*0.5,inputs!$C$3))+IF(AND(inputs!$B$23="YES",A352&lt;=inputs!$B$25),inputs!$B$24,0)</f>
        <v>12570</v>
      </c>
      <c r="C352" s="15">
        <f>MAX(0,MIN(A352-B352,inputs!$C$4)*inputs!$B$3)</f>
        <v>4486</v>
      </c>
      <c r="D352" s="16">
        <f>MAX(0,(MIN(A352,inputs!$C$5)-(inputs!$C$4+B352))*inputs!$B$4)</f>
        <v>0</v>
      </c>
      <c r="E352" s="16">
        <f>MAX(0, (calculations!A352-inputs!$C$5)*inputs!$B$5)</f>
        <v>0</v>
      </c>
      <c r="F352" s="19">
        <f>MAX(0,inputs!$B$13*(MIN(calculations!A352,inputs!$C$14)-inputs!$C$13))+MAX(0,inputs!$B$14*(calculations!A352-inputs!$C$14))</f>
        <v>2971.9750000000004</v>
      </c>
      <c r="G352" s="22">
        <f>MAX(MIN((calculations!A352-inputs!$B$21)/10000,100%),0) * inputs!$B$18</f>
        <v>0</v>
      </c>
      <c r="H352" s="24">
        <f>MIN(inputs!$B$32,A352)</f>
        <v>20000</v>
      </c>
      <c r="I352" s="24">
        <f>inputs!$B$29*(1+inputs!$B$33)-MAX(0,inputs!$B$31*(H352-inputs!$B$30))</f>
        <v>46486.999999999993</v>
      </c>
      <c r="J352" s="19">
        <f>$H352+(INT(COLUMN(J$1)/2) - 5) * ($A352-$H352)/9</f>
        <v>20000</v>
      </c>
      <c r="K352" s="24">
        <f>MAX(0,I352*(1+inputs!$B$33)-MAX(0,inputs!$B$31*(J352-inputs!$B$30)))</f>
        <v>47184.304999999986</v>
      </c>
      <c r="L352" s="19">
        <f>$H352+(INT(COLUMN(L$1)/2) - 5) * ($A352-$H352)/9</f>
        <v>21666.666666666668</v>
      </c>
      <c r="M352" s="24">
        <f>MAX(0,K352*(1+inputs!$B$33)-MAX(0,inputs!$B$31*(L352-inputs!$B$30)))</f>
        <v>47758.629574999977</v>
      </c>
      <c r="N352" s="19">
        <f>$H352+(INT(COLUMN(N$1)/2) - 5) * ($A352-$H352)/9</f>
        <v>23333.333333333332</v>
      </c>
      <c r="O352" s="24">
        <f>MAX(0,M352*(1+inputs!$B$33)-MAX(0,inputs!$B$31*(N352-inputs!$B$30)))</f>
        <v>48191.56901862497</v>
      </c>
      <c r="P352" s="19">
        <f>$H352+(INT(COLUMN(P$1)/2) - 5) * ($A352-$H352)/9</f>
        <v>25000</v>
      </c>
      <c r="Q352" s="24">
        <f>MAX(0,O352*(1+inputs!$B$33)-MAX(0,inputs!$B$31*(P352-inputs!$B$30)))</f>
        <v>48481.002553904334</v>
      </c>
      <c r="R352" s="19">
        <f>$H352+(INT(COLUMN(R$1)/2) - 5) * ($A352-$H352)/9</f>
        <v>26666.666666666668</v>
      </c>
      <c r="S352" s="24">
        <f>MAX(0,Q352*(1+inputs!$B$33)-MAX(0,inputs!$B$31*(R352-inputs!$B$30)))</f>
        <v>48624.777592212893</v>
      </c>
      <c r="T352" s="19">
        <f>$H352+(INT(COLUMN(T$1)/2) - 5) * ($A352-$H352)/9</f>
        <v>28333.333333333336</v>
      </c>
      <c r="U352" s="24">
        <f>MAX(0,S352*(1+inputs!$B$33)-MAX(0,inputs!$B$31*(T352-inputs!$B$30)))</f>
        <v>48620.709256096081</v>
      </c>
      <c r="V352" s="19">
        <f>$H352+(INT(COLUMN(V$1)/2) - 5) * ($A352-$H352)/9</f>
        <v>30000</v>
      </c>
      <c r="W352" s="24">
        <f>MAX(0,U352*(1+inputs!$B$33)-MAX(0,inputs!$B$31*(V352-inputs!$B$30)))</f>
        <v>48466.579894937517</v>
      </c>
      <c r="X352" s="19">
        <f>$H352+(INT(COLUMN(X$1)/2) - 5) * ($A352-$H352)/9</f>
        <v>31666.666666666664</v>
      </c>
      <c r="Y352" s="24">
        <f>MAX(0,W352*(1+inputs!$B$33)-MAX(0,inputs!$B$31*(X352-inputs!$B$30)))</f>
        <v>48160.138593361575</v>
      </c>
      <c r="Z352" s="19">
        <f>IF(inputs!$B$27="YES",MAX(0,inputs!$B$31*(X352-inputs!$B$30)),0)</f>
        <v>0</v>
      </c>
      <c r="AA352" s="3">
        <f t="shared" si="22"/>
        <v>7457.9750000000004</v>
      </c>
      <c r="AB352" s="1">
        <f t="shared" si="23"/>
        <v>0.33250000000000002</v>
      </c>
      <c r="AC352" s="8">
        <f t="shared" si="20"/>
        <v>27542.025000000001</v>
      </c>
    </row>
    <row r="353" spans="1:29" x14ac:dyDescent="0.2">
      <c r="A353" s="11">
        <f t="shared" si="21"/>
        <v>35100</v>
      </c>
      <c r="B353" s="15">
        <f>inputs!$C$3-MAX(0,MIN((calculations!A353-inputs!$B$8)*0.5,inputs!$C$3))+IF(AND(inputs!$B$23="YES",A353&lt;=inputs!$B$25),inputs!$B$24,0)</f>
        <v>12570</v>
      </c>
      <c r="C353" s="15">
        <f>MAX(0,MIN(A353-B353,inputs!$C$4)*inputs!$B$3)</f>
        <v>4506</v>
      </c>
      <c r="D353" s="16">
        <f>MAX(0,(MIN(A353,inputs!$C$5)-(inputs!$C$4+B353))*inputs!$B$4)</f>
        <v>0</v>
      </c>
      <c r="E353" s="16">
        <f>MAX(0, (calculations!A353-inputs!$C$5)*inputs!$B$5)</f>
        <v>0</v>
      </c>
      <c r="F353" s="19">
        <f>MAX(0,inputs!$B$13*(MIN(calculations!A353,inputs!$C$14)-inputs!$C$13))+MAX(0,inputs!$B$14*(calculations!A353-inputs!$C$14))</f>
        <v>2985.2250000000004</v>
      </c>
      <c r="G353" s="22">
        <f>MAX(MIN((calculations!A353-inputs!$B$21)/10000,100%),0) * inputs!$B$18</f>
        <v>0</v>
      </c>
      <c r="H353" s="24">
        <f>MIN(inputs!$B$32,A353)</f>
        <v>20000</v>
      </c>
      <c r="I353" s="24">
        <f>inputs!$B$29*(1+inputs!$B$33)-MAX(0,inputs!$B$31*(H353-inputs!$B$30))</f>
        <v>46486.999999999993</v>
      </c>
      <c r="J353" s="19">
        <f>$H353+(INT(COLUMN(J$1)/2) - 5) * ($A353-$H353)/9</f>
        <v>20000</v>
      </c>
      <c r="K353" s="24">
        <f>MAX(0,I353*(1+inputs!$B$33)-MAX(0,inputs!$B$31*(J353-inputs!$B$30)))</f>
        <v>47184.304999999986</v>
      </c>
      <c r="L353" s="19">
        <f>$H353+(INT(COLUMN(L$1)/2) - 5) * ($A353-$H353)/9</f>
        <v>21677.777777777777</v>
      </c>
      <c r="M353" s="24">
        <f>MAX(0,K353*(1+inputs!$B$33)-MAX(0,inputs!$B$31*(L353-inputs!$B$30)))</f>
        <v>47757.629574999977</v>
      </c>
      <c r="N353" s="19">
        <f>$H353+(INT(COLUMN(N$1)/2) - 5) * ($A353-$H353)/9</f>
        <v>23355.555555555555</v>
      </c>
      <c r="O353" s="24">
        <f>MAX(0,M353*(1+inputs!$B$33)-MAX(0,inputs!$B$31*(N353-inputs!$B$30)))</f>
        <v>48188.554018624971</v>
      </c>
      <c r="P353" s="19">
        <f>$H353+(INT(COLUMN(P$1)/2) - 5) * ($A353-$H353)/9</f>
        <v>25033.333333333332</v>
      </c>
      <c r="Q353" s="24">
        <f>MAX(0,O353*(1+inputs!$B$33)-MAX(0,inputs!$B$31*(P353-inputs!$B$30)))</f>
        <v>48474.942328904341</v>
      </c>
      <c r="R353" s="19">
        <f>$H353+(INT(COLUMN(R$1)/2) - 5) * ($A353-$H353)/9</f>
        <v>26711.111111111109</v>
      </c>
      <c r="S353" s="24">
        <f>MAX(0,Q353*(1+inputs!$B$33)-MAX(0,inputs!$B$31*(R353-inputs!$B$30)))</f>
        <v>48614.6264638379</v>
      </c>
      <c r="T353" s="19">
        <f>$H353+(INT(COLUMN(T$1)/2) - 5) * ($A353-$H353)/9</f>
        <v>28388.888888888891</v>
      </c>
      <c r="U353" s="24">
        <f>MAX(0,S353*(1+inputs!$B$33)-MAX(0,inputs!$B$31*(T353-inputs!$B$30)))</f>
        <v>48605.405860795465</v>
      </c>
      <c r="V353" s="19">
        <f>$H353+(INT(COLUMN(V$1)/2) - 5) * ($A353-$H353)/9</f>
        <v>30066.666666666664</v>
      </c>
      <c r="W353" s="24">
        <f>MAX(0,U353*(1+inputs!$B$33)-MAX(0,inputs!$B$31*(V353-inputs!$B$30)))</f>
        <v>48445.046948707393</v>
      </c>
      <c r="X353" s="19">
        <f>$H353+(INT(COLUMN(X$1)/2) - 5) * ($A353-$H353)/9</f>
        <v>31744.444444444445</v>
      </c>
      <c r="Y353" s="24">
        <f>MAX(0,W353*(1+inputs!$B$33)-MAX(0,inputs!$B$31*(X353-inputs!$B$30)))</f>
        <v>48131.282652937996</v>
      </c>
      <c r="Z353" s="19">
        <f>IF(inputs!$B$27="YES",MAX(0,inputs!$B$31*(X353-inputs!$B$30)),0)</f>
        <v>0</v>
      </c>
      <c r="AA353" s="3">
        <f t="shared" si="22"/>
        <v>7491.2250000000004</v>
      </c>
      <c r="AB353" s="1">
        <f t="shared" si="23"/>
        <v>0.33250000000000002</v>
      </c>
      <c r="AC353" s="8">
        <f t="shared" si="20"/>
        <v>27608.775000000001</v>
      </c>
    </row>
    <row r="354" spans="1:29" x14ac:dyDescent="0.2">
      <c r="A354" s="11">
        <f t="shared" si="21"/>
        <v>35200</v>
      </c>
      <c r="B354" s="15">
        <f>inputs!$C$3-MAX(0,MIN((calculations!A354-inputs!$B$8)*0.5,inputs!$C$3))+IF(AND(inputs!$B$23="YES",A354&lt;=inputs!$B$25),inputs!$B$24,0)</f>
        <v>12570</v>
      </c>
      <c r="C354" s="15">
        <f>MAX(0,MIN(A354-B354,inputs!$C$4)*inputs!$B$3)</f>
        <v>4526</v>
      </c>
      <c r="D354" s="16">
        <f>MAX(0,(MIN(A354,inputs!$C$5)-(inputs!$C$4+B354))*inputs!$B$4)</f>
        <v>0</v>
      </c>
      <c r="E354" s="16">
        <f>MAX(0, (calculations!A354-inputs!$C$5)*inputs!$B$5)</f>
        <v>0</v>
      </c>
      <c r="F354" s="19">
        <f>MAX(0,inputs!$B$13*(MIN(calculations!A354,inputs!$C$14)-inputs!$C$13))+MAX(0,inputs!$B$14*(calculations!A354-inputs!$C$14))</f>
        <v>2998.4750000000004</v>
      </c>
      <c r="G354" s="22">
        <f>MAX(MIN((calculations!A354-inputs!$B$21)/10000,100%),0) * inputs!$B$18</f>
        <v>0</v>
      </c>
      <c r="H354" s="24">
        <f>MIN(inputs!$B$32,A354)</f>
        <v>20000</v>
      </c>
      <c r="I354" s="24">
        <f>inputs!$B$29*(1+inputs!$B$33)-MAX(0,inputs!$B$31*(H354-inputs!$B$30))</f>
        <v>46486.999999999993</v>
      </c>
      <c r="J354" s="19">
        <f>$H354+(INT(COLUMN(J$1)/2) - 5) * ($A354-$H354)/9</f>
        <v>20000</v>
      </c>
      <c r="K354" s="24">
        <f>MAX(0,I354*(1+inputs!$B$33)-MAX(0,inputs!$B$31*(J354-inputs!$B$30)))</f>
        <v>47184.304999999986</v>
      </c>
      <c r="L354" s="19">
        <f>$H354+(INT(COLUMN(L$1)/2) - 5) * ($A354-$H354)/9</f>
        <v>21688.888888888891</v>
      </c>
      <c r="M354" s="24">
        <f>MAX(0,K354*(1+inputs!$B$33)-MAX(0,inputs!$B$31*(L354-inputs!$B$30)))</f>
        <v>47756.629574999977</v>
      </c>
      <c r="N354" s="19">
        <f>$H354+(INT(COLUMN(N$1)/2) - 5) * ($A354-$H354)/9</f>
        <v>23377.777777777777</v>
      </c>
      <c r="O354" s="24">
        <f>MAX(0,M354*(1+inputs!$B$33)-MAX(0,inputs!$B$31*(N354-inputs!$B$30)))</f>
        <v>48185.539018624972</v>
      </c>
      <c r="P354" s="19">
        <f>$H354+(INT(COLUMN(P$1)/2) - 5) * ($A354-$H354)/9</f>
        <v>25066.666666666668</v>
      </c>
      <c r="Q354" s="24">
        <f>MAX(0,O354*(1+inputs!$B$33)-MAX(0,inputs!$B$31*(P354-inputs!$B$30)))</f>
        <v>48468.88210390434</v>
      </c>
      <c r="R354" s="19">
        <f>$H354+(INT(COLUMN(R$1)/2) - 5) * ($A354-$H354)/9</f>
        <v>26755.555555555555</v>
      </c>
      <c r="S354" s="24">
        <f>MAX(0,Q354*(1+inputs!$B$33)-MAX(0,inputs!$B$31*(R354-inputs!$B$30)))</f>
        <v>48604.475335462899</v>
      </c>
      <c r="T354" s="19">
        <f>$H354+(INT(COLUMN(T$1)/2) - 5) * ($A354-$H354)/9</f>
        <v>28444.444444444445</v>
      </c>
      <c r="U354" s="24">
        <f>MAX(0,S354*(1+inputs!$B$33)-MAX(0,inputs!$B$31*(T354-inputs!$B$30)))</f>
        <v>48590.102465494834</v>
      </c>
      <c r="V354" s="19">
        <f>$H354+(INT(COLUMN(V$1)/2) - 5) * ($A354-$H354)/9</f>
        <v>30133.333333333336</v>
      </c>
      <c r="W354" s="24">
        <f>MAX(0,U354*(1+inputs!$B$33)-MAX(0,inputs!$B$31*(V354-inputs!$B$30)))</f>
        <v>48423.514002477248</v>
      </c>
      <c r="X354" s="19">
        <f>$H354+(INT(COLUMN(X$1)/2) - 5) * ($A354-$H354)/9</f>
        <v>31822.222222222223</v>
      </c>
      <c r="Y354" s="24">
        <f>MAX(0,W354*(1+inputs!$B$33)-MAX(0,inputs!$B$31*(X354-inputs!$B$30)))</f>
        <v>48102.426712514403</v>
      </c>
      <c r="Z354" s="19">
        <f>IF(inputs!$B$27="YES",MAX(0,inputs!$B$31*(X354-inputs!$B$30)),0)</f>
        <v>0</v>
      </c>
      <c r="AA354" s="3">
        <f t="shared" si="22"/>
        <v>7524.4750000000004</v>
      </c>
      <c r="AB354" s="1">
        <f t="shared" si="23"/>
        <v>0.33250000000000002</v>
      </c>
      <c r="AC354" s="8">
        <f t="shared" si="20"/>
        <v>27675.525000000001</v>
      </c>
    </row>
    <row r="355" spans="1:29" x14ac:dyDescent="0.2">
      <c r="A355" s="11">
        <f t="shared" si="21"/>
        <v>35300</v>
      </c>
      <c r="B355" s="15">
        <f>inputs!$C$3-MAX(0,MIN((calculations!A355-inputs!$B$8)*0.5,inputs!$C$3))+IF(AND(inputs!$B$23="YES",A355&lt;=inputs!$B$25),inputs!$B$24,0)</f>
        <v>12570</v>
      </c>
      <c r="C355" s="15">
        <f>MAX(0,MIN(A355-B355,inputs!$C$4)*inputs!$B$3)</f>
        <v>4546</v>
      </c>
      <c r="D355" s="16">
        <f>MAX(0,(MIN(A355,inputs!$C$5)-(inputs!$C$4+B355))*inputs!$B$4)</f>
        <v>0</v>
      </c>
      <c r="E355" s="16">
        <f>MAX(0, (calculations!A355-inputs!$C$5)*inputs!$B$5)</f>
        <v>0</v>
      </c>
      <c r="F355" s="19">
        <f>MAX(0,inputs!$B$13*(MIN(calculations!A355,inputs!$C$14)-inputs!$C$13))+MAX(0,inputs!$B$14*(calculations!A355-inputs!$C$14))</f>
        <v>3011.7250000000004</v>
      </c>
      <c r="G355" s="22">
        <f>MAX(MIN((calculations!A355-inputs!$B$21)/10000,100%),0) * inputs!$B$18</f>
        <v>0</v>
      </c>
      <c r="H355" s="24">
        <f>MIN(inputs!$B$32,A355)</f>
        <v>20000</v>
      </c>
      <c r="I355" s="24">
        <f>inputs!$B$29*(1+inputs!$B$33)-MAX(0,inputs!$B$31*(H355-inputs!$B$30))</f>
        <v>46486.999999999993</v>
      </c>
      <c r="J355" s="19">
        <f>$H355+(INT(COLUMN(J$1)/2) - 5) * ($A355-$H355)/9</f>
        <v>20000</v>
      </c>
      <c r="K355" s="24">
        <f>MAX(0,I355*(1+inputs!$B$33)-MAX(0,inputs!$B$31*(J355-inputs!$B$30)))</f>
        <v>47184.304999999986</v>
      </c>
      <c r="L355" s="19">
        <f>$H355+(INT(COLUMN(L$1)/2) - 5) * ($A355-$H355)/9</f>
        <v>21700</v>
      </c>
      <c r="M355" s="24">
        <f>MAX(0,K355*(1+inputs!$B$33)-MAX(0,inputs!$B$31*(L355-inputs!$B$30)))</f>
        <v>47755.629574999977</v>
      </c>
      <c r="N355" s="19">
        <f>$H355+(INT(COLUMN(N$1)/2) - 5) * ($A355-$H355)/9</f>
        <v>23400</v>
      </c>
      <c r="O355" s="24">
        <f>MAX(0,M355*(1+inputs!$B$33)-MAX(0,inputs!$B$31*(N355-inputs!$B$30)))</f>
        <v>48182.524018624972</v>
      </c>
      <c r="P355" s="19">
        <f>$H355+(INT(COLUMN(P$1)/2) - 5) * ($A355-$H355)/9</f>
        <v>25100</v>
      </c>
      <c r="Q355" s="24">
        <f>MAX(0,O355*(1+inputs!$B$33)-MAX(0,inputs!$B$31*(P355-inputs!$B$30)))</f>
        <v>48462.821878904339</v>
      </c>
      <c r="R355" s="19">
        <f>$H355+(INT(COLUMN(R$1)/2) - 5) * ($A355-$H355)/9</f>
        <v>26800</v>
      </c>
      <c r="S355" s="24">
        <f>MAX(0,Q355*(1+inputs!$B$33)-MAX(0,inputs!$B$31*(R355-inputs!$B$30)))</f>
        <v>48594.324207087899</v>
      </c>
      <c r="T355" s="19">
        <f>$H355+(INT(COLUMN(T$1)/2) - 5) * ($A355-$H355)/9</f>
        <v>28500</v>
      </c>
      <c r="U355" s="24">
        <f>MAX(0,S355*(1+inputs!$B$33)-MAX(0,inputs!$B$31*(T355-inputs!$B$30)))</f>
        <v>48574.799070194211</v>
      </c>
      <c r="V355" s="19">
        <f>$H355+(INT(COLUMN(V$1)/2) - 5) * ($A355-$H355)/9</f>
        <v>30200</v>
      </c>
      <c r="W355" s="24">
        <f>MAX(0,U355*(1+inputs!$B$33)-MAX(0,inputs!$B$31*(V355-inputs!$B$30)))</f>
        <v>48401.981056247118</v>
      </c>
      <c r="X355" s="19">
        <f>$H355+(INT(COLUMN(X$1)/2) - 5) * ($A355-$H355)/9</f>
        <v>31900</v>
      </c>
      <c r="Y355" s="24">
        <f>MAX(0,W355*(1+inputs!$B$33)-MAX(0,inputs!$B$31*(X355-inputs!$B$30)))</f>
        <v>48073.570772090818</v>
      </c>
      <c r="Z355" s="19">
        <f>IF(inputs!$B$27="YES",MAX(0,inputs!$B$31*(X355-inputs!$B$30)),0)</f>
        <v>0</v>
      </c>
      <c r="AA355" s="3">
        <f t="shared" si="22"/>
        <v>7557.7250000000004</v>
      </c>
      <c r="AB355" s="1">
        <f t="shared" si="23"/>
        <v>0.33250000000000002</v>
      </c>
      <c r="AC355" s="8">
        <f t="shared" si="20"/>
        <v>27742.275000000001</v>
      </c>
    </row>
    <row r="356" spans="1:29" x14ac:dyDescent="0.2">
      <c r="A356" s="11">
        <f t="shared" si="21"/>
        <v>35400</v>
      </c>
      <c r="B356" s="15">
        <f>inputs!$C$3-MAX(0,MIN((calculations!A356-inputs!$B$8)*0.5,inputs!$C$3))+IF(AND(inputs!$B$23="YES",A356&lt;=inputs!$B$25),inputs!$B$24,0)</f>
        <v>12570</v>
      </c>
      <c r="C356" s="15">
        <f>MAX(0,MIN(A356-B356,inputs!$C$4)*inputs!$B$3)</f>
        <v>4566</v>
      </c>
      <c r="D356" s="16">
        <f>MAX(0,(MIN(A356,inputs!$C$5)-(inputs!$C$4+B356))*inputs!$B$4)</f>
        <v>0</v>
      </c>
      <c r="E356" s="16">
        <f>MAX(0, (calculations!A356-inputs!$C$5)*inputs!$B$5)</f>
        <v>0</v>
      </c>
      <c r="F356" s="19">
        <f>MAX(0,inputs!$B$13*(MIN(calculations!A356,inputs!$C$14)-inputs!$C$13))+MAX(0,inputs!$B$14*(calculations!A356-inputs!$C$14))</f>
        <v>3024.9750000000004</v>
      </c>
      <c r="G356" s="22">
        <f>MAX(MIN((calculations!A356-inputs!$B$21)/10000,100%),0) * inputs!$B$18</f>
        <v>0</v>
      </c>
      <c r="H356" s="24">
        <f>MIN(inputs!$B$32,A356)</f>
        <v>20000</v>
      </c>
      <c r="I356" s="24">
        <f>inputs!$B$29*(1+inputs!$B$33)-MAX(0,inputs!$B$31*(H356-inputs!$B$30))</f>
        <v>46486.999999999993</v>
      </c>
      <c r="J356" s="19">
        <f>$H356+(INT(COLUMN(J$1)/2) - 5) * ($A356-$H356)/9</f>
        <v>20000</v>
      </c>
      <c r="K356" s="24">
        <f>MAX(0,I356*(1+inputs!$B$33)-MAX(0,inputs!$B$31*(J356-inputs!$B$30)))</f>
        <v>47184.304999999986</v>
      </c>
      <c r="L356" s="19">
        <f>$H356+(INT(COLUMN(L$1)/2) - 5) * ($A356-$H356)/9</f>
        <v>21711.111111111109</v>
      </c>
      <c r="M356" s="24">
        <f>MAX(0,K356*(1+inputs!$B$33)-MAX(0,inputs!$B$31*(L356-inputs!$B$30)))</f>
        <v>47754.629574999977</v>
      </c>
      <c r="N356" s="19">
        <f>$H356+(INT(COLUMN(N$1)/2) - 5) * ($A356-$H356)/9</f>
        <v>23422.222222222223</v>
      </c>
      <c r="O356" s="24">
        <f>MAX(0,M356*(1+inputs!$B$33)-MAX(0,inputs!$B$31*(N356-inputs!$B$30)))</f>
        <v>48179.509018624973</v>
      </c>
      <c r="P356" s="19">
        <f>$H356+(INT(COLUMN(P$1)/2) - 5) * ($A356-$H356)/9</f>
        <v>25133.333333333332</v>
      </c>
      <c r="Q356" s="24">
        <f>MAX(0,O356*(1+inputs!$B$33)-MAX(0,inputs!$B$31*(P356-inputs!$B$30)))</f>
        <v>48456.761653904337</v>
      </c>
      <c r="R356" s="19">
        <f>$H356+(INT(COLUMN(R$1)/2) - 5) * ($A356-$H356)/9</f>
        <v>26844.444444444445</v>
      </c>
      <c r="S356" s="24">
        <f>MAX(0,Q356*(1+inputs!$B$33)-MAX(0,inputs!$B$31*(R356-inputs!$B$30)))</f>
        <v>48584.173078712898</v>
      </c>
      <c r="T356" s="19">
        <f>$H356+(INT(COLUMN(T$1)/2) - 5) * ($A356-$H356)/9</f>
        <v>28555.555555555555</v>
      </c>
      <c r="U356" s="24">
        <f>MAX(0,S356*(1+inputs!$B$33)-MAX(0,inputs!$B$31*(T356-inputs!$B$30)))</f>
        <v>48559.495674893587</v>
      </c>
      <c r="V356" s="19">
        <f>$H356+(INT(COLUMN(V$1)/2) - 5) * ($A356-$H356)/9</f>
        <v>30266.666666666664</v>
      </c>
      <c r="W356" s="24">
        <f>MAX(0,U356*(1+inputs!$B$33)-MAX(0,inputs!$B$31*(V356-inputs!$B$30)))</f>
        <v>48380.448110016987</v>
      </c>
      <c r="X356" s="19">
        <f>$H356+(INT(COLUMN(X$1)/2) - 5) * ($A356-$H356)/9</f>
        <v>31977.777777777777</v>
      </c>
      <c r="Y356" s="24">
        <f>MAX(0,W356*(1+inputs!$B$33)-MAX(0,inputs!$B$31*(X356-inputs!$B$30)))</f>
        <v>48044.714831667232</v>
      </c>
      <c r="Z356" s="19">
        <f>IF(inputs!$B$27="YES",MAX(0,inputs!$B$31*(X356-inputs!$B$30)),0)</f>
        <v>0</v>
      </c>
      <c r="AA356" s="3">
        <f t="shared" si="22"/>
        <v>7590.9750000000004</v>
      </c>
      <c r="AB356" s="1">
        <f t="shared" si="23"/>
        <v>0.33250000000000002</v>
      </c>
      <c r="AC356" s="8">
        <f t="shared" si="20"/>
        <v>27809.025000000001</v>
      </c>
    </row>
    <row r="357" spans="1:29" x14ac:dyDescent="0.2">
      <c r="A357" s="11">
        <f t="shared" si="21"/>
        <v>35500</v>
      </c>
      <c r="B357" s="15">
        <f>inputs!$C$3-MAX(0,MIN((calculations!A357-inputs!$B$8)*0.5,inputs!$C$3))+IF(AND(inputs!$B$23="YES",A357&lt;=inputs!$B$25),inputs!$B$24,0)</f>
        <v>12570</v>
      </c>
      <c r="C357" s="15">
        <f>MAX(0,MIN(A357-B357,inputs!$C$4)*inputs!$B$3)</f>
        <v>4586</v>
      </c>
      <c r="D357" s="16">
        <f>MAX(0,(MIN(A357,inputs!$C$5)-(inputs!$C$4+B357))*inputs!$B$4)</f>
        <v>0</v>
      </c>
      <c r="E357" s="16">
        <f>MAX(0, (calculations!A357-inputs!$C$5)*inputs!$B$5)</f>
        <v>0</v>
      </c>
      <c r="F357" s="19">
        <f>MAX(0,inputs!$B$13*(MIN(calculations!A357,inputs!$C$14)-inputs!$C$13))+MAX(0,inputs!$B$14*(calculations!A357-inputs!$C$14))</f>
        <v>3038.2250000000004</v>
      </c>
      <c r="G357" s="22">
        <f>MAX(MIN((calculations!A357-inputs!$B$21)/10000,100%),0) * inputs!$B$18</f>
        <v>0</v>
      </c>
      <c r="H357" s="24">
        <f>MIN(inputs!$B$32,A357)</f>
        <v>20000</v>
      </c>
      <c r="I357" s="24">
        <f>inputs!$B$29*(1+inputs!$B$33)-MAX(0,inputs!$B$31*(H357-inputs!$B$30))</f>
        <v>46486.999999999993</v>
      </c>
      <c r="J357" s="19">
        <f>$H357+(INT(COLUMN(J$1)/2) - 5) * ($A357-$H357)/9</f>
        <v>20000</v>
      </c>
      <c r="K357" s="24">
        <f>MAX(0,I357*(1+inputs!$B$33)-MAX(0,inputs!$B$31*(J357-inputs!$B$30)))</f>
        <v>47184.304999999986</v>
      </c>
      <c r="L357" s="19">
        <f>$H357+(INT(COLUMN(L$1)/2) - 5) * ($A357-$H357)/9</f>
        <v>21722.222222222223</v>
      </c>
      <c r="M357" s="24">
        <f>MAX(0,K357*(1+inputs!$B$33)-MAX(0,inputs!$B$31*(L357-inputs!$B$30)))</f>
        <v>47753.629574999977</v>
      </c>
      <c r="N357" s="19">
        <f>$H357+(INT(COLUMN(N$1)/2) - 5) * ($A357-$H357)/9</f>
        <v>23444.444444444445</v>
      </c>
      <c r="O357" s="24">
        <f>MAX(0,M357*(1+inputs!$B$33)-MAX(0,inputs!$B$31*(N357-inputs!$B$30)))</f>
        <v>48176.494018624973</v>
      </c>
      <c r="P357" s="19">
        <f>$H357+(INT(COLUMN(P$1)/2) - 5) * ($A357-$H357)/9</f>
        <v>25166.666666666668</v>
      </c>
      <c r="Q357" s="24">
        <f>MAX(0,O357*(1+inputs!$B$33)-MAX(0,inputs!$B$31*(P357-inputs!$B$30)))</f>
        <v>48450.701428904344</v>
      </c>
      <c r="R357" s="19">
        <f>$H357+(INT(COLUMN(R$1)/2) - 5) * ($A357-$H357)/9</f>
        <v>26888.888888888891</v>
      </c>
      <c r="S357" s="24">
        <f>MAX(0,Q357*(1+inputs!$B$33)-MAX(0,inputs!$B$31*(R357-inputs!$B$30)))</f>
        <v>48574.021950337905</v>
      </c>
      <c r="T357" s="19">
        <f>$H357+(INT(COLUMN(T$1)/2) - 5) * ($A357-$H357)/9</f>
        <v>28611.111111111109</v>
      </c>
      <c r="U357" s="24">
        <f>MAX(0,S357*(1+inputs!$B$33)-MAX(0,inputs!$B$31*(T357-inputs!$B$30)))</f>
        <v>48544.192279592964</v>
      </c>
      <c r="V357" s="19">
        <f>$H357+(INT(COLUMN(V$1)/2) - 5) * ($A357-$H357)/9</f>
        <v>30333.333333333336</v>
      </c>
      <c r="W357" s="24">
        <f>MAX(0,U357*(1+inputs!$B$33)-MAX(0,inputs!$B$31*(V357-inputs!$B$30)))</f>
        <v>48358.915163786849</v>
      </c>
      <c r="X357" s="19">
        <f>$H357+(INT(COLUMN(X$1)/2) - 5) * ($A357-$H357)/9</f>
        <v>32055.555555555555</v>
      </c>
      <c r="Y357" s="24">
        <f>MAX(0,W357*(1+inputs!$B$33)-MAX(0,inputs!$B$31*(X357-inputs!$B$30)))</f>
        <v>48015.858891243646</v>
      </c>
      <c r="Z357" s="19">
        <f>IF(inputs!$B$27="YES",MAX(0,inputs!$B$31*(X357-inputs!$B$30)),0)</f>
        <v>0</v>
      </c>
      <c r="AA357" s="3">
        <f t="shared" si="22"/>
        <v>7624.2250000000004</v>
      </c>
      <c r="AB357" s="1">
        <f t="shared" si="23"/>
        <v>0.33250000000000002</v>
      </c>
      <c r="AC357" s="8">
        <f t="shared" si="20"/>
        <v>27875.775000000001</v>
      </c>
    </row>
    <row r="358" spans="1:29" x14ac:dyDescent="0.2">
      <c r="A358" s="11">
        <f t="shared" si="21"/>
        <v>35600</v>
      </c>
      <c r="B358" s="15">
        <f>inputs!$C$3-MAX(0,MIN((calculations!A358-inputs!$B$8)*0.5,inputs!$C$3))+IF(AND(inputs!$B$23="YES",A358&lt;=inputs!$B$25),inputs!$B$24,0)</f>
        <v>12570</v>
      </c>
      <c r="C358" s="15">
        <f>MAX(0,MIN(A358-B358,inputs!$C$4)*inputs!$B$3)</f>
        <v>4606</v>
      </c>
      <c r="D358" s="16">
        <f>MAX(0,(MIN(A358,inputs!$C$5)-(inputs!$C$4+B358))*inputs!$B$4)</f>
        <v>0</v>
      </c>
      <c r="E358" s="16">
        <f>MAX(0, (calculations!A358-inputs!$C$5)*inputs!$B$5)</f>
        <v>0</v>
      </c>
      <c r="F358" s="19">
        <f>MAX(0,inputs!$B$13*(MIN(calculations!A358,inputs!$C$14)-inputs!$C$13))+MAX(0,inputs!$B$14*(calculations!A358-inputs!$C$14))</f>
        <v>3051.4750000000004</v>
      </c>
      <c r="G358" s="22">
        <f>MAX(MIN((calculations!A358-inputs!$B$21)/10000,100%),0) * inputs!$B$18</f>
        <v>0</v>
      </c>
      <c r="H358" s="24">
        <f>MIN(inputs!$B$32,A358)</f>
        <v>20000</v>
      </c>
      <c r="I358" s="24">
        <f>inputs!$B$29*(1+inputs!$B$33)-MAX(0,inputs!$B$31*(H358-inputs!$B$30))</f>
        <v>46486.999999999993</v>
      </c>
      <c r="J358" s="19">
        <f>$H358+(INT(COLUMN(J$1)/2) - 5) * ($A358-$H358)/9</f>
        <v>20000</v>
      </c>
      <c r="K358" s="24">
        <f>MAX(0,I358*(1+inputs!$B$33)-MAX(0,inputs!$B$31*(J358-inputs!$B$30)))</f>
        <v>47184.304999999986</v>
      </c>
      <c r="L358" s="19">
        <f>$H358+(INT(COLUMN(L$1)/2) - 5) * ($A358-$H358)/9</f>
        <v>21733.333333333332</v>
      </c>
      <c r="M358" s="24">
        <f>MAX(0,K358*(1+inputs!$B$33)-MAX(0,inputs!$B$31*(L358-inputs!$B$30)))</f>
        <v>47752.629574999977</v>
      </c>
      <c r="N358" s="19">
        <f>$H358+(INT(COLUMN(N$1)/2) - 5) * ($A358-$H358)/9</f>
        <v>23466.666666666668</v>
      </c>
      <c r="O358" s="24">
        <f>MAX(0,M358*(1+inputs!$B$33)-MAX(0,inputs!$B$31*(N358-inputs!$B$30)))</f>
        <v>48173.479018624967</v>
      </c>
      <c r="P358" s="19">
        <f>$H358+(INT(COLUMN(P$1)/2) - 5) * ($A358-$H358)/9</f>
        <v>25200</v>
      </c>
      <c r="Q358" s="24">
        <f>MAX(0,O358*(1+inputs!$B$33)-MAX(0,inputs!$B$31*(P358-inputs!$B$30)))</f>
        <v>48444.641203904335</v>
      </c>
      <c r="R358" s="19">
        <f>$H358+(INT(COLUMN(R$1)/2) - 5) * ($A358-$H358)/9</f>
        <v>26933.333333333332</v>
      </c>
      <c r="S358" s="24">
        <f>MAX(0,Q358*(1+inputs!$B$33)-MAX(0,inputs!$B$31*(R358-inputs!$B$30)))</f>
        <v>48563.87082196289</v>
      </c>
      <c r="T358" s="19">
        <f>$H358+(INT(COLUMN(T$1)/2) - 5) * ($A358-$H358)/9</f>
        <v>28666.666666666664</v>
      </c>
      <c r="U358" s="24">
        <f>MAX(0,S358*(1+inputs!$B$33)-MAX(0,inputs!$B$31*(T358-inputs!$B$30)))</f>
        <v>48528.888884292326</v>
      </c>
      <c r="V358" s="19">
        <f>$H358+(INT(COLUMN(V$1)/2) - 5) * ($A358-$H358)/9</f>
        <v>30400</v>
      </c>
      <c r="W358" s="24">
        <f>MAX(0,U358*(1+inputs!$B$33)-MAX(0,inputs!$B$31*(V358-inputs!$B$30)))</f>
        <v>48337.382217556704</v>
      </c>
      <c r="X358" s="19">
        <f>$H358+(INT(COLUMN(X$1)/2) - 5) * ($A358-$H358)/9</f>
        <v>32133.333333333336</v>
      </c>
      <c r="Y358" s="24">
        <f>MAX(0,W358*(1+inputs!$B$33)-MAX(0,inputs!$B$31*(X358-inputs!$B$30)))</f>
        <v>47987.002950820046</v>
      </c>
      <c r="Z358" s="19">
        <f>IF(inputs!$B$27="YES",MAX(0,inputs!$B$31*(X358-inputs!$B$30)),0)</f>
        <v>0</v>
      </c>
      <c r="AA358" s="3">
        <f t="shared" si="22"/>
        <v>7657.4750000000004</v>
      </c>
      <c r="AB358" s="1">
        <f t="shared" si="23"/>
        <v>0.33250000000000002</v>
      </c>
      <c r="AC358" s="8">
        <f t="shared" si="20"/>
        <v>27942.525000000001</v>
      </c>
    </row>
    <row r="359" spans="1:29" x14ac:dyDescent="0.2">
      <c r="A359" s="11">
        <f t="shared" si="21"/>
        <v>35700</v>
      </c>
      <c r="B359" s="15">
        <f>inputs!$C$3-MAX(0,MIN((calculations!A359-inputs!$B$8)*0.5,inputs!$C$3))+IF(AND(inputs!$B$23="YES",A359&lt;=inputs!$B$25),inputs!$B$24,0)</f>
        <v>12570</v>
      </c>
      <c r="C359" s="15">
        <f>MAX(0,MIN(A359-B359,inputs!$C$4)*inputs!$B$3)</f>
        <v>4626</v>
      </c>
      <c r="D359" s="16">
        <f>MAX(0,(MIN(A359,inputs!$C$5)-(inputs!$C$4+B359))*inputs!$B$4)</f>
        <v>0</v>
      </c>
      <c r="E359" s="16">
        <f>MAX(0, (calculations!A359-inputs!$C$5)*inputs!$B$5)</f>
        <v>0</v>
      </c>
      <c r="F359" s="19">
        <f>MAX(0,inputs!$B$13*(MIN(calculations!A359,inputs!$C$14)-inputs!$C$13))+MAX(0,inputs!$B$14*(calculations!A359-inputs!$C$14))</f>
        <v>3064.7250000000004</v>
      </c>
      <c r="G359" s="22">
        <f>MAX(MIN((calculations!A359-inputs!$B$21)/10000,100%),0) * inputs!$B$18</f>
        <v>0</v>
      </c>
      <c r="H359" s="24">
        <f>MIN(inputs!$B$32,A359)</f>
        <v>20000</v>
      </c>
      <c r="I359" s="24">
        <f>inputs!$B$29*(1+inputs!$B$33)-MAX(0,inputs!$B$31*(H359-inputs!$B$30))</f>
        <v>46486.999999999993</v>
      </c>
      <c r="J359" s="19">
        <f>$H359+(INT(COLUMN(J$1)/2) - 5) * ($A359-$H359)/9</f>
        <v>20000</v>
      </c>
      <c r="K359" s="24">
        <f>MAX(0,I359*(1+inputs!$B$33)-MAX(0,inputs!$B$31*(J359-inputs!$B$30)))</f>
        <v>47184.304999999986</v>
      </c>
      <c r="L359" s="19">
        <f>$H359+(INT(COLUMN(L$1)/2) - 5) * ($A359-$H359)/9</f>
        <v>21744.444444444445</v>
      </c>
      <c r="M359" s="24">
        <f>MAX(0,K359*(1+inputs!$B$33)-MAX(0,inputs!$B$31*(L359-inputs!$B$30)))</f>
        <v>47751.629574999977</v>
      </c>
      <c r="N359" s="19">
        <f>$H359+(INT(COLUMN(N$1)/2) - 5) * ($A359-$H359)/9</f>
        <v>23488.888888888891</v>
      </c>
      <c r="O359" s="24">
        <f>MAX(0,M359*(1+inputs!$B$33)-MAX(0,inputs!$B$31*(N359-inputs!$B$30)))</f>
        <v>48170.464018624967</v>
      </c>
      <c r="P359" s="19">
        <f>$H359+(INT(COLUMN(P$1)/2) - 5) * ($A359-$H359)/9</f>
        <v>25233.333333333332</v>
      </c>
      <c r="Q359" s="24">
        <f>MAX(0,O359*(1+inputs!$B$33)-MAX(0,inputs!$B$31*(P359-inputs!$B$30)))</f>
        <v>48438.580978904334</v>
      </c>
      <c r="R359" s="19">
        <f>$H359+(INT(COLUMN(R$1)/2) - 5) * ($A359-$H359)/9</f>
        <v>26977.777777777777</v>
      </c>
      <c r="S359" s="24">
        <f>MAX(0,Q359*(1+inputs!$B$33)-MAX(0,inputs!$B$31*(R359-inputs!$B$30)))</f>
        <v>48553.719693587889</v>
      </c>
      <c r="T359" s="19">
        <f>$H359+(INT(COLUMN(T$1)/2) - 5) * ($A359-$H359)/9</f>
        <v>28722.222222222223</v>
      </c>
      <c r="U359" s="24">
        <f>MAX(0,S359*(1+inputs!$B$33)-MAX(0,inputs!$B$31*(T359-inputs!$B$30)))</f>
        <v>48513.585488991703</v>
      </c>
      <c r="V359" s="19">
        <f>$H359+(INT(COLUMN(V$1)/2) - 5) * ($A359-$H359)/9</f>
        <v>30466.666666666664</v>
      </c>
      <c r="W359" s="24">
        <f>MAX(0,U359*(1+inputs!$B$33)-MAX(0,inputs!$B$31*(V359-inputs!$B$30)))</f>
        <v>48315.849271326573</v>
      </c>
      <c r="X359" s="19">
        <f>$H359+(INT(COLUMN(X$1)/2) - 5) * ($A359-$H359)/9</f>
        <v>32211.111111111109</v>
      </c>
      <c r="Y359" s="24">
        <f>MAX(0,W359*(1+inputs!$B$33)-MAX(0,inputs!$B$31*(X359-inputs!$B$30)))</f>
        <v>47958.147010396468</v>
      </c>
      <c r="Z359" s="19">
        <f>IF(inputs!$B$27="YES",MAX(0,inputs!$B$31*(X359-inputs!$B$30)),0)</f>
        <v>0</v>
      </c>
      <c r="AA359" s="3">
        <f t="shared" si="22"/>
        <v>7690.7250000000004</v>
      </c>
      <c r="AB359" s="1">
        <f t="shared" si="23"/>
        <v>0.33250000000000002</v>
      </c>
      <c r="AC359" s="8">
        <f t="shared" si="20"/>
        <v>28009.275000000001</v>
      </c>
    </row>
    <row r="360" spans="1:29" x14ac:dyDescent="0.2">
      <c r="A360" s="11">
        <f t="shared" si="21"/>
        <v>35800</v>
      </c>
      <c r="B360" s="15">
        <f>inputs!$C$3-MAX(0,MIN((calculations!A360-inputs!$B$8)*0.5,inputs!$C$3))+IF(AND(inputs!$B$23="YES",A360&lt;=inputs!$B$25),inputs!$B$24,0)</f>
        <v>12570</v>
      </c>
      <c r="C360" s="15">
        <f>MAX(0,MIN(A360-B360,inputs!$C$4)*inputs!$B$3)</f>
        <v>4646</v>
      </c>
      <c r="D360" s="16">
        <f>MAX(0,(MIN(A360,inputs!$C$5)-(inputs!$C$4+B360))*inputs!$B$4)</f>
        <v>0</v>
      </c>
      <c r="E360" s="16">
        <f>MAX(0, (calculations!A360-inputs!$C$5)*inputs!$B$5)</f>
        <v>0</v>
      </c>
      <c r="F360" s="19">
        <f>MAX(0,inputs!$B$13*(MIN(calculations!A360,inputs!$C$14)-inputs!$C$13))+MAX(0,inputs!$B$14*(calculations!A360-inputs!$C$14))</f>
        <v>3077.9750000000004</v>
      </c>
      <c r="G360" s="22">
        <f>MAX(MIN((calculations!A360-inputs!$B$21)/10000,100%),0) * inputs!$B$18</f>
        <v>0</v>
      </c>
      <c r="H360" s="24">
        <f>MIN(inputs!$B$32,A360)</f>
        <v>20000</v>
      </c>
      <c r="I360" s="24">
        <f>inputs!$B$29*(1+inputs!$B$33)-MAX(0,inputs!$B$31*(H360-inputs!$B$30))</f>
        <v>46486.999999999993</v>
      </c>
      <c r="J360" s="19">
        <f>$H360+(INT(COLUMN(J$1)/2) - 5) * ($A360-$H360)/9</f>
        <v>20000</v>
      </c>
      <c r="K360" s="24">
        <f>MAX(0,I360*(1+inputs!$B$33)-MAX(0,inputs!$B$31*(J360-inputs!$B$30)))</f>
        <v>47184.304999999986</v>
      </c>
      <c r="L360" s="19">
        <f>$H360+(INT(COLUMN(L$1)/2) - 5) * ($A360-$H360)/9</f>
        <v>21755.555555555555</v>
      </c>
      <c r="M360" s="24">
        <f>MAX(0,K360*(1+inputs!$B$33)-MAX(0,inputs!$B$31*(L360-inputs!$B$30)))</f>
        <v>47750.629574999977</v>
      </c>
      <c r="N360" s="19">
        <f>$H360+(INT(COLUMN(N$1)/2) - 5) * ($A360-$H360)/9</f>
        <v>23511.111111111109</v>
      </c>
      <c r="O360" s="24">
        <f>MAX(0,M360*(1+inputs!$B$33)-MAX(0,inputs!$B$31*(N360-inputs!$B$30)))</f>
        <v>48167.449018624968</v>
      </c>
      <c r="P360" s="19">
        <f>$H360+(INT(COLUMN(P$1)/2) - 5) * ($A360-$H360)/9</f>
        <v>25266.666666666668</v>
      </c>
      <c r="Q360" s="24">
        <f>MAX(0,O360*(1+inputs!$B$33)-MAX(0,inputs!$B$31*(P360-inputs!$B$30)))</f>
        <v>48432.520753904333</v>
      </c>
      <c r="R360" s="19">
        <f>$H360+(INT(COLUMN(R$1)/2) - 5) * ($A360-$H360)/9</f>
        <v>27022.222222222223</v>
      </c>
      <c r="S360" s="24">
        <f>MAX(0,Q360*(1+inputs!$B$33)-MAX(0,inputs!$B$31*(R360-inputs!$B$30)))</f>
        <v>48543.568565212889</v>
      </c>
      <c r="T360" s="19">
        <f>$H360+(INT(COLUMN(T$1)/2) - 5) * ($A360-$H360)/9</f>
        <v>28777.777777777777</v>
      </c>
      <c r="U360" s="24">
        <f>MAX(0,S360*(1+inputs!$B$33)-MAX(0,inputs!$B$31*(T360-inputs!$B$30)))</f>
        <v>48498.282093691072</v>
      </c>
      <c r="V360" s="19">
        <f>$H360+(INT(COLUMN(V$1)/2) - 5) * ($A360-$H360)/9</f>
        <v>30533.333333333336</v>
      </c>
      <c r="W360" s="24">
        <f>MAX(0,U360*(1+inputs!$B$33)-MAX(0,inputs!$B$31*(V360-inputs!$B$30)))</f>
        <v>48294.316325096428</v>
      </c>
      <c r="X360" s="19">
        <f>$H360+(INT(COLUMN(X$1)/2) - 5) * ($A360-$H360)/9</f>
        <v>32288.888888888891</v>
      </c>
      <c r="Y360" s="24">
        <f>MAX(0,W360*(1+inputs!$B$33)-MAX(0,inputs!$B$31*(X360-inputs!$B$30)))</f>
        <v>47929.291069972867</v>
      </c>
      <c r="Z360" s="19">
        <f>IF(inputs!$B$27="YES",MAX(0,inputs!$B$31*(X360-inputs!$B$30)),0)</f>
        <v>0</v>
      </c>
      <c r="AA360" s="3">
        <f t="shared" si="22"/>
        <v>7723.9750000000004</v>
      </c>
      <c r="AB360" s="1">
        <f t="shared" si="23"/>
        <v>0.33250000000000002</v>
      </c>
      <c r="AC360" s="8">
        <f t="shared" ref="AC360:AC423" si="24">A360-AA360</f>
        <v>28076.025000000001</v>
      </c>
    </row>
    <row r="361" spans="1:29" x14ac:dyDescent="0.2">
      <c r="A361" s="11">
        <f t="shared" si="21"/>
        <v>35900</v>
      </c>
      <c r="B361" s="15">
        <f>inputs!$C$3-MAX(0,MIN((calculations!A361-inputs!$B$8)*0.5,inputs!$C$3))+IF(AND(inputs!$B$23="YES",A361&lt;=inputs!$B$25),inputs!$B$24,0)</f>
        <v>12570</v>
      </c>
      <c r="C361" s="15">
        <f>MAX(0,MIN(A361-B361,inputs!$C$4)*inputs!$B$3)</f>
        <v>4666</v>
      </c>
      <c r="D361" s="16">
        <f>MAX(0,(MIN(A361,inputs!$C$5)-(inputs!$C$4+B361))*inputs!$B$4)</f>
        <v>0</v>
      </c>
      <c r="E361" s="16">
        <f>MAX(0, (calculations!A361-inputs!$C$5)*inputs!$B$5)</f>
        <v>0</v>
      </c>
      <c r="F361" s="19">
        <f>MAX(0,inputs!$B$13*(MIN(calculations!A361,inputs!$C$14)-inputs!$C$13))+MAX(0,inputs!$B$14*(calculations!A361-inputs!$C$14))</f>
        <v>3091.2250000000004</v>
      </c>
      <c r="G361" s="22">
        <f>MAX(MIN((calculations!A361-inputs!$B$21)/10000,100%),0) * inputs!$B$18</f>
        <v>0</v>
      </c>
      <c r="H361" s="24">
        <f>MIN(inputs!$B$32,A361)</f>
        <v>20000</v>
      </c>
      <c r="I361" s="24">
        <f>inputs!$B$29*(1+inputs!$B$33)-MAX(0,inputs!$B$31*(H361-inputs!$B$30))</f>
        <v>46486.999999999993</v>
      </c>
      <c r="J361" s="19">
        <f>$H361+(INT(COLUMN(J$1)/2) - 5) * ($A361-$H361)/9</f>
        <v>20000</v>
      </c>
      <c r="K361" s="24">
        <f>MAX(0,I361*(1+inputs!$B$33)-MAX(0,inputs!$B$31*(J361-inputs!$B$30)))</f>
        <v>47184.304999999986</v>
      </c>
      <c r="L361" s="19">
        <f>$H361+(INT(COLUMN(L$1)/2) - 5) * ($A361-$H361)/9</f>
        <v>21766.666666666668</v>
      </c>
      <c r="M361" s="24">
        <f>MAX(0,K361*(1+inputs!$B$33)-MAX(0,inputs!$B$31*(L361-inputs!$B$30)))</f>
        <v>47749.629574999977</v>
      </c>
      <c r="N361" s="19">
        <f>$H361+(INT(COLUMN(N$1)/2) - 5) * ($A361-$H361)/9</f>
        <v>23533.333333333332</v>
      </c>
      <c r="O361" s="24">
        <f>MAX(0,M361*(1+inputs!$B$33)-MAX(0,inputs!$B$31*(N361-inputs!$B$30)))</f>
        <v>48164.434018624968</v>
      </c>
      <c r="P361" s="19">
        <f>$H361+(INT(COLUMN(P$1)/2) - 5) * ($A361-$H361)/9</f>
        <v>25300</v>
      </c>
      <c r="Q361" s="24">
        <f>MAX(0,O361*(1+inputs!$B$33)-MAX(0,inputs!$B$31*(P361-inputs!$B$30)))</f>
        <v>48426.460528904339</v>
      </c>
      <c r="R361" s="19">
        <f>$H361+(INT(COLUMN(R$1)/2) - 5) * ($A361-$H361)/9</f>
        <v>27066.666666666668</v>
      </c>
      <c r="S361" s="24">
        <f>MAX(0,Q361*(1+inputs!$B$33)-MAX(0,inputs!$B$31*(R361-inputs!$B$30)))</f>
        <v>48533.417436837895</v>
      </c>
      <c r="T361" s="19">
        <f>$H361+(INT(COLUMN(T$1)/2) - 5) * ($A361-$H361)/9</f>
        <v>28833.333333333336</v>
      </c>
      <c r="U361" s="24">
        <f>MAX(0,S361*(1+inputs!$B$33)-MAX(0,inputs!$B$31*(T361-inputs!$B$30)))</f>
        <v>48482.978698390456</v>
      </c>
      <c r="V361" s="19">
        <f>$H361+(INT(COLUMN(V$1)/2) - 5) * ($A361-$H361)/9</f>
        <v>30600</v>
      </c>
      <c r="W361" s="24">
        <f>MAX(0,U361*(1+inputs!$B$33)-MAX(0,inputs!$B$31*(V361-inputs!$B$30)))</f>
        <v>48272.783378866305</v>
      </c>
      <c r="X361" s="19">
        <f>$H361+(INT(COLUMN(X$1)/2) - 5) * ($A361-$H361)/9</f>
        <v>32366.666666666664</v>
      </c>
      <c r="Y361" s="24">
        <f>MAX(0,W361*(1+inputs!$B$33)-MAX(0,inputs!$B$31*(X361-inputs!$B$30)))</f>
        <v>47900.435129549289</v>
      </c>
      <c r="Z361" s="19">
        <f>IF(inputs!$B$27="YES",MAX(0,inputs!$B$31*(X361-inputs!$B$30)),0)</f>
        <v>0</v>
      </c>
      <c r="AA361" s="3">
        <f t="shared" si="22"/>
        <v>7757.2250000000004</v>
      </c>
      <c r="AB361" s="1">
        <f t="shared" si="23"/>
        <v>0.33250000000000002</v>
      </c>
      <c r="AC361" s="8">
        <f t="shared" si="24"/>
        <v>28142.775000000001</v>
      </c>
    </row>
    <row r="362" spans="1:29" x14ac:dyDescent="0.2">
      <c r="A362" s="11">
        <f t="shared" si="21"/>
        <v>36000</v>
      </c>
      <c r="B362" s="15">
        <f>inputs!$C$3-MAX(0,MIN((calculations!A362-inputs!$B$8)*0.5,inputs!$C$3))+IF(AND(inputs!$B$23="YES",A362&lt;=inputs!$B$25),inputs!$B$24,0)</f>
        <v>12570</v>
      </c>
      <c r="C362" s="15">
        <f>MAX(0,MIN(A362-B362,inputs!$C$4)*inputs!$B$3)</f>
        <v>4686</v>
      </c>
      <c r="D362" s="16">
        <f>MAX(0,(MIN(A362,inputs!$C$5)-(inputs!$C$4+B362))*inputs!$B$4)</f>
        <v>0</v>
      </c>
      <c r="E362" s="16">
        <f>MAX(0, (calculations!A362-inputs!$C$5)*inputs!$B$5)</f>
        <v>0</v>
      </c>
      <c r="F362" s="19">
        <f>MAX(0,inputs!$B$13*(MIN(calculations!A362,inputs!$C$14)-inputs!$C$13))+MAX(0,inputs!$B$14*(calculations!A362-inputs!$C$14))</f>
        <v>3104.4750000000004</v>
      </c>
      <c r="G362" s="22">
        <f>MAX(MIN((calculations!A362-inputs!$B$21)/10000,100%),0) * inputs!$B$18</f>
        <v>0</v>
      </c>
      <c r="H362" s="24">
        <f>MIN(inputs!$B$32,A362)</f>
        <v>20000</v>
      </c>
      <c r="I362" s="24">
        <f>inputs!$B$29*(1+inputs!$B$33)-MAX(0,inputs!$B$31*(H362-inputs!$B$30))</f>
        <v>46486.999999999993</v>
      </c>
      <c r="J362" s="19">
        <f>$H362+(INT(COLUMN(J$1)/2) - 5) * ($A362-$H362)/9</f>
        <v>20000</v>
      </c>
      <c r="K362" s="24">
        <f>MAX(0,I362*(1+inputs!$B$33)-MAX(0,inputs!$B$31*(J362-inputs!$B$30)))</f>
        <v>47184.304999999986</v>
      </c>
      <c r="L362" s="19">
        <f>$H362+(INT(COLUMN(L$1)/2) - 5) * ($A362-$H362)/9</f>
        <v>21777.777777777777</v>
      </c>
      <c r="M362" s="24">
        <f>MAX(0,K362*(1+inputs!$B$33)-MAX(0,inputs!$B$31*(L362-inputs!$B$30)))</f>
        <v>47748.629574999977</v>
      </c>
      <c r="N362" s="19">
        <f>$H362+(INT(COLUMN(N$1)/2) - 5) * ($A362-$H362)/9</f>
        <v>23555.555555555555</v>
      </c>
      <c r="O362" s="24">
        <f>MAX(0,M362*(1+inputs!$B$33)-MAX(0,inputs!$B$31*(N362-inputs!$B$30)))</f>
        <v>48161.419018624969</v>
      </c>
      <c r="P362" s="19">
        <f>$H362+(INT(COLUMN(P$1)/2) - 5) * ($A362-$H362)/9</f>
        <v>25333.333333333332</v>
      </c>
      <c r="Q362" s="24">
        <f>MAX(0,O362*(1+inputs!$B$33)-MAX(0,inputs!$B$31*(P362-inputs!$B$30)))</f>
        <v>48420.400303904338</v>
      </c>
      <c r="R362" s="19">
        <f>$H362+(INT(COLUMN(R$1)/2) - 5) * ($A362-$H362)/9</f>
        <v>27111.111111111109</v>
      </c>
      <c r="S362" s="24">
        <f>MAX(0,Q362*(1+inputs!$B$33)-MAX(0,inputs!$B$31*(R362-inputs!$B$30)))</f>
        <v>48523.266308462895</v>
      </c>
      <c r="T362" s="19">
        <f>$H362+(INT(COLUMN(T$1)/2) - 5) * ($A362-$H362)/9</f>
        <v>28888.888888888891</v>
      </c>
      <c r="U362" s="24">
        <f>MAX(0,S362*(1+inputs!$B$33)-MAX(0,inputs!$B$31*(T362-inputs!$B$30)))</f>
        <v>48467.675303089833</v>
      </c>
      <c r="V362" s="19">
        <f>$H362+(INT(COLUMN(V$1)/2) - 5) * ($A362-$H362)/9</f>
        <v>30666.666666666664</v>
      </c>
      <c r="W362" s="24">
        <f>MAX(0,U362*(1+inputs!$B$33)-MAX(0,inputs!$B$31*(V362-inputs!$B$30)))</f>
        <v>48251.250432636174</v>
      </c>
      <c r="X362" s="19">
        <f>$H362+(INT(COLUMN(X$1)/2) - 5) * ($A362-$H362)/9</f>
        <v>32444.444444444445</v>
      </c>
      <c r="Y362" s="24">
        <f>MAX(0,W362*(1+inputs!$B$33)-MAX(0,inputs!$B$31*(X362-inputs!$B$30)))</f>
        <v>47871.57918912571</v>
      </c>
      <c r="Z362" s="19">
        <f>IF(inputs!$B$27="YES",MAX(0,inputs!$B$31*(X362-inputs!$B$30)),0)</f>
        <v>0</v>
      </c>
      <c r="AA362" s="3">
        <f t="shared" si="22"/>
        <v>7790.4750000000004</v>
      </c>
      <c r="AB362" s="1">
        <f t="shared" si="23"/>
        <v>0.33250000000000002</v>
      </c>
      <c r="AC362" s="8">
        <f t="shared" si="24"/>
        <v>28209.525000000001</v>
      </c>
    </row>
    <row r="363" spans="1:29" x14ac:dyDescent="0.2">
      <c r="A363" s="11">
        <f t="shared" si="21"/>
        <v>36100</v>
      </c>
      <c r="B363" s="15">
        <f>inputs!$C$3-MAX(0,MIN((calculations!A363-inputs!$B$8)*0.5,inputs!$C$3))+IF(AND(inputs!$B$23="YES",A363&lt;=inputs!$B$25),inputs!$B$24,0)</f>
        <v>12570</v>
      </c>
      <c r="C363" s="15">
        <f>MAX(0,MIN(A363-B363,inputs!$C$4)*inputs!$B$3)</f>
        <v>4706</v>
      </c>
      <c r="D363" s="16">
        <f>MAX(0,(MIN(A363,inputs!$C$5)-(inputs!$C$4+B363))*inputs!$B$4)</f>
        <v>0</v>
      </c>
      <c r="E363" s="16">
        <f>MAX(0, (calculations!A363-inputs!$C$5)*inputs!$B$5)</f>
        <v>0</v>
      </c>
      <c r="F363" s="19">
        <f>MAX(0,inputs!$B$13*(MIN(calculations!A363,inputs!$C$14)-inputs!$C$13))+MAX(0,inputs!$B$14*(calculations!A363-inputs!$C$14))</f>
        <v>3117.7250000000004</v>
      </c>
      <c r="G363" s="22">
        <f>MAX(MIN((calculations!A363-inputs!$B$21)/10000,100%),0) * inputs!$B$18</f>
        <v>0</v>
      </c>
      <c r="H363" s="24">
        <f>MIN(inputs!$B$32,A363)</f>
        <v>20000</v>
      </c>
      <c r="I363" s="24">
        <f>inputs!$B$29*(1+inputs!$B$33)-MAX(0,inputs!$B$31*(H363-inputs!$B$30))</f>
        <v>46486.999999999993</v>
      </c>
      <c r="J363" s="19">
        <f>$H363+(INT(COLUMN(J$1)/2) - 5) * ($A363-$H363)/9</f>
        <v>20000</v>
      </c>
      <c r="K363" s="24">
        <f>MAX(0,I363*(1+inputs!$B$33)-MAX(0,inputs!$B$31*(J363-inputs!$B$30)))</f>
        <v>47184.304999999986</v>
      </c>
      <c r="L363" s="19">
        <f>$H363+(INT(COLUMN(L$1)/2) - 5) * ($A363-$H363)/9</f>
        <v>21788.888888888891</v>
      </c>
      <c r="M363" s="24">
        <f>MAX(0,K363*(1+inputs!$B$33)-MAX(0,inputs!$B$31*(L363-inputs!$B$30)))</f>
        <v>47747.629574999977</v>
      </c>
      <c r="N363" s="19">
        <f>$H363+(INT(COLUMN(N$1)/2) - 5) * ($A363-$H363)/9</f>
        <v>23577.777777777777</v>
      </c>
      <c r="O363" s="24">
        <f>MAX(0,M363*(1+inputs!$B$33)-MAX(0,inputs!$B$31*(N363-inputs!$B$30)))</f>
        <v>48158.404018624969</v>
      </c>
      <c r="P363" s="19">
        <f>$H363+(INT(COLUMN(P$1)/2) - 5) * ($A363-$H363)/9</f>
        <v>25366.666666666668</v>
      </c>
      <c r="Q363" s="24">
        <f>MAX(0,O363*(1+inputs!$B$33)-MAX(0,inputs!$B$31*(P363-inputs!$B$30)))</f>
        <v>48414.340078904337</v>
      </c>
      <c r="R363" s="19">
        <f>$H363+(INT(COLUMN(R$1)/2) - 5) * ($A363-$H363)/9</f>
        <v>27155.555555555555</v>
      </c>
      <c r="S363" s="24">
        <f>MAX(0,Q363*(1+inputs!$B$33)-MAX(0,inputs!$B$31*(R363-inputs!$B$30)))</f>
        <v>48513.115180087894</v>
      </c>
      <c r="T363" s="19">
        <f>$H363+(INT(COLUMN(T$1)/2) - 5) * ($A363-$H363)/9</f>
        <v>28944.444444444445</v>
      </c>
      <c r="U363" s="24">
        <f>MAX(0,S363*(1+inputs!$B$33)-MAX(0,inputs!$B$31*(T363-inputs!$B$30)))</f>
        <v>48452.371907789209</v>
      </c>
      <c r="V363" s="19">
        <f>$H363+(INT(COLUMN(V$1)/2) - 5) * ($A363-$H363)/9</f>
        <v>30733.333333333336</v>
      </c>
      <c r="W363" s="24">
        <f>MAX(0,U363*(1+inputs!$B$33)-MAX(0,inputs!$B$31*(V363-inputs!$B$30)))</f>
        <v>48229.717486406043</v>
      </c>
      <c r="X363" s="19">
        <f>$H363+(INT(COLUMN(X$1)/2) - 5) * ($A363-$H363)/9</f>
        <v>32522.222222222223</v>
      </c>
      <c r="Y363" s="24">
        <f>MAX(0,W363*(1+inputs!$B$33)-MAX(0,inputs!$B$31*(X363-inputs!$B$30)))</f>
        <v>47842.723248702125</v>
      </c>
      <c r="Z363" s="19">
        <f>IF(inputs!$B$27="YES",MAX(0,inputs!$B$31*(X363-inputs!$B$30)),0)</f>
        <v>0</v>
      </c>
      <c r="AA363" s="3">
        <f t="shared" si="22"/>
        <v>7823.7250000000004</v>
      </c>
      <c r="AB363" s="1">
        <f t="shared" si="23"/>
        <v>0.33250000000000002</v>
      </c>
      <c r="AC363" s="8">
        <f t="shared" si="24"/>
        <v>28276.275000000001</v>
      </c>
    </row>
    <row r="364" spans="1:29" x14ac:dyDescent="0.2">
      <c r="A364" s="11">
        <f t="shared" si="21"/>
        <v>36200</v>
      </c>
      <c r="B364" s="15">
        <f>inputs!$C$3-MAX(0,MIN((calculations!A364-inputs!$B$8)*0.5,inputs!$C$3))+IF(AND(inputs!$B$23="YES",A364&lt;=inputs!$B$25),inputs!$B$24,0)</f>
        <v>12570</v>
      </c>
      <c r="C364" s="15">
        <f>MAX(0,MIN(A364-B364,inputs!$C$4)*inputs!$B$3)</f>
        <v>4726</v>
      </c>
      <c r="D364" s="16">
        <f>MAX(0,(MIN(A364,inputs!$C$5)-(inputs!$C$4+B364))*inputs!$B$4)</f>
        <v>0</v>
      </c>
      <c r="E364" s="16">
        <f>MAX(0, (calculations!A364-inputs!$C$5)*inputs!$B$5)</f>
        <v>0</v>
      </c>
      <c r="F364" s="19">
        <f>MAX(0,inputs!$B$13*(MIN(calculations!A364,inputs!$C$14)-inputs!$C$13))+MAX(0,inputs!$B$14*(calculations!A364-inputs!$C$14))</f>
        <v>3130.9750000000004</v>
      </c>
      <c r="G364" s="22">
        <f>MAX(MIN((calculations!A364-inputs!$B$21)/10000,100%),0) * inputs!$B$18</f>
        <v>0</v>
      </c>
      <c r="H364" s="24">
        <f>MIN(inputs!$B$32,A364)</f>
        <v>20000</v>
      </c>
      <c r="I364" s="24">
        <f>inputs!$B$29*(1+inputs!$B$33)-MAX(0,inputs!$B$31*(H364-inputs!$B$30))</f>
        <v>46486.999999999993</v>
      </c>
      <c r="J364" s="19">
        <f>$H364+(INT(COLUMN(J$1)/2) - 5) * ($A364-$H364)/9</f>
        <v>20000</v>
      </c>
      <c r="K364" s="24">
        <f>MAX(0,I364*(1+inputs!$B$33)-MAX(0,inputs!$B$31*(J364-inputs!$B$30)))</f>
        <v>47184.304999999986</v>
      </c>
      <c r="L364" s="19">
        <f>$H364+(INT(COLUMN(L$1)/2) - 5) * ($A364-$H364)/9</f>
        <v>21800</v>
      </c>
      <c r="M364" s="24">
        <f>MAX(0,K364*(1+inputs!$B$33)-MAX(0,inputs!$B$31*(L364-inputs!$B$30)))</f>
        <v>47746.629574999977</v>
      </c>
      <c r="N364" s="19">
        <f>$H364+(INT(COLUMN(N$1)/2) - 5) * ($A364-$H364)/9</f>
        <v>23600</v>
      </c>
      <c r="O364" s="24">
        <f>MAX(0,M364*(1+inputs!$B$33)-MAX(0,inputs!$B$31*(N364-inputs!$B$30)))</f>
        <v>48155.38901862497</v>
      </c>
      <c r="P364" s="19">
        <f>$H364+(INT(COLUMN(P$1)/2) - 5) * ($A364-$H364)/9</f>
        <v>25400</v>
      </c>
      <c r="Q364" s="24">
        <f>MAX(0,O364*(1+inputs!$B$33)-MAX(0,inputs!$B$31*(P364-inputs!$B$30)))</f>
        <v>48408.279853904336</v>
      </c>
      <c r="R364" s="19">
        <f>$H364+(INT(COLUMN(R$1)/2) - 5) * ($A364-$H364)/9</f>
        <v>27200</v>
      </c>
      <c r="S364" s="24">
        <f>MAX(0,Q364*(1+inputs!$B$33)-MAX(0,inputs!$B$31*(R364-inputs!$B$30)))</f>
        <v>48502.964051712894</v>
      </c>
      <c r="T364" s="19">
        <f>$H364+(INT(COLUMN(T$1)/2) - 5) * ($A364-$H364)/9</f>
        <v>29000</v>
      </c>
      <c r="U364" s="24">
        <f>MAX(0,S364*(1+inputs!$B$33)-MAX(0,inputs!$B$31*(T364-inputs!$B$30)))</f>
        <v>48437.068512488579</v>
      </c>
      <c r="V364" s="19">
        <f>$H364+(INT(COLUMN(V$1)/2) - 5) * ($A364-$H364)/9</f>
        <v>30800</v>
      </c>
      <c r="W364" s="24">
        <f>MAX(0,U364*(1+inputs!$B$33)-MAX(0,inputs!$B$31*(V364-inputs!$B$30)))</f>
        <v>48208.184540175898</v>
      </c>
      <c r="X364" s="19">
        <f>$H364+(INT(COLUMN(X$1)/2) - 5) * ($A364-$H364)/9</f>
        <v>32600</v>
      </c>
      <c r="Y364" s="24">
        <f>MAX(0,W364*(1+inputs!$B$33)-MAX(0,inputs!$B$31*(X364-inputs!$B$30)))</f>
        <v>47813.867308278532</v>
      </c>
      <c r="Z364" s="19">
        <f>IF(inputs!$B$27="YES",MAX(0,inputs!$B$31*(X364-inputs!$B$30)),0)</f>
        <v>0</v>
      </c>
      <c r="AA364" s="3">
        <f t="shared" si="22"/>
        <v>7856.9750000000004</v>
      </c>
      <c r="AB364" s="1">
        <f t="shared" si="23"/>
        <v>0.33250000000000002</v>
      </c>
      <c r="AC364" s="8">
        <f t="shared" si="24"/>
        <v>28343.025000000001</v>
      </c>
    </row>
    <row r="365" spans="1:29" x14ac:dyDescent="0.2">
      <c r="A365" s="11">
        <f t="shared" si="21"/>
        <v>36300</v>
      </c>
      <c r="B365" s="15">
        <f>inputs!$C$3-MAX(0,MIN((calculations!A365-inputs!$B$8)*0.5,inputs!$C$3))+IF(AND(inputs!$B$23="YES",A365&lt;=inputs!$B$25),inputs!$B$24,0)</f>
        <v>12570</v>
      </c>
      <c r="C365" s="15">
        <f>MAX(0,MIN(A365-B365,inputs!$C$4)*inputs!$B$3)</f>
        <v>4746</v>
      </c>
      <c r="D365" s="16">
        <f>MAX(0,(MIN(A365,inputs!$C$5)-(inputs!$C$4+B365))*inputs!$B$4)</f>
        <v>0</v>
      </c>
      <c r="E365" s="16">
        <f>MAX(0, (calculations!A365-inputs!$C$5)*inputs!$B$5)</f>
        <v>0</v>
      </c>
      <c r="F365" s="19">
        <f>MAX(0,inputs!$B$13*(MIN(calculations!A365,inputs!$C$14)-inputs!$C$13))+MAX(0,inputs!$B$14*(calculations!A365-inputs!$C$14))</f>
        <v>3144.2250000000004</v>
      </c>
      <c r="G365" s="22">
        <f>MAX(MIN((calculations!A365-inputs!$B$21)/10000,100%),0) * inputs!$B$18</f>
        <v>0</v>
      </c>
      <c r="H365" s="24">
        <f>MIN(inputs!$B$32,A365)</f>
        <v>20000</v>
      </c>
      <c r="I365" s="24">
        <f>inputs!$B$29*(1+inputs!$B$33)-MAX(0,inputs!$B$31*(H365-inputs!$B$30))</f>
        <v>46486.999999999993</v>
      </c>
      <c r="J365" s="19">
        <f>$H365+(INT(COLUMN(J$1)/2) - 5) * ($A365-$H365)/9</f>
        <v>20000</v>
      </c>
      <c r="K365" s="24">
        <f>MAX(0,I365*(1+inputs!$B$33)-MAX(0,inputs!$B$31*(J365-inputs!$B$30)))</f>
        <v>47184.304999999986</v>
      </c>
      <c r="L365" s="19">
        <f>$H365+(INT(COLUMN(L$1)/2) - 5) * ($A365-$H365)/9</f>
        <v>21811.111111111109</v>
      </c>
      <c r="M365" s="24">
        <f>MAX(0,K365*(1+inputs!$B$33)-MAX(0,inputs!$B$31*(L365-inputs!$B$30)))</f>
        <v>47745.629574999977</v>
      </c>
      <c r="N365" s="19">
        <f>$H365+(INT(COLUMN(N$1)/2) - 5) * ($A365-$H365)/9</f>
        <v>23622.222222222223</v>
      </c>
      <c r="O365" s="24">
        <f>MAX(0,M365*(1+inputs!$B$33)-MAX(0,inputs!$B$31*(N365-inputs!$B$30)))</f>
        <v>48152.374018624971</v>
      </c>
      <c r="P365" s="19">
        <f>$H365+(INT(COLUMN(P$1)/2) - 5) * ($A365-$H365)/9</f>
        <v>25433.333333333332</v>
      </c>
      <c r="Q365" s="24">
        <f>MAX(0,O365*(1+inputs!$B$33)-MAX(0,inputs!$B$31*(P365-inputs!$B$30)))</f>
        <v>48402.219628904335</v>
      </c>
      <c r="R365" s="19">
        <f>$H365+(INT(COLUMN(R$1)/2) - 5) * ($A365-$H365)/9</f>
        <v>27244.444444444445</v>
      </c>
      <c r="S365" s="24">
        <f>MAX(0,Q365*(1+inputs!$B$33)-MAX(0,inputs!$B$31*(R365-inputs!$B$30)))</f>
        <v>48492.812923337893</v>
      </c>
      <c r="T365" s="19">
        <f>$H365+(INT(COLUMN(T$1)/2) - 5) * ($A365-$H365)/9</f>
        <v>29055.555555555555</v>
      </c>
      <c r="U365" s="24">
        <f>MAX(0,S365*(1+inputs!$B$33)-MAX(0,inputs!$B$31*(T365-inputs!$B$30)))</f>
        <v>48421.765117187955</v>
      </c>
      <c r="V365" s="19">
        <f>$H365+(INT(COLUMN(V$1)/2) - 5) * ($A365-$H365)/9</f>
        <v>30866.666666666664</v>
      </c>
      <c r="W365" s="24">
        <f>MAX(0,U365*(1+inputs!$B$33)-MAX(0,inputs!$B$31*(V365-inputs!$B$30)))</f>
        <v>48186.651593945768</v>
      </c>
      <c r="X365" s="19">
        <f>$H365+(INT(COLUMN(X$1)/2) - 5) * ($A365-$H365)/9</f>
        <v>32677.777777777777</v>
      </c>
      <c r="Y365" s="24">
        <f>MAX(0,W365*(1+inputs!$B$33)-MAX(0,inputs!$B$31*(X365-inputs!$B$30)))</f>
        <v>47785.011367854946</v>
      </c>
      <c r="Z365" s="19">
        <f>IF(inputs!$B$27="YES",MAX(0,inputs!$B$31*(X365-inputs!$B$30)),0)</f>
        <v>0</v>
      </c>
      <c r="AA365" s="3">
        <f t="shared" si="22"/>
        <v>7890.2250000000004</v>
      </c>
      <c r="AB365" s="1">
        <f t="shared" si="23"/>
        <v>0.33250000000000002</v>
      </c>
      <c r="AC365" s="8">
        <f t="shared" si="24"/>
        <v>28409.775000000001</v>
      </c>
    </row>
    <row r="366" spans="1:29" x14ac:dyDescent="0.2">
      <c r="A366" s="11">
        <f t="shared" si="21"/>
        <v>36400</v>
      </c>
      <c r="B366" s="15">
        <f>inputs!$C$3-MAX(0,MIN((calculations!A366-inputs!$B$8)*0.5,inputs!$C$3))+IF(AND(inputs!$B$23="YES",A366&lt;=inputs!$B$25),inputs!$B$24,0)</f>
        <v>12570</v>
      </c>
      <c r="C366" s="15">
        <f>MAX(0,MIN(A366-B366,inputs!$C$4)*inputs!$B$3)</f>
        <v>4766</v>
      </c>
      <c r="D366" s="16">
        <f>MAX(0,(MIN(A366,inputs!$C$5)-(inputs!$C$4+B366))*inputs!$B$4)</f>
        <v>0</v>
      </c>
      <c r="E366" s="16">
        <f>MAX(0, (calculations!A366-inputs!$C$5)*inputs!$B$5)</f>
        <v>0</v>
      </c>
      <c r="F366" s="19">
        <f>MAX(0,inputs!$B$13*(MIN(calculations!A366,inputs!$C$14)-inputs!$C$13))+MAX(0,inputs!$B$14*(calculations!A366-inputs!$C$14))</f>
        <v>3157.4750000000004</v>
      </c>
      <c r="G366" s="22">
        <f>MAX(MIN((calculations!A366-inputs!$B$21)/10000,100%),0) * inputs!$B$18</f>
        <v>0</v>
      </c>
      <c r="H366" s="24">
        <f>MIN(inputs!$B$32,A366)</f>
        <v>20000</v>
      </c>
      <c r="I366" s="24">
        <f>inputs!$B$29*(1+inputs!$B$33)-MAX(0,inputs!$B$31*(H366-inputs!$B$30))</f>
        <v>46486.999999999993</v>
      </c>
      <c r="J366" s="19">
        <f>$H366+(INT(COLUMN(J$1)/2) - 5) * ($A366-$H366)/9</f>
        <v>20000</v>
      </c>
      <c r="K366" s="24">
        <f>MAX(0,I366*(1+inputs!$B$33)-MAX(0,inputs!$B$31*(J366-inputs!$B$30)))</f>
        <v>47184.304999999986</v>
      </c>
      <c r="L366" s="19">
        <f>$H366+(INT(COLUMN(L$1)/2) - 5) * ($A366-$H366)/9</f>
        <v>21822.222222222223</v>
      </c>
      <c r="M366" s="24">
        <f>MAX(0,K366*(1+inputs!$B$33)-MAX(0,inputs!$B$31*(L366-inputs!$B$30)))</f>
        <v>47744.629574999977</v>
      </c>
      <c r="N366" s="19">
        <f>$H366+(INT(COLUMN(N$1)/2) - 5) * ($A366-$H366)/9</f>
        <v>23644.444444444445</v>
      </c>
      <c r="O366" s="24">
        <f>MAX(0,M366*(1+inputs!$B$33)-MAX(0,inputs!$B$31*(N366-inputs!$B$30)))</f>
        <v>48149.359018624971</v>
      </c>
      <c r="P366" s="19">
        <f>$H366+(INT(COLUMN(P$1)/2) - 5) * ($A366-$H366)/9</f>
        <v>25466.666666666668</v>
      </c>
      <c r="Q366" s="24">
        <f>MAX(0,O366*(1+inputs!$B$33)-MAX(0,inputs!$B$31*(P366-inputs!$B$30)))</f>
        <v>48396.159403904341</v>
      </c>
      <c r="R366" s="19">
        <f>$H366+(INT(COLUMN(R$1)/2) - 5) * ($A366-$H366)/9</f>
        <v>27288.888888888891</v>
      </c>
      <c r="S366" s="24">
        <f>MAX(0,Q366*(1+inputs!$B$33)-MAX(0,inputs!$B$31*(R366-inputs!$B$30)))</f>
        <v>48482.6617949629</v>
      </c>
      <c r="T366" s="19">
        <f>$H366+(INT(COLUMN(T$1)/2) - 5) * ($A366-$H366)/9</f>
        <v>29111.111111111109</v>
      </c>
      <c r="U366" s="24">
        <f>MAX(0,S366*(1+inputs!$B$33)-MAX(0,inputs!$B$31*(T366-inputs!$B$30)))</f>
        <v>48406.461721887339</v>
      </c>
      <c r="V366" s="19">
        <f>$H366+(INT(COLUMN(V$1)/2) - 5) * ($A366-$H366)/9</f>
        <v>30933.333333333336</v>
      </c>
      <c r="W366" s="24">
        <f>MAX(0,U366*(1+inputs!$B$33)-MAX(0,inputs!$B$31*(V366-inputs!$B$30)))</f>
        <v>48165.118647715644</v>
      </c>
      <c r="X366" s="19">
        <f>$H366+(INT(COLUMN(X$1)/2) - 5) * ($A366-$H366)/9</f>
        <v>32755.555555555555</v>
      </c>
      <c r="Y366" s="24">
        <f>MAX(0,W366*(1+inputs!$B$33)-MAX(0,inputs!$B$31*(X366-inputs!$B$30)))</f>
        <v>47756.155427431375</v>
      </c>
      <c r="Z366" s="19">
        <f>IF(inputs!$B$27="YES",MAX(0,inputs!$B$31*(X366-inputs!$B$30)),0)</f>
        <v>0</v>
      </c>
      <c r="AA366" s="3">
        <f t="shared" si="22"/>
        <v>7923.4750000000004</v>
      </c>
      <c r="AB366" s="1">
        <f t="shared" si="23"/>
        <v>0.33250000000000002</v>
      </c>
      <c r="AC366" s="8">
        <f t="shared" si="24"/>
        <v>28476.525000000001</v>
      </c>
    </row>
    <row r="367" spans="1:29" x14ac:dyDescent="0.2">
      <c r="A367" s="11">
        <f t="shared" si="21"/>
        <v>36500</v>
      </c>
      <c r="B367" s="15">
        <f>inputs!$C$3-MAX(0,MIN((calculations!A367-inputs!$B$8)*0.5,inputs!$C$3))+IF(AND(inputs!$B$23="YES",A367&lt;=inputs!$B$25),inputs!$B$24,0)</f>
        <v>12570</v>
      </c>
      <c r="C367" s="15">
        <f>MAX(0,MIN(A367-B367,inputs!$C$4)*inputs!$B$3)</f>
        <v>4786</v>
      </c>
      <c r="D367" s="16">
        <f>MAX(0,(MIN(A367,inputs!$C$5)-(inputs!$C$4+B367))*inputs!$B$4)</f>
        <v>0</v>
      </c>
      <c r="E367" s="16">
        <f>MAX(0, (calculations!A367-inputs!$C$5)*inputs!$B$5)</f>
        <v>0</v>
      </c>
      <c r="F367" s="19">
        <f>MAX(0,inputs!$B$13*(MIN(calculations!A367,inputs!$C$14)-inputs!$C$13))+MAX(0,inputs!$B$14*(calculations!A367-inputs!$C$14))</f>
        <v>3170.7250000000004</v>
      </c>
      <c r="G367" s="22">
        <f>MAX(MIN((calculations!A367-inputs!$B$21)/10000,100%),0) * inputs!$B$18</f>
        <v>0</v>
      </c>
      <c r="H367" s="24">
        <f>MIN(inputs!$B$32,A367)</f>
        <v>20000</v>
      </c>
      <c r="I367" s="24">
        <f>inputs!$B$29*(1+inputs!$B$33)-MAX(0,inputs!$B$31*(H367-inputs!$B$30))</f>
        <v>46486.999999999993</v>
      </c>
      <c r="J367" s="19">
        <f>$H367+(INT(COLUMN(J$1)/2) - 5) * ($A367-$H367)/9</f>
        <v>20000</v>
      </c>
      <c r="K367" s="24">
        <f>MAX(0,I367*(1+inputs!$B$33)-MAX(0,inputs!$B$31*(J367-inputs!$B$30)))</f>
        <v>47184.304999999986</v>
      </c>
      <c r="L367" s="19">
        <f>$H367+(INT(COLUMN(L$1)/2) - 5) * ($A367-$H367)/9</f>
        <v>21833.333333333332</v>
      </c>
      <c r="M367" s="24">
        <f>MAX(0,K367*(1+inputs!$B$33)-MAX(0,inputs!$B$31*(L367-inputs!$B$30)))</f>
        <v>47743.629574999977</v>
      </c>
      <c r="N367" s="19">
        <f>$H367+(INT(COLUMN(N$1)/2) - 5) * ($A367-$H367)/9</f>
        <v>23666.666666666668</v>
      </c>
      <c r="O367" s="24">
        <f>MAX(0,M367*(1+inputs!$B$33)-MAX(0,inputs!$B$31*(N367-inputs!$B$30)))</f>
        <v>48146.344018624972</v>
      </c>
      <c r="P367" s="19">
        <f>$H367+(INT(COLUMN(P$1)/2) - 5) * ($A367-$H367)/9</f>
        <v>25500</v>
      </c>
      <c r="Q367" s="24">
        <f>MAX(0,O367*(1+inputs!$B$33)-MAX(0,inputs!$B$31*(P367-inputs!$B$30)))</f>
        <v>48390.09917890434</v>
      </c>
      <c r="R367" s="19">
        <f>$H367+(INT(COLUMN(R$1)/2) - 5) * ($A367-$H367)/9</f>
        <v>27333.333333333332</v>
      </c>
      <c r="S367" s="24">
        <f>MAX(0,Q367*(1+inputs!$B$33)-MAX(0,inputs!$B$31*(R367-inputs!$B$30)))</f>
        <v>48472.510666587899</v>
      </c>
      <c r="T367" s="19">
        <f>$H367+(INT(COLUMN(T$1)/2) - 5) * ($A367-$H367)/9</f>
        <v>29166.666666666664</v>
      </c>
      <c r="U367" s="24">
        <f>MAX(0,S367*(1+inputs!$B$33)-MAX(0,inputs!$B$31*(T367-inputs!$B$30)))</f>
        <v>48391.158326586708</v>
      </c>
      <c r="V367" s="19">
        <f>$H367+(INT(COLUMN(V$1)/2) - 5) * ($A367-$H367)/9</f>
        <v>31000</v>
      </c>
      <c r="W367" s="24">
        <f>MAX(0,U367*(1+inputs!$B$33)-MAX(0,inputs!$B$31*(V367-inputs!$B$30)))</f>
        <v>48143.585701485499</v>
      </c>
      <c r="X367" s="19">
        <f>$H367+(INT(COLUMN(X$1)/2) - 5) * ($A367-$H367)/9</f>
        <v>32833.333333333336</v>
      </c>
      <c r="Y367" s="24">
        <f>MAX(0,W367*(1+inputs!$B$33)-MAX(0,inputs!$B$31*(X367-inputs!$B$30)))</f>
        <v>47727.299487007775</v>
      </c>
      <c r="Z367" s="19">
        <f>IF(inputs!$B$27="YES",MAX(0,inputs!$B$31*(X367-inputs!$B$30)),0)</f>
        <v>0</v>
      </c>
      <c r="AA367" s="3">
        <f t="shared" si="22"/>
        <v>7956.7250000000004</v>
      </c>
      <c r="AB367" s="1">
        <f t="shared" si="23"/>
        <v>0.33250000000000002</v>
      </c>
      <c r="AC367" s="8">
        <f t="shared" si="24"/>
        <v>28543.275000000001</v>
      </c>
    </row>
    <row r="368" spans="1:29" x14ac:dyDescent="0.2">
      <c r="A368" s="11">
        <f t="shared" si="21"/>
        <v>36600</v>
      </c>
      <c r="B368" s="15">
        <f>inputs!$C$3-MAX(0,MIN((calculations!A368-inputs!$B$8)*0.5,inputs!$C$3))+IF(AND(inputs!$B$23="YES",A368&lt;=inputs!$B$25),inputs!$B$24,0)</f>
        <v>12570</v>
      </c>
      <c r="C368" s="15">
        <f>MAX(0,MIN(A368-B368,inputs!$C$4)*inputs!$B$3)</f>
        <v>4806</v>
      </c>
      <c r="D368" s="16">
        <f>MAX(0,(MIN(A368,inputs!$C$5)-(inputs!$C$4+B368))*inputs!$B$4)</f>
        <v>0</v>
      </c>
      <c r="E368" s="16">
        <f>MAX(0, (calculations!A368-inputs!$C$5)*inputs!$B$5)</f>
        <v>0</v>
      </c>
      <c r="F368" s="19">
        <f>MAX(0,inputs!$B$13*(MIN(calculations!A368,inputs!$C$14)-inputs!$C$13))+MAX(0,inputs!$B$14*(calculations!A368-inputs!$C$14))</f>
        <v>3183.9750000000004</v>
      </c>
      <c r="G368" s="22">
        <f>MAX(MIN((calculations!A368-inputs!$B$21)/10000,100%),0) * inputs!$B$18</f>
        <v>0</v>
      </c>
      <c r="H368" s="24">
        <f>MIN(inputs!$B$32,A368)</f>
        <v>20000</v>
      </c>
      <c r="I368" s="24">
        <f>inputs!$B$29*(1+inputs!$B$33)-MAX(0,inputs!$B$31*(H368-inputs!$B$30))</f>
        <v>46486.999999999993</v>
      </c>
      <c r="J368" s="19">
        <f>$H368+(INT(COLUMN(J$1)/2) - 5) * ($A368-$H368)/9</f>
        <v>20000</v>
      </c>
      <c r="K368" s="24">
        <f>MAX(0,I368*(1+inputs!$B$33)-MAX(0,inputs!$B$31*(J368-inputs!$B$30)))</f>
        <v>47184.304999999986</v>
      </c>
      <c r="L368" s="19">
        <f>$H368+(INT(COLUMN(L$1)/2) - 5) * ($A368-$H368)/9</f>
        <v>21844.444444444445</v>
      </c>
      <c r="M368" s="24">
        <f>MAX(0,K368*(1+inputs!$B$33)-MAX(0,inputs!$B$31*(L368-inputs!$B$30)))</f>
        <v>47742.629574999977</v>
      </c>
      <c r="N368" s="19">
        <f>$H368+(INT(COLUMN(N$1)/2) - 5) * ($A368-$H368)/9</f>
        <v>23688.888888888891</v>
      </c>
      <c r="O368" s="24">
        <f>MAX(0,M368*(1+inputs!$B$33)-MAX(0,inputs!$B$31*(N368-inputs!$B$30)))</f>
        <v>48143.329018624972</v>
      </c>
      <c r="P368" s="19">
        <f>$H368+(INT(COLUMN(P$1)/2) - 5) * ($A368-$H368)/9</f>
        <v>25533.333333333332</v>
      </c>
      <c r="Q368" s="24">
        <f>MAX(0,O368*(1+inputs!$B$33)-MAX(0,inputs!$B$31*(P368-inputs!$B$30)))</f>
        <v>48384.038953904339</v>
      </c>
      <c r="R368" s="19">
        <f>$H368+(INT(COLUMN(R$1)/2) - 5) * ($A368-$H368)/9</f>
        <v>27377.777777777777</v>
      </c>
      <c r="S368" s="24">
        <f>MAX(0,Q368*(1+inputs!$B$33)-MAX(0,inputs!$B$31*(R368-inputs!$B$30)))</f>
        <v>48462.359538212899</v>
      </c>
      <c r="T368" s="19">
        <f>$H368+(INT(COLUMN(T$1)/2) - 5) * ($A368-$H368)/9</f>
        <v>29222.222222222223</v>
      </c>
      <c r="U368" s="24">
        <f>MAX(0,S368*(1+inputs!$B$33)-MAX(0,inputs!$B$31*(T368-inputs!$B$30)))</f>
        <v>48375.854931286085</v>
      </c>
      <c r="V368" s="19">
        <f>$H368+(INT(COLUMN(V$1)/2) - 5) * ($A368-$H368)/9</f>
        <v>31066.666666666664</v>
      </c>
      <c r="W368" s="24">
        <f>MAX(0,U368*(1+inputs!$B$33)-MAX(0,inputs!$B$31*(V368-inputs!$B$30)))</f>
        <v>48122.052755255369</v>
      </c>
      <c r="X368" s="19">
        <f>$H368+(INT(COLUMN(X$1)/2) - 5) * ($A368-$H368)/9</f>
        <v>32911.111111111109</v>
      </c>
      <c r="Y368" s="24">
        <f>MAX(0,W368*(1+inputs!$B$33)-MAX(0,inputs!$B$31*(X368-inputs!$B$30)))</f>
        <v>47698.443546584189</v>
      </c>
      <c r="Z368" s="19">
        <f>IF(inputs!$B$27="YES",MAX(0,inputs!$B$31*(X368-inputs!$B$30)),0)</f>
        <v>0</v>
      </c>
      <c r="AA368" s="3">
        <f t="shared" si="22"/>
        <v>7989.9750000000004</v>
      </c>
      <c r="AB368" s="1">
        <f t="shared" si="23"/>
        <v>0.33250000000000002</v>
      </c>
      <c r="AC368" s="8">
        <f t="shared" si="24"/>
        <v>28610.025000000001</v>
      </c>
    </row>
    <row r="369" spans="1:29" x14ac:dyDescent="0.2">
      <c r="A369" s="11">
        <f t="shared" si="21"/>
        <v>36700</v>
      </c>
      <c r="B369" s="15">
        <f>inputs!$C$3-MAX(0,MIN((calculations!A369-inputs!$B$8)*0.5,inputs!$C$3))+IF(AND(inputs!$B$23="YES",A369&lt;=inputs!$B$25),inputs!$B$24,0)</f>
        <v>12570</v>
      </c>
      <c r="C369" s="15">
        <f>MAX(0,MIN(A369-B369,inputs!$C$4)*inputs!$B$3)</f>
        <v>4826</v>
      </c>
      <c r="D369" s="16">
        <f>MAX(0,(MIN(A369,inputs!$C$5)-(inputs!$C$4+B369))*inputs!$B$4)</f>
        <v>0</v>
      </c>
      <c r="E369" s="16">
        <f>MAX(0, (calculations!A369-inputs!$C$5)*inputs!$B$5)</f>
        <v>0</v>
      </c>
      <c r="F369" s="19">
        <f>MAX(0,inputs!$B$13*(MIN(calculations!A369,inputs!$C$14)-inputs!$C$13))+MAX(0,inputs!$B$14*(calculations!A369-inputs!$C$14))</f>
        <v>3197.2250000000004</v>
      </c>
      <c r="G369" s="22">
        <f>MAX(MIN((calculations!A369-inputs!$B$21)/10000,100%),0) * inputs!$B$18</f>
        <v>0</v>
      </c>
      <c r="H369" s="24">
        <f>MIN(inputs!$B$32,A369)</f>
        <v>20000</v>
      </c>
      <c r="I369" s="24">
        <f>inputs!$B$29*(1+inputs!$B$33)-MAX(0,inputs!$B$31*(H369-inputs!$B$30))</f>
        <v>46486.999999999993</v>
      </c>
      <c r="J369" s="19">
        <f>$H369+(INT(COLUMN(J$1)/2) - 5) * ($A369-$H369)/9</f>
        <v>20000</v>
      </c>
      <c r="K369" s="24">
        <f>MAX(0,I369*(1+inputs!$B$33)-MAX(0,inputs!$B$31*(J369-inputs!$B$30)))</f>
        <v>47184.304999999986</v>
      </c>
      <c r="L369" s="19">
        <f>$H369+(INT(COLUMN(L$1)/2) - 5) * ($A369-$H369)/9</f>
        <v>21855.555555555555</v>
      </c>
      <c r="M369" s="24">
        <f>MAX(0,K369*(1+inputs!$B$33)-MAX(0,inputs!$B$31*(L369-inputs!$B$30)))</f>
        <v>47741.629574999977</v>
      </c>
      <c r="N369" s="19">
        <f>$H369+(INT(COLUMN(N$1)/2) - 5) * ($A369-$H369)/9</f>
        <v>23711.111111111109</v>
      </c>
      <c r="O369" s="24">
        <f>MAX(0,M369*(1+inputs!$B$33)-MAX(0,inputs!$B$31*(N369-inputs!$B$30)))</f>
        <v>48140.314018624973</v>
      </c>
      <c r="P369" s="19">
        <f>$H369+(INT(COLUMN(P$1)/2) - 5) * ($A369-$H369)/9</f>
        <v>25566.666666666668</v>
      </c>
      <c r="Q369" s="24">
        <f>MAX(0,O369*(1+inputs!$B$33)-MAX(0,inputs!$B$31*(P369-inputs!$B$30)))</f>
        <v>48377.978728904338</v>
      </c>
      <c r="R369" s="19">
        <f>$H369+(INT(COLUMN(R$1)/2) - 5) * ($A369-$H369)/9</f>
        <v>27422.222222222223</v>
      </c>
      <c r="S369" s="24">
        <f>MAX(0,Q369*(1+inputs!$B$33)-MAX(0,inputs!$B$31*(R369-inputs!$B$30)))</f>
        <v>48452.208409837898</v>
      </c>
      <c r="T369" s="19">
        <f>$H369+(INT(COLUMN(T$1)/2) - 5) * ($A369-$H369)/9</f>
        <v>29277.777777777777</v>
      </c>
      <c r="U369" s="24">
        <f>MAX(0,S369*(1+inputs!$B$33)-MAX(0,inputs!$B$31*(T369-inputs!$B$30)))</f>
        <v>48360.551535985462</v>
      </c>
      <c r="V369" s="19">
        <f>$H369+(INT(COLUMN(V$1)/2) - 5) * ($A369-$H369)/9</f>
        <v>31133.333333333336</v>
      </c>
      <c r="W369" s="24">
        <f>MAX(0,U369*(1+inputs!$B$33)-MAX(0,inputs!$B$31*(V369-inputs!$B$30)))</f>
        <v>48100.519809025238</v>
      </c>
      <c r="X369" s="19">
        <f>$H369+(INT(COLUMN(X$1)/2) - 5) * ($A369-$H369)/9</f>
        <v>32988.888888888891</v>
      </c>
      <c r="Y369" s="24">
        <f>MAX(0,W369*(1+inputs!$B$33)-MAX(0,inputs!$B$31*(X369-inputs!$B$30)))</f>
        <v>47669.58760616061</v>
      </c>
      <c r="Z369" s="19">
        <f>IF(inputs!$B$27="YES",MAX(0,inputs!$B$31*(X369-inputs!$B$30)),0)</f>
        <v>0</v>
      </c>
      <c r="AA369" s="3">
        <f t="shared" si="22"/>
        <v>8023.2250000000004</v>
      </c>
      <c r="AB369" s="1">
        <f t="shared" si="23"/>
        <v>0.33250000000000002</v>
      </c>
      <c r="AC369" s="8">
        <f t="shared" si="24"/>
        <v>28676.775000000001</v>
      </c>
    </row>
    <row r="370" spans="1:29" x14ac:dyDescent="0.2">
      <c r="A370" s="11">
        <f t="shared" si="21"/>
        <v>36800</v>
      </c>
      <c r="B370" s="15">
        <f>inputs!$C$3-MAX(0,MIN((calculations!A370-inputs!$B$8)*0.5,inputs!$C$3))+IF(AND(inputs!$B$23="YES",A370&lt;=inputs!$B$25),inputs!$B$24,0)</f>
        <v>12570</v>
      </c>
      <c r="C370" s="15">
        <f>MAX(0,MIN(A370-B370,inputs!$C$4)*inputs!$B$3)</f>
        <v>4846</v>
      </c>
      <c r="D370" s="16">
        <f>MAX(0,(MIN(A370,inputs!$C$5)-(inputs!$C$4+B370))*inputs!$B$4)</f>
        <v>0</v>
      </c>
      <c r="E370" s="16">
        <f>MAX(0, (calculations!A370-inputs!$C$5)*inputs!$B$5)</f>
        <v>0</v>
      </c>
      <c r="F370" s="19">
        <f>MAX(0,inputs!$B$13*(MIN(calculations!A370,inputs!$C$14)-inputs!$C$13))+MAX(0,inputs!$B$14*(calculations!A370-inputs!$C$14))</f>
        <v>3210.4750000000004</v>
      </c>
      <c r="G370" s="22">
        <f>MAX(MIN((calculations!A370-inputs!$B$21)/10000,100%),0) * inputs!$B$18</f>
        <v>0</v>
      </c>
      <c r="H370" s="24">
        <f>MIN(inputs!$B$32,A370)</f>
        <v>20000</v>
      </c>
      <c r="I370" s="24">
        <f>inputs!$B$29*(1+inputs!$B$33)-MAX(0,inputs!$B$31*(H370-inputs!$B$30))</f>
        <v>46486.999999999993</v>
      </c>
      <c r="J370" s="19">
        <f>$H370+(INT(COLUMN(J$1)/2) - 5) * ($A370-$H370)/9</f>
        <v>20000</v>
      </c>
      <c r="K370" s="24">
        <f>MAX(0,I370*(1+inputs!$B$33)-MAX(0,inputs!$B$31*(J370-inputs!$B$30)))</f>
        <v>47184.304999999986</v>
      </c>
      <c r="L370" s="19">
        <f>$H370+(INT(COLUMN(L$1)/2) - 5) * ($A370-$H370)/9</f>
        <v>21866.666666666668</v>
      </c>
      <c r="M370" s="24">
        <f>MAX(0,K370*(1+inputs!$B$33)-MAX(0,inputs!$B$31*(L370-inputs!$B$30)))</f>
        <v>47740.629574999977</v>
      </c>
      <c r="N370" s="19">
        <f>$H370+(INT(COLUMN(N$1)/2) - 5) * ($A370-$H370)/9</f>
        <v>23733.333333333332</v>
      </c>
      <c r="O370" s="24">
        <f>MAX(0,M370*(1+inputs!$B$33)-MAX(0,inputs!$B$31*(N370-inputs!$B$30)))</f>
        <v>48137.299018624966</v>
      </c>
      <c r="P370" s="19">
        <f>$H370+(INT(COLUMN(P$1)/2) - 5) * ($A370-$H370)/9</f>
        <v>25600</v>
      </c>
      <c r="Q370" s="24">
        <f>MAX(0,O370*(1+inputs!$B$33)-MAX(0,inputs!$B$31*(P370-inputs!$B$30)))</f>
        <v>48371.918503904337</v>
      </c>
      <c r="R370" s="19">
        <f>$H370+(INT(COLUMN(R$1)/2) - 5) * ($A370-$H370)/9</f>
        <v>27466.666666666668</v>
      </c>
      <c r="S370" s="24">
        <f>MAX(0,Q370*(1+inputs!$B$33)-MAX(0,inputs!$B$31*(R370-inputs!$B$30)))</f>
        <v>48442.057281462898</v>
      </c>
      <c r="T370" s="19">
        <f>$H370+(INT(COLUMN(T$1)/2) - 5) * ($A370-$H370)/9</f>
        <v>29333.333333333336</v>
      </c>
      <c r="U370" s="24">
        <f>MAX(0,S370*(1+inputs!$B$33)-MAX(0,inputs!$B$31*(T370-inputs!$B$30)))</f>
        <v>48345.248140684831</v>
      </c>
      <c r="V370" s="19">
        <f>$H370+(INT(COLUMN(V$1)/2) - 5) * ($A370-$H370)/9</f>
        <v>31200</v>
      </c>
      <c r="W370" s="24">
        <f>MAX(0,U370*(1+inputs!$B$33)-MAX(0,inputs!$B$31*(V370-inputs!$B$30)))</f>
        <v>48078.9868627951</v>
      </c>
      <c r="X370" s="19">
        <f>$H370+(INT(COLUMN(X$1)/2) - 5) * ($A370-$H370)/9</f>
        <v>33066.666666666664</v>
      </c>
      <c r="Y370" s="24">
        <f>MAX(0,W370*(1+inputs!$B$33)-MAX(0,inputs!$B$31*(X370-inputs!$B$30)))</f>
        <v>47640.731665737017</v>
      </c>
      <c r="Z370" s="19">
        <f>IF(inputs!$B$27="YES",MAX(0,inputs!$B$31*(X370-inputs!$B$30)),0)</f>
        <v>0</v>
      </c>
      <c r="AA370" s="3">
        <f t="shared" si="22"/>
        <v>8056.4750000000004</v>
      </c>
      <c r="AB370" s="1">
        <f t="shared" si="23"/>
        <v>0.33250000000000002</v>
      </c>
      <c r="AC370" s="8">
        <f t="shared" si="24"/>
        <v>28743.525000000001</v>
      </c>
    </row>
    <row r="371" spans="1:29" x14ac:dyDescent="0.2">
      <c r="A371" s="11">
        <f t="shared" si="21"/>
        <v>36900</v>
      </c>
      <c r="B371" s="15">
        <f>inputs!$C$3-MAX(0,MIN((calculations!A371-inputs!$B$8)*0.5,inputs!$C$3))+IF(AND(inputs!$B$23="YES",A371&lt;=inputs!$B$25),inputs!$B$24,0)</f>
        <v>12570</v>
      </c>
      <c r="C371" s="15">
        <f>MAX(0,MIN(A371-B371,inputs!$C$4)*inputs!$B$3)</f>
        <v>4866</v>
      </c>
      <c r="D371" s="16">
        <f>MAX(0,(MIN(A371,inputs!$C$5)-(inputs!$C$4+B371))*inputs!$B$4)</f>
        <v>0</v>
      </c>
      <c r="E371" s="16">
        <f>MAX(0, (calculations!A371-inputs!$C$5)*inputs!$B$5)</f>
        <v>0</v>
      </c>
      <c r="F371" s="19">
        <f>MAX(0,inputs!$B$13*(MIN(calculations!A371,inputs!$C$14)-inputs!$C$13))+MAX(0,inputs!$B$14*(calculations!A371-inputs!$C$14))</f>
        <v>3223.7250000000004</v>
      </c>
      <c r="G371" s="22">
        <f>MAX(MIN((calculations!A371-inputs!$B$21)/10000,100%),0) * inputs!$B$18</f>
        <v>0</v>
      </c>
      <c r="H371" s="24">
        <f>MIN(inputs!$B$32,A371)</f>
        <v>20000</v>
      </c>
      <c r="I371" s="24">
        <f>inputs!$B$29*(1+inputs!$B$33)-MAX(0,inputs!$B$31*(H371-inputs!$B$30))</f>
        <v>46486.999999999993</v>
      </c>
      <c r="J371" s="19">
        <f>$H371+(INT(COLUMN(J$1)/2) - 5) * ($A371-$H371)/9</f>
        <v>20000</v>
      </c>
      <c r="K371" s="24">
        <f>MAX(0,I371*(1+inputs!$B$33)-MAX(0,inputs!$B$31*(J371-inputs!$B$30)))</f>
        <v>47184.304999999986</v>
      </c>
      <c r="L371" s="19">
        <f>$H371+(INT(COLUMN(L$1)/2) - 5) * ($A371-$H371)/9</f>
        <v>21877.777777777777</v>
      </c>
      <c r="M371" s="24">
        <f>MAX(0,K371*(1+inputs!$B$33)-MAX(0,inputs!$B$31*(L371-inputs!$B$30)))</f>
        <v>47739.629574999977</v>
      </c>
      <c r="N371" s="19">
        <f>$H371+(INT(COLUMN(N$1)/2) - 5) * ($A371-$H371)/9</f>
        <v>23755.555555555555</v>
      </c>
      <c r="O371" s="24">
        <f>MAX(0,M371*(1+inputs!$B$33)-MAX(0,inputs!$B$31*(N371-inputs!$B$30)))</f>
        <v>48134.284018624967</v>
      </c>
      <c r="P371" s="19">
        <f>$H371+(INT(COLUMN(P$1)/2) - 5) * ($A371-$H371)/9</f>
        <v>25633.333333333332</v>
      </c>
      <c r="Q371" s="24">
        <f>MAX(0,O371*(1+inputs!$B$33)-MAX(0,inputs!$B$31*(P371-inputs!$B$30)))</f>
        <v>48365.858278904336</v>
      </c>
      <c r="R371" s="19">
        <f>$H371+(INT(COLUMN(R$1)/2) - 5) * ($A371-$H371)/9</f>
        <v>27511.111111111109</v>
      </c>
      <c r="S371" s="24">
        <f>MAX(0,Q371*(1+inputs!$B$33)-MAX(0,inputs!$B$31*(R371-inputs!$B$30)))</f>
        <v>48431.906153087897</v>
      </c>
      <c r="T371" s="19">
        <f>$H371+(INT(COLUMN(T$1)/2) - 5) * ($A371-$H371)/9</f>
        <v>29388.888888888891</v>
      </c>
      <c r="U371" s="24">
        <f>MAX(0,S371*(1+inputs!$B$33)-MAX(0,inputs!$B$31*(T371-inputs!$B$30)))</f>
        <v>48329.944745384208</v>
      </c>
      <c r="V371" s="19">
        <f>$H371+(INT(COLUMN(V$1)/2) - 5) * ($A371-$H371)/9</f>
        <v>31266.666666666664</v>
      </c>
      <c r="W371" s="24">
        <f>MAX(0,U371*(1+inputs!$B$33)-MAX(0,inputs!$B$31*(V371-inputs!$B$30)))</f>
        <v>48057.453916564962</v>
      </c>
      <c r="X371" s="19">
        <f>$H371+(INT(COLUMN(X$1)/2) - 5) * ($A371-$H371)/9</f>
        <v>33144.444444444445</v>
      </c>
      <c r="Y371" s="24">
        <f>MAX(0,W371*(1+inputs!$B$33)-MAX(0,inputs!$B$31*(X371-inputs!$B$30)))</f>
        <v>47611.875725313432</v>
      </c>
      <c r="Z371" s="19">
        <f>IF(inputs!$B$27="YES",MAX(0,inputs!$B$31*(X371-inputs!$B$30)),0)</f>
        <v>0</v>
      </c>
      <c r="AA371" s="3">
        <f t="shared" si="22"/>
        <v>8089.7250000000004</v>
      </c>
      <c r="AB371" s="1">
        <f t="shared" si="23"/>
        <v>0.33250000000000002</v>
      </c>
      <c r="AC371" s="8">
        <f t="shared" si="24"/>
        <v>28810.275000000001</v>
      </c>
    </row>
    <row r="372" spans="1:29" x14ac:dyDescent="0.2">
      <c r="A372" s="11">
        <f t="shared" si="21"/>
        <v>37000</v>
      </c>
      <c r="B372" s="15">
        <f>inputs!$C$3-MAX(0,MIN((calculations!A372-inputs!$B$8)*0.5,inputs!$C$3))+IF(AND(inputs!$B$23="YES",A372&lt;=inputs!$B$25),inputs!$B$24,0)</f>
        <v>12570</v>
      </c>
      <c r="C372" s="15">
        <f>MAX(0,MIN(A372-B372,inputs!$C$4)*inputs!$B$3)</f>
        <v>4886</v>
      </c>
      <c r="D372" s="16">
        <f>MAX(0,(MIN(A372,inputs!$C$5)-(inputs!$C$4+B372))*inputs!$B$4)</f>
        <v>0</v>
      </c>
      <c r="E372" s="16">
        <f>MAX(0, (calculations!A372-inputs!$C$5)*inputs!$B$5)</f>
        <v>0</v>
      </c>
      <c r="F372" s="19">
        <f>MAX(0,inputs!$B$13*(MIN(calculations!A372,inputs!$C$14)-inputs!$C$13))+MAX(0,inputs!$B$14*(calculations!A372-inputs!$C$14))</f>
        <v>3236.9750000000004</v>
      </c>
      <c r="G372" s="22">
        <f>MAX(MIN((calculations!A372-inputs!$B$21)/10000,100%),0) * inputs!$B$18</f>
        <v>0</v>
      </c>
      <c r="H372" s="24">
        <f>MIN(inputs!$B$32,A372)</f>
        <v>20000</v>
      </c>
      <c r="I372" s="24">
        <f>inputs!$B$29*(1+inputs!$B$33)-MAX(0,inputs!$B$31*(H372-inputs!$B$30))</f>
        <v>46486.999999999993</v>
      </c>
      <c r="J372" s="19">
        <f>$H372+(INT(COLUMN(J$1)/2) - 5) * ($A372-$H372)/9</f>
        <v>20000</v>
      </c>
      <c r="K372" s="24">
        <f>MAX(0,I372*(1+inputs!$B$33)-MAX(0,inputs!$B$31*(J372-inputs!$B$30)))</f>
        <v>47184.304999999986</v>
      </c>
      <c r="L372" s="19">
        <f>$H372+(INT(COLUMN(L$1)/2) - 5) * ($A372-$H372)/9</f>
        <v>21888.888888888891</v>
      </c>
      <c r="M372" s="24">
        <f>MAX(0,K372*(1+inputs!$B$33)-MAX(0,inputs!$B$31*(L372-inputs!$B$30)))</f>
        <v>47738.629574999977</v>
      </c>
      <c r="N372" s="19">
        <f>$H372+(INT(COLUMN(N$1)/2) - 5) * ($A372-$H372)/9</f>
        <v>23777.777777777777</v>
      </c>
      <c r="O372" s="24">
        <f>MAX(0,M372*(1+inputs!$B$33)-MAX(0,inputs!$B$31*(N372-inputs!$B$30)))</f>
        <v>48131.269018624967</v>
      </c>
      <c r="P372" s="19">
        <f>$H372+(INT(COLUMN(P$1)/2) - 5) * ($A372-$H372)/9</f>
        <v>25666.666666666668</v>
      </c>
      <c r="Q372" s="24">
        <f>MAX(0,O372*(1+inputs!$B$33)-MAX(0,inputs!$B$31*(P372-inputs!$B$30)))</f>
        <v>48359.798053904335</v>
      </c>
      <c r="R372" s="19">
        <f>$H372+(INT(COLUMN(R$1)/2) - 5) * ($A372-$H372)/9</f>
        <v>27555.555555555555</v>
      </c>
      <c r="S372" s="24">
        <f>MAX(0,Q372*(1+inputs!$B$33)-MAX(0,inputs!$B$31*(R372-inputs!$B$30)))</f>
        <v>48421.755024712889</v>
      </c>
      <c r="T372" s="19">
        <f>$H372+(INT(COLUMN(T$1)/2) - 5) * ($A372-$H372)/9</f>
        <v>29444.444444444445</v>
      </c>
      <c r="U372" s="24">
        <f>MAX(0,S372*(1+inputs!$B$33)-MAX(0,inputs!$B$31*(T372-inputs!$B$30)))</f>
        <v>48314.641350083577</v>
      </c>
      <c r="V372" s="19">
        <f>$H372+(INT(COLUMN(V$1)/2) - 5) * ($A372-$H372)/9</f>
        <v>31333.333333333336</v>
      </c>
      <c r="W372" s="24">
        <f>MAX(0,U372*(1+inputs!$B$33)-MAX(0,inputs!$B$31*(V372-inputs!$B$30)))</f>
        <v>48035.920970334824</v>
      </c>
      <c r="X372" s="19">
        <f>$H372+(INT(COLUMN(X$1)/2) - 5) * ($A372-$H372)/9</f>
        <v>33222.222222222219</v>
      </c>
      <c r="Y372" s="24">
        <f>MAX(0,W372*(1+inputs!$B$33)-MAX(0,inputs!$B$31*(X372-inputs!$B$30)))</f>
        <v>47583.019784889839</v>
      </c>
      <c r="Z372" s="19">
        <f>IF(inputs!$B$27="YES",MAX(0,inputs!$B$31*(X372-inputs!$B$30)),0)</f>
        <v>0</v>
      </c>
      <c r="AA372" s="3">
        <f t="shared" si="22"/>
        <v>8122.9750000000004</v>
      </c>
      <c r="AB372" s="1">
        <f t="shared" si="23"/>
        <v>0.33250000000000002</v>
      </c>
      <c r="AC372" s="8">
        <f t="shared" si="24"/>
        <v>28877.025000000001</v>
      </c>
    </row>
    <row r="373" spans="1:29" x14ac:dyDescent="0.2">
      <c r="A373" s="11">
        <f t="shared" si="21"/>
        <v>37100</v>
      </c>
      <c r="B373" s="15">
        <f>inputs!$C$3-MAX(0,MIN((calculations!A373-inputs!$B$8)*0.5,inputs!$C$3))+IF(AND(inputs!$B$23="YES",A373&lt;=inputs!$B$25),inputs!$B$24,0)</f>
        <v>12570</v>
      </c>
      <c r="C373" s="15">
        <f>MAX(0,MIN(A373-B373,inputs!$C$4)*inputs!$B$3)</f>
        <v>4906</v>
      </c>
      <c r="D373" s="16">
        <f>MAX(0,(MIN(A373,inputs!$C$5)-(inputs!$C$4+B373))*inputs!$B$4)</f>
        <v>0</v>
      </c>
      <c r="E373" s="16">
        <f>MAX(0, (calculations!A373-inputs!$C$5)*inputs!$B$5)</f>
        <v>0</v>
      </c>
      <c r="F373" s="19">
        <f>MAX(0,inputs!$B$13*(MIN(calculations!A373,inputs!$C$14)-inputs!$C$13))+MAX(0,inputs!$B$14*(calculations!A373-inputs!$C$14))</f>
        <v>3250.2250000000004</v>
      </c>
      <c r="G373" s="22">
        <f>MAX(MIN((calculations!A373-inputs!$B$21)/10000,100%),0) * inputs!$B$18</f>
        <v>0</v>
      </c>
      <c r="H373" s="24">
        <f>MIN(inputs!$B$32,A373)</f>
        <v>20000</v>
      </c>
      <c r="I373" s="24">
        <f>inputs!$B$29*(1+inputs!$B$33)-MAX(0,inputs!$B$31*(H373-inputs!$B$30))</f>
        <v>46486.999999999993</v>
      </c>
      <c r="J373" s="19">
        <f>$H373+(INT(COLUMN(J$1)/2) - 5) * ($A373-$H373)/9</f>
        <v>20000</v>
      </c>
      <c r="K373" s="24">
        <f>MAX(0,I373*(1+inputs!$B$33)-MAX(0,inputs!$B$31*(J373-inputs!$B$30)))</f>
        <v>47184.304999999986</v>
      </c>
      <c r="L373" s="19">
        <f>$H373+(INT(COLUMN(L$1)/2) - 5) * ($A373-$H373)/9</f>
        <v>21900</v>
      </c>
      <c r="M373" s="24">
        <f>MAX(0,K373*(1+inputs!$B$33)-MAX(0,inputs!$B$31*(L373-inputs!$B$30)))</f>
        <v>47737.629574999977</v>
      </c>
      <c r="N373" s="19">
        <f>$H373+(INT(COLUMN(N$1)/2) - 5) * ($A373-$H373)/9</f>
        <v>23800</v>
      </c>
      <c r="O373" s="24">
        <f>MAX(0,M373*(1+inputs!$B$33)-MAX(0,inputs!$B$31*(N373-inputs!$B$30)))</f>
        <v>48128.254018624968</v>
      </c>
      <c r="P373" s="19">
        <f>$H373+(INT(COLUMN(P$1)/2) - 5) * ($A373-$H373)/9</f>
        <v>25700</v>
      </c>
      <c r="Q373" s="24">
        <f>MAX(0,O373*(1+inputs!$B$33)-MAX(0,inputs!$B$31*(P373-inputs!$B$30)))</f>
        <v>48353.737828904334</v>
      </c>
      <c r="R373" s="19">
        <f>$H373+(INT(COLUMN(R$1)/2) - 5) * ($A373-$H373)/9</f>
        <v>27600</v>
      </c>
      <c r="S373" s="24">
        <f>MAX(0,Q373*(1+inputs!$B$33)-MAX(0,inputs!$B$31*(R373-inputs!$B$30)))</f>
        <v>48411.603896337889</v>
      </c>
      <c r="T373" s="19">
        <f>$H373+(INT(COLUMN(T$1)/2) - 5) * ($A373-$H373)/9</f>
        <v>29500</v>
      </c>
      <c r="U373" s="24">
        <f>MAX(0,S373*(1+inputs!$B$33)-MAX(0,inputs!$B$31*(T373-inputs!$B$30)))</f>
        <v>48299.337954782954</v>
      </c>
      <c r="V373" s="19">
        <f>$H373+(INT(COLUMN(V$1)/2) - 5) * ($A373-$H373)/9</f>
        <v>31400</v>
      </c>
      <c r="W373" s="24">
        <f>MAX(0,U373*(1+inputs!$B$33)-MAX(0,inputs!$B$31*(V373-inputs!$B$30)))</f>
        <v>48014.388024104694</v>
      </c>
      <c r="X373" s="19">
        <f>$H373+(INT(COLUMN(X$1)/2) - 5) * ($A373-$H373)/9</f>
        <v>33300</v>
      </c>
      <c r="Y373" s="24">
        <f>MAX(0,W373*(1+inputs!$B$33)-MAX(0,inputs!$B$31*(X373-inputs!$B$30)))</f>
        <v>47554.16384446626</v>
      </c>
      <c r="Z373" s="19">
        <f>IF(inputs!$B$27="YES",MAX(0,inputs!$B$31*(X373-inputs!$B$30)),0)</f>
        <v>0</v>
      </c>
      <c r="AA373" s="3">
        <f t="shared" si="22"/>
        <v>8156.2250000000004</v>
      </c>
      <c r="AB373" s="1">
        <f t="shared" si="23"/>
        <v>0.33250000000000002</v>
      </c>
      <c r="AC373" s="8">
        <f t="shared" si="24"/>
        <v>28943.775000000001</v>
      </c>
    </row>
    <row r="374" spans="1:29" x14ac:dyDescent="0.2">
      <c r="A374" s="11">
        <f t="shared" si="21"/>
        <v>37200</v>
      </c>
      <c r="B374" s="15">
        <f>inputs!$C$3-MAX(0,MIN((calculations!A374-inputs!$B$8)*0.5,inputs!$C$3))+IF(AND(inputs!$B$23="YES",A374&lt;=inputs!$B$25),inputs!$B$24,0)</f>
        <v>12570</v>
      </c>
      <c r="C374" s="15">
        <f>MAX(0,MIN(A374-B374,inputs!$C$4)*inputs!$B$3)</f>
        <v>4926</v>
      </c>
      <c r="D374" s="16">
        <f>MAX(0,(MIN(A374,inputs!$C$5)-(inputs!$C$4+B374))*inputs!$B$4)</f>
        <v>0</v>
      </c>
      <c r="E374" s="16">
        <f>MAX(0, (calculations!A374-inputs!$C$5)*inputs!$B$5)</f>
        <v>0</v>
      </c>
      <c r="F374" s="19">
        <f>MAX(0,inputs!$B$13*(MIN(calculations!A374,inputs!$C$14)-inputs!$C$13))+MAX(0,inputs!$B$14*(calculations!A374-inputs!$C$14))</f>
        <v>3263.4750000000004</v>
      </c>
      <c r="G374" s="22">
        <f>MAX(MIN((calculations!A374-inputs!$B$21)/10000,100%),0) * inputs!$B$18</f>
        <v>0</v>
      </c>
      <c r="H374" s="24">
        <f>MIN(inputs!$B$32,A374)</f>
        <v>20000</v>
      </c>
      <c r="I374" s="24">
        <f>inputs!$B$29*(1+inputs!$B$33)-MAX(0,inputs!$B$31*(H374-inputs!$B$30))</f>
        <v>46486.999999999993</v>
      </c>
      <c r="J374" s="19">
        <f>$H374+(INT(COLUMN(J$1)/2) - 5) * ($A374-$H374)/9</f>
        <v>20000</v>
      </c>
      <c r="K374" s="24">
        <f>MAX(0,I374*(1+inputs!$B$33)-MAX(0,inputs!$B$31*(J374-inputs!$B$30)))</f>
        <v>47184.304999999986</v>
      </c>
      <c r="L374" s="19">
        <f>$H374+(INT(COLUMN(L$1)/2) - 5) * ($A374-$H374)/9</f>
        <v>21911.111111111109</v>
      </c>
      <c r="M374" s="24">
        <f>MAX(0,K374*(1+inputs!$B$33)-MAX(0,inputs!$B$31*(L374-inputs!$B$30)))</f>
        <v>47736.629574999977</v>
      </c>
      <c r="N374" s="19">
        <f>$H374+(INT(COLUMN(N$1)/2) - 5) * ($A374-$H374)/9</f>
        <v>23822.222222222223</v>
      </c>
      <c r="O374" s="24">
        <f>MAX(0,M374*(1+inputs!$B$33)-MAX(0,inputs!$B$31*(N374-inputs!$B$30)))</f>
        <v>48125.239018624969</v>
      </c>
      <c r="P374" s="19">
        <f>$H374+(INT(COLUMN(P$1)/2) - 5) * ($A374-$H374)/9</f>
        <v>25733.333333333332</v>
      </c>
      <c r="Q374" s="24">
        <f>MAX(0,O374*(1+inputs!$B$33)-MAX(0,inputs!$B$31*(P374-inputs!$B$30)))</f>
        <v>48347.677603904332</v>
      </c>
      <c r="R374" s="19">
        <f>$H374+(INT(COLUMN(R$1)/2) - 5) * ($A374-$H374)/9</f>
        <v>27644.444444444445</v>
      </c>
      <c r="S374" s="24">
        <f>MAX(0,Q374*(1+inputs!$B$33)-MAX(0,inputs!$B$31*(R374-inputs!$B$30)))</f>
        <v>48401.452767962888</v>
      </c>
      <c r="T374" s="19">
        <f>$H374+(INT(COLUMN(T$1)/2) - 5) * ($A374-$H374)/9</f>
        <v>29555.555555555555</v>
      </c>
      <c r="U374" s="24">
        <f>MAX(0,S374*(1+inputs!$B$33)-MAX(0,inputs!$B$31*(T374-inputs!$B$30)))</f>
        <v>48284.034559482323</v>
      </c>
      <c r="V374" s="19">
        <f>$H374+(INT(COLUMN(V$1)/2) - 5) * ($A374-$H374)/9</f>
        <v>31466.666666666664</v>
      </c>
      <c r="W374" s="24">
        <f>MAX(0,U374*(1+inputs!$B$33)-MAX(0,inputs!$B$31*(V374-inputs!$B$30)))</f>
        <v>47992.855077874548</v>
      </c>
      <c r="X374" s="19">
        <f>$H374+(INT(COLUMN(X$1)/2) - 5) * ($A374-$H374)/9</f>
        <v>33377.777777777781</v>
      </c>
      <c r="Y374" s="24">
        <f>MAX(0,W374*(1+inputs!$B$33)-MAX(0,inputs!$B$31*(X374-inputs!$B$30)))</f>
        <v>47525.30790404266</v>
      </c>
      <c r="Z374" s="19">
        <f>IF(inputs!$B$27="YES",MAX(0,inputs!$B$31*(X374-inputs!$B$30)),0)</f>
        <v>0</v>
      </c>
      <c r="AA374" s="3">
        <f t="shared" si="22"/>
        <v>8189.4750000000004</v>
      </c>
      <c r="AB374" s="1">
        <f t="shared" si="23"/>
        <v>0.33250000000000002</v>
      </c>
      <c r="AC374" s="8">
        <f t="shared" si="24"/>
        <v>29010.525000000001</v>
      </c>
    </row>
    <row r="375" spans="1:29" x14ac:dyDescent="0.2">
      <c r="A375" s="11">
        <f t="shared" si="21"/>
        <v>37300</v>
      </c>
      <c r="B375" s="15">
        <f>inputs!$C$3-MAX(0,MIN((calculations!A375-inputs!$B$8)*0.5,inputs!$C$3))+IF(AND(inputs!$B$23="YES",A375&lt;=inputs!$B$25),inputs!$B$24,0)</f>
        <v>12570</v>
      </c>
      <c r="C375" s="15">
        <f>MAX(0,MIN(A375-B375,inputs!$C$4)*inputs!$B$3)</f>
        <v>4946</v>
      </c>
      <c r="D375" s="16">
        <f>MAX(0,(MIN(A375,inputs!$C$5)-(inputs!$C$4+B375))*inputs!$B$4)</f>
        <v>0</v>
      </c>
      <c r="E375" s="16">
        <f>MAX(0, (calculations!A375-inputs!$C$5)*inputs!$B$5)</f>
        <v>0</v>
      </c>
      <c r="F375" s="19">
        <f>MAX(0,inputs!$B$13*(MIN(calculations!A375,inputs!$C$14)-inputs!$C$13))+MAX(0,inputs!$B$14*(calculations!A375-inputs!$C$14))</f>
        <v>3276.7250000000004</v>
      </c>
      <c r="G375" s="22">
        <f>MAX(MIN((calculations!A375-inputs!$B$21)/10000,100%),0) * inputs!$B$18</f>
        <v>0</v>
      </c>
      <c r="H375" s="24">
        <f>MIN(inputs!$B$32,A375)</f>
        <v>20000</v>
      </c>
      <c r="I375" s="24">
        <f>inputs!$B$29*(1+inputs!$B$33)-MAX(0,inputs!$B$31*(H375-inputs!$B$30))</f>
        <v>46486.999999999993</v>
      </c>
      <c r="J375" s="19">
        <f>$H375+(INT(COLUMN(J$1)/2) - 5) * ($A375-$H375)/9</f>
        <v>20000</v>
      </c>
      <c r="K375" s="24">
        <f>MAX(0,I375*(1+inputs!$B$33)-MAX(0,inputs!$B$31*(J375-inputs!$B$30)))</f>
        <v>47184.304999999986</v>
      </c>
      <c r="L375" s="19">
        <f>$H375+(INT(COLUMN(L$1)/2) - 5) * ($A375-$H375)/9</f>
        <v>21922.222222222223</v>
      </c>
      <c r="M375" s="24">
        <f>MAX(0,K375*(1+inputs!$B$33)-MAX(0,inputs!$B$31*(L375-inputs!$B$30)))</f>
        <v>47735.629574999977</v>
      </c>
      <c r="N375" s="19">
        <f>$H375+(INT(COLUMN(N$1)/2) - 5) * ($A375-$H375)/9</f>
        <v>23844.444444444445</v>
      </c>
      <c r="O375" s="24">
        <f>MAX(0,M375*(1+inputs!$B$33)-MAX(0,inputs!$B$31*(N375-inputs!$B$30)))</f>
        <v>48122.224018624969</v>
      </c>
      <c r="P375" s="19">
        <f>$H375+(INT(COLUMN(P$1)/2) - 5) * ($A375-$H375)/9</f>
        <v>25766.666666666668</v>
      </c>
      <c r="Q375" s="24">
        <f>MAX(0,O375*(1+inputs!$B$33)-MAX(0,inputs!$B$31*(P375-inputs!$B$30)))</f>
        <v>48341.617378904339</v>
      </c>
      <c r="R375" s="19">
        <f>$H375+(INT(COLUMN(R$1)/2) - 5) * ($A375-$H375)/9</f>
        <v>27688.888888888891</v>
      </c>
      <c r="S375" s="24">
        <f>MAX(0,Q375*(1+inputs!$B$33)-MAX(0,inputs!$B$31*(R375-inputs!$B$30)))</f>
        <v>48391.301639587895</v>
      </c>
      <c r="T375" s="19">
        <f>$H375+(INT(COLUMN(T$1)/2) - 5) * ($A375-$H375)/9</f>
        <v>29611.111111111109</v>
      </c>
      <c r="U375" s="24">
        <f>MAX(0,S375*(1+inputs!$B$33)-MAX(0,inputs!$B$31*(T375-inputs!$B$30)))</f>
        <v>48268.731164181707</v>
      </c>
      <c r="V375" s="19">
        <f>$H375+(INT(COLUMN(V$1)/2) - 5) * ($A375-$H375)/9</f>
        <v>31533.333333333336</v>
      </c>
      <c r="W375" s="24">
        <f>MAX(0,U375*(1+inputs!$B$33)-MAX(0,inputs!$B$31*(V375-inputs!$B$30)))</f>
        <v>47971.322131644425</v>
      </c>
      <c r="X375" s="19">
        <f>$H375+(INT(COLUMN(X$1)/2) - 5) * ($A375-$H375)/9</f>
        <v>33455.555555555555</v>
      </c>
      <c r="Y375" s="24">
        <f>MAX(0,W375*(1+inputs!$B$33)-MAX(0,inputs!$B$31*(X375-inputs!$B$30)))</f>
        <v>47496.451963619082</v>
      </c>
      <c r="Z375" s="19">
        <f>IF(inputs!$B$27="YES",MAX(0,inputs!$B$31*(X375-inputs!$B$30)),0)</f>
        <v>0</v>
      </c>
      <c r="AA375" s="3">
        <f t="shared" si="22"/>
        <v>8222.7250000000004</v>
      </c>
      <c r="AB375" s="1">
        <f t="shared" si="23"/>
        <v>0.33250000000000002</v>
      </c>
      <c r="AC375" s="8">
        <f t="shared" si="24"/>
        <v>29077.275000000001</v>
      </c>
    </row>
    <row r="376" spans="1:29" x14ac:dyDescent="0.2">
      <c r="A376" s="11">
        <f t="shared" si="21"/>
        <v>37400</v>
      </c>
      <c r="B376" s="15">
        <f>inputs!$C$3-MAX(0,MIN((calculations!A376-inputs!$B$8)*0.5,inputs!$C$3))+IF(AND(inputs!$B$23="YES",A376&lt;=inputs!$B$25),inputs!$B$24,0)</f>
        <v>12570</v>
      </c>
      <c r="C376" s="15">
        <f>MAX(0,MIN(A376-B376,inputs!$C$4)*inputs!$B$3)</f>
        <v>4966</v>
      </c>
      <c r="D376" s="16">
        <f>MAX(0,(MIN(A376,inputs!$C$5)-(inputs!$C$4+B376))*inputs!$B$4)</f>
        <v>0</v>
      </c>
      <c r="E376" s="16">
        <f>MAX(0, (calculations!A376-inputs!$C$5)*inputs!$B$5)</f>
        <v>0</v>
      </c>
      <c r="F376" s="19">
        <f>MAX(0,inputs!$B$13*(MIN(calculations!A376,inputs!$C$14)-inputs!$C$13))+MAX(0,inputs!$B$14*(calculations!A376-inputs!$C$14))</f>
        <v>3289.9750000000004</v>
      </c>
      <c r="G376" s="22">
        <f>MAX(MIN((calculations!A376-inputs!$B$21)/10000,100%),0) * inputs!$B$18</f>
        <v>0</v>
      </c>
      <c r="H376" s="24">
        <f>MIN(inputs!$B$32,A376)</f>
        <v>20000</v>
      </c>
      <c r="I376" s="24">
        <f>inputs!$B$29*(1+inputs!$B$33)-MAX(0,inputs!$B$31*(H376-inputs!$B$30))</f>
        <v>46486.999999999993</v>
      </c>
      <c r="J376" s="19">
        <f>$H376+(INT(COLUMN(J$1)/2) - 5) * ($A376-$H376)/9</f>
        <v>20000</v>
      </c>
      <c r="K376" s="24">
        <f>MAX(0,I376*(1+inputs!$B$33)-MAX(0,inputs!$B$31*(J376-inputs!$B$30)))</f>
        <v>47184.304999999986</v>
      </c>
      <c r="L376" s="19">
        <f>$H376+(INT(COLUMN(L$1)/2) - 5) * ($A376-$H376)/9</f>
        <v>21933.333333333332</v>
      </c>
      <c r="M376" s="24">
        <f>MAX(0,K376*(1+inputs!$B$33)-MAX(0,inputs!$B$31*(L376-inputs!$B$30)))</f>
        <v>47734.629574999977</v>
      </c>
      <c r="N376" s="19">
        <f>$H376+(INT(COLUMN(N$1)/2) - 5) * ($A376-$H376)/9</f>
        <v>23866.666666666668</v>
      </c>
      <c r="O376" s="24">
        <f>MAX(0,M376*(1+inputs!$B$33)-MAX(0,inputs!$B$31*(N376-inputs!$B$30)))</f>
        <v>48119.20901862497</v>
      </c>
      <c r="P376" s="19">
        <f>$H376+(INT(COLUMN(P$1)/2) - 5) * ($A376-$H376)/9</f>
        <v>25800</v>
      </c>
      <c r="Q376" s="24">
        <f>MAX(0,O376*(1+inputs!$B$33)-MAX(0,inputs!$B$31*(P376-inputs!$B$30)))</f>
        <v>48335.557153904338</v>
      </c>
      <c r="R376" s="19">
        <f>$H376+(INT(COLUMN(R$1)/2) - 5) * ($A376-$H376)/9</f>
        <v>27733.333333333332</v>
      </c>
      <c r="S376" s="24">
        <f>MAX(0,Q376*(1+inputs!$B$33)-MAX(0,inputs!$B$31*(R376-inputs!$B$30)))</f>
        <v>48381.150511212894</v>
      </c>
      <c r="T376" s="19">
        <f>$H376+(INT(COLUMN(T$1)/2) - 5) * ($A376-$H376)/9</f>
        <v>29666.666666666664</v>
      </c>
      <c r="U376" s="24">
        <f>MAX(0,S376*(1+inputs!$B$33)-MAX(0,inputs!$B$31*(T376-inputs!$B$30)))</f>
        <v>48253.427768881083</v>
      </c>
      <c r="V376" s="19">
        <f>$H376+(INT(COLUMN(V$1)/2) - 5) * ($A376-$H376)/9</f>
        <v>31600</v>
      </c>
      <c r="W376" s="24">
        <f>MAX(0,U376*(1+inputs!$B$33)-MAX(0,inputs!$B$31*(V376-inputs!$B$30)))</f>
        <v>47949.789185414294</v>
      </c>
      <c r="X376" s="19">
        <f>$H376+(INT(COLUMN(X$1)/2) - 5) * ($A376-$H376)/9</f>
        <v>33533.333333333336</v>
      </c>
      <c r="Y376" s="24">
        <f>MAX(0,W376*(1+inputs!$B$33)-MAX(0,inputs!$B$31*(X376-inputs!$B$30)))</f>
        <v>47467.596023195503</v>
      </c>
      <c r="Z376" s="19">
        <f>IF(inputs!$B$27="YES",MAX(0,inputs!$B$31*(X376-inputs!$B$30)),0)</f>
        <v>0</v>
      </c>
      <c r="AA376" s="3">
        <f t="shared" si="22"/>
        <v>8255.9750000000004</v>
      </c>
      <c r="AB376" s="1">
        <f t="shared" si="23"/>
        <v>0.33250000000000002</v>
      </c>
      <c r="AC376" s="8">
        <f t="shared" si="24"/>
        <v>29144.025000000001</v>
      </c>
    </row>
    <row r="377" spans="1:29" x14ac:dyDescent="0.2">
      <c r="A377" s="11">
        <f t="shared" si="21"/>
        <v>37500</v>
      </c>
      <c r="B377" s="15">
        <f>inputs!$C$3-MAX(0,MIN((calculations!A377-inputs!$B$8)*0.5,inputs!$C$3))+IF(AND(inputs!$B$23="YES",A377&lt;=inputs!$B$25),inputs!$B$24,0)</f>
        <v>12570</v>
      </c>
      <c r="C377" s="15">
        <f>MAX(0,MIN(A377-B377,inputs!$C$4)*inputs!$B$3)</f>
        <v>4986</v>
      </c>
      <c r="D377" s="16">
        <f>MAX(0,(MIN(A377,inputs!$C$5)-(inputs!$C$4+B377))*inputs!$B$4)</f>
        <v>0</v>
      </c>
      <c r="E377" s="16">
        <f>MAX(0, (calculations!A377-inputs!$C$5)*inputs!$B$5)</f>
        <v>0</v>
      </c>
      <c r="F377" s="19">
        <f>MAX(0,inputs!$B$13*(MIN(calculations!A377,inputs!$C$14)-inputs!$C$13))+MAX(0,inputs!$B$14*(calculations!A377-inputs!$C$14))</f>
        <v>3303.2250000000004</v>
      </c>
      <c r="G377" s="22">
        <f>MAX(MIN((calculations!A377-inputs!$B$21)/10000,100%),0) * inputs!$B$18</f>
        <v>0</v>
      </c>
      <c r="H377" s="24">
        <f>MIN(inputs!$B$32,A377)</f>
        <v>20000</v>
      </c>
      <c r="I377" s="24">
        <f>inputs!$B$29*(1+inputs!$B$33)-MAX(0,inputs!$B$31*(H377-inputs!$B$30))</f>
        <v>46486.999999999993</v>
      </c>
      <c r="J377" s="19">
        <f>$H377+(INT(COLUMN(J$1)/2) - 5) * ($A377-$H377)/9</f>
        <v>20000</v>
      </c>
      <c r="K377" s="24">
        <f>MAX(0,I377*(1+inputs!$B$33)-MAX(0,inputs!$B$31*(J377-inputs!$B$30)))</f>
        <v>47184.304999999986</v>
      </c>
      <c r="L377" s="19">
        <f>$H377+(INT(COLUMN(L$1)/2) - 5) * ($A377-$H377)/9</f>
        <v>21944.444444444445</v>
      </c>
      <c r="M377" s="24">
        <f>MAX(0,K377*(1+inputs!$B$33)-MAX(0,inputs!$B$31*(L377-inputs!$B$30)))</f>
        <v>47733.629574999977</v>
      </c>
      <c r="N377" s="19">
        <f>$H377+(INT(COLUMN(N$1)/2) - 5) * ($A377-$H377)/9</f>
        <v>23888.888888888891</v>
      </c>
      <c r="O377" s="24">
        <f>MAX(0,M377*(1+inputs!$B$33)-MAX(0,inputs!$B$31*(N377-inputs!$B$30)))</f>
        <v>48116.19401862497</v>
      </c>
      <c r="P377" s="19">
        <f>$H377+(INT(COLUMN(P$1)/2) - 5) * ($A377-$H377)/9</f>
        <v>25833.333333333332</v>
      </c>
      <c r="Q377" s="24">
        <f>MAX(0,O377*(1+inputs!$B$33)-MAX(0,inputs!$B$31*(P377-inputs!$B$30)))</f>
        <v>48329.496928904337</v>
      </c>
      <c r="R377" s="19">
        <f>$H377+(INT(COLUMN(R$1)/2) - 5) * ($A377-$H377)/9</f>
        <v>27777.777777777777</v>
      </c>
      <c r="S377" s="24">
        <f>MAX(0,Q377*(1+inputs!$B$33)-MAX(0,inputs!$B$31*(R377-inputs!$B$30)))</f>
        <v>48370.999382837894</v>
      </c>
      <c r="T377" s="19">
        <f>$H377+(INT(COLUMN(T$1)/2) - 5) * ($A377-$H377)/9</f>
        <v>29722.222222222223</v>
      </c>
      <c r="U377" s="24">
        <f>MAX(0,S377*(1+inputs!$B$33)-MAX(0,inputs!$B$31*(T377-inputs!$B$30)))</f>
        <v>48238.124373580453</v>
      </c>
      <c r="V377" s="19">
        <f>$H377+(INT(COLUMN(V$1)/2) - 5) * ($A377-$H377)/9</f>
        <v>31666.666666666664</v>
      </c>
      <c r="W377" s="24">
        <f>MAX(0,U377*(1+inputs!$B$33)-MAX(0,inputs!$B$31*(V377-inputs!$B$30)))</f>
        <v>47928.256239184149</v>
      </c>
      <c r="X377" s="19">
        <f>$H377+(INT(COLUMN(X$1)/2) - 5) * ($A377-$H377)/9</f>
        <v>33611.111111111109</v>
      </c>
      <c r="Y377" s="24">
        <f>MAX(0,W377*(1+inputs!$B$33)-MAX(0,inputs!$B$31*(X377-inputs!$B$30)))</f>
        <v>47438.740082771903</v>
      </c>
      <c r="Z377" s="19">
        <f>IF(inputs!$B$27="YES",MAX(0,inputs!$B$31*(X377-inputs!$B$30)),0)</f>
        <v>0</v>
      </c>
      <c r="AA377" s="3">
        <f t="shared" si="22"/>
        <v>8289.2250000000004</v>
      </c>
      <c r="AB377" s="1">
        <f t="shared" si="23"/>
        <v>0.33250000000000002</v>
      </c>
      <c r="AC377" s="8">
        <f t="shared" si="24"/>
        <v>29210.775000000001</v>
      </c>
    </row>
    <row r="378" spans="1:29" x14ac:dyDescent="0.2">
      <c r="A378" s="11">
        <f t="shared" si="21"/>
        <v>37600</v>
      </c>
      <c r="B378" s="15">
        <f>inputs!$C$3-MAX(0,MIN((calculations!A378-inputs!$B$8)*0.5,inputs!$C$3))+IF(AND(inputs!$B$23="YES",A378&lt;=inputs!$B$25),inputs!$B$24,0)</f>
        <v>12570</v>
      </c>
      <c r="C378" s="15">
        <f>MAX(0,MIN(A378-B378,inputs!$C$4)*inputs!$B$3)</f>
        <v>5006</v>
      </c>
      <c r="D378" s="16">
        <f>MAX(0,(MIN(A378,inputs!$C$5)-(inputs!$C$4+B378))*inputs!$B$4)</f>
        <v>0</v>
      </c>
      <c r="E378" s="16">
        <f>MAX(0, (calculations!A378-inputs!$C$5)*inputs!$B$5)</f>
        <v>0</v>
      </c>
      <c r="F378" s="19">
        <f>MAX(0,inputs!$B$13*(MIN(calculations!A378,inputs!$C$14)-inputs!$C$13))+MAX(0,inputs!$B$14*(calculations!A378-inputs!$C$14))</f>
        <v>3316.4750000000004</v>
      </c>
      <c r="G378" s="22">
        <f>MAX(MIN((calculations!A378-inputs!$B$21)/10000,100%),0) * inputs!$B$18</f>
        <v>0</v>
      </c>
      <c r="H378" s="24">
        <f>MIN(inputs!$B$32,A378)</f>
        <v>20000</v>
      </c>
      <c r="I378" s="24">
        <f>inputs!$B$29*(1+inputs!$B$33)-MAX(0,inputs!$B$31*(H378-inputs!$B$30))</f>
        <v>46486.999999999993</v>
      </c>
      <c r="J378" s="19">
        <f>$H378+(INT(COLUMN(J$1)/2) - 5) * ($A378-$H378)/9</f>
        <v>20000</v>
      </c>
      <c r="K378" s="24">
        <f>MAX(0,I378*(1+inputs!$B$33)-MAX(0,inputs!$B$31*(J378-inputs!$B$30)))</f>
        <v>47184.304999999986</v>
      </c>
      <c r="L378" s="19">
        <f>$H378+(INT(COLUMN(L$1)/2) - 5) * ($A378-$H378)/9</f>
        <v>21955.555555555555</v>
      </c>
      <c r="M378" s="24">
        <f>MAX(0,K378*(1+inputs!$B$33)-MAX(0,inputs!$B$31*(L378-inputs!$B$30)))</f>
        <v>47732.629574999977</v>
      </c>
      <c r="N378" s="19">
        <f>$H378+(INT(COLUMN(N$1)/2) - 5) * ($A378-$H378)/9</f>
        <v>23911.111111111109</v>
      </c>
      <c r="O378" s="24">
        <f>MAX(0,M378*(1+inputs!$B$33)-MAX(0,inputs!$B$31*(N378-inputs!$B$30)))</f>
        <v>48113.179018624971</v>
      </c>
      <c r="P378" s="19">
        <f>$H378+(INT(COLUMN(P$1)/2) - 5) * ($A378-$H378)/9</f>
        <v>25866.666666666668</v>
      </c>
      <c r="Q378" s="24">
        <f>MAX(0,O378*(1+inputs!$B$33)-MAX(0,inputs!$B$31*(P378-inputs!$B$30)))</f>
        <v>48323.436703904335</v>
      </c>
      <c r="R378" s="19">
        <f>$H378+(INT(COLUMN(R$1)/2) - 5) * ($A378-$H378)/9</f>
        <v>27822.222222222223</v>
      </c>
      <c r="S378" s="24">
        <f>MAX(0,Q378*(1+inputs!$B$33)-MAX(0,inputs!$B$31*(R378-inputs!$B$30)))</f>
        <v>48360.848254462893</v>
      </c>
      <c r="T378" s="19">
        <f>$H378+(INT(COLUMN(T$1)/2) - 5) * ($A378-$H378)/9</f>
        <v>29777.777777777777</v>
      </c>
      <c r="U378" s="24">
        <f>MAX(0,S378*(1+inputs!$B$33)-MAX(0,inputs!$B$31*(T378-inputs!$B$30)))</f>
        <v>48222.820978279829</v>
      </c>
      <c r="V378" s="19">
        <f>$H378+(INT(COLUMN(V$1)/2) - 5) * ($A378-$H378)/9</f>
        <v>31733.333333333336</v>
      </c>
      <c r="W378" s="24">
        <f>MAX(0,U378*(1+inputs!$B$33)-MAX(0,inputs!$B$31*(V378-inputs!$B$30)))</f>
        <v>47906.723292954019</v>
      </c>
      <c r="X378" s="19">
        <f>$H378+(INT(COLUMN(X$1)/2) - 5) * ($A378-$H378)/9</f>
        <v>33688.888888888891</v>
      </c>
      <c r="Y378" s="24">
        <f>MAX(0,W378*(1+inputs!$B$33)-MAX(0,inputs!$B$31*(X378-inputs!$B$30)))</f>
        <v>47409.884142348325</v>
      </c>
      <c r="Z378" s="19">
        <f>IF(inputs!$B$27="YES",MAX(0,inputs!$B$31*(X378-inputs!$B$30)),0)</f>
        <v>0</v>
      </c>
      <c r="AA378" s="3">
        <f t="shared" si="22"/>
        <v>8322.4750000000004</v>
      </c>
      <c r="AB378" s="1">
        <f t="shared" si="23"/>
        <v>0.33250000000000002</v>
      </c>
      <c r="AC378" s="8">
        <f t="shared" si="24"/>
        <v>29277.525000000001</v>
      </c>
    </row>
    <row r="379" spans="1:29" x14ac:dyDescent="0.2">
      <c r="A379" s="11">
        <f t="shared" si="21"/>
        <v>37700</v>
      </c>
      <c r="B379" s="15">
        <f>inputs!$C$3-MAX(0,MIN((calculations!A379-inputs!$B$8)*0.5,inputs!$C$3))+IF(AND(inputs!$B$23="YES",A379&lt;=inputs!$B$25),inputs!$B$24,0)</f>
        <v>12570</v>
      </c>
      <c r="C379" s="15">
        <f>MAX(0,MIN(A379-B379,inputs!$C$4)*inputs!$B$3)</f>
        <v>5026</v>
      </c>
      <c r="D379" s="16">
        <f>MAX(0,(MIN(A379,inputs!$C$5)-(inputs!$C$4+B379))*inputs!$B$4)</f>
        <v>0</v>
      </c>
      <c r="E379" s="16">
        <f>MAX(0, (calculations!A379-inputs!$C$5)*inputs!$B$5)</f>
        <v>0</v>
      </c>
      <c r="F379" s="19">
        <f>MAX(0,inputs!$B$13*(MIN(calculations!A379,inputs!$C$14)-inputs!$C$13))+MAX(0,inputs!$B$14*(calculations!A379-inputs!$C$14))</f>
        <v>3329.7250000000004</v>
      </c>
      <c r="G379" s="22">
        <f>MAX(MIN((calculations!A379-inputs!$B$21)/10000,100%),0) * inputs!$B$18</f>
        <v>0</v>
      </c>
      <c r="H379" s="24">
        <f>MIN(inputs!$B$32,A379)</f>
        <v>20000</v>
      </c>
      <c r="I379" s="24">
        <f>inputs!$B$29*(1+inputs!$B$33)-MAX(0,inputs!$B$31*(H379-inputs!$B$30))</f>
        <v>46486.999999999993</v>
      </c>
      <c r="J379" s="19">
        <f>$H379+(INT(COLUMN(J$1)/2) - 5) * ($A379-$H379)/9</f>
        <v>20000</v>
      </c>
      <c r="K379" s="24">
        <f>MAX(0,I379*(1+inputs!$B$33)-MAX(0,inputs!$B$31*(J379-inputs!$B$30)))</f>
        <v>47184.304999999986</v>
      </c>
      <c r="L379" s="19">
        <f>$H379+(INT(COLUMN(L$1)/2) - 5) * ($A379-$H379)/9</f>
        <v>21966.666666666668</v>
      </c>
      <c r="M379" s="24">
        <f>MAX(0,K379*(1+inputs!$B$33)-MAX(0,inputs!$B$31*(L379-inputs!$B$30)))</f>
        <v>47731.629574999977</v>
      </c>
      <c r="N379" s="19">
        <f>$H379+(INT(COLUMN(N$1)/2) - 5) * ($A379-$H379)/9</f>
        <v>23933.333333333332</v>
      </c>
      <c r="O379" s="24">
        <f>MAX(0,M379*(1+inputs!$B$33)-MAX(0,inputs!$B$31*(N379-inputs!$B$30)))</f>
        <v>48110.164018624972</v>
      </c>
      <c r="P379" s="19">
        <f>$H379+(INT(COLUMN(P$1)/2) - 5) * ($A379-$H379)/9</f>
        <v>25900</v>
      </c>
      <c r="Q379" s="24">
        <f>MAX(0,O379*(1+inputs!$B$33)-MAX(0,inputs!$B$31*(P379-inputs!$B$30)))</f>
        <v>48317.376478904342</v>
      </c>
      <c r="R379" s="19">
        <f>$H379+(INT(COLUMN(R$1)/2) - 5) * ($A379-$H379)/9</f>
        <v>27866.666666666668</v>
      </c>
      <c r="S379" s="24">
        <f>MAX(0,Q379*(1+inputs!$B$33)-MAX(0,inputs!$B$31*(R379-inputs!$B$30)))</f>
        <v>48350.6971260879</v>
      </c>
      <c r="T379" s="19">
        <f>$H379+(INT(COLUMN(T$1)/2) - 5) * ($A379-$H379)/9</f>
        <v>29833.333333333336</v>
      </c>
      <c r="U379" s="24">
        <f>MAX(0,S379*(1+inputs!$B$33)-MAX(0,inputs!$B$31*(T379-inputs!$B$30)))</f>
        <v>48207.517582979213</v>
      </c>
      <c r="V379" s="19">
        <f>$H379+(INT(COLUMN(V$1)/2) - 5) * ($A379-$H379)/9</f>
        <v>31800</v>
      </c>
      <c r="W379" s="24">
        <f>MAX(0,U379*(1+inputs!$B$33)-MAX(0,inputs!$B$31*(V379-inputs!$B$30)))</f>
        <v>47885.190346723895</v>
      </c>
      <c r="X379" s="19">
        <f>$H379+(INT(COLUMN(X$1)/2) - 5) * ($A379-$H379)/9</f>
        <v>33766.666666666664</v>
      </c>
      <c r="Y379" s="24">
        <f>MAX(0,W379*(1+inputs!$B$33)-MAX(0,inputs!$B$31*(X379-inputs!$B$30)))</f>
        <v>47381.028201924746</v>
      </c>
      <c r="Z379" s="19">
        <f>IF(inputs!$B$27="YES",MAX(0,inputs!$B$31*(X379-inputs!$B$30)),0)</f>
        <v>0</v>
      </c>
      <c r="AA379" s="3">
        <f t="shared" si="22"/>
        <v>8355.7250000000004</v>
      </c>
      <c r="AB379" s="1">
        <f t="shared" si="23"/>
        <v>0.33250000000000002</v>
      </c>
      <c r="AC379" s="8">
        <f t="shared" si="24"/>
        <v>29344.275000000001</v>
      </c>
    </row>
    <row r="380" spans="1:29" x14ac:dyDescent="0.2">
      <c r="A380" s="11">
        <f t="shared" si="21"/>
        <v>37800</v>
      </c>
      <c r="B380" s="15">
        <f>inputs!$C$3-MAX(0,MIN((calculations!A380-inputs!$B$8)*0.5,inputs!$C$3))+IF(AND(inputs!$B$23="YES",A380&lt;=inputs!$B$25),inputs!$B$24,0)</f>
        <v>12570</v>
      </c>
      <c r="C380" s="15">
        <f>MAX(0,MIN(A380-B380,inputs!$C$4)*inputs!$B$3)</f>
        <v>5046</v>
      </c>
      <c r="D380" s="16">
        <f>MAX(0,(MIN(A380,inputs!$C$5)-(inputs!$C$4+B380))*inputs!$B$4)</f>
        <v>0</v>
      </c>
      <c r="E380" s="16">
        <f>MAX(0, (calculations!A380-inputs!$C$5)*inputs!$B$5)</f>
        <v>0</v>
      </c>
      <c r="F380" s="19">
        <f>MAX(0,inputs!$B$13*(MIN(calculations!A380,inputs!$C$14)-inputs!$C$13))+MAX(0,inputs!$B$14*(calculations!A380-inputs!$C$14))</f>
        <v>3342.9750000000004</v>
      </c>
      <c r="G380" s="22">
        <f>MAX(MIN((calculations!A380-inputs!$B$21)/10000,100%),0) * inputs!$B$18</f>
        <v>0</v>
      </c>
      <c r="H380" s="24">
        <f>MIN(inputs!$B$32,A380)</f>
        <v>20000</v>
      </c>
      <c r="I380" s="24">
        <f>inputs!$B$29*(1+inputs!$B$33)-MAX(0,inputs!$B$31*(H380-inputs!$B$30))</f>
        <v>46486.999999999993</v>
      </c>
      <c r="J380" s="19">
        <f>$H380+(INT(COLUMN(J$1)/2) - 5) * ($A380-$H380)/9</f>
        <v>20000</v>
      </c>
      <c r="K380" s="24">
        <f>MAX(0,I380*(1+inputs!$B$33)-MAX(0,inputs!$B$31*(J380-inputs!$B$30)))</f>
        <v>47184.304999999986</v>
      </c>
      <c r="L380" s="19">
        <f>$H380+(INT(COLUMN(L$1)/2) - 5) * ($A380-$H380)/9</f>
        <v>21977.777777777777</v>
      </c>
      <c r="M380" s="24">
        <f>MAX(0,K380*(1+inputs!$B$33)-MAX(0,inputs!$B$31*(L380-inputs!$B$30)))</f>
        <v>47730.629574999977</v>
      </c>
      <c r="N380" s="19">
        <f>$H380+(INT(COLUMN(N$1)/2) - 5) * ($A380-$H380)/9</f>
        <v>23955.555555555555</v>
      </c>
      <c r="O380" s="24">
        <f>MAX(0,M380*(1+inputs!$B$33)-MAX(0,inputs!$B$31*(N380-inputs!$B$30)))</f>
        <v>48107.149018624972</v>
      </c>
      <c r="P380" s="19">
        <f>$H380+(INT(COLUMN(P$1)/2) - 5) * ($A380-$H380)/9</f>
        <v>25933.333333333332</v>
      </c>
      <c r="Q380" s="24">
        <f>MAX(0,O380*(1+inputs!$B$33)-MAX(0,inputs!$B$31*(P380-inputs!$B$30)))</f>
        <v>48311.316253904341</v>
      </c>
      <c r="R380" s="19">
        <f>$H380+(INT(COLUMN(R$1)/2) - 5) * ($A380-$H380)/9</f>
        <v>27911.111111111109</v>
      </c>
      <c r="S380" s="24">
        <f>MAX(0,Q380*(1+inputs!$B$33)-MAX(0,inputs!$B$31*(R380-inputs!$B$30)))</f>
        <v>48340.545997712899</v>
      </c>
      <c r="T380" s="19">
        <f>$H380+(INT(COLUMN(T$1)/2) - 5) * ($A380-$H380)/9</f>
        <v>29888.888888888891</v>
      </c>
      <c r="U380" s="24">
        <f>MAX(0,S380*(1+inputs!$B$33)-MAX(0,inputs!$B$31*(T380-inputs!$B$30)))</f>
        <v>48192.214187678583</v>
      </c>
      <c r="V380" s="19">
        <f>$H380+(INT(COLUMN(V$1)/2) - 5) * ($A380-$H380)/9</f>
        <v>31866.666666666664</v>
      </c>
      <c r="W380" s="24">
        <f>MAX(0,U380*(1+inputs!$B$33)-MAX(0,inputs!$B$31*(V380-inputs!$B$30)))</f>
        <v>47863.657400493757</v>
      </c>
      <c r="X380" s="19">
        <f>$H380+(INT(COLUMN(X$1)/2) - 5) * ($A380-$H380)/9</f>
        <v>33844.444444444445</v>
      </c>
      <c r="Y380" s="24">
        <f>MAX(0,W380*(1+inputs!$B$33)-MAX(0,inputs!$B$31*(X380-inputs!$B$30)))</f>
        <v>47352.17226150116</v>
      </c>
      <c r="Z380" s="19">
        <f>IF(inputs!$B$27="YES",MAX(0,inputs!$B$31*(X380-inputs!$B$30)),0)</f>
        <v>0</v>
      </c>
      <c r="AA380" s="3">
        <f t="shared" si="22"/>
        <v>8388.9750000000004</v>
      </c>
      <c r="AB380" s="1">
        <f t="shared" si="23"/>
        <v>0.33250000000000002</v>
      </c>
      <c r="AC380" s="8">
        <f t="shared" si="24"/>
        <v>29411.025000000001</v>
      </c>
    </row>
    <row r="381" spans="1:29" x14ac:dyDescent="0.2">
      <c r="A381" s="11">
        <f t="shared" si="21"/>
        <v>37900</v>
      </c>
      <c r="B381" s="15">
        <f>inputs!$C$3-MAX(0,MIN((calculations!A381-inputs!$B$8)*0.5,inputs!$C$3))+IF(AND(inputs!$B$23="YES",A381&lt;=inputs!$B$25),inputs!$B$24,0)</f>
        <v>12570</v>
      </c>
      <c r="C381" s="15">
        <f>MAX(0,MIN(A381-B381,inputs!$C$4)*inputs!$B$3)</f>
        <v>5066</v>
      </c>
      <c r="D381" s="16">
        <f>MAX(0,(MIN(A381,inputs!$C$5)-(inputs!$C$4+B381))*inputs!$B$4)</f>
        <v>0</v>
      </c>
      <c r="E381" s="16">
        <f>MAX(0, (calculations!A381-inputs!$C$5)*inputs!$B$5)</f>
        <v>0</v>
      </c>
      <c r="F381" s="19">
        <f>MAX(0,inputs!$B$13*(MIN(calculations!A381,inputs!$C$14)-inputs!$C$13))+MAX(0,inputs!$B$14*(calculations!A381-inputs!$C$14))</f>
        <v>3356.2250000000004</v>
      </c>
      <c r="G381" s="22">
        <f>MAX(MIN((calculations!A381-inputs!$B$21)/10000,100%),0) * inputs!$B$18</f>
        <v>0</v>
      </c>
      <c r="H381" s="24">
        <f>MIN(inputs!$B$32,A381)</f>
        <v>20000</v>
      </c>
      <c r="I381" s="24">
        <f>inputs!$B$29*(1+inputs!$B$33)-MAX(0,inputs!$B$31*(H381-inputs!$B$30))</f>
        <v>46486.999999999993</v>
      </c>
      <c r="J381" s="19">
        <f>$H381+(INT(COLUMN(J$1)/2) - 5) * ($A381-$H381)/9</f>
        <v>20000</v>
      </c>
      <c r="K381" s="24">
        <f>MAX(0,I381*(1+inputs!$B$33)-MAX(0,inputs!$B$31*(J381-inputs!$B$30)))</f>
        <v>47184.304999999986</v>
      </c>
      <c r="L381" s="19">
        <f>$H381+(INT(COLUMN(L$1)/2) - 5) * ($A381-$H381)/9</f>
        <v>21988.888888888891</v>
      </c>
      <c r="M381" s="24">
        <f>MAX(0,K381*(1+inputs!$B$33)-MAX(0,inputs!$B$31*(L381-inputs!$B$30)))</f>
        <v>47729.629574999977</v>
      </c>
      <c r="N381" s="19">
        <f>$H381+(INT(COLUMN(N$1)/2) - 5) * ($A381-$H381)/9</f>
        <v>23977.777777777777</v>
      </c>
      <c r="O381" s="24">
        <f>MAX(0,M381*(1+inputs!$B$33)-MAX(0,inputs!$B$31*(N381-inputs!$B$30)))</f>
        <v>48104.134018624973</v>
      </c>
      <c r="P381" s="19">
        <f>$H381+(INT(COLUMN(P$1)/2) - 5) * ($A381-$H381)/9</f>
        <v>25966.666666666668</v>
      </c>
      <c r="Q381" s="24">
        <f>MAX(0,O381*(1+inputs!$B$33)-MAX(0,inputs!$B$31*(P381-inputs!$B$30)))</f>
        <v>48305.256028904339</v>
      </c>
      <c r="R381" s="19">
        <f>$H381+(INT(COLUMN(R$1)/2) - 5) * ($A381-$H381)/9</f>
        <v>27955.555555555555</v>
      </c>
      <c r="S381" s="24">
        <f>MAX(0,Q381*(1+inputs!$B$33)-MAX(0,inputs!$B$31*(R381-inputs!$B$30)))</f>
        <v>48330.394869337899</v>
      </c>
      <c r="T381" s="19">
        <f>$H381+(INT(COLUMN(T$1)/2) - 5) * ($A381-$H381)/9</f>
        <v>29944.444444444445</v>
      </c>
      <c r="U381" s="24">
        <f>MAX(0,S381*(1+inputs!$B$33)-MAX(0,inputs!$B$31*(T381-inputs!$B$30)))</f>
        <v>48176.910792377959</v>
      </c>
      <c r="V381" s="19">
        <f>$H381+(INT(COLUMN(V$1)/2) - 5) * ($A381-$H381)/9</f>
        <v>31933.333333333336</v>
      </c>
      <c r="W381" s="24">
        <f>MAX(0,U381*(1+inputs!$B$33)-MAX(0,inputs!$B$31*(V381-inputs!$B$30)))</f>
        <v>47842.12445426362</v>
      </c>
      <c r="X381" s="19">
        <f>$H381+(INT(COLUMN(X$1)/2) - 5) * ($A381-$H381)/9</f>
        <v>33922.222222222219</v>
      </c>
      <c r="Y381" s="24">
        <f>MAX(0,W381*(1+inputs!$B$33)-MAX(0,inputs!$B$31*(X381-inputs!$B$30)))</f>
        <v>47323.316321077567</v>
      </c>
      <c r="Z381" s="19">
        <f>IF(inputs!$B$27="YES",MAX(0,inputs!$B$31*(X381-inputs!$B$30)),0)</f>
        <v>0</v>
      </c>
      <c r="AA381" s="3">
        <f t="shared" si="22"/>
        <v>8422.2250000000004</v>
      </c>
      <c r="AB381" s="1">
        <f t="shared" si="23"/>
        <v>0.33250000000000002</v>
      </c>
      <c r="AC381" s="8">
        <f t="shared" si="24"/>
        <v>29477.775000000001</v>
      </c>
    </row>
    <row r="382" spans="1:29" x14ac:dyDescent="0.2">
      <c r="A382" s="11">
        <f t="shared" si="21"/>
        <v>38000</v>
      </c>
      <c r="B382" s="15">
        <f>inputs!$C$3-MAX(0,MIN((calculations!A382-inputs!$B$8)*0.5,inputs!$C$3))+IF(AND(inputs!$B$23="YES",A382&lt;=inputs!$B$25),inputs!$B$24,0)</f>
        <v>12570</v>
      </c>
      <c r="C382" s="15">
        <f>MAX(0,MIN(A382-B382,inputs!$C$4)*inputs!$B$3)</f>
        <v>5086</v>
      </c>
      <c r="D382" s="16">
        <f>MAX(0,(MIN(A382,inputs!$C$5)-(inputs!$C$4+B382))*inputs!$B$4)</f>
        <v>0</v>
      </c>
      <c r="E382" s="16">
        <f>MAX(0, (calculations!A382-inputs!$C$5)*inputs!$B$5)</f>
        <v>0</v>
      </c>
      <c r="F382" s="19">
        <f>MAX(0,inputs!$B$13*(MIN(calculations!A382,inputs!$C$14)-inputs!$C$13))+MAX(0,inputs!$B$14*(calculations!A382-inputs!$C$14))</f>
        <v>3369.4750000000004</v>
      </c>
      <c r="G382" s="22">
        <f>MAX(MIN((calculations!A382-inputs!$B$21)/10000,100%),0) * inputs!$B$18</f>
        <v>0</v>
      </c>
      <c r="H382" s="24">
        <f>MIN(inputs!$B$32,A382)</f>
        <v>20000</v>
      </c>
      <c r="I382" s="24">
        <f>inputs!$B$29*(1+inputs!$B$33)-MAX(0,inputs!$B$31*(H382-inputs!$B$30))</f>
        <v>46486.999999999993</v>
      </c>
      <c r="J382" s="19">
        <f>$H382+(INT(COLUMN(J$1)/2) - 5) * ($A382-$H382)/9</f>
        <v>20000</v>
      </c>
      <c r="K382" s="24">
        <f>MAX(0,I382*(1+inputs!$B$33)-MAX(0,inputs!$B$31*(J382-inputs!$B$30)))</f>
        <v>47184.304999999986</v>
      </c>
      <c r="L382" s="19">
        <f>$H382+(INT(COLUMN(L$1)/2) - 5) * ($A382-$H382)/9</f>
        <v>22000</v>
      </c>
      <c r="M382" s="24">
        <f>MAX(0,K382*(1+inputs!$B$33)-MAX(0,inputs!$B$31*(L382-inputs!$B$30)))</f>
        <v>47728.629574999977</v>
      </c>
      <c r="N382" s="19">
        <f>$H382+(INT(COLUMN(N$1)/2) - 5) * ($A382-$H382)/9</f>
        <v>24000</v>
      </c>
      <c r="O382" s="24">
        <f>MAX(0,M382*(1+inputs!$B$33)-MAX(0,inputs!$B$31*(N382-inputs!$B$30)))</f>
        <v>48101.119018624973</v>
      </c>
      <c r="P382" s="19">
        <f>$H382+(INT(COLUMN(P$1)/2) - 5) * ($A382-$H382)/9</f>
        <v>26000</v>
      </c>
      <c r="Q382" s="24">
        <f>MAX(0,O382*(1+inputs!$B$33)-MAX(0,inputs!$B$31*(P382-inputs!$B$30)))</f>
        <v>48299.195803904338</v>
      </c>
      <c r="R382" s="19">
        <f>$H382+(INT(COLUMN(R$1)/2) - 5) * ($A382-$H382)/9</f>
        <v>28000</v>
      </c>
      <c r="S382" s="24">
        <f>MAX(0,Q382*(1+inputs!$B$33)-MAX(0,inputs!$B$31*(R382-inputs!$B$30)))</f>
        <v>48320.243740962898</v>
      </c>
      <c r="T382" s="19">
        <f>$H382+(INT(COLUMN(T$1)/2) - 5) * ($A382-$H382)/9</f>
        <v>30000</v>
      </c>
      <c r="U382" s="24">
        <f>MAX(0,S382*(1+inputs!$B$33)-MAX(0,inputs!$B$31*(T382-inputs!$B$30)))</f>
        <v>48161.607397077336</v>
      </c>
      <c r="V382" s="19">
        <f>$H382+(INT(COLUMN(V$1)/2) - 5) * ($A382-$H382)/9</f>
        <v>32000</v>
      </c>
      <c r="W382" s="24">
        <f>MAX(0,U382*(1+inputs!$B$33)-MAX(0,inputs!$B$31*(V382-inputs!$B$30)))</f>
        <v>47820.591508033489</v>
      </c>
      <c r="X382" s="19">
        <f>$H382+(INT(COLUMN(X$1)/2) - 5) * ($A382-$H382)/9</f>
        <v>34000</v>
      </c>
      <c r="Y382" s="24">
        <f>MAX(0,W382*(1+inputs!$B$33)-MAX(0,inputs!$B$31*(X382-inputs!$B$30)))</f>
        <v>47294.460380653982</v>
      </c>
      <c r="Z382" s="19">
        <f>IF(inputs!$B$27="YES",MAX(0,inputs!$B$31*(X382-inputs!$B$30)),0)</f>
        <v>0</v>
      </c>
      <c r="AA382" s="3">
        <f t="shared" si="22"/>
        <v>8455.4750000000004</v>
      </c>
      <c r="AB382" s="1">
        <f t="shared" si="23"/>
        <v>0.33250000000000002</v>
      </c>
      <c r="AC382" s="8">
        <f t="shared" si="24"/>
        <v>29544.525000000001</v>
      </c>
    </row>
    <row r="383" spans="1:29" x14ac:dyDescent="0.2">
      <c r="A383" s="11">
        <f t="shared" si="21"/>
        <v>38100</v>
      </c>
      <c r="B383" s="15">
        <f>inputs!$C$3-MAX(0,MIN((calculations!A383-inputs!$B$8)*0.5,inputs!$C$3))+IF(AND(inputs!$B$23="YES",A383&lt;=inputs!$B$25),inputs!$B$24,0)</f>
        <v>12570</v>
      </c>
      <c r="C383" s="15">
        <f>MAX(0,MIN(A383-B383,inputs!$C$4)*inputs!$B$3)</f>
        <v>5106</v>
      </c>
      <c r="D383" s="16">
        <f>MAX(0,(MIN(A383,inputs!$C$5)-(inputs!$C$4+B383))*inputs!$B$4)</f>
        <v>0</v>
      </c>
      <c r="E383" s="16">
        <f>MAX(0, (calculations!A383-inputs!$C$5)*inputs!$B$5)</f>
        <v>0</v>
      </c>
      <c r="F383" s="19">
        <f>MAX(0,inputs!$B$13*(MIN(calculations!A383,inputs!$C$14)-inputs!$C$13))+MAX(0,inputs!$B$14*(calculations!A383-inputs!$C$14))</f>
        <v>3382.7250000000004</v>
      </c>
      <c r="G383" s="22">
        <f>MAX(MIN((calculations!A383-inputs!$B$21)/10000,100%),0) * inputs!$B$18</f>
        <v>0</v>
      </c>
      <c r="H383" s="24">
        <f>MIN(inputs!$B$32,A383)</f>
        <v>20000</v>
      </c>
      <c r="I383" s="24">
        <f>inputs!$B$29*(1+inputs!$B$33)-MAX(0,inputs!$B$31*(H383-inputs!$B$30))</f>
        <v>46486.999999999993</v>
      </c>
      <c r="J383" s="19">
        <f>$H383+(INT(COLUMN(J$1)/2) - 5) * ($A383-$H383)/9</f>
        <v>20000</v>
      </c>
      <c r="K383" s="24">
        <f>MAX(0,I383*(1+inputs!$B$33)-MAX(0,inputs!$B$31*(J383-inputs!$B$30)))</f>
        <v>47184.304999999986</v>
      </c>
      <c r="L383" s="19">
        <f>$H383+(INT(COLUMN(L$1)/2) - 5) * ($A383-$H383)/9</f>
        <v>22011.111111111109</v>
      </c>
      <c r="M383" s="24">
        <f>MAX(0,K383*(1+inputs!$B$33)-MAX(0,inputs!$B$31*(L383-inputs!$B$30)))</f>
        <v>47727.629574999977</v>
      </c>
      <c r="N383" s="19">
        <f>$H383+(INT(COLUMN(N$1)/2) - 5) * ($A383-$H383)/9</f>
        <v>24022.222222222223</v>
      </c>
      <c r="O383" s="24">
        <f>MAX(0,M383*(1+inputs!$B$33)-MAX(0,inputs!$B$31*(N383-inputs!$B$30)))</f>
        <v>48098.104018624967</v>
      </c>
      <c r="P383" s="19">
        <f>$H383+(INT(COLUMN(P$1)/2) - 5) * ($A383-$H383)/9</f>
        <v>26033.333333333332</v>
      </c>
      <c r="Q383" s="24">
        <f>MAX(0,O383*(1+inputs!$B$33)-MAX(0,inputs!$B$31*(P383-inputs!$B$30)))</f>
        <v>48293.135578904337</v>
      </c>
      <c r="R383" s="19">
        <f>$H383+(INT(COLUMN(R$1)/2) - 5) * ($A383-$H383)/9</f>
        <v>28044.444444444445</v>
      </c>
      <c r="S383" s="24">
        <f>MAX(0,Q383*(1+inputs!$B$33)-MAX(0,inputs!$B$31*(R383-inputs!$B$30)))</f>
        <v>48310.092612587898</v>
      </c>
      <c r="T383" s="19">
        <f>$H383+(INT(COLUMN(T$1)/2) - 5) * ($A383-$H383)/9</f>
        <v>30055.555555555555</v>
      </c>
      <c r="U383" s="24">
        <f>MAX(0,S383*(1+inputs!$B$33)-MAX(0,inputs!$B$31*(T383-inputs!$B$30)))</f>
        <v>48146.304001776713</v>
      </c>
      <c r="V383" s="19">
        <f>$H383+(INT(COLUMN(V$1)/2) - 5) * ($A383-$H383)/9</f>
        <v>32066.666666666664</v>
      </c>
      <c r="W383" s="24">
        <f>MAX(0,U383*(1+inputs!$B$33)-MAX(0,inputs!$B$31*(V383-inputs!$B$30)))</f>
        <v>47799.058561803358</v>
      </c>
      <c r="X383" s="19">
        <f>$H383+(INT(COLUMN(X$1)/2) - 5) * ($A383-$H383)/9</f>
        <v>34077.777777777781</v>
      </c>
      <c r="Y383" s="24">
        <f>MAX(0,W383*(1+inputs!$B$33)-MAX(0,inputs!$B$31*(X383-inputs!$B$30)))</f>
        <v>47265.604440230403</v>
      </c>
      <c r="Z383" s="19">
        <f>IF(inputs!$B$27="YES",MAX(0,inputs!$B$31*(X383-inputs!$B$30)),0)</f>
        <v>0</v>
      </c>
      <c r="AA383" s="3">
        <f t="shared" si="22"/>
        <v>8488.7250000000004</v>
      </c>
      <c r="AB383" s="1">
        <f t="shared" si="23"/>
        <v>0.33250000000000002</v>
      </c>
      <c r="AC383" s="8">
        <f t="shared" si="24"/>
        <v>29611.275000000001</v>
      </c>
    </row>
    <row r="384" spans="1:29" x14ac:dyDescent="0.2">
      <c r="A384" s="11">
        <f t="shared" si="21"/>
        <v>38200</v>
      </c>
      <c r="B384" s="15">
        <f>inputs!$C$3-MAX(0,MIN((calculations!A384-inputs!$B$8)*0.5,inputs!$C$3))+IF(AND(inputs!$B$23="YES",A384&lt;=inputs!$B$25),inputs!$B$24,0)</f>
        <v>12570</v>
      </c>
      <c r="C384" s="15">
        <f>MAX(0,MIN(A384-B384,inputs!$C$4)*inputs!$B$3)</f>
        <v>5126</v>
      </c>
      <c r="D384" s="16">
        <f>MAX(0,(MIN(A384,inputs!$C$5)-(inputs!$C$4+B384))*inputs!$B$4)</f>
        <v>0</v>
      </c>
      <c r="E384" s="16">
        <f>MAX(0, (calculations!A384-inputs!$C$5)*inputs!$B$5)</f>
        <v>0</v>
      </c>
      <c r="F384" s="19">
        <f>MAX(0,inputs!$B$13*(MIN(calculations!A384,inputs!$C$14)-inputs!$C$13))+MAX(0,inputs!$B$14*(calculations!A384-inputs!$C$14))</f>
        <v>3395.9750000000004</v>
      </c>
      <c r="G384" s="22">
        <f>MAX(MIN((calculations!A384-inputs!$B$21)/10000,100%),0) * inputs!$B$18</f>
        <v>0</v>
      </c>
      <c r="H384" s="24">
        <f>MIN(inputs!$B$32,A384)</f>
        <v>20000</v>
      </c>
      <c r="I384" s="24">
        <f>inputs!$B$29*(1+inputs!$B$33)-MAX(0,inputs!$B$31*(H384-inputs!$B$30))</f>
        <v>46486.999999999993</v>
      </c>
      <c r="J384" s="19">
        <f>$H384+(INT(COLUMN(J$1)/2) - 5) * ($A384-$H384)/9</f>
        <v>20000</v>
      </c>
      <c r="K384" s="24">
        <f>MAX(0,I384*(1+inputs!$B$33)-MAX(0,inputs!$B$31*(J384-inputs!$B$30)))</f>
        <v>47184.304999999986</v>
      </c>
      <c r="L384" s="19">
        <f>$H384+(INT(COLUMN(L$1)/2) - 5) * ($A384-$H384)/9</f>
        <v>22022.222222222223</v>
      </c>
      <c r="M384" s="24">
        <f>MAX(0,K384*(1+inputs!$B$33)-MAX(0,inputs!$B$31*(L384-inputs!$B$30)))</f>
        <v>47726.629574999977</v>
      </c>
      <c r="N384" s="19">
        <f>$H384+(INT(COLUMN(N$1)/2) - 5) * ($A384-$H384)/9</f>
        <v>24044.444444444445</v>
      </c>
      <c r="O384" s="24">
        <f>MAX(0,M384*(1+inputs!$B$33)-MAX(0,inputs!$B$31*(N384-inputs!$B$30)))</f>
        <v>48095.089018624967</v>
      </c>
      <c r="P384" s="19">
        <f>$H384+(INT(COLUMN(P$1)/2) - 5) * ($A384-$H384)/9</f>
        <v>26066.666666666668</v>
      </c>
      <c r="Q384" s="24">
        <f>MAX(0,O384*(1+inputs!$B$33)-MAX(0,inputs!$B$31*(P384-inputs!$B$30)))</f>
        <v>48287.075353904336</v>
      </c>
      <c r="R384" s="19">
        <f>$H384+(INT(COLUMN(R$1)/2) - 5) * ($A384-$H384)/9</f>
        <v>28088.888888888891</v>
      </c>
      <c r="S384" s="24">
        <f>MAX(0,Q384*(1+inputs!$B$33)-MAX(0,inputs!$B$31*(R384-inputs!$B$30)))</f>
        <v>48299.941484212897</v>
      </c>
      <c r="T384" s="19">
        <f>$H384+(INT(COLUMN(T$1)/2) - 5) * ($A384-$H384)/9</f>
        <v>30111.111111111109</v>
      </c>
      <c r="U384" s="24">
        <f>MAX(0,S384*(1+inputs!$B$33)-MAX(0,inputs!$B$31*(T384-inputs!$B$30)))</f>
        <v>48131.000606476082</v>
      </c>
      <c r="V384" s="19">
        <f>$H384+(INT(COLUMN(V$1)/2) - 5) * ($A384-$H384)/9</f>
        <v>32133.333333333336</v>
      </c>
      <c r="W384" s="24">
        <f>MAX(0,U384*(1+inputs!$B$33)-MAX(0,inputs!$B$31*(V384-inputs!$B$30)))</f>
        <v>47777.525615573213</v>
      </c>
      <c r="X384" s="19">
        <f>$H384+(INT(COLUMN(X$1)/2) - 5) * ($A384-$H384)/9</f>
        <v>34155.555555555555</v>
      </c>
      <c r="Y384" s="24">
        <f>MAX(0,W384*(1+inputs!$B$33)-MAX(0,inputs!$B$31*(X384-inputs!$B$30)))</f>
        <v>47236.748499806803</v>
      </c>
      <c r="Z384" s="19">
        <f>IF(inputs!$B$27="YES",MAX(0,inputs!$B$31*(X384-inputs!$B$30)),0)</f>
        <v>0</v>
      </c>
      <c r="AA384" s="3">
        <f t="shared" si="22"/>
        <v>8521.9750000000004</v>
      </c>
      <c r="AB384" s="1">
        <f t="shared" si="23"/>
        <v>0.33250000000000002</v>
      </c>
      <c r="AC384" s="8">
        <f t="shared" si="24"/>
        <v>29678.025000000001</v>
      </c>
    </row>
    <row r="385" spans="1:29" x14ac:dyDescent="0.2">
      <c r="A385" s="11">
        <f t="shared" si="21"/>
        <v>38300</v>
      </c>
      <c r="B385" s="15">
        <f>inputs!$C$3-MAX(0,MIN((calculations!A385-inputs!$B$8)*0.5,inputs!$C$3))+IF(AND(inputs!$B$23="YES",A385&lt;=inputs!$B$25),inputs!$B$24,0)</f>
        <v>12570</v>
      </c>
      <c r="C385" s="15">
        <f>MAX(0,MIN(A385-B385,inputs!$C$4)*inputs!$B$3)</f>
        <v>5146</v>
      </c>
      <c r="D385" s="16">
        <f>MAX(0,(MIN(A385,inputs!$C$5)-(inputs!$C$4+B385))*inputs!$B$4)</f>
        <v>0</v>
      </c>
      <c r="E385" s="16">
        <f>MAX(0, (calculations!A385-inputs!$C$5)*inputs!$B$5)</f>
        <v>0</v>
      </c>
      <c r="F385" s="19">
        <f>MAX(0,inputs!$B$13*(MIN(calculations!A385,inputs!$C$14)-inputs!$C$13))+MAX(0,inputs!$B$14*(calculations!A385-inputs!$C$14))</f>
        <v>3409.2250000000004</v>
      </c>
      <c r="G385" s="22">
        <f>MAX(MIN((calculations!A385-inputs!$B$21)/10000,100%),0) * inputs!$B$18</f>
        <v>0</v>
      </c>
      <c r="H385" s="24">
        <f>MIN(inputs!$B$32,A385)</f>
        <v>20000</v>
      </c>
      <c r="I385" s="24">
        <f>inputs!$B$29*(1+inputs!$B$33)-MAX(0,inputs!$B$31*(H385-inputs!$B$30))</f>
        <v>46486.999999999993</v>
      </c>
      <c r="J385" s="19">
        <f>$H385+(INT(COLUMN(J$1)/2) - 5) * ($A385-$H385)/9</f>
        <v>20000</v>
      </c>
      <c r="K385" s="24">
        <f>MAX(0,I385*(1+inputs!$B$33)-MAX(0,inputs!$B$31*(J385-inputs!$B$30)))</f>
        <v>47184.304999999986</v>
      </c>
      <c r="L385" s="19">
        <f>$H385+(INT(COLUMN(L$1)/2) - 5) * ($A385-$H385)/9</f>
        <v>22033.333333333332</v>
      </c>
      <c r="M385" s="24">
        <f>MAX(0,K385*(1+inputs!$B$33)-MAX(0,inputs!$B$31*(L385-inputs!$B$30)))</f>
        <v>47725.629574999977</v>
      </c>
      <c r="N385" s="19">
        <f>$H385+(INT(COLUMN(N$1)/2) - 5) * ($A385-$H385)/9</f>
        <v>24066.666666666668</v>
      </c>
      <c r="O385" s="24">
        <f>MAX(0,M385*(1+inputs!$B$33)-MAX(0,inputs!$B$31*(N385-inputs!$B$30)))</f>
        <v>48092.074018624968</v>
      </c>
      <c r="P385" s="19">
        <f>$H385+(INT(COLUMN(P$1)/2) - 5) * ($A385-$H385)/9</f>
        <v>26100</v>
      </c>
      <c r="Q385" s="24">
        <f>MAX(0,O385*(1+inputs!$B$33)-MAX(0,inputs!$B$31*(P385-inputs!$B$30)))</f>
        <v>48281.015128904335</v>
      </c>
      <c r="R385" s="19">
        <f>$H385+(INT(COLUMN(R$1)/2) - 5) * ($A385-$H385)/9</f>
        <v>28133.333333333332</v>
      </c>
      <c r="S385" s="24">
        <f>MAX(0,Q385*(1+inputs!$B$33)-MAX(0,inputs!$B$31*(R385-inputs!$B$30)))</f>
        <v>48289.790355837897</v>
      </c>
      <c r="T385" s="19">
        <f>$H385+(INT(COLUMN(T$1)/2) - 5) * ($A385-$H385)/9</f>
        <v>30166.666666666664</v>
      </c>
      <c r="U385" s="24">
        <f>MAX(0,S385*(1+inputs!$B$33)-MAX(0,inputs!$B$31*(T385-inputs!$B$30)))</f>
        <v>48115.697211175459</v>
      </c>
      <c r="V385" s="19">
        <f>$H385+(INT(COLUMN(V$1)/2) - 5) * ($A385-$H385)/9</f>
        <v>32200</v>
      </c>
      <c r="W385" s="24">
        <f>MAX(0,U385*(1+inputs!$B$33)-MAX(0,inputs!$B$31*(V385-inputs!$B$30)))</f>
        <v>47755.992669343083</v>
      </c>
      <c r="X385" s="19">
        <f>$H385+(INT(COLUMN(X$1)/2) - 5) * ($A385-$H385)/9</f>
        <v>34233.333333333336</v>
      </c>
      <c r="Y385" s="24">
        <f>MAX(0,W385*(1+inputs!$B$33)-MAX(0,inputs!$B$31*(X385-inputs!$B$30)))</f>
        <v>47207.892559383225</v>
      </c>
      <c r="Z385" s="19">
        <f>IF(inputs!$B$27="YES",MAX(0,inputs!$B$31*(X385-inputs!$B$30)),0)</f>
        <v>0</v>
      </c>
      <c r="AA385" s="3">
        <f t="shared" si="22"/>
        <v>8555.2250000000004</v>
      </c>
      <c r="AB385" s="1">
        <f t="shared" si="23"/>
        <v>0.33250000000000002</v>
      </c>
      <c r="AC385" s="8">
        <f t="shared" si="24"/>
        <v>29744.775000000001</v>
      </c>
    </row>
    <row r="386" spans="1:29" x14ac:dyDescent="0.2">
      <c r="A386" s="11">
        <f t="shared" si="21"/>
        <v>38400</v>
      </c>
      <c r="B386" s="15">
        <f>inputs!$C$3-MAX(0,MIN((calculations!A386-inputs!$B$8)*0.5,inputs!$C$3))+IF(AND(inputs!$B$23="YES",A386&lt;=inputs!$B$25),inputs!$B$24,0)</f>
        <v>12570</v>
      </c>
      <c r="C386" s="15">
        <f>MAX(0,MIN(A386-B386,inputs!$C$4)*inputs!$B$3)</f>
        <v>5166</v>
      </c>
      <c r="D386" s="16">
        <f>MAX(0,(MIN(A386,inputs!$C$5)-(inputs!$C$4+B386))*inputs!$B$4)</f>
        <v>0</v>
      </c>
      <c r="E386" s="16">
        <f>MAX(0, (calculations!A386-inputs!$C$5)*inputs!$B$5)</f>
        <v>0</v>
      </c>
      <c r="F386" s="19">
        <f>MAX(0,inputs!$B$13*(MIN(calculations!A386,inputs!$C$14)-inputs!$C$13))+MAX(0,inputs!$B$14*(calculations!A386-inputs!$C$14))</f>
        <v>3422.4750000000004</v>
      </c>
      <c r="G386" s="22">
        <f>MAX(MIN((calculations!A386-inputs!$B$21)/10000,100%),0) * inputs!$B$18</f>
        <v>0</v>
      </c>
      <c r="H386" s="24">
        <f>MIN(inputs!$B$32,A386)</f>
        <v>20000</v>
      </c>
      <c r="I386" s="24">
        <f>inputs!$B$29*(1+inputs!$B$33)-MAX(0,inputs!$B$31*(H386-inputs!$B$30))</f>
        <v>46486.999999999993</v>
      </c>
      <c r="J386" s="19">
        <f>$H386+(INT(COLUMN(J$1)/2) - 5) * ($A386-$H386)/9</f>
        <v>20000</v>
      </c>
      <c r="K386" s="24">
        <f>MAX(0,I386*(1+inputs!$B$33)-MAX(0,inputs!$B$31*(J386-inputs!$B$30)))</f>
        <v>47184.304999999986</v>
      </c>
      <c r="L386" s="19">
        <f>$H386+(INT(COLUMN(L$1)/2) - 5) * ($A386-$H386)/9</f>
        <v>22044.444444444445</v>
      </c>
      <c r="M386" s="24">
        <f>MAX(0,K386*(1+inputs!$B$33)-MAX(0,inputs!$B$31*(L386-inputs!$B$30)))</f>
        <v>47724.629574999977</v>
      </c>
      <c r="N386" s="19">
        <f>$H386+(INT(COLUMN(N$1)/2) - 5) * ($A386-$H386)/9</f>
        <v>24088.888888888891</v>
      </c>
      <c r="O386" s="24">
        <f>MAX(0,M386*(1+inputs!$B$33)-MAX(0,inputs!$B$31*(N386-inputs!$B$30)))</f>
        <v>48089.059018624968</v>
      </c>
      <c r="P386" s="19">
        <f>$H386+(INT(COLUMN(P$1)/2) - 5) * ($A386-$H386)/9</f>
        <v>26133.333333333332</v>
      </c>
      <c r="Q386" s="24">
        <f>MAX(0,O386*(1+inputs!$B$33)-MAX(0,inputs!$B$31*(P386-inputs!$B$30)))</f>
        <v>48274.954903904334</v>
      </c>
      <c r="R386" s="19">
        <f>$H386+(INT(COLUMN(R$1)/2) - 5) * ($A386-$H386)/9</f>
        <v>28177.777777777777</v>
      </c>
      <c r="S386" s="24">
        <f>MAX(0,Q386*(1+inputs!$B$33)-MAX(0,inputs!$B$31*(R386-inputs!$B$30)))</f>
        <v>48279.639227462889</v>
      </c>
      <c r="T386" s="19">
        <f>$H386+(INT(COLUMN(T$1)/2) - 5) * ($A386-$H386)/9</f>
        <v>30222.222222222223</v>
      </c>
      <c r="U386" s="24">
        <f>MAX(0,S386*(1+inputs!$B$33)-MAX(0,inputs!$B$31*(T386-inputs!$B$30)))</f>
        <v>48100.393815874828</v>
      </c>
      <c r="V386" s="19">
        <f>$H386+(INT(COLUMN(V$1)/2) - 5) * ($A386-$H386)/9</f>
        <v>32266.666666666664</v>
      </c>
      <c r="W386" s="24">
        <f>MAX(0,U386*(1+inputs!$B$33)-MAX(0,inputs!$B$31*(V386-inputs!$B$30)))</f>
        <v>47734.459723112945</v>
      </c>
      <c r="X386" s="19">
        <f>$H386+(INT(COLUMN(X$1)/2) - 5) * ($A386-$H386)/9</f>
        <v>34311.111111111109</v>
      </c>
      <c r="Y386" s="24">
        <f>MAX(0,W386*(1+inputs!$B$33)-MAX(0,inputs!$B$31*(X386-inputs!$B$30)))</f>
        <v>47179.036618959632</v>
      </c>
      <c r="Z386" s="19">
        <f>IF(inputs!$B$27="YES",MAX(0,inputs!$B$31*(X386-inputs!$B$30)),0)</f>
        <v>0</v>
      </c>
      <c r="AA386" s="3">
        <f t="shared" si="22"/>
        <v>8588.4750000000004</v>
      </c>
      <c r="AB386" s="1">
        <f t="shared" si="23"/>
        <v>0.33250000000000002</v>
      </c>
      <c r="AC386" s="8">
        <f t="shared" si="24"/>
        <v>29811.525000000001</v>
      </c>
    </row>
    <row r="387" spans="1:29" x14ac:dyDescent="0.2">
      <c r="A387" s="11">
        <f t="shared" ref="A387:A450" si="25">(ROW(A387)-2)*100</f>
        <v>38500</v>
      </c>
      <c r="B387" s="15">
        <f>inputs!$C$3-MAX(0,MIN((calculations!A387-inputs!$B$8)*0.5,inputs!$C$3))+IF(AND(inputs!$B$23="YES",A387&lt;=inputs!$B$25),inputs!$B$24,0)</f>
        <v>12570</v>
      </c>
      <c r="C387" s="15">
        <f>MAX(0,MIN(A387-B387,inputs!$C$4)*inputs!$B$3)</f>
        <v>5186</v>
      </c>
      <c r="D387" s="16">
        <f>MAX(0,(MIN(A387,inputs!$C$5)-(inputs!$C$4+B387))*inputs!$B$4)</f>
        <v>0</v>
      </c>
      <c r="E387" s="16">
        <f>MAX(0, (calculations!A387-inputs!$C$5)*inputs!$B$5)</f>
        <v>0</v>
      </c>
      <c r="F387" s="19">
        <f>MAX(0,inputs!$B$13*(MIN(calculations!A387,inputs!$C$14)-inputs!$C$13))+MAX(0,inputs!$B$14*(calculations!A387-inputs!$C$14))</f>
        <v>3435.7250000000004</v>
      </c>
      <c r="G387" s="22">
        <f>MAX(MIN((calculations!A387-inputs!$B$21)/10000,100%),0) * inputs!$B$18</f>
        <v>0</v>
      </c>
      <c r="H387" s="24">
        <f>MIN(inputs!$B$32,A387)</f>
        <v>20000</v>
      </c>
      <c r="I387" s="24">
        <f>inputs!$B$29*(1+inputs!$B$33)-MAX(0,inputs!$B$31*(H387-inputs!$B$30))</f>
        <v>46486.999999999993</v>
      </c>
      <c r="J387" s="19">
        <f>$H387+(INT(COLUMN(J$1)/2) - 5) * ($A387-$H387)/9</f>
        <v>20000</v>
      </c>
      <c r="K387" s="24">
        <f>MAX(0,I387*(1+inputs!$B$33)-MAX(0,inputs!$B$31*(J387-inputs!$B$30)))</f>
        <v>47184.304999999986</v>
      </c>
      <c r="L387" s="19">
        <f>$H387+(INT(COLUMN(L$1)/2) - 5) * ($A387-$H387)/9</f>
        <v>22055.555555555555</v>
      </c>
      <c r="M387" s="24">
        <f>MAX(0,K387*(1+inputs!$B$33)-MAX(0,inputs!$B$31*(L387-inputs!$B$30)))</f>
        <v>47723.629574999977</v>
      </c>
      <c r="N387" s="19">
        <f>$H387+(INT(COLUMN(N$1)/2) - 5) * ($A387-$H387)/9</f>
        <v>24111.111111111109</v>
      </c>
      <c r="O387" s="24">
        <f>MAX(0,M387*(1+inputs!$B$33)-MAX(0,inputs!$B$31*(N387-inputs!$B$30)))</f>
        <v>48086.044018624969</v>
      </c>
      <c r="P387" s="19">
        <f>$H387+(INT(COLUMN(P$1)/2) - 5) * ($A387-$H387)/9</f>
        <v>26166.666666666668</v>
      </c>
      <c r="Q387" s="24">
        <f>MAX(0,O387*(1+inputs!$B$33)-MAX(0,inputs!$B$31*(P387-inputs!$B$30)))</f>
        <v>48268.894678904333</v>
      </c>
      <c r="R387" s="19">
        <f>$H387+(INT(COLUMN(R$1)/2) - 5) * ($A387-$H387)/9</f>
        <v>28222.222222222223</v>
      </c>
      <c r="S387" s="24">
        <f>MAX(0,Q387*(1+inputs!$B$33)-MAX(0,inputs!$B$31*(R387-inputs!$B$30)))</f>
        <v>48269.488099087888</v>
      </c>
      <c r="T387" s="19">
        <f>$H387+(INT(COLUMN(T$1)/2) - 5) * ($A387-$H387)/9</f>
        <v>30277.777777777777</v>
      </c>
      <c r="U387" s="24">
        <f>MAX(0,S387*(1+inputs!$B$33)-MAX(0,inputs!$B$31*(T387-inputs!$B$30)))</f>
        <v>48085.090420574197</v>
      </c>
      <c r="V387" s="19">
        <f>$H387+(INT(COLUMN(V$1)/2) - 5) * ($A387-$H387)/9</f>
        <v>32333.333333333336</v>
      </c>
      <c r="W387" s="24">
        <f>MAX(0,U387*(1+inputs!$B$33)-MAX(0,inputs!$B$31*(V387-inputs!$B$30)))</f>
        <v>47712.926776882807</v>
      </c>
      <c r="X387" s="19">
        <f>$H387+(INT(COLUMN(X$1)/2) - 5) * ($A387-$H387)/9</f>
        <v>34388.888888888891</v>
      </c>
      <c r="Y387" s="24">
        <f>MAX(0,W387*(1+inputs!$B$33)-MAX(0,inputs!$B$31*(X387-inputs!$B$30)))</f>
        <v>47150.180678536039</v>
      </c>
      <c r="Z387" s="19">
        <f>IF(inputs!$B$27="YES",MAX(0,inputs!$B$31*(X387-inputs!$B$30)),0)</f>
        <v>0</v>
      </c>
      <c r="AA387" s="3">
        <f t="shared" ref="AA387:AA450" si="26">SUM(C387:G387)+Z387</f>
        <v>8621.7250000000004</v>
      </c>
      <c r="AB387" s="1">
        <f t="shared" ref="AB387:AB450" si="27">(AA388-AA387)/100</f>
        <v>0.33250000000000002</v>
      </c>
      <c r="AC387" s="8">
        <f t="shared" si="24"/>
        <v>29878.275000000001</v>
      </c>
    </row>
    <row r="388" spans="1:29" x14ac:dyDescent="0.2">
      <c r="A388" s="11">
        <f t="shared" si="25"/>
        <v>38600</v>
      </c>
      <c r="B388" s="15">
        <f>inputs!$C$3-MAX(0,MIN((calculations!A388-inputs!$B$8)*0.5,inputs!$C$3))+IF(AND(inputs!$B$23="YES",A388&lt;=inputs!$B$25),inputs!$B$24,0)</f>
        <v>12570</v>
      </c>
      <c r="C388" s="15">
        <f>MAX(0,MIN(A388-B388,inputs!$C$4)*inputs!$B$3)</f>
        <v>5206</v>
      </c>
      <c r="D388" s="16">
        <f>MAX(0,(MIN(A388,inputs!$C$5)-(inputs!$C$4+B388))*inputs!$B$4)</f>
        <v>0</v>
      </c>
      <c r="E388" s="16">
        <f>MAX(0, (calculations!A388-inputs!$C$5)*inputs!$B$5)</f>
        <v>0</v>
      </c>
      <c r="F388" s="19">
        <f>MAX(0,inputs!$B$13*(MIN(calculations!A388,inputs!$C$14)-inputs!$C$13))+MAX(0,inputs!$B$14*(calculations!A388-inputs!$C$14))</f>
        <v>3448.9750000000004</v>
      </c>
      <c r="G388" s="22">
        <f>MAX(MIN((calculations!A388-inputs!$B$21)/10000,100%),0) * inputs!$B$18</f>
        <v>0</v>
      </c>
      <c r="H388" s="24">
        <f>MIN(inputs!$B$32,A388)</f>
        <v>20000</v>
      </c>
      <c r="I388" s="24">
        <f>inputs!$B$29*(1+inputs!$B$33)-MAX(0,inputs!$B$31*(H388-inputs!$B$30))</f>
        <v>46486.999999999993</v>
      </c>
      <c r="J388" s="19">
        <f>$H388+(INT(COLUMN(J$1)/2) - 5) * ($A388-$H388)/9</f>
        <v>20000</v>
      </c>
      <c r="K388" s="24">
        <f>MAX(0,I388*(1+inputs!$B$33)-MAX(0,inputs!$B$31*(J388-inputs!$B$30)))</f>
        <v>47184.304999999986</v>
      </c>
      <c r="L388" s="19">
        <f>$H388+(INT(COLUMN(L$1)/2) - 5) * ($A388-$H388)/9</f>
        <v>22066.666666666668</v>
      </c>
      <c r="M388" s="24">
        <f>MAX(0,K388*(1+inputs!$B$33)-MAX(0,inputs!$B$31*(L388-inputs!$B$30)))</f>
        <v>47722.629574999977</v>
      </c>
      <c r="N388" s="19">
        <f>$H388+(INT(COLUMN(N$1)/2) - 5) * ($A388-$H388)/9</f>
        <v>24133.333333333332</v>
      </c>
      <c r="O388" s="24">
        <f>MAX(0,M388*(1+inputs!$B$33)-MAX(0,inputs!$B$31*(N388-inputs!$B$30)))</f>
        <v>48083.029018624969</v>
      </c>
      <c r="P388" s="19">
        <f>$H388+(INT(COLUMN(P$1)/2) - 5) * ($A388-$H388)/9</f>
        <v>26200</v>
      </c>
      <c r="Q388" s="24">
        <f>MAX(0,O388*(1+inputs!$B$33)-MAX(0,inputs!$B$31*(P388-inputs!$B$30)))</f>
        <v>48262.834453904339</v>
      </c>
      <c r="R388" s="19">
        <f>$H388+(INT(COLUMN(R$1)/2) - 5) * ($A388-$H388)/9</f>
        <v>28266.666666666664</v>
      </c>
      <c r="S388" s="24">
        <f>MAX(0,Q388*(1+inputs!$B$33)-MAX(0,inputs!$B$31*(R388-inputs!$B$30)))</f>
        <v>48259.336970712895</v>
      </c>
      <c r="T388" s="19">
        <f>$H388+(INT(COLUMN(T$1)/2) - 5) * ($A388-$H388)/9</f>
        <v>30333.333333333336</v>
      </c>
      <c r="U388" s="24">
        <f>MAX(0,S388*(1+inputs!$B$33)-MAX(0,inputs!$B$31*(T388-inputs!$B$30)))</f>
        <v>48069.787025273581</v>
      </c>
      <c r="V388" s="19">
        <f>$H388+(INT(COLUMN(V$1)/2) - 5) * ($A388-$H388)/9</f>
        <v>32400</v>
      </c>
      <c r="W388" s="24">
        <f>MAX(0,U388*(1+inputs!$B$33)-MAX(0,inputs!$B$31*(V388-inputs!$B$30)))</f>
        <v>47691.393830652676</v>
      </c>
      <c r="X388" s="19">
        <f>$H388+(INT(COLUMN(X$1)/2) - 5) * ($A388-$H388)/9</f>
        <v>34466.666666666664</v>
      </c>
      <c r="Y388" s="24">
        <f>MAX(0,W388*(1+inputs!$B$33)-MAX(0,inputs!$B$31*(X388-inputs!$B$30)))</f>
        <v>47121.32473811246</v>
      </c>
      <c r="Z388" s="19">
        <f>IF(inputs!$B$27="YES",MAX(0,inputs!$B$31*(X388-inputs!$B$30)),0)</f>
        <v>0</v>
      </c>
      <c r="AA388" s="3">
        <f t="shared" si="26"/>
        <v>8654.9750000000004</v>
      </c>
      <c r="AB388" s="1">
        <f t="shared" si="27"/>
        <v>0.33250000000000002</v>
      </c>
      <c r="AC388" s="8">
        <f t="shared" si="24"/>
        <v>29945.025000000001</v>
      </c>
    </row>
    <row r="389" spans="1:29" x14ac:dyDescent="0.2">
      <c r="A389" s="11">
        <f t="shared" si="25"/>
        <v>38700</v>
      </c>
      <c r="B389" s="15">
        <f>inputs!$C$3-MAX(0,MIN((calculations!A389-inputs!$B$8)*0.5,inputs!$C$3))+IF(AND(inputs!$B$23="YES",A389&lt;=inputs!$B$25),inputs!$B$24,0)</f>
        <v>12570</v>
      </c>
      <c r="C389" s="15">
        <f>MAX(0,MIN(A389-B389,inputs!$C$4)*inputs!$B$3)</f>
        <v>5226</v>
      </c>
      <c r="D389" s="16">
        <f>MAX(0,(MIN(A389,inputs!$C$5)-(inputs!$C$4+B389))*inputs!$B$4)</f>
        <v>0</v>
      </c>
      <c r="E389" s="16">
        <f>MAX(0, (calculations!A389-inputs!$C$5)*inputs!$B$5)</f>
        <v>0</v>
      </c>
      <c r="F389" s="19">
        <f>MAX(0,inputs!$B$13*(MIN(calculations!A389,inputs!$C$14)-inputs!$C$13))+MAX(0,inputs!$B$14*(calculations!A389-inputs!$C$14))</f>
        <v>3462.2250000000004</v>
      </c>
      <c r="G389" s="22">
        <f>MAX(MIN((calculations!A389-inputs!$B$21)/10000,100%),0) * inputs!$B$18</f>
        <v>0</v>
      </c>
      <c r="H389" s="24">
        <f>MIN(inputs!$B$32,A389)</f>
        <v>20000</v>
      </c>
      <c r="I389" s="24">
        <f>inputs!$B$29*(1+inputs!$B$33)-MAX(0,inputs!$B$31*(H389-inputs!$B$30))</f>
        <v>46486.999999999993</v>
      </c>
      <c r="J389" s="19">
        <f>$H389+(INT(COLUMN(J$1)/2) - 5) * ($A389-$H389)/9</f>
        <v>20000</v>
      </c>
      <c r="K389" s="24">
        <f>MAX(0,I389*(1+inputs!$B$33)-MAX(0,inputs!$B$31*(J389-inputs!$B$30)))</f>
        <v>47184.304999999986</v>
      </c>
      <c r="L389" s="19">
        <f>$H389+(INT(COLUMN(L$1)/2) - 5) * ($A389-$H389)/9</f>
        <v>22077.777777777777</v>
      </c>
      <c r="M389" s="24">
        <f>MAX(0,K389*(1+inputs!$B$33)-MAX(0,inputs!$B$31*(L389-inputs!$B$30)))</f>
        <v>47721.629574999977</v>
      </c>
      <c r="N389" s="19">
        <f>$H389+(INT(COLUMN(N$1)/2) - 5) * ($A389-$H389)/9</f>
        <v>24155.555555555555</v>
      </c>
      <c r="O389" s="24">
        <f>MAX(0,M389*(1+inputs!$B$33)-MAX(0,inputs!$B$31*(N389-inputs!$B$30)))</f>
        <v>48080.01401862497</v>
      </c>
      <c r="P389" s="19">
        <f>$H389+(INT(COLUMN(P$1)/2) - 5) * ($A389-$H389)/9</f>
        <v>26233.333333333332</v>
      </c>
      <c r="Q389" s="24">
        <f>MAX(0,O389*(1+inputs!$B$33)-MAX(0,inputs!$B$31*(P389-inputs!$B$30)))</f>
        <v>48256.774228904338</v>
      </c>
      <c r="R389" s="19">
        <f>$H389+(INT(COLUMN(R$1)/2) - 5) * ($A389-$H389)/9</f>
        <v>28311.111111111109</v>
      </c>
      <c r="S389" s="24">
        <f>MAX(0,Q389*(1+inputs!$B$33)-MAX(0,inputs!$B$31*(R389-inputs!$B$30)))</f>
        <v>48249.185842337894</v>
      </c>
      <c r="T389" s="19">
        <f>$H389+(INT(COLUMN(T$1)/2) - 5) * ($A389-$H389)/9</f>
        <v>30388.888888888891</v>
      </c>
      <c r="U389" s="24">
        <f>MAX(0,S389*(1+inputs!$B$33)-MAX(0,inputs!$B$31*(T389-inputs!$B$30)))</f>
        <v>48054.483629972958</v>
      </c>
      <c r="V389" s="19">
        <f>$H389+(INT(COLUMN(V$1)/2) - 5) * ($A389-$H389)/9</f>
        <v>32466.666666666664</v>
      </c>
      <c r="W389" s="24">
        <f>MAX(0,U389*(1+inputs!$B$33)-MAX(0,inputs!$B$31*(V389-inputs!$B$30)))</f>
        <v>47669.860884422545</v>
      </c>
      <c r="X389" s="19">
        <f>$H389+(INT(COLUMN(X$1)/2) - 5) * ($A389-$H389)/9</f>
        <v>34544.444444444445</v>
      </c>
      <c r="Y389" s="24">
        <f>MAX(0,W389*(1+inputs!$B$33)-MAX(0,inputs!$B$31*(X389-inputs!$B$30)))</f>
        <v>47092.468797688874</v>
      </c>
      <c r="Z389" s="19">
        <f>IF(inputs!$B$27="YES",MAX(0,inputs!$B$31*(X389-inputs!$B$30)),0)</f>
        <v>0</v>
      </c>
      <c r="AA389" s="3">
        <f t="shared" si="26"/>
        <v>8688.2250000000004</v>
      </c>
      <c r="AB389" s="1">
        <f t="shared" si="27"/>
        <v>0.33250000000000002</v>
      </c>
      <c r="AC389" s="8">
        <f t="shared" si="24"/>
        <v>30011.775000000001</v>
      </c>
    </row>
    <row r="390" spans="1:29" x14ac:dyDescent="0.2">
      <c r="A390" s="11">
        <f t="shared" si="25"/>
        <v>38800</v>
      </c>
      <c r="B390" s="15">
        <f>inputs!$C$3-MAX(0,MIN((calculations!A390-inputs!$B$8)*0.5,inputs!$C$3))+IF(AND(inputs!$B$23="YES",A390&lt;=inputs!$B$25),inputs!$B$24,0)</f>
        <v>12570</v>
      </c>
      <c r="C390" s="15">
        <f>MAX(0,MIN(A390-B390,inputs!$C$4)*inputs!$B$3)</f>
        <v>5246</v>
      </c>
      <c r="D390" s="16">
        <f>MAX(0,(MIN(A390,inputs!$C$5)-(inputs!$C$4+B390))*inputs!$B$4)</f>
        <v>0</v>
      </c>
      <c r="E390" s="16">
        <f>MAX(0, (calculations!A390-inputs!$C$5)*inputs!$B$5)</f>
        <v>0</v>
      </c>
      <c r="F390" s="19">
        <f>MAX(0,inputs!$B$13*(MIN(calculations!A390,inputs!$C$14)-inputs!$C$13))+MAX(0,inputs!$B$14*(calculations!A390-inputs!$C$14))</f>
        <v>3475.4750000000004</v>
      </c>
      <c r="G390" s="22">
        <f>MAX(MIN((calculations!A390-inputs!$B$21)/10000,100%),0) * inputs!$B$18</f>
        <v>0</v>
      </c>
      <c r="H390" s="24">
        <f>MIN(inputs!$B$32,A390)</f>
        <v>20000</v>
      </c>
      <c r="I390" s="24">
        <f>inputs!$B$29*(1+inputs!$B$33)-MAX(0,inputs!$B$31*(H390-inputs!$B$30))</f>
        <v>46486.999999999993</v>
      </c>
      <c r="J390" s="19">
        <f>$H390+(INT(COLUMN(J$1)/2) - 5) * ($A390-$H390)/9</f>
        <v>20000</v>
      </c>
      <c r="K390" s="24">
        <f>MAX(0,I390*(1+inputs!$B$33)-MAX(0,inputs!$B$31*(J390-inputs!$B$30)))</f>
        <v>47184.304999999986</v>
      </c>
      <c r="L390" s="19">
        <f>$H390+(INT(COLUMN(L$1)/2) - 5) * ($A390-$H390)/9</f>
        <v>22088.888888888891</v>
      </c>
      <c r="M390" s="24">
        <f>MAX(0,K390*(1+inputs!$B$33)-MAX(0,inputs!$B$31*(L390-inputs!$B$30)))</f>
        <v>47720.629574999977</v>
      </c>
      <c r="N390" s="19">
        <f>$H390+(INT(COLUMN(N$1)/2) - 5) * ($A390-$H390)/9</f>
        <v>24177.777777777777</v>
      </c>
      <c r="O390" s="24">
        <f>MAX(0,M390*(1+inputs!$B$33)-MAX(0,inputs!$B$31*(N390-inputs!$B$30)))</f>
        <v>48076.999018624971</v>
      </c>
      <c r="P390" s="19">
        <f>$H390+(INT(COLUMN(P$1)/2) - 5) * ($A390-$H390)/9</f>
        <v>26266.666666666668</v>
      </c>
      <c r="Q390" s="24">
        <f>MAX(0,O390*(1+inputs!$B$33)-MAX(0,inputs!$B$31*(P390-inputs!$B$30)))</f>
        <v>48250.714003904337</v>
      </c>
      <c r="R390" s="19">
        <f>$H390+(INT(COLUMN(R$1)/2) - 5) * ($A390-$H390)/9</f>
        <v>28355.555555555555</v>
      </c>
      <c r="S390" s="24">
        <f>MAX(0,Q390*(1+inputs!$B$33)-MAX(0,inputs!$B$31*(R390-inputs!$B$30)))</f>
        <v>48239.034713962894</v>
      </c>
      <c r="T390" s="19">
        <f>$H390+(INT(COLUMN(T$1)/2) - 5) * ($A390-$H390)/9</f>
        <v>30444.444444444445</v>
      </c>
      <c r="U390" s="24">
        <f>MAX(0,S390*(1+inputs!$B$33)-MAX(0,inputs!$B$31*(T390-inputs!$B$30)))</f>
        <v>48039.180234672327</v>
      </c>
      <c r="V390" s="19">
        <f>$H390+(INT(COLUMN(V$1)/2) - 5) * ($A390-$H390)/9</f>
        <v>32533.333333333336</v>
      </c>
      <c r="W390" s="24">
        <f>MAX(0,U390*(1+inputs!$B$33)-MAX(0,inputs!$B$31*(V390-inputs!$B$30)))</f>
        <v>47648.327938192408</v>
      </c>
      <c r="X390" s="19">
        <f>$H390+(INT(COLUMN(X$1)/2) - 5) * ($A390-$H390)/9</f>
        <v>34622.222222222219</v>
      </c>
      <c r="Y390" s="24">
        <f>MAX(0,W390*(1+inputs!$B$33)-MAX(0,inputs!$B$31*(X390-inputs!$B$30)))</f>
        <v>47063.612857265289</v>
      </c>
      <c r="Z390" s="19">
        <f>IF(inputs!$B$27="YES",MAX(0,inputs!$B$31*(X390-inputs!$B$30)),0)</f>
        <v>0</v>
      </c>
      <c r="AA390" s="3">
        <f t="shared" si="26"/>
        <v>8721.4750000000004</v>
      </c>
      <c r="AB390" s="1">
        <f t="shared" si="27"/>
        <v>0.33250000000000002</v>
      </c>
      <c r="AC390" s="8">
        <f t="shared" si="24"/>
        <v>30078.525000000001</v>
      </c>
    </row>
    <row r="391" spans="1:29" x14ac:dyDescent="0.2">
      <c r="A391" s="11">
        <f t="shared" si="25"/>
        <v>38900</v>
      </c>
      <c r="B391" s="15">
        <f>inputs!$C$3-MAX(0,MIN((calculations!A391-inputs!$B$8)*0.5,inputs!$C$3))+IF(AND(inputs!$B$23="YES",A391&lt;=inputs!$B$25),inputs!$B$24,0)</f>
        <v>12570</v>
      </c>
      <c r="C391" s="15">
        <f>MAX(0,MIN(A391-B391,inputs!$C$4)*inputs!$B$3)</f>
        <v>5266</v>
      </c>
      <c r="D391" s="16">
        <f>MAX(0,(MIN(A391,inputs!$C$5)-(inputs!$C$4+B391))*inputs!$B$4)</f>
        <v>0</v>
      </c>
      <c r="E391" s="16">
        <f>MAX(0, (calculations!A391-inputs!$C$5)*inputs!$B$5)</f>
        <v>0</v>
      </c>
      <c r="F391" s="19">
        <f>MAX(0,inputs!$B$13*(MIN(calculations!A391,inputs!$C$14)-inputs!$C$13))+MAX(0,inputs!$B$14*(calculations!A391-inputs!$C$14))</f>
        <v>3488.7250000000004</v>
      </c>
      <c r="G391" s="22">
        <f>MAX(MIN((calculations!A391-inputs!$B$21)/10000,100%),0) * inputs!$B$18</f>
        <v>0</v>
      </c>
      <c r="H391" s="24">
        <f>MIN(inputs!$B$32,A391)</f>
        <v>20000</v>
      </c>
      <c r="I391" s="24">
        <f>inputs!$B$29*(1+inputs!$B$33)-MAX(0,inputs!$B$31*(H391-inputs!$B$30))</f>
        <v>46486.999999999993</v>
      </c>
      <c r="J391" s="19">
        <f>$H391+(INT(COLUMN(J$1)/2) - 5) * ($A391-$H391)/9</f>
        <v>20000</v>
      </c>
      <c r="K391" s="24">
        <f>MAX(0,I391*(1+inputs!$B$33)-MAX(0,inputs!$B$31*(J391-inputs!$B$30)))</f>
        <v>47184.304999999986</v>
      </c>
      <c r="L391" s="19">
        <f>$H391+(INT(COLUMN(L$1)/2) - 5) * ($A391-$H391)/9</f>
        <v>22100</v>
      </c>
      <c r="M391" s="24">
        <f>MAX(0,K391*(1+inputs!$B$33)-MAX(0,inputs!$B$31*(L391-inputs!$B$30)))</f>
        <v>47719.629574999977</v>
      </c>
      <c r="N391" s="19">
        <f>$H391+(INT(COLUMN(N$1)/2) - 5) * ($A391-$H391)/9</f>
        <v>24200</v>
      </c>
      <c r="O391" s="24">
        <f>MAX(0,M391*(1+inputs!$B$33)-MAX(0,inputs!$B$31*(N391-inputs!$B$30)))</f>
        <v>48073.984018624971</v>
      </c>
      <c r="P391" s="19">
        <f>$H391+(INT(COLUMN(P$1)/2) - 5) * ($A391-$H391)/9</f>
        <v>26300</v>
      </c>
      <c r="Q391" s="24">
        <f>MAX(0,O391*(1+inputs!$B$33)-MAX(0,inputs!$B$31*(P391-inputs!$B$30)))</f>
        <v>48244.653778904336</v>
      </c>
      <c r="R391" s="19">
        <f>$H391+(INT(COLUMN(R$1)/2) - 5) * ($A391-$H391)/9</f>
        <v>28400</v>
      </c>
      <c r="S391" s="24">
        <f>MAX(0,Q391*(1+inputs!$B$33)-MAX(0,inputs!$B$31*(R391-inputs!$B$30)))</f>
        <v>48228.883585587893</v>
      </c>
      <c r="T391" s="19">
        <f>$H391+(INT(COLUMN(T$1)/2) - 5) * ($A391-$H391)/9</f>
        <v>30500</v>
      </c>
      <c r="U391" s="24">
        <f>MAX(0,S391*(1+inputs!$B$33)-MAX(0,inputs!$B$31*(T391-inputs!$B$30)))</f>
        <v>48023.876839371704</v>
      </c>
      <c r="V391" s="19">
        <f>$H391+(INT(COLUMN(V$1)/2) - 5) * ($A391-$H391)/9</f>
        <v>32600</v>
      </c>
      <c r="W391" s="24">
        <f>MAX(0,U391*(1+inputs!$B$33)-MAX(0,inputs!$B$31*(V391-inputs!$B$30)))</f>
        <v>47626.79499196227</v>
      </c>
      <c r="X391" s="19">
        <f>$H391+(INT(COLUMN(X$1)/2) - 5) * ($A391-$H391)/9</f>
        <v>34700</v>
      </c>
      <c r="Y391" s="24">
        <f>MAX(0,W391*(1+inputs!$B$33)-MAX(0,inputs!$B$31*(X391-inputs!$B$30)))</f>
        <v>47034.756916841696</v>
      </c>
      <c r="Z391" s="19">
        <f>IF(inputs!$B$27="YES",MAX(0,inputs!$B$31*(X391-inputs!$B$30)),0)</f>
        <v>0</v>
      </c>
      <c r="AA391" s="3">
        <f t="shared" si="26"/>
        <v>8754.7250000000004</v>
      </c>
      <c r="AB391" s="1">
        <f t="shared" si="27"/>
        <v>0.33250000000000002</v>
      </c>
      <c r="AC391" s="8">
        <f t="shared" si="24"/>
        <v>30145.275000000001</v>
      </c>
    </row>
    <row r="392" spans="1:29" x14ac:dyDescent="0.2">
      <c r="A392" s="11">
        <f t="shared" si="25"/>
        <v>39000</v>
      </c>
      <c r="B392" s="15">
        <f>inputs!$C$3-MAX(0,MIN((calculations!A392-inputs!$B$8)*0.5,inputs!$C$3))+IF(AND(inputs!$B$23="YES",A392&lt;=inputs!$B$25),inputs!$B$24,0)</f>
        <v>12570</v>
      </c>
      <c r="C392" s="15">
        <f>MAX(0,MIN(A392-B392,inputs!$C$4)*inputs!$B$3)</f>
        <v>5286</v>
      </c>
      <c r="D392" s="16">
        <f>MAX(0,(MIN(A392,inputs!$C$5)-(inputs!$C$4+B392))*inputs!$B$4)</f>
        <v>0</v>
      </c>
      <c r="E392" s="16">
        <f>MAX(0, (calculations!A392-inputs!$C$5)*inputs!$B$5)</f>
        <v>0</v>
      </c>
      <c r="F392" s="19">
        <f>MAX(0,inputs!$B$13*(MIN(calculations!A392,inputs!$C$14)-inputs!$C$13))+MAX(0,inputs!$B$14*(calculations!A392-inputs!$C$14))</f>
        <v>3501.9750000000004</v>
      </c>
      <c r="G392" s="22">
        <f>MAX(MIN((calculations!A392-inputs!$B$21)/10000,100%),0) * inputs!$B$18</f>
        <v>0</v>
      </c>
      <c r="H392" s="24">
        <f>MIN(inputs!$B$32,A392)</f>
        <v>20000</v>
      </c>
      <c r="I392" s="24">
        <f>inputs!$B$29*(1+inputs!$B$33)-MAX(0,inputs!$B$31*(H392-inputs!$B$30))</f>
        <v>46486.999999999993</v>
      </c>
      <c r="J392" s="19">
        <f>$H392+(INT(COLUMN(J$1)/2) - 5) * ($A392-$H392)/9</f>
        <v>20000</v>
      </c>
      <c r="K392" s="24">
        <f>MAX(0,I392*(1+inputs!$B$33)-MAX(0,inputs!$B$31*(J392-inputs!$B$30)))</f>
        <v>47184.304999999986</v>
      </c>
      <c r="L392" s="19">
        <f>$H392+(INT(COLUMN(L$1)/2) - 5) * ($A392-$H392)/9</f>
        <v>22111.111111111109</v>
      </c>
      <c r="M392" s="24">
        <f>MAX(0,K392*(1+inputs!$B$33)-MAX(0,inputs!$B$31*(L392-inputs!$B$30)))</f>
        <v>47718.629574999977</v>
      </c>
      <c r="N392" s="19">
        <f>$H392+(INT(COLUMN(N$1)/2) - 5) * ($A392-$H392)/9</f>
        <v>24222.222222222223</v>
      </c>
      <c r="O392" s="24">
        <f>MAX(0,M392*(1+inputs!$B$33)-MAX(0,inputs!$B$31*(N392-inputs!$B$30)))</f>
        <v>48070.969018624972</v>
      </c>
      <c r="P392" s="19">
        <f>$H392+(INT(COLUMN(P$1)/2) - 5) * ($A392-$H392)/9</f>
        <v>26333.333333333332</v>
      </c>
      <c r="Q392" s="24">
        <f>MAX(0,O392*(1+inputs!$B$33)-MAX(0,inputs!$B$31*(P392-inputs!$B$30)))</f>
        <v>48238.593553904342</v>
      </c>
      <c r="R392" s="19">
        <f>$H392+(INT(COLUMN(R$1)/2) - 5) * ($A392-$H392)/9</f>
        <v>28444.444444444445</v>
      </c>
      <c r="S392" s="24">
        <f>MAX(0,Q392*(1+inputs!$B$33)-MAX(0,inputs!$B$31*(R392-inputs!$B$30)))</f>
        <v>48218.7324572129</v>
      </c>
      <c r="T392" s="19">
        <f>$H392+(INT(COLUMN(T$1)/2) - 5) * ($A392-$H392)/9</f>
        <v>30555.555555555555</v>
      </c>
      <c r="U392" s="24">
        <f>MAX(0,S392*(1+inputs!$B$33)-MAX(0,inputs!$B$31*(T392-inputs!$B$30)))</f>
        <v>48008.573444071088</v>
      </c>
      <c r="V392" s="19">
        <f>$H392+(INT(COLUMN(V$1)/2) - 5) * ($A392-$H392)/9</f>
        <v>32666.666666666664</v>
      </c>
      <c r="W392" s="24">
        <f>MAX(0,U392*(1+inputs!$B$33)-MAX(0,inputs!$B$31*(V392-inputs!$B$30)))</f>
        <v>47605.262045732146</v>
      </c>
      <c r="X392" s="19">
        <f>$H392+(INT(COLUMN(X$1)/2) - 5) * ($A392-$H392)/9</f>
        <v>34777.777777777781</v>
      </c>
      <c r="Y392" s="24">
        <f>MAX(0,W392*(1+inputs!$B$33)-MAX(0,inputs!$B$31*(X392-inputs!$B$30)))</f>
        <v>47005.900976418125</v>
      </c>
      <c r="Z392" s="19">
        <f>IF(inputs!$B$27="YES",MAX(0,inputs!$B$31*(X392-inputs!$B$30)),0)</f>
        <v>0</v>
      </c>
      <c r="AA392" s="3">
        <f t="shared" si="26"/>
        <v>8787.9750000000004</v>
      </c>
      <c r="AB392" s="1">
        <f t="shared" si="27"/>
        <v>0.33250000000000002</v>
      </c>
      <c r="AC392" s="8">
        <f t="shared" si="24"/>
        <v>30212.025000000001</v>
      </c>
    </row>
    <row r="393" spans="1:29" x14ac:dyDescent="0.2">
      <c r="A393" s="11">
        <f t="shared" si="25"/>
        <v>39100</v>
      </c>
      <c r="B393" s="15">
        <f>inputs!$C$3-MAX(0,MIN((calculations!A393-inputs!$B$8)*0.5,inputs!$C$3))+IF(AND(inputs!$B$23="YES",A393&lt;=inputs!$B$25),inputs!$B$24,0)</f>
        <v>12570</v>
      </c>
      <c r="C393" s="15">
        <f>MAX(0,MIN(A393-B393,inputs!$C$4)*inputs!$B$3)</f>
        <v>5306</v>
      </c>
      <c r="D393" s="16">
        <f>MAX(0,(MIN(A393,inputs!$C$5)-(inputs!$C$4+B393))*inputs!$B$4)</f>
        <v>0</v>
      </c>
      <c r="E393" s="16">
        <f>MAX(0, (calculations!A393-inputs!$C$5)*inputs!$B$5)</f>
        <v>0</v>
      </c>
      <c r="F393" s="19">
        <f>MAX(0,inputs!$B$13*(MIN(calculations!A393,inputs!$C$14)-inputs!$C$13))+MAX(0,inputs!$B$14*(calculations!A393-inputs!$C$14))</f>
        <v>3515.2250000000004</v>
      </c>
      <c r="G393" s="22">
        <f>MAX(MIN((calculations!A393-inputs!$B$21)/10000,100%),0) * inputs!$B$18</f>
        <v>0</v>
      </c>
      <c r="H393" s="24">
        <f>MIN(inputs!$B$32,A393)</f>
        <v>20000</v>
      </c>
      <c r="I393" s="24">
        <f>inputs!$B$29*(1+inputs!$B$33)-MAX(0,inputs!$B$31*(H393-inputs!$B$30))</f>
        <v>46486.999999999993</v>
      </c>
      <c r="J393" s="19">
        <f>$H393+(INT(COLUMN(J$1)/2) - 5) * ($A393-$H393)/9</f>
        <v>20000</v>
      </c>
      <c r="K393" s="24">
        <f>MAX(0,I393*(1+inputs!$B$33)-MAX(0,inputs!$B$31*(J393-inputs!$B$30)))</f>
        <v>47184.304999999986</v>
      </c>
      <c r="L393" s="19">
        <f>$H393+(INT(COLUMN(L$1)/2) - 5) * ($A393-$H393)/9</f>
        <v>22122.222222222223</v>
      </c>
      <c r="M393" s="24">
        <f>MAX(0,K393*(1+inputs!$B$33)-MAX(0,inputs!$B$31*(L393-inputs!$B$30)))</f>
        <v>47717.629574999977</v>
      </c>
      <c r="N393" s="19">
        <f>$H393+(INT(COLUMN(N$1)/2) - 5) * ($A393-$H393)/9</f>
        <v>24244.444444444445</v>
      </c>
      <c r="O393" s="24">
        <f>MAX(0,M393*(1+inputs!$B$33)-MAX(0,inputs!$B$31*(N393-inputs!$B$30)))</f>
        <v>48067.954018624972</v>
      </c>
      <c r="P393" s="19">
        <f>$H393+(INT(COLUMN(P$1)/2) - 5) * ($A393-$H393)/9</f>
        <v>26366.666666666668</v>
      </c>
      <c r="Q393" s="24">
        <f>MAX(0,O393*(1+inputs!$B$33)-MAX(0,inputs!$B$31*(P393-inputs!$B$30)))</f>
        <v>48232.533328904341</v>
      </c>
      <c r="R393" s="19">
        <f>$H393+(INT(COLUMN(R$1)/2) - 5) * ($A393-$H393)/9</f>
        <v>28488.888888888891</v>
      </c>
      <c r="S393" s="24">
        <f>MAX(0,Q393*(1+inputs!$B$33)-MAX(0,inputs!$B$31*(R393-inputs!$B$30)))</f>
        <v>48208.581328837899</v>
      </c>
      <c r="T393" s="19">
        <f>$H393+(INT(COLUMN(T$1)/2) - 5) * ($A393-$H393)/9</f>
        <v>30611.111111111109</v>
      </c>
      <c r="U393" s="24">
        <f>MAX(0,S393*(1+inputs!$B$33)-MAX(0,inputs!$B$31*(T393-inputs!$B$30)))</f>
        <v>47993.270048770464</v>
      </c>
      <c r="V393" s="19">
        <f>$H393+(INT(COLUMN(V$1)/2) - 5) * ($A393-$H393)/9</f>
        <v>32733.333333333336</v>
      </c>
      <c r="W393" s="24">
        <f>MAX(0,U393*(1+inputs!$B$33)-MAX(0,inputs!$B$31*(V393-inputs!$B$30)))</f>
        <v>47583.729099502016</v>
      </c>
      <c r="X393" s="19">
        <f>$H393+(INT(COLUMN(X$1)/2) - 5) * ($A393-$H393)/9</f>
        <v>34855.555555555555</v>
      </c>
      <c r="Y393" s="24">
        <f>MAX(0,W393*(1+inputs!$B$33)-MAX(0,inputs!$B$31*(X393-inputs!$B$30)))</f>
        <v>46977.045035994539</v>
      </c>
      <c r="Z393" s="19">
        <f>IF(inputs!$B$27="YES",MAX(0,inputs!$B$31*(X393-inputs!$B$30)),0)</f>
        <v>0</v>
      </c>
      <c r="AA393" s="3">
        <f t="shared" si="26"/>
        <v>8821.2250000000004</v>
      </c>
      <c r="AB393" s="1">
        <f t="shared" si="27"/>
        <v>0.33250000000000002</v>
      </c>
      <c r="AC393" s="8">
        <f t="shared" si="24"/>
        <v>30278.775000000001</v>
      </c>
    </row>
    <row r="394" spans="1:29" x14ac:dyDescent="0.2">
      <c r="A394" s="11">
        <f t="shared" si="25"/>
        <v>39200</v>
      </c>
      <c r="B394" s="15">
        <f>inputs!$C$3-MAX(0,MIN((calculations!A394-inputs!$B$8)*0.5,inputs!$C$3))+IF(AND(inputs!$B$23="YES",A394&lt;=inputs!$B$25),inputs!$B$24,0)</f>
        <v>12570</v>
      </c>
      <c r="C394" s="15">
        <f>MAX(0,MIN(A394-B394,inputs!$C$4)*inputs!$B$3)</f>
        <v>5326</v>
      </c>
      <c r="D394" s="16">
        <f>MAX(0,(MIN(A394,inputs!$C$5)-(inputs!$C$4+B394))*inputs!$B$4)</f>
        <v>0</v>
      </c>
      <c r="E394" s="16">
        <f>MAX(0, (calculations!A394-inputs!$C$5)*inputs!$B$5)</f>
        <v>0</v>
      </c>
      <c r="F394" s="19">
        <f>MAX(0,inputs!$B$13*(MIN(calculations!A394,inputs!$C$14)-inputs!$C$13))+MAX(0,inputs!$B$14*(calculations!A394-inputs!$C$14))</f>
        <v>3528.4750000000004</v>
      </c>
      <c r="G394" s="22">
        <f>MAX(MIN((calculations!A394-inputs!$B$21)/10000,100%),0) * inputs!$B$18</f>
        <v>0</v>
      </c>
      <c r="H394" s="24">
        <f>MIN(inputs!$B$32,A394)</f>
        <v>20000</v>
      </c>
      <c r="I394" s="24">
        <f>inputs!$B$29*(1+inputs!$B$33)-MAX(0,inputs!$B$31*(H394-inputs!$B$30))</f>
        <v>46486.999999999993</v>
      </c>
      <c r="J394" s="19">
        <f>$H394+(INT(COLUMN(J$1)/2) - 5) * ($A394-$H394)/9</f>
        <v>20000</v>
      </c>
      <c r="K394" s="24">
        <f>MAX(0,I394*(1+inputs!$B$33)-MAX(0,inputs!$B$31*(J394-inputs!$B$30)))</f>
        <v>47184.304999999986</v>
      </c>
      <c r="L394" s="19">
        <f>$H394+(INT(COLUMN(L$1)/2) - 5) * ($A394-$H394)/9</f>
        <v>22133.333333333332</v>
      </c>
      <c r="M394" s="24">
        <f>MAX(0,K394*(1+inputs!$B$33)-MAX(0,inputs!$B$31*(L394-inputs!$B$30)))</f>
        <v>47716.629574999977</v>
      </c>
      <c r="N394" s="19">
        <f>$H394+(INT(COLUMN(N$1)/2) - 5) * ($A394-$H394)/9</f>
        <v>24266.666666666668</v>
      </c>
      <c r="O394" s="24">
        <f>MAX(0,M394*(1+inputs!$B$33)-MAX(0,inputs!$B$31*(N394-inputs!$B$30)))</f>
        <v>48064.939018624973</v>
      </c>
      <c r="P394" s="19">
        <f>$H394+(INT(COLUMN(P$1)/2) - 5) * ($A394-$H394)/9</f>
        <v>26400</v>
      </c>
      <c r="Q394" s="24">
        <f>MAX(0,O394*(1+inputs!$B$33)-MAX(0,inputs!$B$31*(P394-inputs!$B$30)))</f>
        <v>48226.47310390434</v>
      </c>
      <c r="R394" s="19">
        <f>$H394+(INT(COLUMN(R$1)/2) - 5) * ($A394-$H394)/9</f>
        <v>28533.333333333336</v>
      </c>
      <c r="S394" s="24">
        <f>MAX(0,Q394*(1+inputs!$B$33)-MAX(0,inputs!$B$31*(R394-inputs!$B$30)))</f>
        <v>48198.430200462899</v>
      </c>
      <c r="T394" s="19">
        <f>$H394+(INT(COLUMN(T$1)/2) - 5) * ($A394-$H394)/9</f>
        <v>30666.666666666664</v>
      </c>
      <c r="U394" s="24">
        <f>MAX(0,S394*(1+inputs!$B$33)-MAX(0,inputs!$B$31*(T394-inputs!$B$30)))</f>
        <v>47977.966653469834</v>
      </c>
      <c r="V394" s="19">
        <f>$H394+(INT(COLUMN(V$1)/2) - 5) * ($A394-$H394)/9</f>
        <v>32800</v>
      </c>
      <c r="W394" s="24">
        <f>MAX(0,U394*(1+inputs!$B$33)-MAX(0,inputs!$B$31*(V394-inputs!$B$30)))</f>
        <v>47562.196153271871</v>
      </c>
      <c r="X394" s="19">
        <f>$H394+(INT(COLUMN(X$1)/2) - 5) * ($A394-$H394)/9</f>
        <v>34933.333333333336</v>
      </c>
      <c r="Y394" s="24">
        <f>MAX(0,W394*(1+inputs!$B$33)-MAX(0,inputs!$B$31*(X394-inputs!$B$30)))</f>
        <v>46948.189095570939</v>
      </c>
      <c r="Z394" s="19">
        <f>IF(inputs!$B$27="YES",MAX(0,inputs!$B$31*(X394-inputs!$B$30)),0)</f>
        <v>0</v>
      </c>
      <c r="AA394" s="3">
        <f t="shared" si="26"/>
        <v>8854.4750000000004</v>
      </c>
      <c r="AB394" s="1">
        <f t="shared" si="27"/>
        <v>0.33250000000000002</v>
      </c>
      <c r="AC394" s="8">
        <f t="shared" si="24"/>
        <v>30345.525000000001</v>
      </c>
    </row>
    <row r="395" spans="1:29" x14ac:dyDescent="0.2">
      <c r="A395" s="11">
        <f t="shared" si="25"/>
        <v>39300</v>
      </c>
      <c r="B395" s="15">
        <f>inputs!$C$3-MAX(0,MIN((calculations!A395-inputs!$B$8)*0.5,inputs!$C$3))+IF(AND(inputs!$B$23="YES",A395&lt;=inputs!$B$25),inputs!$B$24,0)</f>
        <v>12570</v>
      </c>
      <c r="C395" s="15">
        <f>MAX(0,MIN(A395-B395,inputs!$C$4)*inputs!$B$3)</f>
        <v>5346</v>
      </c>
      <c r="D395" s="16">
        <f>MAX(0,(MIN(A395,inputs!$C$5)-(inputs!$C$4+B395))*inputs!$B$4)</f>
        <v>0</v>
      </c>
      <c r="E395" s="16">
        <f>MAX(0, (calculations!A395-inputs!$C$5)*inputs!$B$5)</f>
        <v>0</v>
      </c>
      <c r="F395" s="19">
        <f>MAX(0,inputs!$B$13*(MIN(calculations!A395,inputs!$C$14)-inputs!$C$13))+MAX(0,inputs!$B$14*(calculations!A395-inputs!$C$14))</f>
        <v>3541.7250000000004</v>
      </c>
      <c r="G395" s="22">
        <f>MAX(MIN((calculations!A395-inputs!$B$21)/10000,100%),0) * inputs!$B$18</f>
        <v>0</v>
      </c>
      <c r="H395" s="24">
        <f>MIN(inputs!$B$32,A395)</f>
        <v>20000</v>
      </c>
      <c r="I395" s="24">
        <f>inputs!$B$29*(1+inputs!$B$33)-MAX(0,inputs!$B$31*(H395-inputs!$B$30))</f>
        <v>46486.999999999993</v>
      </c>
      <c r="J395" s="19">
        <f>$H395+(INT(COLUMN(J$1)/2) - 5) * ($A395-$H395)/9</f>
        <v>20000</v>
      </c>
      <c r="K395" s="24">
        <f>MAX(0,I395*(1+inputs!$B$33)-MAX(0,inputs!$B$31*(J395-inputs!$B$30)))</f>
        <v>47184.304999999986</v>
      </c>
      <c r="L395" s="19">
        <f>$H395+(INT(COLUMN(L$1)/2) - 5) * ($A395-$H395)/9</f>
        <v>22144.444444444445</v>
      </c>
      <c r="M395" s="24">
        <f>MAX(0,K395*(1+inputs!$B$33)-MAX(0,inputs!$B$31*(L395-inputs!$B$30)))</f>
        <v>47715.629574999977</v>
      </c>
      <c r="N395" s="19">
        <f>$H395+(INT(COLUMN(N$1)/2) - 5) * ($A395-$H395)/9</f>
        <v>24288.888888888891</v>
      </c>
      <c r="O395" s="24">
        <f>MAX(0,M395*(1+inputs!$B$33)-MAX(0,inputs!$B$31*(N395-inputs!$B$30)))</f>
        <v>48061.924018624966</v>
      </c>
      <c r="P395" s="19">
        <f>$H395+(INT(COLUMN(P$1)/2) - 5) * ($A395-$H395)/9</f>
        <v>26433.333333333332</v>
      </c>
      <c r="Q395" s="24">
        <f>MAX(0,O395*(1+inputs!$B$33)-MAX(0,inputs!$B$31*(P395-inputs!$B$30)))</f>
        <v>48220.412878904332</v>
      </c>
      <c r="R395" s="19">
        <f>$H395+(INT(COLUMN(R$1)/2) - 5) * ($A395-$H395)/9</f>
        <v>28577.777777777777</v>
      </c>
      <c r="S395" s="24">
        <f>MAX(0,Q395*(1+inputs!$B$33)-MAX(0,inputs!$B$31*(R395-inputs!$B$30)))</f>
        <v>48188.279072087891</v>
      </c>
      <c r="T395" s="19">
        <f>$H395+(INT(COLUMN(T$1)/2) - 5) * ($A395-$H395)/9</f>
        <v>30722.222222222223</v>
      </c>
      <c r="U395" s="24">
        <f>MAX(0,S395*(1+inputs!$B$33)-MAX(0,inputs!$B$31*(T395-inputs!$B$30)))</f>
        <v>47962.663258169203</v>
      </c>
      <c r="V395" s="19">
        <f>$H395+(INT(COLUMN(V$1)/2) - 5) * ($A395-$H395)/9</f>
        <v>32866.666666666664</v>
      </c>
      <c r="W395" s="24">
        <f>MAX(0,U395*(1+inputs!$B$33)-MAX(0,inputs!$B$31*(V395-inputs!$B$30)))</f>
        <v>47540.663207041733</v>
      </c>
      <c r="X395" s="19">
        <f>$H395+(INT(COLUMN(X$1)/2) - 5) * ($A395-$H395)/9</f>
        <v>35011.111111111109</v>
      </c>
      <c r="Y395" s="24">
        <f>MAX(0,W395*(1+inputs!$B$33)-MAX(0,inputs!$B$31*(X395-inputs!$B$30)))</f>
        <v>46919.333155147353</v>
      </c>
      <c r="Z395" s="19">
        <f>IF(inputs!$B$27="YES",MAX(0,inputs!$B$31*(X395-inputs!$B$30)),0)</f>
        <v>0</v>
      </c>
      <c r="AA395" s="3">
        <f t="shared" si="26"/>
        <v>8887.7250000000004</v>
      </c>
      <c r="AB395" s="1">
        <f t="shared" si="27"/>
        <v>0.33250000000000002</v>
      </c>
      <c r="AC395" s="8">
        <f t="shared" si="24"/>
        <v>30412.275000000001</v>
      </c>
    </row>
    <row r="396" spans="1:29" x14ac:dyDescent="0.2">
      <c r="A396" s="11">
        <f t="shared" si="25"/>
        <v>39400</v>
      </c>
      <c r="B396" s="15">
        <f>inputs!$C$3-MAX(0,MIN((calculations!A396-inputs!$B$8)*0.5,inputs!$C$3))+IF(AND(inputs!$B$23="YES",A396&lt;=inputs!$B$25),inputs!$B$24,0)</f>
        <v>12570</v>
      </c>
      <c r="C396" s="15">
        <f>MAX(0,MIN(A396-B396,inputs!$C$4)*inputs!$B$3)</f>
        <v>5366</v>
      </c>
      <c r="D396" s="16">
        <f>MAX(0,(MIN(A396,inputs!$C$5)-(inputs!$C$4+B396))*inputs!$B$4)</f>
        <v>0</v>
      </c>
      <c r="E396" s="16">
        <f>MAX(0, (calculations!A396-inputs!$C$5)*inputs!$B$5)</f>
        <v>0</v>
      </c>
      <c r="F396" s="19">
        <f>MAX(0,inputs!$B$13*(MIN(calculations!A396,inputs!$C$14)-inputs!$C$13))+MAX(0,inputs!$B$14*(calculations!A396-inputs!$C$14))</f>
        <v>3554.9750000000004</v>
      </c>
      <c r="G396" s="22">
        <f>MAX(MIN((calculations!A396-inputs!$B$21)/10000,100%),0) * inputs!$B$18</f>
        <v>0</v>
      </c>
      <c r="H396" s="24">
        <f>MIN(inputs!$B$32,A396)</f>
        <v>20000</v>
      </c>
      <c r="I396" s="24">
        <f>inputs!$B$29*(1+inputs!$B$33)-MAX(0,inputs!$B$31*(H396-inputs!$B$30))</f>
        <v>46486.999999999993</v>
      </c>
      <c r="J396" s="19">
        <f>$H396+(INT(COLUMN(J$1)/2) - 5) * ($A396-$H396)/9</f>
        <v>20000</v>
      </c>
      <c r="K396" s="24">
        <f>MAX(0,I396*(1+inputs!$B$33)-MAX(0,inputs!$B$31*(J396-inputs!$B$30)))</f>
        <v>47184.304999999986</v>
      </c>
      <c r="L396" s="19">
        <f>$H396+(INT(COLUMN(L$1)/2) - 5) * ($A396-$H396)/9</f>
        <v>22155.555555555555</v>
      </c>
      <c r="M396" s="24">
        <f>MAX(0,K396*(1+inputs!$B$33)-MAX(0,inputs!$B$31*(L396-inputs!$B$30)))</f>
        <v>47714.629574999977</v>
      </c>
      <c r="N396" s="19">
        <f>$H396+(INT(COLUMN(N$1)/2) - 5) * ($A396-$H396)/9</f>
        <v>24311.111111111109</v>
      </c>
      <c r="O396" s="24">
        <f>MAX(0,M396*(1+inputs!$B$33)-MAX(0,inputs!$B$31*(N396-inputs!$B$30)))</f>
        <v>48058.909018624967</v>
      </c>
      <c r="P396" s="19">
        <f>$H396+(INT(COLUMN(P$1)/2) - 5) * ($A396-$H396)/9</f>
        <v>26466.666666666668</v>
      </c>
      <c r="Q396" s="24">
        <f>MAX(0,O396*(1+inputs!$B$33)-MAX(0,inputs!$B$31*(P396-inputs!$B$30)))</f>
        <v>48214.352653904338</v>
      </c>
      <c r="R396" s="19">
        <f>$H396+(INT(COLUMN(R$1)/2) - 5) * ($A396-$H396)/9</f>
        <v>28622.222222222223</v>
      </c>
      <c r="S396" s="24">
        <f>MAX(0,Q396*(1+inputs!$B$33)-MAX(0,inputs!$B$31*(R396-inputs!$B$30)))</f>
        <v>48178.127943712898</v>
      </c>
      <c r="T396" s="19">
        <f>$H396+(INT(COLUMN(T$1)/2) - 5) * ($A396-$H396)/9</f>
        <v>30777.777777777777</v>
      </c>
      <c r="U396" s="24">
        <f>MAX(0,S396*(1+inputs!$B$33)-MAX(0,inputs!$B$31*(T396-inputs!$B$30)))</f>
        <v>47947.359862868587</v>
      </c>
      <c r="V396" s="19">
        <f>$H396+(INT(COLUMN(V$1)/2) - 5) * ($A396-$H396)/9</f>
        <v>32933.333333333336</v>
      </c>
      <c r="W396" s="24">
        <f>MAX(0,U396*(1+inputs!$B$33)-MAX(0,inputs!$B$31*(V396-inputs!$B$30)))</f>
        <v>47519.130260811609</v>
      </c>
      <c r="X396" s="19">
        <f>$H396+(INT(COLUMN(X$1)/2) - 5) * ($A396-$H396)/9</f>
        <v>35088.888888888891</v>
      </c>
      <c r="Y396" s="24">
        <f>MAX(0,W396*(1+inputs!$B$33)-MAX(0,inputs!$B$31*(X396-inputs!$B$30)))</f>
        <v>46890.477214723775</v>
      </c>
      <c r="Z396" s="19">
        <f>IF(inputs!$B$27="YES",MAX(0,inputs!$B$31*(X396-inputs!$B$30)),0)</f>
        <v>0</v>
      </c>
      <c r="AA396" s="3">
        <f t="shared" si="26"/>
        <v>8920.9750000000004</v>
      </c>
      <c r="AB396" s="1">
        <f t="shared" si="27"/>
        <v>0.33250000000000002</v>
      </c>
      <c r="AC396" s="8">
        <f t="shared" si="24"/>
        <v>30479.025000000001</v>
      </c>
    </row>
    <row r="397" spans="1:29" x14ac:dyDescent="0.2">
      <c r="A397" s="11">
        <f t="shared" si="25"/>
        <v>39500</v>
      </c>
      <c r="B397" s="15">
        <f>inputs!$C$3-MAX(0,MIN((calculations!A397-inputs!$B$8)*0.5,inputs!$C$3))+IF(AND(inputs!$B$23="YES",A397&lt;=inputs!$B$25),inputs!$B$24,0)</f>
        <v>12570</v>
      </c>
      <c r="C397" s="15">
        <f>MAX(0,MIN(A397-B397,inputs!$C$4)*inputs!$B$3)</f>
        <v>5386</v>
      </c>
      <c r="D397" s="16">
        <f>MAX(0,(MIN(A397,inputs!$C$5)-(inputs!$C$4+B397))*inputs!$B$4)</f>
        <v>0</v>
      </c>
      <c r="E397" s="16">
        <f>MAX(0, (calculations!A397-inputs!$C$5)*inputs!$B$5)</f>
        <v>0</v>
      </c>
      <c r="F397" s="19">
        <f>MAX(0,inputs!$B$13*(MIN(calculations!A397,inputs!$C$14)-inputs!$C$13))+MAX(0,inputs!$B$14*(calculations!A397-inputs!$C$14))</f>
        <v>3568.2250000000004</v>
      </c>
      <c r="G397" s="22">
        <f>MAX(MIN((calculations!A397-inputs!$B$21)/10000,100%),0) * inputs!$B$18</f>
        <v>0</v>
      </c>
      <c r="H397" s="24">
        <f>MIN(inputs!$B$32,A397)</f>
        <v>20000</v>
      </c>
      <c r="I397" s="24">
        <f>inputs!$B$29*(1+inputs!$B$33)-MAX(0,inputs!$B$31*(H397-inputs!$B$30))</f>
        <v>46486.999999999993</v>
      </c>
      <c r="J397" s="19">
        <f>$H397+(INT(COLUMN(J$1)/2) - 5) * ($A397-$H397)/9</f>
        <v>20000</v>
      </c>
      <c r="K397" s="24">
        <f>MAX(0,I397*(1+inputs!$B$33)-MAX(0,inputs!$B$31*(J397-inputs!$B$30)))</f>
        <v>47184.304999999986</v>
      </c>
      <c r="L397" s="19">
        <f>$H397+(INT(COLUMN(L$1)/2) - 5) * ($A397-$H397)/9</f>
        <v>22166.666666666668</v>
      </c>
      <c r="M397" s="24">
        <f>MAX(0,K397*(1+inputs!$B$33)-MAX(0,inputs!$B$31*(L397-inputs!$B$30)))</f>
        <v>47713.629574999977</v>
      </c>
      <c r="N397" s="19">
        <f>$H397+(INT(COLUMN(N$1)/2) - 5) * ($A397-$H397)/9</f>
        <v>24333.333333333332</v>
      </c>
      <c r="O397" s="24">
        <f>MAX(0,M397*(1+inputs!$B$33)-MAX(0,inputs!$B$31*(N397-inputs!$B$30)))</f>
        <v>48055.894018624967</v>
      </c>
      <c r="P397" s="19">
        <f>$H397+(INT(COLUMN(P$1)/2) - 5) * ($A397-$H397)/9</f>
        <v>26500</v>
      </c>
      <c r="Q397" s="24">
        <f>MAX(0,O397*(1+inputs!$B$33)-MAX(0,inputs!$B$31*(P397-inputs!$B$30)))</f>
        <v>48208.292428904337</v>
      </c>
      <c r="R397" s="19">
        <f>$H397+(INT(COLUMN(R$1)/2) - 5) * ($A397-$H397)/9</f>
        <v>28666.666666666664</v>
      </c>
      <c r="S397" s="24">
        <f>MAX(0,Q397*(1+inputs!$B$33)-MAX(0,inputs!$B$31*(R397-inputs!$B$30)))</f>
        <v>48167.976815337897</v>
      </c>
      <c r="T397" s="19">
        <f>$H397+(INT(COLUMN(T$1)/2) - 5) * ($A397-$H397)/9</f>
        <v>30833.333333333336</v>
      </c>
      <c r="U397" s="24">
        <f>MAX(0,S397*(1+inputs!$B$33)-MAX(0,inputs!$B$31*(T397-inputs!$B$30)))</f>
        <v>47932.056467567956</v>
      </c>
      <c r="V397" s="19">
        <f>$H397+(INT(COLUMN(V$1)/2) - 5) * ($A397-$H397)/9</f>
        <v>33000</v>
      </c>
      <c r="W397" s="24">
        <f>MAX(0,U397*(1+inputs!$B$33)-MAX(0,inputs!$B$31*(V397-inputs!$B$30)))</f>
        <v>47497.597314581471</v>
      </c>
      <c r="X397" s="19">
        <f>$H397+(INT(COLUMN(X$1)/2) - 5) * ($A397-$H397)/9</f>
        <v>35166.666666666664</v>
      </c>
      <c r="Y397" s="24">
        <f>MAX(0,W397*(1+inputs!$B$33)-MAX(0,inputs!$B$31*(X397-inputs!$B$30)))</f>
        <v>46861.621274300189</v>
      </c>
      <c r="Z397" s="19">
        <f>IF(inputs!$B$27="YES",MAX(0,inputs!$B$31*(X397-inputs!$B$30)),0)</f>
        <v>0</v>
      </c>
      <c r="AA397" s="3">
        <f t="shared" si="26"/>
        <v>8954.2250000000004</v>
      </c>
      <c r="AB397" s="1">
        <f t="shared" si="27"/>
        <v>0.33250000000000002</v>
      </c>
      <c r="AC397" s="8">
        <f t="shared" si="24"/>
        <v>30545.775000000001</v>
      </c>
    </row>
    <row r="398" spans="1:29" x14ac:dyDescent="0.2">
      <c r="A398" s="11">
        <f t="shared" si="25"/>
        <v>39600</v>
      </c>
      <c r="B398" s="15">
        <f>inputs!$C$3-MAX(0,MIN((calculations!A398-inputs!$B$8)*0.5,inputs!$C$3))+IF(AND(inputs!$B$23="YES",A398&lt;=inputs!$B$25),inputs!$B$24,0)</f>
        <v>12570</v>
      </c>
      <c r="C398" s="15">
        <f>MAX(0,MIN(A398-B398,inputs!$C$4)*inputs!$B$3)</f>
        <v>5406</v>
      </c>
      <c r="D398" s="16">
        <f>MAX(0,(MIN(A398,inputs!$C$5)-(inputs!$C$4+B398))*inputs!$B$4)</f>
        <v>0</v>
      </c>
      <c r="E398" s="16">
        <f>MAX(0, (calculations!A398-inputs!$C$5)*inputs!$B$5)</f>
        <v>0</v>
      </c>
      <c r="F398" s="19">
        <f>MAX(0,inputs!$B$13*(MIN(calculations!A398,inputs!$C$14)-inputs!$C$13))+MAX(0,inputs!$B$14*(calculations!A398-inputs!$C$14))</f>
        <v>3581.4750000000004</v>
      </c>
      <c r="G398" s="22">
        <f>MAX(MIN((calculations!A398-inputs!$B$21)/10000,100%),0) * inputs!$B$18</f>
        <v>0</v>
      </c>
      <c r="H398" s="24">
        <f>MIN(inputs!$B$32,A398)</f>
        <v>20000</v>
      </c>
      <c r="I398" s="24">
        <f>inputs!$B$29*(1+inputs!$B$33)-MAX(0,inputs!$B$31*(H398-inputs!$B$30))</f>
        <v>46486.999999999993</v>
      </c>
      <c r="J398" s="19">
        <f>$H398+(INT(COLUMN(J$1)/2) - 5) * ($A398-$H398)/9</f>
        <v>20000</v>
      </c>
      <c r="K398" s="24">
        <f>MAX(0,I398*(1+inputs!$B$33)-MAX(0,inputs!$B$31*(J398-inputs!$B$30)))</f>
        <v>47184.304999999986</v>
      </c>
      <c r="L398" s="19">
        <f>$H398+(INT(COLUMN(L$1)/2) - 5) * ($A398-$H398)/9</f>
        <v>22177.777777777777</v>
      </c>
      <c r="M398" s="24">
        <f>MAX(0,K398*(1+inputs!$B$33)-MAX(0,inputs!$B$31*(L398-inputs!$B$30)))</f>
        <v>47712.629574999977</v>
      </c>
      <c r="N398" s="19">
        <f>$H398+(INT(COLUMN(N$1)/2) - 5) * ($A398-$H398)/9</f>
        <v>24355.555555555555</v>
      </c>
      <c r="O398" s="24">
        <f>MAX(0,M398*(1+inputs!$B$33)-MAX(0,inputs!$B$31*(N398-inputs!$B$30)))</f>
        <v>48052.879018624968</v>
      </c>
      <c r="P398" s="19">
        <f>$H398+(INT(COLUMN(P$1)/2) - 5) * ($A398-$H398)/9</f>
        <v>26533.333333333332</v>
      </c>
      <c r="Q398" s="24">
        <f>MAX(0,O398*(1+inputs!$B$33)-MAX(0,inputs!$B$31*(P398-inputs!$B$30)))</f>
        <v>48202.232203904336</v>
      </c>
      <c r="R398" s="19">
        <f>$H398+(INT(COLUMN(R$1)/2) - 5) * ($A398-$H398)/9</f>
        <v>28711.111111111109</v>
      </c>
      <c r="S398" s="24">
        <f>MAX(0,Q398*(1+inputs!$B$33)-MAX(0,inputs!$B$31*(R398-inputs!$B$30)))</f>
        <v>48157.825686962897</v>
      </c>
      <c r="T398" s="19">
        <f>$H398+(INT(COLUMN(T$1)/2) - 5) * ($A398-$H398)/9</f>
        <v>30888.888888888891</v>
      </c>
      <c r="U398" s="24">
        <f>MAX(0,S398*(1+inputs!$B$33)-MAX(0,inputs!$B$31*(T398-inputs!$B$30)))</f>
        <v>47916.753072267333</v>
      </c>
      <c r="V398" s="19">
        <f>$H398+(INT(COLUMN(V$1)/2) - 5) * ($A398-$H398)/9</f>
        <v>33066.666666666664</v>
      </c>
      <c r="W398" s="24">
        <f>MAX(0,U398*(1+inputs!$B$33)-MAX(0,inputs!$B$31*(V398-inputs!$B$30)))</f>
        <v>47476.064368351334</v>
      </c>
      <c r="X398" s="19">
        <f>$H398+(INT(COLUMN(X$1)/2) - 5) * ($A398-$H398)/9</f>
        <v>35244.444444444445</v>
      </c>
      <c r="Y398" s="24">
        <f>MAX(0,W398*(1+inputs!$B$33)-MAX(0,inputs!$B$31*(X398-inputs!$B$30)))</f>
        <v>46832.765333876596</v>
      </c>
      <c r="Z398" s="19">
        <f>IF(inputs!$B$27="YES",MAX(0,inputs!$B$31*(X398-inputs!$B$30)),0)</f>
        <v>0</v>
      </c>
      <c r="AA398" s="3">
        <f t="shared" si="26"/>
        <v>8987.4750000000004</v>
      </c>
      <c r="AB398" s="1">
        <f t="shared" si="27"/>
        <v>0.33250000000000002</v>
      </c>
      <c r="AC398" s="8">
        <f t="shared" si="24"/>
        <v>30612.525000000001</v>
      </c>
    </row>
    <row r="399" spans="1:29" x14ac:dyDescent="0.2">
      <c r="A399" s="11">
        <f t="shared" si="25"/>
        <v>39700</v>
      </c>
      <c r="B399" s="15">
        <f>inputs!$C$3-MAX(0,MIN((calculations!A399-inputs!$B$8)*0.5,inputs!$C$3))+IF(AND(inputs!$B$23="YES",A399&lt;=inputs!$B$25),inputs!$B$24,0)</f>
        <v>12570</v>
      </c>
      <c r="C399" s="15">
        <f>MAX(0,MIN(A399-B399,inputs!$C$4)*inputs!$B$3)</f>
        <v>5426</v>
      </c>
      <c r="D399" s="16">
        <f>MAX(0,(MIN(A399,inputs!$C$5)-(inputs!$C$4+B399))*inputs!$B$4)</f>
        <v>0</v>
      </c>
      <c r="E399" s="16">
        <f>MAX(0, (calculations!A399-inputs!$C$5)*inputs!$B$5)</f>
        <v>0</v>
      </c>
      <c r="F399" s="19">
        <f>MAX(0,inputs!$B$13*(MIN(calculations!A399,inputs!$C$14)-inputs!$C$13))+MAX(0,inputs!$B$14*(calculations!A399-inputs!$C$14))</f>
        <v>3594.7250000000004</v>
      </c>
      <c r="G399" s="22">
        <f>MAX(MIN((calculations!A399-inputs!$B$21)/10000,100%),0) * inputs!$B$18</f>
        <v>0</v>
      </c>
      <c r="H399" s="24">
        <f>MIN(inputs!$B$32,A399)</f>
        <v>20000</v>
      </c>
      <c r="I399" s="24">
        <f>inputs!$B$29*(1+inputs!$B$33)-MAX(0,inputs!$B$31*(H399-inputs!$B$30))</f>
        <v>46486.999999999993</v>
      </c>
      <c r="J399" s="19">
        <f>$H399+(INT(COLUMN(J$1)/2) - 5) * ($A399-$H399)/9</f>
        <v>20000</v>
      </c>
      <c r="K399" s="24">
        <f>MAX(0,I399*(1+inputs!$B$33)-MAX(0,inputs!$B$31*(J399-inputs!$B$30)))</f>
        <v>47184.304999999986</v>
      </c>
      <c r="L399" s="19">
        <f>$H399+(INT(COLUMN(L$1)/2) - 5) * ($A399-$H399)/9</f>
        <v>22188.888888888891</v>
      </c>
      <c r="M399" s="24">
        <f>MAX(0,K399*(1+inputs!$B$33)-MAX(0,inputs!$B$31*(L399-inputs!$B$30)))</f>
        <v>47711.629574999977</v>
      </c>
      <c r="N399" s="19">
        <f>$H399+(INT(COLUMN(N$1)/2) - 5) * ($A399-$H399)/9</f>
        <v>24377.777777777777</v>
      </c>
      <c r="O399" s="24">
        <f>MAX(0,M399*(1+inputs!$B$33)-MAX(0,inputs!$B$31*(N399-inputs!$B$30)))</f>
        <v>48049.864018624969</v>
      </c>
      <c r="P399" s="19">
        <f>$H399+(INT(COLUMN(P$1)/2) - 5) * ($A399-$H399)/9</f>
        <v>26566.666666666668</v>
      </c>
      <c r="Q399" s="24">
        <f>MAX(0,O399*(1+inputs!$B$33)-MAX(0,inputs!$B$31*(P399-inputs!$B$30)))</f>
        <v>48196.171978904335</v>
      </c>
      <c r="R399" s="19">
        <f>$H399+(INT(COLUMN(R$1)/2) - 5) * ($A399-$H399)/9</f>
        <v>28755.555555555555</v>
      </c>
      <c r="S399" s="24">
        <f>MAX(0,Q399*(1+inputs!$B$33)-MAX(0,inputs!$B$31*(R399-inputs!$B$30)))</f>
        <v>48147.674558587889</v>
      </c>
      <c r="T399" s="19">
        <f>$H399+(INT(COLUMN(T$1)/2) - 5) * ($A399-$H399)/9</f>
        <v>30944.444444444445</v>
      </c>
      <c r="U399" s="24">
        <f>MAX(0,S399*(1+inputs!$B$33)-MAX(0,inputs!$B$31*(T399-inputs!$B$30)))</f>
        <v>47901.449676966702</v>
      </c>
      <c r="V399" s="19">
        <f>$H399+(INT(COLUMN(V$1)/2) - 5) * ($A399-$H399)/9</f>
        <v>33133.333333333336</v>
      </c>
      <c r="W399" s="24">
        <f>MAX(0,U399*(1+inputs!$B$33)-MAX(0,inputs!$B$31*(V399-inputs!$B$30)))</f>
        <v>47454.531422121196</v>
      </c>
      <c r="X399" s="19">
        <f>$H399+(INT(COLUMN(X$1)/2) - 5) * ($A399-$H399)/9</f>
        <v>35322.222222222219</v>
      </c>
      <c r="Y399" s="24">
        <f>MAX(0,W399*(1+inputs!$B$33)-MAX(0,inputs!$B$31*(X399-inputs!$B$30)))</f>
        <v>46803.90939345301</v>
      </c>
      <c r="Z399" s="19">
        <f>IF(inputs!$B$27="YES",MAX(0,inputs!$B$31*(X399-inputs!$B$30)),0)</f>
        <v>0</v>
      </c>
      <c r="AA399" s="3">
        <f t="shared" si="26"/>
        <v>9020.7250000000004</v>
      </c>
      <c r="AB399" s="1">
        <f t="shared" si="27"/>
        <v>0.33250000000000002</v>
      </c>
      <c r="AC399" s="8">
        <f t="shared" si="24"/>
        <v>30679.275000000001</v>
      </c>
    </row>
    <row r="400" spans="1:29" x14ac:dyDescent="0.2">
      <c r="A400" s="11">
        <f t="shared" si="25"/>
        <v>39800</v>
      </c>
      <c r="B400" s="15">
        <f>inputs!$C$3-MAX(0,MIN((calculations!A400-inputs!$B$8)*0.5,inputs!$C$3))+IF(AND(inputs!$B$23="YES",A400&lt;=inputs!$B$25),inputs!$B$24,0)</f>
        <v>12570</v>
      </c>
      <c r="C400" s="15">
        <f>MAX(0,MIN(A400-B400,inputs!$C$4)*inputs!$B$3)</f>
        <v>5446</v>
      </c>
      <c r="D400" s="16">
        <f>MAX(0,(MIN(A400,inputs!$C$5)-(inputs!$C$4+B400))*inputs!$B$4)</f>
        <v>0</v>
      </c>
      <c r="E400" s="16">
        <f>MAX(0, (calculations!A400-inputs!$C$5)*inputs!$B$5)</f>
        <v>0</v>
      </c>
      <c r="F400" s="19">
        <f>MAX(0,inputs!$B$13*(MIN(calculations!A400,inputs!$C$14)-inputs!$C$13))+MAX(0,inputs!$B$14*(calculations!A400-inputs!$C$14))</f>
        <v>3607.9750000000004</v>
      </c>
      <c r="G400" s="22">
        <f>MAX(MIN((calculations!A400-inputs!$B$21)/10000,100%),0) * inputs!$B$18</f>
        <v>0</v>
      </c>
      <c r="H400" s="24">
        <f>MIN(inputs!$B$32,A400)</f>
        <v>20000</v>
      </c>
      <c r="I400" s="24">
        <f>inputs!$B$29*(1+inputs!$B$33)-MAX(0,inputs!$B$31*(H400-inputs!$B$30))</f>
        <v>46486.999999999993</v>
      </c>
      <c r="J400" s="19">
        <f>$H400+(INT(COLUMN(J$1)/2) - 5) * ($A400-$H400)/9</f>
        <v>20000</v>
      </c>
      <c r="K400" s="24">
        <f>MAX(0,I400*(1+inputs!$B$33)-MAX(0,inputs!$B$31*(J400-inputs!$B$30)))</f>
        <v>47184.304999999986</v>
      </c>
      <c r="L400" s="19">
        <f>$H400+(INT(COLUMN(L$1)/2) - 5) * ($A400-$H400)/9</f>
        <v>22200</v>
      </c>
      <c r="M400" s="24">
        <f>MAX(0,K400*(1+inputs!$B$33)-MAX(0,inputs!$B$31*(L400-inputs!$B$30)))</f>
        <v>47710.629574999977</v>
      </c>
      <c r="N400" s="19">
        <f>$H400+(INT(COLUMN(N$1)/2) - 5) * ($A400-$H400)/9</f>
        <v>24400</v>
      </c>
      <c r="O400" s="24">
        <f>MAX(0,M400*(1+inputs!$B$33)-MAX(0,inputs!$B$31*(N400-inputs!$B$30)))</f>
        <v>48046.849018624969</v>
      </c>
      <c r="P400" s="19">
        <f>$H400+(INT(COLUMN(P$1)/2) - 5) * ($A400-$H400)/9</f>
        <v>26600</v>
      </c>
      <c r="Q400" s="24">
        <f>MAX(0,O400*(1+inputs!$B$33)-MAX(0,inputs!$B$31*(P400-inputs!$B$30)))</f>
        <v>48190.111753904333</v>
      </c>
      <c r="R400" s="19">
        <f>$H400+(INT(COLUMN(R$1)/2) - 5) * ($A400-$H400)/9</f>
        <v>28800</v>
      </c>
      <c r="S400" s="24">
        <f>MAX(0,Q400*(1+inputs!$B$33)-MAX(0,inputs!$B$31*(R400-inputs!$B$30)))</f>
        <v>48137.523430212888</v>
      </c>
      <c r="T400" s="19">
        <f>$H400+(INT(COLUMN(T$1)/2) - 5) * ($A400-$H400)/9</f>
        <v>31000</v>
      </c>
      <c r="U400" s="24">
        <f>MAX(0,S400*(1+inputs!$B$33)-MAX(0,inputs!$B$31*(T400-inputs!$B$30)))</f>
        <v>47886.146281666071</v>
      </c>
      <c r="V400" s="19">
        <f>$H400+(INT(COLUMN(V$1)/2) - 5) * ($A400-$H400)/9</f>
        <v>33200</v>
      </c>
      <c r="W400" s="24">
        <f>MAX(0,U400*(1+inputs!$B$33)-MAX(0,inputs!$B$31*(V400-inputs!$B$30)))</f>
        <v>47432.998475891058</v>
      </c>
      <c r="X400" s="19">
        <f>$H400+(INT(COLUMN(X$1)/2) - 5) * ($A400-$H400)/9</f>
        <v>35400</v>
      </c>
      <c r="Y400" s="24">
        <f>MAX(0,W400*(1+inputs!$B$33)-MAX(0,inputs!$B$31*(X400-inputs!$B$30)))</f>
        <v>46775.053453029417</v>
      </c>
      <c r="Z400" s="19">
        <f>IF(inputs!$B$27="YES",MAX(0,inputs!$B$31*(X400-inputs!$B$30)),0)</f>
        <v>0</v>
      </c>
      <c r="AA400" s="3">
        <f t="shared" si="26"/>
        <v>9053.9750000000004</v>
      </c>
      <c r="AB400" s="1">
        <f t="shared" si="27"/>
        <v>0.33250000000000002</v>
      </c>
      <c r="AC400" s="8">
        <f t="shared" si="24"/>
        <v>30746.025000000001</v>
      </c>
    </row>
    <row r="401" spans="1:29" x14ac:dyDescent="0.2">
      <c r="A401" s="11">
        <f t="shared" si="25"/>
        <v>39900</v>
      </c>
      <c r="B401" s="15">
        <f>inputs!$C$3-MAX(0,MIN((calculations!A401-inputs!$B$8)*0.5,inputs!$C$3))+IF(AND(inputs!$B$23="YES",A401&lt;=inputs!$B$25),inputs!$B$24,0)</f>
        <v>12570</v>
      </c>
      <c r="C401" s="15">
        <f>MAX(0,MIN(A401-B401,inputs!$C$4)*inputs!$B$3)</f>
        <v>5466</v>
      </c>
      <c r="D401" s="16">
        <f>MAX(0,(MIN(A401,inputs!$C$5)-(inputs!$C$4+B401))*inputs!$B$4)</f>
        <v>0</v>
      </c>
      <c r="E401" s="16">
        <f>MAX(0, (calculations!A401-inputs!$C$5)*inputs!$B$5)</f>
        <v>0</v>
      </c>
      <c r="F401" s="19">
        <f>MAX(0,inputs!$B$13*(MIN(calculations!A401,inputs!$C$14)-inputs!$C$13))+MAX(0,inputs!$B$14*(calculations!A401-inputs!$C$14))</f>
        <v>3621.2250000000004</v>
      </c>
      <c r="G401" s="22">
        <f>MAX(MIN((calculations!A401-inputs!$B$21)/10000,100%),0) * inputs!$B$18</f>
        <v>0</v>
      </c>
      <c r="H401" s="24">
        <f>MIN(inputs!$B$32,A401)</f>
        <v>20000</v>
      </c>
      <c r="I401" s="24">
        <f>inputs!$B$29*(1+inputs!$B$33)-MAX(0,inputs!$B$31*(H401-inputs!$B$30))</f>
        <v>46486.999999999993</v>
      </c>
      <c r="J401" s="19">
        <f>$H401+(INT(COLUMN(J$1)/2) - 5) * ($A401-$H401)/9</f>
        <v>20000</v>
      </c>
      <c r="K401" s="24">
        <f>MAX(0,I401*(1+inputs!$B$33)-MAX(0,inputs!$B$31*(J401-inputs!$B$30)))</f>
        <v>47184.304999999986</v>
      </c>
      <c r="L401" s="19">
        <f>$H401+(INT(COLUMN(L$1)/2) - 5) * ($A401-$H401)/9</f>
        <v>22211.111111111109</v>
      </c>
      <c r="M401" s="24">
        <f>MAX(0,K401*(1+inputs!$B$33)-MAX(0,inputs!$B$31*(L401-inputs!$B$30)))</f>
        <v>47709.629574999977</v>
      </c>
      <c r="N401" s="19">
        <f>$H401+(INT(COLUMN(N$1)/2) - 5) * ($A401-$H401)/9</f>
        <v>24422.222222222223</v>
      </c>
      <c r="O401" s="24">
        <f>MAX(0,M401*(1+inputs!$B$33)-MAX(0,inputs!$B$31*(N401-inputs!$B$30)))</f>
        <v>48043.83401862497</v>
      </c>
      <c r="P401" s="19">
        <f>$H401+(INT(COLUMN(P$1)/2) - 5) * ($A401-$H401)/9</f>
        <v>26633.333333333332</v>
      </c>
      <c r="Q401" s="24">
        <f>MAX(0,O401*(1+inputs!$B$33)-MAX(0,inputs!$B$31*(P401-inputs!$B$30)))</f>
        <v>48184.05152890434</v>
      </c>
      <c r="R401" s="19">
        <f>$H401+(INT(COLUMN(R$1)/2) - 5) * ($A401-$H401)/9</f>
        <v>28844.444444444445</v>
      </c>
      <c r="S401" s="24">
        <f>MAX(0,Q401*(1+inputs!$B$33)-MAX(0,inputs!$B$31*(R401-inputs!$B$30)))</f>
        <v>48127.372301837895</v>
      </c>
      <c r="T401" s="19">
        <f>$H401+(INT(COLUMN(T$1)/2) - 5) * ($A401-$H401)/9</f>
        <v>31055.555555555555</v>
      </c>
      <c r="U401" s="24">
        <f>MAX(0,S401*(1+inputs!$B$33)-MAX(0,inputs!$B$31*(T401-inputs!$B$30)))</f>
        <v>47870.842886365455</v>
      </c>
      <c r="V401" s="19">
        <f>$H401+(INT(COLUMN(V$1)/2) - 5) * ($A401-$H401)/9</f>
        <v>33266.666666666664</v>
      </c>
      <c r="W401" s="24">
        <f>MAX(0,U401*(1+inputs!$B$33)-MAX(0,inputs!$B$31*(V401-inputs!$B$30)))</f>
        <v>47411.465529660927</v>
      </c>
      <c r="X401" s="19">
        <f>$H401+(INT(COLUMN(X$1)/2) - 5) * ($A401-$H401)/9</f>
        <v>35477.777777777781</v>
      </c>
      <c r="Y401" s="24">
        <f>MAX(0,W401*(1+inputs!$B$33)-MAX(0,inputs!$B$31*(X401-inputs!$B$30)))</f>
        <v>46746.197512605831</v>
      </c>
      <c r="Z401" s="19">
        <f>IF(inputs!$B$27="YES",MAX(0,inputs!$B$31*(X401-inputs!$B$30)),0)</f>
        <v>0</v>
      </c>
      <c r="AA401" s="3">
        <f t="shared" si="26"/>
        <v>9087.2250000000004</v>
      </c>
      <c r="AB401" s="1">
        <f t="shared" si="27"/>
        <v>0.33250000000000002</v>
      </c>
      <c r="AC401" s="8">
        <f t="shared" si="24"/>
        <v>30812.775000000001</v>
      </c>
    </row>
    <row r="402" spans="1:29" x14ac:dyDescent="0.2">
      <c r="A402" s="11">
        <f t="shared" si="25"/>
        <v>40000</v>
      </c>
      <c r="B402" s="15">
        <f>inputs!$C$3-MAX(0,MIN((calculations!A402-inputs!$B$8)*0.5,inputs!$C$3))+IF(AND(inputs!$B$23="YES",A402&lt;=inputs!$B$25),inputs!$B$24,0)</f>
        <v>12570</v>
      </c>
      <c r="C402" s="15">
        <f>MAX(0,MIN(A402-B402,inputs!$C$4)*inputs!$B$3)</f>
        <v>5486</v>
      </c>
      <c r="D402" s="16">
        <f>MAX(0,(MIN(A402,inputs!$C$5)-(inputs!$C$4+B402))*inputs!$B$4)</f>
        <v>0</v>
      </c>
      <c r="E402" s="16">
        <f>MAX(0, (calculations!A402-inputs!$C$5)*inputs!$B$5)</f>
        <v>0</v>
      </c>
      <c r="F402" s="19">
        <f>MAX(0,inputs!$B$13*(MIN(calculations!A402,inputs!$C$14)-inputs!$C$13))+MAX(0,inputs!$B$14*(calculations!A402-inputs!$C$14))</f>
        <v>3634.4750000000004</v>
      </c>
      <c r="G402" s="22">
        <f>MAX(MIN((calculations!A402-inputs!$B$21)/10000,100%),0) * inputs!$B$18</f>
        <v>0</v>
      </c>
      <c r="H402" s="24">
        <f>MIN(inputs!$B$32,A402)</f>
        <v>20000</v>
      </c>
      <c r="I402" s="24">
        <f>inputs!$B$29*(1+inputs!$B$33)-MAX(0,inputs!$B$31*(H402-inputs!$B$30))</f>
        <v>46486.999999999993</v>
      </c>
      <c r="J402" s="19">
        <f>$H402+(INT(COLUMN(J$1)/2) - 5) * ($A402-$H402)/9</f>
        <v>20000</v>
      </c>
      <c r="K402" s="24">
        <f>MAX(0,I402*(1+inputs!$B$33)-MAX(0,inputs!$B$31*(J402-inputs!$B$30)))</f>
        <v>47184.304999999986</v>
      </c>
      <c r="L402" s="19">
        <f>$H402+(INT(COLUMN(L$1)/2) - 5) * ($A402-$H402)/9</f>
        <v>22222.222222222223</v>
      </c>
      <c r="M402" s="24">
        <f>MAX(0,K402*(1+inputs!$B$33)-MAX(0,inputs!$B$31*(L402-inputs!$B$30)))</f>
        <v>47708.629574999977</v>
      </c>
      <c r="N402" s="19">
        <f>$H402+(INT(COLUMN(N$1)/2) - 5) * ($A402-$H402)/9</f>
        <v>24444.444444444445</v>
      </c>
      <c r="O402" s="24">
        <f>MAX(0,M402*(1+inputs!$B$33)-MAX(0,inputs!$B$31*(N402-inputs!$B$30)))</f>
        <v>48040.81901862497</v>
      </c>
      <c r="P402" s="19">
        <f>$H402+(INT(COLUMN(P$1)/2) - 5) * ($A402-$H402)/9</f>
        <v>26666.666666666668</v>
      </c>
      <c r="Q402" s="24">
        <f>MAX(0,O402*(1+inputs!$B$33)-MAX(0,inputs!$B$31*(P402-inputs!$B$30)))</f>
        <v>48177.991303904339</v>
      </c>
      <c r="R402" s="19">
        <f>$H402+(INT(COLUMN(R$1)/2) - 5) * ($A402-$H402)/9</f>
        <v>28888.888888888891</v>
      </c>
      <c r="S402" s="24">
        <f>MAX(0,Q402*(1+inputs!$B$33)-MAX(0,inputs!$B$31*(R402-inputs!$B$30)))</f>
        <v>48117.221173462895</v>
      </c>
      <c r="T402" s="19">
        <f>$H402+(INT(COLUMN(T$1)/2) - 5) * ($A402-$H402)/9</f>
        <v>31111.111111111109</v>
      </c>
      <c r="U402" s="24">
        <f>MAX(0,S402*(1+inputs!$B$33)-MAX(0,inputs!$B$31*(T402-inputs!$B$30)))</f>
        <v>47855.539491064832</v>
      </c>
      <c r="V402" s="19">
        <f>$H402+(INT(COLUMN(V$1)/2) - 5) * ($A402-$H402)/9</f>
        <v>33333.333333333336</v>
      </c>
      <c r="W402" s="24">
        <f>MAX(0,U402*(1+inputs!$B$33)-MAX(0,inputs!$B$31*(V402-inputs!$B$30)))</f>
        <v>47389.932583430797</v>
      </c>
      <c r="X402" s="19">
        <f>$H402+(INT(COLUMN(X$1)/2) - 5) * ($A402-$H402)/9</f>
        <v>35555.555555555555</v>
      </c>
      <c r="Y402" s="24">
        <f>MAX(0,W402*(1+inputs!$B$33)-MAX(0,inputs!$B$31*(X402-inputs!$B$30)))</f>
        <v>46717.341572182253</v>
      </c>
      <c r="Z402" s="19">
        <f>IF(inputs!$B$27="YES",MAX(0,inputs!$B$31*(X402-inputs!$B$30)),0)</f>
        <v>0</v>
      </c>
      <c r="AA402" s="3">
        <f t="shared" si="26"/>
        <v>9120.4750000000004</v>
      </c>
      <c r="AB402" s="1">
        <f t="shared" si="27"/>
        <v>0.33250000000000002</v>
      </c>
      <c r="AC402" s="8">
        <f t="shared" si="24"/>
        <v>30879.525000000001</v>
      </c>
    </row>
    <row r="403" spans="1:29" x14ac:dyDescent="0.2">
      <c r="A403" s="11">
        <f t="shared" si="25"/>
        <v>40100</v>
      </c>
      <c r="B403" s="15">
        <f>inputs!$C$3-MAX(0,MIN((calculations!A403-inputs!$B$8)*0.5,inputs!$C$3))+IF(AND(inputs!$B$23="YES",A403&lt;=inputs!$B$25),inputs!$B$24,0)</f>
        <v>12570</v>
      </c>
      <c r="C403" s="15">
        <f>MAX(0,MIN(A403-B403,inputs!$C$4)*inputs!$B$3)</f>
        <v>5506</v>
      </c>
      <c r="D403" s="16">
        <f>MAX(0,(MIN(A403,inputs!$C$5)-(inputs!$C$4+B403))*inputs!$B$4)</f>
        <v>0</v>
      </c>
      <c r="E403" s="16">
        <f>MAX(0, (calculations!A403-inputs!$C$5)*inputs!$B$5)</f>
        <v>0</v>
      </c>
      <c r="F403" s="19">
        <f>MAX(0,inputs!$B$13*(MIN(calculations!A403,inputs!$C$14)-inputs!$C$13))+MAX(0,inputs!$B$14*(calculations!A403-inputs!$C$14))</f>
        <v>3647.7250000000004</v>
      </c>
      <c r="G403" s="22">
        <f>MAX(MIN((calculations!A403-inputs!$B$21)/10000,100%),0) * inputs!$B$18</f>
        <v>0</v>
      </c>
      <c r="H403" s="24">
        <f>MIN(inputs!$B$32,A403)</f>
        <v>20000</v>
      </c>
      <c r="I403" s="24">
        <f>inputs!$B$29*(1+inputs!$B$33)-MAX(0,inputs!$B$31*(H403-inputs!$B$30))</f>
        <v>46486.999999999993</v>
      </c>
      <c r="J403" s="19">
        <f>$H403+(INT(COLUMN(J$1)/2) - 5) * ($A403-$H403)/9</f>
        <v>20000</v>
      </c>
      <c r="K403" s="24">
        <f>MAX(0,I403*(1+inputs!$B$33)-MAX(0,inputs!$B$31*(J403-inputs!$B$30)))</f>
        <v>47184.304999999986</v>
      </c>
      <c r="L403" s="19">
        <f>$H403+(INT(COLUMN(L$1)/2) - 5) * ($A403-$H403)/9</f>
        <v>22233.333333333332</v>
      </c>
      <c r="M403" s="24">
        <f>MAX(0,K403*(1+inputs!$B$33)-MAX(0,inputs!$B$31*(L403-inputs!$B$30)))</f>
        <v>47707.629574999977</v>
      </c>
      <c r="N403" s="19">
        <f>$H403+(INT(COLUMN(N$1)/2) - 5) * ($A403-$H403)/9</f>
        <v>24466.666666666668</v>
      </c>
      <c r="O403" s="24">
        <f>MAX(0,M403*(1+inputs!$B$33)-MAX(0,inputs!$B$31*(N403-inputs!$B$30)))</f>
        <v>48037.804018624971</v>
      </c>
      <c r="P403" s="19">
        <f>$H403+(INT(COLUMN(P$1)/2) - 5) * ($A403-$H403)/9</f>
        <v>26700</v>
      </c>
      <c r="Q403" s="24">
        <f>MAX(0,O403*(1+inputs!$B$33)-MAX(0,inputs!$B$31*(P403-inputs!$B$30)))</f>
        <v>48171.931078904337</v>
      </c>
      <c r="R403" s="19">
        <f>$H403+(INT(COLUMN(R$1)/2) - 5) * ($A403-$H403)/9</f>
        <v>28933.333333333336</v>
      </c>
      <c r="S403" s="24">
        <f>MAX(0,Q403*(1+inputs!$B$33)-MAX(0,inputs!$B$31*(R403-inputs!$B$30)))</f>
        <v>48107.070045087894</v>
      </c>
      <c r="T403" s="19">
        <f>$H403+(INT(COLUMN(T$1)/2) - 5) * ($A403-$H403)/9</f>
        <v>31166.666666666664</v>
      </c>
      <c r="U403" s="24">
        <f>MAX(0,S403*(1+inputs!$B$33)-MAX(0,inputs!$B$31*(T403-inputs!$B$30)))</f>
        <v>47840.236095764209</v>
      </c>
      <c r="V403" s="19">
        <f>$H403+(INT(COLUMN(V$1)/2) - 5) * ($A403-$H403)/9</f>
        <v>33400</v>
      </c>
      <c r="W403" s="24">
        <f>MAX(0,U403*(1+inputs!$B$33)-MAX(0,inputs!$B$31*(V403-inputs!$B$30)))</f>
        <v>47368.399637200666</v>
      </c>
      <c r="X403" s="19">
        <f>$H403+(INT(COLUMN(X$1)/2) - 5) * ($A403-$H403)/9</f>
        <v>35633.333333333336</v>
      </c>
      <c r="Y403" s="24">
        <f>MAX(0,W403*(1+inputs!$B$33)-MAX(0,inputs!$B$31*(X403-inputs!$B$30)))</f>
        <v>46688.485631758667</v>
      </c>
      <c r="Z403" s="19">
        <f>IF(inputs!$B$27="YES",MAX(0,inputs!$B$31*(X403-inputs!$B$30)),0)</f>
        <v>0</v>
      </c>
      <c r="AA403" s="3">
        <f t="shared" si="26"/>
        <v>9153.7250000000004</v>
      </c>
      <c r="AB403" s="1">
        <f t="shared" si="27"/>
        <v>0.33250000000000002</v>
      </c>
      <c r="AC403" s="8">
        <f t="shared" si="24"/>
        <v>30946.275000000001</v>
      </c>
    </row>
    <row r="404" spans="1:29" x14ac:dyDescent="0.2">
      <c r="A404" s="11">
        <f t="shared" si="25"/>
        <v>40200</v>
      </c>
      <c r="B404" s="15">
        <f>inputs!$C$3-MAX(0,MIN((calculations!A404-inputs!$B$8)*0.5,inputs!$C$3))+IF(AND(inputs!$B$23="YES",A404&lt;=inputs!$B$25),inputs!$B$24,0)</f>
        <v>12570</v>
      </c>
      <c r="C404" s="15">
        <f>MAX(0,MIN(A404-B404,inputs!$C$4)*inputs!$B$3)</f>
        <v>5526</v>
      </c>
      <c r="D404" s="16">
        <f>MAX(0,(MIN(A404,inputs!$C$5)-(inputs!$C$4+B404))*inputs!$B$4)</f>
        <v>0</v>
      </c>
      <c r="E404" s="16">
        <f>MAX(0, (calculations!A404-inputs!$C$5)*inputs!$B$5)</f>
        <v>0</v>
      </c>
      <c r="F404" s="19">
        <f>MAX(0,inputs!$B$13*(MIN(calculations!A404,inputs!$C$14)-inputs!$C$13))+MAX(0,inputs!$B$14*(calculations!A404-inputs!$C$14))</f>
        <v>3660.9750000000004</v>
      </c>
      <c r="G404" s="22">
        <f>MAX(MIN((calculations!A404-inputs!$B$21)/10000,100%),0) * inputs!$B$18</f>
        <v>0</v>
      </c>
      <c r="H404" s="24">
        <f>MIN(inputs!$B$32,A404)</f>
        <v>20000</v>
      </c>
      <c r="I404" s="24">
        <f>inputs!$B$29*(1+inputs!$B$33)-MAX(0,inputs!$B$31*(H404-inputs!$B$30))</f>
        <v>46486.999999999993</v>
      </c>
      <c r="J404" s="19">
        <f>$H404+(INT(COLUMN(J$1)/2) - 5) * ($A404-$H404)/9</f>
        <v>20000</v>
      </c>
      <c r="K404" s="24">
        <f>MAX(0,I404*(1+inputs!$B$33)-MAX(0,inputs!$B$31*(J404-inputs!$B$30)))</f>
        <v>47184.304999999986</v>
      </c>
      <c r="L404" s="19">
        <f>$H404+(INT(COLUMN(L$1)/2) - 5) * ($A404-$H404)/9</f>
        <v>22244.444444444445</v>
      </c>
      <c r="M404" s="24">
        <f>MAX(0,K404*(1+inputs!$B$33)-MAX(0,inputs!$B$31*(L404-inputs!$B$30)))</f>
        <v>47706.629574999977</v>
      </c>
      <c r="N404" s="19">
        <f>$H404+(INT(COLUMN(N$1)/2) - 5) * ($A404-$H404)/9</f>
        <v>24488.888888888891</v>
      </c>
      <c r="O404" s="24">
        <f>MAX(0,M404*(1+inputs!$B$33)-MAX(0,inputs!$B$31*(N404-inputs!$B$30)))</f>
        <v>48034.789018624972</v>
      </c>
      <c r="P404" s="19">
        <f>$H404+(INT(COLUMN(P$1)/2) - 5) * ($A404-$H404)/9</f>
        <v>26733.333333333332</v>
      </c>
      <c r="Q404" s="24">
        <f>MAX(0,O404*(1+inputs!$B$33)-MAX(0,inputs!$B$31*(P404-inputs!$B$30)))</f>
        <v>48165.870853904336</v>
      </c>
      <c r="R404" s="19">
        <f>$H404+(INT(COLUMN(R$1)/2) - 5) * ($A404-$H404)/9</f>
        <v>28977.777777777777</v>
      </c>
      <c r="S404" s="24">
        <f>MAX(0,Q404*(1+inputs!$B$33)-MAX(0,inputs!$B$31*(R404-inputs!$B$30)))</f>
        <v>48096.918916712893</v>
      </c>
      <c r="T404" s="19">
        <f>$H404+(INT(COLUMN(T$1)/2) - 5) * ($A404-$H404)/9</f>
        <v>31222.222222222223</v>
      </c>
      <c r="U404" s="24">
        <f>MAX(0,S404*(1+inputs!$B$33)-MAX(0,inputs!$B$31*(T404-inputs!$B$30)))</f>
        <v>47824.932700463578</v>
      </c>
      <c r="V404" s="19">
        <f>$H404+(INT(COLUMN(V$1)/2) - 5) * ($A404-$H404)/9</f>
        <v>33466.666666666664</v>
      </c>
      <c r="W404" s="24">
        <f>MAX(0,U404*(1+inputs!$B$33)-MAX(0,inputs!$B$31*(V404-inputs!$B$30)))</f>
        <v>47346.866690970528</v>
      </c>
      <c r="X404" s="19">
        <f>$H404+(INT(COLUMN(X$1)/2) - 5) * ($A404-$H404)/9</f>
        <v>35711.111111111109</v>
      </c>
      <c r="Y404" s="24">
        <f>MAX(0,W404*(1+inputs!$B$33)-MAX(0,inputs!$B$31*(X404-inputs!$B$30)))</f>
        <v>46659.629691335082</v>
      </c>
      <c r="Z404" s="19">
        <f>IF(inputs!$B$27="YES",MAX(0,inputs!$B$31*(X404-inputs!$B$30)),0)</f>
        <v>0</v>
      </c>
      <c r="AA404" s="3">
        <f t="shared" si="26"/>
        <v>9186.9750000000004</v>
      </c>
      <c r="AB404" s="1">
        <f t="shared" si="27"/>
        <v>0.33250000000000002</v>
      </c>
      <c r="AC404" s="8">
        <f t="shared" si="24"/>
        <v>31013.025000000001</v>
      </c>
    </row>
    <row r="405" spans="1:29" x14ac:dyDescent="0.2">
      <c r="A405" s="11">
        <f t="shared" si="25"/>
        <v>40300</v>
      </c>
      <c r="B405" s="15">
        <f>inputs!$C$3-MAX(0,MIN((calculations!A405-inputs!$B$8)*0.5,inputs!$C$3))+IF(AND(inputs!$B$23="YES",A405&lt;=inputs!$B$25),inputs!$B$24,0)</f>
        <v>12570</v>
      </c>
      <c r="C405" s="15">
        <f>MAX(0,MIN(A405-B405,inputs!$C$4)*inputs!$B$3)</f>
        <v>5546</v>
      </c>
      <c r="D405" s="16">
        <f>MAX(0,(MIN(A405,inputs!$C$5)-(inputs!$C$4+B405))*inputs!$B$4)</f>
        <v>0</v>
      </c>
      <c r="E405" s="16">
        <f>MAX(0, (calculations!A405-inputs!$C$5)*inputs!$B$5)</f>
        <v>0</v>
      </c>
      <c r="F405" s="19">
        <f>MAX(0,inputs!$B$13*(MIN(calculations!A405,inputs!$C$14)-inputs!$C$13))+MAX(0,inputs!$B$14*(calculations!A405-inputs!$C$14))</f>
        <v>3674.2250000000004</v>
      </c>
      <c r="G405" s="22">
        <f>MAX(MIN((calculations!A405-inputs!$B$21)/10000,100%),0) * inputs!$B$18</f>
        <v>0</v>
      </c>
      <c r="H405" s="24">
        <f>MIN(inputs!$B$32,A405)</f>
        <v>20000</v>
      </c>
      <c r="I405" s="24">
        <f>inputs!$B$29*(1+inputs!$B$33)-MAX(0,inputs!$B$31*(H405-inputs!$B$30))</f>
        <v>46486.999999999993</v>
      </c>
      <c r="J405" s="19">
        <f>$H405+(INT(COLUMN(J$1)/2) - 5) * ($A405-$H405)/9</f>
        <v>20000</v>
      </c>
      <c r="K405" s="24">
        <f>MAX(0,I405*(1+inputs!$B$33)-MAX(0,inputs!$B$31*(J405-inputs!$B$30)))</f>
        <v>47184.304999999986</v>
      </c>
      <c r="L405" s="19">
        <f>$H405+(INT(COLUMN(L$1)/2) - 5) * ($A405-$H405)/9</f>
        <v>22255.555555555555</v>
      </c>
      <c r="M405" s="24">
        <f>MAX(0,K405*(1+inputs!$B$33)-MAX(0,inputs!$B$31*(L405-inputs!$B$30)))</f>
        <v>47705.629574999977</v>
      </c>
      <c r="N405" s="19">
        <f>$H405+(INT(COLUMN(N$1)/2) - 5) * ($A405-$H405)/9</f>
        <v>24511.111111111109</v>
      </c>
      <c r="O405" s="24">
        <f>MAX(0,M405*(1+inputs!$B$33)-MAX(0,inputs!$B$31*(N405-inputs!$B$30)))</f>
        <v>48031.774018624972</v>
      </c>
      <c r="P405" s="19">
        <f>$H405+(INT(COLUMN(P$1)/2) - 5) * ($A405-$H405)/9</f>
        <v>26766.666666666668</v>
      </c>
      <c r="Q405" s="24">
        <f>MAX(0,O405*(1+inputs!$B$33)-MAX(0,inputs!$B$31*(P405-inputs!$B$30)))</f>
        <v>48159.810628904343</v>
      </c>
      <c r="R405" s="19">
        <f>$H405+(INT(COLUMN(R$1)/2) - 5) * ($A405-$H405)/9</f>
        <v>29022.222222222223</v>
      </c>
      <c r="S405" s="24">
        <f>MAX(0,Q405*(1+inputs!$B$33)-MAX(0,inputs!$B$31*(R405-inputs!$B$30)))</f>
        <v>48086.7677883379</v>
      </c>
      <c r="T405" s="19">
        <f>$H405+(INT(COLUMN(T$1)/2) - 5) * ($A405-$H405)/9</f>
        <v>31277.777777777777</v>
      </c>
      <c r="U405" s="24">
        <f>MAX(0,S405*(1+inputs!$B$33)-MAX(0,inputs!$B$31*(T405-inputs!$B$30)))</f>
        <v>47809.629305162962</v>
      </c>
      <c r="V405" s="19">
        <f>$H405+(INT(COLUMN(V$1)/2) - 5) * ($A405-$H405)/9</f>
        <v>33533.333333333336</v>
      </c>
      <c r="W405" s="24">
        <f>MAX(0,U405*(1+inputs!$B$33)-MAX(0,inputs!$B$31*(V405-inputs!$B$30)))</f>
        <v>47325.333744740397</v>
      </c>
      <c r="X405" s="19">
        <f>$H405+(INT(COLUMN(X$1)/2) - 5) * ($A405-$H405)/9</f>
        <v>35788.888888888891</v>
      </c>
      <c r="Y405" s="24">
        <f>MAX(0,W405*(1+inputs!$B$33)-MAX(0,inputs!$B$31*(X405-inputs!$B$30)))</f>
        <v>46630.773750911496</v>
      </c>
      <c r="Z405" s="19">
        <f>IF(inputs!$B$27="YES",MAX(0,inputs!$B$31*(X405-inputs!$B$30)),0)</f>
        <v>0</v>
      </c>
      <c r="AA405" s="3">
        <f t="shared" si="26"/>
        <v>9220.2250000000004</v>
      </c>
      <c r="AB405" s="1">
        <f t="shared" si="27"/>
        <v>0.33250000000000002</v>
      </c>
      <c r="AC405" s="8">
        <f t="shared" si="24"/>
        <v>31079.775000000001</v>
      </c>
    </row>
    <row r="406" spans="1:29" x14ac:dyDescent="0.2">
      <c r="A406" s="11">
        <f t="shared" si="25"/>
        <v>40400</v>
      </c>
      <c r="B406" s="15">
        <f>inputs!$C$3-MAX(0,MIN((calculations!A406-inputs!$B$8)*0.5,inputs!$C$3))+IF(AND(inputs!$B$23="YES",A406&lt;=inputs!$B$25),inputs!$B$24,0)</f>
        <v>12570</v>
      </c>
      <c r="C406" s="15">
        <f>MAX(0,MIN(A406-B406,inputs!$C$4)*inputs!$B$3)</f>
        <v>5566</v>
      </c>
      <c r="D406" s="16">
        <f>MAX(0,(MIN(A406,inputs!$C$5)-(inputs!$C$4+B406))*inputs!$B$4)</f>
        <v>0</v>
      </c>
      <c r="E406" s="16">
        <f>MAX(0, (calculations!A406-inputs!$C$5)*inputs!$B$5)</f>
        <v>0</v>
      </c>
      <c r="F406" s="19">
        <f>MAX(0,inputs!$B$13*(MIN(calculations!A406,inputs!$C$14)-inputs!$C$13))+MAX(0,inputs!$B$14*(calculations!A406-inputs!$C$14))</f>
        <v>3687.4750000000004</v>
      </c>
      <c r="G406" s="22">
        <f>MAX(MIN((calculations!A406-inputs!$B$21)/10000,100%),0) * inputs!$B$18</f>
        <v>0</v>
      </c>
      <c r="H406" s="24">
        <f>MIN(inputs!$B$32,A406)</f>
        <v>20000</v>
      </c>
      <c r="I406" s="24">
        <f>inputs!$B$29*(1+inputs!$B$33)-MAX(0,inputs!$B$31*(H406-inputs!$B$30))</f>
        <v>46486.999999999993</v>
      </c>
      <c r="J406" s="19">
        <f>$H406+(INT(COLUMN(J$1)/2) - 5) * ($A406-$H406)/9</f>
        <v>20000</v>
      </c>
      <c r="K406" s="24">
        <f>MAX(0,I406*(1+inputs!$B$33)-MAX(0,inputs!$B$31*(J406-inputs!$B$30)))</f>
        <v>47184.304999999986</v>
      </c>
      <c r="L406" s="19">
        <f>$H406+(INT(COLUMN(L$1)/2) - 5) * ($A406-$H406)/9</f>
        <v>22266.666666666668</v>
      </c>
      <c r="M406" s="24">
        <f>MAX(0,K406*(1+inputs!$B$33)-MAX(0,inputs!$B$31*(L406-inputs!$B$30)))</f>
        <v>47704.629574999977</v>
      </c>
      <c r="N406" s="19">
        <f>$H406+(INT(COLUMN(N$1)/2) - 5) * ($A406-$H406)/9</f>
        <v>24533.333333333332</v>
      </c>
      <c r="O406" s="24">
        <f>MAX(0,M406*(1+inputs!$B$33)-MAX(0,inputs!$B$31*(N406-inputs!$B$30)))</f>
        <v>48028.759018624973</v>
      </c>
      <c r="P406" s="19">
        <f>$H406+(INT(COLUMN(P$1)/2) - 5) * ($A406-$H406)/9</f>
        <v>26800</v>
      </c>
      <c r="Q406" s="24">
        <f>MAX(0,O406*(1+inputs!$B$33)-MAX(0,inputs!$B$31*(P406-inputs!$B$30)))</f>
        <v>48153.750403904342</v>
      </c>
      <c r="R406" s="19">
        <f>$H406+(INT(COLUMN(R$1)/2) - 5) * ($A406-$H406)/9</f>
        <v>29066.666666666664</v>
      </c>
      <c r="S406" s="24">
        <f>MAX(0,Q406*(1+inputs!$B$33)-MAX(0,inputs!$B$31*(R406-inputs!$B$30)))</f>
        <v>48076.6166599629</v>
      </c>
      <c r="T406" s="19">
        <f>$H406+(INT(COLUMN(T$1)/2) - 5) * ($A406-$H406)/9</f>
        <v>31333.333333333336</v>
      </c>
      <c r="U406" s="24">
        <f>MAX(0,S406*(1+inputs!$B$33)-MAX(0,inputs!$B$31*(T406-inputs!$B$30)))</f>
        <v>47794.325909862338</v>
      </c>
      <c r="V406" s="19">
        <f>$H406+(INT(COLUMN(V$1)/2) - 5) * ($A406-$H406)/9</f>
        <v>33600</v>
      </c>
      <c r="W406" s="24">
        <f>MAX(0,U406*(1+inputs!$B$33)-MAX(0,inputs!$B$31*(V406-inputs!$B$30)))</f>
        <v>47303.800798510267</v>
      </c>
      <c r="X406" s="19">
        <f>$H406+(INT(COLUMN(X$1)/2) - 5) * ($A406-$H406)/9</f>
        <v>35866.666666666664</v>
      </c>
      <c r="Y406" s="24">
        <f>MAX(0,W406*(1+inputs!$B$33)-MAX(0,inputs!$B$31*(X406-inputs!$B$30)))</f>
        <v>46601.91781048791</v>
      </c>
      <c r="Z406" s="19">
        <f>IF(inputs!$B$27="YES",MAX(0,inputs!$B$31*(X406-inputs!$B$30)),0)</f>
        <v>0</v>
      </c>
      <c r="AA406" s="3">
        <f t="shared" si="26"/>
        <v>9253.4750000000004</v>
      </c>
      <c r="AB406" s="1">
        <f t="shared" si="27"/>
        <v>0.33250000000000002</v>
      </c>
      <c r="AC406" s="8">
        <f t="shared" si="24"/>
        <v>31146.525000000001</v>
      </c>
    </row>
    <row r="407" spans="1:29" x14ac:dyDescent="0.2">
      <c r="A407" s="11">
        <f t="shared" si="25"/>
        <v>40500</v>
      </c>
      <c r="B407" s="15">
        <f>inputs!$C$3-MAX(0,MIN((calculations!A407-inputs!$B$8)*0.5,inputs!$C$3))+IF(AND(inputs!$B$23="YES",A407&lt;=inputs!$B$25),inputs!$B$24,0)</f>
        <v>12570</v>
      </c>
      <c r="C407" s="15">
        <f>MAX(0,MIN(A407-B407,inputs!$C$4)*inputs!$B$3)</f>
        <v>5586</v>
      </c>
      <c r="D407" s="16">
        <f>MAX(0,(MIN(A407,inputs!$C$5)-(inputs!$C$4+B407))*inputs!$B$4)</f>
        <v>0</v>
      </c>
      <c r="E407" s="16">
        <f>MAX(0, (calculations!A407-inputs!$C$5)*inputs!$B$5)</f>
        <v>0</v>
      </c>
      <c r="F407" s="19">
        <f>MAX(0,inputs!$B$13*(MIN(calculations!A407,inputs!$C$14)-inputs!$C$13))+MAX(0,inputs!$B$14*(calculations!A407-inputs!$C$14))</f>
        <v>3700.7250000000004</v>
      </c>
      <c r="G407" s="22">
        <f>MAX(MIN((calculations!A407-inputs!$B$21)/10000,100%),0) * inputs!$B$18</f>
        <v>0</v>
      </c>
      <c r="H407" s="24">
        <f>MIN(inputs!$B$32,A407)</f>
        <v>20000</v>
      </c>
      <c r="I407" s="24">
        <f>inputs!$B$29*(1+inputs!$B$33)-MAX(0,inputs!$B$31*(H407-inputs!$B$30))</f>
        <v>46486.999999999993</v>
      </c>
      <c r="J407" s="19">
        <f>$H407+(INT(COLUMN(J$1)/2) - 5) * ($A407-$H407)/9</f>
        <v>20000</v>
      </c>
      <c r="K407" s="24">
        <f>MAX(0,I407*(1+inputs!$B$33)-MAX(0,inputs!$B$31*(J407-inputs!$B$30)))</f>
        <v>47184.304999999986</v>
      </c>
      <c r="L407" s="19">
        <f>$H407+(INT(COLUMN(L$1)/2) - 5) * ($A407-$H407)/9</f>
        <v>22277.777777777777</v>
      </c>
      <c r="M407" s="24">
        <f>MAX(0,K407*(1+inputs!$B$33)-MAX(0,inputs!$B$31*(L407-inputs!$B$30)))</f>
        <v>47703.629574999977</v>
      </c>
      <c r="N407" s="19">
        <f>$H407+(INT(COLUMN(N$1)/2) - 5) * ($A407-$H407)/9</f>
        <v>24555.555555555555</v>
      </c>
      <c r="O407" s="24">
        <f>MAX(0,M407*(1+inputs!$B$33)-MAX(0,inputs!$B$31*(N407-inputs!$B$30)))</f>
        <v>48025.744018624973</v>
      </c>
      <c r="P407" s="19">
        <f>$H407+(INT(COLUMN(P$1)/2) - 5) * ($A407-$H407)/9</f>
        <v>26833.333333333332</v>
      </c>
      <c r="Q407" s="24">
        <f>MAX(0,O407*(1+inputs!$B$33)-MAX(0,inputs!$B$31*(P407-inputs!$B$30)))</f>
        <v>48147.69017890434</v>
      </c>
      <c r="R407" s="19">
        <f>$H407+(INT(COLUMN(R$1)/2) - 5) * ($A407-$H407)/9</f>
        <v>29111.111111111109</v>
      </c>
      <c r="S407" s="24">
        <f>MAX(0,Q407*(1+inputs!$B$33)-MAX(0,inputs!$B$31*(R407-inputs!$B$30)))</f>
        <v>48066.465531587899</v>
      </c>
      <c r="T407" s="19">
        <f>$H407+(INT(COLUMN(T$1)/2) - 5) * ($A407-$H407)/9</f>
        <v>31388.888888888891</v>
      </c>
      <c r="U407" s="24">
        <f>MAX(0,S407*(1+inputs!$B$33)-MAX(0,inputs!$B$31*(T407-inputs!$B$30)))</f>
        <v>47779.022514561708</v>
      </c>
      <c r="V407" s="19">
        <f>$H407+(INT(COLUMN(V$1)/2) - 5) * ($A407-$H407)/9</f>
        <v>33666.666666666664</v>
      </c>
      <c r="W407" s="24">
        <f>MAX(0,U407*(1+inputs!$B$33)-MAX(0,inputs!$B$31*(V407-inputs!$B$30)))</f>
        <v>47282.267852280129</v>
      </c>
      <c r="X407" s="19">
        <f>$H407+(INT(COLUMN(X$1)/2) - 5) * ($A407-$H407)/9</f>
        <v>35944.444444444445</v>
      </c>
      <c r="Y407" s="24">
        <f>MAX(0,W407*(1+inputs!$B$33)-MAX(0,inputs!$B$31*(X407-inputs!$B$30)))</f>
        <v>46573.061870064324</v>
      </c>
      <c r="Z407" s="19">
        <f>IF(inputs!$B$27="YES",MAX(0,inputs!$B$31*(X407-inputs!$B$30)),0)</f>
        <v>0</v>
      </c>
      <c r="AA407" s="3">
        <f t="shared" si="26"/>
        <v>9286.7250000000004</v>
      </c>
      <c r="AB407" s="1">
        <f t="shared" si="27"/>
        <v>0.33250000000000002</v>
      </c>
      <c r="AC407" s="8">
        <f t="shared" si="24"/>
        <v>31213.275000000001</v>
      </c>
    </row>
    <row r="408" spans="1:29" x14ac:dyDescent="0.2">
      <c r="A408" s="11">
        <f t="shared" si="25"/>
        <v>40600</v>
      </c>
      <c r="B408" s="15">
        <f>inputs!$C$3-MAX(0,MIN((calculations!A408-inputs!$B$8)*0.5,inputs!$C$3))+IF(AND(inputs!$B$23="YES",A408&lt;=inputs!$B$25),inputs!$B$24,0)</f>
        <v>12570</v>
      </c>
      <c r="C408" s="15">
        <f>MAX(0,MIN(A408-B408,inputs!$C$4)*inputs!$B$3)</f>
        <v>5606</v>
      </c>
      <c r="D408" s="16">
        <f>MAX(0,(MIN(A408,inputs!$C$5)-(inputs!$C$4+B408))*inputs!$B$4)</f>
        <v>0</v>
      </c>
      <c r="E408" s="16">
        <f>MAX(0, (calculations!A408-inputs!$C$5)*inputs!$B$5)</f>
        <v>0</v>
      </c>
      <c r="F408" s="19">
        <f>MAX(0,inputs!$B$13*(MIN(calculations!A408,inputs!$C$14)-inputs!$C$13))+MAX(0,inputs!$B$14*(calculations!A408-inputs!$C$14))</f>
        <v>3713.9750000000004</v>
      </c>
      <c r="G408" s="22">
        <f>MAX(MIN((calculations!A408-inputs!$B$21)/10000,100%),0) * inputs!$B$18</f>
        <v>0</v>
      </c>
      <c r="H408" s="24">
        <f>MIN(inputs!$B$32,A408)</f>
        <v>20000</v>
      </c>
      <c r="I408" s="24">
        <f>inputs!$B$29*(1+inputs!$B$33)-MAX(0,inputs!$B$31*(H408-inputs!$B$30))</f>
        <v>46486.999999999993</v>
      </c>
      <c r="J408" s="19">
        <f>$H408+(INT(COLUMN(J$1)/2) - 5) * ($A408-$H408)/9</f>
        <v>20000</v>
      </c>
      <c r="K408" s="24">
        <f>MAX(0,I408*(1+inputs!$B$33)-MAX(0,inputs!$B$31*(J408-inputs!$B$30)))</f>
        <v>47184.304999999986</v>
      </c>
      <c r="L408" s="19">
        <f>$H408+(INT(COLUMN(L$1)/2) - 5) * ($A408-$H408)/9</f>
        <v>22288.888888888891</v>
      </c>
      <c r="M408" s="24">
        <f>MAX(0,K408*(1+inputs!$B$33)-MAX(0,inputs!$B$31*(L408-inputs!$B$30)))</f>
        <v>47702.629574999977</v>
      </c>
      <c r="N408" s="19">
        <f>$H408+(INT(COLUMN(N$1)/2) - 5) * ($A408-$H408)/9</f>
        <v>24577.777777777777</v>
      </c>
      <c r="O408" s="24">
        <f>MAX(0,M408*(1+inputs!$B$33)-MAX(0,inputs!$B$31*(N408-inputs!$B$30)))</f>
        <v>48022.729018624967</v>
      </c>
      <c r="P408" s="19">
        <f>$H408+(INT(COLUMN(P$1)/2) - 5) * ($A408-$H408)/9</f>
        <v>26866.666666666668</v>
      </c>
      <c r="Q408" s="24">
        <f>MAX(0,O408*(1+inputs!$B$33)-MAX(0,inputs!$B$31*(P408-inputs!$B$30)))</f>
        <v>48141.629953904332</v>
      </c>
      <c r="R408" s="19">
        <f>$H408+(INT(COLUMN(R$1)/2) - 5) * ($A408-$H408)/9</f>
        <v>29155.555555555555</v>
      </c>
      <c r="S408" s="24">
        <f>MAX(0,Q408*(1+inputs!$B$33)-MAX(0,inputs!$B$31*(R408-inputs!$B$30)))</f>
        <v>48056.314403212891</v>
      </c>
      <c r="T408" s="19">
        <f>$H408+(INT(COLUMN(T$1)/2) - 5) * ($A408-$H408)/9</f>
        <v>31444.444444444445</v>
      </c>
      <c r="U408" s="24">
        <f>MAX(0,S408*(1+inputs!$B$33)-MAX(0,inputs!$B$31*(T408-inputs!$B$30)))</f>
        <v>47763.719119261077</v>
      </c>
      <c r="V408" s="19">
        <f>$H408+(INT(COLUMN(V$1)/2) - 5) * ($A408-$H408)/9</f>
        <v>33733.333333333336</v>
      </c>
      <c r="W408" s="24">
        <f>MAX(0,U408*(1+inputs!$B$33)-MAX(0,inputs!$B$31*(V408-inputs!$B$30)))</f>
        <v>47260.734906049984</v>
      </c>
      <c r="X408" s="19">
        <f>$H408+(INT(COLUMN(X$1)/2) - 5) * ($A408-$H408)/9</f>
        <v>36022.222222222219</v>
      </c>
      <c r="Y408" s="24">
        <f>MAX(0,W408*(1+inputs!$B$33)-MAX(0,inputs!$B$31*(X408-inputs!$B$30)))</f>
        <v>46544.205929640724</v>
      </c>
      <c r="Z408" s="19">
        <f>IF(inputs!$B$27="YES",MAX(0,inputs!$B$31*(X408-inputs!$B$30)),0)</f>
        <v>0</v>
      </c>
      <c r="AA408" s="3">
        <f t="shared" si="26"/>
        <v>9319.9750000000004</v>
      </c>
      <c r="AB408" s="1">
        <f t="shared" si="27"/>
        <v>0.33250000000000002</v>
      </c>
      <c r="AC408" s="8">
        <f t="shared" si="24"/>
        <v>31280.025000000001</v>
      </c>
    </row>
    <row r="409" spans="1:29" x14ac:dyDescent="0.2">
      <c r="A409" s="11">
        <f t="shared" si="25"/>
        <v>40700</v>
      </c>
      <c r="B409" s="15">
        <f>inputs!$C$3-MAX(0,MIN((calculations!A409-inputs!$B$8)*0.5,inputs!$C$3))+IF(AND(inputs!$B$23="YES",A409&lt;=inputs!$B$25),inputs!$B$24,0)</f>
        <v>12570</v>
      </c>
      <c r="C409" s="15">
        <f>MAX(0,MIN(A409-B409,inputs!$C$4)*inputs!$B$3)</f>
        <v>5626</v>
      </c>
      <c r="D409" s="16">
        <f>MAX(0,(MIN(A409,inputs!$C$5)-(inputs!$C$4+B409))*inputs!$B$4)</f>
        <v>0</v>
      </c>
      <c r="E409" s="16">
        <f>MAX(0, (calculations!A409-inputs!$C$5)*inputs!$B$5)</f>
        <v>0</v>
      </c>
      <c r="F409" s="19">
        <f>MAX(0,inputs!$B$13*(MIN(calculations!A409,inputs!$C$14)-inputs!$C$13))+MAX(0,inputs!$B$14*(calculations!A409-inputs!$C$14))</f>
        <v>3727.2250000000004</v>
      </c>
      <c r="G409" s="22">
        <f>MAX(MIN((calculations!A409-inputs!$B$21)/10000,100%),0) * inputs!$B$18</f>
        <v>0</v>
      </c>
      <c r="H409" s="24">
        <f>MIN(inputs!$B$32,A409)</f>
        <v>20000</v>
      </c>
      <c r="I409" s="24">
        <f>inputs!$B$29*(1+inputs!$B$33)-MAX(0,inputs!$B$31*(H409-inputs!$B$30))</f>
        <v>46486.999999999993</v>
      </c>
      <c r="J409" s="19">
        <f>$H409+(INT(COLUMN(J$1)/2) - 5) * ($A409-$H409)/9</f>
        <v>20000</v>
      </c>
      <c r="K409" s="24">
        <f>MAX(0,I409*(1+inputs!$B$33)-MAX(0,inputs!$B$31*(J409-inputs!$B$30)))</f>
        <v>47184.304999999986</v>
      </c>
      <c r="L409" s="19">
        <f>$H409+(INT(COLUMN(L$1)/2) - 5) * ($A409-$H409)/9</f>
        <v>22300</v>
      </c>
      <c r="M409" s="24">
        <f>MAX(0,K409*(1+inputs!$B$33)-MAX(0,inputs!$B$31*(L409-inputs!$B$30)))</f>
        <v>47701.629574999977</v>
      </c>
      <c r="N409" s="19">
        <f>$H409+(INT(COLUMN(N$1)/2) - 5) * ($A409-$H409)/9</f>
        <v>24600</v>
      </c>
      <c r="O409" s="24">
        <f>MAX(0,M409*(1+inputs!$B$33)-MAX(0,inputs!$B$31*(N409-inputs!$B$30)))</f>
        <v>48019.714018624967</v>
      </c>
      <c r="P409" s="19">
        <f>$H409+(INT(COLUMN(P$1)/2) - 5) * ($A409-$H409)/9</f>
        <v>26900</v>
      </c>
      <c r="Q409" s="24">
        <f>MAX(0,O409*(1+inputs!$B$33)-MAX(0,inputs!$B$31*(P409-inputs!$B$30)))</f>
        <v>48135.569728904338</v>
      </c>
      <c r="R409" s="19">
        <f>$H409+(INT(COLUMN(R$1)/2) - 5) * ($A409-$H409)/9</f>
        <v>29200</v>
      </c>
      <c r="S409" s="24">
        <f>MAX(0,Q409*(1+inputs!$B$33)-MAX(0,inputs!$B$31*(R409-inputs!$B$30)))</f>
        <v>48046.163274837898</v>
      </c>
      <c r="T409" s="19">
        <f>$H409+(INT(COLUMN(T$1)/2) - 5) * ($A409-$H409)/9</f>
        <v>31500</v>
      </c>
      <c r="U409" s="24">
        <f>MAX(0,S409*(1+inputs!$B$33)-MAX(0,inputs!$B$31*(T409-inputs!$B$30)))</f>
        <v>47748.415723960461</v>
      </c>
      <c r="V409" s="19">
        <f>$H409+(INT(COLUMN(V$1)/2) - 5) * ($A409-$H409)/9</f>
        <v>33800</v>
      </c>
      <c r="W409" s="24">
        <f>MAX(0,U409*(1+inputs!$B$33)-MAX(0,inputs!$B$31*(V409-inputs!$B$30)))</f>
        <v>47239.20195981986</v>
      </c>
      <c r="X409" s="19">
        <f>$H409+(INT(COLUMN(X$1)/2) - 5) * ($A409-$H409)/9</f>
        <v>36100</v>
      </c>
      <c r="Y409" s="24">
        <f>MAX(0,W409*(1+inputs!$B$33)-MAX(0,inputs!$B$31*(X409-inputs!$B$30)))</f>
        <v>46515.349989217153</v>
      </c>
      <c r="Z409" s="19">
        <f>IF(inputs!$B$27="YES",MAX(0,inputs!$B$31*(X409-inputs!$B$30)),0)</f>
        <v>0</v>
      </c>
      <c r="AA409" s="3">
        <f t="shared" si="26"/>
        <v>9353.2250000000004</v>
      </c>
      <c r="AB409" s="1">
        <f t="shared" si="27"/>
        <v>0.33250000000000002</v>
      </c>
      <c r="AC409" s="8">
        <f t="shared" si="24"/>
        <v>31346.775000000001</v>
      </c>
    </row>
    <row r="410" spans="1:29" x14ac:dyDescent="0.2">
      <c r="A410" s="11">
        <f t="shared" si="25"/>
        <v>40800</v>
      </c>
      <c r="B410" s="15">
        <f>inputs!$C$3-MAX(0,MIN((calculations!A410-inputs!$B$8)*0.5,inputs!$C$3))+IF(AND(inputs!$B$23="YES",A410&lt;=inputs!$B$25),inputs!$B$24,0)</f>
        <v>12570</v>
      </c>
      <c r="C410" s="15">
        <f>MAX(0,MIN(A410-B410,inputs!$C$4)*inputs!$B$3)</f>
        <v>5646</v>
      </c>
      <c r="D410" s="16">
        <f>MAX(0,(MIN(A410,inputs!$C$5)-(inputs!$C$4+B410))*inputs!$B$4)</f>
        <v>0</v>
      </c>
      <c r="E410" s="16">
        <f>MAX(0, (calculations!A410-inputs!$C$5)*inputs!$B$5)</f>
        <v>0</v>
      </c>
      <c r="F410" s="19">
        <f>MAX(0,inputs!$B$13*(MIN(calculations!A410,inputs!$C$14)-inputs!$C$13))+MAX(0,inputs!$B$14*(calculations!A410-inputs!$C$14))</f>
        <v>3740.4750000000004</v>
      </c>
      <c r="G410" s="22">
        <f>MAX(MIN((calculations!A410-inputs!$B$21)/10000,100%),0) * inputs!$B$18</f>
        <v>0</v>
      </c>
      <c r="H410" s="24">
        <f>MIN(inputs!$B$32,A410)</f>
        <v>20000</v>
      </c>
      <c r="I410" s="24">
        <f>inputs!$B$29*(1+inputs!$B$33)-MAX(0,inputs!$B$31*(H410-inputs!$B$30))</f>
        <v>46486.999999999993</v>
      </c>
      <c r="J410" s="19">
        <f>$H410+(INT(COLUMN(J$1)/2) - 5) * ($A410-$H410)/9</f>
        <v>20000</v>
      </c>
      <c r="K410" s="24">
        <f>MAX(0,I410*(1+inputs!$B$33)-MAX(0,inputs!$B$31*(J410-inputs!$B$30)))</f>
        <v>47184.304999999986</v>
      </c>
      <c r="L410" s="19">
        <f>$H410+(INT(COLUMN(L$1)/2) - 5) * ($A410-$H410)/9</f>
        <v>22311.111111111109</v>
      </c>
      <c r="M410" s="24">
        <f>MAX(0,K410*(1+inputs!$B$33)-MAX(0,inputs!$B$31*(L410-inputs!$B$30)))</f>
        <v>47700.629574999977</v>
      </c>
      <c r="N410" s="19">
        <f>$H410+(INT(COLUMN(N$1)/2) - 5) * ($A410-$H410)/9</f>
        <v>24622.222222222223</v>
      </c>
      <c r="O410" s="24">
        <f>MAX(0,M410*(1+inputs!$B$33)-MAX(0,inputs!$B$31*(N410-inputs!$B$30)))</f>
        <v>48016.699018624968</v>
      </c>
      <c r="P410" s="19">
        <f>$H410+(INT(COLUMN(P$1)/2) - 5) * ($A410-$H410)/9</f>
        <v>26933.333333333332</v>
      </c>
      <c r="Q410" s="24">
        <f>MAX(0,O410*(1+inputs!$B$33)-MAX(0,inputs!$B$31*(P410-inputs!$B$30)))</f>
        <v>48129.509503904337</v>
      </c>
      <c r="R410" s="19">
        <f>$H410+(INT(COLUMN(R$1)/2) - 5) * ($A410-$H410)/9</f>
        <v>29244.444444444445</v>
      </c>
      <c r="S410" s="24">
        <f>MAX(0,Q410*(1+inputs!$B$33)-MAX(0,inputs!$B$31*(R410-inputs!$B$30)))</f>
        <v>48036.012146462897</v>
      </c>
      <c r="T410" s="19">
        <f>$H410+(INT(COLUMN(T$1)/2) - 5) * ($A410-$H410)/9</f>
        <v>31555.555555555555</v>
      </c>
      <c r="U410" s="24">
        <f>MAX(0,S410*(1+inputs!$B$33)-MAX(0,inputs!$B$31*(T410-inputs!$B$30)))</f>
        <v>47733.11232865983</v>
      </c>
      <c r="V410" s="19">
        <f>$H410+(INT(COLUMN(V$1)/2) - 5) * ($A410-$H410)/9</f>
        <v>33866.666666666664</v>
      </c>
      <c r="W410" s="24">
        <f>MAX(0,U410*(1+inputs!$B$33)-MAX(0,inputs!$B$31*(V410-inputs!$B$30)))</f>
        <v>47217.669013589722</v>
      </c>
      <c r="X410" s="19">
        <f>$H410+(INT(COLUMN(X$1)/2) - 5) * ($A410-$H410)/9</f>
        <v>36177.777777777781</v>
      </c>
      <c r="Y410" s="24">
        <f>MAX(0,W410*(1+inputs!$B$33)-MAX(0,inputs!$B$31*(X410-inputs!$B$30)))</f>
        <v>46486.49404879356</v>
      </c>
      <c r="Z410" s="19">
        <f>IF(inputs!$B$27="YES",MAX(0,inputs!$B$31*(X410-inputs!$B$30)),0)</f>
        <v>0</v>
      </c>
      <c r="AA410" s="3">
        <f t="shared" si="26"/>
        <v>9386.4750000000004</v>
      </c>
      <c r="AB410" s="1">
        <f t="shared" si="27"/>
        <v>0.33250000000000002</v>
      </c>
      <c r="AC410" s="8">
        <f t="shared" si="24"/>
        <v>31413.525000000001</v>
      </c>
    </row>
    <row r="411" spans="1:29" x14ac:dyDescent="0.2">
      <c r="A411" s="11">
        <f t="shared" si="25"/>
        <v>40900</v>
      </c>
      <c r="B411" s="15">
        <f>inputs!$C$3-MAX(0,MIN((calculations!A411-inputs!$B$8)*0.5,inputs!$C$3))+IF(AND(inputs!$B$23="YES",A411&lt;=inputs!$B$25),inputs!$B$24,0)</f>
        <v>12570</v>
      </c>
      <c r="C411" s="15">
        <f>MAX(0,MIN(A411-B411,inputs!$C$4)*inputs!$B$3)</f>
        <v>5666</v>
      </c>
      <c r="D411" s="16">
        <f>MAX(0,(MIN(A411,inputs!$C$5)-(inputs!$C$4+B411))*inputs!$B$4)</f>
        <v>0</v>
      </c>
      <c r="E411" s="16">
        <f>MAX(0, (calculations!A411-inputs!$C$5)*inputs!$B$5)</f>
        <v>0</v>
      </c>
      <c r="F411" s="19">
        <f>MAX(0,inputs!$B$13*(MIN(calculations!A411,inputs!$C$14)-inputs!$C$13))+MAX(0,inputs!$B$14*(calculations!A411-inputs!$C$14))</f>
        <v>3753.7250000000004</v>
      </c>
      <c r="G411" s="22">
        <f>MAX(MIN((calculations!A411-inputs!$B$21)/10000,100%),0) * inputs!$B$18</f>
        <v>0</v>
      </c>
      <c r="H411" s="24">
        <f>MIN(inputs!$B$32,A411)</f>
        <v>20000</v>
      </c>
      <c r="I411" s="24">
        <f>inputs!$B$29*(1+inputs!$B$33)-MAX(0,inputs!$B$31*(H411-inputs!$B$30))</f>
        <v>46486.999999999993</v>
      </c>
      <c r="J411" s="19">
        <f>$H411+(INT(COLUMN(J$1)/2) - 5) * ($A411-$H411)/9</f>
        <v>20000</v>
      </c>
      <c r="K411" s="24">
        <f>MAX(0,I411*(1+inputs!$B$33)-MAX(0,inputs!$B$31*(J411-inputs!$B$30)))</f>
        <v>47184.304999999986</v>
      </c>
      <c r="L411" s="19">
        <f>$H411+(INT(COLUMN(L$1)/2) - 5) * ($A411-$H411)/9</f>
        <v>22322.222222222223</v>
      </c>
      <c r="M411" s="24">
        <f>MAX(0,K411*(1+inputs!$B$33)-MAX(0,inputs!$B$31*(L411-inputs!$B$30)))</f>
        <v>47699.629574999977</v>
      </c>
      <c r="N411" s="19">
        <f>$H411+(INT(COLUMN(N$1)/2) - 5) * ($A411-$H411)/9</f>
        <v>24644.444444444445</v>
      </c>
      <c r="O411" s="24">
        <f>MAX(0,M411*(1+inputs!$B$33)-MAX(0,inputs!$B$31*(N411-inputs!$B$30)))</f>
        <v>48013.684018624968</v>
      </c>
      <c r="P411" s="19">
        <f>$H411+(INT(COLUMN(P$1)/2) - 5) * ($A411-$H411)/9</f>
        <v>26966.666666666668</v>
      </c>
      <c r="Q411" s="24">
        <f>MAX(0,O411*(1+inputs!$B$33)-MAX(0,inputs!$B$31*(P411-inputs!$B$30)))</f>
        <v>48123.449278904336</v>
      </c>
      <c r="R411" s="19">
        <f>$H411+(INT(COLUMN(R$1)/2) - 5) * ($A411-$H411)/9</f>
        <v>29288.888888888891</v>
      </c>
      <c r="S411" s="24">
        <f>MAX(0,Q411*(1+inputs!$B$33)-MAX(0,inputs!$B$31*(R411-inputs!$B$30)))</f>
        <v>48025.861018087897</v>
      </c>
      <c r="T411" s="19">
        <f>$H411+(INT(COLUMN(T$1)/2) - 5) * ($A411-$H411)/9</f>
        <v>31611.111111111109</v>
      </c>
      <c r="U411" s="24">
        <f>MAX(0,S411*(1+inputs!$B$33)-MAX(0,inputs!$B$31*(T411-inputs!$B$30)))</f>
        <v>47717.808933359207</v>
      </c>
      <c r="V411" s="19">
        <f>$H411+(INT(COLUMN(V$1)/2) - 5) * ($A411-$H411)/9</f>
        <v>33933.333333333336</v>
      </c>
      <c r="W411" s="24">
        <f>MAX(0,U411*(1+inputs!$B$33)-MAX(0,inputs!$B$31*(V411-inputs!$B$30)))</f>
        <v>47196.136067359585</v>
      </c>
      <c r="X411" s="19">
        <f>$H411+(INT(COLUMN(X$1)/2) - 5) * ($A411-$H411)/9</f>
        <v>36255.555555555555</v>
      </c>
      <c r="Y411" s="24">
        <f>MAX(0,W411*(1+inputs!$B$33)-MAX(0,inputs!$B$31*(X411-inputs!$B$30)))</f>
        <v>46457.638108369974</v>
      </c>
      <c r="Z411" s="19">
        <f>IF(inputs!$B$27="YES",MAX(0,inputs!$B$31*(X411-inputs!$B$30)),0)</f>
        <v>0</v>
      </c>
      <c r="AA411" s="3">
        <f t="shared" si="26"/>
        <v>9419.7250000000004</v>
      </c>
      <c r="AB411" s="1">
        <f t="shared" si="27"/>
        <v>0.33250000000000002</v>
      </c>
      <c r="AC411" s="8">
        <f t="shared" si="24"/>
        <v>31480.275000000001</v>
      </c>
    </row>
    <row r="412" spans="1:29" x14ac:dyDescent="0.2">
      <c r="A412" s="11">
        <f t="shared" si="25"/>
        <v>41000</v>
      </c>
      <c r="B412" s="15">
        <f>inputs!$C$3-MAX(0,MIN((calculations!A412-inputs!$B$8)*0.5,inputs!$C$3))+IF(AND(inputs!$B$23="YES",A412&lt;=inputs!$B$25),inputs!$B$24,0)</f>
        <v>12570</v>
      </c>
      <c r="C412" s="15">
        <f>MAX(0,MIN(A412-B412,inputs!$C$4)*inputs!$B$3)</f>
        <v>5686</v>
      </c>
      <c r="D412" s="16">
        <f>MAX(0,(MIN(A412,inputs!$C$5)-(inputs!$C$4+B412))*inputs!$B$4)</f>
        <v>0</v>
      </c>
      <c r="E412" s="16">
        <f>MAX(0, (calculations!A412-inputs!$C$5)*inputs!$B$5)</f>
        <v>0</v>
      </c>
      <c r="F412" s="19">
        <f>MAX(0,inputs!$B$13*(MIN(calculations!A412,inputs!$C$14)-inputs!$C$13))+MAX(0,inputs!$B$14*(calculations!A412-inputs!$C$14))</f>
        <v>3766.9750000000004</v>
      </c>
      <c r="G412" s="22">
        <f>MAX(MIN((calculations!A412-inputs!$B$21)/10000,100%),0) * inputs!$B$18</f>
        <v>0</v>
      </c>
      <c r="H412" s="24">
        <f>MIN(inputs!$B$32,A412)</f>
        <v>20000</v>
      </c>
      <c r="I412" s="24">
        <f>inputs!$B$29*(1+inputs!$B$33)-MAX(0,inputs!$B$31*(H412-inputs!$B$30))</f>
        <v>46486.999999999993</v>
      </c>
      <c r="J412" s="19">
        <f>$H412+(INT(COLUMN(J$1)/2) - 5) * ($A412-$H412)/9</f>
        <v>20000</v>
      </c>
      <c r="K412" s="24">
        <f>MAX(0,I412*(1+inputs!$B$33)-MAX(0,inputs!$B$31*(J412-inputs!$B$30)))</f>
        <v>47184.304999999986</v>
      </c>
      <c r="L412" s="19">
        <f>$H412+(INT(COLUMN(L$1)/2) - 5) * ($A412-$H412)/9</f>
        <v>22333.333333333332</v>
      </c>
      <c r="M412" s="24">
        <f>MAX(0,K412*(1+inputs!$B$33)-MAX(0,inputs!$B$31*(L412-inputs!$B$30)))</f>
        <v>47698.629574999977</v>
      </c>
      <c r="N412" s="19">
        <f>$H412+(INT(COLUMN(N$1)/2) - 5) * ($A412-$H412)/9</f>
        <v>24666.666666666668</v>
      </c>
      <c r="O412" s="24">
        <f>MAX(0,M412*(1+inputs!$B$33)-MAX(0,inputs!$B$31*(N412-inputs!$B$30)))</f>
        <v>48010.669018624969</v>
      </c>
      <c r="P412" s="19">
        <f>$H412+(INT(COLUMN(P$1)/2) - 5) * ($A412-$H412)/9</f>
        <v>27000</v>
      </c>
      <c r="Q412" s="24">
        <f>MAX(0,O412*(1+inputs!$B$33)-MAX(0,inputs!$B$31*(P412-inputs!$B$30)))</f>
        <v>48117.389053904335</v>
      </c>
      <c r="R412" s="19">
        <f>$H412+(INT(COLUMN(R$1)/2) - 5) * ($A412-$H412)/9</f>
        <v>29333.333333333336</v>
      </c>
      <c r="S412" s="24">
        <f>MAX(0,Q412*(1+inputs!$B$33)-MAX(0,inputs!$B$31*(R412-inputs!$B$30)))</f>
        <v>48015.709889712896</v>
      </c>
      <c r="T412" s="19">
        <f>$H412+(INT(COLUMN(T$1)/2) - 5) * ($A412-$H412)/9</f>
        <v>31666.666666666664</v>
      </c>
      <c r="U412" s="24">
        <f>MAX(0,S412*(1+inputs!$B$33)-MAX(0,inputs!$B$31*(T412-inputs!$B$30)))</f>
        <v>47702.505538058584</v>
      </c>
      <c r="V412" s="19">
        <f>$H412+(INT(COLUMN(V$1)/2) - 5) * ($A412-$H412)/9</f>
        <v>34000</v>
      </c>
      <c r="W412" s="24">
        <f>MAX(0,U412*(1+inputs!$B$33)-MAX(0,inputs!$B$31*(V412-inputs!$B$30)))</f>
        <v>47174.603121129454</v>
      </c>
      <c r="X412" s="19">
        <f>$H412+(INT(COLUMN(X$1)/2) - 5) * ($A412-$H412)/9</f>
        <v>36333.333333333336</v>
      </c>
      <c r="Y412" s="24">
        <f>MAX(0,W412*(1+inputs!$B$33)-MAX(0,inputs!$B$31*(X412-inputs!$B$30)))</f>
        <v>46428.782167946389</v>
      </c>
      <c r="Z412" s="19">
        <f>IF(inputs!$B$27="YES",MAX(0,inputs!$B$31*(X412-inputs!$B$30)),0)</f>
        <v>0</v>
      </c>
      <c r="AA412" s="3">
        <f t="shared" si="26"/>
        <v>9452.9750000000004</v>
      </c>
      <c r="AB412" s="1">
        <f t="shared" si="27"/>
        <v>0.33250000000000002</v>
      </c>
      <c r="AC412" s="8">
        <f t="shared" si="24"/>
        <v>31547.025000000001</v>
      </c>
    </row>
    <row r="413" spans="1:29" x14ac:dyDescent="0.2">
      <c r="A413" s="11">
        <f t="shared" si="25"/>
        <v>41100</v>
      </c>
      <c r="B413" s="15">
        <f>inputs!$C$3-MAX(0,MIN((calculations!A413-inputs!$B$8)*0.5,inputs!$C$3))+IF(AND(inputs!$B$23="YES",A413&lt;=inputs!$B$25),inputs!$B$24,0)</f>
        <v>12570</v>
      </c>
      <c r="C413" s="15">
        <f>MAX(0,MIN(A413-B413,inputs!$C$4)*inputs!$B$3)</f>
        <v>5706</v>
      </c>
      <c r="D413" s="16">
        <f>MAX(0,(MIN(A413,inputs!$C$5)-(inputs!$C$4+B413))*inputs!$B$4)</f>
        <v>0</v>
      </c>
      <c r="E413" s="16">
        <f>MAX(0, (calculations!A413-inputs!$C$5)*inputs!$B$5)</f>
        <v>0</v>
      </c>
      <c r="F413" s="19">
        <f>MAX(0,inputs!$B$13*(MIN(calculations!A413,inputs!$C$14)-inputs!$C$13))+MAX(0,inputs!$B$14*(calculations!A413-inputs!$C$14))</f>
        <v>3780.2250000000004</v>
      </c>
      <c r="G413" s="22">
        <f>MAX(MIN((calculations!A413-inputs!$B$21)/10000,100%),0) * inputs!$B$18</f>
        <v>0</v>
      </c>
      <c r="H413" s="24">
        <f>MIN(inputs!$B$32,A413)</f>
        <v>20000</v>
      </c>
      <c r="I413" s="24">
        <f>inputs!$B$29*(1+inputs!$B$33)-MAX(0,inputs!$B$31*(H413-inputs!$B$30))</f>
        <v>46486.999999999993</v>
      </c>
      <c r="J413" s="19">
        <f>$H413+(INT(COLUMN(J$1)/2) - 5) * ($A413-$H413)/9</f>
        <v>20000</v>
      </c>
      <c r="K413" s="24">
        <f>MAX(0,I413*(1+inputs!$B$33)-MAX(0,inputs!$B$31*(J413-inputs!$B$30)))</f>
        <v>47184.304999999986</v>
      </c>
      <c r="L413" s="19">
        <f>$H413+(INT(COLUMN(L$1)/2) - 5) * ($A413-$H413)/9</f>
        <v>22344.444444444445</v>
      </c>
      <c r="M413" s="24">
        <f>MAX(0,K413*(1+inputs!$B$33)-MAX(0,inputs!$B$31*(L413-inputs!$B$30)))</f>
        <v>47697.629574999977</v>
      </c>
      <c r="N413" s="19">
        <f>$H413+(INT(COLUMN(N$1)/2) - 5) * ($A413-$H413)/9</f>
        <v>24688.888888888891</v>
      </c>
      <c r="O413" s="24">
        <f>MAX(0,M413*(1+inputs!$B$33)-MAX(0,inputs!$B$31*(N413-inputs!$B$30)))</f>
        <v>48007.654018624969</v>
      </c>
      <c r="P413" s="19">
        <f>$H413+(INT(COLUMN(P$1)/2) - 5) * ($A413-$H413)/9</f>
        <v>27033.333333333332</v>
      </c>
      <c r="Q413" s="24">
        <f>MAX(0,O413*(1+inputs!$B$33)-MAX(0,inputs!$B$31*(P413-inputs!$B$30)))</f>
        <v>48111.328828904334</v>
      </c>
      <c r="R413" s="19">
        <f>$H413+(INT(COLUMN(R$1)/2) - 5) * ($A413-$H413)/9</f>
        <v>29377.777777777777</v>
      </c>
      <c r="S413" s="24">
        <f>MAX(0,Q413*(1+inputs!$B$33)-MAX(0,inputs!$B$31*(R413-inputs!$B$30)))</f>
        <v>48005.558761337888</v>
      </c>
      <c r="T413" s="19">
        <f>$H413+(INT(COLUMN(T$1)/2) - 5) * ($A413-$H413)/9</f>
        <v>31722.222222222223</v>
      </c>
      <c r="U413" s="24">
        <f>MAX(0,S413*(1+inputs!$B$33)-MAX(0,inputs!$B$31*(T413-inputs!$B$30)))</f>
        <v>47687.202142757953</v>
      </c>
      <c r="V413" s="19">
        <f>$H413+(INT(COLUMN(V$1)/2) - 5) * ($A413-$H413)/9</f>
        <v>34066.666666666664</v>
      </c>
      <c r="W413" s="24">
        <f>MAX(0,U413*(1+inputs!$B$33)-MAX(0,inputs!$B$31*(V413-inputs!$B$30)))</f>
        <v>47153.070174899316</v>
      </c>
      <c r="X413" s="19">
        <f>$H413+(INT(COLUMN(X$1)/2) - 5) * ($A413-$H413)/9</f>
        <v>36411.111111111109</v>
      </c>
      <c r="Y413" s="24">
        <f>MAX(0,W413*(1+inputs!$B$33)-MAX(0,inputs!$B$31*(X413-inputs!$B$30)))</f>
        <v>46399.926227522796</v>
      </c>
      <c r="Z413" s="19">
        <f>IF(inputs!$B$27="YES",MAX(0,inputs!$B$31*(X413-inputs!$B$30)),0)</f>
        <v>0</v>
      </c>
      <c r="AA413" s="3">
        <f t="shared" si="26"/>
        <v>9486.2250000000004</v>
      </c>
      <c r="AB413" s="1">
        <f t="shared" si="27"/>
        <v>0.33250000000000002</v>
      </c>
      <c r="AC413" s="8">
        <f t="shared" si="24"/>
        <v>31613.775000000001</v>
      </c>
    </row>
    <row r="414" spans="1:29" x14ac:dyDescent="0.2">
      <c r="A414" s="11">
        <f t="shared" si="25"/>
        <v>41200</v>
      </c>
      <c r="B414" s="15">
        <f>inputs!$C$3-MAX(0,MIN((calculations!A414-inputs!$B$8)*0.5,inputs!$C$3))+IF(AND(inputs!$B$23="YES",A414&lt;=inputs!$B$25),inputs!$B$24,0)</f>
        <v>12570</v>
      </c>
      <c r="C414" s="15">
        <f>MAX(0,MIN(A414-B414,inputs!$C$4)*inputs!$B$3)</f>
        <v>5726</v>
      </c>
      <c r="D414" s="16">
        <f>MAX(0,(MIN(A414,inputs!$C$5)-(inputs!$C$4+B414))*inputs!$B$4)</f>
        <v>0</v>
      </c>
      <c r="E414" s="16">
        <f>MAX(0, (calculations!A414-inputs!$C$5)*inputs!$B$5)</f>
        <v>0</v>
      </c>
      <c r="F414" s="19">
        <f>MAX(0,inputs!$B$13*(MIN(calculations!A414,inputs!$C$14)-inputs!$C$13))+MAX(0,inputs!$B$14*(calculations!A414-inputs!$C$14))</f>
        <v>3793.4750000000004</v>
      </c>
      <c r="G414" s="22">
        <f>MAX(MIN((calculations!A414-inputs!$B$21)/10000,100%),0) * inputs!$B$18</f>
        <v>0</v>
      </c>
      <c r="H414" s="24">
        <f>MIN(inputs!$B$32,A414)</f>
        <v>20000</v>
      </c>
      <c r="I414" s="24">
        <f>inputs!$B$29*(1+inputs!$B$33)-MAX(0,inputs!$B$31*(H414-inputs!$B$30))</f>
        <v>46486.999999999993</v>
      </c>
      <c r="J414" s="19">
        <f>$H414+(INT(COLUMN(J$1)/2) - 5) * ($A414-$H414)/9</f>
        <v>20000</v>
      </c>
      <c r="K414" s="24">
        <f>MAX(0,I414*(1+inputs!$B$33)-MAX(0,inputs!$B$31*(J414-inputs!$B$30)))</f>
        <v>47184.304999999986</v>
      </c>
      <c r="L414" s="19">
        <f>$H414+(INT(COLUMN(L$1)/2) - 5) * ($A414-$H414)/9</f>
        <v>22355.555555555555</v>
      </c>
      <c r="M414" s="24">
        <f>MAX(0,K414*(1+inputs!$B$33)-MAX(0,inputs!$B$31*(L414-inputs!$B$30)))</f>
        <v>47696.629574999977</v>
      </c>
      <c r="N414" s="19">
        <f>$H414+(INT(COLUMN(N$1)/2) - 5) * ($A414-$H414)/9</f>
        <v>24711.111111111109</v>
      </c>
      <c r="O414" s="24">
        <f>MAX(0,M414*(1+inputs!$B$33)-MAX(0,inputs!$B$31*(N414-inputs!$B$30)))</f>
        <v>48004.63901862497</v>
      </c>
      <c r="P414" s="19">
        <f>$H414+(INT(COLUMN(P$1)/2) - 5) * ($A414-$H414)/9</f>
        <v>27066.666666666668</v>
      </c>
      <c r="Q414" s="24">
        <f>MAX(0,O414*(1+inputs!$B$33)-MAX(0,inputs!$B$31*(P414-inputs!$B$30)))</f>
        <v>48105.26860390434</v>
      </c>
      <c r="R414" s="19">
        <f>$H414+(INT(COLUMN(R$1)/2) - 5) * ($A414-$H414)/9</f>
        <v>29422.222222222223</v>
      </c>
      <c r="S414" s="24">
        <f>MAX(0,Q414*(1+inputs!$B$33)-MAX(0,inputs!$B$31*(R414-inputs!$B$30)))</f>
        <v>47995.407632962895</v>
      </c>
      <c r="T414" s="19">
        <f>$H414+(INT(COLUMN(T$1)/2) - 5) * ($A414-$H414)/9</f>
        <v>31777.777777777777</v>
      </c>
      <c r="U414" s="24">
        <f>MAX(0,S414*(1+inputs!$B$33)-MAX(0,inputs!$B$31*(T414-inputs!$B$30)))</f>
        <v>47671.89874745733</v>
      </c>
      <c r="V414" s="19">
        <f>$H414+(INT(COLUMN(V$1)/2) - 5) * ($A414-$H414)/9</f>
        <v>34133.333333333336</v>
      </c>
      <c r="W414" s="24">
        <f>MAX(0,U414*(1+inputs!$B$33)-MAX(0,inputs!$B$31*(V414-inputs!$B$30)))</f>
        <v>47131.537228669185</v>
      </c>
      <c r="X414" s="19">
        <f>$H414+(INT(COLUMN(X$1)/2) - 5) * ($A414-$H414)/9</f>
        <v>36488.888888888891</v>
      </c>
      <c r="Y414" s="24">
        <f>MAX(0,W414*(1+inputs!$B$33)-MAX(0,inputs!$B$31*(X414-inputs!$B$30)))</f>
        <v>46371.070287099217</v>
      </c>
      <c r="Z414" s="19">
        <f>IF(inputs!$B$27="YES",MAX(0,inputs!$B$31*(X414-inputs!$B$30)),0)</f>
        <v>0</v>
      </c>
      <c r="AA414" s="3">
        <f t="shared" si="26"/>
        <v>9519.4750000000004</v>
      </c>
      <c r="AB414" s="1">
        <f t="shared" si="27"/>
        <v>0.33250000000000002</v>
      </c>
      <c r="AC414" s="8">
        <f t="shared" si="24"/>
        <v>31680.525000000001</v>
      </c>
    </row>
    <row r="415" spans="1:29" x14ac:dyDescent="0.2">
      <c r="A415" s="11">
        <f t="shared" si="25"/>
        <v>41300</v>
      </c>
      <c r="B415" s="15">
        <f>inputs!$C$3-MAX(0,MIN((calculations!A415-inputs!$B$8)*0.5,inputs!$C$3))+IF(AND(inputs!$B$23="YES",A415&lt;=inputs!$B$25),inputs!$B$24,0)</f>
        <v>12570</v>
      </c>
      <c r="C415" s="15">
        <f>MAX(0,MIN(A415-B415,inputs!$C$4)*inputs!$B$3)</f>
        <v>5746</v>
      </c>
      <c r="D415" s="16">
        <f>MAX(0,(MIN(A415,inputs!$C$5)-(inputs!$C$4+B415))*inputs!$B$4)</f>
        <v>0</v>
      </c>
      <c r="E415" s="16">
        <f>MAX(0, (calculations!A415-inputs!$C$5)*inputs!$B$5)</f>
        <v>0</v>
      </c>
      <c r="F415" s="19">
        <f>MAX(0,inputs!$B$13*(MIN(calculations!A415,inputs!$C$14)-inputs!$C$13))+MAX(0,inputs!$B$14*(calculations!A415-inputs!$C$14))</f>
        <v>3806.7250000000004</v>
      </c>
      <c r="G415" s="22">
        <f>MAX(MIN((calculations!A415-inputs!$B$21)/10000,100%),0) * inputs!$B$18</f>
        <v>0</v>
      </c>
      <c r="H415" s="24">
        <f>MIN(inputs!$B$32,A415)</f>
        <v>20000</v>
      </c>
      <c r="I415" s="24">
        <f>inputs!$B$29*(1+inputs!$B$33)-MAX(0,inputs!$B$31*(H415-inputs!$B$30))</f>
        <v>46486.999999999993</v>
      </c>
      <c r="J415" s="19">
        <f>$H415+(INT(COLUMN(J$1)/2) - 5) * ($A415-$H415)/9</f>
        <v>20000</v>
      </c>
      <c r="K415" s="24">
        <f>MAX(0,I415*(1+inputs!$B$33)-MAX(0,inputs!$B$31*(J415-inputs!$B$30)))</f>
        <v>47184.304999999986</v>
      </c>
      <c r="L415" s="19">
        <f>$H415+(INT(COLUMN(L$1)/2) - 5) * ($A415-$H415)/9</f>
        <v>22366.666666666668</v>
      </c>
      <c r="M415" s="24">
        <f>MAX(0,K415*(1+inputs!$B$33)-MAX(0,inputs!$B$31*(L415-inputs!$B$30)))</f>
        <v>47695.629574999977</v>
      </c>
      <c r="N415" s="19">
        <f>$H415+(INT(COLUMN(N$1)/2) - 5) * ($A415-$H415)/9</f>
        <v>24733.333333333332</v>
      </c>
      <c r="O415" s="24">
        <f>MAX(0,M415*(1+inputs!$B$33)-MAX(0,inputs!$B$31*(N415-inputs!$B$30)))</f>
        <v>48001.624018624971</v>
      </c>
      <c r="P415" s="19">
        <f>$H415+(INT(COLUMN(P$1)/2) - 5) * ($A415-$H415)/9</f>
        <v>27100</v>
      </c>
      <c r="Q415" s="24">
        <f>MAX(0,O415*(1+inputs!$B$33)-MAX(0,inputs!$B$31*(P415-inputs!$B$30)))</f>
        <v>48099.208378904339</v>
      </c>
      <c r="R415" s="19">
        <f>$H415+(INT(COLUMN(R$1)/2) - 5) * ($A415-$H415)/9</f>
        <v>29466.666666666664</v>
      </c>
      <c r="S415" s="24">
        <f>MAX(0,Q415*(1+inputs!$B$33)-MAX(0,inputs!$B$31*(R415-inputs!$B$30)))</f>
        <v>47985.256504587895</v>
      </c>
      <c r="T415" s="19">
        <f>$H415+(INT(COLUMN(T$1)/2) - 5) * ($A415-$H415)/9</f>
        <v>31833.333333333336</v>
      </c>
      <c r="U415" s="24">
        <f>MAX(0,S415*(1+inputs!$B$33)-MAX(0,inputs!$B$31*(T415-inputs!$B$30)))</f>
        <v>47656.595352156706</v>
      </c>
      <c r="V415" s="19">
        <f>$H415+(INT(COLUMN(V$1)/2) - 5) * ($A415-$H415)/9</f>
        <v>34200</v>
      </c>
      <c r="W415" s="24">
        <f>MAX(0,U415*(1+inputs!$B$33)-MAX(0,inputs!$B$31*(V415-inputs!$B$30)))</f>
        <v>47110.004282439048</v>
      </c>
      <c r="X415" s="19">
        <f>$H415+(INT(COLUMN(X$1)/2) - 5) * ($A415-$H415)/9</f>
        <v>36566.666666666672</v>
      </c>
      <c r="Y415" s="24">
        <f>MAX(0,W415*(1+inputs!$B$33)-MAX(0,inputs!$B$31*(X415-inputs!$B$30)))</f>
        <v>46342.214346675624</v>
      </c>
      <c r="Z415" s="19">
        <f>IF(inputs!$B$27="YES",MAX(0,inputs!$B$31*(X415-inputs!$B$30)),0)</f>
        <v>0</v>
      </c>
      <c r="AA415" s="3">
        <f t="shared" si="26"/>
        <v>9552.7250000000004</v>
      </c>
      <c r="AB415" s="1">
        <f t="shared" si="27"/>
        <v>0.33250000000000002</v>
      </c>
      <c r="AC415" s="8">
        <f t="shared" si="24"/>
        <v>31747.275000000001</v>
      </c>
    </row>
    <row r="416" spans="1:29" x14ac:dyDescent="0.2">
      <c r="A416" s="11">
        <f t="shared" si="25"/>
        <v>41400</v>
      </c>
      <c r="B416" s="15">
        <f>inputs!$C$3-MAX(0,MIN((calculations!A416-inputs!$B$8)*0.5,inputs!$C$3))+IF(AND(inputs!$B$23="YES",A416&lt;=inputs!$B$25),inputs!$B$24,0)</f>
        <v>12570</v>
      </c>
      <c r="C416" s="15">
        <f>MAX(0,MIN(A416-B416,inputs!$C$4)*inputs!$B$3)</f>
        <v>5766</v>
      </c>
      <c r="D416" s="16">
        <f>MAX(0,(MIN(A416,inputs!$C$5)-(inputs!$C$4+B416))*inputs!$B$4)</f>
        <v>0</v>
      </c>
      <c r="E416" s="16">
        <f>MAX(0, (calculations!A416-inputs!$C$5)*inputs!$B$5)</f>
        <v>0</v>
      </c>
      <c r="F416" s="19">
        <f>MAX(0,inputs!$B$13*(MIN(calculations!A416,inputs!$C$14)-inputs!$C$13))+MAX(0,inputs!$B$14*(calculations!A416-inputs!$C$14))</f>
        <v>3819.9750000000004</v>
      </c>
      <c r="G416" s="22">
        <f>MAX(MIN((calculations!A416-inputs!$B$21)/10000,100%),0) * inputs!$B$18</f>
        <v>0</v>
      </c>
      <c r="H416" s="24">
        <f>MIN(inputs!$B$32,A416)</f>
        <v>20000</v>
      </c>
      <c r="I416" s="24">
        <f>inputs!$B$29*(1+inputs!$B$33)-MAX(0,inputs!$B$31*(H416-inputs!$B$30))</f>
        <v>46486.999999999993</v>
      </c>
      <c r="J416" s="19">
        <f>$H416+(INT(COLUMN(J$1)/2) - 5) * ($A416-$H416)/9</f>
        <v>20000</v>
      </c>
      <c r="K416" s="24">
        <f>MAX(0,I416*(1+inputs!$B$33)-MAX(0,inputs!$B$31*(J416-inputs!$B$30)))</f>
        <v>47184.304999999986</v>
      </c>
      <c r="L416" s="19">
        <f>$H416+(INT(COLUMN(L$1)/2) - 5) * ($A416-$H416)/9</f>
        <v>22377.777777777777</v>
      </c>
      <c r="M416" s="24">
        <f>MAX(0,K416*(1+inputs!$B$33)-MAX(0,inputs!$B$31*(L416-inputs!$B$30)))</f>
        <v>47694.629574999977</v>
      </c>
      <c r="N416" s="19">
        <f>$H416+(INT(COLUMN(N$1)/2) - 5) * ($A416-$H416)/9</f>
        <v>24755.555555555555</v>
      </c>
      <c r="O416" s="24">
        <f>MAX(0,M416*(1+inputs!$B$33)-MAX(0,inputs!$B$31*(N416-inputs!$B$30)))</f>
        <v>47998.609018624971</v>
      </c>
      <c r="P416" s="19">
        <f>$H416+(INT(COLUMN(P$1)/2) - 5) * ($A416-$H416)/9</f>
        <v>27133.333333333332</v>
      </c>
      <c r="Q416" s="24">
        <f>MAX(0,O416*(1+inputs!$B$33)-MAX(0,inputs!$B$31*(P416-inputs!$B$30)))</f>
        <v>48093.148153904338</v>
      </c>
      <c r="R416" s="19">
        <f>$H416+(INT(COLUMN(R$1)/2) - 5) * ($A416-$H416)/9</f>
        <v>29511.111111111109</v>
      </c>
      <c r="S416" s="24">
        <f>MAX(0,Q416*(1+inputs!$B$33)-MAX(0,inputs!$B$31*(R416-inputs!$B$30)))</f>
        <v>47975.105376212894</v>
      </c>
      <c r="T416" s="19">
        <f>$H416+(INT(COLUMN(T$1)/2) - 5) * ($A416-$H416)/9</f>
        <v>31888.888888888891</v>
      </c>
      <c r="U416" s="24">
        <f>MAX(0,S416*(1+inputs!$B$33)-MAX(0,inputs!$B$31*(T416-inputs!$B$30)))</f>
        <v>47641.291956856083</v>
      </c>
      <c r="V416" s="19">
        <f>$H416+(INT(COLUMN(V$1)/2) - 5) * ($A416-$H416)/9</f>
        <v>34266.666666666664</v>
      </c>
      <c r="W416" s="24">
        <f>MAX(0,U416*(1+inputs!$B$33)-MAX(0,inputs!$B$31*(V416-inputs!$B$30)))</f>
        <v>47088.471336208917</v>
      </c>
      <c r="X416" s="19">
        <f>$H416+(INT(COLUMN(X$1)/2) - 5) * ($A416-$H416)/9</f>
        <v>36644.444444444445</v>
      </c>
      <c r="Y416" s="24">
        <f>MAX(0,W416*(1+inputs!$B$33)-MAX(0,inputs!$B$31*(X416-inputs!$B$30)))</f>
        <v>46313.358406252046</v>
      </c>
      <c r="Z416" s="19">
        <f>IF(inputs!$B$27="YES",MAX(0,inputs!$B$31*(X416-inputs!$B$30)),0)</f>
        <v>0</v>
      </c>
      <c r="AA416" s="3">
        <f t="shared" si="26"/>
        <v>9585.9750000000004</v>
      </c>
      <c r="AB416" s="1">
        <f t="shared" si="27"/>
        <v>0.33250000000000002</v>
      </c>
      <c r="AC416" s="8">
        <f t="shared" si="24"/>
        <v>31814.025000000001</v>
      </c>
    </row>
    <row r="417" spans="1:29" x14ac:dyDescent="0.2">
      <c r="A417" s="11">
        <f t="shared" si="25"/>
        <v>41500</v>
      </c>
      <c r="B417" s="15">
        <f>inputs!$C$3-MAX(0,MIN((calculations!A417-inputs!$B$8)*0.5,inputs!$C$3))+IF(AND(inputs!$B$23="YES",A417&lt;=inputs!$B$25),inputs!$B$24,0)</f>
        <v>12570</v>
      </c>
      <c r="C417" s="15">
        <f>MAX(0,MIN(A417-B417,inputs!$C$4)*inputs!$B$3)</f>
        <v>5786</v>
      </c>
      <c r="D417" s="16">
        <f>MAX(0,(MIN(A417,inputs!$C$5)-(inputs!$C$4+B417))*inputs!$B$4)</f>
        <v>0</v>
      </c>
      <c r="E417" s="16">
        <f>MAX(0, (calculations!A417-inputs!$C$5)*inputs!$B$5)</f>
        <v>0</v>
      </c>
      <c r="F417" s="19">
        <f>MAX(0,inputs!$B$13*(MIN(calculations!A417,inputs!$C$14)-inputs!$C$13))+MAX(0,inputs!$B$14*(calculations!A417-inputs!$C$14))</f>
        <v>3833.2250000000004</v>
      </c>
      <c r="G417" s="22">
        <f>MAX(MIN((calculations!A417-inputs!$B$21)/10000,100%),0) * inputs!$B$18</f>
        <v>0</v>
      </c>
      <c r="H417" s="24">
        <f>MIN(inputs!$B$32,A417)</f>
        <v>20000</v>
      </c>
      <c r="I417" s="24">
        <f>inputs!$B$29*(1+inputs!$B$33)-MAX(0,inputs!$B$31*(H417-inputs!$B$30))</f>
        <v>46486.999999999993</v>
      </c>
      <c r="J417" s="19">
        <f>$H417+(INT(COLUMN(J$1)/2) - 5) * ($A417-$H417)/9</f>
        <v>20000</v>
      </c>
      <c r="K417" s="24">
        <f>MAX(0,I417*(1+inputs!$B$33)-MAX(0,inputs!$B$31*(J417-inputs!$B$30)))</f>
        <v>47184.304999999986</v>
      </c>
      <c r="L417" s="19">
        <f>$H417+(INT(COLUMN(L$1)/2) - 5) * ($A417-$H417)/9</f>
        <v>22388.888888888891</v>
      </c>
      <c r="M417" s="24">
        <f>MAX(0,K417*(1+inputs!$B$33)-MAX(0,inputs!$B$31*(L417-inputs!$B$30)))</f>
        <v>47693.629574999977</v>
      </c>
      <c r="N417" s="19">
        <f>$H417+(INT(COLUMN(N$1)/2) - 5) * ($A417-$H417)/9</f>
        <v>24777.777777777777</v>
      </c>
      <c r="O417" s="24">
        <f>MAX(0,M417*(1+inputs!$B$33)-MAX(0,inputs!$B$31*(N417-inputs!$B$30)))</f>
        <v>47995.594018624972</v>
      </c>
      <c r="P417" s="19">
        <f>$H417+(INT(COLUMN(P$1)/2) - 5) * ($A417-$H417)/9</f>
        <v>27166.666666666668</v>
      </c>
      <c r="Q417" s="24">
        <f>MAX(0,O417*(1+inputs!$B$33)-MAX(0,inputs!$B$31*(P417-inputs!$B$30)))</f>
        <v>48087.087928904337</v>
      </c>
      <c r="R417" s="19">
        <f>$H417+(INT(COLUMN(R$1)/2) - 5) * ($A417-$H417)/9</f>
        <v>29555.555555555555</v>
      </c>
      <c r="S417" s="24">
        <f>MAX(0,Q417*(1+inputs!$B$33)-MAX(0,inputs!$B$31*(R417-inputs!$B$30)))</f>
        <v>47964.954247837893</v>
      </c>
      <c r="T417" s="19">
        <f>$H417+(INT(COLUMN(T$1)/2) - 5) * ($A417-$H417)/9</f>
        <v>31944.444444444445</v>
      </c>
      <c r="U417" s="24">
        <f>MAX(0,S417*(1+inputs!$B$33)-MAX(0,inputs!$B$31*(T417-inputs!$B$30)))</f>
        <v>47625.988561555452</v>
      </c>
      <c r="V417" s="19">
        <f>$H417+(INT(COLUMN(V$1)/2) - 5) * ($A417-$H417)/9</f>
        <v>34333.333333333336</v>
      </c>
      <c r="W417" s="24">
        <f>MAX(0,U417*(1+inputs!$B$33)-MAX(0,inputs!$B$31*(V417-inputs!$B$30)))</f>
        <v>47066.938389978779</v>
      </c>
      <c r="X417" s="19">
        <f>$H417+(INT(COLUMN(X$1)/2) - 5) * ($A417-$H417)/9</f>
        <v>36722.222222222219</v>
      </c>
      <c r="Y417" s="24">
        <f>MAX(0,W417*(1+inputs!$B$33)-MAX(0,inputs!$B$31*(X417-inputs!$B$30)))</f>
        <v>46284.502465828453</v>
      </c>
      <c r="Z417" s="19">
        <f>IF(inputs!$B$27="YES",MAX(0,inputs!$B$31*(X417-inputs!$B$30)),0)</f>
        <v>0</v>
      </c>
      <c r="AA417" s="3">
        <f t="shared" si="26"/>
        <v>9619.2250000000004</v>
      </c>
      <c r="AB417" s="1">
        <f t="shared" si="27"/>
        <v>0.33250000000000002</v>
      </c>
      <c r="AC417" s="8">
        <f t="shared" si="24"/>
        <v>31880.775000000001</v>
      </c>
    </row>
    <row r="418" spans="1:29" x14ac:dyDescent="0.2">
      <c r="A418" s="11">
        <f t="shared" si="25"/>
        <v>41600</v>
      </c>
      <c r="B418" s="15">
        <f>inputs!$C$3-MAX(0,MIN((calculations!A418-inputs!$B$8)*0.5,inputs!$C$3))+IF(AND(inputs!$B$23="YES",A418&lt;=inputs!$B$25),inputs!$B$24,0)</f>
        <v>12570</v>
      </c>
      <c r="C418" s="15">
        <f>MAX(0,MIN(A418-B418,inputs!$C$4)*inputs!$B$3)</f>
        <v>5806</v>
      </c>
      <c r="D418" s="16">
        <f>MAX(0,(MIN(A418,inputs!$C$5)-(inputs!$C$4+B418))*inputs!$B$4)</f>
        <v>0</v>
      </c>
      <c r="E418" s="16">
        <f>MAX(0, (calculations!A418-inputs!$C$5)*inputs!$B$5)</f>
        <v>0</v>
      </c>
      <c r="F418" s="19">
        <f>MAX(0,inputs!$B$13*(MIN(calculations!A418,inputs!$C$14)-inputs!$C$13))+MAX(0,inputs!$B$14*(calculations!A418-inputs!$C$14))</f>
        <v>3846.4750000000004</v>
      </c>
      <c r="G418" s="22">
        <f>MAX(MIN((calculations!A418-inputs!$B$21)/10000,100%),0) * inputs!$B$18</f>
        <v>0</v>
      </c>
      <c r="H418" s="24">
        <f>MIN(inputs!$B$32,A418)</f>
        <v>20000</v>
      </c>
      <c r="I418" s="24">
        <f>inputs!$B$29*(1+inputs!$B$33)-MAX(0,inputs!$B$31*(H418-inputs!$B$30))</f>
        <v>46486.999999999993</v>
      </c>
      <c r="J418" s="19">
        <f>$H418+(INT(COLUMN(J$1)/2) - 5) * ($A418-$H418)/9</f>
        <v>20000</v>
      </c>
      <c r="K418" s="24">
        <f>MAX(0,I418*(1+inputs!$B$33)-MAX(0,inputs!$B$31*(J418-inputs!$B$30)))</f>
        <v>47184.304999999986</v>
      </c>
      <c r="L418" s="19">
        <f>$H418+(INT(COLUMN(L$1)/2) - 5) * ($A418-$H418)/9</f>
        <v>22400</v>
      </c>
      <c r="M418" s="24">
        <f>MAX(0,K418*(1+inputs!$B$33)-MAX(0,inputs!$B$31*(L418-inputs!$B$30)))</f>
        <v>47692.629574999977</v>
      </c>
      <c r="N418" s="19">
        <f>$H418+(INT(COLUMN(N$1)/2) - 5) * ($A418-$H418)/9</f>
        <v>24800</v>
      </c>
      <c r="O418" s="24">
        <f>MAX(0,M418*(1+inputs!$B$33)-MAX(0,inputs!$B$31*(N418-inputs!$B$30)))</f>
        <v>47992.579018624972</v>
      </c>
      <c r="P418" s="19">
        <f>$H418+(INT(COLUMN(P$1)/2) - 5) * ($A418-$H418)/9</f>
        <v>27200</v>
      </c>
      <c r="Q418" s="24">
        <f>MAX(0,O418*(1+inputs!$B$33)-MAX(0,inputs!$B$31*(P418-inputs!$B$30)))</f>
        <v>48081.027703904343</v>
      </c>
      <c r="R418" s="19">
        <f>$H418+(INT(COLUMN(R$1)/2) - 5) * ($A418-$H418)/9</f>
        <v>29600</v>
      </c>
      <c r="S418" s="24">
        <f>MAX(0,Q418*(1+inputs!$B$33)-MAX(0,inputs!$B$31*(R418-inputs!$B$30)))</f>
        <v>47954.8031194629</v>
      </c>
      <c r="T418" s="19">
        <f>$H418+(INT(COLUMN(T$1)/2) - 5) * ($A418-$H418)/9</f>
        <v>32000</v>
      </c>
      <c r="U418" s="24">
        <f>MAX(0,S418*(1+inputs!$B$33)-MAX(0,inputs!$B$31*(T418-inputs!$B$30)))</f>
        <v>47610.685166254836</v>
      </c>
      <c r="V418" s="19">
        <f>$H418+(INT(COLUMN(V$1)/2) - 5) * ($A418-$H418)/9</f>
        <v>34400</v>
      </c>
      <c r="W418" s="24">
        <f>MAX(0,U418*(1+inputs!$B$33)-MAX(0,inputs!$B$31*(V418-inputs!$B$30)))</f>
        <v>47045.405443748648</v>
      </c>
      <c r="X418" s="19">
        <f>$H418+(INT(COLUMN(X$1)/2) - 5) * ($A418-$H418)/9</f>
        <v>36800</v>
      </c>
      <c r="Y418" s="24">
        <f>MAX(0,W418*(1+inputs!$B$33)-MAX(0,inputs!$B$31*(X418-inputs!$B$30)))</f>
        <v>46255.646525404874</v>
      </c>
      <c r="Z418" s="19">
        <f>IF(inputs!$B$27="YES",MAX(0,inputs!$B$31*(X418-inputs!$B$30)),0)</f>
        <v>0</v>
      </c>
      <c r="AA418" s="3">
        <f t="shared" si="26"/>
        <v>9652.4750000000004</v>
      </c>
      <c r="AB418" s="1">
        <f t="shared" si="27"/>
        <v>0.33250000000000002</v>
      </c>
      <c r="AC418" s="8">
        <f t="shared" si="24"/>
        <v>31947.525000000001</v>
      </c>
    </row>
    <row r="419" spans="1:29" x14ac:dyDescent="0.2">
      <c r="A419" s="11">
        <f t="shared" si="25"/>
        <v>41700</v>
      </c>
      <c r="B419" s="15">
        <f>inputs!$C$3-MAX(0,MIN((calculations!A419-inputs!$B$8)*0.5,inputs!$C$3))+IF(AND(inputs!$B$23="YES",A419&lt;=inputs!$B$25),inputs!$B$24,0)</f>
        <v>12570</v>
      </c>
      <c r="C419" s="15">
        <f>MAX(0,MIN(A419-B419,inputs!$C$4)*inputs!$B$3)</f>
        <v>5826</v>
      </c>
      <c r="D419" s="16">
        <f>MAX(0,(MIN(A419,inputs!$C$5)-(inputs!$C$4+B419))*inputs!$B$4)</f>
        <v>0</v>
      </c>
      <c r="E419" s="16">
        <f>MAX(0, (calculations!A419-inputs!$C$5)*inputs!$B$5)</f>
        <v>0</v>
      </c>
      <c r="F419" s="19">
        <f>MAX(0,inputs!$B$13*(MIN(calculations!A419,inputs!$C$14)-inputs!$C$13))+MAX(0,inputs!$B$14*(calculations!A419-inputs!$C$14))</f>
        <v>3859.7250000000004</v>
      </c>
      <c r="G419" s="22">
        <f>MAX(MIN((calculations!A419-inputs!$B$21)/10000,100%),0) * inputs!$B$18</f>
        <v>0</v>
      </c>
      <c r="H419" s="24">
        <f>MIN(inputs!$B$32,A419)</f>
        <v>20000</v>
      </c>
      <c r="I419" s="24">
        <f>inputs!$B$29*(1+inputs!$B$33)-MAX(0,inputs!$B$31*(H419-inputs!$B$30))</f>
        <v>46486.999999999993</v>
      </c>
      <c r="J419" s="19">
        <f>$H419+(INT(COLUMN(J$1)/2) - 5) * ($A419-$H419)/9</f>
        <v>20000</v>
      </c>
      <c r="K419" s="24">
        <f>MAX(0,I419*(1+inputs!$B$33)-MAX(0,inputs!$B$31*(J419-inputs!$B$30)))</f>
        <v>47184.304999999986</v>
      </c>
      <c r="L419" s="19">
        <f>$H419+(INT(COLUMN(L$1)/2) - 5) * ($A419-$H419)/9</f>
        <v>22411.111111111109</v>
      </c>
      <c r="M419" s="24">
        <f>MAX(0,K419*(1+inputs!$B$33)-MAX(0,inputs!$B$31*(L419-inputs!$B$30)))</f>
        <v>47691.629574999977</v>
      </c>
      <c r="N419" s="19">
        <f>$H419+(INT(COLUMN(N$1)/2) - 5) * ($A419-$H419)/9</f>
        <v>24822.222222222223</v>
      </c>
      <c r="O419" s="24">
        <f>MAX(0,M419*(1+inputs!$B$33)-MAX(0,inputs!$B$31*(N419-inputs!$B$30)))</f>
        <v>47989.564018624973</v>
      </c>
      <c r="P419" s="19">
        <f>$H419+(INT(COLUMN(P$1)/2) - 5) * ($A419-$H419)/9</f>
        <v>27233.333333333332</v>
      </c>
      <c r="Q419" s="24">
        <f>MAX(0,O419*(1+inputs!$B$33)-MAX(0,inputs!$B$31*(P419-inputs!$B$30)))</f>
        <v>48074.967478904342</v>
      </c>
      <c r="R419" s="19">
        <f>$H419+(INT(COLUMN(R$1)/2) - 5) * ($A419-$H419)/9</f>
        <v>29644.444444444445</v>
      </c>
      <c r="S419" s="24">
        <f>MAX(0,Q419*(1+inputs!$B$33)-MAX(0,inputs!$B$31*(R419-inputs!$B$30)))</f>
        <v>47944.6519910879</v>
      </c>
      <c r="T419" s="19">
        <f>$H419+(INT(COLUMN(T$1)/2) - 5) * ($A419-$H419)/9</f>
        <v>32055.555555555555</v>
      </c>
      <c r="U419" s="24">
        <f>MAX(0,S419*(1+inputs!$B$33)-MAX(0,inputs!$B$31*(T419-inputs!$B$30)))</f>
        <v>47595.381770954213</v>
      </c>
      <c r="V419" s="19">
        <f>$H419+(INT(COLUMN(V$1)/2) - 5) * ($A419-$H419)/9</f>
        <v>34466.666666666664</v>
      </c>
      <c r="W419" s="24">
        <f>MAX(0,U419*(1+inputs!$B$33)-MAX(0,inputs!$B$31*(V419-inputs!$B$30)))</f>
        <v>47023.872497518518</v>
      </c>
      <c r="X419" s="19">
        <f>$H419+(INT(COLUMN(X$1)/2) - 5) * ($A419-$H419)/9</f>
        <v>36877.777777777781</v>
      </c>
      <c r="Y419" s="24">
        <f>MAX(0,W419*(1+inputs!$B$33)-MAX(0,inputs!$B$31*(X419-inputs!$B$30)))</f>
        <v>46226.790584981289</v>
      </c>
      <c r="Z419" s="19">
        <f>IF(inputs!$B$27="YES",MAX(0,inputs!$B$31*(X419-inputs!$B$30)),0)</f>
        <v>0</v>
      </c>
      <c r="AA419" s="3">
        <f t="shared" si="26"/>
        <v>9685.7250000000004</v>
      </c>
      <c r="AB419" s="1">
        <f t="shared" si="27"/>
        <v>0.33250000000000002</v>
      </c>
      <c r="AC419" s="8">
        <f t="shared" si="24"/>
        <v>32014.275000000001</v>
      </c>
    </row>
    <row r="420" spans="1:29" x14ac:dyDescent="0.2">
      <c r="A420" s="11">
        <f t="shared" si="25"/>
        <v>41800</v>
      </c>
      <c r="B420" s="15">
        <f>inputs!$C$3-MAX(0,MIN((calculations!A420-inputs!$B$8)*0.5,inputs!$C$3))+IF(AND(inputs!$B$23="YES",A420&lt;=inputs!$B$25),inputs!$B$24,0)</f>
        <v>12570</v>
      </c>
      <c r="C420" s="15">
        <f>MAX(0,MIN(A420-B420,inputs!$C$4)*inputs!$B$3)</f>
        <v>5846</v>
      </c>
      <c r="D420" s="16">
        <f>MAX(0,(MIN(A420,inputs!$C$5)-(inputs!$C$4+B420))*inputs!$B$4)</f>
        <v>0</v>
      </c>
      <c r="E420" s="16">
        <f>MAX(0, (calculations!A420-inputs!$C$5)*inputs!$B$5)</f>
        <v>0</v>
      </c>
      <c r="F420" s="19">
        <f>MAX(0,inputs!$B$13*(MIN(calculations!A420,inputs!$C$14)-inputs!$C$13))+MAX(0,inputs!$B$14*(calculations!A420-inputs!$C$14))</f>
        <v>3872.9750000000004</v>
      </c>
      <c r="G420" s="22">
        <f>MAX(MIN((calculations!A420-inputs!$B$21)/10000,100%),0) * inputs!$B$18</f>
        <v>0</v>
      </c>
      <c r="H420" s="24">
        <f>MIN(inputs!$B$32,A420)</f>
        <v>20000</v>
      </c>
      <c r="I420" s="24">
        <f>inputs!$B$29*(1+inputs!$B$33)-MAX(0,inputs!$B$31*(H420-inputs!$B$30))</f>
        <v>46486.999999999993</v>
      </c>
      <c r="J420" s="19">
        <f>$H420+(INT(COLUMN(J$1)/2) - 5) * ($A420-$H420)/9</f>
        <v>20000</v>
      </c>
      <c r="K420" s="24">
        <f>MAX(0,I420*(1+inputs!$B$33)-MAX(0,inputs!$B$31*(J420-inputs!$B$30)))</f>
        <v>47184.304999999986</v>
      </c>
      <c r="L420" s="19">
        <f>$H420+(INT(COLUMN(L$1)/2) - 5) * ($A420-$H420)/9</f>
        <v>22422.222222222223</v>
      </c>
      <c r="M420" s="24">
        <f>MAX(0,K420*(1+inputs!$B$33)-MAX(0,inputs!$B$31*(L420-inputs!$B$30)))</f>
        <v>47690.629574999977</v>
      </c>
      <c r="N420" s="19">
        <f>$H420+(INT(COLUMN(N$1)/2) - 5) * ($A420-$H420)/9</f>
        <v>24844.444444444445</v>
      </c>
      <c r="O420" s="24">
        <f>MAX(0,M420*(1+inputs!$B$33)-MAX(0,inputs!$B$31*(N420-inputs!$B$30)))</f>
        <v>47986.549018624966</v>
      </c>
      <c r="P420" s="19">
        <f>$H420+(INT(COLUMN(P$1)/2) - 5) * ($A420-$H420)/9</f>
        <v>27266.666666666668</v>
      </c>
      <c r="Q420" s="24">
        <f>MAX(0,O420*(1+inputs!$B$33)-MAX(0,inputs!$B$31*(P420-inputs!$B$30)))</f>
        <v>48068.907253904334</v>
      </c>
      <c r="R420" s="19">
        <f>$H420+(INT(COLUMN(R$1)/2) - 5) * ($A420-$H420)/9</f>
        <v>29688.888888888891</v>
      </c>
      <c r="S420" s="24">
        <f>MAX(0,Q420*(1+inputs!$B$33)-MAX(0,inputs!$B$31*(R420-inputs!$B$30)))</f>
        <v>47934.500862712892</v>
      </c>
      <c r="T420" s="19">
        <f>$H420+(INT(COLUMN(T$1)/2) - 5) * ($A420-$H420)/9</f>
        <v>32111.111111111109</v>
      </c>
      <c r="U420" s="24">
        <f>MAX(0,S420*(1+inputs!$B$33)-MAX(0,inputs!$B$31*(T420-inputs!$B$30)))</f>
        <v>47580.078375653575</v>
      </c>
      <c r="V420" s="19">
        <f>$H420+(INT(COLUMN(V$1)/2) - 5) * ($A420-$H420)/9</f>
        <v>34533.333333333336</v>
      </c>
      <c r="W420" s="24">
        <f>MAX(0,U420*(1+inputs!$B$33)-MAX(0,inputs!$B$31*(V420-inputs!$B$30)))</f>
        <v>47002.339551288373</v>
      </c>
      <c r="X420" s="19">
        <f>$H420+(INT(COLUMN(X$1)/2) - 5) * ($A420-$H420)/9</f>
        <v>36955.555555555555</v>
      </c>
      <c r="Y420" s="24">
        <f>MAX(0,W420*(1+inputs!$B$33)-MAX(0,inputs!$B$31*(X420-inputs!$B$30)))</f>
        <v>46197.934644557688</v>
      </c>
      <c r="Z420" s="19">
        <f>IF(inputs!$B$27="YES",MAX(0,inputs!$B$31*(X420-inputs!$B$30)),0)</f>
        <v>0</v>
      </c>
      <c r="AA420" s="3">
        <f t="shared" si="26"/>
        <v>9718.9750000000004</v>
      </c>
      <c r="AB420" s="1">
        <f t="shared" si="27"/>
        <v>0.33250000000000002</v>
      </c>
      <c r="AC420" s="8">
        <f t="shared" si="24"/>
        <v>32081.025000000001</v>
      </c>
    </row>
    <row r="421" spans="1:29" x14ac:dyDescent="0.2">
      <c r="A421" s="11">
        <f t="shared" si="25"/>
        <v>41900</v>
      </c>
      <c r="B421" s="15">
        <f>inputs!$C$3-MAX(0,MIN((calculations!A421-inputs!$B$8)*0.5,inputs!$C$3))+IF(AND(inputs!$B$23="YES",A421&lt;=inputs!$B$25),inputs!$B$24,0)</f>
        <v>12570</v>
      </c>
      <c r="C421" s="15">
        <f>MAX(0,MIN(A421-B421,inputs!$C$4)*inputs!$B$3)</f>
        <v>5866</v>
      </c>
      <c r="D421" s="16">
        <f>MAX(0,(MIN(A421,inputs!$C$5)-(inputs!$C$4+B421))*inputs!$B$4)</f>
        <v>0</v>
      </c>
      <c r="E421" s="16">
        <f>MAX(0, (calculations!A421-inputs!$C$5)*inputs!$B$5)</f>
        <v>0</v>
      </c>
      <c r="F421" s="19">
        <f>MAX(0,inputs!$B$13*(MIN(calculations!A421,inputs!$C$14)-inputs!$C$13))+MAX(0,inputs!$B$14*(calculations!A421-inputs!$C$14))</f>
        <v>3886.2250000000004</v>
      </c>
      <c r="G421" s="22">
        <f>MAX(MIN((calculations!A421-inputs!$B$21)/10000,100%),0) * inputs!$B$18</f>
        <v>0</v>
      </c>
      <c r="H421" s="24">
        <f>MIN(inputs!$B$32,A421)</f>
        <v>20000</v>
      </c>
      <c r="I421" s="24">
        <f>inputs!$B$29*(1+inputs!$B$33)-MAX(0,inputs!$B$31*(H421-inputs!$B$30))</f>
        <v>46486.999999999993</v>
      </c>
      <c r="J421" s="19">
        <f>$H421+(INT(COLUMN(J$1)/2) - 5) * ($A421-$H421)/9</f>
        <v>20000</v>
      </c>
      <c r="K421" s="24">
        <f>MAX(0,I421*(1+inputs!$B$33)-MAX(0,inputs!$B$31*(J421-inputs!$B$30)))</f>
        <v>47184.304999999986</v>
      </c>
      <c r="L421" s="19">
        <f>$H421+(INT(COLUMN(L$1)/2) - 5) * ($A421-$H421)/9</f>
        <v>22433.333333333332</v>
      </c>
      <c r="M421" s="24">
        <f>MAX(0,K421*(1+inputs!$B$33)-MAX(0,inputs!$B$31*(L421-inputs!$B$30)))</f>
        <v>47689.629574999977</v>
      </c>
      <c r="N421" s="19">
        <f>$H421+(INT(COLUMN(N$1)/2) - 5) * ($A421-$H421)/9</f>
        <v>24866.666666666668</v>
      </c>
      <c r="O421" s="24">
        <f>MAX(0,M421*(1+inputs!$B$33)-MAX(0,inputs!$B$31*(N421-inputs!$B$30)))</f>
        <v>47983.534018624967</v>
      </c>
      <c r="P421" s="19">
        <f>$H421+(INT(COLUMN(P$1)/2) - 5) * ($A421-$H421)/9</f>
        <v>27300</v>
      </c>
      <c r="Q421" s="24">
        <f>MAX(0,O421*(1+inputs!$B$33)-MAX(0,inputs!$B$31*(P421-inputs!$B$30)))</f>
        <v>48062.847028904333</v>
      </c>
      <c r="R421" s="19">
        <f>$H421+(INT(COLUMN(R$1)/2) - 5) * ($A421-$H421)/9</f>
        <v>29733.333333333336</v>
      </c>
      <c r="S421" s="24">
        <f>MAX(0,Q421*(1+inputs!$B$33)-MAX(0,inputs!$B$31*(R421-inputs!$B$30)))</f>
        <v>47924.349734337891</v>
      </c>
      <c r="T421" s="19">
        <f>$H421+(INT(COLUMN(T$1)/2) - 5) * ($A421-$H421)/9</f>
        <v>32166.666666666664</v>
      </c>
      <c r="U421" s="24">
        <f>MAX(0,S421*(1+inputs!$B$33)-MAX(0,inputs!$B$31*(T421-inputs!$B$30)))</f>
        <v>47564.774980352951</v>
      </c>
      <c r="V421" s="19">
        <f>$H421+(INT(COLUMN(V$1)/2) - 5) * ($A421-$H421)/9</f>
        <v>34600</v>
      </c>
      <c r="W421" s="24">
        <f>MAX(0,U421*(1+inputs!$B$33)-MAX(0,inputs!$B$31*(V421-inputs!$B$30)))</f>
        <v>46980.806605058242</v>
      </c>
      <c r="X421" s="19">
        <f>$H421+(INT(COLUMN(X$1)/2) - 5) * ($A421-$H421)/9</f>
        <v>37033.333333333328</v>
      </c>
      <c r="Y421" s="24">
        <f>MAX(0,W421*(1+inputs!$B$33)-MAX(0,inputs!$B$31*(X421-inputs!$B$30)))</f>
        <v>46169.07870413411</v>
      </c>
      <c r="Z421" s="19">
        <f>IF(inputs!$B$27="YES",MAX(0,inputs!$B$31*(X421-inputs!$B$30)),0)</f>
        <v>0</v>
      </c>
      <c r="AA421" s="3">
        <f t="shared" si="26"/>
        <v>9752.2250000000004</v>
      </c>
      <c r="AB421" s="1">
        <f t="shared" si="27"/>
        <v>0.33250000000000002</v>
      </c>
      <c r="AC421" s="8">
        <f t="shared" si="24"/>
        <v>32147.775000000001</v>
      </c>
    </row>
    <row r="422" spans="1:29" x14ac:dyDescent="0.2">
      <c r="A422" s="11">
        <f t="shared" si="25"/>
        <v>42000</v>
      </c>
      <c r="B422" s="15">
        <f>inputs!$C$3-MAX(0,MIN((calculations!A422-inputs!$B$8)*0.5,inputs!$C$3))+IF(AND(inputs!$B$23="YES",A422&lt;=inputs!$B$25),inputs!$B$24,0)</f>
        <v>12570</v>
      </c>
      <c r="C422" s="15">
        <f>MAX(0,MIN(A422-B422,inputs!$C$4)*inputs!$B$3)</f>
        <v>5886</v>
      </c>
      <c r="D422" s="16">
        <f>MAX(0,(MIN(A422,inputs!$C$5)-(inputs!$C$4+B422))*inputs!$B$4)</f>
        <v>0</v>
      </c>
      <c r="E422" s="16">
        <f>MAX(0, (calculations!A422-inputs!$C$5)*inputs!$B$5)</f>
        <v>0</v>
      </c>
      <c r="F422" s="19">
        <f>MAX(0,inputs!$B$13*(MIN(calculations!A422,inputs!$C$14)-inputs!$C$13))+MAX(0,inputs!$B$14*(calculations!A422-inputs!$C$14))</f>
        <v>3899.4750000000004</v>
      </c>
      <c r="G422" s="22">
        <f>MAX(MIN((calculations!A422-inputs!$B$21)/10000,100%),0) * inputs!$B$18</f>
        <v>0</v>
      </c>
      <c r="H422" s="24">
        <f>MIN(inputs!$B$32,A422)</f>
        <v>20000</v>
      </c>
      <c r="I422" s="24">
        <f>inputs!$B$29*(1+inputs!$B$33)-MAX(0,inputs!$B$31*(H422-inputs!$B$30))</f>
        <v>46486.999999999993</v>
      </c>
      <c r="J422" s="19">
        <f>$H422+(INT(COLUMN(J$1)/2) - 5) * ($A422-$H422)/9</f>
        <v>20000</v>
      </c>
      <c r="K422" s="24">
        <f>MAX(0,I422*(1+inputs!$B$33)-MAX(0,inputs!$B$31*(J422-inputs!$B$30)))</f>
        <v>47184.304999999986</v>
      </c>
      <c r="L422" s="19">
        <f>$H422+(INT(COLUMN(L$1)/2) - 5) * ($A422-$H422)/9</f>
        <v>22444.444444444445</v>
      </c>
      <c r="M422" s="24">
        <f>MAX(0,K422*(1+inputs!$B$33)-MAX(0,inputs!$B$31*(L422-inputs!$B$30)))</f>
        <v>47688.629574999977</v>
      </c>
      <c r="N422" s="19">
        <f>$H422+(INT(COLUMN(N$1)/2) - 5) * ($A422-$H422)/9</f>
        <v>24888.888888888891</v>
      </c>
      <c r="O422" s="24">
        <f>MAX(0,M422*(1+inputs!$B$33)-MAX(0,inputs!$B$31*(N422-inputs!$B$30)))</f>
        <v>47980.519018624967</v>
      </c>
      <c r="P422" s="19">
        <f>$H422+(INT(COLUMN(P$1)/2) - 5) * ($A422-$H422)/9</f>
        <v>27333.333333333332</v>
      </c>
      <c r="Q422" s="24">
        <f>MAX(0,O422*(1+inputs!$B$33)-MAX(0,inputs!$B$31*(P422-inputs!$B$30)))</f>
        <v>48056.786803904331</v>
      </c>
      <c r="R422" s="19">
        <f>$H422+(INT(COLUMN(R$1)/2) - 5) * ($A422-$H422)/9</f>
        <v>29777.777777777777</v>
      </c>
      <c r="S422" s="24">
        <f>MAX(0,Q422*(1+inputs!$B$33)-MAX(0,inputs!$B$31*(R422-inputs!$B$30)))</f>
        <v>47914.198605962891</v>
      </c>
      <c r="T422" s="19">
        <f>$H422+(INT(COLUMN(T$1)/2) - 5) * ($A422-$H422)/9</f>
        <v>32222.222222222223</v>
      </c>
      <c r="U422" s="24">
        <f>MAX(0,S422*(1+inputs!$B$33)-MAX(0,inputs!$B$31*(T422-inputs!$B$30)))</f>
        <v>47549.471585052328</v>
      </c>
      <c r="V422" s="19">
        <f>$H422+(INT(COLUMN(V$1)/2) - 5) * ($A422-$H422)/9</f>
        <v>34666.666666666664</v>
      </c>
      <c r="W422" s="24">
        <f>MAX(0,U422*(1+inputs!$B$33)-MAX(0,inputs!$B$31*(V422-inputs!$B$30)))</f>
        <v>46959.273658828104</v>
      </c>
      <c r="X422" s="19">
        <f>$H422+(INT(COLUMN(X$1)/2) - 5) * ($A422-$H422)/9</f>
        <v>37111.111111111109</v>
      </c>
      <c r="Y422" s="24">
        <f>MAX(0,W422*(1+inputs!$B$33)-MAX(0,inputs!$B$31*(X422-inputs!$B$30)))</f>
        <v>46140.222763710517</v>
      </c>
      <c r="Z422" s="19">
        <f>IF(inputs!$B$27="YES",MAX(0,inputs!$B$31*(X422-inputs!$B$30)),0)</f>
        <v>0</v>
      </c>
      <c r="AA422" s="3">
        <f t="shared" si="26"/>
        <v>9785.4750000000004</v>
      </c>
      <c r="AB422" s="1">
        <f t="shared" si="27"/>
        <v>0.33250000000000002</v>
      </c>
      <c r="AC422" s="8">
        <f t="shared" si="24"/>
        <v>32214.525000000001</v>
      </c>
    </row>
    <row r="423" spans="1:29" x14ac:dyDescent="0.2">
      <c r="A423" s="11">
        <f t="shared" si="25"/>
        <v>42100</v>
      </c>
      <c r="B423" s="15">
        <f>inputs!$C$3-MAX(0,MIN((calculations!A423-inputs!$B$8)*0.5,inputs!$C$3))+IF(AND(inputs!$B$23="YES",A423&lt;=inputs!$B$25),inputs!$B$24,0)</f>
        <v>12570</v>
      </c>
      <c r="C423" s="15">
        <f>MAX(0,MIN(A423-B423,inputs!$C$4)*inputs!$B$3)</f>
        <v>5906</v>
      </c>
      <c r="D423" s="16">
        <f>MAX(0,(MIN(A423,inputs!$C$5)-(inputs!$C$4+B423))*inputs!$B$4)</f>
        <v>0</v>
      </c>
      <c r="E423" s="16">
        <f>MAX(0, (calculations!A423-inputs!$C$5)*inputs!$B$5)</f>
        <v>0</v>
      </c>
      <c r="F423" s="19">
        <f>MAX(0,inputs!$B$13*(MIN(calculations!A423,inputs!$C$14)-inputs!$C$13))+MAX(0,inputs!$B$14*(calculations!A423-inputs!$C$14))</f>
        <v>3912.7250000000004</v>
      </c>
      <c r="G423" s="22">
        <f>MAX(MIN((calculations!A423-inputs!$B$21)/10000,100%),0) * inputs!$B$18</f>
        <v>0</v>
      </c>
      <c r="H423" s="24">
        <f>MIN(inputs!$B$32,A423)</f>
        <v>20000</v>
      </c>
      <c r="I423" s="24">
        <f>inputs!$B$29*(1+inputs!$B$33)-MAX(0,inputs!$B$31*(H423-inputs!$B$30))</f>
        <v>46486.999999999993</v>
      </c>
      <c r="J423" s="19">
        <f>$H423+(INT(COLUMN(J$1)/2) - 5) * ($A423-$H423)/9</f>
        <v>20000</v>
      </c>
      <c r="K423" s="24">
        <f>MAX(0,I423*(1+inputs!$B$33)-MAX(0,inputs!$B$31*(J423-inputs!$B$30)))</f>
        <v>47184.304999999986</v>
      </c>
      <c r="L423" s="19">
        <f>$H423+(INT(COLUMN(L$1)/2) - 5) * ($A423-$H423)/9</f>
        <v>22455.555555555555</v>
      </c>
      <c r="M423" s="24">
        <f>MAX(0,K423*(1+inputs!$B$33)-MAX(0,inputs!$B$31*(L423-inputs!$B$30)))</f>
        <v>47687.629574999977</v>
      </c>
      <c r="N423" s="19">
        <f>$H423+(INT(COLUMN(N$1)/2) - 5) * ($A423-$H423)/9</f>
        <v>24911.111111111109</v>
      </c>
      <c r="O423" s="24">
        <f>MAX(0,M423*(1+inputs!$B$33)-MAX(0,inputs!$B$31*(N423-inputs!$B$30)))</f>
        <v>47977.504018624968</v>
      </c>
      <c r="P423" s="19">
        <f>$H423+(INT(COLUMN(P$1)/2) - 5) * ($A423-$H423)/9</f>
        <v>27366.666666666668</v>
      </c>
      <c r="Q423" s="24">
        <f>MAX(0,O423*(1+inputs!$B$33)-MAX(0,inputs!$B$31*(P423-inputs!$B$30)))</f>
        <v>48050.726578904338</v>
      </c>
      <c r="R423" s="19">
        <f>$H423+(INT(COLUMN(R$1)/2) - 5) * ($A423-$H423)/9</f>
        <v>29822.222222222223</v>
      </c>
      <c r="S423" s="24">
        <f>MAX(0,Q423*(1+inputs!$B$33)-MAX(0,inputs!$B$31*(R423-inputs!$B$30)))</f>
        <v>47904.047477587897</v>
      </c>
      <c r="T423" s="19">
        <f>$H423+(INT(COLUMN(T$1)/2) - 5) * ($A423-$H423)/9</f>
        <v>32277.777777777777</v>
      </c>
      <c r="U423" s="24">
        <f>MAX(0,S423*(1+inputs!$B$33)-MAX(0,inputs!$B$31*(T423-inputs!$B$30)))</f>
        <v>47534.168189751712</v>
      </c>
      <c r="V423" s="19">
        <f>$H423+(INT(COLUMN(V$1)/2) - 5) * ($A423-$H423)/9</f>
        <v>34733.333333333336</v>
      </c>
      <c r="W423" s="24">
        <f>MAX(0,U423*(1+inputs!$B$33)-MAX(0,inputs!$B$31*(V423-inputs!$B$30)))</f>
        <v>46937.740712597981</v>
      </c>
      <c r="X423" s="19">
        <f>$H423+(INT(COLUMN(X$1)/2) - 5) * ($A423-$H423)/9</f>
        <v>37188.888888888891</v>
      </c>
      <c r="Y423" s="24">
        <f>MAX(0,W423*(1+inputs!$B$33)-MAX(0,inputs!$B$31*(X423-inputs!$B$30)))</f>
        <v>46111.366823286946</v>
      </c>
      <c r="Z423" s="19">
        <f>IF(inputs!$B$27="YES",MAX(0,inputs!$B$31*(X423-inputs!$B$30)),0)</f>
        <v>0</v>
      </c>
      <c r="AA423" s="3">
        <f t="shared" si="26"/>
        <v>9818.7250000000004</v>
      </c>
      <c r="AB423" s="1">
        <f t="shared" si="27"/>
        <v>0.33250000000000002</v>
      </c>
      <c r="AC423" s="8">
        <f t="shared" si="24"/>
        <v>32281.275000000001</v>
      </c>
    </row>
    <row r="424" spans="1:29" x14ac:dyDescent="0.2">
      <c r="A424" s="11">
        <f t="shared" si="25"/>
        <v>42200</v>
      </c>
      <c r="B424" s="15">
        <f>inputs!$C$3-MAX(0,MIN((calculations!A424-inputs!$B$8)*0.5,inputs!$C$3))+IF(AND(inputs!$B$23="YES",A424&lt;=inputs!$B$25),inputs!$B$24,0)</f>
        <v>12570</v>
      </c>
      <c r="C424" s="15">
        <f>MAX(0,MIN(A424-B424,inputs!$C$4)*inputs!$B$3)</f>
        <v>5926</v>
      </c>
      <c r="D424" s="16">
        <f>MAX(0,(MIN(A424,inputs!$C$5)-(inputs!$C$4+B424))*inputs!$B$4)</f>
        <v>0</v>
      </c>
      <c r="E424" s="16">
        <f>MAX(0, (calculations!A424-inputs!$C$5)*inputs!$B$5)</f>
        <v>0</v>
      </c>
      <c r="F424" s="19">
        <f>MAX(0,inputs!$B$13*(MIN(calculations!A424,inputs!$C$14)-inputs!$C$13))+MAX(0,inputs!$B$14*(calculations!A424-inputs!$C$14))</f>
        <v>3925.9750000000004</v>
      </c>
      <c r="G424" s="22">
        <f>MAX(MIN((calculations!A424-inputs!$B$21)/10000,100%),0) * inputs!$B$18</f>
        <v>0</v>
      </c>
      <c r="H424" s="24">
        <f>MIN(inputs!$B$32,A424)</f>
        <v>20000</v>
      </c>
      <c r="I424" s="24">
        <f>inputs!$B$29*(1+inputs!$B$33)-MAX(0,inputs!$B$31*(H424-inputs!$B$30))</f>
        <v>46486.999999999993</v>
      </c>
      <c r="J424" s="19">
        <f>$H424+(INT(COLUMN(J$1)/2) - 5) * ($A424-$H424)/9</f>
        <v>20000</v>
      </c>
      <c r="K424" s="24">
        <f>MAX(0,I424*(1+inputs!$B$33)-MAX(0,inputs!$B$31*(J424-inputs!$B$30)))</f>
        <v>47184.304999999986</v>
      </c>
      <c r="L424" s="19">
        <f>$H424+(INT(COLUMN(L$1)/2) - 5) * ($A424-$H424)/9</f>
        <v>22466.666666666668</v>
      </c>
      <c r="M424" s="24">
        <f>MAX(0,K424*(1+inputs!$B$33)-MAX(0,inputs!$B$31*(L424-inputs!$B$30)))</f>
        <v>47686.629574999977</v>
      </c>
      <c r="N424" s="19">
        <f>$H424+(INT(COLUMN(N$1)/2) - 5) * ($A424-$H424)/9</f>
        <v>24933.333333333332</v>
      </c>
      <c r="O424" s="24">
        <f>MAX(0,M424*(1+inputs!$B$33)-MAX(0,inputs!$B$31*(N424-inputs!$B$30)))</f>
        <v>47974.489018624969</v>
      </c>
      <c r="P424" s="19">
        <f>$H424+(INT(COLUMN(P$1)/2) - 5) * ($A424-$H424)/9</f>
        <v>27400</v>
      </c>
      <c r="Q424" s="24">
        <f>MAX(0,O424*(1+inputs!$B$33)-MAX(0,inputs!$B$31*(P424-inputs!$B$30)))</f>
        <v>48044.666353904337</v>
      </c>
      <c r="R424" s="19">
        <f>$H424+(INT(COLUMN(R$1)/2) - 5) * ($A424-$H424)/9</f>
        <v>29866.666666666664</v>
      </c>
      <c r="S424" s="24">
        <f>MAX(0,Q424*(1+inputs!$B$33)-MAX(0,inputs!$B$31*(R424-inputs!$B$30)))</f>
        <v>47893.896349212897</v>
      </c>
      <c r="T424" s="19">
        <f>$H424+(INT(COLUMN(T$1)/2) - 5) * ($A424-$H424)/9</f>
        <v>32333.333333333336</v>
      </c>
      <c r="U424" s="24">
        <f>MAX(0,S424*(1+inputs!$B$33)-MAX(0,inputs!$B$31*(T424-inputs!$B$30)))</f>
        <v>47518.864794451081</v>
      </c>
      <c r="V424" s="19">
        <f>$H424+(INT(COLUMN(V$1)/2) - 5) * ($A424-$H424)/9</f>
        <v>34800</v>
      </c>
      <c r="W424" s="24">
        <f>MAX(0,U424*(1+inputs!$B$33)-MAX(0,inputs!$B$31*(V424-inputs!$B$30)))</f>
        <v>46916.207766367843</v>
      </c>
      <c r="X424" s="19">
        <f>$H424+(INT(COLUMN(X$1)/2) - 5) * ($A424-$H424)/9</f>
        <v>37266.666666666672</v>
      </c>
      <c r="Y424" s="24">
        <f>MAX(0,W424*(1+inputs!$B$33)-MAX(0,inputs!$B$31*(X424-inputs!$B$30)))</f>
        <v>46082.510882863353</v>
      </c>
      <c r="Z424" s="19">
        <f>IF(inputs!$B$27="YES",MAX(0,inputs!$B$31*(X424-inputs!$B$30)),0)</f>
        <v>0</v>
      </c>
      <c r="AA424" s="3">
        <f t="shared" si="26"/>
        <v>9851.9750000000004</v>
      </c>
      <c r="AB424" s="1">
        <f t="shared" si="27"/>
        <v>0.33250000000000002</v>
      </c>
      <c r="AC424" s="8">
        <f t="shared" ref="AC424:AC487" si="28">A424-AA424</f>
        <v>32348.025000000001</v>
      </c>
    </row>
    <row r="425" spans="1:29" x14ac:dyDescent="0.2">
      <c r="A425" s="11">
        <f t="shared" si="25"/>
        <v>42300</v>
      </c>
      <c r="B425" s="15">
        <f>inputs!$C$3-MAX(0,MIN((calculations!A425-inputs!$B$8)*0.5,inputs!$C$3))+IF(AND(inputs!$B$23="YES",A425&lt;=inputs!$B$25),inputs!$B$24,0)</f>
        <v>12570</v>
      </c>
      <c r="C425" s="15">
        <f>MAX(0,MIN(A425-B425,inputs!$C$4)*inputs!$B$3)</f>
        <v>5946</v>
      </c>
      <c r="D425" s="16">
        <f>MAX(0,(MIN(A425,inputs!$C$5)-(inputs!$C$4+B425))*inputs!$B$4)</f>
        <v>0</v>
      </c>
      <c r="E425" s="16">
        <f>MAX(0, (calculations!A425-inputs!$C$5)*inputs!$B$5)</f>
        <v>0</v>
      </c>
      <c r="F425" s="19">
        <f>MAX(0,inputs!$B$13*(MIN(calculations!A425,inputs!$C$14)-inputs!$C$13))+MAX(0,inputs!$B$14*(calculations!A425-inputs!$C$14))</f>
        <v>3939.2250000000004</v>
      </c>
      <c r="G425" s="22">
        <f>MAX(MIN((calculations!A425-inputs!$B$21)/10000,100%),0) * inputs!$B$18</f>
        <v>0</v>
      </c>
      <c r="H425" s="24">
        <f>MIN(inputs!$B$32,A425)</f>
        <v>20000</v>
      </c>
      <c r="I425" s="24">
        <f>inputs!$B$29*(1+inputs!$B$33)-MAX(0,inputs!$B$31*(H425-inputs!$B$30))</f>
        <v>46486.999999999993</v>
      </c>
      <c r="J425" s="19">
        <f>$H425+(INT(COLUMN(J$1)/2) - 5) * ($A425-$H425)/9</f>
        <v>20000</v>
      </c>
      <c r="K425" s="24">
        <f>MAX(0,I425*(1+inputs!$B$33)-MAX(0,inputs!$B$31*(J425-inputs!$B$30)))</f>
        <v>47184.304999999986</v>
      </c>
      <c r="L425" s="19">
        <f>$H425+(INT(COLUMN(L$1)/2) - 5) * ($A425-$H425)/9</f>
        <v>22477.777777777777</v>
      </c>
      <c r="M425" s="24">
        <f>MAX(0,K425*(1+inputs!$B$33)-MAX(0,inputs!$B$31*(L425-inputs!$B$30)))</f>
        <v>47685.629574999977</v>
      </c>
      <c r="N425" s="19">
        <f>$H425+(INT(COLUMN(N$1)/2) - 5) * ($A425-$H425)/9</f>
        <v>24955.555555555555</v>
      </c>
      <c r="O425" s="24">
        <f>MAX(0,M425*(1+inputs!$B$33)-MAX(0,inputs!$B$31*(N425-inputs!$B$30)))</f>
        <v>47971.474018624969</v>
      </c>
      <c r="P425" s="19">
        <f>$H425+(INT(COLUMN(P$1)/2) - 5) * ($A425-$H425)/9</f>
        <v>27433.333333333332</v>
      </c>
      <c r="Q425" s="24">
        <f>MAX(0,O425*(1+inputs!$B$33)-MAX(0,inputs!$B$31*(P425-inputs!$B$30)))</f>
        <v>48038.606128904335</v>
      </c>
      <c r="R425" s="19">
        <f>$H425+(INT(COLUMN(R$1)/2) - 5) * ($A425-$H425)/9</f>
        <v>29911.111111111109</v>
      </c>
      <c r="S425" s="24">
        <f>MAX(0,Q425*(1+inputs!$B$33)-MAX(0,inputs!$B$31*(R425-inputs!$B$30)))</f>
        <v>47883.745220837896</v>
      </c>
      <c r="T425" s="19">
        <f>$H425+(INT(COLUMN(T$1)/2) - 5) * ($A425-$H425)/9</f>
        <v>32388.888888888891</v>
      </c>
      <c r="U425" s="24">
        <f>MAX(0,S425*(1+inputs!$B$33)-MAX(0,inputs!$B$31*(T425-inputs!$B$30)))</f>
        <v>47503.561399150458</v>
      </c>
      <c r="V425" s="19">
        <f>$H425+(INT(COLUMN(V$1)/2) - 5) * ($A425-$H425)/9</f>
        <v>34866.666666666664</v>
      </c>
      <c r="W425" s="24">
        <f>MAX(0,U425*(1+inputs!$B$33)-MAX(0,inputs!$B$31*(V425-inputs!$B$30)))</f>
        <v>46894.674820137705</v>
      </c>
      <c r="X425" s="19">
        <f>$H425+(INT(COLUMN(X$1)/2) - 5) * ($A425-$H425)/9</f>
        <v>37344.444444444445</v>
      </c>
      <c r="Y425" s="24">
        <f>MAX(0,W425*(1+inputs!$B$33)-MAX(0,inputs!$B$31*(X425-inputs!$B$30)))</f>
        <v>46053.654942439767</v>
      </c>
      <c r="Z425" s="19">
        <f>IF(inputs!$B$27="YES",MAX(0,inputs!$B$31*(X425-inputs!$B$30)),0)</f>
        <v>0</v>
      </c>
      <c r="AA425" s="3">
        <f t="shared" si="26"/>
        <v>9885.2250000000004</v>
      </c>
      <c r="AB425" s="1">
        <f t="shared" si="27"/>
        <v>0.33250000000000002</v>
      </c>
      <c r="AC425" s="8">
        <f t="shared" si="28"/>
        <v>32414.775000000001</v>
      </c>
    </row>
    <row r="426" spans="1:29" x14ac:dyDescent="0.2">
      <c r="A426" s="11">
        <f t="shared" si="25"/>
        <v>42400</v>
      </c>
      <c r="B426" s="15">
        <f>inputs!$C$3-MAX(0,MIN((calculations!A426-inputs!$B$8)*0.5,inputs!$C$3))+IF(AND(inputs!$B$23="YES",A426&lt;=inputs!$B$25),inputs!$B$24,0)</f>
        <v>12570</v>
      </c>
      <c r="C426" s="15">
        <f>MAX(0,MIN(A426-B426,inputs!$C$4)*inputs!$B$3)</f>
        <v>5966</v>
      </c>
      <c r="D426" s="16">
        <f>MAX(0,(MIN(A426,inputs!$C$5)-(inputs!$C$4+B426))*inputs!$B$4)</f>
        <v>0</v>
      </c>
      <c r="E426" s="16">
        <f>MAX(0, (calculations!A426-inputs!$C$5)*inputs!$B$5)</f>
        <v>0</v>
      </c>
      <c r="F426" s="19">
        <f>MAX(0,inputs!$B$13*(MIN(calculations!A426,inputs!$C$14)-inputs!$C$13))+MAX(0,inputs!$B$14*(calculations!A426-inputs!$C$14))</f>
        <v>3952.4750000000004</v>
      </c>
      <c r="G426" s="22">
        <f>MAX(MIN((calculations!A426-inputs!$B$21)/10000,100%),0) * inputs!$B$18</f>
        <v>0</v>
      </c>
      <c r="H426" s="24">
        <f>MIN(inputs!$B$32,A426)</f>
        <v>20000</v>
      </c>
      <c r="I426" s="24">
        <f>inputs!$B$29*(1+inputs!$B$33)-MAX(0,inputs!$B$31*(H426-inputs!$B$30))</f>
        <v>46486.999999999993</v>
      </c>
      <c r="J426" s="19">
        <f>$H426+(INT(COLUMN(J$1)/2) - 5) * ($A426-$H426)/9</f>
        <v>20000</v>
      </c>
      <c r="K426" s="24">
        <f>MAX(0,I426*(1+inputs!$B$33)-MAX(0,inputs!$B$31*(J426-inputs!$B$30)))</f>
        <v>47184.304999999986</v>
      </c>
      <c r="L426" s="19">
        <f>$H426+(INT(COLUMN(L$1)/2) - 5) * ($A426-$H426)/9</f>
        <v>22488.888888888891</v>
      </c>
      <c r="M426" s="24">
        <f>MAX(0,K426*(1+inputs!$B$33)-MAX(0,inputs!$B$31*(L426-inputs!$B$30)))</f>
        <v>47684.629574999977</v>
      </c>
      <c r="N426" s="19">
        <f>$H426+(INT(COLUMN(N$1)/2) - 5) * ($A426-$H426)/9</f>
        <v>24977.777777777777</v>
      </c>
      <c r="O426" s="24">
        <f>MAX(0,M426*(1+inputs!$B$33)-MAX(0,inputs!$B$31*(N426-inputs!$B$30)))</f>
        <v>47968.45901862497</v>
      </c>
      <c r="P426" s="19">
        <f>$H426+(INT(COLUMN(P$1)/2) - 5) * ($A426-$H426)/9</f>
        <v>27466.666666666668</v>
      </c>
      <c r="Q426" s="24">
        <f>MAX(0,O426*(1+inputs!$B$33)-MAX(0,inputs!$B$31*(P426-inputs!$B$30)))</f>
        <v>48032.545903904334</v>
      </c>
      <c r="R426" s="19">
        <f>$H426+(INT(COLUMN(R$1)/2) - 5) * ($A426-$H426)/9</f>
        <v>29955.555555555555</v>
      </c>
      <c r="S426" s="24">
        <f>MAX(0,Q426*(1+inputs!$B$33)-MAX(0,inputs!$B$31*(R426-inputs!$B$30)))</f>
        <v>47873.594092462896</v>
      </c>
      <c r="T426" s="19">
        <f>$H426+(INT(COLUMN(T$1)/2) - 5) * ($A426-$H426)/9</f>
        <v>32444.444444444445</v>
      </c>
      <c r="U426" s="24">
        <f>MAX(0,S426*(1+inputs!$B$33)-MAX(0,inputs!$B$31*(T426-inputs!$B$30)))</f>
        <v>47488.258003849834</v>
      </c>
      <c r="V426" s="19">
        <f>$H426+(INT(COLUMN(V$1)/2) - 5) * ($A426-$H426)/9</f>
        <v>34933.333333333336</v>
      </c>
      <c r="W426" s="24">
        <f>MAX(0,U426*(1+inputs!$B$33)-MAX(0,inputs!$B$31*(V426-inputs!$B$30)))</f>
        <v>46873.141873907574</v>
      </c>
      <c r="X426" s="19">
        <f>$H426+(INT(COLUMN(X$1)/2) - 5) * ($A426-$H426)/9</f>
        <v>37422.222222222219</v>
      </c>
      <c r="Y426" s="24">
        <f>MAX(0,W426*(1+inputs!$B$33)-MAX(0,inputs!$B$31*(X426-inputs!$B$30)))</f>
        <v>46024.799002016181</v>
      </c>
      <c r="Z426" s="19">
        <f>IF(inputs!$B$27="YES",MAX(0,inputs!$B$31*(X426-inputs!$B$30)),0)</f>
        <v>0</v>
      </c>
      <c r="AA426" s="3">
        <f t="shared" si="26"/>
        <v>9918.4750000000004</v>
      </c>
      <c r="AB426" s="1">
        <f t="shared" si="27"/>
        <v>0.33250000000000002</v>
      </c>
      <c r="AC426" s="8">
        <f t="shared" si="28"/>
        <v>32481.525000000001</v>
      </c>
    </row>
    <row r="427" spans="1:29" x14ac:dyDescent="0.2">
      <c r="A427" s="11">
        <f t="shared" si="25"/>
        <v>42500</v>
      </c>
      <c r="B427" s="15">
        <f>inputs!$C$3-MAX(0,MIN((calculations!A427-inputs!$B$8)*0.5,inputs!$C$3))+IF(AND(inputs!$B$23="YES",A427&lt;=inputs!$B$25),inputs!$B$24,0)</f>
        <v>12570</v>
      </c>
      <c r="C427" s="15">
        <f>MAX(0,MIN(A427-B427,inputs!$C$4)*inputs!$B$3)</f>
        <v>5986</v>
      </c>
      <c r="D427" s="16">
        <f>MAX(0,(MIN(A427,inputs!$C$5)-(inputs!$C$4+B427))*inputs!$B$4)</f>
        <v>0</v>
      </c>
      <c r="E427" s="16">
        <f>MAX(0, (calculations!A427-inputs!$C$5)*inputs!$B$5)</f>
        <v>0</v>
      </c>
      <c r="F427" s="19">
        <f>MAX(0,inputs!$B$13*(MIN(calculations!A427,inputs!$C$14)-inputs!$C$13))+MAX(0,inputs!$B$14*(calculations!A427-inputs!$C$14))</f>
        <v>3965.7250000000004</v>
      </c>
      <c r="G427" s="22">
        <f>MAX(MIN((calculations!A427-inputs!$B$21)/10000,100%),0) * inputs!$B$18</f>
        <v>0</v>
      </c>
      <c r="H427" s="24">
        <f>MIN(inputs!$B$32,A427)</f>
        <v>20000</v>
      </c>
      <c r="I427" s="24">
        <f>inputs!$B$29*(1+inputs!$B$33)-MAX(0,inputs!$B$31*(H427-inputs!$B$30))</f>
        <v>46486.999999999993</v>
      </c>
      <c r="J427" s="19">
        <f>$H427+(INT(COLUMN(J$1)/2) - 5) * ($A427-$H427)/9</f>
        <v>20000</v>
      </c>
      <c r="K427" s="24">
        <f>MAX(0,I427*(1+inputs!$B$33)-MAX(0,inputs!$B$31*(J427-inputs!$B$30)))</f>
        <v>47184.304999999986</v>
      </c>
      <c r="L427" s="19">
        <f>$H427+(INT(COLUMN(L$1)/2) - 5) * ($A427-$H427)/9</f>
        <v>22500</v>
      </c>
      <c r="M427" s="24">
        <f>MAX(0,K427*(1+inputs!$B$33)-MAX(0,inputs!$B$31*(L427-inputs!$B$30)))</f>
        <v>47683.629574999977</v>
      </c>
      <c r="N427" s="19">
        <f>$H427+(INT(COLUMN(N$1)/2) - 5) * ($A427-$H427)/9</f>
        <v>25000</v>
      </c>
      <c r="O427" s="24">
        <f>MAX(0,M427*(1+inputs!$B$33)-MAX(0,inputs!$B$31*(N427-inputs!$B$30)))</f>
        <v>47965.44401862497</v>
      </c>
      <c r="P427" s="19">
        <f>$H427+(INT(COLUMN(P$1)/2) - 5) * ($A427-$H427)/9</f>
        <v>27500</v>
      </c>
      <c r="Q427" s="24">
        <f>MAX(0,O427*(1+inputs!$B$33)-MAX(0,inputs!$B$31*(P427-inputs!$B$30)))</f>
        <v>48026.485678904341</v>
      </c>
      <c r="R427" s="19">
        <f>$H427+(INT(COLUMN(R$1)/2) - 5) * ($A427-$H427)/9</f>
        <v>30000</v>
      </c>
      <c r="S427" s="24">
        <f>MAX(0,Q427*(1+inputs!$B$33)-MAX(0,inputs!$B$31*(R427-inputs!$B$30)))</f>
        <v>47863.442964087895</v>
      </c>
      <c r="T427" s="19">
        <f>$H427+(INT(COLUMN(T$1)/2) - 5) * ($A427-$H427)/9</f>
        <v>32500</v>
      </c>
      <c r="U427" s="24">
        <f>MAX(0,S427*(1+inputs!$B$33)-MAX(0,inputs!$B$31*(T427-inputs!$B$30)))</f>
        <v>47472.954608549204</v>
      </c>
      <c r="V427" s="19">
        <f>$H427+(INT(COLUMN(V$1)/2) - 5) * ($A427-$H427)/9</f>
        <v>35000</v>
      </c>
      <c r="W427" s="24">
        <f>MAX(0,U427*(1+inputs!$B$33)-MAX(0,inputs!$B$31*(V427-inputs!$B$30)))</f>
        <v>46851.608927677436</v>
      </c>
      <c r="X427" s="19">
        <f>$H427+(INT(COLUMN(X$1)/2) - 5) * ($A427-$H427)/9</f>
        <v>37500</v>
      </c>
      <c r="Y427" s="24">
        <f>MAX(0,W427*(1+inputs!$B$33)-MAX(0,inputs!$B$31*(X427-inputs!$B$30)))</f>
        <v>45995.943061592588</v>
      </c>
      <c r="Z427" s="19">
        <f>IF(inputs!$B$27="YES",MAX(0,inputs!$B$31*(X427-inputs!$B$30)),0)</f>
        <v>0</v>
      </c>
      <c r="AA427" s="3">
        <f t="shared" si="26"/>
        <v>9951.7250000000004</v>
      </c>
      <c r="AB427" s="1">
        <f t="shared" si="27"/>
        <v>0.33250000000000002</v>
      </c>
      <c r="AC427" s="8">
        <f t="shared" si="28"/>
        <v>32548.275000000001</v>
      </c>
    </row>
    <row r="428" spans="1:29" x14ac:dyDescent="0.2">
      <c r="A428" s="11">
        <f t="shared" si="25"/>
        <v>42600</v>
      </c>
      <c r="B428" s="15">
        <f>inputs!$C$3-MAX(0,MIN((calculations!A428-inputs!$B$8)*0.5,inputs!$C$3))+IF(AND(inputs!$B$23="YES",A428&lt;=inputs!$B$25),inputs!$B$24,0)</f>
        <v>12570</v>
      </c>
      <c r="C428" s="15">
        <f>MAX(0,MIN(A428-B428,inputs!$C$4)*inputs!$B$3)</f>
        <v>6006</v>
      </c>
      <c r="D428" s="16">
        <f>MAX(0,(MIN(A428,inputs!$C$5)-(inputs!$C$4+B428))*inputs!$B$4)</f>
        <v>0</v>
      </c>
      <c r="E428" s="16">
        <f>MAX(0, (calculations!A428-inputs!$C$5)*inputs!$B$5)</f>
        <v>0</v>
      </c>
      <c r="F428" s="19">
        <f>MAX(0,inputs!$B$13*(MIN(calculations!A428,inputs!$C$14)-inputs!$C$13))+MAX(0,inputs!$B$14*(calculations!A428-inputs!$C$14))</f>
        <v>3978.9750000000004</v>
      </c>
      <c r="G428" s="22">
        <f>MAX(MIN((calculations!A428-inputs!$B$21)/10000,100%),0) * inputs!$B$18</f>
        <v>0</v>
      </c>
      <c r="H428" s="24">
        <f>MIN(inputs!$B$32,A428)</f>
        <v>20000</v>
      </c>
      <c r="I428" s="24">
        <f>inputs!$B$29*(1+inputs!$B$33)-MAX(0,inputs!$B$31*(H428-inputs!$B$30))</f>
        <v>46486.999999999993</v>
      </c>
      <c r="J428" s="19">
        <f>$H428+(INT(COLUMN(J$1)/2) - 5) * ($A428-$H428)/9</f>
        <v>20000</v>
      </c>
      <c r="K428" s="24">
        <f>MAX(0,I428*(1+inputs!$B$33)-MAX(0,inputs!$B$31*(J428-inputs!$B$30)))</f>
        <v>47184.304999999986</v>
      </c>
      <c r="L428" s="19">
        <f>$H428+(INT(COLUMN(L$1)/2) - 5) * ($A428-$H428)/9</f>
        <v>22511.111111111109</v>
      </c>
      <c r="M428" s="24">
        <f>MAX(0,K428*(1+inputs!$B$33)-MAX(0,inputs!$B$31*(L428-inputs!$B$30)))</f>
        <v>47682.629574999977</v>
      </c>
      <c r="N428" s="19">
        <f>$H428+(INT(COLUMN(N$1)/2) - 5) * ($A428-$H428)/9</f>
        <v>25022.222222222223</v>
      </c>
      <c r="O428" s="24">
        <f>MAX(0,M428*(1+inputs!$B$33)-MAX(0,inputs!$B$31*(N428-inputs!$B$30)))</f>
        <v>47962.429018624971</v>
      </c>
      <c r="P428" s="19">
        <f>$H428+(INT(COLUMN(P$1)/2) - 5) * ($A428-$H428)/9</f>
        <v>27533.333333333332</v>
      </c>
      <c r="Q428" s="24">
        <f>MAX(0,O428*(1+inputs!$B$33)-MAX(0,inputs!$B$31*(P428-inputs!$B$30)))</f>
        <v>48020.42545390434</v>
      </c>
      <c r="R428" s="19">
        <f>$H428+(INT(COLUMN(R$1)/2) - 5) * ($A428-$H428)/9</f>
        <v>30044.444444444445</v>
      </c>
      <c r="S428" s="24">
        <f>MAX(0,Q428*(1+inputs!$B$33)-MAX(0,inputs!$B$31*(R428-inputs!$B$30)))</f>
        <v>47853.291835712895</v>
      </c>
      <c r="T428" s="19">
        <f>$H428+(INT(COLUMN(T$1)/2) - 5) * ($A428-$H428)/9</f>
        <v>32555.555555555555</v>
      </c>
      <c r="U428" s="24">
        <f>MAX(0,S428*(1+inputs!$B$33)-MAX(0,inputs!$B$31*(T428-inputs!$B$30)))</f>
        <v>47457.65121324858</v>
      </c>
      <c r="V428" s="19">
        <f>$H428+(INT(COLUMN(V$1)/2) - 5) * ($A428-$H428)/9</f>
        <v>35066.666666666664</v>
      </c>
      <c r="W428" s="24">
        <f>MAX(0,U428*(1+inputs!$B$33)-MAX(0,inputs!$B$31*(V428-inputs!$B$30)))</f>
        <v>46830.075981447306</v>
      </c>
      <c r="X428" s="19">
        <f>$H428+(INT(COLUMN(X$1)/2) - 5) * ($A428-$H428)/9</f>
        <v>37577.777777777781</v>
      </c>
      <c r="Y428" s="24">
        <f>MAX(0,W428*(1+inputs!$B$33)-MAX(0,inputs!$B$31*(X428-inputs!$B$30)))</f>
        <v>45967.08712116901</v>
      </c>
      <c r="Z428" s="19">
        <f>IF(inputs!$B$27="YES",MAX(0,inputs!$B$31*(X428-inputs!$B$30)),0)</f>
        <v>0</v>
      </c>
      <c r="AA428" s="3">
        <f t="shared" si="26"/>
        <v>9984.9750000000004</v>
      </c>
      <c r="AB428" s="1">
        <f t="shared" si="27"/>
        <v>0.33250000000000002</v>
      </c>
      <c r="AC428" s="8">
        <f t="shared" si="28"/>
        <v>32615.025000000001</v>
      </c>
    </row>
    <row r="429" spans="1:29" x14ac:dyDescent="0.2">
      <c r="A429" s="11">
        <f t="shared" si="25"/>
        <v>42700</v>
      </c>
      <c r="B429" s="15">
        <f>inputs!$C$3-MAX(0,MIN((calculations!A429-inputs!$B$8)*0.5,inputs!$C$3))+IF(AND(inputs!$B$23="YES",A429&lt;=inputs!$B$25),inputs!$B$24,0)</f>
        <v>12570</v>
      </c>
      <c r="C429" s="15">
        <f>MAX(0,MIN(A429-B429,inputs!$C$4)*inputs!$B$3)</f>
        <v>6026</v>
      </c>
      <c r="D429" s="16">
        <f>MAX(0,(MIN(A429,inputs!$C$5)-(inputs!$C$4+B429))*inputs!$B$4)</f>
        <v>0</v>
      </c>
      <c r="E429" s="16">
        <f>MAX(0, (calculations!A429-inputs!$C$5)*inputs!$B$5)</f>
        <v>0</v>
      </c>
      <c r="F429" s="19">
        <f>MAX(0,inputs!$B$13*(MIN(calculations!A429,inputs!$C$14)-inputs!$C$13))+MAX(0,inputs!$B$14*(calculations!A429-inputs!$C$14))</f>
        <v>3992.2250000000004</v>
      </c>
      <c r="G429" s="22">
        <f>MAX(MIN((calculations!A429-inputs!$B$21)/10000,100%),0) * inputs!$B$18</f>
        <v>0</v>
      </c>
      <c r="H429" s="24">
        <f>MIN(inputs!$B$32,A429)</f>
        <v>20000</v>
      </c>
      <c r="I429" s="24">
        <f>inputs!$B$29*(1+inputs!$B$33)-MAX(0,inputs!$B$31*(H429-inputs!$B$30))</f>
        <v>46486.999999999993</v>
      </c>
      <c r="J429" s="19">
        <f>$H429+(INT(COLUMN(J$1)/2) - 5) * ($A429-$H429)/9</f>
        <v>20000</v>
      </c>
      <c r="K429" s="24">
        <f>MAX(0,I429*(1+inputs!$B$33)-MAX(0,inputs!$B$31*(J429-inputs!$B$30)))</f>
        <v>47184.304999999986</v>
      </c>
      <c r="L429" s="19">
        <f>$H429+(INT(COLUMN(L$1)/2) - 5) * ($A429-$H429)/9</f>
        <v>22522.222222222223</v>
      </c>
      <c r="M429" s="24">
        <f>MAX(0,K429*(1+inputs!$B$33)-MAX(0,inputs!$B$31*(L429-inputs!$B$30)))</f>
        <v>47681.629574999977</v>
      </c>
      <c r="N429" s="19">
        <f>$H429+(INT(COLUMN(N$1)/2) - 5) * ($A429-$H429)/9</f>
        <v>25044.444444444445</v>
      </c>
      <c r="O429" s="24">
        <f>MAX(0,M429*(1+inputs!$B$33)-MAX(0,inputs!$B$31*(N429-inputs!$B$30)))</f>
        <v>47959.414018624972</v>
      </c>
      <c r="P429" s="19">
        <f>$H429+(INT(COLUMN(P$1)/2) - 5) * ($A429-$H429)/9</f>
        <v>27566.666666666668</v>
      </c>
      <c r="Q429" s="24">
        <f>MAX(0,O429*(1+inputs!$B$33)-MAX(0,inputs!$B$31*(P429-inputs!$B$30)))</f>
        <v>48014.365228904338</v>
      </c>
      <c r="R429" s="19">
        <f>$H429+(INT(COLUMN(R$1)/2) - 5) * ($A429-$H429)/9</f>
        <v>30088.888888888891</v>
      </c>
      <c r="S429" s="24">
        <f>MAX(0,Q429*(1+inputs!$B$33)-MAX(0,inputs!$B$31*(R429-inputs!$B$30)))</f>
        <v>47843.140707337894</v>
      </c>
      <c r="T429" s="19">
        <f>$H429+(INT(COLUMN(T$1)/2) - 5) * ($A429-$H429)/9</f>
        <v>32611.111111111109</v>
      </c>
      <c r="U429" s="24">
        <f>MAX(0,S429*(1+inputs!$B$33)-MAX(0,inputs!$B$31*(T429-inputs!$B$30)))</f>
        <v>47442.347817947957</v>
      </c>
      <c r="V429" s="19">
        <f>$H429+(INT(COLUMN(V$1)/2) - 5) * ($A429-$H429)/9</f>
        <v>35133.333333333336</v>
      </c>
      <c r="W429" s="24">
        <f>MAX(0,U429*(1+inputs!$B$33)-MAX(0,inputs!$B$31*(V429-inputs!$B$30)))</f>
        <v>46808.543035217168</v>
      </c>
      <c r="X429" s="19">
        <f>$H429+(INT(COLUMN(X$1)/2) - 5) * ($A429-$H429)/9</f>
        <v>37655.555555555555</v>
      </c>
      <c r="Y429" s="24">
        <f>MAX(0,W429*(1+inputs!$B$33)-MAX(0,inputs!$B$31*(X429-inputs!$B$30)))</f>
        <v>45938.231180745417</v>
      </c>
      <c r="Z429" s="19">
        <f>IF(inputs!$B$27="YES",MAX(0,inputs!$B$31*(X429-inputs!$B$30)),0)</f>
        <v>0</v>
      </c>
      <c r="AA429" s="3">
        <f t="shared" si="26"/>
        <v>10018.225</v>
      </c>
      <c r="AB429" s="1">
        <f t="shared" si="27"/>
        <v>0.33250000000000002</v>
      </c>
      <c r="AC429" s="8">
        <f t="shared" si="28"/>
        <v>32681.775000000001</v>
      </c>
    </row>
    <row r="430" spans="1:29" x14ac:dyDescent="0.2">
      <c r="A430" s="11">
        <f t="shared" si="25"/>
        <v>42800</v>
      </c>
      <c r="B430" s="15">
        <f>inputs!$C$3-MAX(0,MIN((calculations!A430-inputs!$B$8)*0.5,inputs!$C$3))+IF(AND(inputs!$B$23="YES",A430&lt;=inputs!$B$25),inputs!$B$24,0)</f>
        <v>12570</v>
      </c>
      <c r="C430" s="15">
        <f>MAX(0,MIN(A430-B430,inputs!$C$4)*inputs!$B$3)</f>
        <v>6046</v>
      </c>
      <c r="D430" s="16">
        <f>MAX(0,(MIN(A430,inputs!$C$5)-(inputs!$C$4+B430))*inputs!$B$4)</f>
        <v>0</v>
      </c>
      <c r="E430" s="16">
        <f>MAX(0, (calculations!A430-inputs!$C$5)*inputs!$B$5)</f>
        <v>0</v>
      </c>
      <c r="F430" s="19">
        <f>MAX(0,inputs!$B$13*(MIN(calculations!A430,inputs!$C$14)-inputs!$C$13))+MAX(0,inputs!$B$14*(calculations!A430-inputs!$C$14))</f>
        <v>4005.4750000000004</v>
      </c>
      <c r="G430" s="22">
        <f>MAX(MIN((calculations!A430-inputs!$B$21)/10000,100%),0) * inputs!$B$18</f>
        <v>0</v>
      </c>
      <c r="H430" s="24">
        <f>MIN(inputs!$B$32,A430)</f>
        <v>20000</v>
      </c>
      <c r="I430" s="24">
        <f>inputs!$B$29*(1+inputs!$B$33)-MAX(0,inputs!$B$31*(H430-inputs!$B$30))</f>
        <v>46486.999999999993</v>
      </c>
      <c r="J430" s="19">
        <f>$H430+(INT(COLUMN(J$1)/2) - 5) * ($A430-$H430)/9</f>
        <v>20000</v>
      </c>
      <c r="K430" s="24">
        <f>MAX(0,I430*(1+inputs!$B$33)-MAX(0,inputs!$B$31*(J430-inputs!$B$30)))</f>
        <v>47184.304999999986</v>
      </c>
      <c r="L430" s="19">
        <f>$H430+(INT(COLUMN(L$1)/2) - 5) * ($A430-$H430)/9</f>
        <v>22533.333333333332</v>
      </c>
      <c r="M430" s="24">
        <f>MAX(0,K430*(1+inputs!$B$33)-MAX(0,inputs!$B$31*(L430-inputs!$B$30)))</f>
        <v>47680.629574999977</v>
      </c>
      <c r="N430" s="19">
        <f>$H430+(INT(COLUMN(N$1)/2) - 5) * ($A430-$H430)/9</f>
        <v>25066.666666666668</v>
      </c>
      <c r="O430" s="24">
        <f>MAX(0,M430*(1+inputs!$B$33)-MAX(0,inputs!$B$31*(N430-inputs!$B$30)))</f>
        <v>47956.399018624972</v>
      </c>
      <c r="P430" s="19">
        <f>$H430+(INT(COLUMN(P$1)/2) - 5) * ($A430-$H430)/9</f>
        <v>27600</v>
      </c>
      <c r="Q430" s="24">
        <f>MAX(0,O430*(1+inputs!$B$33)-MAX(0,inputs!$B$31*(P430-inputs!$B$30)))</f>
        <v>48008.305003904337</v>
      </c>
      <c r="R430" s="19">
        <f>$H430+(INT(COLUMN(R$1)/2) - 5) * ($A430-$H430)/9</f>
        <v>30133.333333333336</v>
      </c>
      <c r="S430" s="24">
        <f>MAX(0,Q430*(1+inputs!$B$33)-MAX(0,inputs!$B$31*(R430-inputs!$B$30)))</f>
        <v>47832.989578962894</v>
      </c>
      <c r="T430" s="19">
        <f>$H430+(INT(COLUMN(T$1)/2) - 5) * ($A430-$H430)/9</f>
        <v>32666.666666666664</v>
      </c>
      <c r="U430" s="24">
        <f>MAX(0,S430*(1+inputs!$B$33)-MAX(0,inputs!$B$31*(T430-inputs!$B$30)))</f>
        <v>47427.044422647326</v>
      </c>
      <c r="V430" s="19">
        <f>$H430+(INT(COLUMN(V$1)/2) - 5) * ($A430-$H430)/9</f>
        <v>35200</v>
      </c>
      <c r="W430" s="24">
        <f>MAX(0,U430*(1+inputs!$B$33)-MAX(0,inputs!$B$31*(V430-inputs!$B$30)))</f>
        <v>46787.01008898703</v>
      </c>
      <c r="X430" s="19">
        <f>$H430+(INT(COLUMN(X$1)/2) - 5) * ($A430-$H430)/9</f>
        <v>37733.333333333328</v>
      </c>
      <c r="Y430" s="24">
        <f>MAX(0,W430*(1+inputs!$B$33)-MAX(0,inputs!$B$31*(X430-inputs!$B$30)))</f>
        <v>45909.375240321831</v>
      </c>
      <c r="Z430" s="19">
        <f>IF(inputs!$B$27="YES",MAX(0,inputs!$B$31*(X430-inputs!$B$30)),0)</f>
        <v>0</v>
      </c>
      <c r="AA430" s="3">
        <f t="shared" si="26"/>
        <v>10051.475</v>
      </c>
      <c r="AB430" s="1">
        <f t="shared" si="27"/>
        <v>0.33250000000000002</v>
      </c>
      <c r="AC430" s="8">
        <f t="shared" si="28"/>
        <v>32748.525000000001</v>
      </c>
    </row>
    <row r="431" spans="1:29" x14ac:dyDescent="0.2">
      <c r="A431" s="11">
        <f t="shared" si="25"/>
        <v>42900</v>
      </c>
      <c r="B431" s="15">
        <f>inputs!$C$3-MAX(0,MIN((calculations!A431-inputs!$B$8)*0.5,inputs!$C$3))+IF(AND(inputs!$B$23="YES",A431&lt;=inputs!$B$25),inputs!$B$24,0)</f>
        <v>12570</v>
      </c>
      <c r="C431" s="15">
        <f>MAX(0,MIN(A431-B431,inputs!$C$4)*inputs!$B$3)</f>
        <v>6066</v>
      </c>
      <c r="D431" s="16">
        <f>MAX(0,(MIN(A431,inputs!$C$5)-(inputs!$C$4+B431))*inputs!$B$4)</f>
        <v>0</v>
      </c>
      <c r="E431" s="16">
        <f>MAX(0, (calculations!A431-inputs!$C$5)*inputs!$B$5)</f>
        <v>0</v>
      </c>
      <c r="F431" s="19">
        <f>MAX(0,inputs!$B$13*(MIN(calculations!A431,inputs!$C$14)-inputs!$C$13))+MAX(0,inputs!$B$14*(calculations!A431-inputs!$C$14))</f>
        <v>4018.7250000000004</v>
      </c>
      <c r="G431" s="22">
        <f>MAX(MIN((calculations!A431-inputs!$B$21)/10000,100%),0) * inputs!$B$18</f>
        <v>0</v>
      </c>
      <c r="H431" s="24">
        <f>MIN(inputs!$B$32,A431)</f>
        <v>20000</v>
      </c>
      <c r="I431" s="24">
        <f>inputs!$B$29*(1+inputs!$B$33)-MAX(0,inputs!$B$31*(H431-inputs!$B$30))</f>
        <v>46486.999999999993</v>
      </c>
      <c r="J431" s="19">
        <f>$H431+(INT(COLUMN(J$1)/2) - 5) * ($A431-$H431)/9</f>
        <v>20000</v>
      </c>
      <c r="K431" s="24">
        <f>MAX(0,I431*(1+inputs!$B$33)-MAX(0,inputs!$B$31*(J431-inputs!$B$30)))</f>
        <v>47184.304999999986</v>
      </c>
      <c r="L431" s="19">
        <f>$H431+(INT(COLUMN(L$1)/2) - 5) * ($A431-$H431)/9</f>
        <v>22544.444444444445</v>
      </c>
      <c r="M431" s="24">
        <f>MAX(0,K431*(1+inputs!$B$33)-MAX(0,inputs!$B$31*(L431-inputs!$B$30)))</f>
        <v>47679.629574999977</v>
      </c>
      <c r="N431" s="19">
        <f>$H431+(INT(COLUMN(N$1)/2) - 5) * ($A431-$H431)/9</f>
        <v>25088.888888888891</v>
      </c>
      <c r="O431" s="24">
        <f>MAX(0,M431*(1+inputs!$B$33)-MAX(0,inputs!$B$31*(N431-inputs!$B$30)))</f>
        <v>47953.384018624973</v>
      </c>
      <c r="P431" s="19">
        <f>$H431+(INT(COLUMN(P$1)/2) - 5) * ($A431-$H431)/9</f>
        <v>27633.333333333332</v>
      </c>
      <c r="Q431" s="24">
        <f>MAX(0,O431*(1+inputs!$B$33)-MAX(0,inputs!$B$31*(P431-inputs!$B$30)))</f>
        <v>48002.244778904344</v>
      </c>
      <c r="R431" s="19">
        <f>$H431+(INT(COLUMN(R$1)/2) - 5) * ($A431-$H431)/9</f>
        <v>30177.777777777777</v>
      </c>
      <c r="S431" s="24">
        <f>MAX(0,Q431*(1+inputs!$B$33)-MAX(0,inputs!$B$31*(R431-inputs!$B$30)))</f>
        <v>47822.8384505879</v>
      </c>
      <c r="T431" s="19">
        <f>$H431+(INT(COLUMN(T$1)/2) - 5) * ($A431-$H431)/9</f>
        <v>32722.222222222223</v>
      </c>
      <c r="U431" s="24">
        <f>MAX(0,S431*(1+inputs!$B$33)-MAX(0,inputs!$B$31*(T431-inputs!$B$30)))</f>
        <v>47411.74102734671</v>
      </c>
      <c r="V431" s="19">
        <f>$H431+(INT(COLUMN(V$1)/2) - 5) * ($A431-$H431)/9</f>
        <v>35266.666666666664</v>
      </c>
      <c r="W431" s="24">
        <f>MAX(0,U431*(1+inputs!$B$33)-MAX(0,inputs!$B$31*(V431-inputs!$B$30)))</f>
        <v>46765.477142756907</v>
      </c>
      <c r="X431" s="19">
        <f>$H431+(INT(COLUMN(X$1)/2) - 5) * ($A431-$H431)/9</f>
        <v>37811.111111111109</v>
      </c>
      <c r="Y431" s="24">
        <f>MAX(0,W431*(1+inputs!$B$33)-MAX(0,inputs!$B$31*(X431-inputs!$B$30)))</f>
        <v>45880.519299898253</v>
      </c>
      <c r="Z431" s="19">
        <f>IF(inputs!$B$27="YES",MAX(0,inputs!$B$31*(X431-inputs!$B$30)),0)</f>
        <v>0</v>
      </c>
      <c r="AA431" s="3">
        <f t="shared" si="26"/>
        <v>10084.725</v>
      </c>
      <c r="AB431" s="1">
        <f t="shared" si="27"/>
        <v>0.33250000000000002</v>
      </c>
      <c r="AC431" s="8">
        <f t="shared" si="28"/>
        <v>32815.275000000001</v>
      </c>
    </row>
    <row r="432" spans="1:29" x14ac:dyDescent="0.2">
      <c r="A432" s="11">
        <f t="shared" si="25"/>
        <v>43000</v>
      </c>
      <c r="B432" s="15">
        <f>inputs!$C$3-MAX(0,MIN((calculations!A432-inputs!$B$8)*0.5,inputs!$C$3))+IF(AND(inputs!$B$23="YES",A432&lt;=inputs!$B$25),inputs!$B$24,0)</f>
        <v>12570</v>
      </c>
      <c r="C432" s="15">
        <f>MAX(0,MIN(A432-B432,inputs!$C$4)*inputs!$B$3)</f>
        <v>6086</v>
      </c>
      <c r="D432" s="16">
        <f>MAX(0,(MIN(A432,inputs!$C$5)-(inputs!$C$4+B432))*inputs!$B$4)</f>
        <v>0</v>
      </c>
      <c r="E432" s="16">
        <f>MAX(0, (calculations!A432-inputs!$C$5)*inputs!$B$5)</f>
        <v>0</v>
      </c>
      <c r="F432" s="19">
        <f>MAX(0,inputs!$B$13*(MIN(calculations!A432,inputs!$C$14)-inputs!$C$13))+MAX(0,inputs!$B$14*(calculations!A432-inputs!$C$14))</f>
        <v>4031.9750000000004</v>
      </c>
      <c r="G432" s="22">
        <f>MAX(MIN((calculations!A432-inputs!$B$21)/10000,100%),0) * inputs!$B$18</f>
        <v>0</v>
      </c>
      <c r="H432" s="24">
        <f>MIN(inputs!$B$32,A432)</f>
        <v>20000</v>
      </c>
      <c r="I432" s="24">
        <f>inputs!$B$29*(1+inputs!$B$33)-MAX(0,inputs!$B$31*(H432-inputs!$B$30))</f>
        <v>46486.999999999993</v>
      </c>
      <c r="J432" s="19">
        <f>$H432+(INT(COLUMN(J$1)/2) - 5) * ($A432-$H432)/9</f>
        <v>20000</v>
      </c>
      <c r="K432" s="24">
        <f>MAX(0,I432*(1+inputs!$B$33)-MAX(0,inputs!$B$31*(J432-inputs!$B$30)))</f>
        <v>47184.304999999986</v>
      </c>
      <c r="L432" s="19">
        <f>$H432+(INT(COLUMN(L$1)/2) - 5) * ($A432-$H432)/9</f>
        <v>22555.555555555555</v>
      </c>
      <c r="M432" s="24">
        <f>MAX(0,K432*(1+inputs!$B$33)-MAX(0,inputs!$B$31*(L432-inputs!$B$30)))</f>
        <v>47678.629574999977</v>
      </c>
      <c r="N432" s="19">
        <f>$H432+(INT(COLUMN(N$1)/2) - 5) * ($A432-$H432)/9</f>
        <v>25111.111111111109</v>
      </c>
      <c r="O432" s="24">
        <f>MAX(0,M432*(1+inputs!$B$33)-MAX(0,inputs!$B$31*(N432-inputs!$B$30)))</f>
        <v>47950.369018624973</v>
      </c>
      <c r="P432" s="19">
        <f>$H432+(INT(COLUMN(P$1)/2) - 5) * ($A432-$H432)/9</f>
        <v>27666.666666666668</v>
      </c>
      <c r="Q432" s="24">
        <f>MAX(0,O432*(1+inputs!$B$33)-MAX(0,inputs!$B$31*(P432-inputs!$B$30)))</f>
        <v>47996.184553904342</v>
      </c>
      <c r="R432" s="19">
        <f>$H432+(INT(COLUMN(R$1)/2) - 5) * ($A432-$H432)/9</f>
        <v>30222.222222222223</v>
      </c>
      <c r="S432" s="24">
        <f>MAX(0,Q432*(1+inputs!$B$33)-MAX(0,inputs!$B$31*(R432-inputs!$B$30)))</f>
        <v>47812.6873222129</v>
      </c>
      <c r="T432" s="19">
        <f>$H432+(INT(COLUMN(T$1)/2) - 5) * ($A432-$H432)/9</f>
        <v>32777.777777777781</v>
      </c>
      <c r="U432" s="24">
        <f>MAX(0,S432*(1+inputs!$B$33)-MAX(0,inputs!$B$31*(T432-inputs!$B$30)))</f>
        <v>47396.437632046087</v>
      </c>
      <c r="V432" s="19">
        <f>$H432+(INT(COLUMN(V$1)/2) - 5) * ($A432-$H432)/9</f>
        <v>35333.333333333336</v>
      </c>
      <c r="W432" s="24">
        <f>MAX(0,U432*(1+inputs!$B$33)-MAX(0,inputs!$B$31*(V432-inputs!$B$30)))</f>
        <v>46743.944196526769</v>
      </c>
      <c r="X432" s="19">
        <f>$H432+(INT(COLUMN(X$1)/2) - 5) * ($A432-$H432)/9</f>
        <v>37888.888888888891</v>
      </c>
      <c r="Y432" s="24">
        <f>MAX(0,W432*(1+inputs!$B$33)-MAX(0,inputs!$B$31*(X432-inputs!$B$30)))</f>
        <v>45851.66335947466</v>
      </c>
      <c r="Z432" s="19">
        <f>IF(inputs!$B$27="YES",MAX(0,inputs!$B$31*(X432-inputs!$B$30)),0)</f>
        <v>0</v>
      </c>
      <c r="AA432" s="3">
        <f t="shared" si="26"/>
        <v>10117.975</v>
      </c>
      <c r="AB432" s="1">
        <f t="shared" si="27"/>
        <v>0.33250000000000002</v>
      </c>
      <c r="AC432" s="8">
        <f t="shared" si="28"/>
        <v>32882.025000000001</v>
      </c>
    </row>
    <row r="433" spans="1:29" x14ac:dyDescent="0.2">
      <c r="A433" s="11">
        <f t="shared" si="25"/>
        <v>43100</v>
      </c>
      <c r="B433" s="15">
        <f>inputs!$C$3-MAX(0,MIN((calculations!A433-inputs!$B$8)*0.5,inputs!$C$3))+IF(AND(inputs!$B$23="YES",A433&lt;=inputs!$B$25),inputs!$B$24,0)</f>
        <v>12570</v>
      </c>
      <c r="C433" s="15">
        <f>MAX(0,MIN(A433-B433,inputs!$C$4)*inputs!$B$3)</f>
        <v>6106</v>
      </c>
      <c r="D433" s="16">
        <f>MAX(0,(MIN(A433,inputs!$C$5)-(inputs!$C$4+B433))*inputs!$B$4)</f>
        <v>0</v>
      </c>
      <c r="E433" s="16">
        <f>MAX(0, (calculations!A433-inputs!$C$5)*inputs!$B$5)</f>
        <v>0</v>
      </c>
      <c r="F433" s="19">
        <f>MAX(0,inputs!$B$13*(MIN(calculations!A433,inputs!$C$14)-inputs!$C$13))+MAX(0,inputs!$B$14*(calculations!A433-inputs!$C$14))</f>
        <v>4045.2250000000004</v>
      </c>
      <c r="G433" s="22">
        <f>MAX(MIN((calculations!A433-inputs!$B$21)/10000,100%),0) * inputs!$B$18</f>
        <v>0</v>
      </c>
      <c r="H433" s="24">
        <f>MIN(inputs!$B$32,A433)</f>
        <v>20000</v>
      </c>
      <c r="I433" s="24">
        <f>inputs!$B$29*(1+inputs!$B$33)-MAX(0,inputs!$B$31*(H433-inputs!$B$30))</f>
        <v>46486.999999999993</v>
      </c>
      <c r="J433" s="19">
        <f>$H433+(INT(COLUMN(J$1)/2) - 5) * ($A433-$H433)/9</f>
        <v>20000</v>
      </c>
      <c r="K433" s="24">
        <f>MAX(0,I433*(1+inputs!$B$33)-MAX(0,inputs!$B$31*(J433-inputs!$B$30)))</f>
        <v>47184.304999999986</v>
      </c>
      <c r="L433" s="19">
        <f>$H433+(INT(COLUMN(L$1)/2) - 5) * ($A433-$H433)/9</f>
        <v>22566.666666666668</v>
      </c>
      <c r="M433" s="24">
        <f>MAX(0,K433*(1+inputs!$B$33)-MAX(0,inputs!$B$31*(L433-inputs!$B$30)))</f>
        <v>47677.629574999977</v>
      </c>
      <c r="N433" s="19">
        <f>$H433+(INT(COLUMN(N$1)/2) - 5) * ($A433-$H433)/9</f>
        <v>25133.333333333332</v>
      </c>
      <c r="O433" s="24">
        <f>MAX(0,M433*(1+inputs!$B$33)-MAX(0,inputs!$B$31*(N433-inputs!$B$30)))</f>
        <v>47947.354018624967</v>
      </c>
      <c r="P433" s="19">
        <f>$H433+(INT(COLUMN(P$1)/2) - 5) * ($A433-$H433)/9</f>
        <v>27700</v>
      </c>
      <c r="Q433" s="24">
        <f>MAX(0,O433*(1+inputs!$B$33)-MAX(0,inputs!$B$31*(P433-inputs!$B$30)))</f>
        <v>47990.124328904334</v>
      </c>
      <c r="R433" s="19">
        <f>$H433+(INT(COLUMN(R$1)/2) - 5) * ($A433-$H433)/9</f>
        <v>30266.666666666664</v>
      </c>
      <c r="S433" s="24">
        <f>MAX(0,Q433*(1+inputs!$B$33)-MAX(0,inputs!$B$31*(R433-inputs!$B$30)))</f>
        <v>47802.536193837892</v>
      </c>
      <c r="T433" s="19">
        <f>$H433+(INT(COLUMN(T$1)/2) - 5) * ($A433-$H433)/9</f>
        <v>32833.333333333336</v>
      </c>
      <c r="U433" s="24">
        <f>MAX(0,S433*(1+inputs!$B$33)-MAX(0,inputs!$B$31*(T433-inputs!$B$30)))</f>
        <v>47381.134236745456</v>
      </c>
      <c r="V433" s="19">
        <f>$H433+(INT(COLUMN(V$1)/2) - 5) * ($A433-$H433)/9</f>
        <v>35400</v>
      </c>
      <c r="W433" s="24">
        <f>MAX(0,U433*(1+inputs!$B$33)-MAX(0,inputs!$B$31*(V433-inputs!$B$30)))</f>
        <v>46722.411250296631</v>
      </c>
      <c r="X433" s="19">
        <f>$H433+(INT(COLUMN(X$1)/2) - 5) * ($A433-$H433)/9</f>
        <v>37966.666666666672</v>
      </c>
      <c r="Y433" s="24">
        <f>MAX(0,W433*(1+inputs!$B$33)-MAX(0,inputs!$B$31*(X433-inputs!$B$30)))</f>
        <v>45822.807419051074</v>
      </c>
      <c r="Z433" s="19">
        <f>IF(inputs!$B$27="YES",MAX(0,inputs!$B$31*(X433-inputs!$B$30)),0)</f>
        <v>0</v>
      </c>
      <c r="AA433" s="3">
        <f t="shared" si="26"/>
        <v>10151.225</v>
      </c>
      <c r="AB433" s="1">
        <f t="shared" si="27"/>
        <v>0.33250000000000002</v>
      </c>
      <c r="AC433" s="8">
        <f t="shared" si="28"/>
        <v>32948.775000000001</v>
      </c>
    </row>
    <row r="434" spans="1:29" x14ac:dyDescent="0.2">
      <c r="A434" s="11">
        <f t="shared" si="25"/>
        <v>43200</v>
      </c>
      <c r="B434" s="15">
        <f>inputs!$C$3-MAX(0,MIN((calculations!A434-inputs!$B$8)*0.5,inputs!$C$3))+IF(AND(inputs!$B$23="YES",A434&lt;=inputs!$B$25),inputs!$B$24,0)</f>
        <v>12570</v>
      </c>
      <c r="C434" s="15">
        <f>MAX(0,MIN(A434-B434,inputs!$C$4)*inputs!$B$3)</f>
        <v>6126</v>
      </c>
      <c r="D434" s="16">
        <f>MAX(0,(MIN(A434,inputs!$C$5)-(inputs!$C$4+B434))*inputs!$B$4)</f>
        <v>0</v>
      </c>
      <c r="E434" s="16">
        <f>MAX(0, (calculations!A434-inputs!$C$5)*inputs!$B$5)</f>
        <v>0</v>
      </c>
      <c r="F434" s="19">
        <f>MAX(0,inputs!$B$13*(MIN(calculations!A434,inputs!$C$14)-inputs!$C$13))+MAX(0,inputs!$B$14*(calculations!A434-inputs!$C$14))</f>
        <v>4058.4750000000004</v>
      </c>
      <c r="G434" s="22">
        <f>MAX(MIN((calculations!A434-inputs!$B$21)/10000,100%),0) * inputs!$B$18</f>
        <v>0</v>
      </c>
      <c r="H434" s="24">
        <f>MIN(inputs!$B$32,A434)</f>
        <v>20000</v>
      </c>
      <c r="I434" s="24">
        <f>inputs!$B$29*(1+inputs!$B$33)-MAX(0,inputs!$B$31*(H434-inputs!$B$30))</f>
        <v>46486.999999999993</v>
      </c>
      <c r="J434" s="19">
        <f>$H434+(INT(COLUMN(J$1)/2) - 5) * ($A434-$H434)/9</f>
        <v>20000</v>
      </c>
      <c r="K434" s="24">
        <f>MAX(0,I434*(1+inputs!$B$33)-MAX(0,inputs!$B$31*(J434-inputs!$B$30)))</f>
        <v>47184.304999999986</v>
      </c>
      <c r="L434" s="19">
        <f>$H434+(INT(COLUMN(L$1)/2) - 5) * ($A434-$H434)/9</f>
        <v>22577.777777777777</v>
      </c>
      <c r="M434" s="24">
        <f>MAX(0,K434*(1+inputs!$B$33)-MAX(0,inputs!$B$31*(L434-inputs!$B$30)))</f>
        <v>47676.629574999977</v>
      </c>
      <c r="N434" s="19">
        <f>$H434+(INT(COLUMN(N$1)/2) - 5) * ($A434-$H434)/9</f>
        <v>25155.555555555555</v>
      </c>
      <c r="O434" s="24">
        <f>MAX(0,M434*(1+inputs!$B$33)-MAX(0,inputs!$B$31*(N434-inputs!$B$30)))</f>
        <v>47944.339018624967</v>
      </c>
      <c r="P434" s="19">
        <f>$H434+(INT(COLUMN(P$1)/2) - 5) * ($A434-$H434)/9</f>
        <v>27733.333333333332</v>
      </c>
      <c r="Q434" s="24">
        <f>MAX(0,O434*(1+inputs!$B$33)-MAX(0,inputs!$B$31*(P434-inputs!$B$30)))</f>
        <v>47984.064103904333</v>
      </c>
      <c r="R434" s="19">
        <f>$H434+(INT(COLUMN(R$1)/2) - 5) * ($A434-$H434)/9</f>
        <v>30311.111111111109</v>
      </c>
      <c r="S434" s="24">
        <f>MAX(0,Q434*(1+inputs!$B$33)-MAX(0,inputs!$B$31*(R434-inputs!$B$30)))</f>
        <v>47792.385065462891</v>
      </c>
      <c r="T434" s="19">
        <f>$H434+(INT(COLUMN(T$1)/2) - 5) * ($A434-$H434)/9</f>
        <v>32888.888888888891</v>
      </c>
      <c r="U434" s="24">
        <f>MAX(0,S434*(1+inputs!$B$33)-MAX(0,inputs!$B$31*(T434-inputs!$B$30)))</f>
        <v>47365.830841444826</v>
      </c>
      <c r="V434" s="19">
        <f>$H434+(INT(COLUMN(V$1)/2) - 5) * ($A434-$H434)/9</f>
        <v>35466.666666666664</v>
      </c>
      <c r="W434" s="24">
        <f>MAX(0,U434*(1+inputs!$B$33)-MAX(0,inputs!$B$31*(V434-inputs!$B$30)))</f>
        <v>46700.878304066493</v>
      </c>
      <c r="X434" s="19">
        <f>$H434+(INT(COLUMN(X$1)/2) - 5) * ($A434-$H434)/9</f>
        <v>38044.444444444445</v>
      </c>
      <c r="Y434" s="24">
        <f>MAX(0,W434*(1+inputs!$B$33)-MAX(0,inputs!$B$31*(X434-inputs!$B$30)))</f>
        <v>45793.951478627481</v>
      </c>
      <c r="Z434" s="19">
        <f>IF(inputs!$B$27="YES",MAX(0,inputs!$B$31*(X434-inputs!$B$30)),0)</f>
        <v>0</v>
      </c>
      <c r="AA434" s="3">
        <f t="shared" si="26"/>
        <v>10184.475</v>
      </c>
      <c r="AB434" s="1">
        <f t="shared" si="27"/>
        <v>0.33250000000000002</v>
      </c>
      <c r="AC434" s="8">
        <f t="shared" si="28"/>
        <v>33015.525000000001</v>
      </c>
    </row>
    <row r="435" spans="1:29" x14ac:dyDescent="0.2">
      <c r="A435" s="11">
        <f t="shared" si="25"/>
        <v>43300</v>
      </c>
      <c r="B435" s="15">
        <f>inputs!$C$3-MAX(0,MIN((calculations!A435-inputs!$B$8)*0.5,inputs!$C$3))+IF(AND(inputs!$B$23="YES",A435&lt;=inputs!$B$25),inputs!$B$24,0)</f>
        <v>12570</v>
      </c>
      <c r="C435" s="15">
        <f>MAX(0,MIN(A435-B435,inputs!$C$4)*inputs!$B$3)</f>
        <v>6146</v>
      </c>
      <c r="D435" s="16">
        <f>MAX(0,(MIN(A435,inputs!$C$5)-(inputs!$C$4+B435))*inputs!$B$4)</f>
        <v>0</v>
      </c>
      <c r="E435" s="16">
        <f>MAX(0, (calculations!A435-inputs!$C$5)*inputs!$B$5)</f>
        <v>0</v>
      </c>
      <c r="F435" s="19">
        <f>MAX(0,inputs!$B$13*(MIN(calculations!A435,inputs!$C$14)-inputs!$C$13))+MAX(0,inputs!$B$14*(calculations!A435-inputs!$C$14))</f>
        <v>4071.7250000000004</v>
      </c>
      <c r="G435" s="22">
        <f>MAX(MIN((calculations!A435-inputs!$B$21)/10000,100%),0) * inputs!$B$18</f>
        <v>0</v>
      </c>
      <c r="H435" s="24">
        <f>MIN(inputs!$B$32,A435)</f>
        <v>20000</v>
      </c>
      <c r="I435" s="24">
        <f>inputs!$B$29*(1+inputs!$B$33)-MAX(0,inputs!$B$31*(H435-inputs!$B$30))</f>
        <v>46486.999999999993</v>
      </c>
      <c r="J435" s="19">
        <f>$H435+(INT(COLUMN(J$1)/2) - 5) * ($A435-$H435)/9</f>
        <v>20000</v>
      </c>
      <c r="K435" s="24">
        <f>MAX(0,I435*(1+inputs!$B$33)-MAX(0,inputs!$B$31*(J435-inputs!$B$30)))</f>
        <v>47184.304999999986</v>
      </c>
      <c r="L435" s="19">
        <f>$H435+(INT(COLUMN(L$1)/2) - 5) * ($A435-$H435)/9</f>
        <v>22588.888888888891</v>
      </c>
      <c r="M435" s="24">
        <f>MAX(0,K435*(1+inputs!$B$33)-MAX(0,inputs!$B$31*(L435-inputs!$B$30)))</f>
        <v>47675.629574999977</v>
      </c>
      <c r="N435" s="19">
        <f>$H435+(INT(COLUMN(N$1)/2) - 5) * ($A435-$H435)/9</f>
        <v>25177.777777777777</v>
      </c>
      <c r="O435" s="24">
        <f>MAX(0,M435*(1+inputs!$B$33)-MAX(0,inputs!$B$31*(N435-inputs!$B$30)))</f>
        <v>47941.324018624968</v>
      </c>
      <c r="P435" s="19">
        <f>$H435+(INT(COLUMN(P$1)/2) - 5) * ($A435-$H435)/9</f>
        <v>27766.666666666668</v>
      </c>
      <c r="Q435" s="24">
        <f>MAX(0,O435*(1+inputs!$B$33)-MAX(0,inputs!$B$31*(P435-inputs!$B$30)))</f>
        <v>47978.003878904332</v>
      </c>
      <c r="R435" s="19">
        <f>$H435+(INT(COLUMN(R$1)/2) - 5) * ($A435-$H435)/9</f>
        <v>30355.555555555555</v>
      </c>
      <c r="S435" s="24">
        <f>MAX(0,Q435*(1+inputs!$B$33)-MAX(0,inputs!$B$31*(R435-inputs!$B$30)))</f>
        <v>47782.233937087891</v>
      </c>
      <c r="T435" s="19">
        <f>$H435+(INT(COLUMN(T$1)/2) - 5) * ($A435-$H435)/9</f>
        <v>32944.444444444445</v>
      </c>
      <c r="U435" s="24">
        <f>MAX(0,S435*(1+inputs!$B$33)-MAX(0,inputs!$B$31*(T435-inputs!$B$30)))</f>
        <v>47350.527446144202</v>
      </c>
      <c r="V435" s="19">
        <f>$H435+(INT(COLUMN(V$1)/2) - 5) * ($A435-$H435)/9</f>
        <v>35533.333333333336</v>
      </c>
      <c r="W435" s="24">
        <f>MAX(0,U435*(1+inputs!$B$33)-MAX(0,inputs!$B$31*(V435-inputs!$B$30)))</f>
        <v>46679.345357836355</v>
      </c>
      <c r="X435" s="19">
        <f>$H435+(INT(COLUMN(X$1)/2) - 5) * ($A435-$H435)/9</f>
        <v>38122.222222222219</v>
      </c>
      <c r="Y435" s="24">
        <f>MAX(0,W435*(1+inputs!$B$33)-MAX(0,inputs!$B$31*(X435-inputs!$B$30)))</f>
        <v>45765.095538203896</v>
      </c>
      <c r="Z435" s="19">
        <f>IF(inputs!$B$27="YES",MAX(0,inputs!$B$31*(X435-inputs!$B$30)),0)</f>
        <v>0</v>
      </c>
      <c r="AA435" s="3">
        <f t="shared" si="26"/>
        <v>10217.725</v>
      </c>
      <c r="AB435" s="1">
        <f t="shared" si="27"/>
        <v>0.33250000000000002</v>
      </c>
      <c r="AC435" s="8">
        <f t="shared" si="28"/>
        <v>33082.275000000001</v>
      </c>
    </row>
    <row r="436" spans="1:29" x14ac:dyDescent="0.2">
      <c r="A436" s="11">
        <f t="shared" si="25"/>
        <v>43400</v>
      </c>
      <c r="B436" s="15">
        <f>inputs!$C$3-MAX(0,MIN((calculations!A436-inputs!$B$8)*0.5,inputs!$C$3))+IF(AND(inputs!$B$23="YES",A436&lt;=inputs!$B$25),inputs!$B$24,0)</f>
        <v>12570</v>
      </c>
      <c r="C436" s="15">
        <f>MAX(0,MIN(A436-B436,inputs!$C$4)*inputs!$B$3)</f>
        <v>6166</v>
      </c>
      <c r="D436" s="16">
        <f>MAX(0,(MIN(A436,inputs!$C$5)-(inputs!$C$4+B436))*inputs!$B$4)</f>
        <v>0</v>
      </c>
      <c r="E436" s="16">
        <f>MAX(0, (calculations!A436-inputs!$C$5)*inputs!$B$5)</f>
        <v>0</v>
      </c>
      <c r="F436" s="19">
        <f>MAX(0,inputs!$B$13*(MIN(calculations!A436,inputs!$C$14)-inputs!$C$13))+MAX(0,inputs!$B$14*(calculations!A436-inputs!$C$14))</f>
        <v>4084.9750000000004</v>
      </c>
      <c r="G436" s="22">
        <f>MAX(MIN((calculations!A436-inputs!$B$21)/10000,100%),0) * inputs!$B$18</f>
        <v>0</v>
      </c>
      <c r="H436" s="24">
        <f>MIN(inputs!$B$32,A436)</f>
        <v>20000</v>
      </c>
      <c r="I436" s="24">
        <f>inputs!$B$29*(1+inputs!$B$33)-MAX(0,inputs!$B$31*(H436-inputs!$B$30))</f>
        <v>46486.999999999993</v>
      </c>
      <c r="J436" s="19">
        <f>$H436+(INT(COLUMN(J$1)/2) - 5) * ($A436-$H436)/9</f>
        <v>20000</v>
      </c>
      <c r="K436" s="24">
        <f>MAX(0,I436*(1+inputs!$B$33)-MAX(0,inputs!$B$31*(J436-inputs!$B$30)))</f>
        <v>47184.304999999986</v>
      </c>
      <c r="L436" s="19">
        <f>$H436+(INT(COLUMN(L$1)/2) - 5) * ($A436-$H436)/9</f>
        <v>22600</v>
      </c>
      <c r="M436" s="24">
        <f>MAX(0,K436*(1+inputs!$B$33)-MAX(0,inputs!$B$31*(L436-inputs!$B$30)))</f>
        <v>47674.629574999977</v>
      </c>
      <c r="N436" s="19">
        <f>$H436+(INT(COLUMN(N$1)/2) - 5) * ($A436-$H436)/9</f>
        <v>25200</v>
      </c>
      <c r="O436" s="24">
        <f>MAX(0,M436*(1+inputs!$B$33)-MAX(0,inputs!$B$31*(N436-inputs!$B$30)))</f>
        <v>47938.309018624968</v>
      </c>
      <c r="P436" s="19">
        <f>$H436+(INT(COLUMN(P$1)/2) - 5) * ($A436-$H436)/9</f>
        <v>27800</v>
      </c>
      <c r="Q436" s="24">
        <f>MAX(0,O436*(1+inputs!$B$33)-MAX(0,inputs!$B$31*(P436-inputs!$B$30)))</f>
        <v>47971.943653904338</v>
      </c>
      <c r="R436" s="19">
        <f>$H436+(INT(COLUMN(R$1)/2) - 5) * ($A436-$H436)/9</f>
        <v>30400</v>
      </c>
      <c r="S436" s="24">
        <f>MAX(0,Q436*(1+inputs!$B$33)-MAX(0,inputs!$B$31*(R436-inputs!$B$30)))</f>
        <v>47772.082808712898</v>
      </c>
      <c r="T436" s="19">
        <f>$H436+(INT(COLUMN(T$1)/2) - 5) * ($A436-$H436)/9</f>
        <v>33000</v>
      </c>
      <c r="U436" s="24">
        <f>MAX(0,S436*(1+inputs!$B$33)-MAX(0,inputs!$B$31*(T436-inputs!$B$30)))</f>
        <v>47335.224050843586</v>
      </c>
      <c r="V436" s="19">
        <f>$H436+(INT(COLUMN(V$1)/2) - 5) * ($A436-$H436)/9</f>
        <v>35600</v>
      </c>
      <c r="W436" s="24">
        <f>MAX(0,U436*(1+inputs!$B$33)-MAX(0,inputs!$B$31*(V436-inputs!$B$30)))</f>
        <v>46657.812411606232</v>
      </c>
      <c r="X436" s="19">
        <f>$H436+(INT(COLUMN(X$1)/2) - 5) * ($A436-$H436)/9</f>
        <v>38200</v>
      </c>
      <c r="Y436" s="24">
        <f>MAX(0,W436*(1+inputs!$B$33)-MAX(0,inputs!$B$31*(X436-inputs!$B$30)))</f>
        <v>45736.239597780317</v>
      </c>
      <c r="Z436" s="19">
        <f>IF(inputs!$B$27="YES",MAX(0,inputs!$B$31*(X436-inputs!$B$30)),0)</f>
        <v>0</v>
      </c>
      <c r="AA436" s="3">
        <f t="shared" si="26"/>
        <v>10250.975</v>
      </c>
      <c r="AB436" s="1">
        <f t="shared" si="27"/>
        <v>0.33250000000000002</v>
      </c>
      <c r="AC436" s="8">
        <f t="shared" si="28"/>
        <v>33149.025000000001</v>
      </c>
    </row>
    <row r="437" spans="1:29" x14ac:dyDescent="0.2">
      <c r="A437" s="11">
        <f t="shared" si="25"/>
        <v>43500</v>
      </c>
      <c r="B437" s="15">
        <f>inputs!$C$3-MAX(0,MIN((calculations!A437-inputs!$B$8)*0.5,inputs!$C$3))+IF(AND(inputs!$B$23="YES",A437&lt;=inputs!$B$25),inputs!$B$24,0)</f>
        <v>12570</v>
      </c>
      <c r="C437" s="15">
        <f>MAX(0,MIN(A437-B437,inputs!$C$4)*inputs!$B$3)</f>
        <v>6186</v>
      </c>
      <c r="D437" s="16">
        <f>MAX(0,(MIN(A437,inputs!$C$5)-(inputs!$C$4+B437))*inputs!$B$4)</f>
        <v>0</v>
      </c>
      <c r="E437" s="16">
        <f>MAX(0, (calculations!A437-inputs!$C$5)*inputs!$B$5)</f>
        <v>0</v>
      </c>
      <c r="F437" s="19">
        <f>MAX(0,inputs!$B$13*(MIN(calculations!A437,inputs!$C$14)-inputs!$C$13))+MAX(0,inputs!$B$14*(calculations!A437-inputs!$C$14))</f>
        <v>4098.2250000000004</v>
      </c>
      <c r="G437" s="22">
        <f>MAX(MIN((calculations!A437-inputs!$B$21)/10000,100%),0) * inputs!$B$18</f>
        <v>0</v>
      </c>
      <c r="H437" s="24">
        <f>MIN(inputs!$B$32,A437)</f>
        <v>20000</v>
      </c>
      <c r="I437" s="24">
        <f>inputs!$B$29*(1+inputs!$B$33)-MAX(0,inputs!$B$31*(H437-inputs!$B$30))</f>
        <v>46486.999999999993</v>
      </c>
      <c r="J437" s="19">
        <f>$H437+(INT(COLUMN(J$1)/2) - 5) * ($A437-$H437)/9</f>
        <v>20000</v>
      </c>
      <c r="K437" s="24">
        <f>MAX(0,I437*(1+inputs!$B$33)-MAX(0,inputs!$B$31*(J437-inputs!$B$30)))</f>
        <v>47184.304999999986</v>
      </c>
      <c r="L437" s="19">
        <f>$H437+(INT(COLUMN(L$1)/2) - 5) * ($A437-$H437)/9</f>
        <v>22611.111111111109</v>
      </c>
      <c r="M437" s="24">
        <f>MAX(0,K437*(1+inputs!$B$33)-MAX(0,inputs!$B$31*(L437-inputs!$B$30)))</f>
        <v>47673.629574999977</v>
      </c>
      <c r="N437" s="19">
        <f>$H437+(INT(COLUMN(N$1)/2) - 5) * ($A437-$H437)/9</f>
        <v>25222.222222222223</v>
      </c>
      <c r="O437" s="24">
        <f>MAX(0,M437*(1+inputs!$B$33)-MAX(0,inputs!$B$31*(N437-inputs!$B$30)))</f>
        <v>47935.294018624969</v>
      </c>
      <c r="P437" s="19">
        <f>$H437+(INT(COLUMN(P$1)/2) - 5) * ($A437-$H437)/9</f>
        <v>27833.333333333332</v>
      </c>
      <c r="Q437" s="24">
        <f>MAX(0,O437*(1+inputs!$B$33)-MAX(0,inputs!$B$31*(P437-inputs!$B$30)))</f>
        <v>47965.883428904337</v>
      </c>
      <c r="R437" s="19">
        <f>$H437+(INT(COLUMN(R$1)/2) - 5) * ($A437-$H437)/9</f>
        <v>30444.444444444445</v>
      </c>
      <c r="S437" s="24">
        <f>MAX(0,Q437*(1+inputs!$B$33)-MAX(0,inputs!$B$31*(R437-inputs!$B$30)))</f>
        <v>47761.931680337897</v>
      </c>
      <c r="T437" s="19">
        <f>$H437+(INT(COLUMN(T$1)/2) - 5) * ($A437-$H437)/9</f>
        <v>33055.555555555555</v>
      </c>
      <c r="U437" s="24">
        <f>MAX(0,S437*(1+inputs!$B$33)-MAX(0,inputs!$B$31*(T437-inputs!$B$30)))</f>
        <v>47319.920655542956</v>
      </c>
      <c r="V437" s="19">
        <f>$H437+(INT(COLUMN(V$1)/2) - 5) * ($A437-$H437)/9</f>
        <v>35666.666666666664</v>
      </c>
      <c r="W437" s="24">
        <f>MAX(0,U437*(1+inputs!$B$33)-MAX(0,inputs!$B$31*(V437-inputs!$B$30)))</f>
        <v>46636.279465376094</v>
      </c>
      <c r="X437" s="19">
        <f>$H437+(INT(COLUMN(X$1)/2) - 5) * ($A437-$H437)/9</f>
        <v>38277.777777777781</v>
      </c>
      <c r="Y437" s="24">
        <f>MAX(0,W437*(1+inputs!$B$33)-MAX(0,inputs!$B$31*(X437-inputs!$B$30)))</f>
        <v>45707.383657356731</v>
      </c>
      <c r="Z437" s="19">
        <f>IF(inputs!$B$27="YES",MAX(0,inputs!$B$31*(X437-inputs!$B$30)),0)</f>
        <v>0</v>
      </c>
      <c r="AA437" s="3">
        <f t="shared" si="26"/>
        <v>10284.225</v>
      </c>
      <c r="AB437" s="1">
        <f t="shared" si="27"/>
        <v>0.33250000000000002</v>
      </c>
      <c r="AC437" s="8">
        <f t="shared" si="28"/>
        <v>33215.775000000001</v>
      </c>
    </row>
    <row r="438" spans="1:29" x14ac:dyDescent="0.2">
      <c r="A438" s="11">
        <f t="shared" si="25"/>
        <v>43600</v>
      </c>
      <c r="B438" s="15">
        <f>inputs!$C$3-MAX(0,MIN((calculations!A438-inputs!$B$8)*0.5,inputs!$C$3))+IF(AND(inputs!$B$23="YES",A438&lt;=inputs!$B$25),inputs!$B$24,0)</f>
        <v>12570</v>
      </c>
      <c r="C438" s="15">
        <f>MAX(0,MIN(A438-B438,inputs!$C$4)*inputs!$B$3)</f>
        <v>6206</v>
      </c>
      <c r="D438" s="16">
        <f>MAX(0,(MIN(A438,inputs!$C$5)-(inputs!$C$4+B438))*inputs!$B$4)</f>
        <v>0</v>
      </c>
      <c r="E438" s="16">
        <f>MAX(0, (calculations!A438-inputs!$C$5)*inputs!$B$5)</f>
        <v>0</v>
      </c>
      <c r="F438" s="19">
        <f>MAX(0,inputs!$B$13*(MIN(calculations!A438,inputs!$C$14)-inputs!$C$13))+MAX(0,inputs!$B$14*(calculations!A438-inputs!$C$14))</f>
        <v>4111.4750000000004</v>
      </c>
      <c r="G438" s="22">
        <f>MAX(MIN((calculations!A438-inputs!$B$21)/10000,100%),0) * inputs!$B$18</f>
        <v>0</v>
      </c>
      <c r="H438" s="24">
        <f>MIN(inputs!$B$32,A438)</f>
        <v>20000</v>
      </c>
      <c r="I438" s="24">
        <f>inputs!$B$29*(1+inputs!$B$33)-MAX(0,inputs!$B$31*(H438-inputs!$B$30))</f>
        <v>46486.999999999993</v>
      </c>
      <c r="J438" s="19">
        <f>$H438+(INT(COLUMN(J$1)/2) - 5) * ($A438-$H438)/9</f>
        <v>20000</v>
      </c>
      <c r="K438" s="24">
        <f>MAX(0,I438*(1+inputs!$B$33)-MAX(0,inputs!$B$31*(J438-inputs!$B$30)))</f>
        <v>47184.304999999986</v>
      </c>
      <c r="L438" s="19">
        <f>$H438+(INT(COLUMN(L$1)/2) - 5) * ($A438-$H438)/9</f>
        <v>22622.222222222223</v>
      </c>
      <c r="M438" s="24">
        <f>MAX(0,K438*(1+inputs!$B$33)-MAX(0,inputs!$B$31*(L438-inputs!$B$30)))</f>
        <v>47672.629574999977</v>
      </c>
      <c r="N438" s="19">
        <f>$H438+(INT(COLUMN(N$1)/2) - 5) * ($A438-$H438)/9</f>
        <v>25244.444444444445</v>
      </c>
      <c r="O438" s="24">
        <f>MAX(0,M438*(1+inputs!$B$33)-MAX(0,inputs!$B$31*(N438-inputs!$B$30)))</f>
        <v>47932.279018624969</v>
      </c>
      <c r="P438" s="19">
        <f>$H438+(INT(COLUMN(P$1)/2) - 5) * ($A438-$H438)/9</f>
        <v>27866.666666666668</v>
      </c>
      <c r="Q438" s="24">
        <f>MAX(0,O438*(1+inputs!$B$33)-MAX(0,inputs!$B$31*(P438-inputs!$B$30)))</f>
        <v>47959.823203904336</v>
      </c>
      <c r="R438" s="19">
        <f>$H438+(INT(COLUMN(R$1)/2) - 5) * ($A438-$H438)/9</f>
        <v>30488.888888888891</v>
      </c>
      <c r="S438" s="24">
        <f>MAX(0,Q438*(1+inputs!$B$33)-MAX(0,inputs!$B$31*(R438-inputs!$B$30)))</f>
        <v>47751.780551962896</v>
      </c>
      <c r="T438" s="19">
        <f>$H438+(INT(COLUMN(T$1)/2) - 5) * ($A438-$H438)/9</f>
        <v>33111.111111111109</v>
      </c>
      <c r="U438" s="24">
        <f>MAX(0,S438*(1+inputs!$B$33)-MAX(0,inputs!$B$31*(T438-inputs!$B$30)))</f>
        <v>47304.617260242332</v>
      </c>
      <c r="V438" s="19">
        <f>$H438+(INT(COLUMN(V$1)/2) - 5) * ($A438-$H438)/9</f>
        <v>35733.333333333336</v>
      </c>
      <c r="W438" s="24">
        <f>MAX(0,U438*(1+inputs!$B$33)-MAX(0,inputs!$B$31*(V438-inputs!$B$30)))</f>
        <v>46614.746519145963</v>
      </c>
      <c r="X438" s="19">
        <f>$H438+(INT(COLUMN(X$1)/2) - 5) * ($A438-$H438)/9</f>
        <v>38355.555555555555</v>
      </c>
      <c r="Y438" s="24">
        <f>MAX(0,W438*(1+inputs!$B$33)-MAX(0,inputs!$B$31*(X438-inputs!$B$30)))</f>
        <v>45678.527716933146</v>
      </c>
      <c r="Z438" s="19">
        <f>IF(inputs!$B$27="YES",MAX(0,inputs!$B$31*(X438-inputs!$B$30)),0)</f>
        <v>0</v>
      </c>
      <c r="AA438" s="3">
        <f t="shared" si="26"/>
        <v>10317.475</v>
      </c>
      <c r="AB438" s="1">
        <f t="shared" si="27"/>
        <v>0.33250000000000002</v>
      </c>
      <c r="AC438" s="8">
        <f t="shared" si="28"/>
        <v>33282.525000000001</v>
      </c>
    </row>
    <row r="439" spans="1:29" x14ac:dyDescent="0.2">
      <c r="A439" s="11">
        <f t="shared" si="25"/>
        <v>43700</v>
      </c>
      <c r="B439" s="15">
        <f>inputs!$C$3-MAX(0,MIN((calculations!A439-inputs!$B$8)*0.5,inputs!$C$3))+IF(AND(inputs!$B$23="YES",A439&lt;=inputs!$B$25),inputs!$B$24,0)</f>
        <v>12570</v>
      </c>
      <c r="C439" s="15">
        <f>MAX(0,MIN(A439-B439,inputs!$C$4)*inputs!$B$3)</f>
        <v>6226</v>
      </c>
      <c r="D439" s="16">
        <f>MAX(0,(MIN(A439,inputs!$C$5)-(inputs!$C$4+B439))*inputs!$B$4)</f>
        <v>0</v>
      </c>
      <c r="E439" s="16">
        <f>MAX(0, (calculations!A439-inputs!$C$5)*inputs!$B$5)</f>
        <v>0</v>
      </c>
      <c r="F439" s="19">
        <f>MAX(0,inputs!$B$13*(MIN(calculations!A439,inputs!$C$14)-inputs!$C$13))+MAX(0,inputs!$B$14*(calculations!A439-inputs!$C$14))</f>
        <v>4124.7250000000004</v>
      </c>
      <c r="G439" s="22">
        <f>MAX(MIN((calculations!A439-inputs!$B$21)/10000,100%),0) * inputs!$B$18</f>
        <v>0</v>
      </c>
      <c r="H439" s="24">
        <f>MIN(inputs!$B$32,A439)</f>
        <v>20000</v>
      </c>
      <c r="I439" s="24">
        <f>inputs!$B$29*(1+inputs!$B$33)-MAX(0,inputs!$B$31*(H439-inputs!$B$30))</f>
        <v>46486.999999999993</v>
      </c>
      <c r="J439" s="19">
        <f>$H439+(INT(COLUMN(J$1)/2) - 5) * ($A439-$H439)/9</f>
        <v>20000</v>
      </c>
      <c r="K439" s="24">
        <f>MAX(0,I439*(1+inputs!$B$33)-MAX(0,inputs!$B$31*(J439-inputs!$B$30)))</f>
        <v>47184.304999999986</v>
      </c>
      <c r="L439" s="19">
        <f>$H439+(INT(COLUMN(L$1)/2) - 5) * ($A439-$H439)/9</f>
        <v>22633.333333333332</v>
      </c>
      <c r="M439" s="24">
        <f>MAX(0,K439*(1+inputs!$B$33)-MAX(0,inputs!$B$31*(L439-inputs!$B$30)))</f>
        <v>47671.629574999977</v>
      </c>
      <c r="N439" s="19">
        <f>$H439+(INT(COLUMN(N$1)/2) - 5) * ($A439-$H439)/9</f>
        <v>25266.666666666668</v>
      </c>
      <c r="O439" s="24">
        <f>MAX(0,M439*(1+inputs!$B$33)-MAX(0,inputs!$B$31*(N439-inputs!$B$30)))</f>
        <v>47929.26401862497</v>
      </c>
      <c r="P439" s="19">
        <f>$H439+(INT(COLUMN(P$1)/2) - 5) * ($A439-$H439)/9</f>
        <v>27900</v>
      </c>
      <c r="Q439" s="24">
        <f>MAX(0,O439*(1+inputs!$B$33)-MAX(0,inputs!$B$31*(P439-inputs!$B$30)))</f>
        <v>47953.762978904335</v>
      </c>
      <c r="R439" s="19">
        <f>$H439+(INT(COLUMN(R$1)/2) - 5) * ($A439-$H439)/9</f>
        <v>30533.333333333336</v>
      </c>
      <c r="S439" s="24">
        <f>MAX(0,Q439*(1+inputs!$B$33)-MAX(0,inputs!$B$31*(R439-inputs!$B$30)))</f>
        <v>47741.629423587896</v>
      </c>
      <c r="T439" s="19">
        <f>$H439+(INT(COLUMN(T$1)/2) - 5) * ($A439-$H439)/9</f>
        <v>33166.666666666664</v>
      </c>
      <c r="U439" s="24">
        <f>MAX(0,S439*(1+inputs!$B$33)-MAX(0,inputs!$B$31*(T439-inputs!$B$30)))</f>
        <v>47289.313864941709</v>
      </c>
      <c r="V439" s="19">
        <f>$H439+(INT(COLUMN(V$1)/2) - 5) * ($A439-$H439)/9</f>
        <v>35800</v>
      </c>
      <c r="W439" s="24">
        <f>MAX(0,U439*(1+inputs!$B$33)-MAX(0,inputs!$B$31*(V439-inputs!$B$30)))</f>
        <v>46593.213572915825</v>
      </c>
      <c r="X439" s="19">
        <f>$H439+(INT(COLUMN(X$1)/2) - 5) * ($A439-$H439)/9</f>
        <v>38433.333333333328</v>
      </c>
      <c r="Y439" s="24">
        <f>MAX(0,W439*(1+inputs!$B$33)-MAX(0,inputs!$B$31*(X439-inputs!$B$30)))</f>
        <v>45649.671776509553</v>
      </c>
      <c r="Z439" s="19">
        <f>IF(inputs!$B$27="YES",MAX(0,inputs!$B$31*(X439-inputs!$B$30)),0)</f>
        <v>0</v>
      </c>
      <c r="AA439" s="3">
        <f t="shared" si="26"/>
        <v>10350.725</v>
      </c>
      <c r="AB439" s="1">
        <f t="shared" si="27"/>
        <v>0.33250000000000002</v>
      </c>
      <c r="AC439" s="8">
        <f t="shared" si="28"/>
        <v>33349.275000000001</v>
      </c>
    </row>
    <row r="440" spans="1:29" x14ac:dyDescent="0.2">
      <c r="A440" s="11">
        <f t="shared" si="25"/>
        <v>43800</v>
      </c>
      <c r="B440" s="15">
        <f>inputs!$C$3-MAX(0,MIN((calculations!A440-inputs!$B$8)*0.5,inputs!$C$3))+IF(AND(inputs!$B$23="YES",A440&lt;=inputs!$B$25),inputs!$B$24,0)</f>
        <v>12570</v>
      </c>
      <c r="C440" s="15">
        <f>MAX(0,MIN(A440-B440,inputs!$C$4)*inputs!$B$3)</f>
        <v>6246</v>
      </c>
      <c r="D440" s="16">
        <f>MAX(0,(MIN(A440,inputs!$C$5)-(inputs!$C$4+B440))*inputs!$B$4)</f>
        <v>0</v>
      </c>
      <c r="E440" s="16">
        <f>MAX(0, (calculations!A440-inputs!$C$5)*inputs!$B$5)</f>
        <v>0</v>
      </c>
      <c r="F440" s="19">
        <f>MAX(0,inputs!$B$13*(MIN(calculations!A440,inputs!$C$14)-inputs!$C$13))+MAX(0,inputs!$B$14*(calculations!A440-inputs!$C$14))</f>
        <v>4137.9750000000004</v>
      </c>
      <c r="G440" s="22">
        <f>MAX(MIN((calculations!A440-inputs!$B$21)/10000,100%),0) * inputs!$B$18</f>
        <v>0</v>
      </c>
      <c r="H440" s="24">
        <f>MIN(inputs!$B$32,A440)</f>
        <v>20000</v>
      </c>
      <c r="I440" s="24">
        <f>inputs!$B$29*(1+inputs!$B$33)-MAX(0,inputs!$B$31*(H440-inputs!$B$30))</f>
        <v>46486.999999999993</v>
      </c>
      <c r="J440" s="19">
        <f>$H440+(INT(COLUMN(J$1)/2) - 5) * ($A440-$H440)/9</f>
        <v>20000</v>
      </c>
      <c r="K440" s="24">
        <f>MAX(0,I440*(1+inputs!$B$33)-MAX(0,inputs!$B$31*(J440-inputs!$B$30)))</f>
        <v>47184.304999999986</v>
      </c>
      <c r="L440" s="19">
        <f>$H440+(INT(COLUMN(L$1)/2) - 5) * ($A440-$H440)/9</f>
        <v>22644.444444444445</v>
      </c>
      <c r="M440" s="24">
        <f>MAX(0,K440*(1+inputs!$B$33)-MAX(0,inputs!$B$31*(L440-inputs!$B$30)))</f>
        <v>47670.629574999977</v>
      </c>
      <c r="N440" s="19">
        <f>$H440+(INT(COLUMN(N$1)/2) - 5) * ($A440-$H440)/9</f>
        <v>25288.888888888891</v>
      </c>
      <c r="O440" s="24">
        <f>MAX(0,M440*(1+inputs!$B$33)-MAX(0,inputs!$B$31*(N440-inputs!$B$30)))</f>
        <v>47926.249018624971</v>
      </c>
      <c r="P440" s="19">
        <f>$H440+(INT(COLUMN(P$1)/2) - 5) * ($A440-$H440)/9</f>
        <v>27933.333333333332</v>
      </c>
      <c r="Q440" s="24">
        <f>MAX(0,O440*(1+inputs!$B$33)-MAX(0,inputs!$B$31*(P440-inputs!$B$30)))</f>
        <v>47947.702753904341</v>
      </c>
      <c r="R440" s="19">
        <f>$H440+(INT(COLUMN(R$1)/2) - 5) * ($A440-$H440)/9</f>
        <v>30577.777777777777</v>
      </c>
      <c r="S440" s="24">
        <f>MAX(0,Q440*(1+inputs!$B$33)-MAX(0,inputs!$B$31*(R440-inputs!$B$30)))</f>
        <v>47731.478295212903</v>
      </c>
      <c r="T440" s="19">
        <f>$H440+(INT(COLUMN(T$1)/2) - 5) * ($A440-$H440)/9</f>
        <v>33222.222222222219</v>
      </c>
      <c r="U440" s="24">
        <f>MAX(0,S440*(1+inputs!$B$33)-MAX(0,inputs!$B$31*(T440-inputs!$B$30)))</f>
        <v>47274.010469641093</v>
      </c>
      <c r="V440" s="19">
        <f>$H440+(INT(COLUMN(V$1)/2) - 5) * ($A440-$H440)/9</f>
        <v>35866.666666666664</v>
      </c>
      <c r="W440" s="24">
        <f>MAX(0,U440*(1+inputs!$B$33)-MAX(0,inputs!$B$31*(V440-inputs!$B$30)))</f>
        <v>46571.680626685702</v>
      </c>
      <c r="X440" s="19">
        <f>$H440+(INT(COLUMN(X$1)/2) - 5) * ($A440-$H440)/9</f>
        <v>38511.111111111109</v>
      </c>
      <c r="Y440" s="24">
        <f>MAX(0,W440*(1+inputs!$B$33)-MAX(0,inputs!$B$31*(X440-inputs!$B$30)))</f>
        <v>45620.815836085982</v>
      </c>
      <c r="Z440" s="19">
        <f>IF(inputs!$B$27="YES",MAX(0,inputs!$B$31*(X440-inputs!$B$30)),0)</f>
        <v>0</v>
      </c>
      <c r="AA440" s="3">
        <f t="shared" si="26"/>
        <v>10383.975</v>
      </c>
      <c r="AB440" s="1">
        <f t="shared" si="27"/>
        <v>0.33250000000000002</v>
      </c>
      <c r="AC440" s="8">
        <f t="shared" si="28"/>
        <v>33416.025000000001</v>
      </c>
    </row>
    <row r="441" spans="1:29" x14ac:dyDescent="0.2">
      <c r="A441" s="11">
        <f t="shared" si="25"/>
        <v>43900</v>
      </c>
      <c r="B441" s="15">
        <f>inputs!$C$3-MAX(0,MIN((calculations!A441-inputs!$B$8)*0.5,inputs!$C$3))+IF(AND(inputs!$B$23="YES",A441&lt;=inputs!$B$25),inputs!$B$24,0)</f>
        <v>12570</v>
      </c>
      <c r="C441" s="15">
        <f>MAX(0,MIN(A441-B441,inputs!$C$4)*inputs!$B$3)</f>
        <v>6266</v>
      </c>
      <c r="D441" s="16">
        <f>MAX(0,(MIN(A441,inputs!$C$5)-(inputs!$C$4+B441))*inputs!$B$4)</f>
        <v>0</v>
      </c>
      <c r="E441" s="16">
        <f>MAX(0, (calculations!A441-inputs!$C$5)*inputs!$B$5)</f>
        <v>0</v>
      </c>
      <c r="F441" s="19">
        <f>MAX(0,inputs!$B$13*(MIN(calculations!A441,inputs!$C$14)-inputs!$C$13))+MAX(0,inputs!$B$14*(calculations!A441-inputs!$C$14))</f>
        <v>4151.2250000000004</v>
      </c>
      <c r="G441" s="22">
        <f>MAX(MIN((calculations!A441-inputs!$B$21)/10000,100%),0) * inputs!$B$18</f>
        <v>0</v>
      </c>
      <c r="H441" s="24">
        <f>MIN(inputs!$B$32,A441)</f>
        <v>20000</v>
      </c>
      <c r="I441" s="24">
        <f>inputs!$B$29*(1+inputs!$B$33)-MAX(0,inputs!$B$31*(H441-inputs!$B$30))</f>
        <v>46486.999999999993</v>
      </c>
      <c r="J441" s="19">
        <f>$H441+(INT(COLUMN(J$1)/2) - 5) * ($A441-$H441)/9</f>
        <v>20000</v>
      </c>
      <c r="K441" s="24">
        <f>MAX(0,I441*(1+inputs!$B$33)-MAX(0,inputs!$B$31*(J441-inputs!$B$30)))</f>
        <v>47184.304999999986</v>
      </c>
      <c r="L441" s="19">
        <f>$H441+(INT(COLUMN(L$1)/2) - 5) * ($A441-$H441)/9</f>
        <v>22655.555555555555</v>
      </c>
      <c r="M441" s="24">
        <f>MAX(0,K441*(1+inputs!$B$33)-MAX(0,inputs!$B$31*(L441-inputs!$B$30)))</f>
        <v>47669.629574999977</v>
      </c>
      <c r="N441" s="19">
        <f>$H441+(INT(COLUMN(N$1)/2) - 5) * ($A441-$H441)/9</f>
        <v>25311.111111111109</v>
      </c>
      <c r="O441" s="24">
        <f>MAX(0,M441*(1+inputs!$B$33)-MAX(0,inputs!$B$31*(N441-inputs!$B$30)))</f>
        <v>47923.234018624971</v>
      </c>
      <c r="P441" s="19">
        <f>$H441+(INT(COLUMN(P$1)/2) - 5) * ($A441-$H441)/9</f>
        <v>27966.666666666668</v>
      </c>
      <c r="Q441" s="24">
        <f>MAX(0,O441*(1+inputs!$B$33)-MAX(0,inputs!$B$31*(P441-inputs!$B$30)))</f>
        <v>47941.64252890434</v>
      </c>
      <c r="R441" s="19">
        <f>$H441+(INT(COLUMN(R$1)/2) - 5) * ($A441-$H441)/9</f>
        <v>30622.222222222223</v>
      </c>
      <c r="S441" s="24">
        <f>MAX(0,Q441*(1+inputs!$B$33)-MAX(0,inputs!$B$31*(R441-inputs!$B$30)))</f>
        <v>47721.327166837895</v>
      </c>
      <c r="T441" s="19">
        <f>$H441+(INT(COLUMN(T$1)/2) - 5) * ($A441-$H441)/9</f>
        <v>33277.777777777781</v>
      </c>
      <c r="U441" s="24">
        <f>MAX(0,S441*(1+inputs!$B$33)-MAX(0,inputs!$B$31*(T441-inputs!$B$30)))</f>
        <v>47258.707074340455</v>
      </c>
      <c r="V441" s="19">
        <f>$H441+(INT(COLUMN(V$1)/2) - 5) * ($A441-$H441)/9</f>
        <v>35933.333333333336</v>
      </c>
      <c r="W441" s="24">
        <f>MAX(0,U441*(1+inputs!$B$33)-MAX(0,inputs!$B$31*(V441-inputs!$B$30)))</f>
        <v>46550.147680455557</v>
      </c>
      <c r="X441" s="19">
        <f>$H441+(INT(COLUMN(X$1)/2) - 5) * ($A441-$H441)/9</f>
        <v>38588.888888888891</v>
      </c>
      <c r="Y441" s="24">
        <f>MAX(0,W441*(1+inputs!$B$33)-MAX(0,inputs!$B$31*(X441-inputs!$B$30)))</f>
        <v>45591.959895662381</v>
      </c>
      <c r="Z441" s="19">
        <f>IF(inputs!$B$27="YES",MAX(0,inputs!$B$31*(X441-inputs!$B$30)),0)</f>
        <v>0</v>
      </c>
      <c r="AA441" s="3">
        <f t="shared" si="26"/>
        <v>10417.225</v>
      </c>
      <c r="AB441" s="1">
        <f t="shared" si="27"/>
        <v>0.33250000000000002</v>
      </c>
      <c r="AC441" s="8">
        <f t="shared" si="28"/>
        <v>33482.775000000001</v>
      </c>
    </row>
    <row r="442" spans="1:29" x14ac:dyDescent="0.2">
      <c r="A442" s="11">
        <f t="shared" si="25"/>
        <v>44000</v>
      </c>
      <c r="B442" s="15">
        <f>inputs!$C$3-MAX(0,MIN((calculations!A442-inputs!$B$8)*0.5,inputs!$C$3))+IF(AND(inputs!$B$23="YES",A442&lt;=inputs!$B$25),inputs!$B$24,0)</f>
        <v>12570</v>
      </c>
      <c r="C442" s="15">
        <f>MAX(0,MIN(A442-B442,inputs!$C$4)*inputs!$B$3)</f>
        <v>6286</v>
      </c>
      <c r="D442" s="16">
        <f>MAX(0,(MIN(A442,inputs!$C$5)-(inputs!$C$4+B442))*inputs!$B$4)</f>
        <v>0</v>
      </c>
      <c r="E442" s="16">
        <f>MAX(0, (calculations!A442-inputs!$C$5)*inputs!$B$5)</f>
        <v>0</v>
      </c>
      <c r="F442" s="19">
        <f>MAX(0,inputs!$B$13*(MIN(calculations!A442,inputs!$C$14)-inputs!$C$13))+MAX(0,inputs!$B$14*(calculations!A442-inputs!$C$14))</f>
        <v>4164.4750000000004</v>
      </c>
      <c r="G442" s="22">
        <f>MAX(MIN((calculations!A442-inputs!$B$21)/10000,100%),0) * inputs!$B$18</f>
        <v>0</v>
      </c>
      <c r="H442" s="24">
        <f>MIN(inputs!$B$32,A442)</f>
        <v>20000</v>
      </c>
      <c r="I442" s="24">
        <f>inputs!$B$29*(1+inputs!$B$33)-MAX(0,inputs!$B$31*(H442-inputs!$B$30))</f>
        <v>46486.999999999993</v>
      </c>
      <c r="J442" s="19">
        <f>$H442+(INT(COLUMN(J$1)/2) - 5) * ($A442-$H442)/9</f>
        <v>20000</v>
      </c>
      <c r="K442" s="24">
        <f>MAX(0,I442*(1+inputs!$B$33)-MAX(0,inputs!$B$31*(J442-inputs!$B$30)))</f>
        <v>47184.304999999986</v>
      </c>
      <c r="L442" s="19">
        <f>$H442+(INT(COLUMN(L$1)/2) - 5) * ($A442-$H442)/9</f>
        <v>22666.666666666668</v>
      </c>
      <c r="M442" s="24">
        <f>MAX(0,K442*(1+inputs!$B$33)-MAX(0,inputs!$B$31*(L442-inputs!$B$30)))</f>
        <v>47668.629574999977</v>
      </c>
      <c r="N442" s="19">
        <f>$H442+(INT(COLUMN(N$1)/2) - 5) * ($A442-$H442)/9</f>
        <v>25333.333333333332</v>
      </c>
      <c r="O442" s="24">
        <f>MAX(0,M442*(1+inputs!$B$33)-MAX(0,inputs!$B$31*(N442-inputs!$B$30)))</f>
        <v>47920.219018624972</v>
      </c>
      <c r="P442" s="19">
        <f>$H442+(INT(COLUMN(P$1)/2) - 5) * ($A442-$H442)/9</f>
        <v>28000</v>
      </c>
      <c r="Q442" s="24">
        <f>MAX(0,O442*(1+inputs!$B$33)-MAX(0,inputs!$B$31*(P442-inputs!$B$30)))</f>
        <v>47935.582303904339</v>
      </c>
      <c r="R442" s="19">
        <f>$H442+(INT(COLUMN(R$1)/2) - 5) * ($A442-$H442)/9</f>
        <v>30666.666666666664</v>
      </c>
      <c r="S442" s="24">
        <f>MAX(0,Q442*(1+inputs!$B$33)-MAX(0,inputs!$B$31*(R442-inputs!$B$30)))</f>
        <v>47711.176038462894</v>
      </c>
      <c r="T442" s="19">
        <f>$H442+(INT(COLUMN(T$1)/2) - 5) * ($A442-$H442)/9</f>
        <v>33333.333333333336</v>
      </c>
      <c r="U442" s="24">
        <f>MAX(0,S442*(1+inputs!$B$33)-MAX(0,inputs!$B$31*(T442-inputs!$B$30)))</f>
        <v>47243.403679039831</v>
      </c>
      <c r="V442" s="19">
        <f>$H442+(INT(COLUMN(V$1)/2) - 5) * ($A442-$H442)/9</f>
        <v>36000</v>
      </c>
      <c r="W442" s="24">
        <f>MAX(0,U442*(1+inputs!$B$33)-MAX(0,inputs!$B$31*(V442-inputs!$B$30)))</f>
        <v>46528.614734225419</v>
      </c>
      <c r="X442" s="19">
        <f>$H442+(INT(COLUMN(X$1)/2) - 5) * ($A442-$H442)/9</f>
        <v>38666.666666666672</v>
      </c>
      <c r="Y442" s="24">
        <f>MAX(0,W442*(1+inputs!$B$33)-MAX(0,inputs!$B$31*(X442-inputs!$B$30)))</f>
        <v>45563.103955238796</v>
      </c>
      <c r="Z442" s="19">
        <f>IF(inputs!$B$27="YES",MAX(0,inputs!$B$31*(X442-inputs!$B$30)),0)</f>
        <v>0</v>
      </c>
      <c r="AA442" s="3">
        <f t="shared" si="26"/>
        <v>10450.475</v>
      </c>
      <c r="AB442" s="1">
        <f t="shared" si="27"/>
        <v>0.33250000000000002</v>
      </c>
      <c r="AC442" s="8">
        <f t="shared" si="28"/>
        <v>33549.525000000001</v>
      </c>
    </row>
    <row r="443" spans="1:29" x14ac:dyDescent="0.2">
      <c r="A443" s="11">
        <f t="shared" si="25"/>
        <v>44100</v>
      </c>
      <c r="B443" s="15">
        <f>inputs!$C$3-MAX(0,MIN((calculations!A443-inputs!$B$8)*0.5,inputs!$C$3))+IF(AND(inputs!$B$23="YES",A443&lt;=inputs!$B$25),inputs!$B$24,0)</f>
        <v>12570</v>
      </c>
      <c r="C443" s="15">
        <f>MAX(0,MIN(A443-B443,inputs!$C$4)*inputs!$B$3)</f>
        <v>6306</v>
      </c>
      <c r="D443" s="16">
        <f>MAX(0,(MIN(A443,inputs!$C$5)-(inputs!$C$4+B443))*inputs!$B$4)</f>
        <v>0</v>
      </c>
      <c r="E443" s="16">
        <f>MAX(0, (calculations!A443-inputs!$C$5)*inputs!$B$5)</f>
        <v>0</v>
      </c>
      <c r="F443" s="19">
        <f>MAX(0,inputs!$B$13*(MIN(calculations!A443,inputs!$C$14)-inputs!$C$13))+MAX(0,inputs!$B$14*(calculations!A443-inputs!$C$14))</f>
        <v>4177.7250000000004</v>
      </c>
      <c r="G443" s="22">
        <f>MAX(MIN((calculations!A443-inputs!$B$21)/10000,100%),0) * inputs!$B$18</f>
        <v>0</v>
      </c>
      <c r="H443" s="24">
        <f>MIN(inputs!$B$32,A443)</f>
        <v>20000</v>
      </c>
      <c r="I443" s="24">
        <f>inputs!$B$29*(1+inputs!$B$33)-MAX(0,inputs!$B$31*(H443-inputs!$B$30))</f>
        <v>46486.999999999993</v>
      </c>
      <c r="J443" s="19">
        <f>$H443+(INT(COLUMN(J$1)/2) - 5) * ($A443-$H443)/9</f>
        <v>20000</v>
      </c>
      <c r="K443" s="24">
        <f>MAX(0,I443*(1+inputs!$B$33)-MAX(0,inputs!$B$31*(J443-inputs!$B$30)))</f>
        <v>47184.304999999986</v>
      </c>
      <c r="L443" s="19">
        <f>$H443+(INT(COLUMN(L$1)/2) - 5) * ($A443-$H443)/9</f>
        <v>22677.777777777777</v>
      </c>
      <c r="M443" s="24">
        <f>MAX(0,K443*(1+inputs!$B$33)-MAX(0,inputs!$B$31*(L443-inputs!$B$30)))</f>
        <v>47667.629574999977</v>
      </c>
      <c r="N443" s="19">
        <f>$H443+(INT(COLUMN(N$1)/2) - 5) * ($A443-$H443)/9</f>
        <v>25355.555555555555</v>
      </c>
      <c r="O443" s="24">
        <f>MAX(0,M443*(1+inputs!$B$33)-MAX(0,inputs!$B$31*(N443-inputs!$B$30)))</f>
        <v>47917.204018624972</v>
      </c>
      <c r="P443" s="19">
        <f>$H443+(INT(COLUMN(P$1)/2) - 5) * ($A443-$H443)/9</f>
        <v>28033.333333333332</v>
      </c>
      <c r="Q443" s="24">
        <f>MAX(0,O443*(1+inputs!$B$33)-MAX(0,inputs!$B$31*(P443-inputs!$B$30)))</f>
        <v>47929.522078904338</v>
      </c>
      <c r="R443" s="19">
        <f>$H443+(INT(COLUMN(R$1)/2) - 5) * ($A443-$H443)/9</f>
        <v>30711.111111111109</v>
      </c>
      <c r="S443" s="24">
        <f>MAX(0,Q443*(1+inputs!$B$33)-MAX(0,inputs!$B$31*(R443-inputs!$B$30)))</f>
        <v>47701.024910087894</v>
      </c>
      <c r="T443" s="19">
        <f>$H443+(INT(COLUMN(T$1)/2) - 5) * ($A443-$H443)/9</f>
        <v>33388.888888888891</v>
      </c>
      <c r="U443" s="24">
        <f>MAX(0,S443*(1+inputs!$B$33)-MAX(0,inputs!$B$31*(T443-inputs!$B$30)))</f>
        <v>47228.100283739208</v>
      </c>
      <c r="V443" s="19">
        <f>$H443+(INT(COLUMN(V$1)/2) - 5) * ($A443-$H443)/9</f>
        <v>36066.666666666664</v>
      </c>
      <c r="W443" s="24">
        <f>MAX(0,U443*(1+inputs!$B$33)-MAX(0,inputs!$B$31*(V443-inputs!$B$30)))</f>
        <v>46507.081787995288</v>
      </c>
      <c r="X443" s="19">
        <f>$H443+(INT(COLUMN(X$1)/2) - 5) * ($A443-$H443)/9</f>
        <v>38744.444444444445</v>
      </c>
      <c r="Y443" s="24">
        <f>MAX(0,W443*(1+inputs!$B$33)-MAX(0,inputs!$B$31*(X443-inputs!$B$30)))</f>
        <v>45534.24801481521</v>
      </c>
      <c r="Z443" s="19">
        <f>IF(inputs!$B$27="YES",MAX(0,inputs!$B$31*(X443-inputs!$B$30)),0)</f>
        <v>0</v>
      </c>
      <c r="AA443" s="3">
        <f t="shared" si="26"/>
        <v>10483.725</v>
      </c>
      <c r="AB443" s="1">
        <f t="shared" si="27"/>
        <v>0.33250000000000002</v>
      </c>
      <c r="AC443" s="8">
        <f t="shared" si="28"/>
        <v>33616.275000000001</v>
      </c>
    </row>
    <row r="444" spans="1:29" x14ac:dyDescent="0.2">
      <c r="A444" s="11">
        <f t="shared" si="25"/>
        <v>44200</v>
      </c>
      <c r="B444" s="15">
        <f>inputs!$C$3-MAX(0,MIN((calculations!A444-inputs!$B$8)*0.5,inputs!$C$3))+IF(AND(inputs!$B$23="YES",A444&lt;=inputs!$B$25),inputs!$B$24,0)</f>
        <v>12570</v>
      </c>
      <c r="C444" s="15">
        <f>MAX(0,MIN(A444-B444,inputs!$C$4)*inputs!$B$3)</f>
        <v>6326</v>
      </c>
      <c r="D444" s="16">
        <f>MAX(0,(MIN(A444,inputs!$C$5)-(inputs!$C$4+B444))*inputs!$B$4)</f>
        <v>0</v>
      </c>
      <c r="E444" s="16">
        <f>MAX(0, (calculations!A444-inputs!$C$5)*inputs!$B$5)</f>
        <v>0</v>
      </c>
      <c r="F444" s="19">
        <f>MAX(0,inputs!$B$13*(MIN(calculations!A444,inputs!$C$14)-inputs!$C$13))+MAX(0,inputs!$B$14*(calculations!A444-inputs!$C$14))</f>
        <v>4190.9750000000004</v>
      </c>
      <c r="G444" s="22">
        <f>MAX(MIN((calculations!A444-inputs!$B$21)/10000,100%),0) * inputs!$B$18</f>
        <v>0</v>
      </c>
      <c r="H444" s="24">
        <f>MIN(inputs!$B$32,A444)</f>
        <v>20000</v>
      </c>
      <c r="I444" s="24">
        <f>inputs!$B$29*(1+inputs!$B$33)-MAX(0,inputs!$B$31*(H444-inputs!$B$30))</f>
        <v>46486.999999999993</v>
      </c>
      <c r="J444" s="19">
        <f>$H444+(INT(COLUMN(J$1)/2) - 5) * ($A444-$H444)/9</f>
        <v>20000</v>
      </c>
      <c r="K444" s="24">
        <f>MAX(0,I444*(1+inputs!$B$33)-MAX(0,inputs!$B$31*(J444-inputs!$B$30)))</f>
        <v>47184.304999999986</v>
      </c>
      <c r="L444" s="19">
        <f>$H444+(INT(COLUMN(L$1)/2) - 5) * ($A444-$H444)/9</f>
        <v>22688.888888888891</v>
      </c>
      <c r="M444" s="24">
        <f>MAX(0,K444*(1+inputs!$B$33)-MAX(0,inputs!$B$31*(L444-inputs!$B$30)))</f>
        <v>47666.629574999977</v>
      </c>
      <c r="N444" s="19">
        <f>$H444+(INT(COLUMN(N$1)/2) - 5) * ($A444-$H444)/9</f>
        <v>25377.777777777777</v>
      </c>
      <c r="O444" s="24">
        <f>MAX(0,M444*(1+inputs!$B$33)-MAX(0,inputs!$B$31*(N444-inputs!$B$30)))</f>
        <v>47914.189018624973</v>
      </c>
      <c r="P444" s="19">
        <f>$H444+(INT(COLUMN(P$1)/2) - 5) * ($A444-$H444)/9</f>
        <v>28066.666666666668</v>
      </c>
      <c r="Q444" s="24">
        <f>MAX(0,O444*(1+inputs!$B$33)-MAX(0,inputs!$B$31*(P444-inputs!$B$30)))</f>
        <v>47923.461853904344</v>
      </c>
      <c r="R444" s="19">
        <f>$H444+(INT(COLUMN(R$1)/2) - 5) * ($A444-$H444)/9</f>
        <v>30755.555555555555</v>
      </c>
      <c r="S444" s="24">
        <f>MAX(0,Q444*(1+inputs!$B$33)-MAX(0,inputs!$B$31*(R444-inputs!$B$30)))</f>
        <v>47690.8737817129</v>
      </c>
      <c r="T444" s="19">
        <f>$H444+(INT(COLUMN(T$1)/2) - 5) * ($A444-$H444)/9</f>
        <v>33444.444444444445</v>
      </c>
      <c r="U444" s="24">
        <f>MAX(0,S444*(1+inputs!$B$33)-MAX(0,inputs!$B$31*(T444-inputs!$B$30)))</f>
        <v>47212.796888438585</v>
      </c>
      <c r="V444" s="19">
        <f>$H444+(INT(COLUMN(V$1)/2) - 5) * ($A444-$H444)/9</f>
        <v>36133.333333333336</v>
      </c>
      <c r="W444" s="24">
        <f>MAX(0,U444*(1+inputs!$B$33)-MAX(0,inputs!$B$31*(V444-inputs!$B$30)))</f>
        <v>46485.548841765158</v>
      </c>
      <c r="X444" s="19">
        <f>$H444+(INT(COLUMN(X$1)/2) - 5) * ($A444-$H444)/9</f>
        <v>38822.222222222219</v>
      </c>
      <c r="Y444" s="24">
        <f>MAX(0,W444*(1+inputs!$B$33)-MAX(0,inputs!$B$31*(X444-inputs!$B$30)))</f>
        <v>45505.392074391631</v>
      </c>
      <c r="Z444" s="19">
        <f>IF(inputs!$B$27="YES",MAX(0,inputs!$B$31*(X444-inputs!$B$30)),0)</f>
        <v>0</v>
      </c>
      <c r="AA444" s="3">
        <f t="shared" si="26"/>
        <v>10516.975</v>
      </c>
      <c r="AB444" s="1">
        <f t="shared" si="27"/>
        <v>0.33250000000000002</v>
      </c>
      <c r="AC444" s="8">
        <f t="shared" si="28"/>
        <v>33683.025000000001</v>
      </c>
    </row>
    <row r="445" spans="1:29" x14ac:dyDescent="0.2">
      <c r="A445" s="11">
        <f t="shared" si="25"/>
        <v>44300</v>
      </c>
      <c r="B445" s="15">
        <f>inputs!$C$3-MAX(0,MIN((calculations!A445-inputs!$B$8)*0.5,inputs!$C$3))+IF(AND(inputs!$B$23="YES",A445&lt;=inputs!$B$25),inputs!$B$24,0)</f>
        <v>12570</v>
      </c>
      <c r="C445" s="15">
        <f>MAX(0,MIN(A445-B445,inputs!$C$4)*inputs!$B$3)</f>
        <v>6346</v>
      </c>
      <c r="D445" s="16">
        <f>MAX(0,(MIN(A445,inputs!$C$5)-(inputs!$C$4+B445))*inputs!$B$4)</f>
        <v>0</v>
      </c>
      <c r="E445" s="16">
        <f>MAX(0, (calculations!A445-inputs!$C$5)*inputs!$B$5)</f>
        <v>0</v>
      </c>
      <c r="F445" s="19">
        <f>MAX(0,inputs!$B$13*(MIN(calculations!A445,inputs!$C$14)-inputs!$C$13))+MAX(0,inputs!$B$14*(calculations!A445-inputs!$C$14))</f>
        <v>4204.2250000000004</v>
      </c>
      <c r="G445" s="22">
        <f>MAX(MIN((calculations!A445-inputs!$B$21)/10000,100%),0) * inputs!$B$18</f>
        <v>0</v>
      </c>
      <c r="H445" s="24">
        <f>MIN(inputs!$B$32,A445)</f>
        <v>20000</v>
      </c>
      <c r="I445" s="24">
        <f>inputs!$B$29*(1+inputs!$B$33)-MAX(0,inputs!$B$31*(H445-inputs!$B$30))</f>
        <v>46486.999999999993</v>
      </c>
      <c r="J445" s="19">
        <f>$H445+(INT(COLUMN(J$1)/2) - 5) * ($A445-$H445)/9</f>
        <v>20000</v>
      </c>
      <c r="K445" s="24">
        <f>MAX(0,I445*(1+inputs!$B$33)-MAX(0,inputs!$B$31*(J445-inputs!$B$30)))</f>
        <v>47184.304999999986</v>
      </c>
      <c r="L445" s="19">
        <f>$H445+(INT(COLUMN(L$1)/2) - 5) * ($A445-$H445)/9</f>
        <v>22700</v>
      </c>
      <c r="M445" s="24">
        <f>MAX(0,K445*(1+inputs!$B$33)-MAX(0,inputs!$B$31*(L445-inputs!$B$30)))</f>
        <v>47665.629574999977</v>
      </c>
      <c r="N445" s="19">
        <f>$H445+(INT(COLUMN(N$1)/2) - 5) * ($A445-$H445)/9</f>
        <v>25400</v>
      </c>
      <c r="O445" s="24">
        <f>MAX(0,M445*(1+inputs!$B$33)-MAX(0,inputs!$B$31*(N445-inputs!$B$30)))</f>
        <v>47911.174018624966</v>
      </c>
      <c r="P445" s="19">
        <f>$H445+(INT(COLUMN(P$1)/2) - 5) * ($A445-$H445)/9</f>
        <v>28100</v>
      </c>
      <c r="Q445" s="24">
        <f>MAX(0,O445*(1+inputs!$B$33)-MAX(0,inputs!$B$31*(P445-inputs!$B$30)))</f>
        <v>47917.401628904336</v>
      </c>
      <c r="R445" s="19">
        <f>$H445+(INT(COLUMN(R$1)/2) - 5) * ($A445-$H445)/9</f>
        <v>30800</v>
      </c>
      <c r="S445" s="24">
        <f>MAX(0,Q445*(1+inputs!$B$33)-MAX(0,inputs!$B$31*(R445-inputs!$B$30)))</f>
        <v>47680.722653337893</v>
      </c>
      <c r="T445" s="19">
        <f>$H445+(INT(COLUMN(T$1)/2) - 5) * ($A445-$H445)/9</f>
        <v>33500</v>
      </c>
      <c r="U445" s="24">
        <f>MAX(0,S445*(1+inputs!$B$33)-MAX(0,inputs!$B$31*(T445-inputs!$B$30)))</f>
        <v>47197.493493137954</v>
      </c>
      <c r="V445" s="19">
        <f>$H445+(INT(COLUMN(V$1)/2) - 5) * ($A445-$H445)/9</f>
        <v>36200</v>
      </c>
      <c r="W445" s="24">
        <f>MAX(0,U445*(1+inputs!$B$33)-MAX(0,inputs!$B$31*(V445-inputs!$B$30)))</f>
        <v>46464.01589553502</v>
      </c>
      <c r="X445" s="19">
        <f>$H445+(INT(COLUMN(X$1)/2) - 5) * ($A445-$H445)/9</f>
        <v>38900</v>
      </c>
      <c r="Y445" s="24">
        <f>MAX(0,W445*(1+inputs!$B$33)-MAX(0,inputs!$B$31*(X445-inputs!$B$30)))</f>
        <v>45476.536133968038</v>
      </c>
      <c r="Z445" s="19">
        <f>IF(inputs!$B$27="YES",MAX(0,inputs!$B$31*(X445-inputs!$B$30)),0)</f>
        <v>0</v>
      </c>
      <c r="AA445" s="3">
        <f t="shared" si="26"/>
        <v>10550.225</v>
      </c>
      <c r="AB445" s="1">
        <f t="shared" si="27"/>
        <v>0.33250000000000002</v>
      </c>
      <c r="AC445" s="8">
        <f t="shared" si="28"/>
        <v>33749.775000000001</v>
      </c>
    </row>
    <row r="446" spans="1:29" x14ac:dyDescent="0.2">
      <c r="A446" s="11">
        <f t="shared" si="25"/>
        <v>44400</v>
      </c>
      <c r="B446" s="15">
        <f>inputs!$C$3-MAX(0,MIN((calculations!A446-inputs!$B$8)*0.5,inputs!$C$3))+IF(AND(inputs!$B$23="YES",A446&lt;=inputs!$B$25),inputs!$B$24,0)</f>
        <v>12570</v>
      </c>
      <c r="C446" s="15">
        <f>MAX(0,MIN(A446-B446,inputs!$C$4)*inputs!$B$3)</f>
        <v>6366</v>
      </c>
      <c r="D446" s="16">
        <f>MAX(0,(MIN(A446,inputs!$C$5)-(inputs!$C$4+B446))*inputs!$B$4)</f>
        <v>0</v>
      </c>
      <c r="E446" s="16">
        <f>MAX(0, (calculations!A446-inputs!$C$5)*inputs!$B$5)</f>
        <v>0</v>
      </c>
      <c r="F446" s="19">
        <f>MAX(0,inputs!$B$13*(MIN(calculations!A446,inputs!$C$14)-inputs!$C$13))+MAX(0,inputs!$B$14*(calculations!A446-inputs!$C$14))</f>
        <v>4217.4750000000004</v>
      </c>
      <c r="G446" s="22">
        <f>MAX(MIN((calculations!A446-inputs!$B$21)/10000,100%),0) * inputs!$B$18</f>
        <v>0</v>
      </c>
      <c r="H446" s="24">
        <f>MIN(inputs!$B$32,A446)</f>
        <v>20000</v>
      </c>
      <c r="I446" s="24">
        <f>inputs!$B$29*(1+inputs!$B$33)-MAX(0,inputs!$B$31*(H446-inputs!$B$30))</f>
        <v>46486.999999999993</v>
      </c>
      <c r="J446" s="19">
        <f>$H446+(INT(COLUMN(J$1)/2) - 5) * ($A446-$H446)/9</f>
        <v>20000</v>
      </c>
      <c r="K446" s="24">
        <f>MAX(0,I446*(1+inputs!$B$33)-MAX(0,inputs!$B$31*(J446-inputs!$B$30)))</f>
        <v>47184.304999999986</v>
      </c>
      <c r="L446" s="19">
        <f>$H446+(INT(COLUMN(L$1)/2) - 5) * ($A446-$H446)/9</f>
        <v>22711.111111111109</v>
      </c>
      <c r="M446" s="24">
        <f>MAX(0,K446*(1+inputs!$B$33)-MAX(0,inputs!$B$31*(L446-inputs!$B$30)))</f>
        <v>47664.629574999977</v>
      </c>
      <c r="N446" s="19">
        <f>$H446+(INT(COLUMN(N$1)/2) - 5) * ($A446-$H446)/9</f>
        <v>25422.222222222223</v>
      </c>
      <c r="O446" s="24">
        <f>MAX(0,M446*(1+inputs!$B$33)-MAX(0,inputs!$B$31*(N446-inputs!$B$30)))</f>
        <v>47908.159018624967</v>
      </c>
      <c r="P446" s="19">
        <f>$H446+(INT(COLUMN(P$1)/2) - 5) * ($A446-$H446)/9</f>
        <v>28133.333333333332</v>
      </c>
      <c r="Q446" s="24">
        <f>MAX(0,O446*(1+inputs!$B$33)-MAX(0,inputs!$B$31*(P446-inputs!$B$30)))</f>
        <v>47911.341403904335</v>
      </c>
      <c r="R446" s="19">
        <f>$H446+(INT(COLUMN(R$1)/2) - 5) * ($A446-$H446)/9</f>
        <v>30844.444444444445</v>
      </c>
      <c r="S446" s="24">
        <f>MAX(0,Q446*(1+inputs!$B$33)-MAX(0,inputs!$B$31*(R446-inputs!$B$30)))</f>
        <v>47670.571524962892</v>
      </c>
      <c r="T446" s="19">
        <f>$H446+(INT(COLUMN(T$1)/2) - 5) * ($A446-$H446)/9</f>
        <v>33555.555555555555</v>
      </c>
      <c r="U446" s="24">
        <f>MAX(0,S446*(1+inputs!$B$33)-MAX(0,inputs!$B$31*(T446-inputs!$B$30)))</f>
        <v>47182.190097837331</v>
      </c>
      <c r="V446" s="19">
        <f>$H446+(INT(COLUMN(V$1)/2) - 5) * ($A446-$H446)/9</f>
        <v>36266.666666666664</v>
      </c>
      <c r="W446" s="24">
        <f>MAX(0,U446*(1+inputs!$B$33)-MAX(0,inputs!$B$31*(V446-inputs!$B$30)))</f>
        <v>46442.482949304882</v>
      </c>
      <c r="X446" s="19">
        <f>$H446+(INT(COLUMN(X$1)/2) - 5) * ($A446-$H446)/9</f>
        <v>38977.777777777781</v>
      </c>
      <c r="Y446" s="24">
        <f>MAX(0,W446*(1+inputs!$B$33)-MAX(0,inputs!$B$31*(X446-inputs!$B$30)))</f>
        <v>45447.680193544446</v>
      </c>
      <c r="Z446" s="19">
        <f>IF(inputs!$B$27="YES",MAX(0,inputs!$B$31*(X446-inputs!$B$30)),0)</f>
        <v>0</v>
      </c>
      <c r="AA446" s="3">
        <f t="shared" si="26"/>
        <v>10583.475</v>
      </c>
      <c r="AB446" s="1">
        <f t="shared" si="27"/>
        <v>0.33250000000000002</v>
      </c>
      <c r="AC446" s="8">
        <f t="shared" si="28"/>
        <v>33816.525000000001</v>
      </c>
    </row>
    <row r="447" spans="1:29" x14ac:dyDescent="0.2">
      <c r="A447" s="11">
        <f t="shared" si="25"/>
        <v>44500</v>
      </c>
      <c r="B447" s="15">
        <f>inputs!$C$3-MAX(0,MIN((calculations!A447-inputs!$B$8)*0.5,inputs!$C$3))+IF(AND(inputs!$B$23="YES",A447&lt;=inputs!$B$25),inputs!$B$24,0)</f>
        <v>12570</v>
      </c>
      <c r="C447" s="15">
        <f>MAX(0,MIN(A447-B447,inputs!$C$4)*inputs!$B$3)</f>
        <v>6386</v>
      </c>
      <c r="D447" s="16">
        <f>MAX(0,(MIN(A447,inputs!$C$5)-(inputs!$C$4+B447))*inputs!$B$4)</f>
        <v>0</v>
      </c>
      <c r="E447" s="16">
        <f>MAX(0, (calculations!A447-inputs!$C$5)*inputs!$B$5)</f>
        <v>0</v>
      </c>
      <c r="F447" s="19">
        <f>MAX(0,inputs!$B$13*(MIN(calculations!A447,inputs!$C$14)-inputs!$C$13))+MAX(0,inputs!$B$14*(calculations!A447-inputs!$C$14))</f>
        <v>4230.7250000000004</v>
      </c>
      <c r="G447" s="22">
        <f>MAX(MIN((calculations!A447-inputs!$B$21)/10000,100%),0) * inputs!$B$18</f>
        <v>0</v>
      </c>
      <c r="H447" s="24">
        <f>MIN(inputs!$B$32,A447)</f>
        <v>20000</v>
      </c>
      <c r="I447" s="24">
        <f>inputs!$B$29*(1+inputs!$B$33)-MAX(0,inputs!$B$31*(H447-inputs!$B$30))</f>
        <v>46486.999999999993</v>
      </c>
      <c r="J447" s="19">
        <f>$H447+(INT(COLUMN(J$1)/2) - 5) * ($A447-$H447)/9</f>
        <v>20000</v>
      </c>
      <c r="K447" s="24">
        <f>MAX(0,I447*(1+inputs!$B$33)-MAX(0,inputs!$B$31*(J447-inputs!$B$30)))</f>
        <v>47184.304999999986</v>
      </c>
      <c r="L447" s="19">
        <f>$H447+(INT(COLUMN(L$1)/2) - 5) * ($A447-$H447)/9</f>
        <v>22722.222222222223</v>
      </c>
      <c r="M447" s="24">
        <f>MAX(0,K447*(1+inputs!$B$33)-MAX(0,inputs!$B$31*(L447-inputs!$B$30)))</f>
        <v>47663.629574999977</v>
      </c>
      <c r="N447" s="19">
        <f>$H447+(INT(COLUMN(N$1)/2) - 5) * ($A447-$H447)/9</f>
        <v>25444.444444444445</v>
      </c>
      <c r="O447" s="24">
        <f>MAX(0,M447*(1+inputs!$B$33)-MAX(0,inputs!$B$31*(N447-inputs!$B$30)))</f>
        <v>47905.144018624967</v>
      </c>
      <c r="P447" s="19">
        <f>$H447+(INT(COLUMN(P$1)/2) - 5) * ($A447-$H447)/9</f>
        <v>28166.666666666668</v>
      </c>
      <c r="Q447" s="24">
        <f>MAX(0,O447*(1+inputs!$B$33)-MAX(0,inputs!$B$31*(P447-inputs!$B$30)))</f>
        <v>47905.281178904334</v>
      </c>
      <c r="R447" s="19">
        <f>$H447+(INT(COLUMN(R$1)/2) - 5) * ($A447-$H447)/9</f>
        <v>30888.888888888891</v>
      </c>
      <c r="S447" s="24">
        <f>MAX(0,Q447*(1+inputs!$B$33)-MAX(0,inputs!$B$31*(R447-inputs!$B$30)))</f>
        <v>47660.420396587891</v>
      </c>
      <c r="T447" s="19">
        <f>$H447+(INT(COLUMN(T$1)/2) - 5) * ($A447-$H447)/9</f>
        <v>33611.111111111109</v>
      </c>
      <c r="U447" s="24">
        <f>MAX(0,S447*(1+inputs!$B$33)-MAX(0,inputs!$B$31*(T447-inputs!$B$30)))</f>
        <v>47166.8867025367</v>
      </c>
      <c r="V447" s="19">
        <f>$H447+(INT(COLUMN(V$1)/2) - 5) * ($A447-$H447)/9</f>
        <v>36333.333333333336</v>
      </c>
      <c r="W447" s="24">
        <f>MAX(0,U447*(1+inputs!$B$33)-MAX(0,inputs!$B$31*(V447-inputs!$B$30)))</f>
        <v>46420.950003074744</v>
      </c>
      <c r="X447" s="19">
        <f>$H447+(INT(COLUMN(X$1)/2) - 5) * ($A447-$H447)/9</f>
        <v>39055.555555555555</v>
      </c>
      <c r="Y447" s="24">
        <f>MAX(0,W447*(1+inputs!$B$33)-MAX(0,inputs!$B$31*(X447-inputs!$B$30)))</f>
        <v>45418.82425312086</v>
      </c>
      <c r="Z447" s="19">
        <f>IF(inputs!$B$27="YES",MAX(0,inputs!$B$31*(X447-inputs!$B$30)),0)</f>
        <v>0</v>
      </c>
      <c r="AA447" s="3">
        <f t="shared" si="26"/>
        <v>10616.725</v>
      </c>
      <c r="AB447" s="1">
        <f t="shared" si="27"/>
        <v>0.33250000000000002</v>
      </c>
      <c r="AC447" s="8">
        <f t="shared" si="28"/>
        <v>33883.275000000001</v>
      </c>
    </row>
    <row r="448" spans="1:29" x14ac:dyDescent="0.2">
      <c r="A448" s="11">
        <f t="shared" si="25"/>
        <v>44600</v>
      </c>
      <c r="B448" s="15">
        <f>inputs!$C$3-MAX(0,MIN((calculations!A448-inputs!$B$8)*0.5,inputs!$C$3))+IF(AND(inputs!$B$23="YES",A448&lt;=inputs!$B$25),inputs!$B$24,0)</f>
        <v>12570</v>
      </c>
      <c r="C448" s="15">
        <f>MAX(0,MIN(A448-B448,inputs!$C$4)*inputs!$B$3)</f>
        <v>6406</v>
      </c>
      <c r="D448" s="16">
        <f>MAX(0,(MIN(A448,inputs!$C$5)-(inputs!$C$4+B448))*inputs!$B$4)</f>
        <v>0</v>
      </c>
      <c r="E448" s="16">
        <f>MAX(0, (calculations!A448-inputs!$C$5)*inputs!$B$5)</f>
        <v>0</v>
      </c>
      <c r="F448" s="19">
        <f>MAX(0,inputs!$B$13*(MIN(calculations!A448,inputs!$C$14)-inputs!$C$13))+MAX(0,inputs!$B$14*(calculations!A448-inputs!$C$14))</f>
        <v>4243.9750000000004</v>
      </c>
      <c r="G448" s="22">
        <f>MAX(MIN((calculations!A448-inputs!$B$21)/10000,100%),0) * inputs!$B$18</f>
        <v>0</v>
      </c>
      <c r="H448" s="24">
        <f>MIN(inputs!$B$32,A448)</f>
        <v>20000</v>
      </c>
      <c r="I448" s="24">
        <f>inputs!$B$29*(1+inputs!$B$33)-MAX(0,inputs!$B$31*(H448-inputs!$B$30))</f>
        <v>46486.999999999993</v>
      </c>
      <c r="J448" s="19">
        <f>$H448+(INT(COLUMN(J$1)/2) - 5) * ($A448-$H448)/9</f>
        <v>20000</v>
      </c>
      <c r="K448" s="24">
        <f>MAX(0,I448*(1+inputs!$B$33)-MAX(0,inputs!$B$31*(J448-inputs!$B$30)))</f>
        <v>47184.304999999986</v>
      </c>
      <c r="L448" s="19">
        <f>$H448+(INT(COLUMN(L$1)/2) - 5) * ($A448-$H448)/9</f>
        <v>22733.333333333332</v>
      </c>
      <c r="M448" s="24">
        <f>MAX(0,K448*(1+inputs!$B$33)-MAX(0,inputs!$B$31*(L448-inputs!$B$30)))</f>
        <v>47662.629574999977</v>
      </c>
      <c r="N448" s="19">
        <f>$H448+(INT(COLUMN(N$1)/2) - 5) * ($A448-$H448)/9</f>
        <v>25466.666666666668</v>
      </c>
      <c r="O448" s="24">
        <f>MAX(0,M448*(1+inputs!$B$33)-MAX(0,inputs!$B$31*(N448-inputs!$B$30)))</f>
        <v>47902.129018624968</v>
      </c>
      <c r="P448" s="19">
        <f>$H448+(INT(COLUMN(P$1)/2) - 5) * ($A448-$H448)/9</f>
        <v>28200</v>
      </c>
      <c r="Q448" s="24">
        <f>MAX(0,O448*(1+inputs!$B$33)-MAX(0,inputs!$B$31*(P448-inputs!$B$30)))</f>
        <v>47899.220953904332</v>
      </c>
      <c r="R448" s="19">
        <f>$H448+(INT(COLUMN(R$1)/2) - 5) * ($A448-$H448)/9</f>
        <v>30933.333333333336</v>
      </c>
      <c r="S448" s="24">
        <f>MAX(0,Q448*(1+inputs!$B$33)-MAX(0,inputs!$B$31*(R448-inputs!$B$30)))</f>
        <v>47650.269268212891</v>
      </c>
      <c r="T448" s="19">
        <f>$H448+(INT(COLUMN(T$1)/2) - 5) * ($A448-$H448)/9</f>
        <v>33666.666666666664</v>
      </c>
      <c r="U448" s="24">
        <f>MAX(0,S448*(1+inputs!$B$33)-MAX(0,inputs!$B$31*(T448-inputs!$B$30)))</f>
        <v>47151.583307236077</v>
      </c>
      <c r="V448" s="19">
        <f>$H448+(INT(COLUMN(V$1)/2) - 5) * ($A448-$H448)/9</f>
        <v>36400</v>
      </c>
      <c r="W448" s="24">
        <f>MAX(0,U448*(1+inputs!$B$33)-MAX(0,inputs!$B$31*(V448-inputs!$B$30)))</f>
        <v>46399.417056844613</v>
      </c>
      <c r="X448" s="19">
        <f>$H448+(INT(COLUMN(X$1)/2) - 5) * ($A448-$H448)/9</f>
        <v>39133.333333333328</v>
      </c>
      <c r="Y448" s="24">
        <f>MAX(0,W448*(1+inputs!$B$33)-MAX(0,inputs!$B$31*(X448-inputs!$B$30)))</f>
        <v>45389.968312697274</v>
      </c>
      <c r="Z448" s="19">
        <f>IF(inputs!$B$27="YES",MAX(0,inputs!$B$31*(X448-inputs!$B$30)),0)</f>
        <v>0</v>
      </c>
      <c r="AA448" s="3">
        <f t="shared" si="26"/>
        <v>10649.975</v>
      </c>
      <c r="AB448" s="1">
        <f t="shared" si="27"/>
        <v>0.33250000000000002</v>
      </c>
      <c r="AC448" s="8">
        <f t="shared" si="28"/>
        <v>33950.025000000001</v>
      </c>
    </row>
    <row r="449" spans="1:29" x14ac:dyDescent="0.2">
      <c r="A449" s="11">
        <f t="shared" si="25"/>
        <v>44700</v>
      </c>
      <c r="B449" s="15">
        <f>inputs!$C$3-MAX(0,MIN((calculations!A449-inputs!$B$8)*0.5,inputs!$C$3))+IF(AND(inputs!$B$23="YES",A449&lt;=inputs!$B$25),inputs!$B$24,0)</f>
        <v>12570</v>
      </c>
      <c r="C449" s="15">
        <f>MAX(0,MIN(A449-B449,inputs!$C$4)*inputs!$B$3)</f>
        <v>6426</v>
      </c>
      <c r="D449" s="16">
        <f>MAX(0,(MIN(A449,inputs!$C$5)-(inputs!$C$4+B449))*inputs!$B$4)</f>
        <v>0</v>
      </c>
      <c r="E449" s="16">
        <f>MAX(0, (calculations!A449-inputs!$C$5)*inputs!$B$5)</f>
        <v>0</v>
      </c>
      <c r="F449" s="19">
        <f>MAX(0,inputs!$B$13*(MIN(calculations!A449,inputs!$C$14)-inputs!$C$13))+MAX(0,inputs!$B$14*(calculations!A449-inputs!$C$14))</f>
        <v>4257.2250000000004</v>
      </c>
      <c r="G449" s="22">
        <f>MAX(MIN((calculations!A449-inputs!$B$21)/10000,100%),0) * inputs!$B$18</f>
        <v>0</v>
      </c>
      <c r="H449" s="24">
        <f>MIN(inputs!$B$32,A449)</f>
        <v>20000</v>
      </c>
      <c r="I449" s="24">
        <f>inputs!$B$29*(1+inputs!$B$33)-MAX(0,inputs!$B$31*(H449-inputs!$B$30))</f>
        <v>46486.999999999993</v>
      </c>
      <c r="J449" s="19">
        <f>$H449+(INT(COLUMN(J$1)/2) - 5) * ($A449-$H449)/9</f>
        <v>20000</v>
      </c>
      <c r="K449" s="24">
        <f>MAX(0,I449*(1+inputs!$B$33)-MAX(0,inputs!$B$31*(J449-inputs!$B$30)))</f>
        <v>47184.304999999986</v>
      </c>
      <c r="L449" s="19">
        <f>$H449+(INT(COLUMN(L$1)/2) - 5) * ($A449-$H449)/9</f>
        <v>22744.444444444445</v>
      </c>
      <c r="M449" s="24">
        <f>MAX(0,K449*(1+inputs!$B$33)-MAX(0,inputs!$B$31*(L449-inputs!$B$30)))</f>
        <v>47661.629574999977</v>
      </c>
      <c r="N449" s="19">
        <f>$H449+(INT(COLUMN(N$1)/2) - 5) * ($A449-$H449)/9</f>
        <v>25488.888888888891</v>
      </c>
      <c r="O449" s="24">
        <f>MAX(0,M449*(1+inputs!$B$33)-MAX(0,inputs!$B$31*(N449-inputs!$B$30)))</f>
        <v>47899.114018624969</v>
      </c>
      <c r="P449" s="19">
        <f>$H449+(INT(COLUMN(P$1)/2) - 5) * ($A449-$H449)/9</f>
        <v>28233.333333333336</v>
      </c>
      <c r="Q449" s="24">
        <f>MAX(0,O449*(1+inputs!$B$33)-MAX(0,inputs!$B$31*(P449-inputs!$B$30)))</f>
        <v>47893.160728904339</v>
      </c>
      <c r="R449" s="19">
        <f>$H449+(INT(COLUMN(R$1)/2) - 5) * ($A449-$H449)/9</f>
        <v>30977.777777777777</v>
      </c>
      <c r="S449" s="24">
        <f>MAX(0,Q449*(1+inputs!$B$33)-MAX(0,inputs!$B$31*(R449-inputs!$B$30)))</f>
        <v>47640.118139837898</v>
      </c>
      <c r="T449" s="19">
        <f>$H449+(INT(COLUMN(T$1)/2) - 5) * ($A449-$H449)/9</f>
        <v>33722.222222222219</v>
      </c>
      <c r="U449" s="24">
        <f>MAX(0,S449*(1+inputs!$B$33)-MAX(0,inputs!$B$31*(T449-inputs!$B$30)))</f>
        <v>47136.27991193546</v>
      </c>
      <c r="V449" s="19">
        <f>$H449+(INT(COLUMN(V$1)/2) - 5) * ($A449-$H449)/9</f>
        <v>36466.666666666672</v>
      </c>
      <c r="W449" s="24">
        <f>MAX(0,U449*(1+inputs!$B$33)-MAX(0,inputs!$B$31*(V449-inputs!$B$30)))</f>
        <v>46377.884110614483</v>
      </c>
      <c r="X449" s="19">
        <f>$H449+(INT(COLUMN(X$1)/2) - 5) * ($A449-$H449)/9</f>
        <v>39211.111111111109</v>
      </c>
      <c r="Y449" s="24">
        <f>MAX(0,W449*(1+inputs!$B$33)-MAX(0,inputs!$B$31*(X449-inputs!$B$30)))</f>
        <v>45361.112372273696</v>
      </c>
      <c r="Z449" s="19">
        <f>IF(inputs!$B$27="YES",MAX(0,inputs!$B$31*(X449-inputs!$B$30)),0)</f>
        <v>0</v>
      </c>
      <c r="AA449" s="3">
        <f t="shared" si="26"/>
        <v>10683.225</v>
      </c>
      <c r="AB449" s="1">
        <f t="shared" si="27"/>
        <v>0.33250000000000002</v>
      </c>
      <c r="AC449" s="8">
        <f t="shared" si="28"/>
        <v>34016.775000000001</v>
      </c>
    </row>
    <row r="450" spans="1:29" x14ac:dyDescent="0.2">
      <c r="A450" s="11">
        <f t="shared" si="25"/>
        <v>44800</v>
      </c>
      <c r="B450" s="15">
        <f>inputs!$C$3-MAX(0,MIN((calculations!A450-inputs!$B$8)*0.5,inputs!$C$3))+IF(AND(inputs!$B$23="YES",A450&lt;=inputs!$B$25),inputs!$B$24,0)</f>
        <v>12570</v>
      </c>
      <c r="C450" s="15">
        <f>MAX(0,MIN(A450-B450,inputs!$C$4)*inputs!$B$3)</f>
        <v>6446</v>
      </c>
      <c r="D450" s="16">
        <f>MAX(0,(MIN(A450,inputs!$C$5)-(inputs!$C$4+B450))*inputs!$B$4)</f>
        <v>0</v>
      </c>
      <c r="E450" s="16">
        <f>MAX(0, (calculations!A450-inputs!$C$5)*inputs!$B$5)</f>
        <v>0</v>
      </c>
      <c r="F450" s="19">
        <f>MAX(0,inputs!$B$13*(MIN(calculations!A450,inputs!$C$14)-inputs!$C$13))+MAX(0,inputs!$B$14*(calculations!A450-inputs!$C$14))</f>
        <v>4270.4750000000004</v>
      </c>
      <c r="G450" s="22">
        <f>MAX(MIN((calculations!A450-inputs!$B$21)/10000,100%),0) * inputs!$B$18</f>
        <v>0</v>
      </c>
      <c r="H450" s="24">
        <f>MIN(inputs!$B$32,A450)</f>
        <v>20000</v>
      </c>
      <c r="I450" s="24">
        <f>inputs!$B$29*(1+inputs!$B$33)-MAX(0,inputs!$B$31*(H450-inputs!$B$30))</f>
        <v>46486.999999999993</v>
      </c>
      <c r="J450" s="19">
        <f>$H450+(INT(COLUMN(J$1)/2) - 5) * ($A450-$H450)/9</f>
        <v>20000</v>
      </c>
      <c r="K450" s="24">
        <f>MAX(0,I450*(1+inputs!$B$33)-MAX(0,inputs!$B$31*(J450-inputs!$B$30)))</f>
        <v>47184.304999999986</v>
      </c>
      <c r="L450" s="19">
        <f>$H450+(INT(COLUMN(L$1)/2) - 5) * ($A450-$H450)/9</f>
        <v>22755.555555555555</v>
      </c>
      <c r="M450" s="24">
        <f>MAX(0,K450*(1+inputs!$B$33)-MAX(0,inputs!$B$31*(L450-inputs!$B$30)))</f>
        <v>47660.629574999977</v>
      </c>
      <c r="N450" s="19">
        <f>$H450+(INT(COLUMN(N$1)/2) - 5) * ($A450-$H450)/9</f>
        <v>25511.111111111109</v>
      </c>
      <c r="O450" s="24">
        <f>MAX(0,M450*(1+inputs!$B$33)-MAX(0,inputs!$B$31*(N450-inputs!$B$30)))</f>
        <v>47896.099018624969</v>
      </c>
      <c r="P450" s="19">
        <f>$H450+(INT(COLUMN(P$1)/2) - 5) * ($A450-$H450)/9</f>
        <v>28266.666666666664</v>
      </c>
      <c r="Q450" s="24">
        <f>MAX(0,O450*(1+inputs!$B$33)-MAX(0,inputs!$B$31*(P450-inputs!$B$30)))</f>
        <v>47887.100503904338</v>
      </c>
      <c r="R450" s="19">
        <f>$H450+(INT(COLUMN(R$1)/2) - 5) * ($A450-$H450)/9</f>
        <v>31022.222222222223</v>
      </c>
      <c r="S450" s="24">
        <f>MAX(0,Q450*(1+inputs!$B$33)-MAX(0,inputs!$B$31*(R450-inputs!$B$30)))</f>
        <v>47629.967011462897</v>
      </c>
      <c r="T450" s="19">
        <f>$H450+(INT(COLUMN(T$1)/2) - 5) * ($A450-$H450)/9</f>
        <v>33777.777777777781</v>
      </c>
      <c r="U450" s="24">
        <f>MAX(0,S450*(1+inputs!$B$33)-MAX(0,inputs!$B$31*(T450-inputs!$B$30)))</f>
        <v>47120.976516634837</v>
      </c>
      <c r="V450" s="19">
        <f>$H450+(INT(COLUMN(V$1)/2) - 5) * ($A450-$H450)/9</f>
        <v>36533.333333333328</v>
      </c>
      <c r="W450" s="24">
        <f>MAX(0,U450*(1+inputs!$B$33)-MAX(0,inputs!$B$31*(V450-inputs!$B$30)))</f>
        <v>46356.351164384352</v>
      </c>
      <c r="X450" s="19">
        <f>$H450+(INT(COLUMN(X$1)/2) - 5) * ($A450-$H450)/9</f>
        <v>39288.888888888891</v>
      </c>
      <c r="Y450" s="24">
        <f>MAX(0,W450*(1+inputs!$B$33)-MAX(0,inputs!$B$31*(X450-inputs!$B$30)))</f>
        <v>45332.25643185011</v>
      </c>
      <c r="Z450" s="19">
        <f>IF(inputs!$B$27="YES",MAX(0,inputs!$B$31*(X450-inputs!$B$30)),0)</f>
        <v>0</v>
      </c>
      <c r="AA450" s="3">
        <f t="shared" si="26"/>
        <v>10716.475</v>
      </c>
      <c r="AB450" s="1">
        <f t="shared" si="27"/>
        <v>0.33250000000000002</v>
      </c>
      <c r="AC450" s="8">
        <f t="shared" si="28"/>
        <v>34083.525000000001</v>
      </c>
    </row>
    <row r="451" spans="1:29" x14ac:dyDescent="0.2">
      <c r="A451" s="11">
        <f t="shared" ref="A451:A514" si="29">(ROW(A451)-2)*100</f>
        <v>44900</v>
      </c>
      <c r="B451" s="15">
        <f>inputs!$C$3-MAX(0,MIN((calculations!A451-inputs!$B$8)*0.5,inputs!$C$3))+IF(AND(inputs!$B$23="YES",A451&lt;=inputs!$B$25),inputs!$B$24,0)</f>
        <v>12570</v>
      </c>
      <c r="C451" s="15">
        <f>MAX(0,MIN(A451-B451,inputs!$C$4)*inputs!$B$3)</f>
        <v>6466</v>
      </c>
      <c r="D451" s="16">
        <f>MAX(0,(MIN(A451,inputs!$C$5)-(inputs!$C$4+B451))*inputs!$B$4)</f>
        <v>0</v>
      </c>
      <c r="E451" s="16">
        <f>MAX(0, (calculations!A451-inputs!$C$5)*inputs!$B$5)</f>
        <v>0</v>
      </c>
      <c r="F451" s="19">
        <f>MAX(0,inputs!$B$13*(MIN(calculations!A451,inputs!$C$14)-inputs!$C$13))+MAX(0,inputs!$B$14*(calculations!A451-inputs!$C$14))</f>
        <v>4283.7250000000004</v>
      </c>
      <c r="G451" s="22">
        <f>MAX(MIN((calculations!A451-inputs!$B$21)/10000,100%),0) * inputs!$B$18</f>
        <v>0</v>
      </c>
      <c r="H451" s="24">
        <f>MIN(inputs!$B$32,A451)</f>
        <v>20000</v>
      </c>
      <c r="I451" s="24">
        <f>inputs!$B$29*(1+inputs!$B$33)-MAX(0,inputs!$B$31*(H451-inputs!$B$30))</f>
        <v>46486.999999999993</v>
      </c>
      <c r="J451" s="19">
        <f>$H451+(INT(COLUMN(J$1)/2) - 5) * ($A451-$H451)/9</f>
        <v>20000</v>
      </c>
      <c r="K451" s="24">
        <f>MAX(0,I451*(1+inputs!$B$33)-MAX(0,inputs!$B$31*(J451-inputs!$B$30)))</f>
        <v>47184.304999999986</v>
      </c>
      <c r="L451" s="19">
        <f>$H451+(INT(COLUMN(L$1)/2) - 5) * ($A451-$H451)/9</f>
        <v>22766.666666666668</v>
      </c>
      <c r="M451" s="24">
        <f>MAX(0,K451*(1+inputs!$B$33)-MAX(0,inputs!$B$31*(L451-inputs!$B$30)))</f>
        <v>47659.629574999977</v>
      </c>
      <c r="N451" s="19">
        <f>$H451+(INT(COLUMN(N$1)/2) - 5) * ($A451-$H451)/9</f>
        <v>25533.333333333332</v>
      </c>
      <c r="O451" s="24">
        <f>MAX(0,M451*(1+inputs!$B$33)-MAX(0,inputs!$B$31*(N451-inputs!$B$30)))</f>
        <v>47893.08401862497</v>
      </c>
      <c r="P451" s="19">
        <f>$H451+(INT(COLUMN(P$1)/2) - 5) * ($A451-$H451)/9</f>
        <v>28300</v>
      </c>
      <c r="Q451" s="24">
        <f>MAX(0,O451*(1+inputs!$B$33)-MAX(0,inputs!$B$31*(P451-inputs!$B$30)))</f>
        <v>47881.040278904336</v>
      </c>
      <c r="R451" s="19">
        <f>$H451+(INT(COLUMN(R$1)/2) - 5) * ($A451-$H451)/9</f>
        <v>31066.666666666664</v>
      </c>
      <c r="S451" s="24">
        <f>MAX(0,Q451*(1+inputs!$B$33)-MAX(0,inputs!$B$31*(R451-inputs!$B$30)))</f>
        <v>47619.815883087897</v>
      </c>
      <c r="T451" s="19">
        <f>$H451+(INT(COLUMN(T$1)/2) - 5) * ($A451-$H451)/9</f>
        <v>33833.333333333336</v>
      </c>
      <c r="U451" s="24">
        <f>MAX(0,S451*(1+inputs!$B$33)-MAX(0,inputs!$B$31*(T451-inputs!$B$30)))</f>
        <v>47105.673121334206</v>
      </c>
      <c r="V451" s="19">
        <f>$H451+(INT(COLUMN(V$1)/2) - 5) * ($A451-$H451)/9</f>
        <v>36600</v>
      </c>
      <c r="W451" s="24">
        <f>MAX(0,U451*(1+inputs!$B$33)-MAX(0,inputs!$B$31*(V451-inputs!$B$30)))</f>
        <v>46334.818218154214</v>
      </c>
      <c r="X451" s="19">
        <f>$H451+(INT(COLUMN(X$1)/2) - 5) * ($A451-$H451)/9</f>
        <v>39366.666666666672</v>
      </c>
      <c r="Y451" s="24">
        <f>MAX(0,W451*(1+inputs!$B$33)-MAX(0,inputs!$B$31*(X451-inputs!$B$30)))</f>
        <v>45303.400491426524</v>
      </c>
      <c r="Z451" s="19">
        <f>IF(inputs!$B$27="YES",MAX(0,inputs!$B$31*(X451-inputs!$B$30)),0)</f>
        <v>0</v>
      </c>
      <c r="AA451" s="3">
        <f t="shared" ref="AA451:AA514" si="30">SUM(C451:G451)+Z451</f>
        <v>10749.725</v>
      </c>
      <c r="AB451" s="1">
        <f t="shared" ref="AB451:AB514" si="31">(AA452-AA451)/100</f>
        <v>0.33250000000000002</v>
      </c>
      <c r="AC451" s="8">
        <f t="shared" si="28"/>
        <v>34150.275000000001</v>
      </c>
    </row>
    <row r="452" spans="1:29" x14ac:dyDescent="0.2">
      <c r="A452" s="11">
        <f t="shared" si="29"/>
        <v>45000</v>
      </c>
      <c r="B452" s="15">
        <f>inputs!$C$3-MAX(0,MIN((calculations!A452-inputs!$B$8)*0.5,inputs!$C$3))+IF(AND(inputs!$B$23="YES",A452&lt;=inputs!$B$25),inputs!$B$24,0)</f>
        <v>12570</v>
      </c>
      <c r="C452" s="15">
        <f>MAX(0,MIN(A452-B452,inputs!$C$4)*inputs!$B$3)</f>
        <v>6486</v>
      </c>
      <c r="D452" s="16">
        <f>MAX(0,(MIN(A452,inputs!$C$5)-(inputs!$C$4+B452))*inputs!$B$4)</f>
        <v>0</v>
      </c>
      <c r="E452" s="16">
        <f>MAX(0, (calculations!A452-inputs!$C$5)*inputs!$B$5)</f>
        <v>0</v>
      </c>
      <c r="F452" s="19">
        <f>MAX(0,inputs!$B$13*(MIN(calculations!A452,inputs!$C$14)-inputs!$C$13))+MAX(0,inputs!$B$14*(calculations!A452-inputs!$C$14))</f>
        <v>4296.9750000000004</v>
      </c>
      <c r="G452" s="22">
        <f>MAX(MIN((calculations!A452-inputs!$B$21)/10000,100%),0) * inputs!$B$18</f>
        <v>0</v>
      </c>
      <c r="H452" s="24">
        <f>MIN(inputs!$B$32,A452)</f>
        <v>20000</v>
      </c>
      <c r="I452" s="24">
        <f>inputs!$B$29*(1+inputs!$B$33)-MAX(0,inputs!$B$31*(H452-inputs!$B$30))</f>
        <v>46486.999999999993</v>
      </c>
      <c r="J452" s="19">
        <f>$H452+(INT(COLUMN(J$1)/2) - 5) * ($A452-$H452)/9</f>
        <v>20000</v>
      </c>
      <c r="K452" s="24">
        <f>MAX(0,I452*(1+inputs!$B$33)-MAX(0,inputs!$B$31*(J452-inputs!$B$30)))</f>
        <v>47184.304999999986</v>
      </c>
      <c r="L452" s="19">
        <f>$H452+(INT(COLUMN(L$1)/2) - 5) * ($A452-$H452)/9</f>
        <v>22777.777777777777</v>
      </c>
      <c r="M452" s="24">
        <f>MAX(0,K452*(1+inputs!$B$33)-MAX(0,inputs!$B$31*(L452-inputs!$B$30)))</f>
        <v>47658.629574999977</v>
      </c>
      <c r="N452" s="19">
        <f>$H452+(INT(COLUMN(N$1)/2) - 5) * ($A452-$H452)/9</f>
        <v>25555.555555555555</v>
      </c>
      <c r="O452" s="24">
        <f>MAX(0,M452*(1+inputs!$B$33)-MAX(0,inputs!$B$31*(N452-inputs!$B$30)))</f>
        <v>47890.06901862497</v>
      </c>
      <c r="P452" s="19">
        <f>$H452+(INT(COLUMN(P$1)/2) - 5) * ($A452-$H452)/9</f>
        <v>28333.333333333336</v>
      </c>
      <c r="Q452" s="24">
        <f>MAX(0,O452*(1+inputs!$B$33)-MAX(0,inputs!$B$31*(P452-inputs!$B$30)))</f>
        <v>47874.980053904335</v>
      </c>
      <c r="R452" s="19">
        <f>$H452+(INT(COLUMN(R$1)/2) - 5) * ($A452-$H452)/9</f>
        <v>31111.111111111109</v>
      </c>
      <c r="S452" s="24">
        <f>MAX(0,Q452*(1+inputs!$B$33)-MAX(0,inputs!$B$31*(R452-inputs!$B$30)))</f>
        <v>47609.664754712896</v>
      </c>
      <c r="T452" s="19">
        <f>$H452+(INT(COLUMN(T$1)/2) - 5) * ($A452-$H452)/9</f>
        <v>33888.888888888891</v>
      </c>
      <c r="U452" s="24">
        <f>MAX(0,S452*(1+inputs!$B$33)-MAX(0,inputs!$B$31*(T452-inputs!$B$30)))</f>
        <v>47090.369726033583</v>
      </c>
      <c r="V452" s="19">
        <f>$H452+(INT(COLUMN(V$1)/2) - 5) * ($A452-$H452)/9</f>
        <v>36666.666666666672</v>
      </c>
      <c r="W452" s="24">
        <f>MAX(0,U452*(1+inputs!$B$33)-MAX(0,inputs!$B$31*(V452-inputs!$B$30)))</f>
        <v>46313.285271924076</v>
      </c>
      <c r="X452" s="19">
        <f>$H452+(INT(COLUMN(X$1)/2) - 5) * ($A452-$H452)/9</f>
        <v>39444.444444444445</v>
      </c>
      <c r="Y452" s="24">
        <f>MAX(0,W452*(1+inputs!$B$33)-MAX(0,inputs!$B$31*(X452-inputs!$B$30)))</f>
        <v>45274.544551002931</v>
      </c>
      <c r="Z452" s="19">
        <f>IF(inputs!$B$27="YES",MAX(0,inputs!$B$31*(X452-inputs!$B$30)),0)</f>
        <v>0</v>
      </c>
      <c r="AA452" s="3">
        <f t="shared" si="30"/>
        <v>10782.975</v>
      </c>
      <c r="AB452" s="1">
        <f t="shared" si="31"/>
        <v>0.33250000000000002</v>
      </c>
      <c r="AC452" s="8">
        <f t="shared" si="28"/>
        <v>34217.025000000001</v>
      </c>
    </row>
    <row r="453" spans="1:29" x14ac:dyDescent="0.2">
      <c r="A453" s="11">
        <f t="shared" si="29"/>
        <v>45100</v>
      </c>
      <c r="B453" s="15">
        <f>inputs!$C$3-MAX(0,MIN((calculations!A453-inputs!$B$8)*0.5,inputs!$C$3))+IF(AND(inputs!$B$23="YES",A453&lt;=inputs!$B$25),inputs!$B$24,0)</f>
        <v>12570</v>
      </c>
      <c r="C453" s="15">
        <f>MAX(0,MIN(A453-B453,inputs!$C$4)*inputs!$B$3)</f>
        <v>6506</v>
      </c>
      <c r="D453" s="16">
        <f>MAX(0,(MIN(A453,inputs!$C$5)-(inputs!$C$4+B453))*inputs!$B$4)</f>
        <v>0</v>
      </c>
      <c r="E453" s="16">
        <f>MAX(0, (calculations!A453-inputs!$C$5)*inputs!$B$5)</f>
        <v>0</v>
      </c>
      <c r="F453" s="19">
        <f>MAX(0,inputs!$B$13*(MIN(calculations!A453,inputs!$C$14)-inputs!$C$13))+MAX(0,inputs!$B$14*(calculations!A453-inputs!$C$14))</f>
        <v>4310.2250000000004</v>
      </c>
      <c r="G453" s="22">
        <f>MAX(MIN((calculations!A453-inputs!$B$21)/10000,100%),0) * inputs!$B$18</f>
        <v>0</v>
      </c>
      <c r="H453" s="24">
        <f>MIN(inputs!$B$32,A453)</f>
        <v>20000</v>
      </c>
      <c r="I453" s="24">
        <f>inputs!$B$29*(1+inputs!$B$33)-MAX(0,inputs!$B$31*(H453-inputs!$B$30))</f>
        <v>46486.999999999993</v>
      </c>
      <c r="J453" s="19">
        <f>$H453+(INT(COLUMN(J$1)/2) - 5) * ($A453-$H453)/9</f>
        <v>20000</v>
      </c>
      <c r="K453" s="24">
        <f>MAX(0,I453*(1+inputs!$B$33)-MAX(0,inputs!$B$31*(J453-inputs!$B$30)))</f>
        <v>47184.304999999986</v>
      </c>
      <c r="L453" s="19">
        <f>$H453+(INT(COLUMN(L$1)/2) - 5) * ($A453-$H453)/9</f>
        <v>22788.888888888891</v>
      </c>
      <c r="M453" s="24">
        <f>MAX(0,K453*(1+inputs!$B$33)-MAX(0,inputs!$B$31*(L453-inputs!$B$30)))</f>
        <v>47657.629574999977</v>
      </c>
      <c r="N453" s="19">
        <f>$H453+(INT(COLUMN(N$1)/2) - 5) * ($A453-$H453)/9</f>
        <v>25577.777777777777</v>
      </c>
      <c r="O453" s="24">
        <f>MAX(0,M453*(1+inputs!$B$33)-MAX(0,inputs!$B$31*(N453-inputs!$B$30)))</f>
        <v>47887.054018624971</v>
      </c>
      <c r="P453" s="19">
        <f>$H453+(INT(COLUMN(P$1)/2) - 5) * ($A453-$H453)/9</f>
        <v>28366.666666666664</v>
      </c>
      <c r="Q453" s="24">
        <f>MAX(0,O453*(1+inputs!$B$33)-MAX(0,inputs!$B$31*(P453-inputs!$B$30)))</f>
        <v>47868.919828904342</v>
      </c>
      <c r="R453" s="19">
        <f>$H453+(INT(COLUMN(R$1)/2) - 5) * ($A453-$H453)/9</f>
        <v>31155.555555555555</v>
      </c>
      <c r="S453" s="24">
        <f>MAX(0,Q453*(1+inputs!$B$33)-MAX(0,inputs!$B$31*(R453-inputs!$B$30)))</f>
        <v>47599.513626337903</v>
      </c>
      <c r="T453" s="19">
        <f>$H453+(INT(COLUMN(T$1)/2) - 5) * ($A453-$H453)/9</f>
        <v>33944.444444444445</v>
      </c>
      <c r="U453" s="24">
        <f>MAX(0,S453*(1+inputs!$B$33)-MAX(0,inputs!$B$31*(T453-inputs!$B$30)))</f>
        <v>47075.066330732967</v>
      </c>
      <c r="V453" s="19">
        <f>$H453+(INT(COLUMN(V$1)/2) - 5) * ($A453-$H453)/9</f>
        <v>36733.333333333328</v>
      </c>
      <c r="W453" s="24">
        <f>MAX(0,U453*(1+inputs!$B$33)-MAX(0,inputs!$B$31*(V453-inputs!$B$30)))</f>
        <v>46291.752325693953</v>
      </c>
      <c r="X453" s="19">
        <f>$H453+(INT(COLUMN(X$1)/2) - 5) * ($A453-$H453)/9</f>
        <v>39522.222222222219</v>
      </c>
      <c r="Y453" s="24">
        <f>MAX(0,W453*(1+inputs!$B$33)-MAX(0,inputs!$B$31*(X453-inputs!$B$30)))</f>
        <v>45245.688610579353</v>
      </c>
      <c r="Z453" s="19">
        <f>IF(inputs!$B$27="YES",MAX(0,inputs!$B$31*(X453-inputs!$B$30)),0)</f>
        <v>0</v>
      </c>
      <c r="AA453" s="3">
        <f t="shared" si="30"/>
        <v>10816.225</v>
      </c>
      <c r="AB453" s="1">
        <f t="shared" si="31"/>
        <v>0.33250000000000002</v>
      </c>
      <c r="AC453" s="8">
        <f t="shared" si="28"/>
        <v>34283.775000000001</v>
      </c>
    </row>
    <row r="454" spans="1:29" x14ac:dyDescent="0.2">
      <c r="A454" s="11">
        <f t="shared" si="29"/>
        <v>45200</v>
      </c>
      <c r="B454" s="15">
        <f>inputs!$C$3-MAX(0,MIN((calculations!A454-inputs!$B$8)*0.5,inputs!$C$3))+IF(AND(inputs!$B$23="YES",A454&lt;=inputs!$B$25),inputs!$B$24,0)</f>
        <v>12570</v>
      </c>
      <c r="C454" s="15">
        <f>MAX(0,MIN(A454-B454,inputs!$C$4)*inputs!$B$3)</f>
        <v>6526</v>
      </c>
      <c r="D454" s="16">
        <f>MAX(0,(MIN(A454,inputs!$C$5)-(inputs!$C$4+B454))*inputs!$B$4)</f>
        <v>0</v>
      </c>
      <c r="E454" s="16">
        <f>MAX(0, (calculations!A454-inputs!$C$5)*inputs!$B$5)</f>
        <v>0</v>
      </c>
      <c r="F454" s="19">
        <f>MAX(0,inputs!$B$13*(MIN(calculations!A454,inputs!$C$14)-inputs!$C$13))+MAX(0,inputs!$B$14*(calculations!A454-inputs!$C$14))</f>
        <v>4323.4750000000004</v>
      </c>
      <c r="G454" s="22">
        <f>MAX(MIN((calculations!A454-inputs!$B$21)/10000,100%),0) * inputs!$B$18</f>
        <v>0</v>
      </c>
      <c r="H454" s="24">
        <f>MIN(inputs!$B$32,A454)</f>
        <v>20000</v>
      </c>
      <c r="I454" s="24">
        <f>inputs!$B$29*(1+inputs!$B$33)-MAX(0,inputs!$B$31*(H454-inputs!$B$30))</f>
        <v>46486.999999999993</v>
      </c>
      <c r="J454" s="19">
        <f>$H454+(INT(COLUMN(J$1)/2) - 5) * ($A454-$H454)/9</f>
        <v>20000</v>
      </c>
      <c r="K454" s="24">
        <f>MAX(0,I454*(1+inputs!$B$33)-MAX(0,inputs!$B$31*(J454-inputs!$B$30)))</f>
        <v>47184.304999999986</v>
      </c>
      <c r="L454" s="19">
        <f>$H454+(INT(COLUMN(L$1)/2) - 5) * ($A454-$H454)/9</f>
        <v>22800</v>
      </c>
      <c r="M454" s="24">
        <f>MAX(0,K454*(1+inputs!$B$33)-MAX(0,inputs!$B$31*(L454-inputs!$B$30)))</f>
        <v>47656.629574999977</v>
      </c>
      <c r="N454" s="19">
        <f>$H454+(INT(COLUMN(N$1)/2) - 5) * ($A454-$H454)/9</f>
        <v>25600</v>
      </c>
      <c r="O454" s="24">
        <f>MAX(0,M454*(1+inputs!$B$33)-MAX(0,inputs!$B$31*(N454-inputs!$B$30)))</f>
        <v>47884.039018624972</v>
      </c>
      <c r="P454" s="19">
        <f>$H454+(INT(COLUMN(P$1)/2) - 5) * ($A454-$H454)/9</f>
        <v>28400</v>
      </c>
      <c r="Q454" s="24">
        <f>MAX(0,O454*(1+inputs!$B$33)-MAX(0,inputs!$B$31*(P454-inputs!$B$30)))</f>
        <v>47862.85960390434</v>
      </c>
      <c r="R454" s="19">
        <f>$H454+(INT(COLUMN(R$1)/2) - 5) * ($A454-$H454)/9</f>
        <v>31200</v>
      </c>
      <c r="S454" s="24">
        <f>MAX(0,Q454*(1+inputs!$B$33)-MAX(0,inputs!$B$31*(R454-inputs!$B$30)))</f>
        <v>47589.362497962902</v>
      </c>
      <c r="T454" s="19">
        <f>$H454+(INT(COLUMN(T$1)/2) - 5) * ($A454-$H454)/9</f>
        <v>34000</v>
      </c>
      <c r="U454" s="24">
        <f>MAX(0,S454*(1+inputs!$B$33)-MAX(0,inputs!$B$31*(T454-inputs!$B$30)))</f>
        <v>47059.762935432336</v>
      </c>
      <c r="V454" s="19">
        <f>$H454+(INT(COLUMN(V$1)/2) - 5) * ($A454-$H454)/9</f>
        <v>36800</v>
      </c>
      <c r="W454" s="24">
        <f>MAX(0,U454*(1+inputs!$B$33)-MAX(0,inputs!$B$31*(V454-inputs!$B$30)))</f>
        <v>46270.219379463815</v>
      </c>
      <c r="X454" s="19">
        <f>$H454+(INT(COLUMN(X$1)/2) - 5) * ($A454-$H454)/9</f>
        <v>39600</v>
      </c>
      <c r="Y454" s="24">
        <f>MAX(0,W454*(1+inputs!$B$33)-MAX(0,inputs!$B$31*(X454-inputs!$B$30)))</f>
        <v>45216.832670155767</v>
      </c>
      <c r="Z454" s="19">
        <f>IF(inputs!$B$27="YES",MAX(0,inputs!$B$31*(X454-inputs!$B$30)),0)</f>
        <v>0</v>
      </c>
      <c r="AA454" s="3">
        <f t="shared" si="30"/>
        <v>10849.475</v>
      </c>
      <c r="AB454" s="1">
        <f t="shared" si="31"/>
        <v>0.33250000000000002</v>
      </c>
      <c r="AC454" s="8">
        <f t="shared" si="28"/>
        <v>34350.525000000001</v>
      </c>
    </row>
    <row r="455" spans="1:29" x14ac:dyDescent="0.2">
      <c r="A455" s="11">
        <f t="shared" si="29"/>
        <v>45300</v>
      </c>
      <c r="B455" s="15">
        <f>inputs!$C$3-MAX(0,MIN((calculations!A455-inputs!$B$8)*0.5,inputs!$C$3))+IF(AND(inputs!$B$23="YES",A455&lt;=inputs!$B$25),inputs!$B$24,0)</f>
        <v>12570</v>
      </c>
      <c r="C455" s="15">
        <f>MAX(0,MIN(A455-B455,inputs!$C$4)*inputs!$B$3)</f>
        <v>6546</v>
      </c>
      <c r="D455" s="16">
        <f>MAX(0,(MIN(A455,inputs!$C$5)-(inputs!$C$4+B455))*inputs!$B$4)</f>
        <v>0</v>
      </c>
      <c r="E455" s="16">
        <f>MAX(0, (calculations!A455-inputs!$C$5)*inputs!$B$5)</f>
        <v>0</v>
      </c>
      <c r="F455" s="19">
        <f>MAX(0,inputs!$B$13*(MIN(calculations!A455,inputs!$C$14)-inputs!$C$13))+MAX(0,inputs!$B$14*(calculations!A455-inputs!$C$14))</f>
        <v>4336.7250000000004</v>
      </c>
      <c r="G455" s="22">
        <f>MAX(MIN((calculations!A455-inputs!$B$21)/10000,100%),0) * inputs!$B$18</f>
        <v>0</v>
      </c>
      <c r="H455" s="24">
        <f>MIN(inputs!$B$32,A455)</f>
        <v>20000</v>
      </c>
      <c r="I455" s="24">
        <f>inputs!$B$29*(1+inputs!$B$33)-MAX(0,inputs!$B$31*(H455-inputs!$B$30))</f>
        <v>46486.999999999993</v>
      </c>
      <c r="J455" s="19">
        <f>$H455+(INT(COLUMN(J$1)/2) - 5) * ($A455-$H455)/9</f>
        <v>20000</v>
      </c>
      <c r="K455" s="24">
        <f>MAX(0,I455*(1+inputs!$B$33)-MAX(0,inputs!$B$31*(J455-inputs!$B$30)))</f>
        <v>47184.304999999986</v>
      </c>
      <c r="L455" s="19">
        <f>$H455+(INT(COLUMN(L$1)/2) - 5) * ($A455-$H455)/9</f>
        <v>22811.111111111109</v>
      </c>
      <c r="M455" s="24">
        <f>MAX(0,K455*(1+inputs!$B$33)-MAX(0,inputs!$B$31*(L455-inputs!$B$30)))</f>
        <v>47655.629574999977</v>
      </c>
      <c r="N455" s="19">
        <f>$H455+(INT(COLUMN(N$1)/2) - 5) * ($A455-$H455)/9</f>
        <v>25622.222222222223</v>
      </c>
      <c r="O455" s="24">
        <f>MAX(0,M455*(1+inputs!$B$33)-MAX(0,inputs!$B$31*(N455-inputs!$B$30)))</f>
        <v>47881.024018624972</v>
      </c>
      <c r="P455" s="19">
        <f>$H455+(INT(COLUMN(P$1)/2) - 5) * ($A455-$H455)/9</f>
        <v>28433.333333333336</v>
      </c>
      <c r="Q455" s="24">
        <f>MAX(0,O455*(1+inputs!$B$33)-MAX(0,inputs!$B$31*(P455-inputs!$B$30)))</f>
        <v>47856.799378904339</v>
      </c>
      <c r="R455" s="19">
        <f>$H455+(INT(COLUMN(R$1)/2) - 5) * ($A455-$H455)/9</f>
        <v>31244.444444444445</v>
      </c>
      <c r="S455" s="24">
        <f>MAX(0,Q455*(1+inputs!$B$33)-MAX(0,inputs!$B$31*(R455-inputs!$B$30)))</f>
        <v>47579.211369587894</v>
      </c>
      <c r="T455" s="19">
        <f>$H455+(INT(COLUMN(T$1)/2) - 5) * ($A455-$H455)/9</f>
        <v>34055.555555555555</v>
      </c>
      <c r="U455" s="24">
        <f>MAX(0,S455*(1+inputs!$B$33)-MAX(0,inputs!$B$31*(T455-inputs!$B$30)))</f>
        <v>47044.459540131706</v>
      </c>
      <c r="V455" s="19">
        <f>$H455+(INT(COLUMN(V$1)/2) - 5) * ($A455-$H455)/9</f>
        <v>36866.666666666672</v>
      </c>
      <c r="W455" s="24">
        <f>MAX(0,U455*(1+inputs!$B$33)-MAX(0,inputs!$B$31*(V455-inputs!$B$30)))</f>
        <v>46248.686433233677</v>
      </c>
      <c r="X455" s="19">
        <f>$H455+(INT(COLUMN(X$1)/2) - 5) * ($A455-$H455)/9</f>
        <v>39677.777777777781</v>
      </c>
      <c r="Y455" s="24">
        <f>MAX(0,W455*(1+inputs!$B$33)-MAX(0,inputs!$B$31*(X455-inputs!$B$30)))</f>
        <v>45187.976729732174</v>
      </c>
      <c r="Z455" s="19">
        <f>IF(inputs!$B$27="YES",MAX(0,inputs!$B$31*(X455-inputs!$B$30)),0)</f>
        <v>0</v>
      </c>
      <c r="AA455" s="3">
        <f t="shared" si="30"/>
        <v>10882.725</v>
      </c>
      <c r="AB455" s="1">
        <f t="shared" si="31"/>
        <v>0.33250000000000002</v>
      </c>
      <c r="AC455" s="8">
        <f t="shared" si="28"/>
        <v>34417.275000000001</v>
      </c>
    </row>
    <row r="456" spans="1:29" x14ac:dyDescent="0.2">
      <c r="A456" s="11">
        <f t="shared" si="29"/>
        <v>45400</v>
      </c>
      <c r="B456" s="15">
        <f>inputs!$C$3-MAX(0,MIN((calculations!A456-inputs!$B$8)*0.5,inputs!$C$3))+IF(AND(inputs!$B$23="YES",A456&lt;=inputs!$B$25),inputs!$B$24,0)</f>
        <v>12570</v>
      </c>
      <c r="C456" s="15">
        <f>MAX(0,MIN(A456-B456,inputs!$C$4)*inputs!$B$3)</f>
        <v>6566</v>
      </c>
      <c r="D456" s="16">
        <f>MAX(0,(MIN(A456,inputs!$C$5)-(inputs!$C$4+B456))*inputs!$B$4)</f>
        <v>0</v>
      </c>
      <c r="E456" s="16">
        <f>MAX(0, (calculations!A456-inputs!$C$5)*inputs!$B$5)</f>
        <v>0</v>
      </c>
      <c r="F456" s="19">
        <f>MAX(0,inputs!$B$13*(MIN(calculations!A456,inputs!$C$14)-inputs!$C$13))+MAX(0,inputs!$B$14*(calculations!A456-inputs!$C$14))</f>
        <v>4349.9750000000004</v>
      </c>
      <c r="G456" s="22">
        <f>MAX(MIN((calculations!A456-inputs!$B$21)/10000,100%),0) * inputs!$B$18</f>
        <v>0</v>
      </c>
      <c r="H456" s="24">
        <f>MIN(inputs!$B$32,A456)</f>
        <v>20000</v>
      </c>
      <c r="I456" s="24">
        <f>inputs!$B$29*(1+inputs!$B$33)-MAX(0,inputs!$B$31*(H456-inputs!$B$30))</f>
        <v>46486.999999999993</v>
      </c>
      <c r="J456" s="19">
        <f>$H456+(INT(COLUMN(J$1)/2) - 5) * ($A456-$H456)/9</f>
        <v>20000</v>
      </c>
      <c r="K456" s="24">
        <f>MAX(0,I456*(1+inputs!$B$33)-MAX(0,inputs!$B$31*(J456-inputs!$B$30)))</f>
        <v>47184.304999999986</v>
      </c>
      <c r="L456" s="19">
        <f>$H456+(INT(COLUMN(L$1)/2) - 5) * ($A456-$H456)/9</f>
        <v>22822.222222222223</v>
      </c>
      <c r="M456" s="24">
        <f>MAX(0,K456*(1+inputs!$B$33)-MAX(0,inputs!$B$31*(L456-inputs!$B$30)))</f>
        <v>47654.629574999977</v>
      </c>
      <c r="N456" s="19">
        <f>$H456+(INT(COLUMN(N$1)/2) - 5) * ($A456-$H456)/9</f>
        <v>25644.444444444445</v>
      </c>
      <c r="O456" s="24">
        <f>MAX(0,M456*(1+inputs!$B$33)-MAX(0,inputs!$B$31*(N456-inputs!$B$30)))</f>
        <v>47878.009018624973</v>
      </c>
      <c r="P456" s="19">
        <f>$H456+(INT(COLUMN(P$1)/2) - 5) * ($A456-$H456)/9</f>
        <v>28466.666666666664</v>
      </c>
      <c r="Q456" s="24">
        <f>MAX(0,O456*(1+inputs!$B$33)-MAX(0,inputs!$B$31*(P456-inputs!$B$30)))</f>
        <v>47850.739153904338</v>
      </c>
      <c r="R456" s="19">
        <f>$H456+(INT(COLUMN(R$1)/2) - 5) * ($A456-$H456)/9</f>
        <v>31288.888888888891</v>
      </c>
      <c r="S456" s="24">
        <f>MAX(0,Q456*(1+inputs!$B$33)-MAX(0,inputs!$B$31*(R456-inputs!$B$30)))</f>
        <v>47569.060241212894</v>
      </c>
      <c r="T456" s="19">
        <f>$H456+(INT(COLUMN(T$1)/2) - 5) * ($A456-$H456)/9</f>
        <v>34111.111111111109</v>
      </c>
      <c r="U456" s="24">
        <f>MAX(0,S456*(1+inputs!$B$33)-MAX(0,inputs!$B$31*(T456-inputs!$B$30)))</f>
        <v>47029.156144831082</v>
      </c>
      <c r="V456" s="19">
        <f>$H456+(INT(COLUMN(V$1)/2) - 5) * ($A456-$H456)/9</f>
        <v>36933.333333333328</v>
      </c>
      <c r="W456" s="24">
        <f>MAX(0,U456*(1+inputs!$B$33)-MAX(0,inputs!$B$31*(V456-inputs!$B$30)))</f>
        <v>46227.153487003539</v>
      </c>
      <c r="X456" s="19">
        <f>$H456+(INT(COLUMN(X$1)/2) - 5) * ($A456-$H456)/9</f>
        <v>39755.555555555555</v>
      </c>
      <c r="Y456" s="24">
        <f>MAX(0,W456*(1+inputs!$B$33)-MAX(0,inputs!$B$31*(X456-inputs!$B$30)))</f>
        <v>45159.120789308588</v>
      </c>
      <c r="Z456" s="19">
        <f>IF(inputs!$B$27="YES",MAX(0,inputs!$B$31*(X456-inputs!$B$30)),0)</f>
        <v>0</v>
      </c>
      <c r="AA456" s="3">
        <f t="shared" si="30"/>
        <v>10915.975</v>
      </c>
      <c r="AB456" s="1">
        <f t="shared" si="31"/>
        <v>0.33250000000000002</v>
      </c>
      <c r="AC456" s="8">
        <f t="shared" si="28"/>
        <v>34484.025000000001</v>
      </c>
    </row>
    <row r="457" spans="1:29" x14ac:dyDescent="0.2">
      <c r="A457" s="11">
        <f t="shared" si="29"/>
        <v>45500</v>
      </c>
      <c r="B457" s="15">
        <f>inputs!$C$3-MAX(0,MIN((calculations!A457-inputs!$B$8)*0.5,inputs!$C$3))+IF(AND(inputs!$B$23="YES",A457&lt;=inputs!$B$25),inputs!$B$24,0)</f>
        <v>12570</v>
      </c>
      <c r="C457" s="15">
        <f>MAX(0,MIN(A457-B457,inputs!$C$4)*inputs!$B$3)</f>
        <v>6586</v>
      </c>
      <c r="D457" s="16">
        <f>MAX(0,(MIN(A457,inputs!$C$5)-(inputs!$C$4+B457))*inputs!$B$4)</f>
        <v>0</v>
      </c>
      <c r="E457" s="16">
        <f>MAX(0, (calculations!A457-inputs!$C$5)*inputs!$B$5)</f>
        <v>0</v>
      </c>
      <c r="F457" s="19">
        <f>MAX(0,inputs!$B$13*(MIN(calculations!A457,inputs!$C$14)-inputs!$C$13))+MAX(0,inputs!$B$14*(calculations!A457-inputs!$C$14))</f>
        <v>4363.2250000000004</v>
      </c>
      <c r="G457" s="22">
        <f>MAX(MIN((calculations!A457-inputs!$B$21)/10000,100%),0) * inputs!$B$18</f>
        <v>0</v>
      </c>
      <c r="H457" s="24">
        <f>MIN(inputs!$B$32,A457)</f>
        <v>20000</v>
      </c>
      <c r="I457" s="24">
        <f>inputs!$B$29*(1+inputs!$B$33)-MAX(0,inputs!$B$31*(H457-inputs!$B$30))</f>
        <v>46486.999999999993</v>
      </c>
      <c r="J457" s="19">
        <f>$H457+(INT(COLUMN(J$1)/2) - 5) * ($A457-$H457)/9</f>
        <v>20000</v>
      </c>
      <c r="K457" s="24">
        <f>MAX(0,I457*(1+inputs!$B$33)-MAX(0,inputs!$B$31*(J457-inputs!$B$30)))</f>
        <v>47184.304999999986</v>
      </c>
      <c r="L457" s="19">
        <f>$H457+(INT(COLUMN(L$1)/2) - 5) * ($A457-$H457)/9</f>
        <v>22833.333333333332</v>
      </c>
      <c r="M457" s="24">
        <f>MAX(0,K457*(1+inputs!$B$33)-MAX(0,inputs!$B$31*(L457-inputs!$B$30)))</f>
        <v>47653.629574999977</v>
      </c>
      <c r="N457" s="19">
        <f>$H457+(INT(COLUMN(N$1)/2) - 5) * ($A457-$H457)/9</f>
        <v>25666.666666666668</v>
      </c>
      <c r="O457" s="24">
        <f>MAX(0,M457*(1+inputs!$B$33)-MAX(0,inputs!$B$31*(N457-inputs!$B$30)))</f>
        <v>47874.994018624973</v>
      </c>
      <c r="P457" s="19">
        <f>$H457+(INT(COLUMN(P$1)/2) - 5) * ($A457-$H457)/9</f>
        <v>28500</v>
      </c>
      <c r="Q457" s="24">
        <f>MAX(0,O457*(1+inputs!$B$33)-MAX(0,inputs!$B$31*(P457-inputs!$B$30)))</f>
        <v>47844.678928904337</v>
      </c>
      <c r="R457" s="19">
        <f>$H457+(INT(COLUMN(R$1)/2) - 5) * ($A457-$H457)/9</f>
        <v>31333.333333333336</v>
      </c>
      <c r="S457" s="24">
        <f>MAX(0,Q457*(1+inputs!$B$33)-MAX(0,inputs!$B$31*(R457-inputs!$B$30)))</f>
        <v>47558.909112837893</v>
      </c>
      <c r="T457" s="19">
        <f>$H457+(INT(COLUMN(T$1)/2) - 5) * ($A457-$H457)/9</f>
        <v>34166.666666666664</v>
      </c>
      <c r="U457" s="24">
        <f>MAX(0,S457*(1+inputs!$B$33)-MAX(0,inputs!$B$31*(T457-inputs!$B$30)))</f>
        <v>47013.852749530452</v>
      </c>
      <c r="V457" s="19">
        <f>$H457+(INT(COLUMN(V$1)/2) - 5) * ($A457-$H457)/9</f>
        <v>37000</v>
      </c>
      <c r="W457" s="24">
        <f>MAX(0,U457*(1+inputs!$B$33)-MAX(0,inputs!$B$31*(V457-inputs!$B$30)))</f>
        <v>46205.620540773401</v>
      </c>
      <c r="X457" s="19">
        <f>$H457+(INT(COLUMN(X$1)/2) - 5) * ($A457-$H457)/9</f>
        <v>39833.333333333328</v>
      </c>
      <c r="Y457" s="24">
        <f>MAX(0,W457*(1+inputs!$B$33)-MAX(0,inputs!$B$31*(X457-inputs!$B$30)))</f>
        <v>45130.264848884995</v>
      </c>
      <c r="Z457" s="19">
        <f>IF(inputs!$B$27="YES",MAX(0,inputs!$B$31*(X457-inputs!$B$30)),0)</f>
        <v>0</v>
      </c>
      <c r="AA457" s="3">
        <f t="shared" si="30"/>
        <v>10949.225</v>
      </c>
      <c r="AB457" s="1">
        <f t="shared" si="31"/>
        <v>0.33250000000000002</v>
      </c>
      <c r="AC457" s="8">
        <f t="shared" si="28"/>
        <v>34550.775000000001</v>
      </c>
    </row>
    <row r="458" spans="1:29" x14ac:dyDescent="0.2">
      <c r="A458" s="11">
        <f t="shared" si="29"/>
        <v>45600</v>
      </c>
      <c r="B458" s="15">
        <f>inputs!$C$3-MAX(0,MIN((calculations!A458-inputs!$B$8)*0.5,inputs!$C$3))+IF(AND(inputs!$B$23="YES",A458&lt;=inputs!$B$25),inputs!$B$24,0)</f>
        <v>12570</v>
      </c>
      <c r="C458" s="15">
        <f>MAX(0,MIN(A458-B458,inputs!$C$4)*inputs!$B$3)</f>
        <v>6606</v>
      </c>
      <c r="D458" s="16">
        <f>MAX(0,(MIN(A458,inputs!$C$5)-(inputs!$C$4+B458))*inputs!$B$4)</f>
        <v>0</v>
      </c>
      <c r="E458" s="16">
        <f>MAX(0, (calculations!A458-inputs!$C$5)*inputs!$B$5)</f>
        <v>0</v>
      </c>
      <c r="F458" s="19">
        <f>MAX(0,inputs!$B$13*(MIN(calculations!A458,inputs!$C$14)-inputs!$C$13))+MAX(0,inputs!$B$14*(calculations!A458-inputs!$C$14))</f>
        <v>4376.4750000000004</v>
      </c>
      <c r="G458" s="22">
        <f>MAX(MIN((calculations!A458-inputs!$B$21)/10000,100%),0) * inputs!$B$18</f>
        <v>0</v>
      </c>
      <c r="H458" s="24">
        <f>MIN(inputs!$B$32,A458)</f>
        <v>20000</v>
      </c>
      <c r="I458" s="24">
        <f>inputs!$B$29*(1+inputs!$B$33)-MAX(0,inputs!$B$31*(H458-inputs!$B$30))</f>
        <v>46486.999999999993</v>
      </c>
      <c r="J458" s="19">
        <f>$H458+(INT(COLUMN(J$1)/2) - 5) * ($A458-$H458)/9</f>
        <v>20000</v>
      </c>
      <c r="K458" s="24">
        <f>MAX(0,I458*(1+inputs!$B$33)-MAX(0,inputs!$B$31*(J458-inputs!$B$30)))</f>
        <v>47184.304999999986</v>
      </c>
      <c r="L458" s="19">
        <f>$H458+(INT(COLUMN(L$1)/2) - 5) * ($A458-$H458)/9</f>
        <v>22844.444444444445</v>
      </c>
      <c r="M458" s="24">
        <f>MAX(0,K458*(1+inputs!$B$33)-MAX(0,inputs!$B$31*(L458-inputs!$B$30)))</f>
        <v>47652.629574999977</v>
      </c>
      <c r="N458" s="19">
        <f>$H458+(INT(COLUMN(N$1)/2) - 5) * ($A458-$H458)/9</f>
        <v>25688.888888888891</v>
      </c>
      <c r="O458" s="24">
        <f>MAX(0,M458*(1+inputs!$B$33)-MAX(0,inputs!$B$31*(N458-inputs!$B$30)))</f>
        <v>47871.979018624967</v>
      </c>
      <c r="P458" s="19">
        <f>$H458+(INT(COLUMN(P$1)/2) - 5) * ($A458-$H458)/9</f>
        <v>28533.333333333336</v>
      </c>
      <c r="Q458" s="24">
        <f>MAX(0,O458*(1+inputs!$B$33)-MAX(0,inputs!$B$31*(P458-inputs!$B$30)))</f>
        <v>47838.618703904336</v>
      </c>
      <c r="R458" s="19">
        <f>$H458+(INT(COLUMN(R$1)/2) - 5) * ($A458-$H458)/9</f>
        <v>31377.777777777777</v>
      </c>
      <c r="S458" s="24">
        <f>MAX(0,Q458*(1+inputs!$B$33)-MAX(0,inputs!$B$31*(R458-inputs!$B$30)))</f>
        <v>47548.757984462893</v>
      </c>
      <c r="T458" s="19">
        <f>$H458+(INT(COLUMN(T$1)/2) - 5) * ($A458-$H458)/9</f>
        <v>34222.222222222219</v>
      </c>
      <c r="U458" s="24">
        <f>MAX(0,S458*(1+inputs!$B$33)-MAX(0,inputs!$B$31*(T458-inputs!$B$30)))</f>
        <v>46998.549354229828</v>
      </c>
      <c r="V458" s="19">
        <f>$H458+(INT(COLUMN(V$1)/2) - 5) * ($A458-$H458)/9</f>
        <v>37066.666666666672</v>
      </c>
      <c r="W458" s="24">
        <f>MAX(0,U458*(1+inputs!$B$33)-MAX(0,inputs!$B$31*(V458-inputs!$B$30)))</f>
        <v>46184.087594543271</v>
      </c>
      <c r="X458" s="19">
        <f>$H458+(INT(COLUMN(X$1)/2) - 5) * ($A458-$H458)/9</f>
        <v>39911.111111111109</v>
      </c>
      <c r="Y458" s="24">
        <f>MAX(0,W458*(1+inputs!$B$33)-MAX(0,inputs!$B$31*(X458-inputs!$B$30)))</f>
        <v>45101.40890846141</v>
      </c>
      <c r="Z458" s="19">
        <f>IF(inputs!$B$27="YES",MAX(0,inputs!$B$31*(X458-inputs!$B$30)),0)</f>
        <v>0</v>
      </c>
      <c r="AA458" s="3">
        <f t="shared" si="30"/>
        <v>10982.475</v>
      </c>
      <c r="AB458" s="1">
        <f t="shared" si="31"/>
        <v>0.33250000000000002</v>
      </c>
      <c r="AC458" s="8">
        <f t="shared" si="28"/>
        <v>34617.525000000001</v>
      </c>
    </row>
    <row r="459" spans="1:29" x14ac:dyDescent="0.2">
      <c r="A459" s="11">
        <f t="shared" si="29"/>
        <v>45700</v>
      </c>
      <c r="B459" s="15">
        <f>inputs!$C$3-MAX(0,MIN((calculations!A459-inputs!$B$8)*0.5,inputs!$C$3))+IF(AND(inputs!$B$23="YES",A459&lt;=inputs!$B$25),inputs!$B$24,0)</f>
        <v>12570</v>
      </c>
      <c r="C459" s="15">
        <f>MAX(0,MIN(A459-B459,inputs!$C$4)*inputs!$B$3)</f>
        <v>6626</v>
      </c>
      <c r="D459" s="16">
        <f>MAX(0,(MIN(A459,inputs!$C$5)-(inputs!$C$4+B459))*inputs!$B$4)</f>
        <v>0</v>
      </c>
      <c r="E459" s="16">
        <f>MAX(0, (calculations!A459-inputs!$C$5)*inputs!$B$5)</f>
        <v>0</v>
      </c>
      <c r="F459" s="19">
        <f>MAX(0,inputs!$B$13*(MIN(calculations!A459,inputs!$C$14)-inputs!$C$13))+MAX(0,inputs!$B$14*(calculations!A459-inputs!$C$14))</f>
        <v>4389.7250000000004</v>
      </c>
      <c r="G459" s="22">
        <f>MAX(MIN((calculations!A459-inputs!$B$21)/10000,100%),0) * inputs!$B$18</f>
        <v>0</v>
      </c>
      <c r="H459" s="24">
        <f>MIN(inputs!$B$32,A459)</f>
        <v>20000</v>
      </c>
      <c r="I459" s="24">
        <f>inputs!$B$29*(1+inputs!$B$33)-MAX(0,inputs!$B$31*(H459-inputs!$B$30))</f>
        <v>46486.999999999993</v>
      </c>
      <c r="J459" s="19">
        <f>$H459+(INT(COLUMN(J$1)/2) - 5) * ($A459-$H459)/9</f>
        <v>20000</v>
      </c>
      <c r="K459" s="24">
        <f>MAX(0,I459*(1+inputs!$B$33)-MAX(0,inputs!$B$31*(J459-inputs!$B$30)))</f>
        <v>47184.304999999986</v>
      </c>
      <c r="L459" s="19">
        <f>$H459+(INT(COLUMN(L$1)/2) - 5) * ($A459-$H459)/9</f>
        <v>22855.555555555555</v>
      </c>
      <c r="M459" s="24">
        <f>MAX(0,K459*(1+inputs!$B$33)-MAX(0,inputs!$B$31*(L459-inputs!$B$30)))</f>
        <v>47651.629574999977</v>
      </c>
      <c r="N459" s="19">
        <f>$H459+(INT(COLUMN(N$1)/2) - 5) * ($A459-$H459)/9</f>
        <v>25711.111111111109</v>
      </c>
      <c r="O459" s="24">
        <f>MAX(0,M459*(1+inputs!$B$33)-MAX(0,inputs!$B$31*(N459-inputs!$B$30)))</f>
        <v>47868.964018624967</v>
      </c>
      <c r="P459" s="19">
        <f>$H459+(INT(COLUMN(P$1)/2) - 5) * ($A459-$H459)/9</f>
        <v>28566.666666666664</v>
      </c>
      <c r="Q459" s="24">
        <f>MAX(0,O459*(1+inputs!$B$33)-MAX(0,inputs!$B$31*(P459-inputs!$B$30)))</f>
        <v>47832.558478904335</v>
      </c>
      <c r="R459" s="19">
        <f>$H459+(INT(COLUMN(R$1)/2) - 5) * ($A459-$H459)/9</f>
        <v>31422.222222222223</v>
      </c>
      <c r="S459" s="24">
        <f>MAX(0,Q459*(1+inputs!$B$33)-MAX(0,inputs!$B$31*(R459-inputs!$B$30)))</f>
        <v>47538.606856087892</v>
      </c>
      <c r="T459" s="19">
        <f>$H459+(INT(COLUMN(T$1)/2) - 5) * ($A459-$H459)/9</f>
        <v>34277.777777777781</v>
      </c>
      <c r="U459" s="24">
        <f>MAX(0,S459*(1+inputs!$B$33)-MAX(0,inputs!$B$31*(T459-inputs!$B$30)))</f>
        <v>46983.245958929205</v>
      </c>
      <c r="V459" s="19">
        <f>$H459+(INT(COLUMN(V$1)/2) - 5) * ($A459-$H459)/9</f>
        <v>37133.333333333328</v>
      </c>
      <c r="W459" s="24">
        <f>MAX(0,U459*(1+inputs!$B$33)-MAX(0,inputs!$B$31*(V459-inputs!$B$30)))</f>
        <v>46162.554648313133</v>
      </c>
      <c r="X459" s="19">
        <f>$H459+(INT(COLUMN(X$1)/2) - 5) * ($A459-$H459)/9</f>
        <v>39988.888888888891</v>
      </c>
      <c r="Y459" s="24">
        <f>MAX(0,W459*(1+inputs!$B$33)-MAX(0,inputs!$B$31*(X459-inputs!$B$30)))</f>
        <v>45072.552968037824</v>
      </c>
      <c r="Z459" s="19">
        <f>IF(inputs!$B$27="YES",MAX(0,inputs!$B$31*(X459-inputs!$B$30)),0)</f>
        <v>0</v>
      </c>
      <c r="AA459" s="3">
        <f t="shared" si="30"/>
        <v>11015.725</v>
      </c>
      <c r="AB459" s="1">
        <f t="shared" si="31"/>
        <v>0.33250000000000002</v>
      </c>
      <c r="AC459" s="8">
        <f t="shared" si="28"/>
        <v>34684.275000000001</v>
      </c>
    </row>
    <row r="460" spans="1:29" x14ac:dyDescent="0.2">
      <c r="A460" s="11">
        <f t="shared" si="29"/>
        <v>45800</v>
      </c>
      <c r="B460" s="15">
        <f>inputs!$C$3-MAX(0,MIN((calculations!A460-inputs!$B$8)*0.5,inputs!$C$3))+IF(AND(inputs!$B$23="YES",A460&lt;=inputs!$B$25),inputs!$B$24,0)</f>
        <v>12570</v>
      </c>
      <c r="C460" s="15">
        <f>MAX(0,MIN(A460-B460,inputs!$C$4)*inputs!$B$3)</f>
        <v>6646</v>
      </c>
      <c r="D460" s="16">
        <f>MAX(0,(MIN(A460,inputs!$C$5)-(inputs!$C$4+B460))*inputs!$B$4)</f>
        <v>0</v>
      </c>
      <c r="E460" s="16">
        <f>MAX(0, (calculations!A460-inputs!$C$5)*inputs!$B$5)</f>
        <v>0</v>
      </c>
      <c r="F460" s="19">
        <f>MAX(0,inputs!$B$13*(MIN(calculations!A460,inputs!$C$14)-inputs!$C$13))+MAX(0,inputs!$B$14*(calculations!A460-inputs!$C$14))</f>
        <v>4402.9750000000004</v>
      </c>
      <c r="G460" s="22">
        <f>MAX(MIN((calculations!A460-inputs!$B$21)/10000,100%),0) * inputs!$B$18</f>
        <v>0</v>
      </c>
      <c r="H460" s="24">
        <f>MIN(inputs!$B$32,A460)</f>
        <v>20000</v>
      </c>
      <c r="I460" s="24">
        <f>inputs!$B$29*(1+inputs!$B$33)-MAX(0,inputs!$B$31*(H460-inputs!$B$30))</f>
        <v>46486.999999999993</v>
      </c>
      <c r="J460" s="19">
        <f>$H460+(INT(COLUMN(J$1)/2) - 5) * ($A460-$H460)/9</f>
        <v>20000</v>
      </c>
      <c r="K460" s="24">
        <f>MAX(0,I460*(1+inputs!$B$33)-MAX(0,inputs!$B$31*(J460-inputs!$B$30)))</f>
        <v>47184.304999999986</v>
      </c>
      <c r="L460" s="19">
        <f>$H460+(INT(COLUMN(L$1)/2) - 5) * ($A460-$H460)/9</f>
        <v>22866.666666666668</v>
      </c>
      <c r="M460" s="24">
        <f>MAX(0,K460*(1+inputs!$B$33)-MAX(0,inputs!$B$31*(L460-inputs!$B$30)))</f>
        <v>47650.629574999977</v>
      </c>
      <c r="N460" s="19">
        <f>$H460+(INT(COLUMN(N$1)/2) - 5) * ($A460-$H460)/9</f>
        <v>25733.333333333332</v>
      </c>
      <c r="O460" s="24">
        <f>MAX(0,M460*(1+inputs!$B$33)-MAX(0,inputs!$B$31*(N460-inputs!$B$30)))</f>
        <v>47865.949018624968</v>
      </c>
      <c r="P460" s="19">
        <f>$H460+(INT(COLUMN(P$1)/2) - 5) * ($A460-$H460)/9</f>
        <v>28600</v>
      </c>
      <c r="Q460" s="24">
        <f>MAX(0,O460*(1+inputs!$B$33)-MAX(0,inputs!$B$31*(P460-inputs!$B$30)))</f>
        <v>47826.498253904334</v>
      </c>
      <c r="R460" s="19">
        <f>$H460+(INT(COLUMN(R$1)/2) - 5) * ($A460-$H460)/9</f>
        <v>31466.666666666664</v>
      </c>
      <c r="S460" s="24">
        <f>MAX(0,Q460*(1+inputs!$B$33)-MAX(0,inputs!$B$31*(R460-inputs!$B$30)))</f>
        <v>47528.455727712892</v>
      </c>
      <c r="T460" s="19">
        <f>$H460+(INT(COLUMN(T$1)/2) - 5) * ($A460-$H460)/9</f>
        <v>34333.333333333336</v>
      </c>
      <c r="U460" s="24">
        <f>MAX(0,S460*(1+inputs!$B$33)-MAX(0,inputs!$B$31*(T460-inputs!$B$30)))</f>
        <v>46967.942563628581</v>
      </c>
      <c r="V460" s="19">
        <f>$H460+(INT(COLUMN(V$1)/2) - 5) * ($A460-$H460)/9</f>
        <v>37200</v>
      </c>
      <c r="W460" s="24">
        <f>MAX(0,U460*(1+inputs!$B$33)-MAX(0,inputs!$B$31*(V460-inputs!$B$30)))</f>
        <v>46141.021702083002</v>
      </c>
      <c r="X460" s="19">
        <f>$H460+(INT(COLUMN(X$1)/2) - 5) * ($A460-$H460)/9</f>
        <v>40066.666666666672</v>
      </c>
      <c r="Y460" s="24">
        <f>MAX(0,W460*(1+inputs!$B$33)-MAX(0,inputs!$B$31*(X460-inputs!$B$30)))</f>
        <v>45043.697027614238</v>
      </c>
      <c r="Z460" s="19">
        <f>IF(inputs!$B$27="YES",MAX(0,inputs!$B$31*(X460-inputs!$B$30)),0)</f>
        <v>0</v>
      </c>
      <c r="AA460" s="3">
        <f t="shared" si="30"/>
        <v>11048.975</v>
      </c>
      <c r="AB460" s="1">
        <f t="shared" si="31"/>
        <v>0.33250000000000002</v>
      </c>
      <c r="AC460" s="8">
        <f t="shared" si="28"/>
        <v>34751.025000000001</v>
      </c>
    </row>
    <row r="461" spans="1:29" x14ac:dyDescent="0.2">
      <c r="A461" s="11">
        <f t="shared" si="29"/>
        <v>45900</v>
      </c>
      <c r="B461" s="15">
        <f>inputs!$C$3-MAX(0,MIN((calculations!A461-inputs!$B$8)*0.5,inputs!$C$3))+IF(AND(inputs!$B$23="YES",A461&lt;=inputs!$B$25),inputs!$B$24,0)</f>
        <v>12570</v>
      </c>
      <c r="C461" s="15">
        <f>MAX(0,MIN(A461-B461,inputs!$C$4)*inputs!$B$3)</f>
        <v>6666</v>
      </c>
      <c r="D461" s="16">
        <f>MAX(0,(MIN(A461,inputs!$C$5)-(inputs!$C$4+B461))*inputs!$B$4)</f>
        <v>0</v>
      </c>
      <c r="E461" s="16">
        <f>MAX(0, (calculations!A461-inputs!$C$5)*inputs!$B$5)</f>
        <v>0</v>
      </c>
      <c r="F461" s="19">
        <f>MAX(0,inputs!$B$13*(MIN(calculations!A461,inputs!$C$14)-inputs!$C$13))+MAX(0,inputs!$B$14*(calculations!A461-inputs!$C$14))</f>
        <v>4416.2250000000004</v>
      </c>
      <c r="G461" s="22">
        <f>MAX(MIN((calculations!A461-inputs!$B$21)/10000,100%),0) * inputs!$B$18</f>
        <v>0</v>
      </c>
      <c r="H461" s="24">
        <f>MIN(inputs!$B$32,A461)</f>
        <v>20000</v>
      </c>
      <c r="I461" s="24">
        <f>inputs!$B$29*(1+inputs!$B$33)-MAX(0,inputs!$B$31*(H461-inputs!$B$30))</f>
        <v>46486.999999999993</v>
      </c>
      <c r="J461" s="19">
        <f>$H461+(INT(COLUMN(J$1)/2) - 5) * ($A461-$H461)/9</f>
        <v>20000</v>
      </c>
      <c r="K461" s="24">
        <f>MAX(0,I461*(1+inputs!$B$33)-MAX(0,inputs!$B$31*(J461-inputs!$B$30)))</f>
        <v>47184.304999999986</v>
      </c>
      <c r="L461" s="19">
        <f>$H461+(INT(COLUMN(L$1)/2) - 5) * ($A461-$H461)/9</f>
        <v>22877.777777777777</v>
      </c>
      <c r="M461" s="24">
        <f>MAX(0,K461*(1+inputs!$B$33)-MAX(0,inputs!$B$31*(L461-inputs!$B$30)))</f>
        <v>47649.629574999977</v>
      </c>
      <c r="N461" s="19">
        <f>$H461+(INT(COLUMN(N$1)/2) - 5) * ($A461-$H461)/9</f>
        <v>25755.555555555555</v>
      </c>
      <c r="O461" s="24">
        <f>MAX(0,M461*(1+inputs!$B$33)-MAX(0,inputs!$B$31*(N461-inputs!$B$30)))</f>
        <v>47862.934018624968</v>
      </c>
      <c r="P461" s="19">
        <f>$H461+(INT(COLUMN(P$1)/2) - 5) * ($A461-$H461)/9</f>
        <v>28633.333333333336</v>
      </c>
      <c r="Q461" s="24">
        <f>MAX(0,O461*(1+inputs!$B$33)-MAX(0,inputs!$B$31*(P461-inputs!$B$30)))</f>
        <v>47820.438028904333</v>
      </c>
      <c r="R461" s="19">
        <f>$H461+(INT(COLUMN(R$1)/2) - 5) * ($A461-$H461)/9</f>
        <v>31511.111111111109</v>
      </c>
      <c r="S461" s="24">
        <f>MAX(0,Q461*(1+inputs!$B$33)-MAX(0,inputs!$B$31*(R461-inputs!$B$30)))</f>
        <v>47518.304599337891</v>
      </c>
      <c r="T461" s="19">
        <f>$H461+(INT(COLUMN(T$1)/2) - 5) * ($A461-$H461)/9</f>
        <v>34388.888888888891</v>
      </c>
      <c r="U461" s="24">
        <f>MAX(0,S461*(1+inputs!$B$33)-MAX(0,inputs!$B$31*(T461-inputs!$B$30)))</f>
        <v>46952.639168327951</v>
      </c>
      <c r="V461" s="19">
        <f>$H461+(INT(COLUMN(V$1)/2) - 5) * ($A461-$H461)/9</f>
        <v>37266.666666666672</v>
      </c>
      <c r="W461" s="24">
        <f>MAX(0,U461*(1+inputs!$B$33)-MAX(0,inputs!$B$31*(V461-inputs!$B$30)))</f>
        <v>46119.488755852864</v>
      </c>
      <c r="X461" s="19">
        <f>$H461+(INT(COLUMN(X$1)/2) - 5) * ($A461-$H461)/9</f>
        <v>40144.444444444445</v>
      </c>
      <c r="Y461" s="24">
        <f>MAX(0,W461*(1+inputs!$B$33)-MAX(0,inputs!$B$31*(X461-inputs!$B$30)))</f>
        <v>45014.841087190653</v>
      </c>
      <c r="Z461" s="19">
        <f>IF(inputs!$B$27="YES",MAX(0,inputs!$B$31*(X461-inputs!$B$30)),0)</f>
        <v>0</v>
      </c>
      <c r="AA461" s="3">
        <f t="shared" si="30"/>
        <v>11082.225</v>
      </c>
      <c r="AB461" s="1">
        <f t="shared" si="31"/>
        <v>0.33250000000000002</v>
      </c>
      <c r="AC461" s="8">
        <f t="shared" si="28"/>
        <v>34817.775000000001</v>
      </c>
    </row>
    <row r="462" spans="1:29" x14ac:dyDescent="0.2">
      <c r="A462" s="11">
        <f t="shared" si="29"/>
        <v>46000</v>
      </c>
      <c r="B462" s="15">
        <f>inputs!$C$3-MAX(0,MIN((calculations!A462-inputs!$B$8)*0.5,inputs!$C$3))+IF(AND(inputs!$B$23="YES",A462&lt;=inputs!$B$25),inputs!$B$24,0)</f>
        <v>12570</v>
      </c>
      <c r="C462" s="15">
        <f>MAX(0,MIN(A462-B462,inputs!$C$4)*inputs!$B$3)</f>
        <v>6686</v>
      </c>
      <c r="D462" s="16">
        <f>MAX(0,(MIN(A462,inputs!$C$5)-(inputs!$C$4+B462))*inputs!$B$4)</f>
        <v>0</v>
      </c>
      <c r="E462" s="16">
        <f>MAX(0, (calculations!A462-inputs!$C$5)*inputs!$B$5)</f>
        <v>0</v>
      </c>
      <c r="F462" s="19">
        <f>MAX(0,inputs!$B$13*(MIN(calculations!A462,inputs!$C$14)-inputs!$C$13))+MAX(0,inputs!$B$14*(calculations!A462-inputs!$C$14))</f>
        <v>4429.4750000000004</v>
      </c>
      <c r="G462" s="22">
        <f>MAX(MIN((calculations!A462-inputs!$B$21)/10000,100%),0) * inputs!$B$18</f>
        <v>0</v>
      </c>
      <c r="H462" s="24">
        <f>MIN(inputs!$B$32,A462)</f>
        <v>20000</v>
      </c>
      <c r="I462" s="24">
        <f>inputs!$B$29*(1+inputs!$B$33)-MAX(0,inputs!$B$31*(H462-inputs!$B$30))</f>
        <v>46486.999999999993</v>
      </c>
      <c r="J462" s="19">
        <f>$H462+(INT(COLUMN(J$1)/2) - 5) * ($A462-$H462)/9</f>
        <v>20000</v>
      </c>
      <c r="K462" s="24">
        <f>MAX(0,I462*(1+inputs!$B$33)-MAX(0,inputs!$B$31*(J462-inputs!$B$30)))</f>
        <v>47184.304999999986</v>
      </c>
      <c r="L462" s="19">
        <f>$H462+(INT(COLUMN(L$1)/2) - 5) * ($A462-$H462)/9</f>
        <v>22888.888888888891</v>
      </c>
      <c r="M462" s="24">
        <f>MAX(0,K462*(1+inputs!$B$33)-MAX(0,inputs!$B$31*(L462-inputs!$B$30)))</f>
        <v>47648.629574999977</v>
      </c>
      <c r="N462" s="19">
        <f>$H462+(INT(COLUMN(N$1)/2) - 5) * ($A462-$H462)/9</f>
        <v>25777.777777777777</v>
      </c>
      <c r="O462" s="24">
        <f>MAX(0,M462*(1+inputs!$B$33)-MAX(0,inputs!$B$31*(N462-inputs!$B$30)))</f>
        <v>47859.919018624969</v>
      </c>
      <c r="P462" s="19">
        <f>$H462+(INT(COLUMN(P$1)/2) - 5) * ($A462-$H462)/9</f>
        <v>28666.666666666664</v>
      </c>
      <c r="Q462" s="24">
        <f>MAX(0,O462*(1+inputs!$B$33)-MAX(0,inputs!$B$31*(P462-inputs!$B$30)))</f>
        <v>47814.377803904339</v>
      </c>
      <c r="R462" s="19">
        <f>$H462+(INT(COLUMN(R$1)/2) - 5) * ($A462-$H462)/9</f>
        <v>31555.555555555555</v>
      </c>
      <c r="S462" s="24">
        <f>MAX(0,Q462*(1+inputs!$B$33)-MAX(0,inputs!$B$31*(R462-inputs!$B$30)))</f>
        <v>47508.153470962898</v>
      </c>
      <c r="T462" s="19">
        <f>$H462+(INT(COLUMN(T$1)/2) - 5) * ($A462-$H462)/9</f>
        <v>34444.444444444445</v>
      </c>
      <c r="U462" s="24">
        <f>MAX(0,S462*(1+inputs!$B$33)-MAX(0,inputs!$B$31*(T462-inputs!$B$30)))</f>
        <v>46937.335773027335</v>
      </c>
      <c r="V462" s="19">
        <f>$H462+(INT(COLUMN(V$1)/2) - 5) * ($A462-$H462)/9</f>
        <v>37333.333333333328</v>
      </c>
      <c r="W462" s="24">
        <f>MAX(0,U462*(1+inputs!$B$33)-MAX(0,inputs!$B$31*(V462-inputs!$B$30)))</f>
        <v>46097.955809622741</v>
      </c>
      <c r="X462" s="19">
        <f>$H462+(INT(COLUMN(X$1)/2) - 5) * ($A462-$H462)/9</f>
        <v>40222.222222222219</v>
      </c>
      <c r="Y462" s="24">
        <f>MAX(0,W462*(1+inputs!$B$33)-MAX(0,inputs!$B$31*(X462-inputs!$B$30)))</f>
        <v>44985.985146767074</v>
      </c>
      <c r="Z462" s="19">
        <f>IF(inputs!$B$27="YES",MAX(0,inputs!$B$31*(X462-inputs!$B$30)),0)</f>
        <v>0</v>
      </c>
      <c r="AA462" s="3">
        <f t="shared" si="30"/>
        <v>11115.475</v>
      </c>
      <c r="AB462" s="1">
        <f t="shared" si="31"/>
        <v>0.33250000000000002</v>
      </c>
      <c r="AC462" s="8">
        <f t="shared" si="28"/>
        <v>34884.525000000001</v>
      </c>
    </row>
    <row r="463" spans="1:29" x14ac:dyDescent="0.2">
      <c r="A463" s="11">
        <f t="shared" si="29"/>
        <v>46100</v>
      </c>
      <c r="B463" s="15">
        <f>inputs!$C$3-MAX(0,MIN((calculations!A463-inputs!$B$8)*0.5,inputs!$C$3))+IF(AND(inputs!$B$23="YES",A463&lt;=inputs!$B$25),inputs!$B$24,0)</f>
        <v>12570</v>
      </c>
      <c r="C463" s="15">
        <f>MAX(0,MIN(A463-B463,inputs!$C$4)*inputs!$B$3)</f>
        <v>6706</v>
      </c>
      <c r="D463" s="16">
        <f>MAX(0,(MIN(A463,inputs!$C$5)-(inputs!$C$4+B463))*inputs!$B$4)</f>
        <v>0</v>
      </c>
      <c r="E463" s="16">
        <f>MAX(0, (calculations!A463-inputs!$C$5)*inputs!$B$5)</f>
        <v>0</v>
      </c>
      <c r="F463" s="19">
        <f>MAX(0,inputs!$B$13*(MIN(calculations!A463,inputs!$C$14)-inputs!$C$13))+MAX(0,inputs!$B$14*(calculations!A463-inputs!$C$14))</f>
        <v>4442.7250000000004</v>
      </c>
      <c r="G463" s="22">
        <f>MAX(MIN((calculations!A463-inputs!$B$21)/10000,100%),0) * inputs!$B$18</f>
        <v>0</v>
      </c>
      <c r="H463" s="24">
        <f>MIN(inputs!$B$32,A463)</f>
        <v>20000</v>
      </c>
      <c r="I463" s="24">
        <f>inputs!$B$29*(1+inputs!$B$33)-MAX(0,inputs!$B$31*(H463-inputs!$B$30))</f>
        <v>46486.999999999993</v>
      </c>
      <c r="J463" s="19">
        <f>$H463+(INT(COLUMN(J$1)/2) - 5) * ($A463-$H463)/9</f>
        <v>20000</v>
      </c>
      <c r="K463" s="24">
        <f>MAX(0,I463*(1+inputs!$B$33)-MAX(0,inputs!$B$31*(J463-inputs!$B$30)))</f>
        <v>47184.304999999986</v>
      </c>
      <c r="L463" s="19">
        <f>$H463+(INT(COLUMN(L$1)/2) - 5) * ($A463-$H463)/9</f>
        <v>22900</v>
      </c>
      <c r="M463" s="24">
        <f>MAX(0,K463*(1+inputs!$B$33)-MAX(0,inputs!$B$31*(L463-inputs!$B$30)))</f>
        <v>47647.629574999977</v>
      </c>
      <c r="N463" s="19">
        <f>$H463+(INT(COLUMN(N$1)/2) - 5) * ($A463-$H463)/9</f>
        <v>25800</v>
      </c>
      <c r="O463" s="24">
        <f>MAX(0,M463*(1+inputs!$B$33)-MAX(0,inputs!$B$31*(N463-inputs!$B$30)))</f>
        <v>47856.904018624969</v>
      </c>
      <c r="P463" s="19">
        <f>$H463+(INT(COLUMN(P$1)/2) - 5) * ($A463-$H463)/9</f>
        <v>28700</v>
      </c>
      <c r="Q463" s="24">
        <f>MAX(0,O463*(1+inputs!$B$33)-MAX(0,inputs!$B$31*(P463-inputs!$B$30)))</f>
        <v>47808.317578904338</v>
      </c>
      <c r="R463" s="19">
        <f>$H463+(INT(COLUMN(R$1)/2) - 5) * ($A463-$H463)/9</f>
        <v>31600</v>
      </c>
      <c r="S463" s="24">
        <f>MAX(0,Q463*(1+inputs!$B$33)-MAX(0,inputs!$B$31*(R463-inputs!$B$30)))</f>
        <v>47498.002342587897</v>
      </c>
      <c r="T463" s="19">
        <f>$H463+(INT(COLUMN(T$1)/2) - 5) * ($A463-$H463)/9</f>
        <v>34500</v>
      </c>
      <c r="U463" s="24">
        <f>MAX(0,S463*(1+inputs!$B$33)-MAX(0,inputs!$B$31*(T463-inputs!$B$30)))</f>
        <v>46922.032377726711</v>
      </c>
      <c r="V463" s="19">
        <f>$H463+(INT(COLUMN(V$1)/2) - 5) * ($A463-$H463)/9</f>
        <v>37400</v>
      </c>
      <c r="W463" s="24">
        <f>MAX(0,U463*(1+inputs!$B$33)-MAX(0,inputs!$B$31*(V463-inputs!$B$30)))</f>
        <v>46076.422863392603</v>
      </c>
      <c r="X463" s="19">
        <f>$H463+(INT(COLUMN(X$1)/2) - 5) * ($A463-$H463)/9</f>
        <v>40300</v>
      </c>
      <c r="Y463" s="24">
        <f>MAX(0,W463*(1+inputs!$B$33)-MAX(0,inputs!$B$31*(X463-inputs!$B$30)))</f>
        <v>44957.129206343488</v>
      </c>
      <c r="Z463" s="19">
        <f>IF(inputs!$B$27="YES",MAX(0,inputs!$B$31*(X463-inputs!$B$30)),0)</f>
        <v>0</v>
      </c>
      <c r="AA463" s="3">
        <f t="shared" si="30"/>
        <v>11148.725</v>
      </c>
      <c r="AB463" s="1">
        <f t="shared" si="31"/>
        <v>0.33250000000000002</v>
      </c>
      <c r="AC463" s="8">
        <f t="shared" si="28"/>
        <v>34951.275000000001</v>
      </c>
    </row>
    <row r="464" spans="1:29" x14ac:dyDescent="0.2">
      <c r="A464" s="11">
        <f t="shared" si="29"/>
        <v>46200</v>
      </c>
      <c r="B464" s="15">
        <f>inputs!$C$3-MAX(0,MIN((calculations!A464-inputs!$B$8)*0.5,inputs!$C$3))+IF(AND(inputs!$B$23="YES",A464&lt;=inputs!$B$25),inputs!$B$24,0)</f>
        <v>12570</v>
      </c>
      <c r="C464" s="15">
        <f>MAX(0,MIN(A464-B464,inputs!$C$4)*inputs!$B$3)</f>
        <v>6726</v>
      </c>
      <c r="D464" s="16">
        <f>MAX(0,(MIN(A464,inputs!$C$5)-(inputs!$C$4+B464))*inputs!$B$4)</f>
        <v>0</v>
      </c>
      <c r="E464" s="16">
        <f>MAX(0, (calculations!A464-inputs!$C$5)*inputs!$B$5)</f>
        <v>0</v>
      </c>
      <c r="F464" s="19">
        <f>MAX(0,inputs!$B$13*(MIN(calculations!A464,inputs!$C$14)-inputs!$C$13))+MAX(0,inputs!$B$14*(calculations!A464-inputs!$C$14))</f>
        <v>4455.9750000000004</v>
      </c>
      <c r="G464" s="22">
        <f>MAX(MIN((calculations!A464-inputs!$B$21)/10000,100%),0) * inputs!$B$18</f>
        <v>0</v>
      </c>
      <c r="H464" s="24">
        <f>MIN(inputs!$B$32,A464)</f>
        <v>20000</v>
      </c>
      <c r="I464" s="24">
        <f>inputs!$B$29*(1+inputs!$B$33)-MAX(0,inputs!$B$31*(H464-inputs!$B$30))</f>
        <v>46486.999999999993</v>
      </c>
      <c r="J464" s="19">
        <f>$H464+(INT(COLUMN(J$1)/2) - 5) * ($A464-$H464)/9</f>
        <v>20000</v>
      </c>
      <c r="K464" s="24">
        <f>MAX(0,I464*(1+inputs!$B$33)-MAX(0,inputs!$B$31*(J464-inputs!$B$30)))</f>
        <v>47184.304999999986</v>
      </c>
      <c r="L464" s="19">
        <f>$H464+(INT(COLUMN(L$1)/2) - 5) * ($A464-$H464)/9</f>
        <v>22911.111111111109</v>
      </c>
      <c r="M464" s="24">
        <f>MAX(0,K464*(1+inputs!$B$33)-MAX(0,inputs!$B$31*(L464-inputs!$B$30)))</f>
        <v>47646.629574999977</v>
      </c>
      <c r="N464" s="19">
        <f>$H464+(INT(COLUMN(N$1)/2) - 5) * ($A464-$H464)/9</f>
        <v>25822.222222222223</v>
      </c>
      <c r="O464" s="24">
        <f>MAX(0,M464*(1+inputs!$B$33)-MAX(0,inputs!$B$31*(N464-inputs!$B$30)))</f>
        <v>47853.88901862497</v>
      </c>
      <c r="P464" s="19">
        <f>$H464+(INT(COLUMN(P$1)/2) - 5) * ($A464-$H464)/9</f>
        <v>28733.333333333336</v>
      </c>
      <c r="Q464" s="24">
        <f>MAX(0,O464*(1+inputs!$B$33)-MAX(0,inputs!$B$31*(P464-inputs!$B$30)))</f>
        <v>47802.257353904337</v>
      </c>
      <c r="R464" s="19">
        <f>$H464+(INT(COLUMN(R$1)/2) - 5) * ($A464-$H464)/9</f>
        <v>31644.444444444445</v>
      </c>
      <c r="S464" s="24">
        <f>MAX(0,Q464*(1+inputs!$B$33)-MAX(0,inputs!$B$31*(R464-inputs!$B$30)))</f>
        <v>47487.851214212897</v>
      </c>
      <c r="T464" s="19">
        <f>$H464+(INT(COLUMN(T$1)/2) - 5) * ($A464-$H464)/9</f>
        <v>34555.555555555555</v>
      </c>
      <c r="U464" s="24">
        <f>MAX(0,S464*(1+inputs!$B$33)-MAX(0,inputs!$B$31*(T464-inputs!$B$30)))</f>
        <v>46906.728982426081</v>
      </c>
      <c r="V464" s="19">
        <f>$H464+(INT(COLUMN(V$1)/2) - 5) * ($A464-$H464)/9</f>
        <v>37466.666666666672</v>
      </c>
      <c r="W464" s="24">
        <f>MAX(0,U464*(1+inputs!$B$33)-MAX(0,inputs!$B$31*(V464-inputs!$B$30)))</f>
        <v>46054.889917162465</v>
      </c>
      <c r="X464" s="19">
        <f>$H464+(INT(COLUMN(X$1)/2) - 5) * ($A464-$H464)/9</f>
        <v>40377.777777777781</v>
      </c>
      <c r="Y464" s="24">
        <f>MAX(0,W464*(1+inputs!$B$33)-MAX(0,inputs!$B$31*(X464-inputs!$B$30)))</f>
        <v>44928.273265919895</v>
      </c>
      <c r="Z464" s="19">
        <f>IF(inputs!$B$27="YES",MAX(0,inputs!$B$31*(X464-inputs!$B$30)),0)</f>
        <v>0</v>
      </c>
      <c r="AA464" s="3">
        <f t="shared" si="30"/>
        <v>11181.975</v>
      </c>
      <c r="AB464" s="1">
        <f t="shared" si="31"/>
        <v>0.33250000000000002</v>
      </c>
      <c r="AC464" s="8">
        <f t="shared" si="28"/>
        <v>35018.025000000001</v>
      </c>
    </row>
    <row r="465" spans="1:29" x14ac:dyDescent="0.2">
      <c r="A465" s="11">
        <f t="shared" si="29"/>
        <v>46300</v>
      </c>
      <c r="B465" s="15">
        <f>inputs!$C$3-MAX(0,MIN((calculations!A465-inputs!$B$8)*0.5,inputs!$C$3))+IF(AND(inputs!$B$23="YES",A465&lt;=inputs!$B$25),inputs!$B$24,0)</f>
        <v>12570</v>
      </c>
      <c r="C465" s="15">
        <f>MAX(0,MIN(A465-B465,inputs!$C$4)*inputs!$B$3)</f>
        <v>6746</v>
      </c>
      <c r="D465" s="16">
        <f>MAX(0,(MIN(A465,inputs!$C$5)-(inputs!$C$4+B465))*inputs!$B$4)</f>
        <v>0</v>
      </c>
      <c r="E465" s="16">
        <f>MAX(0, (calculations!A465-inputs!$C$5)*inputs!$B$5)</f>
        <v>0</v>
      </c>
      <c r="F465" s="19">
        <f>MAX(0,inputs!$B$13*(MIN(calculations!A465,inputs!$C$14)-inputs!$C$13))+MAX(0,inputs!$B$14*(calculations!A465-inputs!$C$14))</f>
        <v>4469.2250000000004</v>
      </c>
      <c r="G465" s="22">
        <f>MAX(MIN((calculations!A465-inputs!$B$21)/10000,100%),0) * inputs!$B$18</f>
        <v>0</v>
      </c>
      <c r="H465" s="24">
        <f>MIN(inputs!$B$32,A465)</f>
        <v>20000</v>
      </c>
      <c r="I465" s="24">
        <f>inputs!$B$29*(1+inputs!$B$33)-MAX(0,inputs!$B$31*(H465-inputs!$B$30))</f>
        <v>46486.999999999993</v>
      </c>
      <c r="J465" s="19">
        <f>$H465+(INT(COLUMN(J$1)/2) - 5) * ($A465-$H465)/9</f>
        <v>20000</v>
      </c>
      <c r="K465" s="24">
        <f>MAX(0,I465*(1+inputs!$B$33)-MAX(0,inputs!$B$31*(J465-inputs!$B$30)))</f>
        <v>47184.304999999986</v>
      </c>
      <c r="L465" s="19">
        <f>$H465+(INT(COLUMN(L$1)/2) - 5) * ($A465-$H465)/9</f>
        <v>22922.222222222223</v>
      </c>
      <c r="M465" s="24">
        <f>MAX(0,K465*(1+inputs!$B$33)-MAX(0,inputs!$B$31*(L465-inputs!$B$30)))</f>
        <v>47645.629574999977</v>
      </c>
      <c r="N465" s="19">
        <f>$H465+(INT(COLUMN(N$1)/2) - 5) * ($A465-$H465)/9</f>
        <v>25844.444444444445</v>
      </c>
      <c r="O465" s="24">
        <f>MAX(0,M465*(1+inputs!$B$33)-MAX(0,inputs!$B$31*(N465-inputs!$B$30)))</f>
        <v>47850.874018624971</v>
      </c>
      <c r="P465" s="19">
        <f>$H465+(INT(COLUMN(P$1)/2) - 5) * ($A465-$H465)/9</f>
        <v>28766.666666666664</v>
      </c>
      <c r="Q465" s="24">
        <f>MAX(0,O465*(1+inputs!$B$33)-MAX(0,inputs!$B$31*(P465-inputs!$B$30)))</f>
        <v>47796.197128904336</v>
      </c>
      <c r="R465" s="19">
        <f>$H465+(INT(COLUMN(R$1)/2) - 5) * ($A465-$H465)/9</f>
        <v>31688.888888888891</v>
      </c>
      <c r="S465" s="24">
        <f>MAX(0,Q465*(1+inputs!$B$33)-MAX(0,inputs!$B$31*(R465-inputs!$B$30)))</f>
        <v>47477.700085837896</v>
      </c>
      <c r="T465" s="19">
        <f>$H465+(INT(COLUMN(T$1)/2) - 5) * ($A465-$H465)/9</f>
        <v>34611.111111111109</v>
      </c>
      <c r="U465" s="24">
        <f>MAX(0,S465*(1+inputs!$B$33)-MAX(0,inputs!$B$31*(T465-inputs!$B$30)))</f>
        <v>46891.425587125457</v>
      </c>
      <c r="V465" s="19">
        <f>$H465+(INT(COLUMN(V$1)/2) - 5) * ($A465-$H465)/9</f>
        <v>37533.333333333328</v>
      </c>
      <c r="W465" s="24">
        <f>MAX(0,U465*(1+inputs!$B$33)-MAX(0,inputs!$B$31*(V465-inputs!$B$30)))</f>
        <v>46033.356970932335</v>
      </c>
      <c r="X465" s="19">
        <f>$H465+(INT(COLUMN(X$1)/2) - 5) * ($A465-$H465)/9</f>
        <v>40455.555555555555</v>
      </c>
      <c r="Y465" s="24">
        <f>MAX(0,W465*(1+inputs!$B$33)-MAX(0,inputs!$B$31*(X465-inputs!$B$30)))</f>
        <v>44899.41732549631</v>
      </c>
      <c r="Z465" s="19">
        <f>IF(inputs!$B$27="YES",MAX(0,inputs!$B$31*(X465-inputs!$B$30)),0)</f>
        <v>0</v>
      </c>
      <c r="AA465" s="3">
        <f t="shared" si="30"/>
        <v>11215.225</v>
      </c>
      <c r="AB465" s="1">
        <f t="shared" si="31"/>
        <v>0.33250000000000002</v>
      </c>
      <c r="AC465" s="8">
        <f t="shared" si="28"/>
        <v>35084.775000000001</v>
      </c>
    </row>
    <row r="466" spans="1:29" x14ac:dyDescent="0.2">
      <c r="A466" s="11">
        <f t="shared" si="29"/>
        <v>46400</v>
      </c>
      <c r="B466" s="15">
        <f>inputs!$C$3-MAX(0,MIN((calculations!A466-inputs!$B$8)*0.5,inputs!$C$3))+IF(AND(inputs!$B$23="YES",A466&lt;=inputs!$B$25),inputs!$B$24,0)</f>
        <v>12570</v>
      </c>
      <c r="C466" s="15">
        <f>MAX(0,MIN(A466-B466,inputs!$C$4)*inputs!$B$3)</f>
        <v>6766</v>
      </c>
      <c r="D466" s="16">
        <f>MAX(0,(MIN(A466,inputs!$C$5)-(inputs!$C$4+B466))*inputs!$B$4)</f>
        <v>0</v>
      </c>
      <c r="E466" s="16">
        <f>MAX(0, (calculations!A466-inputs!$C$5)*inputs!$B$5)</f>
        <v>0</v>
      </c>
      <c r="F466" s="19">
        <f>MAX(0,inputs!$B$13*(MIN(calculations!A466,inputs!$C$14)-inputs!$C$13))+MAX(0,inputs!$B$14*(calculations!A466-inputs!$C$14))</f>
        <v>4482.4750000000004</v>
      </c>
      <c r="G466" s="22">
        <f>MAX(MIN((calculations!A466-inputs!$B$21)/10000,100%),0) * inputs!$B$18</f>
        <v>0</v>
      </c>
      <c r="H466" s="24">
        <f>MIN(inputs!$B$32,A466)</f>
        <v>20000</v>
      </c>
      <c r="I466" s="24">
        <f>inputs!$B$29*(1+inputs!$B$33)-MAX(0,inputs!$B$31*(H466-inputs!$B$30))</f>
        <v>46486.999999999993</v>
      </c>
      <c r="J466" s="19">
        <f>$H466+(INT(COLUMN(J$1)/2) - 5) * ($A466-$H466)/9</f>
        <v>20000</v>
      </c>
      <c r="K466" s="24">
        <f>MAX(0,I466*(1+inputs!$B$33)-MAX(0,inputs!$B$31*(J466-inputs!$B$30)))</f>
        <v>47184.304999999986</v>
      </c>
      <c r="L466" s="19">
        <f>$H466+(INT(COLUMN(L$1)/2) - 5) * ($A466-$H466)/9</f>
        <v>22933.333333333332</v>
      </c>
      <c r="M466" s="24">
        <f>MAX(0,K466*(1+inputs!$B$33)-MAX(0,inputs!$B$31*(L466-inputs!$B$30)))</f>
        <v>47644.629574999977</v>
      </c>
      <c r="N466" s="19">
        <f>$H466+(INT(COLUMN(N$1)/2) - 5) * ($A466-$H466)/9</f>
        <v>25866.666666666668</v>
      </c>
      <c r="O466" s="24">
        <f>MAX(0,M466*(1+inputs!$B$33)-MAX(0,inputs!$B$31*(N466-inputs!$B$30)))</f>
        <v>47847.859018624971</v>
      </c>
      <c r="P466" s="19">
        <f>$H466+(INT(COLUMN(P$1)/2) - 5) * ($A466-$H466)/9</f>
        <v>28800</v>
      </c>
      <c r="Q466" s="24">
        <f>MAX(0,O466*(1+inputs!$B$33)-MAX(0,inputs!$B$31*(P466-inputs!$B$30)))</f>
        <v>47790.136903904342</v>
      </c>
      <c r="R466" s="19">
        <f>$H466+(INT(COLUMN(R$1)/2) - 5) * ($A466-$H466)/9</f>
        <v>31733.333333333336</v>
      </c>
      <c r="S466" s="24">
        <f>MAX(0,Q466*(1+inputs!$B$33)-MAX(0,inputs!$B$31*(R466-inputs!$B$30)))</f>
        <v>47467.548957462903</v>
      </c>
      <c r="T466" s="19">
        <f>$H466+(INT(COLUMN(T$1)/2) - 5) * ($A466-$H466)/9</f>
        <v>34666.666666666664</v>
      </c>
      <c r="U466" s="24">
        <f>MAX(0,S466*(1+inputs!$B$33)-MAX(0,inputs!$B$31*(T466-inputs!$B$30)))</f>
        <v>46876.122191824841</v>
      </c>
      <c r="V466" s="19">
        <f>$H466+(INT(COLUMN(V$1)/2) - 5) * ($A466-$H466)/9</f>
        <v>37600</v>
      </c>
      <c r="W466" s="24">
        <f>MAX(0,U466*(1+inputs!$B$33)-MAX(0,inputs!$B$31*(V466-inputs!$B$30)))</f>
        <v>46011.824024702204</v>
      </c>
      <c r="X466" s="19">
        <f>$H466+(INT(COLUMN(X$1)/2) - 5) * ($A466-$H466)/9</f>
        <v>40533.333333333328</v>
      </c>
      <c r="Y466" s="24">
        <f>MAX(0,W466*(1+inputs!$B$33)-MAX(0,inputs!$B$31*(X466-inputs!$B$30)))</f>
        <v>44870.561385072731</v>
      </c>
      <c r="Z466" s="19">
        <f>IF(inputs!$B$27="YES",MAX(0,inputs!$B$31*(X466-inputs!$B$30)),0)</f>
        <v>0</v>
      </c>
      <c r="AA466" s="3">
        <f t="shared" si="30"/>
        <v>11248.475</v>
      </c>
      <c r="AB466" s="1">
        <f t="shared" si="31"/>
        <v>0.33250000000000002</v>
      </c>
      <c r="AC466" s="8">
        <f t="shared" si="28"/>
        <v>35151.525000000001</v>
      </c>
    </row>
    <row r="467" spans="1:29" x14ac:dyDescent="0.2">
      <c r="A467" s="11">
        <f t="shared" si="29"/>
        <v>46500</v>
      </c>
      <c r="B467" s="15">
        <f>inputs!$C$3-MAX(0,MIN((calculations!A467-inputs!$B$8)*0.5,inputs!$C$3))+IF(AND(inputs!$B$23="YES",A467&lt;=inputs!$B$25),inputs!$B$24,0)</f>
        <v>12570</v>
      </c>
      <c r="C467" s="15">
        <f>MAX(0,MIN(A467-B467,inputs!$C$4)*inputs!$B$3)</f>
        <v>6786</v>
      </c>
      <c r="D467" s="16">
        <f>MAX(0,(MIN(A467,inputs!$C$5)-(inputs!$C$4+B467))*inputs!$B$4)</f>
        <v>0</v>
      </c>
      <c r="E467" s="16">
        <f>MAX(0, (calculations!A467-inputs!$C$5)*inputs!$B$5)</f>
        <v>0</v>
      </c>
      <c r="F467" s="19">
        <f>MAX(0,inputs!$B$13*(MIN(calculations!A467,inputs!$C$14)-inputs!$C$13))+MAX(0,inputs!$B$14*(calculations!A467-inputs!$C$14))</f>
        <v>4495.7250000000004</v>
      </c>
      <c r="G467" s="22">
        <f>MAX(MIN((calculations!A467-inputs!$B$21)/10000,100%),0) * inputs!$B$18</f>
        <v>0</v>
      </c>
      <c r="H467" s="24">
        <f>MIN(inputs!$B$32,A467)</f>
        <v>20000</v>
      </c>
      <c r="I467" s="24">
        <f>inputs!$B$29*(1+inputs!$B$33)-MAX(0,inputs!$B$31*(H467-inputs!$B$30))</f>
        <v>46486.999999999993</v>
      </c>
      <c r="J467" s="19">
        <f>$H467+(INT(COLUMN(J$1)/2) - 5) * ($A467-$H467)/9</f>
        <v>20000</v>
      </c>
      <c r="K467" s="24">
        <f>MAX(0,I467*(1+inputs!$B$33)-MAX(0,inputs!$B$31*(J467-inputs!$B$30)))</f>
        <v>47184.304999999986</v>
      </c>
      <c r="L467" s="19">
        <f>$H467+(INT(COLUMN(L$1)/2) - 5) * ($A467-$H467)/9</f>
        <v>22944.444444444445</v>
      </c>
      <c r="M467" s="24">
        <f>MAX(0,K467*(1+inputs!$B$33)-MAX(0,inputs!$B$31*(L467-inputs!$B$30)))</f>
        <v>47643.629574999977</v>
      </c>
      <c r="N467" s="19">
        <f>$H467+(INT(COLUMN(N$1)/2) - 5) * ($A467-$H467)/9</f>
        <v>25888.888888888891</v>
      </c>
      <c r="O467" s="24">
        <f>MAX(0,M467*(1+inputs!$B$33)-MAX(0,inputs!$B$31*(N467-inputs!$B$30)))</f>
        <v>47844.844018624972</v>
      </c>
      <c r="P467" s="19">
        <f>$H467+(INT(COLUMN(P$1)/2) - 5) * ($A467-$H467)/9</f>
        <v>28833.333333333336</v>
      </c>
      <c r="Q467" s="24">
        <f>MAX(0,O467*(1+inputs!$B$33)-MAX(0,inputs!$B$31*(P467-inputs!$B$30)))</f>
        <v>47784.076678904341</v>
      </c>
      <c r="R467" s="19">
        <f>$H467+(INT(COLUMN(R$1)/2) - 5) * ($A467-$H467)/9</f>
        <v>31777.777777777777</v>
      </c>
      <c r="S467" s="24">
        <f>MAX(0,Q467*(1+inputs!$B$33)-MAX(0,inputs!$B$31*(R467-inputs!$B$30)))</f>
        <v>47457.397829087902</v>
      </c>
      <c r="T467" s="19">
        <f>$H467+(INT(COLUMN(T$1)/2) - 5) * ($A467-$H467)/9</f>
        <v>34722.222222222219</v>
      </c>
      <c r="U467" s="24">
        <f>MAX(0,S467*(1+inputs!$B$33)-MAX(0,inputs!$B$31*(T467-inputs!$B$30)))</f>
        <v>46860.81879652421</v>
      </c>
      <c r="V467" s="19">
        <f>$H467+(INT(COLUMN(V$1)/2) - 5) * ($A467-$H467)/9</f>
        <v>37666.666666666672</v>
      </c>
      <c r="W467" s="24">
        <f>MAX(0,U467*(1+inputs!$B$33)-MAX(0,inputs!$B$31*(V467-inputs!$B$30)))</f>
        <v>45990.291078472066</v>
      </c>
      <c r="X467" s="19">
        <f>$H467+(INT(COLUMN(X$1)/2) - 5) * ($A467-$H467)/9</f>
        <v>40611.111111111109</v>
      </c>
      <c r="Y467" s="24">
        <f>MAX(0,W467*(1+inputs!$B$33)-MAX(0,inputs!$B$31*(X467-inputs!$B$30)))</f>
        <v>44841.705444649138</v>
      </c>
      <c r="Z467" s="19">
        <f>IF(inputs!$B$27="YES",MAX(0,inputs!$B$31*(X467-inputs!$B$30)),0)</f>
        <v>0</v>
      </c>
      <c r="AA467" s="3">
        <f t="shared" si="30"/>
        <v>11281.725</v>
      </c>
      <c r="AB467" s="1">
        <f t="shared" si="31"/>
        <v>0.33250000000000002</v>
      </c>
      <c r="AC467" s="8">
        <f t="shared" si="28"/>
        <v>35218.275000000001</v>
      </c>
    </row>
    <row r="468" spans="1:29" x14ac:dyDescent="0.2">
      <c r="A468" s="11">
        <f t="shared" si="29"/>
        <v>46600</v>
      </c>
      <c r="B468" s="15">
        <f>inputs!$C$3-MAX(0,MIN((calculations!A468-inputs!$B$8)*0.5,inputs!$C$3))+IF(AND(inputs!$B$23="YES",A468&lt;=inputs!$B$25),inputs!$B$24,0)</f>
        <v>12570</v>
      </c>
      <c r="C468" s="15">
        <f>MAX(0,MIN(A468-B468,inputs!$C$4)*inputs!$B$3)</f>
        <v>6806</v>
      </c>
      <c r="D468" s="16">
        <f>MAX(0,(MIN(A468,inputs!$C$5)-(inputs!$C$4+B468))*inputs!$B$4)</f>
        <v>0</v>
      </c>
      <c r="E468" s="16">
        <f>MAX(0, (calculations!A468-inputs!$C$5)*inputs!$B$5)</f>
        <v>0</v>
      </c>
      <c r="F468" s="19">
        <f>MAX(0,inputs!$B$13*(MIN(calculations!A468,inputs!$C$14)-inputs!$C$13))+MAX(0,inputs!$B$14*(calculations!A468-inputs!$C$14))</f>
        <v>4508.9750000000004</v>
      </c>
      <c r="G468" s="22">
        <f>MAX(MIN((calculations!A468-inputs!$B$21)/10000,100%),0) * inputs!$B$18</f>
        <v>0</v>
      </c>
      <c r="H468" s="24">
        <f>MIN(inputs!$B$32,A468)</f>
        <v>20000</v>
      </c>
      <c r="I468" s="24">
        <f>inputs!$B$29*(1+inputs!$B$33)-MAX(0,inputs!$B$31*(H468-inputs!$B$30))</f>
        <v>46486.999999999993</v>
      </c>
      <c r="J468" s="19">
        <f>$H468+(INT(COLUMN(J$1)/2) - 5) * ($A468-$H468)/9</f>
        <v>20000</v>
      </c>
      <c r="K468" s="24">
        <f>MAX(0,I468*(1+inputs!$B$33)-MAX(0,inputs!$B$31*(J468-inputs!$B$30)))</f>
        <v>47184.304999999986</v>
      </c>
      <c r="L468" s="19">
        <f>$H468+(INT(COLUMN(L$1)/2) - 5) * ($A468-$H468)/9</f>
        <v>22955.555555555555</v>
      </c>
      <c r="M468" s="24">
        <f>MAX(0,K468*(1+inputs!$B$33)-MAX(0,inputs!$B$31*(L468-inputs!$B$30)))</f>
        <v>47642.629574999977</v>
      </c>
      <c r="N468" s="19">
        <f>$H468+(INT(COLUMN(N$1)/2) - 5) * ($A468-$H468)/9</f>
        <v>25911.111111111109</v>
      </c>
      <c r="O468" s="24">
        <f>MAX(0,M468*(1+inputs!$B$33)-MAX(0,inputs!$B$31*(N468-inputs!$B$30)))</f>
        <v>47841.829018624972</v>
      </c>
      <c r="P468" s="19">
        <f>$H468+(INT(COLUMN(P$1)/2) - 5) * ($A468-$H468)/9</f>
        <v>28866.666666666664</v>
      </c>
      <c r="Q468" s="24">
        <f>MAX(0,O468*(1+inputs!$B$33)-MAX(0,inputs!$B$31*(P468-inputs!$B$30)))</f>
        <v>47778.01645390434</v>
      </c>
      <c r="R468" s="19">
        <f>$H468+(INT(COLUMN(R$1)/2) - 5) * ($A468-$H468)/9</f>
        <v>31822.222222222223</v>
      </c>
      <c r="S468" s="24">
        <f>MAX(0,Q468*(1+inputs!$B$33)-MAX(0,inputs!$B$31*(R468-inputs!$B$30)))</f>
        <v>47447.246700712894</v>
      </c>
      <c r="T468" s="19">
        <f>$H468+(INT(COLUMN(T$1)/2) - 5) * ($A468-$H468)/9</f>
        <v>34777.777777777781</v>
      </c>
      <c r="U468" s="24">
        <f>MAX(0,S468*(1+inputs!$B$33)-MAX(0,inputs!$B$31*(T468-inputs!$B$30)))</f>
        <v>46845.51540122358</v>
      </c>
      <c r="V468" s="19">
        <f>$H468+(INT(COLUMN(V$1)/2) - 5) * ($A468-$H468)/9</f>
        <v>37733.333333333328</v>
      </c>
      <c r="W468" s="24">
        <f>MAX(0,U468*(1+inputs!$B$33)-MAX(0,inputs!$B$31*(V468-inputs!$B$30)))</f>
        <v>45968.758132241928</v>
      </c>
      <c r="X468" s="19">
        <f>$H468+(INT(COLUMN(X$1)/2) - 5) * ($A468-$H468)/9</f>
        <v>40688.888888888891</v>
      </c>
      <c r="Y468" s="24">
        <f>MAX(0,W468*(1+inputs!$B$33)-MAX(0,inputs!$B$31*(X468-inputs!$B$30)))</f>
        <v>44812.849504225553</v>
      </c>
      <c r="Z468" s="19">
        <f>IF(inputs!$B$27="YES",MAX(0,inputs!$B$31*(X468-inputs!$B$30)),0)</f>
        <v>0</v>
      </c>
      <c r="AA468" s="3">
        <f t="shared" si="30"/>
        <v>11314.975</v>
      </c>
      <c r="AB468" s="1">
        <f t="shared" si="31"/>
        <v>0.33250000000000002</v>
      </c>
      <c r="AC468" s="8">
        <f t="shared" si="28"/>
        <v>35285.025000000001</v>
      </c>
    </row>
    <row r="469" spans="1:29" x14ac:dyDescent="0.2">
      <c r="A469" s="11">
        <f t="shared" si="29"/>
        <v>46700</v>
      </c>
      <c r="B469" s="15">
        <f>inputs!$C$3-MAX(0,MIN((calculations!A469-inputs!$B$8)*0.5,inputs!$C$3))+IF(AND(inputs!$B$23="YES",A469&lt;=inputs!$B$25),inputs!$B$24,0)</f>
        <v>12570</v>
      </c>
      <c r="C469" s="15">
        <f>MAX(0,MIN(A469-B469,inputs!$C$4)*inputs!$B$3)</f>
        <v>6826</v>
      </c>
      <c r="D469" s="16">
        <f>MAX(0,(MIN(A469,inputs!$C$5)-(inputs!$C$4+B469))*inputs!$B$4)</f>
        <v>0</v>
      </c>
      <c r="E469" s="16">
        <f>MAX(0, (calculations!A469-inputs!$C$5)*inputs!$B$5)</f>
        <v>0</v>
      </c>
      <c r="F469" s="19">
        <f>MAX(0,inputs!$B$13*(MIN(calculations!A469,inputs!$C$14)-inputs!$C$13))+MAX(0,inputs!$B$14*(calculations!A469-inputs!$C$14))</f>
        <v>4522.2250000000004</v>
      </c>
      <c r="G469" s="22">
        <f>MAX(MIN((calculations!A469-inputs!$B$21)/10000,100%),0) * inputs!$B$18</f>
        <v>0</v>
      </c>
      <c r="H469" s="24">
        <f>MIN(inputs!$B$32,A469)</f>
        <v>20000</v>
      </c>
      <c r="I469" s="24">
        <f>inputs!$B$29*(1+inputs!$B$33)-MAX(0,inputs!$B$31*(H469-inputs!$B$30))</f>
        <v>46486.999999999993</v>
      </c>
      <c r="J469" s="19">
        <f>$H469+(INT(COLUMN(J$1)/2) - 5) * ($A469-$H469)/9</f>
        <v>20000</v>
      </c>
      <c r="K469" s="24">
        <f>MAX(0,I469*(1+inputs!$B$33)-MAX(0,inputs!$B$31*(J469-inputs!$B$30)))</f>
        <v>47184.304999999986</v>
      </c>
      <c r="L469" s="19">
        <f>$H469+(INT(COLUMN(L$1)/2) - 5) * ($A469-$H469)/9</f>
        <v>22966.666666666668</v>
      </c>
      <c r="M469" s="24">
        <f>MAX(0,K469*(1+inputs!$B$33)-MAX(0,inputs!$B$31*(L469-inputs!$B$30)))</f>
        <v>47641.629574999977</v>
      </c>
      <c r="N469" s="19">
        <f>$H469+(INT(COLUMN(N$1)/2) - 5) * ($A469-$H469)/9</f>
        <v>25933.333333333332</v>
      </c>
      <c r="O469" s="24">
        <f>MAX(0,M469*(1+inputs!$B$33)-MAX(0,inputs!$B$31*(N469-inputs!$B$30)))</f>
        <v>47838.814018624973</v>
      </c>
      <c r="P469" s="19">
        <f>$H469+(INT(COLUMN(P$1)/2) - 5) * ($A469-$H469)/9</f>
        <v>28900</v>
      </c>
      <c r="Q469" s="24">
        <f>MAX(0,O469*(1+inputs!$B$33)-MAX(0,inputs!$B$31*(P469-inputs!$B$30)))</f>
        <v>47771.956228904339</v>
      </c>
      <c r="R469" s="19">
        <f>$H469+(INT(COLUMN(R$1)/2) - 5) * ($A469-$H469)/9</f>
        <v>31866.666666666664</v>
      </c>
      <c r="S469" s="24">
        <f>MAX(0,Q469*(1+inputs!$B$33)-MAX(0,inputs!$B$31*(R469-inputs!$B$30)))</f>
        <v>47437.095572337894</v>
      </c>
      <c r="T469" s="19">
        <f>$H469+(INT(COLUMN(T$1)/2) - 5) * ($A469-$H469)/9</f>
        <v>34833.333333333336</v>
      </c>
      <c r="U469" s="24">
        <f>MAX(0,S469*(1+inputs!$B$33)-MAX(0,inputs!$B$31*(T469-inputs!$B$30)))</f>
        <v>46830.212005922956</v>
      </c>
      <c r="V469" s="19">
        <f>$H469+(INT(COLUMN(V$1)/2) - 5) * ($A469-$H469)/9</f>
        <v>37800</v>
      </c>
      <c r="W469" s="24">
        <f>MAX(0,U469*(1+inputs!$B$33)-MAX(0,inputs!$B$31*(V469-inputs!$B$30)))</f>
        <v>45947.22518601179</v>
      </c>
      <c r="X469" s="19">
        <f>$H469+(INT(COLUMN(X$1)/2) - 5) * ($A469-$H469)/9</f>
        <v>40766.666666666672</v>
      </c>
      <c r="Y469" s="24">
        <f>MAX(0,W469*(1+inputs!$B$33)-MAX(0,inputs!$B$31*(X469-inputs!$B$30)))</f>
        <v>44783.99356380196</v>
      </c>
      <c r="Z469" s="19">
        <f>IF(inputs!$B$27="YES",MAX(0,inputs!$B$31*(X469-inputs!$B$30)),0)</f>
        <v>0</v>
      </c>
      <c r="AA469" s="3">
        <f t="shared" si="30"/>
        <v>11348.225</v>
      </c>
      <c r="AB469" s="1">
        <f t="shared" si="31"/>
        <v>0.33250000000000002</v>
      </c>
      <c r="AC469" s="8">
        <f t="shared" si="28"/>
        <v>35351.775000000001</v>
      </c>
    </row>
    <row r="470" spans="1:29" x14ac:dyDescent="0.2">
      <c r="A470" s="11">
        <f t="shared" si="29"/>
        <v>46800</v>
      </c>
      <c r="B470" s="15">
        <f>inputs!$C$3-MAX(0,MIN((calculations!A470-inputs!$B$8)*0.5,inputs!$C$3))+IF(AND(inputs!$B$23="YES",A470&lt;=inputs!$B$25),inputs!$B$24,0)</f>
        <v>12570</v>
      </c>
      <c r="C470" s="15">
        <f>MAX(0,MIN(A470-B470,inputs!$C$4)*inputs!$B$3)</f>
        <v>6846</v>
      </c>
      <c r="D470" s="16">
        <f>MAX(0,(MIN(A470,inputs!$C$5)-(inputs!$C$4+B470))*inputs!$B$4)</f>
        <v>0</v>
      </c>
      <c r="E470" s="16">
        <f>MAX(0, (calculations!A470-inputs!$C$5)*inputs!$B$5)</f>
        <v>0</v>
      </c>
      <c r="F470" s="19">
        <f>MAX(0,inputs!$B$13*(MIN(calculations!A470,inputs!$C$14)-inputs!$C$13))+MAX(0,inputs!$B$14*(calculations!A470-inputs!$C$14))</f>
        <v>4535.4750000000004</v>
      </c>
      <c r="G470" s="22">
        <f>MAX(MIN((calculations!A470-inputs!$B$21)/10000,100%),0) * inputs!$B$18</f>
        <v>0</v>
      </c>
      <c r="H470" s="24">
        <f>MIN(inputs!$B$32,A470)</f>
        <v>20000</v>
      </c>
      <c r="I470" s="24">
        <f>inputs!$B$29*(1+inputs!$B$33)-MAX(0,inputs!$B$31*(H470-inputs!$B$30))</f>
        <v>46486.999999999993</v>
      </c>
      <c r="J470" s="19">
        <f>$H470+(INT(COLUMN(J$1)/2) - 5) * ($A470-$H470)/9</f>
        <v>20000</v>
      </c>
      <c r="K470" s="24">
        <f>MAX(0,I470*(1+inputs!$B$33)-MAX(0,inputs!$B$31*(J470-inputs!$B$30)))</f>
        <v>47184.304999999986</v>
      </c>
      <c r="L470" s="19">
        <f>$H470+(INT(COLUMN(L$1)/2) - 5) * ($A470-$H470)/9</f>
        <v>22977.777777777777</v>
      </c>
      <c r="M470" s="24">
        <f>MAX(0,K470*(1+inputs!$B$33)-MAX(0,inputs!$B$31*(L470-inputs!$B$30)))</f>
        <v>47640.629574999977</v>
      </c>
      <c r="N470" s="19">
        <f>$H470+(INT(COLUMN(N$1)/2) - 5) * ($A470-$H470)/9</f>
        <v>25955.555555555555</v>
      </c>
      <c r="O470" s="24">
        <f>MAX(0,M470*(1+inputs!$B$33)-MAX(0,inputs!$B$31*(N470-inputs!$B$30)))</f>
        <v>47835.799018624966</v>
      </c>
      <c r="P470" s="19">
        <f>$H470+(INT(COLUMN(P$1)/2) - 5) * ($A470-$H470)/9</f>
        <v>28933.333333333336</v>
      </c>
      <c r="Q470" s="24">
        <f>MAX(0,O470*(1+inputs!$B$33)-MAX(0,inputs!$B$31*(P470-inputs!$B$30)))</f>
        <v>47765.89600390433</v>
      </c>
      <c r="R470" s="19">
        <f>$H470+(INT(COLUMN(R$1)/2) - 5) * ($A470-$H470)/9</f>
        <v>31911.111111111109</v>
      </c>
      <c r="S470" s="24">
        <f>MAX(0,Q470*(1+inputs!$B$33)-MAX(0,inputs!$B$31*(R470-inputs!$B$30)))</f>
        <v>47426.944443962886</v>
      </c>
      <c r="T470" s="19">
        <f>$H470+(INT(COLUMN(T$1)/2) - 5) * ($A470-$H470)/9</f>
        <v>34888.888888888891</v>
      </c>
      <c r="U470" s="24">
        <f>MAX(0,S470*(1+inputs!$B$33)-MAX(0,inputs!$B$31*(T470-inputs!$B$30)))</f>
        <v>46814.908610622326</v>
      </c>
      <c r="V470" s="19">
        <f>$H470+(INT(COLUMN(V$1)/2) - 5) * ($A470-$H470)/9</f>
        <v>37866.666666666672</v>
      </c>
      <c r="W470" s="24">
        <f>MAX(0,U470*(1+inputs!$B$33)-MAX(0,inputs!$B$31*(V470-inputs!$B$30)))</f>
        <v>45925.692239781652</v>
      </c>
      <c r="X470" s="19">
        <f>$H470+(INT(COLUMN(X$1)/2) - 5) * ($A470-$H470)/9</f>
        <v>40844.444444444445</v>
      </c>
      <c r="Y470" s="24">
        <f>MAX(0,W470*(1+inputs!$B$33)-MAX(0,inputs!$B$31*(X470-inputs!$B$30)))</f>
        <v>44755.137623378374</v>
      </c>
      <c r="Z470" s="19">
        <f>IF(inputs!$B$27="YES",MAX(0,inputs!$B$31*(X470-inputs!$B$30)),0)</f>
        <v>0</v>
      </c>
      <c r="AA470" s="3">
        <f t="shared" si="30"/>
        <v>11381.475</v>
      </c>
      <c r="AB470" s="1">
        <f t="shared" si="31"/>
        <v>0.33250000000000002</v>
      </c>
      <c r="AC470" s="8">
        <f t="shared" si="28"/>
        <v>35418.525000000001</v>
      </c>
    </row>
    <row r="471" spans="1:29" x14ac:dyDescent="0.2">
      <c r="A471" s="11">
        <f t="shared" si="29"/>
        <v>46900</v>
      </c>
      <c r="B471" s="15">
        <f>inputs!$C$3-MAX(0,MIN((calculations!A471-inputs!$B$8)*0.5,inputs!$C$3))+IF(AND(inputs!$B$23="YES",A471&lt;=inputs!$B$25),inputs!$B$24,0)</f>
        <v>12570</v>
      </c>
      <c r="C471" s="15">
        <f>MAX(0,MIN(A471-B471,inputs!$C$4)*inputs!$B$3)</f>
        <v>6866</v>
      </c>
      <c r="D471" s="16">
        <f>MAX(0,(MIN(A471,inputs!$C$5)-(inputs!$C$4+B471))*inputs!$B$4)</f>
        <v>0</v>
      </c>
      <c r="E471" s="16">
        <f>MAX(0, (calculations!A471-inputs!$C$5)*inputs!$B$5)</f>
        <v>0</v>
      </c>
      <c r="F471" s="19">
        <f>MAX(0,inputs!$B$13*(MIN(calculations!A471,inputs!$C$14)-inputs!$C$13))+MAX(0,inputs!$B$14*(calculations!A471-inputs!$C$14))</f>
        <v>4548.7250000000004</v>
      </c>
      <c r="G471" s="22">
        <f>MAX(MIN((calculations!A471-inputs!$B$21)/10000,100%),0) * inputs!$B$18</f>
        <v>0</v>
      </c>
      <c r="H471" s="24">
        <f>MIN(inputs!$B$32,A471)</f>
        <v>20000</v>
      </c>
      <c r="I471" s="24">
        <f>inputs!$B$29*(1+inputs!$B$33)-MAX(0,inputs!$B$31*(H471-inputs!$B$30))</f>
        <v>46486.999999999993</v>
      </c>
      <c r="J471" s="19">
        <f>$H471+(INT(COLUMN(J$1)/2) - 5) * ($A471-$H471)/9</f>
        <v>20000</v>
      </c>
      <c r="K471" s="24">
        <f>MAX(0,I471*(1+inputs!$B$33)-MAX(0,inputs!$B$31*(J471-inputs!$B$30)))</f>
        <v>47184.304999999986</v>
      </c>
      <c r="L471" s="19">
        <f>$H471+(INT(COLUMN(L$1)/2) - 5) * ($A471-$H471)/9</f>
        <v>22988.888888888891</v>
      </c>
      <c r="M471" s="24">
        <f>MAX(0,K471*(1+inputs!$B$33)-MAX(0,inputs!$B$31*(L471-inputs!$B$30)))</f>
        <v>47639.629574999977</v>
      </c>
      <c r="N471" s="19">
        <f>$H471+(INT(COLUMN(N$1)/2) - 5) * ($A471-$H471)/9</f>
        <v>25977.777777777777</v>
      </c>
      <c r="O471" s="24">
        <f>MAX(0,M471*(1+inputs!$B$33)-MAX(0,inputs!$B$31*(N471-inputs!$B$30)))</f>
        <v>47832.784018624967</v>
      </c>
      <c r="P471" s="19">
        <f>$H471+(INT(COLUMN(P$1)/2) - 5) * ($A471-$H471)/9</f>
        <v>28966.666666666664</v>
      </c>
      <c r="Q471" s="24">
        <f>MAX(0,O471*(1+inputs!$B$33)-MAX(0,inputs!$B$31*(P471-inputs!$B$30)))</f>
        <v>47759.835778904337</v>
      </c>
      <c r="R471" s="19">
        <f>$H471+(INT(COLUMN(R$1)/2) - 5) * ($A471-$H471)/9</f>
        <v>31955.555555555555</v>
      </c>
      <c r="S471" s="24">
        <f>MAX(0,Q471*(1+inputs!$B$33)-MAX(0,inputs!$B$31*(R471-inputs!$B$30)))</f>
        <v>47416.793315587893</v>
      </c>
      <c r="T471" s="19">
        <f>$H471+(INT(COLUMN(T$1)/2) - 5) * ($A471-$H471)/9</f>
        <v>34944.444444444445</v>
      </c>
      <c r="U471" s="24">
        <f>MAX(0,S471*(1+inputs!$B$33)-MAX(0,inputs!$B$31*(T471-inputs!$B$30)))</f>
        <v>46799.605215321702</v>
      </c>
      <c r="V471" s="19">
        <f>$H471+(INT(COLUMN(V$1)/2) - 5) * ($A471-$H471)/9</f>
        <v>37933.333333333328</v>
      </c>
      <c r="W471" s="24">
        <f>MAX(0,U471*(1+inputs!$B$33)-MAX(0,inputs!$B$31*(V471-inputs!$B$30)))</f>
        <v>45904.159293551522</v>
      </c>
      <c r="X471" s="19">
        <f>$H471+(INT(COLUMN(X$1)/2) - 5) * ($A471-$H471)/9</f>
        <v>40922.222222222219</v>
      </c>
      <c r="Y471" s="24">
        <f>MAX(0,W471*(1+inputs!$B$33)-MAX(0,inputs!$B$31*(X471-inputs!$B$30)))</f>
        <v>44726.281682954788</v>
      </c>
      <c r="Z471" s="19">
        <f>IF(inputs!$B$27="YES",MAX(0,inputs!$B$31*(X471-inputs!$B$30)),0)</f>
        <v>0</v>
      </c>
      <c r="AA471" s="3">
        <f t="shared" si="30"/>
        <v>11414.725</v>
      </c>
      <c r="AB471" s="1">
        <f t="shared" si="31"/>
        <v>0.33250000000000002</v>
      </c>
      <c r="AC471" s="8">
        <f t="shared" si="28"/>
        <v>35485.275000000001</v>
      </c>
    </row>
    <row r="472" spans="1:29" x14ac:dyDescent="0.2">
      <c r="A472" s="11">
        <f t="shared" si="29"/>
        <v>47000</v>
      </c>
      <c r="B472" s="15">
        <f>inputs!$C$3-MAX(0,MIN((calculations!A472-inputs!$B$8)*0.5,inputs!$C$3))+IF(AND(inputs!$B$23="YES",A472&lt;=inputs!$B$25),inputs!$B$24,0)</f>
        <v>12570</v>
      </c>
      <c r="C472" s="15">
        <f>MAX(0,MIN(A472-B472,inputs!$C$4)*inputs!$B$3)</f>
        <v>6886</v>
      </c>
      <c r="D472" s="16">
        <f>MAX(0,(MIN(A472,inputs!$C$5)-(inputs!$C$4+B472))*inputs!$B$4)</f>
        <v>0</v>
      </c>
      <c r="E472" s="16">
        <f>MAX(0, (calculations!A472-inputs!$C$5)*inputs!$B$5)</f>
        <v>0</v>
      </c>
      <c r="F472" s="19">
        <f>MAX(0,inputs!$B$13*(MIN(calculations!A472,inputs!$C$14)-inputs!$C$13))+MAX(0,inputs!$B$14*(calculations!A472-inputs!$C$14))</f>
        <v>4561.9750000000004</v>
      </c>
      <c r="G472" s="22">
        <f>MAX(MIN((calculations!A472-inputs!$B$21)/10000,100%),0) * inputs!$B$18</f>
        <v>0</v>
      </c>
      <c r="H472" s="24">
        <f>MIN(inputs!$B$32,A472)</f>
        <v>20000</v>
      </c>
      <c r="I472" s="24">
        <f>inputs!$B$29*(1+inputs!$B$33)-MAX(0,inputs!$B$31*(H472-inputs!$B$30))</f>
        <v>46486.999999999993</v>
      </c>
      <c r="J472" s="19">
        <f>$H472+(INT(COLUMN(J$1)/2) - 5) * ($A472-$H472)/9</f>
        <v>20000</v>
      </c>
      <c r="K472" s="24">
        <f>MAX(0,I472*(1+inputs!$B$33)-MAX(0,inputs!$B$31*(J472-inputs!$B$30)))</f>
        <v>47184.304999999986</v>
      </c>
      <c r="L472" s="19">
        <f>$H472+(INT(COLUMN(L$1)/2) - 5) * ($A472-$H472)/9</f>
        <v>23000</v>
      </c>
      <c r="M472" s="24">
        <f>MAX(0,K472*(1+inputs!$B$33)-MAX(0,inputs!$B$31*(L472-inputs!$B$30)))</f>
        <v>47638.629574999977</v>
      </c>
      <c r="N472" s="19">
        <f>$H472+(INT(COLUMN(N$1)/2) - 5) * ($A472-$H472)/9</f>
        <v>26000</v>
      </c>
      <c r="O472" s="24">
        <f>MAX(0,M472*(1+inputs!$B$33)-MAX(0,inputs!$B$31*(N472-inputs!$B$30)))</f>
        <v>47829.769018624967</v>
      </c>
      <c r="P472" s="19">
        <f>$H472+(INT(COLUMN(P$1)/2) - 5) * ($A472-$H472)/9</f>
        <v>29000</v>
      </c>
      <c r="Q472" s="24">
        <f>MAX(0,O472*(1+inputs!$B$33)-MAX(0,inputs!$B$31*(P472-inputs!$B$30)))</f>
        <v>47753.775553904336</v>
      </c>
      <c r="R472" s="19">
        <f>$H472+(INT(COLUMN(R$1)/2) - 5) * ($A472-$H472)/9</f>
        <v>32000</v>
      </c>
      <c r="S472" s="24">
        <f>MAX(0,Q472*(1+inputs!$B$33)-MAX(0,inputs!$B$31*(R472-inputs!$B$30)))</f>
        <v>47406.642187212892</v>
      </c>
      <c r="T472" s="19">
        <f>$H472+(INT(COLUMN(T$1)/2) - 5) * ($A472-$H472)/9</f>
        <v>35000</v>
      </c>
      <c r="U472" s="24">
        <f>MAX(0,S472*(1+inputs!$B$33)-MAX(0,inputs!$B$31*(T472-inputs!$B$30)))</f>
        <v>46784.301820021079</v>
      </c>
      <c r="V472" s="19">
        <f>$H472+(INT(COLUMN(V$1)/2) - 5) * ($A472-$H472)/9</f>
        <v>38000</v>
      </c>
      <c r="W472" s="24">
        <f>MAX(0,U472*(1+inputs!$B$33)-MAX(0,inputs!$B$31*(V472-inputs!$B$30)))</f>
        <v>45882.626347321391</v>
      </c>
      <c r="X472" s="19">
        <f>$H472+(INT(COLUMN(X$1)/2) - 5) * ($A472-$H472)/9</f>
        <v>41000</v>
      </c>
      <c r="Y472" s="24">
        <f>MAX(0,W472*(1+inputs!$B$33)-MAX(0,inputs!$B$31*(X472-inputs!$B$30)))</f>
        <v>44697.425742531203</v>
      </c>
      <c r="Z472" s="19">
        <f>IF(inputs!$B$27="YES",MAX(0,inputs!$B$31*(X472-inputs!$B$30)),0)</f>
        <v>0</v>
      </c>
      <c r="AA472" s="3">
        <f t="shared" si="30"/>
        <v>11447.975</v>
      </c>
      <c r="AB472" s="1">
        <f t="shared" si="31"/>
        <v>0.33250000000000002</v>
      </c>
      <c r="AC472" s="8">
        <f t="shared" si="28"/>
        <v>35552.025000000001</v>
      </c>
    </row>
    <row r="473" spans="1:29" x14ac:dyDescent="0.2">
      <c r="A473" s="11">
        <f t="shared" si="29"/>
        <v>47100</v>
      </c>
      <c r="B473" s="15">
        <f>inputs!$C$3-MAX(0,MIN((calculations!A473-inputs!$B$8)*0.5,inputs!$C$3))+IF(AND(inputs!$B$23="YES",A473&lt;=inputs!$B$25),inputs!$B$24,0)</f>
        <v>12570</v>
      </c>
      <c r="C473" s="15">
        <f>MAX(0,MIN(A473-B473,inputs!$C$4)*inputs!$B$3)</f>
        <v>6906</v>
      </c>
      <c r="D473" s="16">
        <f>MAX(0,(MIN(A473,inputs!$C$5)-(inputs!$C$4+B473))*inputs!$B$4)</f>
        <v>0</v>
      </c>
      <c r="E473" s="16">
        <f>MAX(0, (calculations!A473-inputs!$C$5)*inputs!$B$5)</f>
        <v>0</v>
      </c>
      <c r="F473" s="19">
        <f>MAX(0,inputs!$B$13*(MIN(calculations!A473,inputs!$C$14)-inputs!$C$13))+MAX(0,inputs!$B$14*(calculations!A473-inputs!$C$14))</f>
        <v>4575.2250000000004</v>
      </c>
      <c r="G473" s="22">
        <f>MAX(MIN((calculations!A473-inputs!$B$21)/10000,100%),0) * inputs!$B$18</f>
        <v>0</v>
      </c>
      <c r="H473" s="24">
        <f>MIN(inputs!$B$32,A473)</f>
        <v>20000</v>
      </c>
      <c r="I473" s="24">
        <f>inputs!$B$29*(1+inputs!$B$33)-MAX(0,inputs!$B$31*(H473-inputs!$B$30))</f>
        <v>46486.999999999993</v>
      </c>
      <c r="J473" s="19">
        <f>$H473+(INT(COLUMN(J$1)/2) - 5) * ($A473-$H473)/9</f>
        <v>20000</v>
      </c>
      <c r="K473" s="24">
        <f>MAX(0,I473*(1+inputs!$B$33)-MAX(0,inputs!$B$31*(J473-inputs!$B$30)))</f>
        <v>47184.304999999986</v>
      </c>
      <c r="L473" s="19">
        <f>$H473+(INT(COLUMN(L$1)/2) - 5) * ($A473-$H473)/9</f>
        <v>23011.111111111109</v>
      </c>
      <c r="M473" s="24">
        <f>MAX(0,K473*(1+inputs!$B$33)-MAX(0,inputs!$B$31*(L473-inputs!$B$30)))</f>
        <v>47637.629574999977</v>
      </c>
      <c r="N473" s="19">
        <f>$H473+(INT(COLUMN(N$1)/2) - 5) * ($A473-$H473)/9</f>
        <v>26022.222222222223</v>
      </c>
      <c r="O473" s="24">
        <f>MAX(0,M473*(1+inputs!$B$33)-MAX(0,inputs!$B$31*(N473-inputs!$B$30)))</f>
        <v>47826.754018624968</v>
      </c>
      <c r="P473" s="19">
        <f>$H473+(INT(COLUMN(P$1)/2) - 5) * ($A473-$H473)/9</f>
        <v>29033.333333333336</v>
      </c>
      <c r="Q473" s="24">
        <f>MAX(0,O473*(1+inputs!$B$33)-MAX(0,inputs!$B$31*(P473-inputs!$B$30)))</f>
        <v>47747.715328904334</v>
      </c>
      <c r="R473" s="19">
        <f>$H473+(INT(COLUMN(R$1)/2) - 5) * ($A473-$H473)/9</f>
        <v>32044.444444444445</v>
      </c>
      <c r="S473" s="24">
        <f>MAX(0,Q473*(1+inputs!$B$33)-MAX(0,inputs!$B$31*(R473-inputs!$B$30)))</f>
        <v>47396.491058837892</v>
      </c>
      <c r="T473" s="19">
        <f>$H473+(INT(COLUMN(T$1)/2) - 5) * ($A473-$H473)/9</f>
        <v>35055.555555555555</v>
      </c>
      <c r="U473" s="24">
        <f>MAX(0,S473*(1+inputs!$B$33)-MAX(0,inputs!$B$31*(T473-inputs!$B$30)))</f>
        <v>46768.998424720456</v>
      </c>
      <c r="V473" s="19">
        <f>$H473+(INT(COLUMN(V$1)/2) - 5) * ($A473-$H473)/9</f>
        <v>38066.666666666672</v>
      </c>
      <c r="W473" s="24">
        <f>MAX(0,U473*(1+inputs!$B$33)-MAX(0,inputs!$B$31*(V473-inputs!$B$30)))</f>
        <v>45861.093401091253</v>
      </c>
      <c r="X473" s="19">
        <f>$H473+(INT(COLUMN(X$1)/2) - 5) * ($A473-$H473)/9</f>
        <v>41077.777777777781</v>
      </c>
      <c r="Y473" s="24">
        <f>MAX(0,W473*(1+inputs!$B$33)-MAX(0,inputs!$B$31*(X473-inputs!$B$30)))</f>
        <v>44668.569802107617</v>
      </c>
      <c r="Z473" s="19">
        <f>IF(inputs!$B$27="YES",MAX(0,inputs!$B$31*(X473-inputs!$B$30)),0)</f>
        <v>0</v>
      </c>
      <c r="AA473" s="3">
        <f t="shared" si="30"/>
        <v>11481.225</v>
      </c>
      <c r="AB473" s="1">
        <f t="shared" si="31"/>
        <v>0.33250000000000002</v>
      </c>
      <c r="AC473" s="8">
        <f t="shared" si="28"/>
        <v>35618.775000000001</v>
      </c>
    </row>
    <row r="474" spans="1:29" x14ac:dyDescent="0.2">
      <c r="A474" s="11">
        <f t="shared" si="29"/>
        <v>47200</v>
      </c>
      <c r="B474" s="15">
        <f>inputs!$C$3-MAX(0,MIN((calculations!A474-inputs!$B$8)*0.5,inputs!$C$3))+IF(AND(inputs!$B$23="YES",A474&lt;=inputs!$B$25),inputs!$B$24,0)</f>
        <v>12570</v>
      </c>
      <c r="C474" s="15">
        <f>MAX(0,MIN(A474-B474,inputs!$C$4)*inputs!$B$3)</f>
        <v>6926</v>
      </c>
      <c r="D474" s="16">
        <f>MAX(0,(MIN(A474,inputs!$C$5)-(inputs!$C$4+B474))*inputs!$B$4)</f>
        <v>0</v>
      </c>
      <c r="E474" s="16">
        <f>MAX(0, (calculations!A474-inputs!$C$5)*inputs!$B$5)</f>
        <v>0</v>
      </c>
      <c r="F474" s="19">
        <f>MAX(0,inputs!$B$13*(MIN(calculations!A474,inputs!$C$14)-inputs!$C$13))+MAX(0,inputs!$B$14*(calculations!A474-inputs!$C$14))</f>
        <v>4588.4750000000004</v>
      </c>
      <c r="G474" s="22">
        <f>MAX(MIN((calculations!A474-inputs!$B$21)/10000,100%),0) * inputs!$B$18</f>
        <v>0</v>
      </c>
      <c r="H474" s="24">
        <f>MIN(inputs!$B$32,A474)</f>
        <v>20000</v>
      </c>
      <c r="I474" s="24">
        <f>inputs!$B$29*(1+inputs!$B$33)-MAX(0,inputs!$B$31*(H474-inputs!$B$30))</f>
        <v>46486.999999999993</v>
      </c>
      <c r="J474" s="19">
        <f>$H474+(INT(COLUMN(J$1)/2) - 5) * ($A474-$H474)/9</f>
        <v>20000</v>
      </c>
      <c r="K474" s="24">
        <f>MAX(0,I474*(1+inputs!$B$33)-MAX(0,inputs!$B$31*(J474-inputs!$B$30)))</f>
        <v>47184.304999999986</v>
      </c>
      <c r="L474" s="19">
        <f>$H474+(INT(COLUMN(L$1)/2) - 5) * ($A474-$H474)/9</f>
        <v>23022.222222222223</v>
      </c>
      <c r="M474" s="24">
        <f>MAX(0,K474*(1+inputs!$B$33)-MAX(0,inputs!$B$31*(L474-inputs!$B$30)))</f>
        <v>47636.629574999977</v>
      </c>
      <c r="N474" s="19">
        <f>$H474+(INT(COLUMN(N$1)/2) - 5) * ($A474-$H474)/9</f>
        <v>26044.444444444445</v>
      </c>
      <c r="O474" s="24">
        <f>MAX(0,M474*(1+inputs!$B$33)-MAX(0,inputs!$B$31*(N474-inputs!$B$30)))</f>
        <v>47823.739018624969</v>
      </c>
      <c r="P474" s="19">
        <f>$H474+(INT(COLUMN(P$1)/2) - 5) * ($A474-$H474)/9</f>
        <v>29066.666666666664</v>
      </c>
      <c r="Q474" s="24">
        <f>MAX(0,O474*(1+inputs!$B$33)-MAX(0,inputs!$B$31*(P474-inputs!$B$30)))</f>
        <v>47741.655103904333</v>
      </c>
      <c r="R474" s="19">
        <f>$H474+(INT(COLUMN(R$1)/2) - 5) * ($A474-$H474)/9</f>
        <v>32088.888888888891</v>
      </c>
      <c r="S474" s="24">
        <f>MAX(0,Q474*(1+inputs!$B$33)-MAX(0,inputs!$B$31*(R474-inputs!$B$30)))</f>
        <v>47386.339930462891</v>
      </c>
      <c r="T474" s="19">
        <f>$H474+(INT(COLUMN(T$1)/2) - 5) * ($A474-$H474)/9</f>
        <v>35111.111111111109</v>
      </c>
      <c r="U474" s="24">
        <f>MAX(0,S474*(1+inputs!$B$33)-MAX(0,inputs!$B$31*(T474-inputs!$B$30)))</f>
        <v>46753.695029419825</v>
      </c>
      <c r="V474" s="19">
        <f>$H474+(INT(COLUMN(V$1)/2) - 5) * ($A474-$H474)/9</f>
        <v>38133.333333333328</v>
      </c>
      <c r="W474" s="24">
        <f>MAX(0,U474*(1+inputs!$B$33)-MAX(0,inputs!$B$31*(V474-inputs!$B$30)))</f>
        <v>45839.560454861115</v>
      </c>
      <c r="X474" s="19">
        <f>$H474+(INT(COLUMN(X$1)/2) - 5) * ($A474-$H474)/9</f>
        <v>41155.555555555555</v>
      </c>
      <c r="Y474" s="24">
        <f>MAX(0,W474*(1+inputs!$B$33)-MAX(0,inputs!$B$31*(X474-inputs!$B$30)))</f>
        <v>44639.713861684024</v>
      </c>
      <c r="Z474" s="19">
        <f>IF(inputs!$B$27="YES",MAX(0,inputs!$B$31*(X474-inputs!$B$30)),0)</f>
        <v>0</v>
      </c>
      <c r="AA474" s="3">
        <f t="shared" si="30"/>
        <v>11514.475</v>
      </c>
      <c r="AB474" s="1">
        <f t="shared" si="31"/>
        <v>0.33250000000000002</v>
      </c>
      <c r="AC474" s="8">
        <f t="shared" si="28"/>
        <v>35685.525000000001</v>
      </c>
    </row>
    <row r="475" spans="1:29" x14ac:dyDescent="0.2">
      <c r="A475" s="11">
        <f t="shared" si="29"/>
        <v>47300</v>
      </c>
      <c r="B475" s="15">
        <f>inputs!$C$3-MAX(0,MIN((calculations!A475-inputs!$B$8)*0.5,inputs!$C$3))+IF(AND(inputs!$B$23="YES",A475&lt;=inputs!$B$25),inputs!$B$24,0)</f>
        <v>12570</v>
      </c>
      <c r="C475" s="15">
        <f>MAX(0,MIN(A475-B475,inputs!$C$4)*inputs!$B$3)</f>
        <v>6946</v>
      </c>
      <c r="D475" s="16">
        <f>MAX(0,(MIN(A475,inputs!$C$5)-(inputs!$C$4+B475))*inputs!$B$4)</f>
        <v>0</v>
      </c>
      <c r="E475" s="16">
        <f>MAX(0, (calculations!A475-inputs!$C$5)*inputs!$B$5)</f>
        <v>0</v>
      </c>
      <c r="F475" s="19">
        <f>MAX(0,inputs!$B$13*(MIN(calculations!A475,inputs!$C$14)-inputs!$C$13))+MAX(0,inputs!$B$14*(calculations!A475-inputs!$C$14))</f>
        <v>4601.7250000000004</v>
      </c>
      <c r="G475" s="22">
        <f>MAX(MIN((calculations!A475-inputs!$B$21)/10000,100%),0) * inputs!$B$18</f>
        <v>0</v>
      </c>
      <c r="H475" s="24">
        <f>MIN(inputs!$B$32,A475)</f>
        <v>20000</v>
      </c>
      <c r="I475" s="24">
        <f>inputs!$B$29*(1+inputs!$B$33)-MAX(0,inputs!$B$31*(H475-inputs!$B$30))</f>
        <v>46486.999999999993</v>
      </c>
      <c r="J475" s="19">
        <f>$H475+(INT(COLUMN(J$1)/2) - 5) * ($A475-$H475)/9</f>
        <v>20000</v>
      </c>
      <c r="K475" s="24">
        <f>MAX(0,I475*(1+inputs!$B$33)-MAX(0,inputs!$B$31*(J475-inputs!$B$30)))</f>
        <v>47184.304999999986</v>
      </c>
      <c r="L475" s="19">
        <f>$H475+(INT(COLUMN(L$1)/2) - 5) * ($A475-$H475)/9</f>
        <v>23033.333333333332</v>
      </c>
      <c r="M475" s="24">
        <f>MAX(0,K475*(1+inputs!$B$33)-MAX(0,inputs!$B$31*(L475-inputs!$B$30)))</f>
        <v>47635.629574999977</v>
      </c>
      <c r="N475" s="19">
        <f>$H475+(INT(COLUMN(N$1)/2) - 5) * ($A475-$H475)/9</f>
        <v>26066.666666666668</v>
      </c>
      <c r="O475" s="24">
        <f>MAX(0,M475*(1+inputs!$B$33)-MAX(0,inputs!$B$31*(N475-inputs!$B$30)))</f>
        <v>47820.724018624969</v>
      </c>
      <c r="P475" s="19">
        <f>$H475+(INT(COLUMN(P$1)/2) - 5) * ($A475-$H475)/9</f>
        <v>29100</v>
      </c>
      <c r="Q475" s="24">
        <f>MAX(0,O475*(1+inputs!$B$33)-MAX(0,inputs!$B$31*(P475-inputs!$B$30)))</f>
        <v>47735.59487890434</v>
      </c>
      <c r="R475" s="19">
        <f>$H475+(INT(COLUMN(R$1)/2) - 5) * ($A475-$H475)/9</f>
        <v>32133.333333333336</v>
      </c>
      <c r="S475" s="24">
        <f>MAX(0,Q475*(1+inputs!$B$33)-MAX(0,inputs!$B$31*(R475-inputs!$B$30)))</f>
        <v>47376.188802087898</v>
      </c>
      <c r="T475" s="19">
        <f>$H475+(INT(COLUMN(T$1)/2) - 5) * ($A475-$H475)/9</f>
        <v>35166.666666666664</v>
      </c>
      <c r="U475" s="24">
        <f>MAX(0,S475*(1+inputs!$B$33)-MAX(0,inputs!$B$31*(T475-inputs!$B$30)))</f>
        <v>46738.391634119209</v>
      </c>
      <c r="V475" s="19">
        <f>$H475+(INT(COLUMN(V$1)/2) - 5) * ($A475-$H475)/9</f>
        <v>38200</v>
      </c>
      <c r="W475" s="24">
        <f>MAX(0,U475*(1+inputs!$B$33)-MAX(0,inputs!$B$31*(V475-inputs!$B$30)))</f>
        <v>45818.027508630992</v>
      </c>
      <c r="X475" s="19">
        <f>$H475+(INT(COLUMN(X$1)/2) - 5) * ($A475-$H475)/9</f>
        <v>41233.333333333328</v>
      </c>
      <c r="Y475" s="24">
        <f>MAX(0,W475*(1+inputs!$B$33)-MAX(0,inputs!$B$31*(X475-inputs!$B$30)))</f>
        <v>44610.857921260453</v>
      </c>
      <c r="Z475" s="19">
        <f>IF(inputs!$B$27="YES",MAX(0,inputs!$B$31*(X475-inputs!$B$30)),0)</f>
        <v>0</v>
      </c>
      <c r="AA475" s="3">
        <f t="shared" si="30"/>
        <v>11547.725</v>
      </c>
      <c r="AB475" s="1">
        <f t="shared" si="31"/>
        <v>0.33250000000000002</v>
      </c>
      <c r="AC475" s="8">
        <f t="shared" si="28"/>
        <v>35752.275000000001</v>
      </c>
    </row>
    <row r="476" spans="1:29" x14ac:dyDescent="0.2">
      <c r="A476" s="11">
        <f t="shared" si="29"/>
        <v>47400</v>
      </c>
      <c r="B476" s="15">
        <f>inputs!$C$3-MAX(0,MIN((calculations!A476-inputs!$B$8)*0.5,inputs!$C$3))+IF(AND(inputs!$B$23="YES",A476&lt;=inputs!$B$25),inputs!$B$24,0)</f>
        <v>12570</v>
      </c>
      <c r="C476" s="15">
        <f>MAX(0,MIN(A476-B476,inputs!$C$4)*inputs!$B$3)</f>
        <v>6966</v>
      </c>
      <c r="D476" s="16">
        <f>MAX(0,(MIN(A476,inputs!$C$5)-(inputs!$C$4+B476))*inputs!$B$4)</f>
        <v>0</v>
      </c>
      <c r="E476" s="16">
        <f>MAX(0, (calculations!A476-inputs!$C$5)*inputs!$B$5)</f>
        <v>0</v>
      </c>
      <c r="F476" s="19">
        <f>MAX(0,inputs!$B$13*(MIN(calculations!A476,inputs!$C$14)-inputs!$C$13))+MAX(0,inputs!$B$14*(calculations!A476-inputs!$C$14))</f>
        <v>4614.9750000000004</v>
      </c>
      <c r="G476" s="22">
        <f>MAX(MIN((calculations!A476-inputs!$B$21)/10000,100%),0) * inputs!$B$18</f>
        <v>0</v>
      </c>
      <c r="H476" s="24">
        <f>MIN(inputs!$B$32,A476)</f>
        <v>20000</v>
      </c>
      <c r="I476" s="24">
        <f>inputs!$B$29*(1+inputs!$B$33)-MAX(0,inputs!$B$31*(H476-inputs!$B$30))</f>
        <v>46486.999999999993</v>
      </c>
      <c r="J476" s="19">
        <f>$H476+(INT(COLUMN(J$1)/2) - 5) * ($A476-$H476)/9</f>
        <v>20000</v>
      </c>
      <c r="K476" s="24">
        <f>MAX(0,I476*(1+inputs!$B$33)-MAX(0,inputs!$B$31*(J476-inputs!$B$30)))</f>
        <v>47184.304999999986</v>
      </c>
      <c r="L476" s="19">
        <f>$H476+(INT(COLUMN(L$1)/2) - 5) * ($A476-$H476)/9</f>
        <v>23044.444444444445</v>
      </c>
      <c r="M476" s="24">
        <f>MAX(0,K476*(1+inputs!$B$33)-MAX(0,inputs!$B$31*(L476-inputs!$B$30)))</f>
        <v>47634.629574999977</v>
      </c>
      <c r="N476" s="19">
        <f>$H476+(INT(COLUMN(N$1)/2) - 5) * ($A476-$H476)/9</f>
        <v>26088.888888888891</v>
      </c>
      <c r="O476" s="24">
        <f>MAX(0,M476*(1+inputs!$B$33)-MAX(0,inputs!$B$31*(N476-inputs!$B$30)))</f>
        <v>47817.70901862497</v>
      </c>
      <c r="P476" s="19">
        <f>$H476+(INT(COLUMN(P$1)/2) - 5) * ($A476-$H476)/9</f>
        <v>29133.333333333336</v>
      </c>
      <c r="Q476" s="24">
        <f>MAX(0,O476*(1+inputs!$B$33)-MAX(0,inputs!$B$31*(P476-inputs!$B$30)))</f>
        <v>47729.534653904338</v>
      </c>
      <c r="R476" s="19">
        <f>$H476+(INT(COLUMN(R$1)/2) - 5) * ($A476-$H476)/9</f>
        <v>32177.777777777777</v>
      </c>
      <c r="S476" s="24">
        <f>MAX(0,Q476*(1+inputs!$B$33)-MAX(0,inputs!$B$31*(R476-inputs!$B$30)))</f>
        <v>47366.037673712897</v>
      </c>
      <c r="T476" s="19">
        <f>$H476+(INT(COLUMN(T$1)/2) - 5) * ($A476-$H476)/9</f>
        <v>35222.222222222219</v>
      </c>
      <c r="U476" s="24">
        <f>MAX(0,S476*(1+inputs!$B$33)-MAX(0,inputs!$B$31*(T476-inputs!$B$30)))</f>
        <v>46723.088238818586</v>
      </c>
      <c r="V476" s="19">
        <f>$H476+(INT(COLUMN(V$1)/2) - 5) * ($A476-$H476)/9</f>
        <v>38266.666666666672</v>
      </c>
      <c r="W476" s="24">
        <f>MAX(0,U476*(1+inputs!$B$33)-MAX(0,inputs!$B$31*(V476-inputs!$B$30)))</f>
        <v>45796.494562400854</v>
      </c>
      <c r="X476" s="19">
        <f>$H476+(INT(COLUMN(X$1)/2) - 5) * ($A476-$H476)/9</f>
        <v>41311.111111111109</v>
      </c>
      <c r="Y476" s="24">
        <f>MAX(0,W476*(1+inputs!$B$33)-MAX(0,inputs!$B$31*(X476-inputs!$B$30)))</f>
        <v>44582.00198083686</v>
      </c>
      <c r="Z476" s="19">
        <f>IF(inputs!$B$27="YES",MAX(0,inputs!$B$31*(X476-inputs!$B$30)),0)</f>
        <v>0</v>
      </c>
      <c r="AA476" s="3">
        <f t="shared" si="30"/>
        <v>11580.975</v>
      </c>
      <c r="AB476" s="1">
        <f t="shared" si="31"/>
        <v>0.33250000000000002</v>
      </c>
      <c r="AC476" s="8">
        <f t="shared" si="28"/>
        <v>35819.025000000001</v>
      </c>
    </row>
    <row r="477" spans="1:29" x14ac:dyDescent="0.2">
      <c r="A477" s="11">
        <f t="shared" si="29"/>
        <v>47500</v>
      </c>
      <c r="B477" s="15">
        <f>inputs!$C$3-MAX(0,MIN((calculations!A477-inputs!$B$8)*0.5,inputs!$C$3))+IF(AND(inputs!$B$23="YES",A477&lt;=inputs!$B$25),inputs!$B$24,0)</f>
        <v>12570</v>
      </c>
      <c r="C477" s="15">
        <f>MAX(0,MIN(A477-B477,inputs!$C$4)*inputs!$B$3)</f>
        <v>6986</v>
      </c>
      <c r="D477" s="16">
        <f>MAX(0,(MIN(A477,inputs!$C$5)-(inputs!$C$4+B477))*inputs!$B$4)</f>
        <v>0</v>
      </c>
      <c r="E477" s="16">
        <f>MAX(0, (calculations!A477-inputs!$C$5)*inputs!$B$5)</f>
        <v>0</v>
      </c>
      <c r="F477" s="19">
        <f>MAX(0,inputs!$B$13*(MIN(calculations!A477,inputs!$C$14)-inputs!$C$13))+MAX(0,inputs!$B$14*(calculations!A477-inputs!$C$14))</f>
        <v>4628.2250000000004</v>
      </c>
      <c r="G477" s="22">
        <f>MAX(MIN((calculations!A477-inputs!$B$21)/10000,100%),0) * inputs!$B$18</f>
        <v>0</v>
      </c>
      <c r="H477" s="24">
        <f>MIN(inputs!$B$32,A477)</f>
        <v>20000</v>
      </c>
      <c r="I477" s="24">
        <f>inputs!$B$29*(1+inputs!$B$33)-MAX(0,inputs!$B$31*(H477-inputs!$B$30))</f>
        <v>46486.999999999993</v>
      </c>
      <c r="J477" s="19">
        <f>$H477+(INT(COLUMN(J$1)/2) - 5) * ($A477-$H477)/9</f>
        <v>20000</v>
      </c>
      <c r="K477" s="24">
        <f>MAX(0,I477*(1+inputs!$B$33)-MAX(0,inputs!$B$31*(J477-inputs!$B$30)))</f>
        <v>47184.304999999986</v>
      </c>
      <c r="L477" s="19">
        <f>$H477+(INT(COLUMN(L$1)/2) - 5) * ($A477-$H477)/9</f>
        <v>23055.555555555555</v>
      </c>
      <c r="M477" s="24">
        <f>MAX(0,K477*(1+inputs!$B$33)-MAX(0,inputs!$B$31*(L477-inputs!$B$30)))</f>
        <v>47633.629574999977</v>
      </c>
      <c r="N477" s="19">
        <f>$H477+(INT(COLUMN(N$1)/2) - 5) * ($A477-$H477)/9</f>
        <v>26111.111111111109</v>
      </c>
      <c r="O477" s="24">
        <f>MAX(0,M477*(1+inputs!$B$33)-MAX(0,inputs!$B$31*(N477-inputs!$B$30)))</f>
        <v>47814.69401862497</v>
      </c>
      <c r="P477" s="19">
        <f>$H477+(INT(COLUMN(P$1)/2) - 5) * ($A477-$H477)/9</f>
        <v>29166.666666666664</v>
      </c>
      <c r="Q477" s="24">
        <f>MAX(0,O477*(1+inputs!$B$33)-MAX(0,inputs!$B$31*(P477-inputs!$B$30)))</f>
        <v>47723.474428904337</v>
      </c>
      <c r="R477" s="19">
        <f>$H477+(INT(COLUMN(R$1)/2) - 5) * ($A477-$H477)/9</f>
        <v>32222.222222222223</v>
      </c>
      <c r="S477" s="24">
        <f>MAX(0,Q477*(1+inputs!$B$33)-MAX(0,inputs!$B$31*(R477-inputs!$B$30)))</f>
        <v>47355.886545337897</v>
      </c>
      <c r="T477" s="19">
        <f>$H477+(INT(COLUMN(T$1)/2) - 5) * ($A477-$H477)/9</f>
        <v>35277.777777777781</v>
      </c>
      <c r="U477" s="24">
        <f>MAX(0,S477*(1+inputs!$B$33)-MAX(0,inputs!$B$31*(T477-inputs!$B$30)))</f>
        <v>46707.784843517955</v>
      </c>
      <c r="V477" s="19">
        <f>$H477+(INT(COLUMN(V$1)/2) - 5) * ($A477-$H477)/9</f>
        <v>38333.333333333328</v>
      </c>
      <c r="W477" s="24">
        <f>MAX(0,U477*(1+inputs!$B$33)-MAX(0,inputs!$B$31*(V477-inputs!$B$30)))</f>
        <v>45774.961616170716</v>
      </c>
      <c r="X477" s="19">
        <f>$H477+(INT(COLUMN(X$1)/2) - 5) * ($A477-$H477)/9</f>
        <v>41388.888888888891</v>
      </c>
      <c r="Y477" s="24">
        <f>MAX(0,W477*(1+inputs!$B$33)-MAX(0,inputs!$B$31*(X477-inputs!$B$30)))</f>
        <v>44553.146040413267</v>
      </c>
      <c r="Z477" s="19">
        <f>IF(inputs!$B$27="YES",MAX(0,inputs!$B$31*(X477-inputs!$B$30)),0)</f>
        <v>0</v>
      </c>
      <c r="AA477" s="3">
        <f t="shared" si="30"/>
        <v>11614.225</v>
      </c>
      <c r="AB477" s="1">
        <f t="shared" si="31"/>
        <v>0.33250000000000002</v>
      </c>
      <c r="AC477" s="8">
        <f t="shared" si="28"/>
        <v>35885.775000000001</v>
      </c>
    </row>
    <row r="478" spans="1:29" x14ac:dyDescent="0.2">
      <c r="A478" s="11">
        <f t="shared" si="29"/>
        <v>47600</v>
      </c>
      <c r="B478" s="15">
        <f>inputs!$C$3-MAX(0,MIN((calculations!A478-inputs!$B$8)*0.5,inputs!$C$3))+IF(AND(inputs!$B$23="YES",A478&lt;=inputs!$B$25),inputs!$B$24,0)</f>
        <v>12570</v>
      </c>
      <c r="C478" s="15">
        <f>MAX(0,MIN(A478-B478,inputs!$C$4)*inputs!$B$3)</f>
        <v>7006</v>
      </c>
      <c r="D478" s="16">
        <f>MAX(0,(MIN(A478,inputs!$C$5)-(inputs!$C$4+B478))*inputs!$B$4)</f>
        <v>0</v>
      </c>
      <c r="E478" s="16">
        <f>MAX(0, (calculations!A478-inputs!$C$5)*inputs!$B$5)</f>
        <v>0</v>
      </c>
      <c r="F478" s="19">
        <f>MAX(0,inputs!$B$13*(MIN(calculations!A478,inputs!$C$14)-inputs!$C$13))+MAX(0,inputs!$B$14*(calculations!A478-inputs!$C$14))</f>
        <v>4641.4750000000004</v>
      </c>
      <c r="G478" s="22">
        <f>MAX(MIN((calculations!A478-inputs!$B$21)/10000,100%),0) * inputs!$B$18</f>
        <v>0</v>
      </c>
      <c r="H478" s="24">
        <f>MIN(inputs!$B$32,A478)</f>
        <v>20000</v>
      </c>
      <c r="I478" s="24">
        <f>inputs!$B$29*(1+inputs!$B$33)-MAX(0,inputs!$B$31*(H478-inputs!$B$30))</f>
        <v>46486.999999999993</v>
      </c>
      <c r="J478" s="19">
        <f>$H478+(INT(COLUMN(J$1)/2) - 5) * ($A478-$H478)/9</f>
        <v>20000</v>
      </c>
      <c r="K478" s="24">
        <f>MAX(0,I478*(1+inputs!$B$33)-MAX(0,inputs!$B$31*(J478-inputs!$B$30)))</f>
        <v>47184.304999999986</v>
      </c>
      <c r="L478" s="19">
        <f>$H478+(INT(COLUMN(L$1)/2) - 5) * ($A478-$H478)/9</f>
        <v>23066.666666666668</v>
      </c>
      <c r="M478" s="24">
        <f>MAX(0,K478*(1+inputs!$B$33)-MAX(0,inputs!$B$31*(L478-inputs!$B$30)))</f>
        <v>47632.629574999977</v>
      </c>
      <c r="N478" s="19">
        <f>$H478+(INT(COLUMN(N$1)/2) - 5) * ($A478-$H478)/9</f>
        <v>26133.333333333332</v>
      </c>
      <c r="O478" s="24">
        <f>MAX(0,M478*(1+inputs!$B$33)-MAX(0,inputs!$B$31*(N478-inputs!$B$30)))</f>
        <v>47811.679018624971</v>
      </c>
      <c r="P478" s="19">
        <f>$H478+(INT(COLUMN(P$1)/2) - 5) * ($A478-$H478)/9</f>
        <v>29200</v>
      </c>
      <c r="Q478" s="24">
        <f>MAX(0,O478*(1+inputs!$B$33)-MAX(0,inputs!$B$31*(P478-inputs!$B$30)))</f>
        <v>47717.414203904336</v>
      </c>
      <c r="R478" s="19">
        <f>$H478+(INT(COLUMN(R$1)/2) - 5) * ($A478-$H478)/9</f>
        <v>32266.666666666664</v>
      </c>
      <c r="S478" s="24">
        <f>MAX(0,Q478*(1+inputs!$B$33)-MAX(0,inputs!$B$31*(R478-inputs!$B$30)))</f>
        <v>47345.735416962896</v>
      </c>
      <c r="T478" s="19">
        <f>$H478+(INT(COLUMN(T$1)/2) - 5) * ($A478-$H478)/9</f>
        <v>35333.333333333336</v>
      </c>
      <c r="U478" s="24">
        <f>MAX(0,S478*(1+inputs!$B$33)-MAX(0,inputs!$B$31*(T478-inputs!$B$30)))</f>
        <v>46692.481448217331</v>
      </c>
      <c r="V478" s="19">
        <f>$H478+(INT(COLUMN(V$1)/2) - 5) * ($A478-$H478)/9</f>
        <v>38400</v>
      </c>
      <c r="W478" s="24">
        <f>MAX(0,U478*(1+inputs!$B$33)-MAX(0,inputs!$B$31*(V478-inputs!$B$30)))</f>
        <v>45753.428669940586</v>
      </c>
      <c r="X478" s="19">
        <f>$H478+(INT(COLUMN(X$1)/2) - 5) * ($A478-$H478)/9</f>
        <v>41466.666666666672</v>
      </c>
      <c r="Y478" s="24">
        <f>MAX(0,W478*(1+inputs!$B$33)-MAX(0,inputs!$B$31*(X478-inputs!$B$30)))</f>
        <v>44524.290099989688</v>
      </c>
      <c r="Z478" s="19">
        <f>IF(inputs!$B$27="YES",MAX(0,inputs!$B$31*(X478-inputs!$B$30)),0)</f>
        <v>0</v>
      </c>
      <c r="AA478" s="3">
        <f t="shared" si="30"/>
        <v>11647.475</v>
      </c>
      <c r="AB478" s="1">
        <f t="shared" si="31"/>
        <v>0.33250000000000002</v>
      </c>
      <c r="AC478" s="8">
        <f t="shared" si="28"/>
        <v>35952.525000000001</v>
      </c>
    </row>
    <row r="479" spans="1:29" x14ac:dyDescent="0.2">
      <c r="A479" s="11">
        <f t="shared" si="29"/>
        <v>47700</v>
      </c>
      <c r="B479" s="15">
        <f>inputs!$C$3-MAX(0,MIN((calculations!A479-inputs!$B$8)*0.5,inputs!$C$3))+IF(AND(inputs!$B$23="YES",A479&lt;=inputs!$B$25),inputs!$B$24,0)</f>
        <v>12570</v>
      </c>
      <c r="C479" s="15">
        <f>MAX(0,MIN(A479-B479,inputs!$C$4)*inputs!$B$3)</f>
        <v>7026</v>
      </c>
      <c r="D479" s="16">
        <f>MAX(0,(MIN(A479,inputs!$C$5)-(inputs!$C$4+B479))*inputs!$B$4)</f>
        <v>0</v>
      </c>
      <c r="E479" s="16">
        <f>MAX(0, (calculations!A479-inputs!$C$5)*inputs!$B$5)</f>
        <v>0</v>
      </c>
      <c r="F479" s="19">
        <f>MAX(0,inputs!$B$13*(MIN(calculations!A479,inputs!$C$14)-inputs!$C$13))+MAX(0,inputs!$B$14*(calculations!A479-inputs!$C$14))</f>
        <v>4654.7250000000004</v>
      </c>
      <c r="G479" s="22">
        <f>MAX(MIN((calculations!A479-inputs!$B$21)/10000,100%),0) * inputs!$B$18</f>
        <v>0</v>
      </c>
      <c r="H479" s="24">
        <f>MIN(inputs!$B$32,A479)</f>
        <v>20000</v>
      </c>
      <c r="I479" s="24">
        <f>inputs!$B$29*(1+inputs!$B$33)-MAX(0,inputs!$B$31*(H479-inputs!$B$30))</f>
        <v>46486.999999999993</v>
      </c>
      <c r="J479" s="19">
        <f>$H479+(INT(COLUMN(J$1)/2) - 5) * ($A479-$H479)/9</f>
        <v>20000</v>
      </c>
      <c r="K479" s="24">
        <f>MAX(0,I479*(1+inputs!$B$33)-MAX(0,inputs!$B$31*(J479-inputs!$B$30)))</f>
        <v>47184.304999999986</v>
      </c>
      <c r="L479" s="19">
        <f>$H479+(INT(COLUMN(L$1)/2) - 5) * ($A479-$H479)/9</f>
        <v>23077.777777777777</v>
      </c>
      <c r="M479" s="24">
        <f>MAX(0,K479*(1+inputs!$B$33)-MAX(0,inputs!$B$31*(L479-inputs!$B$30)))</f>
        <v>47631.629574999977</v>
      </c>
      <c r="N479" s="19">
        <f>$H479+(INT(COLUMN(N$1)/2) - 5) * ($A479-$H479)/9</f>
        <v>26155.555555555555</v>
      </c>
      <c r="O479" s="24">
        <f>MAX(0,M479*(1+inputs!$B$33)-MAX(0,inputs!$B$31*(N479-inputs!$B$30)))</f>
        <v>47808.664018624972</v>
      </c>
      <c r="P479" s="19">
        <f>$H479+(INT(COLUMN(P$1)/2) - 5) * ($A479-$H479)/9</f>
        <v>29233.333333333336</v>
      </c>
      <c r="Q479" s="24">
        <f>MAX(0,O479*(1+inputs!$B$33)-MAX(0,inputs!$B$31*(P479-inputs!$B$30)))</f>
        <v>47711.353978904343</v>
      </c>
      <c r="R479" s="19">
        <f>$H479+(INT(COLUMN(R$1)/2) - 5) * ($A479-$H479)/9</f>
        <v>32311.111111111109</v>
      </c>
      <c r="S479" s="24">
        <f>MAX(0,Q479*(1+inputs!$B$33)-MAX(0,inputs!$B$31*(R479-inputs!$B$30)))</f>
        <v>47335.584288587903</v>
      </c>
      <c r="T479" s="19">
        <f>$H479+(INT(COLUMN(T$1)/2) - 5) * ($A479-$H479)/9</f>
        <v>35388.888888888891</v>
      </c>
      <c r="U479" s="24">
        <f>MAX(0,S479*(1+inputs!$B$33)-MAX(0,inputs!$B$31*(T479-inputs!$B$30)))</f>
        <v>46677.178052916715</v>
      </c>
      <c r="V479" s="19">
        <f>$H479+(INT(COLUMN(V$1)/2) - 5) * ($A479-$H479)/9</f>
        <v>38466.666666666672</v>
      </c>
      <c r="W479" s="24">
        <f>MAX(0,U479*(1+inputs!$B$33)-MAX(0,inputs!$B$31*(V479-inputs!$B$30)))</f>
        <v>45731.895723710462</v>
      </c>
      <c r="X479" s="19">
        <f>$H479+(INT(COLUMN(X$1)/2) - 5) * ($A479-$H479)/9</f>
        <v>41544.444444444445</v>
      </c>
      <c r="Y479" s="24">
        <f>MAX(0,W479*(1+inputs!$B$33)-MAX(0,inputs!$B$31*(X479-inputs!$B$30)))</f>
        <v>44495.43415956611</v>
      </c>
      <c r="Z479" s="19">
        <f>IF(inputs!$B$27="YES",MAX(0,inputs!$B$31*(X479-inputs!$B$30)),0)</f>
        <v>0</v>
      </c>
      <c r="AA479" s="3">
        <f t="shared" si="30"/>
        <v>11680.725</v>
      </c>
      <c r="AB479" s="1">
        <f t="shared" si="31"/>
        <v>0.33250000000000002</v>
      </c>
      <c r="AC479" s="8">
        <f t="shared" si="28"/>
        <v>36019.275000000001</v>
      </c>
    </row>
    <row r="480" spans="1:29" x14ac:dyDescent="0.2">
      <c r="A480" s="11">
        <f t="shared" si="29"/>
        <v>47800</v>
      </c>
      <c r="B480" s="15">
        <f>inputs!$C$3-MAX(0,MIN((calculations!A480-inputs!$B$8)*0.5,inputs!$C$3))+IF(AND(inputs!$B$23="YES",A480&lt;=inputs!$B$25),inputs!$B$24,0)</f>
        <v>12570</v>
      </c>
      <c r="C480" s="15">
        <f>MAX(0,MIN(A480-B480,inputs!$C$4)*inputs!$B$3)</f>
        <v>7046</v>
      </c>
      <c r="D480" s="16">
        <f>MAX(0,(MIN(A480,inputs!$C$5)-(inputs!$C$4+B480))*inputs!$B$4)</f>
        <v>0</v>
      </c>
      <c r="E480" s="16">
        <f>MAX(0, (calculations!A480-inputs!$C$5)*inputs!$B$5)</f>
        <v>0</v>
      </c>
      <c r="F480" s="19">
        <f>MAX(0,inputs!$B$13*(MIN(calculations!A480,inputs!$C$14)-inputs!$C$13))+MAX(0,inputs!$B$14*(calculations!A480-inputs!$C$14))</f>
        <v>4667.9750000000004</v>
      </c>
      <c r="G480" s="22">
        <f>MAX(MIN((calculations!A480-inputs!$B$21)/10000,100%),0) * inputs!$B$18</f>
        <v>0</v>
      </c>
      <c r="H480" s="24">
        <f>MIN(inputs!$B$32,A480)</f>
        <v>20000</v>
      </c>
      <c r="I480" s="24">
        <f>inputs!$B$29*(1+inputs!$B$33)-MAX(0,inputs!$B$31*(H480-inputs!$B$30))</f>
        <v>46486.999999999993</v>
      </c>
      <c r="J480" s="19">
        <f>$H480+(INT(COLUMN(J$1)/2) - 5) * ($A480-$H480)/9</f>
        <v>20000</v>
      </c>
      <c r="K480" s="24">
        <f>MAX(0,I480*(1+inputs!$B$33)-MAX(0,inputs!$B$31*(J480-inputs!$B$30)))</f>
        <v>47184.304999999986</v>
      </c>
      <c r="L480" s="19">
        <f>$H480+(INT(COLUMN(L$1)/2) - 5) * ($A480-$H480)/9</f>
        <v>23088.888888888891</v>
      </c>
      <c r="M480" s="24">
        <f>MAX(0,K480*(1+inputs!$B$33)-MAX(0,inputs!$B$31*(L480-inputs!$B$30)))</f>
        <v>47630.629574999977</v>
      </c>
      <c r="N480" s="19">
        <f>$H480+(INT(COLUMN(N$1)/2) - 5) * ($A480-$H480)/9</f>
        <v>26177.777777777777</v>
      </c>
      <c r="O480" s="24">
        <f>MAX(0,M480*(1+inputs!$B$33)-MAX(0,inputs!$B$31*(N480-inputs!$B$30)))</f>
        <v>47805.649018624972</v>
      </c>
      <c r="P480" s="19">
        <f>$H480+(INT(COLUMN(P$1)/2) - 5) * ($A480-$H480)/9</f>
        <v>29266.666666666664</v>
      </c>
      <c r="Q480" s="24">
        <f>MAX(0,O480*(1+inputs!$B$33)-MAX(0,inputs!$B$31*(P480-inputs!$B$30)))</f>
        <v>47705.293753904341</v>
      </c>
      <c r="R480" s="19">
        <f>$H480+(INT(COLUMN(R$1)/2) - 5) * ($A480-$H480)/9</f>
        <v>32355.555555555555</v>
      </c>
      <c r="S480" s="24">
        <f>MAX(0,Q480*(1+inputs!$B$33)-MAX(0,inputs!$B$31*(R480-inputs!$B$30)))</f>
        <v>47325.433160212902</v>
      </c>
      <c r="T480" s="19">
        <f>$H480+(INT(COLUMN(T$1)/2) - 5) * ($A480-$H480)/9</f>
        <v>35444.444444444445</v>
      </c>
      <c r="U480" s="24">
        <f>MAX(0,S480*(1+inputs!$B$33)-MAX(0,inputs!$B$31*(T480-inputs!$B$30)))</f>
        <v>46661.874657616092</v>
      </c>
      <c r="V480" s="19">
        <f>$H480+(INT(COLUMN(V$1)/2) - 5) * ($A480-$H480)/9</f>
        <v>38533.333333333328</v>
      </c>
      <c r="W480" s="24">
        <f>MAX(0,U480*(1+inputs!$B$33)-MAX(0,inputs!$B$31*(V480-inputs!$B$30)))</f>
        <v>45710.362777480324</v>
      </c>
      <c r="X480" s="19">
        <f>$H480+(INT(COLUMN(X$1)/2) - 5) * ($A480-$H480)/9</f>
        <v>41622.222222222219</v>
      </c>
      <c r="Y480" s="24">
        <f>MAX(0,W480*(1+inputs!$B$33)-MAX(0,inputs!$B$31*(X480-inputs!$B$30)))</f>
        <v>44466.578219142524</v>
      </c>
      <c r="Z480" s="19">
        <f>IF(inputs!$B$27="YES",MAX(0,inputs!$B$31*(X480-inputs!$B$30)),0)</f>
        <v>0</v>
      </c>
      <c r="AA480" s="3">
        <f t="shared" si="30"/>
        <v>11713.975</v>
      </c>
      <c r="AB480" s="1">
        <f t="shared" si="31"/>
        <v>0.33250000000000002</v>
      </c>
      <c r="AC480" s="8">
        <f t="shared" si="28"/>
        <v>36086.025000000001</v>
      </c>
    </row>
    <row r="481" spans="1:29" x14ac:dyDescent="0.2">
      <c r="A481" s="11">
        <f t="shared" si="29"/>
        <v>47900</v>
      </c>
      <c r="B481" s="15">
        <f>inputs!$C$3-MAX(0,MIN((calculations!A481-inputs!$B$8)*0.5,inputs!$C$3))+IF(AND(inputs!$B$23="YES",A481&lt;=inputs!$B$25),inputs!$B$24,0)</f>
        <v>12570</v>
      </c>
      <c r="C481" s="15">
        <f>MAX(0,MIN(A481-B481,inputs!$C$4)*inputs!$B$3)</f>
        <v>7066</v>
      </c>
      <c r="D481" s="16">
        <f>MAX(0,(MIN(A481,inputs!$C$5)-(inputs!$C$4+B481))*inputs!$B$4)</f>
        <v>0</v>
      </c>
      <c r="E481" s="16">
        <f>MAX(0, (calculations!A481-inputs!$C$5)*inputs!$B$5)</f>
        <v>0</v>
      </c>
      <c r="F481" s="19">
        <f>MAX(0,inputs!$B$13*(MIN(calculations!A481,inputs!$C$14)-inputs!$C$13))+MAX(0,inputs!$B$14*(calculations!A481-inputs!$C$14))</f>
        <v>4681.2250000000004</v>
      </c>
      <c r="G481" s="22">
        <f>MAX(MIN((calculations!A481-inputs!$B$21)/10000,100%),0) * inputs!$B$18</f>
        <v>0</v>
      </c>
      <c r="H481" s="24">
        <f>MIN(inputs!$B$32,A481)</f>
        <v>20000</v>
      </c>
      <c r="I481" s="24">
        <f>inputs!$B$29*(1+inputs!$B$33)-MAX(0,inputs!$B$31*(H481-inputs!$B$30))</f>
        <v>46486.999999999993</v>
      </c>
      <c r="J481" s="19">
        <f>$H481+(INT(COLUMN(J$1)/2) - 5) * ($A481-$H481)/9</f>
        <v>20000</v>
      </c>
      <c r="K481" s="24">
        <f>MAX(0,I481*(1+inputs!$B$33)-MAX(0,inputs!$B$31*(J481-inputs!$B$30)))</f>
        <v>47184.304999999986</v>
      </c>
      <c r="L481" s="19">
        <f>$H481+(INT(COLUMN(L$1)/2) - 5) * ($A481-$H481)/9</f>
        <v>23100</v>
      </c>
      <c r="M481" s="24">
        <f>MAX(0,K481*(1+inputs!$B$33)-MAX(0,inputs!$B$31*(L481-inputs!$B$30)))</f>
        <v>47629.629574999977</v>
      </c>
      <c r="N481" s="19">
        <f>$H481+(INT(COLUMN(N$1)/2) - 5) * ($A481-$H481)/9</f>
        <v>26200</v>
      </c>
      <c r="O481" s="24">
        <f>MAX(0,M481*(1+inputs!$B$33)-MAX(0,inputs!$B$31*(N481-inputs!$B$30)))</f>
        <v>47802.634018624973</v>
      </c>
      <c r="P481" s="19">
        <f>$H481+(INT(COLUMN(P$1)/2) - 5) * ($A481-$H481)/9</f>
        <v>29300</v>
      </c>
      <c r="Q481" s="24">
        <f>MAX(0,O481*(1+inputs!$B$33)-MAX(0,inputs!$B$31*(P481-inputs!$B$30)))</f>
        <v>47699.23352890434</v>
      </c>
      <c r="R481" s="19">
        <f>$H481+(INT(COLUMN(R$1)/2) - 5) * ($A481-$H481)/9</f>
        <v>32400</v>
      </c>
      <c r="S481" s="24">
        <f>MAX(0,Q481*(1+inputs!$B$33)-MAX(0,inputs!$B$31*(R481-inputs!$B$30)))</f>
        <v>47315.282031837902</v>
      </c>
      <c r="T481" s="19">
        <f>$H481+(INT(COLUMN(T$1)/2) - 5) * ($A481-$H481)/9</f>
        <v>35500</v>
      </c>
      <c r="U481" s="24">
        <f>MAX(0,S481*(1+inputs!$B$33)-MAX(0,inputs!$B$31*(T481-inputs!$B$30)))</f>
        <v>46646.571262315461</v>
      </c>
      <c r="V481" s="19">
        <f>$H481+(INT(COLUMN(V$1)/2) - 5) * ($A481-$H481)/9</f>
        <v>38600</v>
      </c>
      <c r="W481" s="24">
        <f>MAX(0,U481*(1+inputs!$B$33)-MAX(0,inputs!$B$31*(V481-inputs!$B$30)))</f>
        <v>45688.829831250187</v>
      </c>
      <c r="X481" s="19">
        <f>$H481+(INT(COLUMN(X$1)/2) - 5) * ($A481-$H481)/9</f>
        <v>41700</v>
      </c>
      <c r="Y481" s="24">
        <f>MAX(0,W481*(1+inputs!$B$33)-MAX(0,inputs!$B$31*(X481-inputs!$B$30)))</f>
        <v>44437.722278718931</v>
      </c>
      <c r="Z481" s="19">
        <f>IF(inputs!$B$27="YES",MAX(0,inputs!$B$31*(X481-inputs!$B$30)),0)</f>
        <v>0</v>
      </c>
      <c r="AA481" s="3">
        <f t="shared" si="30"/>
        <v>11747.225</v>
      </c>
      <c r="AB481" s="1">
        <f t="shared" si="31"/>
        <v>0.33250000000000002</v>
      </c>
      <c r="AC481" s="8">
        <f t="shared" si="28"/>
        <v>36152.775000000001</v>
      </c>
    </row>
    <row r="482" spans="1:29" x14ac:dyDescent="0.2">
      <c r="A482" s="11">
        <f t="shared" si="29"/>
        <v>48000</v>
      </c>
      <c r="B482" s="15">
        <f>inputs!$C$3-MAX(0,MIN((calculations!A482-inputs!$B$8)*0.5,inputs!$C$3))+IF(AND(inputs!$B$23="YES",A482&lt;=inputs!$B$25),inputs!$B$24,0)</f>
        <v>12570</v>
      </c>
      <c r="C482" s="15">
        <f>MAX(0,MIN(A482-B482,inputs!$C$4)*inputs!$B$3)</f>
        <v>7086</v>
      </c>
      <c r="D482" s="16">
        <f>MAX(0,(MIN(A482,inputs!$C$5)-(inputs!$C$4+B482))*inputs!$B$4)</f>
        <v>0</v>
      </c>
      <c r="E482" s="16">
        <f>MAX(0, (calculations!A482-inputs!$C$5)*inputs!$B$5)</f>
        <v>0</v>
      </c>
      <c r="F482" s="19">
        <f>MAX(0,inputs!$B$13*(MIN(calculations!A482,inputs!$C$14)-inputs!$C$13))+MAX(0,inputs!$B$14*(calculations!A482-inputs!$C$14))</f>
        <v>4694.4750000000004</v>
      </c>
      <c r="G482" s="22">
        <f>MAX(MIN((calculations!A482-inputs!$B$21)/10000,100%),0) * inputs!$B$18</f>
        <v>0</v>
      </c>
      <c r="H482" s="24">
        <f>MIN(inputs!$B$32,A482)</f>
        <v>20000</v>
      </c>
      <c r="I482" s="24">
        <f>inputs!$B$29*(1+inputs!$B$33)-MAX(0,inputs!$B$31*(H482-inputs!$B$30))</f>
        <v>46486.999999999993</v>
      </c>
      <c r="J482" s="19">
        <f>$H482+(INT(COLUMN(J$1)/2) - 5) * ($A482-$H482)/9</f>
        <v>20000</v>
      </c>
      <c r="K482" s="24">
        <f>MAX(0,I482*(1+inputs!$B$33)-MAX(0,inputs!$B$31*(J482-inputs!$B$30)))</f>
        <v>47184.304999999986</v>
      </c>
      <c r="L482" s="19">
        <f>$H482+(INT(COLUMN(L$1)/2) - 5) * ($A482-$H482)/9</f>
        <v>23111.111111111109</v>
      </c>
      <c r="M482" s="24">
        <f>MAX(0,K482*(1+inputs!$B$33)-MAX(0,inputs!$B$31*(L482-inputs!$B$30)))</f>
        <v>47628.629574999977</v>
      </c>
      <c r="N482" s="19">
        <f>$H482+(INT(COLUMN(N$1)/2) - 5) * ($A482-$H482)/9</f>
        <v>26222.222222222223</v>
      </c>
      <c r="O482" s="24">
        <f>MAX(0,M482*(1+inputs!$B$33)-MAX(0,inputs!$B$31*(N482-inputs!$B$30)))</f>
        <v>47799.619018624973</v>
      </c>
      <c r="P482" s="19">
        <f>$H482+(INT(COLUMN(P$1)/2) - 5) * ($A482-$H482)/9</f>
        <v>29333.333333333336</v>
      </c>
      <c r="Q482" s="24">
        <f>MAX(0,O482*(1+inputs!$B$33)-MAX(0,inputs!$B$31*(P482-inputs!$B$30)))</f>
        <v>47693.173303904339</v>
      </c>
      <c r="R482" s="19">
        <f>$H482+(INT(COLUMN(R$1)/2) - 5) * ($A482-$H482)/9</f>
        <v>32444.444444444445</v>
      </c>
      <c r="S482" s="24">
        <f>MAX(0,Q482*(1+inputs!$B$33)-MAX(0,inputs!$B$31*(R482-inputs!$B$30)))</f>
        <v>47305.130903462894</v>
      </c>
      <c r="T482" s="19">
        <f>$H482+(INT(COLUMN(T$1)/2) - 5) * ($A482-$H482)/9</f>
        <v>35555.555555555555</v>
      </c>
      <c r="U482" s="24">
        <f>MAX(0,S482*(1+inputs!$B$33)-MAX(0,inputs!$B$31*(T482-inputs!$B$30)))</f>
        <v>46631.267867014831</v>
      </c>
      <c r="V482" s="19">
        <f>$H482+(INT(COLUMN(V$1)/2) - 5) * ($A482-$H482)/9</f>
        <v>38666.666666666672</v>
      </c>
      <c r="W482" s="24">
        <f>MAX(0,U482*(1+inputs!$B$33)-MAX(0,inputs!$B$31*(V482-inputs!$B$30)))</f>
        <v>45667.296885020049</v>
      </c>
      <c r="X482" s="19">
        <f>$H482+(INT(COLUMN(X$1)/2) - 5) * ($A482-$H482)/9</f>
        <v>41777.777777777781</v>
      </c>
      <c r="Y482" s="24">
        <f>MAX(0,W482*(1+inputs!$B$33)-MAX(0,inputs!$B$31*(X482-inputs!$B$30)))</f>
        <v>44408.866338295345</v>
      </c>
      <c r="Z482" s="19">
        <f>IF(inputs!$B$27="YES",MAX(0,inputs!$B$31*(X482-inputs!$B$30)),0)</f>
        <v>0</v>
      </c>
      <c r="AA482" s="3">
        <f t="shared" si="30"/>
        <v>11780.475</v>
      </c>
      <c r="AB482" s="1">
        <f t="shared" si="31"/>
        <v>0.33250000000000002</v>
      </c>
      <c r="AC482" s="8">
        <f t="shared" si="28"/>
        <v>36219.525000000001</v>
      </c>
    </row>
    <row r="483" spans="1:29" x14ac:dyDescent="0.2">
      <c r="A483" s="11">
        <f t="shared" si="29"/>
        <v>48100</v>
      </c>
      <c r="B483" s="15">
        <f>inputs!$C$3-MAX(0,MIN((calculations!A483-inputs!$B$8)*0.5,inputs!$C$3))+IF(AND(inputs!$B$23="YES",A483&lt;=inputs!$B$25),inputs!$B$24,0)</f>
        <v>12570</v>
      </c>
      <c r="C483" s="15">
        <f>MAX(0,MIN(A483-B483,inputs!$C$4)*inputs!$B$3)</f>
        <v>7106</v>
      </c>
      <c r="D483" s="16">
        <f>MAX(0,(MIN(A483,inputs!$C$5)-(inputs!$C$4+B483))*inputs!$B$4)</f>
        <v>0</v>
      </c>
      <c r="E483" s="16">
        <f>MAX(0, (calculations!A483-inputs!$C$5)*inputs!$B$5)</f>
        <v>0</v>
      </c>
      <c r="F483" s="19">
        <f>MAX(0,inputs!$B$13*(MIN(calculations!A483,inputs!$C$14)-inputs!$C$13))+MAX(0,inputs!$B$14*(calculations!A483-inputs!$C$14))</f>
        <v>4707.7250000000004</v>
      </c>
      <c r="G483" s="22">
        <f>MAX(MIN((calculations!A483-inputs!$B$21)/10000,100%),0) * inputs!$B$18</f>
        <v>0</v>
      </c>
      <c r="H483" s="24">
        <f>MIN(inputs!$B$32,A483)</f>
        <v>20000</v>
      </c>
      <c r="I483" s="24">
        <f>inputs!$B$29*(1+inputs!$B$33)-MAX(0,inputs!$B$31*(H483-inputs!$B$30))</f>
        <v>46486.999999999993</v>
      </c>
      <c r="J483" s="19">
        <f>$H483+(INT(COLUMN(J$1)/2) - 5) * ($A483-$H483)/9</f>
        <v>20000</v>
      </c>
      <c r="K483" s="24">
        <f>MAX(0,I483*(1+inputs!$B$33)-MAX(0,inputs!$B$31*(J483-inputs!$B$30)))</f>
        <v>47184.304999999986</v>
      </c>
      <c r="L483" s="19">
        <f>$H483+(INT(COLUMN(L$1)/2) - 5) * ($A483-$H483)/9</f>
        <v>23122.222222222223</v>
      </c>
      <c r="M483" s="24">
        <f>MAX(0,K483*(1+inputs!$B$33)-MAX(0,inputs!$B$31*(L483-inputs!$B$30)))</f>
        <v>47627.629574999977</v>
      </c>
      <c r="N483" s="19">
        <f>$H483+(INT(COLUMN(N$1)/2) - 5) * ($A483-$H483)/9</f>
        <v>26244.444444444445</v>
      </c>
      <c r="O483" s="24">
        <f>MAX(0,M483*(1+inputs!$B$33)-MAX(0,inputs!$B$31*(N483-inputs!$B$30)))</f>
        <v>47796.604018624967</v>
      </c>
      <c r="P483" s="19">
        <f>$H483+(INT(COLUMN(P$1)/2) - 5) * ($A483-$H483)/9</f>
        <v>29366.666666666664</v>
      </c>
      <c r="Q483" s="24">
        <f>MAX(0,O483*(1+inputs!$B$33)-MAX(0,inputs!$B$31*(P483-inputs!$B$30)))</f>
        <v>47687.113078904331</v>
      </c>
      <c r="R483" s="19">
        <f>$H483+(INT(COLUMN(R$1)/2) - 5) * ($A483-$H483)/9</f>
        <v>32488.888888888891</v>
      </c>
      <c r="S483" s="24">
        <f>MAX(0,Q483*(1+inputs!$B$33)-MAX(0,inputs!$B$31*(R483-inputs!$B$30)))</f>
        <v>47294.979775087886</v>
      </c>
      <c r="T483" s="19">
        <f>$H483+(INT(COLUMN(T$1)/2) - 5) * ($A483-$H483)/9</f>
        <v>35611.111111111109</v>
      </c>
      <c r="U483" s="24">
        <f>MAX(0,S483*(1+inputs!$B$33)-MAX(0,inputs!$B$31*(T483-inputs!$B$30)))</f>
        <v>46615.9644717142</v>
      </c>
      <c r="V483" s="19">
        <f>$H483+(INT(COLUMN(V$1)/2) - 5) * ($A483-$H483)/9</f>
        <v>38733.333333333328</v>
      </c>
      <c r="W483" s="24">
        <f>MAX(0,U483*(1+inputs!$B$33)-MAX(0,inputs!$B$31*(V483-inputs!$B$30)))</f>
        <v>45645.763938789903</v>
      </c>
      <c r="X483" s="19">
        <f>$H483+(INT(COLUMN(X$1)/2) - 5) * ($A483-$H483)/9</f>
        <v>41855.555555555555</v>
      </c>
      <c r="Y483" s="24">
        <f>MAX(0,W483*(1+inputs!$B$33)-MAX(0,inputs!$B$31*(X483-inputs!$B$30)))</f>
        <v>44380.010397871745</v>
      </c>
      <c r="Z483" s="19">
        <f>IF(inputs!$B$27="YES",MAX(0,inputs!$B$31*(X483-inputs!$B$30)),0)</f>
        <v>0</v>
      </c>
      <c r="AA483" s="3">
        <f t="shared" si="30"/>
        <v>11813.725</v>
      </c>
      <c r="AB483" s="1">
        <f t="shared" si="31"/>
        <v>0.33250000000000002</v>
      </c>
      <c r="AC483" s="8">
        <f t="shared" si="28"/>
        <v>36286.275000000001</v>
      </c>
    </row>
    <row r="484" spans="1:29" x14ac:dyDescent="0.2">
      <c r="A484" s="11">
        <f t="shared" si="29"/>
        <v>48200</v>
      </c>
      <c r="B484" s="15">
        <f>inputs!$C$3-MAX(0,MIN((calculations!A484-inputs!$B$8)*0.5,inputs!$C$3))+IF(AND(inputs!$B$23="YES",A484&lt;=inputs!$B$25),inputs!$B$24,0)</f>
        <v>12570</v>
      </c>
      <c r="C484" s="15">
        <f>MAX(0,MIN(A484-B484,inputs!$C$4)*inputs!$B$3)</f>
        <v>7126</v>
      </c>
      <c r="D484" s="16">
        <f>MAX(0,(MIN(A484,inputs!$C$5)-(inputs!$C$4+B484))*inputs!$B$4)</f>
        <v>0</v>
      </c>
      <c r="E484" s="16">
        <f>MAX(0, (calculations!A484-inputs!$C$5)*inputs!$B$5)</f>
        <v>0</v>
      </c>
      <c r="F484" s="19">
        <f>MAX(0,inputs!$B$13*(MIN(calculations!A484,inputs!$C$14)-inputs!$C$13))+MAX(0,inputs!$B$14*(calculations!A484-inputs!$C$14))</f>
        <v>4720.9750000000004</v>
      </c>
      <c r="G484" s="22">
        <f>MAX(MIN((calculations!A484-inputs!$B$21)/10000,100%),0) * inputs!$B$18</f>
        <v>0</v>
      </c>
      <c r="H484" s="24">
        <f>MIN(inputs!$B$32,A484)</f>
        <v>20000</v>
      </c>
      <c r="I484" s="24">
        <f>inputs!$B$29*(1+inputs!$B$33)-MAX(0,inputs!$B$31*(H484-inputs!$B$30))</f>
        <v>46486.999999999993</v>
      </c>
      <c r="J484" s="19">
        <f>$H484+(INT(COLUMN(J$1)/2) - 5) * ($A484-$H484)/9</f>
        <v>20000</v>
      </c>
      <c r="K484" s="24">
        <f>MAX(0,I484*(1+inputs!$B$33)-MAX(0,inputs!$B$31*(J484-inputs!$B$30)))</f>
        <v>47184.304999999986</v>
      </c>
      <c r="L484" s="19">
        <f>$H484+(INT(COLUMN(L$1)/2) - 5) * ($A484-$H484)/9</f>
        <v>23133.333333333332</v>
      </c>
      <c r="M484" s="24">
        <f>MAX(0,K484*(1+inputs!$B$33)-MAX(0,inputs!$B$31*(L484-inputs!$B$30)))</f>
        <v>47626.629574999977</v>
      </c>
      <c r="N484" s="19">
        <f>$H484+(INT(COLUMN(N$1)/2) - 5) * ($A484-$H484)/9</f>
        <v>26266.666666666668</v>
      </c>
      <c r="O484" s="24">
        <f>MAX(0,M484*(1+inputs!$B$33)-MAX(0,inputs!$B$31*(N484-inputs!$B$30)))</f>
        <v>47793.589018624967</v>
      </c>
      <c r="P484" s="19">
        <f>$H484+(INT(COLUMN(P$1)/2) - 5) * ($A484-$H484)/9</f>
        <v>29400</v>
      </c>
      <c r="Q484" s="24">
        <f>MAX(0,O484*(1+inputs!$B$33)-MAX(0,inputs!$B$31*(P484-inputs!$B$30)))</f>
        <v>47681.052853904337</v>
      </c>
      <c r="R484" s="19">
        <f>$H484+(INT(COLUMN(R$1)/2) - 5) * ($A484-$H484)/9</f>
        <v>32533.333333333336</v>
      </c>
      <c r="S484" s="24">
        <f>MAX(0,Q484*(1+inputs!$B$33)-MAX(0,inputs!$B$31*(R484-inputs!$B$30)))</f>
        <v>47284.828646712893</v>
      </c>
      <c r="T484" s="19">
        <f>$H484+(INT(COLUMN(T$1)/2) - 5) * ($A484-$H484)/9</f>
        <v>35666.666666666664</v>
      </c>
      <c r="U484" s="24">
        <f>MAX(0,S484*(1+inputs!$B$33)-MAX(0,inputs!$B$31*(T484-inputs!$B$30)))</f>
        <v>46600.661076413577</v>
      </c>
      <c r="V484" s="19">
        <f>$H484+(INT(COLUMN(V$1)/2) - 5) * ($A484-$H484)/9</f>
        <v>38800</v>
      </c>
      <c r="W484" s="24">
        <f>MAX(0,U484*(1+inputs!$B$33)-MAX(0,inputs!$B$31*(V484-inputs!$B$30)))</f>
        <v>45624.230992559773</v>
      </c>
      <c r="X484" s="19">
        <f>$H484+(INT(COLUMN(X$1)/2) - 5) * ($A484-$H484)/9</f>
        <v>41933.333333333328</v>
      </c>
      <c r="Y484" s="24">
        <f>MAX(0,W484*(1+inputs!$B$33)-MAX(0,inputs!$B$31*(X484-inputs!$B$30)))</f>
        <v>44351.15445744816</v>
      </c>
      <c r="Z484" s="19">
        <f>IF(inputs!$B$27="YES",MAX(0,inputs!$B$31*(X484-inputs!$B$30)),0)</f>
        <v>0</v>
      </c>
      <c r="AA484" s="3">
        <f t="shared" si="30"/>
        <v>11846.975</v>
      </c>
      <c r="AB484" s="1">
        <f t="shared" si="31"/>
        <v>0.33250000000000002</v>
      </c>
      <c r="AC484" s="8">
        <f t="shared" si="28"/>
        <v>36353.025000000001</v>
      </c>
    </row>
    <row r="485" spans="1:29" x14ac:dyDescent="0.2">
      <c r="A485" s="11">
        <f t="shared" si="29"/>
        <v>48300</v>
      </c>
      <c r="B485" s="15">
        <f>inputs!$C$3-MAX(0,MIN((calculations!A485-inputs!$B$8)*0.5,inputs!$C$3))+IF(AND(inputs!$B$23="YES",A485&lt;=inputs!$B$25),inputs!$B$24,0)</f>
        <v>12570</v>
      </c>
      <c r="C485" s="15">
        <f>MAX(0,MIN(A485-B485,inputs!$C$4)*inputs!$B$3)</f>
        <v>7146</v>
      </c>
      <c r="D485" s="16">
        <f>MAX(0,(MIN(A485,inputs!$C$5)-(inputs!$C$4+B485))*inputs!$B$4)</f>
        <v>0</v>
      </c>
      <c r="E485" s="16">
        <f>MAX(0, (calculations!A485-inputs!$C$5)*inputs!$B$5)</f>
        <v>0</v>
      </c>
      <c r="F485" s="19">
        <f>MAX(0,inputs!$B$13*(MIN(calculations!A485,inputs!$C$14)-inputs!$C$13))+MAX(0,inputs!$B$14*(calculations!A485-inputs!$C$14))</f>
        <v>4734.2250000000004</v>
      </c>
      <c r="G485" s="22">
        <f>MAX(MIN((calculations!A485-inputs!$B$21)/10000,100%),0) * inputs!$B$18</f>
        <v>0</v>
      </c>
      <c r="H485" s="24">
        <f>MIN(inputs!$B$32,A485)</f>
        <v>20000</v>
      </c>
      <c r="I485" s="24">
        <f>inputs!$B$29*(1+inputs!$B$33)-MAX(0,inputs!$B$31*(H485-inputs!$B$30))</f>
        <v>46486.999999999993</v>
      </c>
      <c r="J485" s="19">
        <f>$H485+(INT(COLUMN(J$1)/2) - 5) * ($A485-$H485)/9</f>
        <v>20000</v>
      </c>
      <c r="K485" s="24">
        <f>MAX(0,I485*(1+inputs!$B$33)-MAX(0,inputs!$B$31*(J485-inputs!$B$30)))</f>
        <v>47184.304999999986</v>
      </c>
      <c r="L485" s="19">
        <f>$H485+(INT(COLUMN(L$1)/2) - 5) * ($A485-$H485)/9</f>
        <v>23144.444444444445</v>
      </c>
      <c r="M485" s="24">
        <f>MAX(0,K485*(1+inputs!$B$33)-MAX(0,inputs!$B$31*(L485-inputs!$B$30)))</f>
        <v>47625.629574999977</v>
      </c>
      <c r="N485" s="19">
        <f>$H485+(INT(COLUMN(N$1)/2) - 5) * ($A485-$H485)/9</f>
        <v>26288.888888888891</v>
      </c>
      <c r="O485" s="24">
        <f>MAX(0,M485*(1+inputs!$B$33)-MAX(0,inputs!$B$31*(N485-inputs!$B$30)))</f>
        <v>47790.574018624968</v>
      </c>
      <c r="P485" s="19">
        <f>$H485+(INT(COLUMN(P$1)/2) - 5) * ($A485-$H485)/9</f>
        <v>29433.333333333336</v>
      </c>
      <c r="Q485" s="24">
        <f>MAX(0,O485*(1+inputs!$B$33)-MAX(0,inputs!$B$31*(P485-inputs!$B$30)))</f>
        <v>47674.992628904336</v>
      </c>
      <c r="R485" s="19">
        <f>$H485+(INT(COLUMN(R$1)/2) - 5) * ($A485-$H485)/9</f>
        <v>32577.777777777777</v>
      </c>
      <c r="S485" s="24">
        <f>MAX(0,Q485*(1+inputs!$B$33)-MAX(0,inputs!$B$31*(R485-inputs!$B$30)))</f>
        <v>47274.677518337892</v>
      </c>
      <c r="T485" s="19">
        <f>$H485+(INT(COLUMN(T$1)/2) - 5) * ($A485-$H485)/9</f>
        <v>35722.222222222219</v>
      </c>
      <c r="U485" s="24">
        <f>MAX(0,S485*(1+inputs!$B$33)-MAX(0,inputs!$B$31*(T485-inputs!$B$30)))</f>
        <v>46585.357681112953</v>
      </c>
      <c r="V485" s="19">
        <f>$H485+(INT(COLUMN(V$1)/2) - 5) * ($A485-$H485)/9</f>
        <v>38866.666666666672</v>
      </c>
      <c r="W485" s="24">
        <f>MAX(0,U485*(1+inputs!$B$33)-MAX(0,inputs!$B$31*(V485-inputs!$B$30)))</f>
        <v>45602.698046329642</v>
      </c>
      <c r="X485" s="19">
        <f>$H485+(INT(COLUMN(X$1)/2) - 5) * ($A485-$H485)/9</f>
        <v>42011.111111111109</v>
      </c>
      <c r="Y485" s="24">
        <f>MAX(0,W485*(1+inputs!$B$33)-MAX(0,inputs!$B$31*(X485-inputs!$B$30)))</f>
        <v>44322.298517024581</v>
      </c>
      <c r="Z485" s="19">
        <f>IF(inputs!$B$27="YES",MAX(0,inputs!$B$31*(X485-inputs!$B$30)),0)</f>
        <v>0</v>
      </c>
      <c r="AA485" s="3">
        <f t="shared" si="30"/>
        <v>11880.225</v>
      </c>
      <c r="AB485" s="1">
        <f t="shared" si="31"/>
        <v>0.33250000000000002</v>
      </c>
      <c r="AC485" s="8">
        <f t="shared" si="28"/>
        <v>36419.775000000001</v>
      </c>
    </row>
    <row r="486" spans="1:29" x14ac:dyDescent="0.2">
      <c r="A486" s="11">
        <f t="shared" si="29"/>
        <v>48400</v>
      </c>
      <c r="B486" s="15">
        <f>inputs!$C$3-MAX(0,MIN((calculations!A486-inputs!$B$8)*0.5,inputs!$C$3))+IF(AND(inputs!$B$23="YES",A486&lt;=inputs!$B$25),inputs!$B$24,0)</f>
        <v>12570</v>
      </c>
      <c r="C486" s="15">
        <f>MAX(0,MIN(A486-B486,inputs!$C$4)*inputs!$B$3)</f>
        <v>7166</v>
      </c>
      <c r="D486" s="16">
        <f>MAX(0,(MIN(A486,inputs!$C$5)-(inputs!$C$4+B486))*inputs!$B$4)</f>
        <v>0</v>
      </c>
      <c r="E486" s="16">
        <f>MAX(0, (calculations!A486-inputs!$C$5)*inputs!$B$5)</f>
        <v>0</v>
      </c>
      <c r="F486" s="19">
        <f>MAX(0,inputs!$B$13*(MIN(calculations!A486,inputs!$C$14)-inputs!$C$13))+MAX(0,inputs!$B$14*(calculations!A486-inputs!$C$14))</f>
        <v>4747.4750000000004</v>
      </c>
      <c r="G486" s="22">
        <f>MAX(MIN((calculations!A486-inputs!$B$21)/10000,100%),0) * inputs!$B$18</f>
        <v>0</v>
      </c>
      <c r="H486" s="24">
        <f>MIN(inputs!$B$32,A486)</f>
        <v>20000</v>
      </c>
      <c r="I486" s="24">
        <f>inputs!$B$29*(1+inputs!$B$33)-MAX(0,inputs!$B$31*(H486-inputs!$B$30))</f>
        <v>46486.999999999993</v>
      </c>
      <c r="J486" s="19">
        <f>$H486+(INT(COLUMN(J$1)/2) - 5) * ($A486-$H486)/9</f>
        <v>20000</v>
      </c>
      <c r="K486" s="24">
        <f>MAX(0,I486*(1+inputs!$B$33)-MAX(0,inputs!$B$31*(J486-inputs!$B$30)))</f>
        <v>47184.304999999986</v>
      </c>
      <c r="L486" s="19">
        <f>$H486+(INT(COLUMN(L$1)/2) - 5) * ($A486-$H486)/9</f>
        <v>23155.555555555555</v>
      </c>
      <c r="M486" s="24">
        <f>MAX(0,K486*(1+inputs!$B$33)-MAX(0,inputs!$B$31*(L486-inputs!$B$30)))</f>
        <v>47624.629574999977</v>
      </c>
      <c r="N486" s="19">
        <f>$H486+(INT(COLUMN(N$1)/2) - 5) * ($A486-$H486)/9</f>
        <v>26311.111111111109</v>
      </c>
      <c r="O486" s="24">
        <f>MAX(0,M486*(1+inputs!$B$33)-MAX(0,inputs!$B$31*(N486-inputs!$B$30)))</f>
        <v>47787.559018624968</v>
      </c>
      <c r="P486" s="19">
        <f>$H486+(INT(COLUMN(P$1)/2) - 5) * ($A486-$H486)/9</f>
        <v>29466.666666666664</v>
      </c>
      <c r="Q486" s="24">
        <f>MAX(0,O486*(1+inputs!$B$33)-MAX(0,inputs!$B$31*(P486-inputs!$B$30)))</f>
        <v>47668.932403904335</v>
      </c>
      <c r="R486" s="19">
        <f>$H486+(INT(COLUMN(R$1)/2) - 5) * ($A486-$H486)/9</f>
        <v>32622.222222222223</v>
      </c>
      <c r="S486" s="24">
        <f>MAX(0,Q486*(1+inputs!$B$33)-MAX(0,inputs!$B$31*(R486-inputs!$B$30)))</f>
        <v>47264.526389962892</v>
      </c>
      <c r="T486" s="19">
        <f>$H486+(INT(COLUMN(T$1)/2) - 5) * ($A486-$H486)/9</f>
        <v>35777.777777777781</v>
      </c>
      <c r="U486" s="24">
        <f>MAX(0,S486*(1+inputs!$B$33)-MAX(0,inputs!$B$31*(T486-inputs!$B$30)))</f>
        <v>46570.05428581233</v>
      </c>
      <c r="V486" s="19">
        <f>$H486+(INT(COLUMN(V$1)/2) - 5) * ($A486-$H486)/9</f>
        <v>38933.333333333328</v>
      </c>
      <c r="W486" s="24">
        <f>MAX(0,U486*(1+inputs!$B$33)-MAX(0,inputs!$B$31*(V486-inputs!$B$30)))</f>
        <v>45581.165100099504</v>
      </c>
      <c r="X486" s="19">
        <f>$H486+(INT(COLUMN(X$1)/2) - 5) * ($A486-$H486)/9</f>
        <v>42088.888888888891</v>
      </c>
      <c r="Y486" s="24">
        <f>MAX(0,W486*(1+inputs!$B$33)-MAX(0,inputs!$B$31*(X486-inputs!$B$30)))</f>
        <v>44293.442576600988</v>
      </c>
      <c r="Z486" s="19">
        <f>IF(inputs!$B$27="YES",MAX(0,inputs!$B$31*(X486-inputs!$B$30)),0)</f>
        <v>0</v>
      </c>
      <c r="AA486" s="3">
        <f t="shared" si="30"/>
        <v>11913.475</v>
      </c>
      <c r="AB486" s="1">
        <f t="shared" si="31"/>
        <v>0.33250000000000002</v>
      </c>
      <c r="AC486" s="8">
        <f t="shared" si="28"/>
        <v>36486.525000000001</v>
      </c>
    </row>
    <row r="487" spans="1:29" x14ac:dyDescent="0.2">
      <c r="A487" s="11">
        <f t="shared" si="29"/>
        <v>48500</v>
      </c>
      <c r="B487" s="15">
        <f>inputs!$C$3-MAX(0,MIN((calculations!A487-inputs!$B$8)*0.5,inputs!$C$3))+IF(AND(inputs!$B$23="YES",A487&lt;=inputs!$B$25),inputs!$B$24,0)</f>
        <v>12570</v>
      </c>
      <c r="C487" s="15">
        <f>MAX(0,MIN(A487-B487,inputs!$C$4)*inputs!$B$3)</f>
        <v>7186</v>
      </c>
      <c r="D487" s="16">
        <f>MAX(0,(MIN(A487,inputs!$C$5)-(inputs!$C$4+B487))*inputs!$B$4)</f>
        <v>0</v>
      </c>
      <c r="E487" s="16">
        <f>MAX(0, (calculations!A487-inputs!$C$5)*inputs!$B$5)</f>
        <v>0</v>
      </c>
      <c r="F487" s="19">
        <f>MAX(0,inputs!$B$13*(MIN(calculations!A487,inputs!$C$14)-inputs!$C$13))+MAX(0,inputs!$B$14*(calculations!A487-inputs!$C$14))</f>
        <v>4760.7250000000004</v>
      </c>
      <c r="G487" s="22">
        <f>MAX(MIN((calculations!A487-inputs!$B$21)/10000,100%),0) * inputs!$B$18</f>
        <v>0</v>
      </c>
      <c r="H487" s="24">
        <f>MIN(inputs!$B$32,A487)</f>
        <v>20000</v>
      </c>
      <c r="I487" s="24">
        <f>inputs!$B$29*(1+inputs!$B$33)-MAX(0,inputs!$B$31*(H487-inputs!$B$30))</f>
        <v>46486.999999999993</v>
      </c>
      <c r="J487" s="19">
        <f>$H487+(INT(COLUMN(J$1)/2) - 5) * ($A487-$H487)/9</f>
        <v>20000</v>
      </c>
      <c r="K487" s="24">
        <f>MAX(0,I487*(1+inputs!$B$33)-MAX(0,inputs!$B$31*(J487-inputs!$B$30)))</f>
        <v>47184.304999999986</v>
      </c>
      <c r="L487" s="19">
        <f>$H487+(INT(COLUMN(L$1)/2) - 5) * ($A487-$H487)/9</f>
        <v>23166.666666666668</v>
      </c>
      <c r="M487" s="24">
        <f>MAX(0,K487*(1+inputs!$B$33)-MAX(0,inputs!$B$31*(L487-inputs!$B$30)))</f>
        <v>47623.629574999977</v>
      </c>
      <c r="N487" s="19">
        <f>$H487+(INT(COLUMN(N$1)/2) - 5) * ($A487-$H487)/9</f>
        <v>26333.333333333332</v>
      </c>
      <c r="O487" s="24">
        <f>MAX(0,M487*(1+inputs!$B$33)-MAX(0,inputs!$B$31*(N487-inputs!$B$30)))</f>
        <v>47784.544018624969</v>
      </c>
      <c r="P487" s="19">
        <f>$H487+(INT(COLUMN(P$1)/2) - 5) * ($A487-$H487)/9</f>
        <v>29500</v>
      </c>
      <c r="Q487" s="24">
        <f>MAX(0,O487*(1+inputs!$B$33)-MAX(0,inputs!$B$31*(P487-inputs!$B$30)))</f>
        <v>47662.872178904334</v>
      </c>
      <c r="R487" s="19">
        <f>$H487+(INT(COLUMN(R$1)/2) - 5) * ($A487-$H487)/9</f>
        <v>32666.666666666664</v>
      </c>
      <c r="S487" s="24">
        <f>MAX(0,Q487*(1+inputs!$B$33)-MAX(0,inputs!$B$31*(R487-inputs!$B$30)))</f>
        <v>47254.375261587891</v>
      </c>
      <c r="T487" s="19">
        <f>$H487+(INT(COLUMN(T$1)/2) - 5) * ($A487-$H487)/9</f>
        <v>35833.333333333336</v>
      </c>
      <c r="U487" s="24">
        <f>MAX(0,S487*(1+inputs!$B$33)-MAX(0,inputs!$B$31*(T487-inputs!$B$30)))</f>
        <v>46554.750890511699</v>
      </c>
      <c r="V487" s="19">
        <f>$H487+(INT(COLUMN(V$1)/2) - 5) * ($A487-$H487)/9</f>
        <v>39000</v>
      </c>
      <c r="W487" s="24">
        <f>MAX(0,U487*(1+inputs!$B$33)-MAX(0,inputs!$B$31*(V487-inputs!$B$30)))</f>
        <v>45559.632153869366</v>
      </c>
      <c r="X487" s="19">
        <f>$H487+(INT(COLUMN(X$1)/2) - 5) * ($A487-$H487)/9</f>
        <v>42166.666666666672</v>
      </c>
      <c r="Y487" s="24">
        <f>MAX(0,W487*(1+inputs!$B$33)-MAX(0,inputs!$B$31*(X487-inputs!$B$30)))</f>
        <v>44264.586636177402</v>
      </c>
      <c r="Z487" s="19">
        <f>IF(inputs!$B$27="YES",MAX(0,inputs!$B$31*(X487-inputs!$B$30)),0)</f>
        <v>0</v>
      </c>
      <c r="AA487" s="3">
        <f t="shared" si="30"/>
        <v>11946.725</v>
      </c>
      <c r="AB487" s="1">
        <f t="shared" si="31"/>
        <v>0.33250000000000002</v>
      </c>
      <c r="AC487" s="8">
        <f t="shared" si="28"/>
        <v>36553.275000000001</v>
      </c>
    </row>
    <row r="488" spans="1:29" x14ac:dyDescent="0.2">
      <c r="A488" s="11">
        <f t="shared" si="29"/>
        <v>48600</v>
      </c>
      <c r="B488" s="15">
        <f>inputs!$C$3-MAX(0,MIN((calculations!A488-inputs!$B$8)*0.5,inputs!$C$3))+IF(AND(inputs!$B$23="YES",A488&lt;=inputs!$B$25),inputs!$B$24,0)</f>
        <v>12570</v>
      </c>
      <c r="C488" s="15">
        <f>MAX(0,MIN(A488-B488,inputs!$C$4)*inputs!$B$3)</f>
        <v>7206</v>
      </c>
      <c r="D488" s="16">
        <f>MAX(0,(MIN(A488,inputs!$C$5)-(inputs!$C$4+B488))*inputs!$B$4)</f>
        <v>0</v>
      </c>
      <c r="E488" s="16">
        <f>MAX(0, (calculations!A488-inputs!$C$5)*inputs!$B$5)</f>
        <v>0</v>
      </c>
      <c r="F488" s="19">
        <f>MAX(0,inputs!$B$13*(MIN(calculations!A488,inputs!$C$14)-inputs!$C$13))+MAX(0,inputs!$B$14*(calculations!A488-inputs!$C$14))</f>
        <v>4773.9750000000004</v>
      </c>
      <c r="G488" s="22">
        <f>MAX(MIN((calculations!A488-inputs!$B$21)/10000,100%),0) * inputs!$B$18</f>
        <v>0</v>
      </c>
      <c r="H488" s="24">
        <f>MIN(inputs!$B$32,A488)</f>
        <v>20000</v>
      </c>
      <c r="I488" s="24">
        <f>inputs!$B$29*(1+inputs!$B$33)-MAX(0,inputs!$B$31*(H488-inputs!$B$30))</f>
        <v>46486.999999999993</v>
      </c>
      <c r="J488" s="19">
        <f>$H488+(INT(COLUMN(J$1)/2) - 5) * ($A488-$H488)/9</f>
        <v>20000</v>
      </c>
      <c r="K488" s="24">
        <f>MAX(0,I488*(1+inputs!$B$33)-MAX(0,inputs!$B$31*(J488-inputs!$B$30)))</f>
        <v>47184.304999999986</v>
      </c>
      <c r="L488" s="19">
        <f>$H488+(INT(COLUMN(L$1)/2) - 5) * ($A488-$H488)/9</f>
        <v>23177.777777777777</v>
      </c>
      <c r="M488" s="24">
        <f>MAX(0,K488*(1+inputs!$B$33)-MAX(0,inputs!$B$31*(L488-inputs!$B$30)))</f>
        <v>47622.629574999977</v>
      </c>
      <c r="N488" s="19">
        <f>$H488+(INT(COLUMN(N$1)/2) - 5) * ($A488-$H488)/9</f>
        <v>26355.555555555555</v>
      </c>
      <c r="O488" s="24">
        <f>MAX(0,M488*(1+inputs!$B$33)-MAX(0,inputs!$B$31*(N488-inputs!$B$30)))</f>
        <v>47781.529018624969</v>
      </c>
      <c r="P488" s="19">
        <f>$H488+(INT(COLUMN(P$1)/2) - 5) * ($A488-$H488)/9</f>
        <v>29533.333333333336</v>
      </c>
      <c r="Q488" s="24">
        <f>MAX(0,O488*(1+inputs!$B$33)-MAX(0,inputs!$B$31*(P488-inputs!$B$30)))</f>
        <v>47656.81195390434</v>
      </c>
      <c r="R488" s="19">
        <f>$H488+(INT(COLUMN(R$1)/2) - 5) * ($A488-$H488)/9</f>
        <v>32711.111111111109</v>
      </c>
      <c r="S488" s="24">
        <f>MAX(0,Q488*(1+inputs!$B$33)-MAX(0,inputs!$B$31*(R488-inputs!$B$30)))</f>
        <v>47244.224133212898</v>
      </c>
      <c r="T488" s="19">
        <f>$H488+(INT(COLUMN(T$1)/2) - 5) * ($A488-$H488)/9</f>
        <v>35888.888888888891</v>
      </c>
      <c r="U488" s="24">
        <f>MAX(0,S488*(1+inputs!$B$33)-MAX(0,inputs!$B$31*(T488-inputs!$B$30)))</f>
        <v>46539.447495211083</v>
      </c>
      <c r="V488" s="19">
        <f>$H488+(INT(COLUMN(V$1)/2) - 5) * ($A488-$H488)/9</f>
        <v>39066.666666666672</v>
      </c>
      <c r="W488" s="24">
        <f>MAX(0,U488*(1+inputs!$B$33)-MAX(0,inputs!$B$31*(V488-inputs!$B$30)))</f>
        <v>45538.099207639243</v>
      </c>
      <c r="X488" s="19">
        <f>$H488+(INT(COLUMN(X$1)/2) - 5) * ($A488-$H488)/9</f>
        <v>42244.444444444445</v>
      </c>
      <c r="Y488" s="24">
        <f>MAX(0,W488*(1+inputs!$B$33)-MAX(0,inputs!$B$31*(X488-inputs!$B$30)))</f>
        <v>44235.730695753824</v>
      </c>
      <c r="Z488" s="19">
        <f>IF(inputs!$B$27="YES",MAX(0,inputs!$B$31*(X488-inputs!$B$30)),0)</f>
        <v>0</v>
      </c>
      <c r="AA488" s="3">
        <f t="shared" si="30"/>
        <v>11979.975</v>
      </c>
      <c r="AB488" s="1">
        <f t="shared" si="31"/>
        <v>0.33250000000000002</v>
      </c>
      <c r="AC488" s="8">
        <f t="shared" ref="AC488:AC495" si="32">A488-AA488</f>
        <v>36620.025000000001</v>
      </c>
    </row>
    <row r="489" spans="1:29" x14ac:dyDescent="0.2">
      <c r="A489" s="11">
        <f t="shared" si="29"/>
        <v>48700</v>
      </c>
      <c r="B489" s="15">
        <f>inputs!$C$3-MAX(0,MIN((calculations!A489-inputs!$B$8)*0.5,inputs!$C$3))+IF(AND(inputs!$B$23="YES",A489&lt;=inputs!$B$25),inputs!$B$24,0)</f>
        <v>12570</v>
      </c>
      <c r="C489" s="15">
        <f>MAX(0,MIN(A489-B489,inputs!$C$4)*inputs!$B$3)</f>
        <v>7226</v>
      </c>
      <c r="D489" s="16">
        <f>MAX(0,(MIN(A489,inputs!$C$5)-(inputs!$C$4+B489))*inputs!$B$4)</f>
        <v>0</v>
      </c>
      <c r="E489" s="16">
        <f>MAX(0, (calculations!A489-inputs!$C$5)*inputs!$B$5)</f>
        <v>0</v>
      </c>
      <c r="F489" s="19">
        <f>MAX(0,inputs!$B$13*(MIN(calculations!A489,inputs!$C$14)-inputs!$C$13))+MAX(0,inputs!$B$14*(calculations!A489-inputs!$C$14))</f>
        <v>4787.2250000000004</v>
      </c>
      <c r="G489" s="22">
        <f>MAX(MIN((calculations!A489-inputs!$B$21)/10000,100%),0) * inputs!$B$18</f>
        <v>0</v>
      </c>
      <c r="H489" s="24">
        <f>MIN(inputs!$B$32,A489)</f>
        <v>20000</v>
      </c>
      <c r="I489" s="24">
        <f>inputs!$B$29*(1+inputs!$B$33)-MAX(0,inputs!$B$31*(H489-inputs!$B$30))</f>
        <v>46486.999999999993</v>
      </c>
      <c r="J489" s="19">
        <f>$H489+(INT(COLUMN(J$1)/2) - 5) * ($A489-$H489)/9</f>
        <v>20000</v>
      </c>
      <c r="K489" s="24">
        <f>MAX(0,I489*(1+inputs!$B$33)-MAX(0,inputs!$B$31*(J489-inputs!$B$30)))</f>
        <v>47184.304999999986</v>
      </c>
      <c r="L489" s="19">
        <f>$H489+(INT(COLUMN(L$1)/2) - 5) * ($A489-$H489)/9</f>
        <v>23188.888888888891</v>
      </c>
      <c r="M489" s="24">
        <f>MAX(0,K489*(1+inputs!$B$33)-MAX(0,inputs!$B$31*(L489-inputs!$B$30)))</f>
        <v>47621.629574999977</v>
      </c>
      <c r="N489" s="19">
        <f>$H489+(INT(COLUMN(N$1)/2) - 5) * ($A489-$H489)/9</f>
        <v>26377.777777777777</v>
      </c>
      <c r="O489" s="24">
        <f>MAX(0,M489*(1+inputs!$B$33)-MAX(0,inputs!$B$31*(N489-inputs!$B$30)))</f>
        <v>47778.51401862497</v>
      </c>
      <c r="P489" s="19">
        <f>$H489+(INT(COLUMN(P$1)/2) - 5) * ($A489-$H489)/9</f>
        <v>29566.666666666664</v>
      </c>
      <c r="Q489" s="24">
        <f>MAX(0,O489*(1+inputs!$B$33)-MAX(0,inputs!$B$31*(P489-inputs!$B$30)))</f>
        <v>47650.751728904339</v>
      </c>
      <c r="R489" s="19">
        <f>$H489+(INT(COLUMN(R$1)/2) - 5) * ($A489-$H489)/9</f>
        <v>32755.555555555555</v>
      </c>
      <c r="S489" s="24">
        <f>MAX(0,Q489*(1+inputs!$B$33)-MAX(0,inputs!$B$31*(R489-inputs!$B$30)))</f>
        <v>47234.073004837897</v>
      </c>
      <c r="T489" s="19">
        <f>$H489+(INT(COLUMN(T$1)/2) - 5) * ($A489-$H489)/9</f>
        <v>35944.444444444445</v>
      </c>
      <c r="U489" s="24">
        <f>MAX(0,S489*(1+inputs!$B$33)-MAX(0,inputs!$B$31*(T489-inputs!$B$30)))</f>
        <v>46524.14409991046</v>
      </c>
      <c r="V489" s="19">
        <f>$H489+(INT(COLUMN(V$1)/2) - 5) * ($A489-$H489)/9</f>
        <v>39133.333333333328</v>
      </c>
      <c r="W489" s="24">
        <f>MAX(0,U489*(1+inputs!$B$33)-MAX(0,inputs!$B$31*(V489-inputs!$B$30)))</f>
        <v>45516.566261409112</v>
      </c>
      <c r="X489" s="19">
        <f>$H489+(INT(COLUMN(X$1)/2) - 5) * ($A489-$H489)/9</f>
        <v>42322.222222222219</v>
      </c>
      <c r="Y489" s="24">
        <f>MAX(0,W489*(1+inputs!$B$33)-MAX(0,inputs!$B$31*(X489-inputs!$B$30)))</f>
        <v>44206.874755330246</v>
      </c>
      <c r="Z489" s="19">
        <f>IF(inputs!$B$27="YES",MAX(0,inputs!$B$31*(X489-inputs!$B$30)),0)</f>
        <v>0</v>
      </c>
      <c r="AA489" s="3">
        <f t="shared" si="30"/>
        <v>12013.225</v>
      </c>
      <c r="AB489" s="1">
        <f t="shared" si="31"/>
        <v>0.33250000000000002</v>
      </c>
      <c r="AC489" s="8">
        <f t="shared" si="32"/>
        <v>36686.775000000001</v>
      </c>
    </row>
    <row r="490" spans="1:29" x14ac:dyDescent="0.2">
      <c r="A490" s="11">
        <f t="shared" si="29"/>
        <v>48800</v>
      </c>
      <c r="B490" s="15">
        <f>inputs!$C$3-MAX(0,MIN((calculations!A490-inputs!$B$8)*0.5,inputs!$C$3))+IF(AND(inputs!$B$23="YES",A490&lt;=inputs!$B$25),inputs!$B$24,0)</f>
        <v>12570</v>
      </c>
      <c r="C490" s="15">
        <f>MAX(0,MIN(A490-B490,inputs!$C$4)*inputs!$B$3)</f>
        <v>7246</v>
      </c>
      <c r="D490" s="16">
        <f>MAX(0,(MIN(A490,inputs!$C$5)-(inputs!$C$4+B490))*inputs!$B$4)</f>
        <v>0</v>
      </c>
      <c r="E490" s="16">
        <f>MAX(0, (calculations!A490-inputs!$C$5)*inputs!$B$5)</f>
        <v>0</v>
      </c>
      <c r="F490" s="19">
        <f>MAX(0,inputs!$B$13*(MIN(calculations!A490,inputs!$C$14)-inputs!$C$13))+MAX(0,inputs!$B$14*(calculations!A490-inputs!$C$14))</f>
        <v>4800.4750000000004</v>
      </c>
      <c r="G490" s="22">
        <f>MAX(MIN((calculations!A490-inputs!$B$21)/10000,100%),0) * inputs!$B$18</f>
        <v>0</v>
      </c>
      <c r="H490" s="24">
        <f>MIN(inputs!$B$32,A490)</f>
        <v>20000</v>
      </c>
      <c r="I490" s="24">
        <f>inputs!$B$29*(1+inputs!$B$33)-MAX(0,inputs!$B$31*(H490-inputs!$B$30))</f>
        <v>46486.999999999993</v>
      </c>
      <c r="J490" s="19">
        <f>$H490+(INT(COLUMN(J$1)/2) - 5) * ($A490-$H490)/9</f>
        <v>20000</v>
      </c>
      <c r="K490" s="24">
        <f>MAX(0,I490*(1+inputs!$B$33)-MAX(0,inputs!$B$31*(J490-inputs!$B$30)))</f>
        <v>47184.304999999986</v>
      </c>
      <c r="L490" s="19">
        <f>$H490+(INT(COLUMN(L$1)/2) - 5) * ($A490-$H490)/9</f>
        <v>23200</v>
      </c>
      <c r="M490" s="24">
        <f>MAX(0,K490*(1+inputs!$B$33)-MAX(0,inputs!$B$31*(L490-inputs!$B$30)))</f>
        <v>47620.629574999977</v>
      </c>
      <c r="N490" s="19">
        <f>$H490+(INT(COLUMN(N$1)/2) - 5) * ($A490-$H490)/9</f>
        <v>26400</v>
      </c>
      <c r="O490" s="24">
        <f>MAX(0,M490*(1+inputs!$B$33)-MAX(0,inputs!$B$31*(N490-inputs!$B$30)))</f>
        <v>47775.499018624971</v>
      </c>
      <c r="P490" s="19">
        <f>$H490+(INT(COLUMN(P$1)/2) - 5) * ($A490-$H490)/9</f>
        <v>29600</v>
      </c>
      <c r="Q490" s="24">
        <f>MAX(0,O490*(1+inputs!$B$33)-MAX(0,inputs!$B$31*(P490-inputs!$B$30)))</f>
        <v>47644.691503904338</v>
      </c>
      <c r="R490" s="19">
        <f>$H490+(INT(COLUMN(R$1)/2) - 5) * ($A490-$H490)/9</f>
        <v>32800</v>
      </c>
      <c r="S490" s="24">
        <f>MAX(0,Q490*(1+inputs!$B$33)-MAX(0,inputs!$B$31*(R490-inputs!$B$30)))</f>
        <v>47223.921876462897</v>
      </c>
      <c r="T490" s="19">
        <f>$H490+(INT(COLUMN(T$1)/2) - 5) * ($A490-$H490)/9</f>
        <v>36000</v>
      </c>
      <c r="U490" s="24">
        <f>MAX(0,S490*(1+inputs!$B$33)-MAX(0,inputs!$B$31*(T490-inputs!$B$30)))</f>
        <v>46508.840704609836</v>
      </c>
      <c r="V490" s="19">
        <f>$H490+(INT(COLUMN(V$1)/2) - 5) * ($A490-$H490)/9</f>
        <v>39200</v>
      </c>
      <c r="W490" s="24">
        <f>MAX(0,U490*(1+inputs!$B$33)-MAX(0,inputs!$B$31*(V490-inputs!$B$30)))</f>
        <v>45495.033315178975</v>
      </c>
      <c r="X490" s="19">
        <f>$H490+(INT(COLUMN(X$1)/2) - 5) * ($A490-$H490)/9</f>
        <v>42400</v>
      </c>
      <c r="Y490" s="24">
        <f>MAX(0,W490*(1+inputs!$B$33)-MAX(0,inputs!$B$31*(X490-inputs!$B$30)))</f>
        <v>44178.018814906653</v>
      </c>
      <c r="Z490" s="19">
        <f>IF(inputs!$B$27="YES",MAX(0,inputs!$B$31*(X490-inputs!$B$30)),0)</f>
        <v>0</v>
      </c>
      <c r="AA490" s="3">
        <f t="shared" si="30"/>
        <v>12046.475</v>
      </c>
      <c r="AB490" s="1">
        <f t="shared" si="31"/>
        <v>0.33250000000000002</v>
      </c>
      <c r="AC490" s="8">
        <f t="shared" si="32"/>
        <v>36753.525000000001</v>
      </c>
    </row>
    <row r="491" spans="1:29" x14ac:dyDescent="0.2">
      <c r="A491" s="11">
        <f t="shared" si="29"/>
        <v>48900</v>
      </c>
      <c r="B491" s="15">
        <f>inputs!$C$3-MAX(0,MIN((calculations!A491-inputs!$B$8)*0.5,inputs!$C$3))+IF(AND(inputs!$B$23="YES",A491&lt;=inputs!$B$25),inputs!$B$24,0)</f>
        <v>12570</v>
      </c>
      <c r="C491" s="15">
        <f>MAX(0,MIN(A491-B491,inputs!$C$4)*inputs!$B$3)</f>
        <v>7266</v>
      </c>
      <c r="D491" s="16">
        <f>MAX(0,(MIN(A491,inputs!$C$5)-(inputs!$C$4+B491))*inputs!$B$4)</f>
        <v>0</v>
      </c>
      <c r="E491" s="16">
        <f>MAX(0, (calculations!A491-inputs!$C$5)*inputs!$B$5)</f>
        <v>0</v>
      </c>
      <c r="F491" s="19">
        <f>MAX(0,inputs!$B$13*(MIN(calculations!A491,inputs!$C$14)-inputs!$C$13))+MAX(0,inputs!$B$14*(calculations!A491-inputs!$C$14))</f>
        <v>4813.7250000000004</v>
      </c>
      <c r="G491" s="22">
        <f>MAX(MIN((calculations!A491-inputs!$B$21)/10000,100%),0) * inputs!$B$18</f>
        <v>0</v>
      </c>
      <c r="H491" s="24">
        <f>MIN(inputs!$B$32,A491)</f>
        <v>20000</v>
      </c>
      <c r="I491" s="24">
        <f>inputs!$B$29*(1+inputs!$B$33)-MAX(0,inputs!$B$31*(H491-inputs!$B$30))</f>
        <v>46486.999999999993</v>
      </c>
      <c r="J491" s="19">
        <f>$H491+(INT(COLUMN(J$1)/2) - 5) * ($A491-$H491)/9</f>
        <v>20000</v>
      </c>
      <c r="K491" s="24">
        <f>MAX(0,I491*(1+inputs!$B$33)-MAX(0,inputs!$B$31*(J491-inputs!$B$30)))</f>
        <v>47184.304999999986</v>
      </c>
      <c r="L491" s="19">
        <f>$H491+(INT(COLUMN(L$1)/2) - 5) * ($A491-$H491)/9</f>
        <v>23211.111111111109</v>
      </c>
      <c r="M491" s="24">
        <f>MAX(0,K491*(1+inputs!$B$33)-MAX(0,inputs!$B$31*(L491-inputs!$B$30)))</f>
        <v>47619.629574999977</v>
      </c>
      <c r="N491" s="19">
        <f>$H491+(INT(COLUMN(N$1)/2) - 5) * ($A491-$H491)/9</f>
        <v>26422.222222222223</v>
      </c>
      <c r="O491" s="24">
        <f>MAX(0,M491*(1+inputs!$B$33)-MAX(0,inputs!$B$31*(N491-inputs!$B$30)))</f>
        <v>47772.484018624971</v>
      </c>
      <c r="P491" s="19">
        <f>$H491+(INT(COLUMN(P$1)/2) - 5) * ($A491-$H491)/9</f>
        <v>29633.333333333336</v>
      </c>
      <c r="Q491" s="24">
        <f>MAX(0,O491*(1+inputs!$B$33)-MAX(0,inputs!$B$31*(P491-inputs!$B$30)))</f>
        <v>47638.631278904337</v>
      </c>
      <c r="R491" s="19">
        <f>$H491+(INT(COLUMN(R$1)/2) - 5) * ($A491-$H491)/9</f>
        <v>32844.444444444445</v>
      </c>
      <c r="S491" s="24">
        <f>MAX(0,Q491*(1+inputs!$B$33)-MAX(0,inputs!$B$31*(R491-inputs!$B$30)))</f>
        <v>47213.770748087896</v>
      </c>
      <c r="T491" s="19">
        <f>$H491+(INT(COLUMN(T$1)/2) - 5) * ($A491-$H491)/9</f>
        <v>36055.555555555555</v>
      </c>
      <c r="U491" s="24">
        <f>MAX(0,S491*(1+inputs!$B$33)-MAX(0,inputs!$B$31*(T491-inputs!$B$30)))</f>
        <v>46493.537309309206</v>
      </c>
      <c r="V491" s="19">
        <f>$H491+(INT(COLUMN(V$1)/2) - 5) * ($A491-$H491)/9</f>
        <v>39266.666666666672</v>
      </c>
      <c r="W491" s="24">
        <f>MAX(0,U491*(1+inputs!$B$33)-MAX(0,inputs!$B$31*(V491-inputs!$B$30)))</f>
        <v>45473.500368948837</v>
      </c>
      <c r="X491" s="19">
        <f>$H491+(INT(COLUMN(X$1)/2) - 5) * ($A491-$H491)/9</f>
        <v>42477.777777777781</v>
      </c>
      <c r="Y491" s="24">
        <f>MAX(0,W491*(1+inputs!$B$33)-MAX(0,inputs!$B$31*(X491-inputs!$B$30)))</f>
        <v>44149.16287448306</v>
      </c>
      <c r="Z491" s="19">
        <f>IF(inputs!$B$27="YES",MAX(0,inputs!$B$31*(X491-inputs!$B$30)),0)</f>
        <v>0</v>
      </c>
      <c r="AA491" s="3">
        <f t="shared" si="30"/>
        <v>12079.725</v>
      </c>
      <c r="AB491" s="1">
        <f t="shared" si="31"/>
        <v>0.33250000000000002</v>
      </c>
      <c r="AC491" s="8">
        <f t="shared" si="32"/>
        <v>36820.275000000001</v>
      </c>
    </row>
    <row r="492" spans="1:29" x14ac:dyDescent="0.2">
      <c r="A492" s="11">
        <f t="shared" si="29"/>
        <v>49000</v>
      </c>
      <c r="B492" s="15">
        <f>inputs!$C$3-MAX(0,MIN((calculations!A492-inputs!$B$8)*0.5,inputs!$C$3))+IF(AND(inputs!$B$23="YES",A492&lt;=inputs!$B$25),inputs!$B$24,0)</f>
        <v>12570</v>
      </c>
      <c r="C492" s="15">
        <f>MAX(0,MIN(A492-B492,inputs!$C$4)*inputs!$B$3)</f>
        <v>7286</v>
      </c>
      <c r="D492" s="16">
        <f>MAX(0,(MIN(A492,inputs!$C$5)-(inputs!$C$4+B492))*inputs!$B$4)</f>
        <v>0</v>
      </c>
      <c r="E492" s="16">
        <f>MAX(0, (calculations!A492-inputs!$C$5)*inputs!$B$5)</f>
        <v>0</v>
      </c>
      <c r="F492" s="19">
        <f>MAX(0,inputs!$B$13*(MIN(calculations!A492,inputs!$C$14)-inputs!$C$13))+MAX(0,inputs!$B$14*(calculations!A492-inputs!$C$14))</f>
        <v>4826.9750000000004</v>
      </c>
      <c r="G492" s="22">
        <f>MAX(MIN((calculations!A492-inputs!$B$21)/10000,100%),0) * inputs!$B$18</f>
        <v>0</v>
      </c>
      <c r="H492" s="24">
        <f>MIN(inputs!$B$32,A492)</f>
        <v>20000</v>
      </c>
      <c r="I492" s="24">
        <f>inputs!$B$29*(1+inputs!$B$33)-MAX(0,inputs!$B$31*(H492-inputs!$B$30))</f>
        <v>46486.999999999993</v>
      </c>
      <c r="J492" s="19">
        <f>$H492+(INT(COLUMN(J$1)/2) - 5) * ($A492-$H492)/9</f>
        <v>20000</v>
      </c>
      <c r="K492" s="24">
        <f>MAX(0,I492*(1+inputs!$B$33)-MAX(0,inputs!$B$31*(J492-inputs!$B$30)))</f>
        <v>47184.304999999986</v>
      </c>
      <c r="L492" s="19">
        <f>$H492+(INT(COLUMN(L$1)/2) - 5) * ($A492-$H492)/9</f>
        <v>23222.222222222223</v>
      </c>
      <c r="M492" s="24">
        <f>MAX(0,K492*(1+inputs!$B$33)-MAX(0,inputs!$B$31*(L492-inputs!$B$30)))</f>
        <v>47618.629574999977</v>
      </c>
      <c r="N492" s="19">
        <f>$H492+(INT(COLUMN(N$1)/2) - 5) * ($A492-$H492)/9</f>
        <v>26444.444444444445</v>
      </c>
      <c r="O492" s="24">
        <f>MAX(0,M492*(1+inputs!$B$33)-MAX(0,inputs!$B$31*(N492-inputs!$B$30)))</f>
        <v>47769.469018624972</v>
      </c>
      <c r="P492" s="19">
        <f>$H492+(INT(COLUMN(P$1)/2) - 5) * ($A492-$H492)/9</f>
        <v>29666.666666666664</v>
      </c>
      <c r="Q492" s="24">
        <f>MAX(0,O492*(1+inputs!$B$33)-MAX(0,inputs!$B$31*(P492-inputs!$B$30)))</f>
        <v>47632.571053904343</v>
      </c>
      <c r="R492" s="19">
        <f>$H492+(INT(COLUMN(R$1)/2) - 5) * ($A492-$H492)/9</f>
        <v>32888.888888888891</v>
      </c>
      <c r="S492" s="24">
        <f>MAX(0,Q492*(1+inputs!$B$33)-MAX(0,inputs!$B$31*(R492-inputs!$B$30)))</f>
        <v>47203.619619712903</v>
      </c>
      <c r="T492" s="19">
        <f>$H492+(INT(COLUMN(T$1)/2) - 5) * ($A492-$H492)/9</f>
        <v>36111.111111111109</v>
      </c>
      <c r="U492" s="24">
        <f>MAX(0,S492*(1+inputs!$B$33)-MAX(0,inputs!$B$31*(T492-inputs!$B$30)))</f>
        <v>46478.23391400859</v>
      </c>
      <c r="V492" s="19">
        <f>$H492+(INT(COLUMN(V$1)/2) - 5) * ($A492-$H492)/9</f>
        <v>39333.333333333328</v>
      </c>
      <c r="W492" s="24">
        <f>MAX(0,U492*(1+inputs!$B$33)-MAX(0,inputs!$B$31*(V492-inputs!$B$30)))</f>
        <v>45451.967422718713</v>
      </c>
      <c r="X492" s="19">
        <f>$H492+(INT(COLUMN(X$1)/2) - 5) * ($A492-$H492)/9</f>
        <v>42555.555555555555</v>
      </c>
      <c r="Y492" s="24">
        <f>MAX(0,W492*(1+inputs!$B$33)-MAX(0,inputs!$B$31*(X492-inputs!$B$30)))</f>
        <v>44120.306934059488</v>
      </c>
      <c r="Z492" s="19">
        <f>IF(inputs!$B$27="YES",MAX(0,inputs!$B$31*(X492-inputs!$B$30)),0)</f>
        <v>0</v>
      </c>
      <c r="AA492" s="3">
        <f t="shared" si="30"/>
        <v>12112.975</v>
      </c>
      <c r="AB492" s="1">
        <f t="shared" si="31"/>
        <v>0.33250000000000002</v>
      </c>
      <c r="AC492" s="8">
        <f t="shared" si="32"/>
        <v>36887.025000000001</v>
      </c>
    </row>
    <row r="493" spans="1:29" x14ac:dyDescent="0.2">
      <c r="A493" s="11">
        <f t="shared" si="29"/>
        <v>49100</v>
      </c>
      <c r="B493" s="15">
        <f>inputs!$C$3-MAX(0,MIN((calculations!A493-inputs!$B$8)*0.5,inputs!$C$3))+IF(AND(inputs!$B$23="YES",A493&lt;=inputs!$B$25),inputs!$B$24,0)</f>
        <v>12570</v>
      </c>
      <c r="C493" s="15">
        <f>MAX(0,MIN(A493-B493,inputs!$C$4)*inputs!$B$3)</f>
        <v>7306</v>
      </c>
      <c r="D493" s="16">
        <f>MAX(0,(MIN(A493,inputs!$C$5)-(inputs!$C$4+B493))*inputs!$B$4)</f>
        <v>0</v>
      </c>
      <c r="E493" s="16">
        <f>MAX(0, (calculations!A493-inputs!$C$5)*inputs!$B$5)</f>
        <v>0</v>
      </c>
      <c r="F493" s="19">
        <f>MAX(0,inputs!$B$13*(MIN(calculations!A493,inputs!$C$14)-inputs!$C$13))+MAX(0,inputs!$B$14*(calculations!A493-inputs!$C$14))</f>
        <v>4840.2250000000004</v>
      </c>
      <c r="G493" s="22">
        <f>MAX(MIN((calculations!A493-inputs!$B$21)/10000,100%),0) * inputs!$B$18</f>
        <v>0</v>
      </c>
      <c r="H493" s="24">
        <f>MIN(inputs!$B$32,A493)</f>
        <v>20000</v>
      </c>
      <c r="I493" s="24">
        <f>inputs!$B$29*(1+inputs!$B$33)-MAX(0,inputs!$B$31*(H493-inputs!$B$30))</f>
        <v>46486.999999999993</v>
      </c>
      <c r="J493" s="19">
        <f>$H493+(INT(COLUMN(J$1)/2) - 5) * ($A493-$H493)/9</f>
        <v>20000</v>
      </c>
      <c r="K493" s="24">
        <f>MAX(0,I493*(1+inputs!$B$33)-MAX(0,inputs!$B$31*(J493-inputs!$B$30)))</f>
        <v>47184.304999999986</v>
      </c>
      <c r="L493" s="19">
        <f>$H493+(INT(COLUMN(L$1)/2) - 5) * ($A493-$H493)/9</f>
        <v>23233.333333333332</v>
      </c>
      <c r="M493" s="24">
        <f>MAX(0,K493*(1+inputs!$B$33)-MAX(0,inputs!$B$31*(L493-inputs!$B$30)))</f>
        <v>47617.629574999977</v>
      </c>
      <c r="N493" s="19">
        <f>$H493+(INT(COLUMN(N$1)/2) - 5) * ($A493-$H493)/9</f>
        <v>26466.666666666668</v>
      </c>
      <c r="O493" s="24">
        <f>MAX(0,M493*(1+inputs!$B$33)-MAX(0,inputs!$B$31*(N493-inputs!$B$30)))</f>
        <v>47766.454018624972</v>
      </c>
      <c r="P493" s="19">
        <f>$H493+(INT(COLUMN(P$1)/2) - 5) * ($A493-$H493)/9</f>
        <v>29700</v>
      </c>
      <c r="Q493" s="24">
        <f>MAX(0,O493*(1+inputs!$B$33)-MAX(0,inputs!$B$31*(P493-inputs!$B$30)))</f>
        <v>47626.510828904342</v>
      </c>
      <c r="R493" s="19">
        <f>$H493+(INT(COLUMN(R$1)/2) - 5) * ($A493-$H493)/9</f>
        <v>32933.333333333336</v>
      </c>
      <c r="S493" s="24">
        <f>MAX(0,Q493*(1+inputs!$B$33)-MAX(0,inputs!$B$31*(R493-inputs!$B$30)))</f>
        <v>47193.468491337902</v>
      </c>
      <c r="T493" s="19">
        <f>$H493+(INT(COLUMN(T$1)/2) - 5) * ($A493-$H493)/9</f>
        <v>36166.666666666664</v>
      </c>
      <c r="U493" s="24">
        <f>MAX(0,S493*(1+inputs!$B$33)-MAX(0,inputs!$B$31*(T493-inputs!$B$30)))</f>
        <v>46462.930518707966</v>
      </c>
      <c r="V493" s="19">
        <f>$H493+(INT(COLUMN(V$1)/2) - 5) * ($A493-$H493)/9</f>
        <v>39400</v>
      </c>
      <c r="W493" s="24">
        <f>MAX(0,U493*(1+inputs!$B$33)-MAX(0,inputs!$B$31*(V493-inputs!$B$30)))</f>
        <v>45430.434476488575</v>
      </c>
      <c r="X493" s="19">
        <f>$H493+(INT(COLUMN(X$1)/2) - 5) * ($A493-$H493)/9</f>
        <v>42633.333333333328</v>
      </c>
      <c r="Y493" s="24">
        <f>MAX(0,W493*(1+inputs!$B$33)-MAX(0,inputs!$B$31*(X493-inputs!$B$30)))</f>
        <v>44091.450993635895</v>
      </c>
      <c r="Z493" s="19">
        <f>IF(inputs!$B$27="YES",MAX(0,inputs!$B$31*(X493-inputs!$B$30)),0)</f>
        <v>0</v>
      </c>
      <c r="AA493" s="3">
        <f t="shared" si="30"/>
        <v>12146.225</v>
      </c>
      <c r="AB493" s="1">
        <f t="shared" si="31"/>
        <v>0.33250000000000002</v>
      </c>
      <c r="AC493" s="8">
        <f t="shared" si="32"/>
        <v>36953.775000000001</v>
      </c>
    </row>
    <row r="494" spans="1:29" x14ac:dyDescent="0.2">
      <c r="A494" s="11">
        <f t="shared" si="29"/>
        <v>49200</v>
      </c>
      <c r="B494" s="15">
        <f>inputs!$C$3-MAX(0,MIN((calculations!A494-inputs!$B$8)*0.5,inputs!$C$3))+IF(AND(inputs!$B$23="YES",A494&lt;=inputs!$B$25),inputs!$B$24,0)</f>
        <v>12570</v>
      </c>
      <c r="C494" s="15">
        <f>MAX(0,MIN(A494-B494,inputs!$C$4)*inputs!$B$3)</f>
        <v>7326</v>
      </c>
      <c r="D494" s="16">
        <f>MAX(0,(MIN(A494,inputs!$C$5)-(inputs!$C$4+B494))*inputs!$B$4)</f>
        <v>0</v>
      </c>
      <c r="E494" s="16">
        <f>MAX(0, (calculations!A494-inputs!$C$5)*inputs!$B$5)</f>
        <v>0</v>
      </c>
      <c r="F494" s="19">
        <f>MAX(0,inputs!$B$13*(MIN(calculations!A494,inputs!$C$14)-inputs!$C$13))+MAX(0,inputs!$B$14*(calculations!A494-inputs!$C$14))</f>
        <v>4853.4750000000004</v>
      </c>
      <c r="G494" s="22">
        <f>MAX(MIN((calculations!A494-inputs!$B$21)/10000,100%),0) * inputs!$B$18</f>
        <v>0</v>
      </c>
      <c r="H494" s="24">
        <f>MIN(inputs!$B$32,A494)</f>
        <v>20000</v>
      </c>
      <c r="I494" s="24">
        <f>inputs!$B$29*(1+inputs!$B$33)-MAX(0,inputs!$B$31*(H494-inputs!$B$30))</f>
        <v>46486.999999999993</v>
      </c>
      <c r="J494" s="19">
        <f>$H494+(INT(COLUMN(J$1)/2) - 5) * ($A494-$H494)/9</f>
        <v>20000</v>
      </c>
      <c r="K494" s="24">
        <f>MAX(0,I494*(1+inputs!$B$33)-MAX(0,inputs!$B$31*(J494-inputs!$B$30)))</f>
        <v>47184.304999999986</v>
      </c>
      <c r="L494" s="19">
        <f>$H494+(INT(COLUMN(L$1)/2) - 5) * ($A494-$H494)/9</f>
        <v>23244.444444444445</v>
      </c>
      <c r="M494" s="24">
        <f>MAX(0,K494*(1+inputs!$B$33)-MAX(0,inputs!$B$31*(L494-inputs!$B$30)))</f>
        <v>47616.629574999977</v>
      </c>
      <c r="N494" s="19">
        <f>$H494+(INT(COLUMN(N$1)/2) - 5) * ($A494-$H494)/9</f>
        <v>26488.888888888891</v>
      </c>
      <c r="O494" s="24">
        <f>MAX(0,M494*(1+inputs!$B$33)-MAX(0,inputs!$B$31*(N494-inputs!$B$30)))</f>
        <v>47763.439018624973</v>
      </c>
      <c r="P494" s="19">
        <f>$H494+(INT(COLUMN(P$1)/2) - 5) * ($A494-$H494)/9</f>
        <v>29733.333333333336</v>
      </c>
      <c r="Q494" s="24">
        <f>MAX(0,O494*(1+inputs!$B$33)-MAX(0,inputs!$B$31*(P494-inputs!$B$30)))</f>
        <v>47620.450603904341</v>
      </c>
      <c r="R494" s="19">
        <f>$H494+(INT(COLUMN(R$1)/2) - 5) * ($A494-$H494)/9</f>
        <v>32977.777777777781</v>
      </c>
      <c r="S494" s="24">
        <f>MAX(0,Q494*(1+inputs!$B$33)-MAX(0,inputs!$B$31*(R494-inputs!$B$30)))</f>
        <v>47183.317362962902</v>
      </c>
      <c r="T494" s="19">
        <f>$H494+(INT(COLUMN(T$1)/2) - 5) * ($A494-$H494)/9</f>
        <v>36222.222222222219</v>
      </c>
      <c r="U494" s="24">
        <f>MAX(0,S494*(1+inputs!$B$33)-MAX(0,inputs!$B$31*(T494-inputs!$B$30)))</f>
        <v>46447.627123407336</v>
      </c>
      <c r="V494" s="19">
        <f>$H494+(INT(COLUMN(V$1)/2) - 5) * ($A494-$H494)/9</f>
        <v>39466.666666666672</v>
      </c>
      <c r="W494" s="24">
        <f>MAX(0,U494*(1+inputs!$B$33)-MAX(0,inputs!$B$31*(V494-inputs!$B$30)))</f>
        <v>45408.901530258438</v>
      </c>
      <c r="X494" s="19">
        <f>$H494+(INT(COLUMN(X$1)/2) - 5) * ($A494-$H494)/9</f>
        <v>42711.111111111109</v>
      </c>
      <c r="Y494" s="24">
        <f>MAX(0,W494*(1+inputs!$B$33)-MAX(0,inputs!$B$31*(X494-inputs!$B$30)))</f>
        <v>44062.59505321231</v>
      </c>
      <c r="Z494" s="19">
        <f>IF(inputs!$B$27="YES",MAX(0,inputs!$B$31*(X494-inputs!$B$30)),0)</f>
        <v>0</v>
      </c>
      <c r="AA494" s="3">
        <f t="shared" si="30"/>
        <v>12179.475</v>
      </c>
      <c r="AB494" s="1">
        <f t="shared" si="31"/>
        <v>0.33250000000000002</v>
      </c>
      <c r="AC494" s="8">
        <f t="shared" si="32"/>
        <v>37020.525000000001</v>
      </c>
    </row>
    <row r="495" spans="1:29" x14ac:dyDescent="0.2">
      <c r="A495" s="11">
        <f t="shared" si="29"/>
        <v>49300</v>
      </c>
      <c r="B495" s="15">
        <f>inputs!$C$3-MAX(0,MIN((calculations!A495-inputs!$B$8)*0.5,inputs!$C$3))+IF(AND(inputs!$B$23="YES",A495&lt;=inputs!$B$25),inputs!$B$24,0)</f>
        <v>12570</v>
      </c>
      <c r="C495" s="15">
        <f>MAX(0,MIN(A495-B495,inputs!$C$4)*inputs!$B$3)</f>
        <v>7346</v>
      </c>
      <c r="D495" s="16">
        <f>MAX(0,(MIN(A495,inputs!$C$5)-(inputs!$C$4+B495))*inputs!$B$4)</f>
        <v>0</v>
      </c>
      <c r="E495" s="16">
        <f>MAX(0, (calculations!A495-inputs!$C$5)*inputs!$B$5)</f>
        <v>0</v>
      </c>
      <c r="F495" s="19">
        <f>MAX(0,inputs!$B$13*(MIN(calculations!A495,inputs!$C$14)-inputs!$C$13))+MAX(0,inputs!$B$14*(calculations!A495-inputs!$C$14))</f>
        <v>4866.7250000000004</v>
      </c>
      <c r="G495" s="22">
        <f>MAX(MIN((calculations!A495-inputs!$B$21)/10000,100%),0) * inputs!$B$18</f>
        <v>0</v>
      </c>
      <c r="H495" s="24">
        <f>MIN(inputs!$B$32,A495)</f>
        <v>20000</v>
      </c>
      <c r="I495" s="24">
        <f>inputs!$B$29*(1+inputs!$B$33)-MAX(0,inputs!$B$31*(H495-inputs!$B$30))</f>
        <v>46486.999999999993</v>
      </c>
      <c r="J495" s="19">
        <f>$H495+(INT(COLUMN(J$1)/2) - 5) * ($A495-$H495)/9</f>
        <v>20000</v>
      </c>
      <c r="K495" s="24">
        <f>MAX(0,I495*(1+inputs!$B$33)-MAX(0,inputs!$B$31*(J495-inputs!$B$30)))</f>
        <v>47184.304999999986</v>
      </c>
      <c r="L495" s="19">
        <f>$H495+(INT(COLUMN(L$1)/2) - 5) * ($A495-$H495)/9</f>
        <v>23255.555555555555</v>
      </c>
      <c r="M495" s="24">
        <f>MAX(0,K495*(1+inputs!$B$33)-MAX(0,inputs!$B$31*(L495-inputs!$B$30)))</f>
        <v>47615.629574999977</v>
      </c>
      <c r="N495" s="19">
        <f>$H495+(INT(COLUMN(N$1)/2) - 5) * ($A495-$H495)/9</f>
        <v>26511.111111111109</v>
      </c>
      <c r="O495" s="24">
        <f>MAX(0,M495*(1+inputs!$B$33)-MAX(0,inputs!$B$31*(N495-inputs!$B$30)))</f>
        <v>47760.424018624966</v>
      </c>
      <c r="P495" s="19">
        <f>$H495+(INT(COLUMN(P$1)/2) - 5) * ($A495-$H495)/9</f>
        <v>29766.666666666664</v>
      </c>
      <c r="Q495" s="24">
        <f>MAX(0,O495*(1+inputs!$B$33)-MAX(0,inputs!$B$31*(P495-inputs!$B$30)))</f>
        <v>47614.390378904332</v>
      </c>
      <c r="R495" s="19">
        <f>$H495+(INT(COLUMN(R$1)/2) - 5) * ($A495-$H495)/9</f>
        <v>33022.222222222219</v>
      </c>
      <c r="S495" s="24">
        <f>MAX(0,Q495*(1+inputs!$B$33)-MAX(0,inputs!$B$31*(R495-inputs!$B$30)))</f>
        <v>47173.166234587894</v>
      </c>
      <c r="T495" s="19">
        <f>$H495+(INT(COLUMN(T$1)/2) - 5) * ($A495-$H495)/9</f>
        <v>36277.777777777781</v>
      </c>
      <c r="U495" s="24">
        <f>MAX(0,S495*(1+inputs!$B$33)-MAX(0,inputs!$B$31*(T495-inputs!$B$30)))</f>
        <v>46432.323728106705</v>
      </c>
      <c r="V495" s="19">
        <f>$H495+(INT(COLUMN(V$1)/2) - 5) * ($A495-$H495)/9</f>
        <v>39533.333333333328</v>
      </c>
      <c r="W495" s="24">
        <f>MAX(0,U495*(1+inputs!$B$33)-MAX(0,inputs!$B$31*(V495-inputs!$B$30)))</f>
        <v>45387.3685840283</v>
      </c>
      <c r="X495" s="19">
        <f>$H495+(INT(COLUMN(X$1)/2) - 5) * ($A495-$H495)/9</f>
        <v>42788.888888888891</v>
      </c>
      <c r="Y495" s="24">
        <f>MAX(0,W495*(1+inputs!$B$33)-MAX(0,inputs!$B$31*(X495-inputs!$B$30)))</f>
        <v>44033.739112788717</v>
      </c>
      <c r="Z495" s="19">
        <f>IF(inputs!$B$27="YES",MAX(0,inputs!$B$31*(X495-inputs!$B$30)),0)</f>
        <v>0</v>
      </c>
      <c r="AA495" s="3">
        <f t="shared" si="30"/>
        <v>12212.725</v>
      </c>
      <c r="AB495" s="1">
        <f t="shared" si="31"/>
        <v>0.33250000000000002</v>
      </c>
      <c r="AC495" s="8">
        <f t="shared" si="32"/>
        <v>37087.275000000001</v>
      </c>
    </row>
    <row r="496" spans="1:29" x14ac:dyDescent="0.2">
      <c r="A496" s="11">
        <f t="shared" si="29"/>
        <v>49400</v>
      </c>
      <c r="B496" s="15">
        <f>inputs!$C$3-MAX(0,MIN((calculations!A496-inputs!$B$8)*0.5,inputs!$C$3))+IF(AND(inputs!$B$23="YES",A496&lt;=inputs!$B$25),inputs!$B$24,0)</f>
        <v>12570</v>
      </c>
      <c r="C496" s="15">
        <f>MAX(0,MIN(A496-B496,inputs!$C$4)*inputs!$B$3)</f>
        <v>7366</v>
      </c>
      <c r="D496" s="16">
        <f>MAX(0,(MIN(A496,inputs!$C$5)-(inputs!$C$4+B496))*inputs!$B$4)</f>
        <v>0</v>
      </c>
      <c r="E496" s="16">
        <f>MAX(0, (calculations!A496-inputs!$C$5)*inputs!$B$5)</f>
        <v>0</v>
      </c>
      <c r="F496" s="19">
        <f>MAX(0,inputs!$B$13*(MIN(calculations!A496,inputs!$C$14)-inputs!$C$13))+MAX(0,inputs!$B$14*(calculations!A496-inputs!$C$14))</f>
        <v>4879.9750000000004</v>
      </c>
      <c r="G496" s="22">
        <f>MAX(MIN((calculations!A496-inputs!$B$21)/10000,100%),0) * inputs!$B$18</f>
        <v>0</v>
      </c>
      <c r="H496" s="24">
        <f>MIN(inputs!$B$32,A496)</f>
        <v>20000</v>
      </c>
      <c r="I496" s="24">
        <f>inputs!$B$29*(1+inputs!$B$33)-MAX(0,inputs!$B$31*(H496-inputs!$B$30))</f>
        <v>46486.999999999993</v>
      </c>
      <c r="J496" s="19">
        <f>$H496+(INT(COLUMN(J$1)/2) - 5) * ($A496-$H496)/9</f>
        <v>20000</v>
      </c>
      <c r="K496" s="24">
        <f>MAX(0,I496*(1+inputs!$B$33)-MAX(0,inputs!$B$31*(J496-inputs!$B$30)))</f>
        <v>47184.304999999986</v>
      </c>
      <c r="L496" s="19">
        <f>$H496+(INT(COLUMN(L$1)/2) - 5) * ($A496-$H496)/9</f>
        <v>23266.666666666668</v>
      </c>
      <c r="M496" s="24">
        <f>MAX(0,K496*(1+inputs!$B$33)-MAX(0,inputs!$B$31*(L496-inputs!$B$30)))</f>
        <v>47614.629574999977</v>
      </c>
      <c r="N496" s="19">
        <f>$H496+(INT(COLUMN(N$1)/2) - 5) * ($A496-$H496)/9</f>
        <v>26533.333333333332</v>
      </c>
      <c r="O496" s="24">
        <f>MAX(0,M496*(1+inputs!$B$33)-MAX(0,inputs!$B$31*(N496-inputs!$B$30)))</f>
        <v>47757.409018624967</v>
      </c>
      <c r="P496" s="19">
        <f>$H496+(INT(COLUMN(P$1)/2) - 5) * ($A496-$H496)/9</f>
        <v>29800</v>
      </c>
      <c r="Q496" s="24">
        <f>MAX(0,O496*(1+inputs!$B$33)-MAX(0,inputs!$B$31*(P496-inputs!$B$30)))</f>
        <v>47608.330153904331</v>
      </c>
      <c r="R496" s="19">
        <f>$H496+(INT(COLUMN(R$1)/2) - 5) * ($A496-$H496)/9</f>
        <v>33066.666666666664</v>
      </c>
      <c r="S496" s="24">
        <f>MAX(0,Q496*(1+inputs!$B$33)-MAX(0,inputs!$B$31*(R496-inputs!$B$30)))</f>
        <v>47163.015106212886</v>
      </c>
      <c r="T496" s="19">
        <f>$H496+(INT(COLUMN(T$1)/2) - 5) * ($A496-$H496)/9</f>
        <v>36333.333333333336</v>
      </c>
      <c r="U496" s="24">
        <f>MAX(0,S496*(1+inputs!$B$33)-MAX(0,inputs!$B$31*(T496-inputs!$B$30)))</f>
        <v>46417.020332806074</v>
      </c>
      <c r="V496" s="19">
        <f>$H496+(INT(COLUMN(V$1)/2) - 5) * ($A496-$H496)/9</f>
        <v>39600</v>
      </c>
      <c r="W496" s="24">
        <f>MAX(0,U496*(1+inputs!$B$33)-MAX(0,inputs!$B$31*(V496-inputs!$B$30)))</f>
        <v>45365.835637798162</v>
      </c>
      <c r="X496" s="19">
        <f>$H496+(INT(COLUMN(X$1)/2) - 5) * ($A496-$H496)/9</f>
        <v>42866.666666666672</v>
      </c>
      <c r="Y496" s="24">
        <f>MAX(0,W496*(1+inputs!$B$33)-MAX(0,inputs!$B$31*(X496-inputs!$B$30)))</f>
        <v>44004.883172365131</v>
      </c>
      <c r="Z496" s="19">
        <f>IF(inputs!$B$27="YES",MAX(0,inputs!$B$31*(X496-inputs!$B$30)),0)</f>
        <v>0</v>
      </c>
      <c r="AA496" s="3">
        <f t="shared" si="30"/>
        <v>12245.975</v>
      </c>
      <c r="AB496" s="1">
        <f t="shared" si="31"/>
        <v>0.33250000000000002</v>
      </c>
      <c r="AC496" s="8">
        <f t="shared" ref="AC496:AC501" si="33">A496-AA496</f>
        <v>37154.025000000001</v>
      </c>
    </row>
    <row r="497" spans="1:30" x14ac:dyDescent="0.2">
      <c r="A497" s="11">
        <f t="shared" si="29"/>
        <v>49500</v>
      </c>
      <c r="B497" s="15">
        <f>inputs!$C$3-MAX(0,MIN((calculations!A497-inputs!$B$8)*0.5,inputs!$C$3))+IF(AND(inputs!$B$23="YES",A497&lt;=inputs!$B$25),inputs!$B$24,0)</f>
        <v>12570</v>
      </c>
      <c r="C497" s="15">
        <f>MAX(0,MIN(A497-B497,inputs!$C$4)*inputs!$B$3)</f>
        <v>7386</v>
      </c>
      <c r="D497" s="16">
        <f>MAX(0,(MIN(A497,inputs!$C$5)-(inputs!$C$4+B497))*inputs!$B$4)</f>
        <v>0</v>
      </c>
      <c r="E497" s="16">
        <f>MAX(0, (calculations!A497-inputs!$C$5)*inputs!$B$5)</f>
        <v>0</v>
      </c>
      <c r="F497" s="19">
        <f>MAX(0,inputs!$B$13*(MIN(calculations!A497,inputs!$C$14)-inputs!$C$13))+MAX(0,inputs!$B$14*(calculations!A497-inputs!$C$14))</f>
        <v>4893.2250000000004</v>
      </c>
      <c r="G497" s="22">
        <f>MAX(MIN((calculations!A497-inputs!$B$21)/10000,100%),0) * inputs!$B$18</f>
        <v>0</v>
      </c>
      <c r="H497" s="24">
        <f>MIN(inputs!$B$32,A497)</f>
        <v>20000</v>
      </c>
      <c r="I497" s="24">
        <f>inputs!$B$29*(1+inputs!$B$33)-MAX(0,inputs!$B$31*(H497-inputs!$B$30))</f>
        <v>46486.999999999993</v>
      </c>
      <c r="J497" s="19">
        <f>$H497+(INT(COLUMN(J$1)/2) - 5) * ($A497-$H497)/9</f>
        <v>20000</v>
      </c>
      <c r="K497" s="24">
        <f>MAX(0,I497*(1+inputs!$B$33)-MAX(0,inputs!$B$31*(J497-inputs!$B$30)))</f>
        <v>47184.304999999986</v>
      </c>
      <c r="L497" s="19">
        <f>$H497+(INT(COLUMN(L$1)/2) - 5) * ($A497-$H497)/9</f>
        <v>23277.777777777777</v>
      </c>
      <c r="M497" s="24">
        <f>MAX(0,K497*(1+inputs!$B$33)-MAX(0,inputs!$B$31*(L497-inputs!$B$30)))</f>
        <v>47613.629574999977</v>
      </c>
      <c r="N497" s="19">
        <f>$H497+(INT(COLUMN(N$1)/2) - 5) * ($A497-$H497)/9</f>
        <v>26555.555555555555</v>
      </c>
      <c r="O497" s="24">
        <f>MAX(0,M497*(1+inputs!$B$33)-MAX(0,inputs!$B$31*(N497-inputs!$B$30)))</f>
        <v>47754.394018624967</v>
      </c>
      <c r="P497" s="19">
        <f>$H497+(INT(COLUMN(P$1)/2) - 5) * ($A497-$H497)/9</f>
        <v>29833.333333333336</v>
      </c>
      <c r="Q497" s="24">
        <f>MAX(0,O497*(1+inputs!$B$33)-MAX(0,inputs!$B$31*(P497-inputs!$B$30)))</f>
        <v>47602.269928904338</v>
      </c>
      <c r="R497" s="19">
        <f>$H497+(INT(COLUMN(R$1)/2) - 5) * ($A497-$H497)/9</f>
        <v>33111.111111111109</v>
      </c>
      <c r="S497" s="24">
        <f>MAX(0,Q497*(1+inputs!$B$33)-MAX(0,inputs!$B$31*(R497-inputs!$B$30)))</f>
        <v>47152.863977837893</v>
      </c>
      <c r="T497" s="19">
        <f>$H497+(INT(COLUMN(T$1)/2) - 5) * ($A497-$H497)/9</f>
        <v>36388.888888888891</v>
      </c>
      <c r="U497" s="24">
        <f>MAX(0,S497*(1+inputs!$B$33)-MAX(0,inputs!$B$31*(T497-inputs!$B$30)))</f>
        <v>46401.716937505451</v>
      </c>
      <c r="V497" s="19">
        <f>$H497+(INT(COLUMN(V$1)/2) - 5) * ($A497-$H497)/9</f>
        <v>39666.666666666672</v>
      </c>
      <c r="W497" s="24">
        <f>MAX(0,U497*(1+inputs!$B$33)-MAX(0,inputs!$B$31*(V497-inputs!$B$30)))</f>
        <v>45344.302691568024</v>
      </c>
      <c r="X497" s="19">
        <f>$H497+(INT(COLUMN(X$1)/2) - 5) * ($A497-$H497)/9</f>
        <v>42944.444444444445</v>
      </c>
      <c r="Y497" s="24">
        <f>MAX(0,W497*(1+inputs!$B$33)-MAX(0,inputs!$B$31*(X497-inputs!$B$30)))</f>
        <v>43976.027231941538</v>
      </c>
      <c r="Z497" s="19">
        <f>IF(inputs!$B$27="YES",MAX(0,inputs!$B$31*(X497-inputs!$B$30)),0)</f>
        <v>0</v>
      </c>
      <c r="AA497" s="3">
        <f t="shared" si="30"/>
        <v>12279.225</v>
      </c>
      <c r="AB497" s="1">
        <f t="shared" si="31"/>
        <v>0.33250000000000002</v>
      </c>
      <c r="AC497" s="8">
        <f t="shared" si="33"/>
        <v>37220.775000000001</v>
      </c>
    </row>
    <row r="498" spans="1:30" x14ac:dyDescent="0.2">
      <c r="A498" s="11">
        <f t="shared" si="29"/>
        <v>49600</v>
      </c>
      <c r="B498" s="15">
        <f>inputs!$C$3-MAX(0,MIN((calculations!A498-inputs!$B$8)*0.5,inputs!$C$3))+IF(AND(inputs!$B$23="YES",A498&lt;=inputs!$B$25),inputs!$B$24,0)</f>
        <v>12570</v>
      </c>
      <c r="C498" s="15">
        <f>MAX(0,MIN(A498-B498,inputs!$C$4)*inputs!$B$3)</f>
        <v>7406</v>
      </c>
      <c r="D498" s="16">
        <f>MAX(0,(MIN(A498,inputs!$C$5)-(inputs!$C$4+B498))*inputs!$B$4)</f>
        <v>0</v>
      </c>
      <c r="E498" s="16">
        <f>MAX(0, (calculations!A498-inputs!$C$5)*inputs!$B$5)</f>
        <v>0</v>
      </c>
      <c r="F498" s="19">
        <f>MAX(0,inputs!$B$13*(MIN(calculations!A498,inputs!$C$14)-inputs!$C$13))+MAX(0,inputs!$B$14*(calculations!A498-inputs!$C$14))</f>
        <v>4906.4750000000004</v>
      </c>
      <c r="G498" s="22">
        <f>MAX(MIN((calculations!A498-inputs!$B$21)/10000,100%),0) * inputs!$B$18</f>
        <v>0</v>
      </c>
      <c r="H498" s="24">
        <f>MIN(inputs!$B$32,A498)</f>
        <v>20000</v>
      </c>
      <c r="I498" s="24">
        <f>inputs!$B$29*(1+inputs!$B$33)-MAX(0,inputs!$B$31*(H498-inputs!$B$30))</f>
        <v>46486.999999999993</v>
      </c>
      <c r="J498" s="19">
        <f>$H498+(INT(COLUMN(J$1)/2) - 5) * ($A498-$H498)/9</f>
        <v>20000</v>
      </c>
      <c r="K498" s="24">
        <f>MAX(0,I498*(1+inputs!$B$33)-MAX(0,inputs!$B$31*(J498-inputs!$B$30)))</f>
        <v>47184.304999999986</v>
      </c>
      <c r="L498" s="19">
        <f>$H498+(INT(COLUMN(L$1)/2) - 5) * ($A498-$H498)/9</f>
        <v>23288.888888888891</v>
      </c>
      <c r="M498" s="24">
        <f>MAX(0,K498*(1+inputs!$B$33)-MAX(0,inputs!$B$31*(L498-inputs!$B$30)))</f>
        <v>47612.629574999977</v>
      </c>
      <c r="N498" s="19">
        <f>$H498+(INT(COLUMN(N$1)/2) - 5) * ($A498-$H498)/9</f>
        <v>26577.777777777777</v>
      </c>
      <c r="O498" s="24">
        <f>MAX(0,M498*(1+inputs!$B$33)-MAX(0,inputs!$B$31*(N498-inputs!$B$30)))</f>
        <v>47751.379018624968</v>
      </c>
      <c r="P498" s="19">
        <f>$H498+(INT(COLUMN(P$1)/2) - 5) * ($A498-$H498)/9</f>
        <v>29866.666666666664</v>
      </c>
      <c r="Q498" s="24">
        <f>MAX(0,O498*(1+inputs!$B$33)-MAX(0,inputs!$B$31*(P498-inputs!$B$30)))</f>
        <v>47596.209703904336</v>
      </c>
      <c r="R498" s="19">
        <f>$H498+(INT(COLUMN(R$1)/2) - 5) * ($A498-$H498)/9</f>
        <v>33155.555555555555</v>
      </c>
      <c r="S498" s="24">
        <f>MAX(0,Q498*(1+inputs!$B$33)-MAX(0,inputs!$B$31*(R498-inputs!$B$30)))</f>
        <v>47142.712849462892</v>
      </c>
      <c r="T498" s="19">
        <f>$H498+(INT(COLUMN(T$1)/2) - 5) * ($A498-$H498)/9</f>
        <v>36444.444444444445</v>
      </c>
      <c r="U498" s="24">
        <f>MAX(0,S498*(1+inputs!$B$33)-MAX(0,inputs!$B$31*(T498-inputs!$B$30)))</f>
        <v>46386.413542204828</v>
      </c>
      <c r="V498" s="19">
        <f>$H498+(INT(COLUMN(V$1)/2) - 5) * ($A498-$H498)/9</f>
        <v>39733.333333333328</v>
      </c>
      <c r="W498" s="24">
        <f>MAX(0,U498*(1+inputs!$B$33)-MAX(0,inputs!$B$31*(V498-inputs!$B$30)))</f>
        <v>45322.769745337893</v>
      </c>
      <c r="X498" s="19">
        <f>$H498+(INT(COLUMN(X$1)/2) - 5) * ($A498-$H498)/9</f>
        <v>43022.222222222219</v>
      </c>
      <c r="Y498" s="24">
        <f>MAX(0,W498*(1+inputs!$B$33)-MAX(0,inputs!$B$31*(X498-inputs!$B$30)))</f>
        <v>43947.171291517952</v>
      </c>
      <c r="Z498" s="19">
        <f>IF(inputs!$B$27="YES",MAX(0,inputs!$B$31*(X498-inputs!$B$30)),0)</f>
        <v>0</v>
      </c>
      <c r="AA498" s="3">
        <f t="shared" si="30"/>
        <v>12312.475</v>
      </c>
      <c r="AB498" s="1">
        <f t="shared" si="31"/>
        <v>0.33250000000000002</v>
      </c>
      <c r="AC498" s="8">
        <f t="shared" si="33"/>
        <v>37287.525000000001</v>
      </c>
    </row>
    <row r="499" spans="1:30" x14ac:dyDescent="0.2">
      <c r="A499" s="11">
        <f t="shared" si="29"/>
        <v>49700</v>
      </c>
      <c r="B499" s="15">
        <f>inputs!$C$3-MAX(0,MIN((calculations!A499-inputs!$B$8)*0.5,inputs!$C$3))+IF(AND(inputs!$B$23="YES",A499&lt;=inputs!$B$25),inputs!$B$24,0)</f>
        <v>12570</v>
      </c>
      <c r="C499" s="15">
        <f>MAX(0,MIN(A499-B499,inputs!$C$4)*inputs!$B$3)</f>
        <v>7426</v>
      </c>
      <c r="D499" s="16">
        <f>MAX(0,(MIN(A499,inputs!$C$5)-(inputs!$C$4+B499))*inputs!$B$4)</f>
        <v>0</v>
      </c>
      <c r="E499" s="16">
        <f>MAX(0, (calculations!A499-inputs!$C$5)*inputs!$B$5)</f>
        <v>0</v>
      </c>
      <c r="F499" s="19">
        <f>MAX(0,inputs!$B$13*(MIN(calculations!A499,inputs!$C$14)-inputs!$C$13))+MAX(0,inputs!$B$14*(calculations!A499-inputs!$C$14))</f>
        <v>4919.7250000000004</v>
      </c>
      <c r="G499" s="22">
        <f>MAX(MIN((calculations!A499-inputs!$B$21)/10000,100%),0) * inputs!$B$18</f>
        <v>0</v>
      </c>
      <c r="H499" s="24">
        <f>MIN(inputs!$B$32,A499)</f>
        <v>20000</v>
      </c>
      <c r="I499" s="24">
        <f>inputs!$B$29*(1+inputs!$B$33)-MAX(0,inputs!$B$31*(H499-inputs!$B$30))</f>
        <v>46486.999999999993</v>
      </c>
      <c r="J499" s="19">
        <f>$H499+(INT(COLUMN(J$1)/2) - 5) * ($A499-$H499)/9</f>
        <v>20000</v>
      </c>
      <c r="K499" s="24">
        <f>MAX(0,I499*(1+inputs!$B$33)-MAX(0,inputs!$B$31*(J499-inputs!$B$30)))</f>
        <v>47184.304999999986</v>
      </c>
      <c r="L499" s="19">
        <f>$H499+(INT(COLUMN(L$1)/2) - 5) * ($A499-$H499)/9</f>
        <v>23300</v>
      </c>
      <c r="M499" s="24">
        <f>MAX(0,K499*(1+inputs!$B$33)-MAX(0,inputs!$B$31*(L499-inputs!$B$30)))</f>
        <v>47611.629574999977</v>
      </c>
      <c r="N499" s="19">
        <f>$H499+(INT(COLUMN(N$1)/2) - 5) * ($A499-$H499)/9</f>
        <v>26600</v>
      </c>
      <c r="O499" s="24">
        <f>MAX(0,M499*(1+inputs!$B$33)-MAX(0,inputs!$B$31*(N499-inputs!$B$30)))</f>
        <v>47748.364018624969</v>
      </c>
      <c r="P499" s="19">
        <f>$H499+(INT(COLUMN(P$1)/2) - 5) * ($A499-$H499)/9</f>
        <v>29900</v>
      </c>
      <c r="Q499" s="24">
        <f>MAX(0,O499*(1+inputs!$B$33)-MAX(0,inputs!$B$31*(P499-inputs!$B$30)))</f>
        <v>47590.149478904335</v>
      </c>
      <c r="R499" s="19">
        <f>$H499+(INT(COLUMN(R$1)/2) - 5) * ($A499-$H499)/9</f>
        <v>33200</v>
      </c>
      <c r="S499" s="24">
        <f>MAX(0,Q499*(1+inputs!$B$33)-MAX(0,inputs!$B$31*(R499-inputs!$B$30)))</f>
        <v>47132.561721087892</v>
      </c>
      <c r="T499" s="19">
        <f>$H499+(INT(COLUMN(T$1)/2) - 5) * ($A499-$H499)/9</f>
        <v>36500</v>
      </c>
      <c r="U499" s="24">
        <f>MAX(0,S499*(1+inputs!$B$33)-MAX(0,inputs!$B$31*(T499-inputs!$B$30)))</f>
        <v>46371.110146904204</v>
      </c>
      <c r="V499" s="19">
        <f>$H499+(INT(COLUMN(V$1)/2) - 5) * ($A499-$H499)/9</f>
        <v>39800</v>
      </c>
      <c r="W499" s="24">
        <f>MAX(0,U499*(1+inputs!$B$33)-MAX(0,inputs!$B$31*(V499-inputs!$B$30)))</f>
        <v>45301.236799107763</v>
      </c>
      <c r="X499" s="19">
        <f>$H499+(INT(COLUMN(X$1)/2) - 5) * ($A499-$H499)/9</f>
        <v>43100</v>
      </c>
      <c r="Y499" s="24">
        <f>MAX(0,W499*(1+inputs!$B$33)-MAX(0,inputs!$B$31*(X499-inputs!$B$30)))</f>
        <v>43918.315351094374</v>
      </c>
      <c r="Z499" s="19">
        <f>IF(inputs!$B$27="YES",MAX(0,inputs!$B$31*(X499-inputs!$B$30)),0)</f>
        <v>0</v>
      </c>
      <c r="AA499" s="3">
        <f t="shared" si="30"/>
        <v>12345.725</v>
      </c>
      <c r="AB499" s="1">
        <f t="shared" si="31"/>
        <v>0.33250000000000002</v>
      </c>
      <c r="AC499" s="8">
        <f t="shared" si="33"/>
        <v>37354.275000000001</v>
      </c>
    </row>
    <row r="500" spans="1:30" x14ac:dyDescent="0.2">
      <c r="A500" s="11">
        <f t="shared" si="29"/>
        <v>49800</v>
      </c>
      <c r="B500" s="15">
        <f>inputs!$C$3-MAX(0,MIN((calculations!A500-inputs!$B$8)*0.5,inputs!$C$3))+IF(AND(inputs!$B$23="YES",A500&lt;=inputs!$B$25),inputs!$B$24,0)</f>
        <v>12570</v>
      </c>
      <c r="C500" s="15">
        <f>MAX(0,MIN(A500-B500,inputs!$C$4)*inputs!$B$3)</f>
        <v>7446</v>
      </c>
      <c r="D500" s="16">
        <f>MAX(0,(MIN(A500,inputs!$C$5)-(inputs!$C$4+B500))*inputs!$B$4)</f>
        <v>0</v>
      </c>
      <c r="E500" s="16">
        <f>MAX(0, (calculations!A500-inputs!$C$5)*inputs!$B$5)</f>
        <v>0</v>
      </c>
      <c r="F500" s="19">
        <f>MAX(0,inputs!$B$13*(MIN(calculations!A500,inputs!$C$14)-inputs!$C$13))+MAX(0,inputs!$B$14*(calculations!A500-inputs!$C$14))</f>
        <v>4932.9750000000004</v>
      </c>
      <c r="G500" s="22">
        <f>MAX(MIN((calculations!A500-inputs!$B$21)/10000,100%),0) * inputs!$B$18</f>
        <v>0</v>
      </c>
      <c r="H500" s="24">
        <f>MIN(inputs!$B$32,A500)</f>
        <v>20000</v>
      </c>
      <c r="I500" s="24">
        <f>inputs!$B$29*(1+inputs!$B$33)-MAX(0,inputs!$B$31*(H500-inputs!$B$30))</f>
        <v>46486.999999999993</v>
      </c>
      <c r="J500" s="19">
        <f>$H500+(INT(COLUMN(J$1)/2) - 5) * ($A500-$H500)/9</f>
        <v>20000</v>
      </c>
      <c r="K500" s="24">
        <f>MAX(0,I500*(1+inputs!$B$33)-MAX(0,inputs!$B$31*(J500-inputs!$B$30)))</f>
        <v>47184.304999999986</v>
      </c>
      <c r="L500" s="19">
        <f>$H500+(INT(COLUMN(L$1)/2) - 5) * ($A500-$H500)/9</f>
        <v>23311.111111111109</v>
      </c>
      <c r="M500" s="24">
        <f>MAX(0,K500*(1+inputs!$B$33)-MAX(0,inputs!$B$31*(L500-inputs!$B$30)))</f>
        <v>47610.629574999977</v>
      </c>
      <c r="N500" s="19">
        <f>$H500+(INT(COLUMN(N$1)/2) - 5) * ($A500-$H500)/9</f>
        <v>26622.222222222223</v>
      </c>
      <c r="O500" s="24">
        <f>MAX(0,M500*(1+inputs!$B$33)-MAX(0,inputs!$B$31*(N500-inputs!$B$30)))</f>
        <v>47745.349018624969</v>
      </c>
      <c r="P500" s="19">
        <f>$H500+(INT(COLUMN(P$1)/2) - 5) * ($A500-$H500)/9</f>
        <v>29933.333333333336</v>
      </c>
      <c r="Q500" s="24">
        <f>MAX(0,O500*(1+inputs!$B$33)-MAX(0,inputs!$B$31*(P500-inputs!$B$30)))</f>
        <v>47584.089253904334</v>
      </c>
      <c r="R500" s="19">
        <f>$H500+(INT(COLUMN(R$1)/2) - 5) * ($A500-$H500)/9</f>
        <v>33244.444444444445</v>
      </c>
      <c r="S500" s="24">
        <f>MAX(0,Q500*(1+inputs!$B$33)-MAX(0,inputs!$B$31*(R500-inputs!$B$30)))</f>
        <v>47122.410592712891</v>
      </c>
      <c r="T500" s="19">
        <f>$H500+(INT(COLUMN(T$1)/2) - 5) * ($A500-$H500)/9</f>
        <v>36555.555555555555</v>
      </c>
      <c r="U500" s="24">
        <f>MAX(0,S500*(1+inputs!$B$33)-MAX(0,inputs!$B$31*(T500-inputs!$B$30)))</f>
        <v>46355.806751603581</v>
      </c>
      <c r="V500" s="19">
        <f>$H500+(INT(COLUMN(V$1)/2) - 5) * ($A500-$H500)/9</f>
        <v>39866.666666666672</v>
      </c>
      <c r="W500" s="24">
        <f>MAX(0,U500*(1+inputs!$B$33)-MAX(0,inputs!$B$31*(V500-inputs!$B$30)))</f>
        <v>45279.703852877625</v>
      </c>
      <c r="X500" s="19">
        <f>$H500+(INT(COLUMN(X$1)/2) - 5) * ($A500-$H500)/9</f>
        <v>43177.777777777781</v>
      </c>
      <c r="Y500" s="24">
        <f>MAX(0,W500*(1+inputs!$B$33)-MAX(0,inputs!$B$31*(X500-inputs!$B$30)))</f>
        <v>43889.459410670781</v>
      </c>
      <c r="Z500" s="19">
        <f>IF(inputs!$B$27="YES",MAX(0,inputs!$B$31*(X500-inputs!$B$30)),0)</f>
        <v>0</v>
      </c>
      <c r="AA500" s="3">
        <f t="shared" si="30"/>
        <v>12378.975</v>
      </c>
      <c r="AB500" s="1">
        <f t="shared" si="31"/>
        <v>0.33250000000000002</v>
      </c>
      <c r="AC500" s="8">
        <f t="shared" si="33"/>
        <v>37421.025000000001</v>
      </c>
      <c r="AD500" s="8"/>
    </row>
    <row r="501" spans="1:30" x14ac:dyDescent="0.2">
      <c r="A501" s="11">
        <f t="shared" si="29"/>
        <v>49900</v>
      </c>
      <c r="B501" s="15">
        <f>inputs!$C$3-MAX(0,MIN((calculations!A501-inputs!$B$8)*0.5,inputs!$C$3))+IF(AND(inputs!$B$23="YES",A501&lt;=inputs!$B$25),inputs!$B$24,0)</f>
        <v>12570</v>
      </c>
      <c r="C501" s="15">
        <f>MAX(0,MIN(A501-B501,inputs!$C$4)*inputs!$B$3)</f>
        <v>7466</v>
      </c>
      <c r="D501" s="16">
        <f>MAX(0,(MIN(A501,inputs!$C$5)-(inputs!$C$4+B501))*inputs!$B$4)</f>
        <v>0</v>
      </c>
      <c r="E501" s="16">
        <f>MAX(0, (calculations!A501-inputs!$C$5)*inputs!$B$5)</f>
        <v>0</v>
      </c>
      <c r="F501" s="19">
        <f>MAX(0,inputs!$B$13*(MIN(calculations!A501,inputs!$C$14)-inputs!$C$13))+MAX(0,inputs!$B$14*(calculations!A501-inputs!$C$14))</f>
        <v>4946.2250000000004</v>
      </c>
      <c r="G501" s="22">
        <f>MAX(MIN((calculations!A501-inputs!$B$21)/10000,100%),0) * inputs!$B$18</f>
        <v>0</v>
      </c>
      <c r="H501" s="24">
        <f>MIN(inputs!$B$32,A501)</f>
        <v>20000</v>
      </c>
      <c r="I501" s="24">
        <f>inputs!$B$29*(1+inputs!$B$33)-MAX(0,inputs!$B$31*(H501-inputs!$B$30))</f>
        <v>46486.999999999993</v>
      </c>
      <c r="J501" s="19">
        <f>$H501+(INT(COLUMN(J$1)/2) - 5) * ($A501-$H501)/9</f>
        <v>20000</v>
      </c>
      <c r="K501" s="24">
        <f>MAX(0,I501*(1+inputs!$B$33)-MAX(0,inputs!$B$31*(J501-inputs!$B$30)))</f>
        <v>47184.304999999986</v>
      </c>
      <c r="L501" s="19">
        <f>$H501+(INT(COLUMN(L$1)/2) - 5) * ($A501-$H501)/9</f>
        <v>23322.222222222223</v>
      </c>
      <c r="M501" s="24">
        <f>MAX(0,K501*(1+inputs!$B$33)-MAX(0,inputs!$B$31*(L501-inputs!$B$30)))</f>
        <v>47609.629574999977</v>
      </c>
      <c r="N501" s="19">
        <f>$H501+(INT(COLUMN(N$1)/2) - 5) * ($A501-$H501)/9</f>
        <v>26644.444444444445</v>
      </c>
      <c r="O501" s="24">
        <f>MAX(0,M501*(1+inputs!$B$33)-MAX(0,inputs!$B$31*(N501-inputs!$B$30)))</f>
        <v>47742.33401862497</v>
      </c>
      <c r="P501" s="19">
        <f>$H501+(INT(COLUMN(P$1)/2) - 5) * ($A501-$H501)/9</f>
        <v>29966.666666666664</v>
      </c>
      <c r="Q501" s="24">
        <f>MAX(0,O501*(1+inputs!$B$33)-MAX(0,inputs!$B$31*(P501-inputs!$B$30)))</f>
        <v>47578.029028904341</v>
      </c>
      <c r="R501" s="19">
        <f>$H501+(INT(COLUMN(R$1)/2) - 5) * ($A501-$H501)/9</f>
        <v>33288.888888888891</v>
      </c>
      <c r="S501" s="24">
        <f>MAX(0,Q501*(1+inputs!$B$33)-MAX(0,inputs!$B$31*(R501-inputs!$B$30)))</f>
        <v>47112.259464337898</v>
      </c>
      <c r="T501" s="19">
        <f>$H501+(INT(COLUMN(T$1)/2) - 5) * ($A501-$H501)/9</f>
        <v>36611.111111111109</v>
      </c>
      <c r="U501" s="24">
        <f>MAX(0,S501*(1+inputs!$B$33)-MAX(0,inputs!$B$31*(T501-inputs!$B$30)))</f>
        <v>46340.503356302957</v>
      </c>
      <c r="V501" s="19">
        <f>$H501+(INT(COLUMN(V$1)/2) - 5) * ($A501-$H501)/9</f>
        <v>39933.333333333328</v>
      </c>
      <c r="W501" s="24">
        <f>MAX(0,U501*(1+inputs!$B$33)-MAX(0,inputs!$B$31*(V501-inputs!$B$30)))</f>
        <v>45258.170906647494</v>
      </c>
      <c r="X501" s="19">
        <f>$H501+(INT(COLUMN(X$1)/2) - 5) * ($A501-$H501)/9</f>
        <v>43255.555555555555</v>
      </c>
      <c r="Y501" s="24">
        <f>MAX(0,W501*(1+inputs!$B$33)-MAX(0,inputs!$B$31*(X501-inputs!$B$30)))</f>
        <v>43860.603470247202</v>
      </c>
      <c r="Z501" s="19">
        <f>IF(inputs!$B$27="YES",MAX(0,inputs!$B$31*(X501-inputs!$B$30)),0)</f>
        <v>0</v>
      </c>
      <c r="AA501" s="3">
        <f t="shared" si="30"/>
        <v>12412.225</v>
      </c>
      <c r="AB501" s="1">
        <f t="shared" si="31"/>
        <v>0.33250000000000002</v>
      </c>
      <c r="AC501" s="8">
        <f t="shared" si="33"/>
        <v>37487.775000000001</v>
      </c>
    </row>
    <row r="502" spans="1:30" x14ac:dyDescent="0.2">
      <c r="A502" s="11">
        <f t="shared" si="29"/>
        <v>50000</v>
      </c>
      <c r="B502" s="15">
        <f>inputs!$C$3-MAX(0,MIN((calculations!A502-inputs!$B$8)*0.5,inputs!$C$3))+IF(AND(inputs!$B$23="YES",A502&lt;=inputs!$B$25),inputs!$B$24,0)</f>
        <v>12570</v>
      </c>
      <c r="C502" s="15">
        <f>MAX(0,MIN(A502-B502,inputs!$C$4)*inputs!$B$3)</f>
        <v>7486</v>
      </c>
      <c r="D502" s="16">
        <f>MAX(0,(MIN(A502,inputs!$C$5)-(inputs!$C$4+B502))*inputs!$B$4)</f>
        <v>0</v>
      </c>
      <c r="E502" s="16">
        <f>MAX(0, (calculations!A502-inputs!$C$5)*inputs!$B$5)</f>
        <v>0</v>
      </c>
      <c r="F502" s="19">
        <f>MAX(0,inputs!$B$13*(MIN(calculations!A502,inputs!$C$14)-inputs!$C$13))+MAX(0,inputs!$B$14*(calculations!A502-inputs!$C$14))</f>
        <v>4959.4750000000004</v>
      </c>
      <c r="G502" s="22">
        <f>MAX(MIN((calculations!A502-inputs!$B$21)/10000,100%),0) * inputs!$B$18</f>
        <v>0</v>
      </c>
      <c r="H502" s="24">
        <f>MIN(inputs!$B$32,A502)</f>
        <v>20000</v>
      </c>
      <c r="I502" s="24">
        <f>inputs!$B$29*(1+inputs!$B$33)-MAX(0,inputs!$B$31*(H502-inputs!$B$30))</f>
        <v>46486.999999999993</v>
      </c>
      <c r="J502" s="19">
        <f>$H502+(INT(COLUMN(J$1)/2) - 5) * ($A502-$H502)/9</f>
        <v>20000</v>
      </c>
      <c r="K502" s="24">
        <f>MAX(0,I502*(1+inputs!$B$33)-MAX(0,inputs!$B$31*(J502-inputs!$B$30)))</f>
        <v>47184.304999999986</v>
      </c>
      <c r="L502" s="19">
        <f>$H502+(INT(COLUMN(L$1)/2) - 5) * ($A502-$H502)/9</f>
        <v>23333.333333333332</v>
      </c>
      <c r="M502" s="24">
        <f>MAX(0,K502*(1+inputs!$B$33)-MAX(0,inputs!$B$31*(L502-inputs!$B$30)))</f>
        <v>47608.629574999977</v>
      </c>
      <c r="N502" s="19">
        <f>$H502+(INT(COLUMN(N$1)/2) - 5) * ($A502-$H502)/9</f>
        <v>26666.666666666668</v>
      </c>
      <c r="O502" s="24">
        <f>MAX(0,M502*(1+inputs!$B$33)-MAX(0,inputs!$B$31*(N502-inputs!$B$30)))</f>
        <v>47739.31901862497</v>
      </c>
      <c r="P502" s="19">
        <f>$H502+(INT(COLUMN(P$1)/2) - 5) * ($A502-$H502)/9</f>
        <v>30000</v>
      </c>
      <c r="Q502" s="24">
        <f>MAX(0,O502*(1+inputs!$B$33)-MAX(0,inputs!$B$31*(P502-inputs!$B$30)))</f>
        <v>47571.968803904339</v>
      </c>
      <c r="R502" s="19">
        <f>$H502+(INT(COLUMN(R$1)/2) - 5) * ($A502-$H502)/9</f>
        <v>33333.333333333336</v>
      </c>
      <c r="S502" s="24">
        <f>MAX(0,Q502*(1+inputs!$B$33)-MAX(0,inputs!$B$31*(R502-inputs!$B$30)))</f>
        <v>47102.108335962897</v>
      </c>
      <c r="T502" s="19">
        <f>$H502+(INT(COLUMN(T$1)/2) - 5) * ($A502-$H502)/9</f>
        <v>36666.666666666672</v>
      </c>
      <c r="U502" s="24">
        <f>MAX(0,S502*(1+inputs!$B$33)-MAX(0,inputs!$B$31*(T502-inputs!$B$30)))</f>
        <v>46325.199961002334</v>
      </c>
      <c r="V502" s="19">
        <f>$H502+(INT(COLUMN(V$1)/2) - 5) * ($A502-$H502)/9</f>
        <v>40000</v>
      </c>
      <c r="W502" s="24">
        <f>MAX(0,U502*(1+inputs!$B$33)-MAX(0,inputs!$B$31*(V502-inputs!$B$30)))</f>
        <v>45236.637960417364</v>
      </c>
      <c r="X502" s="19">
        <f>$H502+(INT(COLUMN(X$1)/2) - 5) * ($A502-$H502)/9</f>
        <v>43333.333333333328</v>
      </c>
      <c r="Y502" s="24">
        <f>MAX(0,W502*(1+inputs!$B$33)-MAX(0,inputs!$B$31*(X502-inputs!$B$30)))</f>
        <v>43831.747529823617</v>
      </c>
      <c r="Z502" s="19">
        <f>IF(inputs!$B$27="YES",MAX(0,inputs!$B$31*(X502-inputs!$B$30)),0)</f>
        <v>0</v>
      </c>
      <c r="AA502" s="3">
        <f t="shared" si="30"/>
        <v>12445.475</v>
      </c>
      <c r="AB502" s="1">
        <f t="shared" si="31"/>
        <v>0.59613999999999578</v>
      </c>
      <c r="AC502" s="8">
        <f>A502-AA502</f>
        <v>37554.525000000001</v>
      </c>
    </row>
    <row r="503" spans="1:30" x14ac:dyDescent="0.2">
      <c r="A503" s="11">
        <f t="shared" si="29"/>
        <v>50100</v>
      </c>
      <c r="B503" s="15">
        <f>inputs!$C$3-MAX(0,MIN((calculations!A503-inputs!$B$8)*0.5,inputs!$C$3))+IF(AND(inputs!$B$23="YES",A503&lt;=inputs!$B$25),inputs!$B$24,0)</f>
        <v>12570</v>
      </c>
      <c r="C503" s="15">
        <f>MAX(0,MIN(A503-B503,inputs!$C$4)*inputs!$B$3)</f>
        <v>7506</v>
      </c>
      <c r="D503" s="16">
        <f>MAX(0,(MIN(A503,inputs!$C$5)-(inputs!$C$4+B503))*inputs!$B$4)</f>
        <v>0</v>
      </c>
      <c r="E503" s="16">
        <f>MAX(0, (calculations!A503-inputs!$C$5)*inputs!$B$5)</f>
        <v>0</v>
      </c>
      <c r="F503" s="19">
        <f>MAX(0,inputs!$B$13*(MIN(calculations!A503,inputs!$C$14)-inputs!$C$13))+MAX(0,inputs!$B$14*(calculations!A503-inputs!$C$14))</f>
        <v>4972.7250000000004</v>
      </c>
      <c r="G503" s="22">
        <f>MAX(MIN((calculations!A503-inputs!$B$21)/10000,100%),0) * inputs!$B$18</f>
        <v>26.364000000000001</v>
      </c>
      <c r="H503" s="24">
        <f>MIN(inputs!$B$32,A503)</f>
        <v>20000</v>
      </c>
      <c r="I503" s="24">
        <f>inputs!$B$29*(1+inputs!$B$33)-MAX(0,inputs!$B$31*(H503-inputs!$B$30))</f>
        <v>46486.999999999993</v>
      </c>
      <c r="J503" s="19">
        <f>$H503+(INT(COLUMN(J$1)/2) - 5) * ($A503-$H503)/9</f>
        <v>20000</v>
      </c>
      <c r="K503" s="24">
        <f>MAX(0,I503*(1+inputs!$B$33)-MAX(0,inputs!$B$31*(J503-inputs!$B$30)))</f>
        <v>47184.304999999986</v>
      </c>
      <c r="L503" s="19">
        <f>$H503+(INT(COLUMN(L$1)/2) - 5) * ($A503-$H503)/9</f>
        <v>23344.444444444445</v>
      </c>
      <c r="M503" s="24">
        <f>MAX(0,K503*(1+inputs!$B$33)-MAX(0,inputs!$B$31*(L503-inputs!$B$30)))</f>
        <v>47607.629574999977</v>
      </c>
      <c r="N503" s="19">
        <f>$H503+(INT(COLUMN(N$1)/2) - 5) * ($A503-$H503)/9</f>
        <v>26688.888888888891</v>
      </c>
      <c r="O503" s="24">
        <f>MAX(0,M503*(1+inputs!$B$33)-MAX(0,inputs!$B$31*(N503-inputs!$B$30)))</f>
        <v>47736.304018624971</v>
      </c>
      <c r="P503" s="19">
        <f>$H503+(INT(COLUMN(P$1)/2) - 5) * ($A503-$H503)/9</f>
        <v>30033.333333333336</v>
      </c>
      <c r="Q503" s="24">
        <f>MAX(0,O503*(1+inputs!$B$33)-MAX(0,inputs!$B$31*(P503-inputs!$B$30)))</f>
        <v>47565.908578904338</v>
      </c>
      <c r="R503" s="19">
        <f>$H503+(INT(COLUMN(R$1)/2) - 5) * ($A503-$H503)/9</f>
        <v>33377.777777777781</v>
      </c>
      <c r="S503" s="24">
        <f>MAX(0,Q503*(1+inputs!$B$33)-MAX(0,inputs!$B$31*(R503-inputs!$B$30)))</f>
        <v>47091.957207587897</v>
      </c>
      <c r="T503" s="19">
        <f>$H503+(INT(COLUMN(T$1)/2) - 5) * ($A503-$H503)/9</f>
        <v>36722.222222222219</v>
      </c>
      <c r="U503" s="24">
        <f>MAX(0,S503*(1+inputs!$B$33)-MAX(0,inputs!$B$31*(T503-inputs!$B$30)))</f>
        <v>46309.896565701711</v>
      </c>
      <c r="V503" s="19">
        <f>$H503+(INT(COLUMN(V$1)/2) - 5) * ($A503-$H503)/9</f>
        <v>40066.666666666672</v>
      </c>
      <c r="W503" s="24">
        <f>MAX(0,U503*(1+inputs!$B$33)-MAX(0,inputs!$B$31*(V503-inputs!$B$30)))</f>
        <v>45215.105014187233</v>
      </c>
      <c r="X503" s="19">
        <f>$H503+(INT(COLUMN(X$1)/2) - 5) * ($A503-$H503)/9</f>
        <v>43411.111111111109</v>
      </c>
      <c r="Y503" s="24">
        <f>MAX(0,W503*(1+inputs!$B$33)-MAX(0,inputs!$B$31*(X503-inputs!$B$30)))</f>
        <v>43802.891589400031</v>
      </c>
      <c r="Z503" s="19">
        <f>IF(inputs!$B$27="YES",MAX(0,inputs!$B$31*(X503-inputs!$B$30)),0)</f>
        <v>0</v>
      </c>
      <c r="AA503" s="3">
        <f t="shared" si="30"/>
        <v>12505.089</v>
      </c>
      <c r="AB503" s="1">
        <f t="shared" si="31"/>
        <v>0.59613999999999578</v>
      </c>
      <c r="AC503" s="8">
        <f t="shared" ref="AC503:AC511" si="34">A503-AA503</f>
        <v>37594.911</v>
      </c>
    </row>
    <row r="504" spans="1:30" x14ac:dyDescent="0.2">
      <c r="A504" s="11">
        <f t="shared" si="29"/>
        <v>50200</v>
      </c>
      <c r="B504" s="15">
        <f>inputs!$C$3-MAX(0,MIN((calculations!A504-inputs!$B$8)*0.5,inputs!$C$3))+IF(AND(inputs!$B$23="YES",A504&lt;=inputs!$B$25),inputs!$B$24,0)</f>
        <v>12570</v>
      </c>
      <c r="C504" s="15">
        <f>MAX(0,MIN(A504-B504,inputs!$C$4)*inputs!$B$3)</f>
        <v>7526</v>
      </c>
      <c r="D504" s="16">
        <f>MAX(0,(MIN(A504,inputs!$C$5)-(inputs!$C$4+B504))*inputs!$B$4)</f>
        <v>0</v>
      </c>
      <c r="E504" s="16">
        <f>MAX(0, (calculations!A504-inputs!$C$5)*inputs!$B$5)</f>
        <v>0</v>
      </c>
      <c r="F504" s="19">
        <f>MAX(0,inputs!$B$13*(MIN(calculations!A504,inputs!$C$14)-inputs!$C$13))+MAX(0,inputs!$B$14*(calculations!A504-inputs!$C$14))</f>
        <v>4985.9750000000004</v>
      </c>
      <c r="G504" s="22">
        <f>MAX(MIN((calculations!A504-inputs!$B$21)/10000,100%),0) * inputs!$B$18</f>
        <v>52.728000000000002</v>
      </c>
      <c r="H504" s="24">
        <f>MIN(inputs!$B$32,A504)</f>
        <v>20000</v>
      </c>
      <c r="I504" s="24">
        <f>inputs!$B$29*(1+inputs!$B$33)-MAX(0,inputs!$B$31*(H504-inputs!$B$30))</f>
        <v>46486.999999999993</v>
      </c>
      <c r="J504" s="19">
        <f>$H504+(INT(COLUMN(J$1)/2) - 5) * ($A504-$H504)/9</f>
        <v>20000</v>
      </c>
      <c r="K504" s="24">
        <f>MAX(0,I504*(1+inputs!$B$33)-MAX(0,inputs!$B$31*(J504-inputs!$B$30)))</f>
        <v>47184.304999999986</v>
      </c>
      <c r="L504" s="19">
        <f>$H504+(INT(COLUMN(L$1)/2) - 5) * ($A504-$H504)/9</f>
        <v>23355.555555555555</v>
      </c>
      <c r="M504" s="24">
        <f>MAX(0,K504*(1+inputs!$B$33)-MAX(0,inputs!$B$31*(L504-inputs!$B$30)))</f>
        <v>47606.629574999977</v>
      </c>
      <c r="N504" s="19">
        <f>$H504+(INT(COLUMN(N$1)/2) - 5) * ($A504-$H504)/9</f>
        <v>26711.111111111109</v>
      </c>
      <c r="O504" s="24">
        <f>MAX(0,M504*(1+inputs!$B$33)-MAX(0,inputs!$B$31*(N504-inputs!$B$30)))</f>
        <v>47733.289018624972</v>
      </c>
      <c r="P504" s="19">
        <f>$H504+(INT(COLUMN(P$1)/2) - 5) * ($A504-$H504)/9</f>
        <v>30066.666666666664</v>
      </c>
      <c r="Q504" s="24">
        <f>MAX(0,O504*(1+inputs!$B$33)-MAX(0,inputs!$B$31*(P504-inputs!$B$30)))</f>
        <v>47559.848353904337</v>
      </c>
      <c r="R504" s="19">
        <f>$H504+(INT(COLUMN(R$1)/2) - 5) * ($A504-$H504)/9</f>
        <v>33422.222222222219</v>
      </c>
      <c r="S504" s="24">
        <f>MAX(0,Q504*(1+inputs!$B$33)-MAX(0,inputs!$B$31*(R504-inputs!$B$30)))</f>
        <v>47081.806079212896</v>
      </c>
      <c r="T504" s="19">
        <f>$H504+(INT(COLUMN(T$1)/2) - 5) * ($A504-$H504)/9</f>
        <v>36777.777777777781</v>
      </c>
      <c r="U504" s="24">
        <f>MAX(0,S504*(1+inputs!$B$33)-MAX(0,inputs!$B$31*(T504-inputs!$B$30)))</f>
        <v>46294.59317040108</v>
      </c>
      <c r="V504" s="19">
        <f>$H504+(INT(COLUMN(V$1)/2) - 5) * ($A504-$H504)/9</f>
        <v>40133.333333333328</v>
      </c>
      <c r="W504" s="24">
        <f>MAX(0,U504*(1+inputs!$B$33)-MAX(0,inputs!$B$31*(V504-inputs!$B$30)))</f>
        <v>45193.572067957088</v>
      </c>
      <c r="X504" s="19">
        <f>$H504+(INT(COLUMN(X$1)/2) - 5) * ($A504-$H504)/9</f>
        <v>43488.888888888891</v>
      </c>
      <c r="Y504" s="24">
        <f>MAX(0,W504*(1+inputs!$B$33)-MAX(0,inputs!$B$31*(X504-inputs!$B$30)))</f>
        <v>43774.035648976438</v>
      </c>
      <c r="Z504" s="19">
        <f>IF(inputs!$B$27="YES",MAX(0,inputs!$B$31*(X504-inputs!$B$30)),0)</f>
        <v>0</v>
      </c>
      <c r="AA504" s="3">
        <f t="shared" si="30"/>
        <v>12564.703</v>
      </c>
      <c r="AB504" s="1">
        <f t="shared" si="31"/>
        <v>0.62239000000001399</v>
      </c>
      <c r="AC504" s="11">
        <f t="shared" si="34"/>
        <v>37635.296999999999</v>
      </c>
    </row>
    <row r="505" spans="1:30" x14ac:dyDescent="0.2">
      <c r="A505" s="11">
        <f t="shared" si="29"/>
        <v>50300</v>
      </c>
      <c r="B505" s="15">
        <f>inputs!$C$3-MAX(0,MIN((calculations!A505-inputs!$B$8)*0.5,inputs!$C$3))+IF(AND(inputs!$B$23="YES",A505&lt;=inputs!$B$25),inputs!$B$24,0)</f>
        <v>12570</v>
      </c>
      <c r="C505" s="15">
        <f>MAX(0,MIN(A505-B505,inputs!$C$4)*inputs!$B$3)</f>
        <v>7540</v>
      </c>
      <c r="D505" s="16">
        <f>MAX(0,(MIN(A505,inputs!$C$5)-(inputs!$C$4+B505))*inputs!$B$4)</f>
        <v>12</v>
      </c>
      <c r="E505" s="16">
        <f>MAX(0, (calculations!A505-inputs!$C$5)*inputs!$B$5)</f>
        <v>0</v>
      </c>
      <c r="F505" s="19">
        <f>MAX(0,inputs!$B$13*(MIN(calculations!A505,inputs!$C$14)-inputs!$C$13))+MAX(0,inputs!$B$14*(calculations!A505-inputs!$C$14))</f>
        <v>4995.8500000000004</v>
      </c>
      <c r="G505" s="22">
        <f>MAX(MIN((calculations!A505-inputs!$B$21)/10000,100%),0) * inputs!$B$18</f>
        <v>79.091999999999999</v>
      </c>
      <c r="H505" s="24">
        <f>MIN(inputs!$B$32,A505)</f>
        <v>20000</v>
      </c>
      <c r="I505" s="24">
        <f>inputs!$B$29*(1+inputs!$B$33)-MAX(0,inputs!$B$31*(H505-inputs!$B$30))</f>
        <v>46486.999999999993</v>
      </c>
      <c r="J505" s="19">
        <f>$H505+(INT(COLUMN(J$1)/2) - 5) * ($A505-$H505)/9</f>
        <v>20000</v>
      </c>
      <c r="K505" s="24">
        <f>MAX(0,I505*(1+inputs!$B$33)-MAX(0,inputs!$B$31*(J505-inputs!$B$30)))</f>
        <v>47184.304999999986</v>
      </c>
      <c r="L505" s="19">
        <f>$H505+(INT(COLUMN(L$1)/2) - 5) * ($A505-$H505)/9</f>
        <v>23366.666666666668</v>
      </c>
      <c r="M505" s="24">
        <f>MAX(0,K505*(1+inputs!$B$33)-MAX(0,inputs!$B$31*(L505-inputs!$B$30)))</f>
        <v>47605.629574999977</v>
      </c>
      <c r="N505" s="19">
        <f>$H505+(INT(COLUMN(N$1)/2) - 5) * ($A505-$H505)/9</f>
        <v>26733.333333333332</v>
      </c>
      <c r="O505" s="24">
        <f>MAX(0,M505*(1+inputs!$B$33)-MAX(0,inputs!$B$31*(N505-inputs!$B$30)))</f>
        <v>47730.274018624972</v>
      </c>
      <c r="P505" s="19">
        <f>$H505+(INT(COLUMN(P$1)/2) - 5) * ($A505-$H505)/9</f>
        <v>30100</v>
      </c>
      <c r="Q505" s="24">
        <f>MAX(0,O505*(1+inputs!$B$33)-MAX(0,inputs!$B$31*(P505-inputs!$B$30)))</f>
        <v>47553.788128904336</v>
      </c>
      <c r="R505" s="19">
        <f>$H505+(INT(COLUMN(R$1)/2) - 5) * ($A505-$H505)/9</f>
        <v>33466.666666666664</v>
      </c>
      <c r="S505" s="24">
        <f>MAX(0,Q505*(1+inputs!$B$33)-MAX(0,inputs!$B$31*(R505-inputs!$B$30)))</f>
        <v>47071.654950837896</v>
      </c>
      <c r="T505" s="19">
        <f>$H505+(INT(COLUMN(T$1)/2) - 5) * ($A505-$H505)/9</f>
        <v>36833.333333333328</v>
      </c>
      <c r="U505" s="24">
        <f>MAX(0,S505*(1+inputs!$B$33)-MAX(0,inputs!$B$31*(T505-inputs!$B$30)))</f>
        <v>46279.289775100457</v>
      </c>
      <c r="V505" s="19">
        <f>$H505+(INT(COLUMN(V$1)/2) - 5) * ($A505-$H505)/9</f>
        <v>40200</v>
      </c>
      <c r="W505" s="24">
        <f>MAX(0,U505*(1+inputs!$B$33)-MAX(0,inputs!$B$31*(V505-inputs!$B$30)))</f>
        <v>45172.039121726957</v>
      </c>
      <c r="X505" s="19">
        <f>$H505+(INT(COLUMN(X$1)/2) - 5) * ($A505-$H505)/9</f>
        <v>43566.666666666672</v>
      </c>
      <c r="Y505" s="24">
        <f>MAX(0,W505*(1+inputs!$B$33)-MAX(0,inputs!$B$31*(X505-inputs!$B$30)))</f>
        <v>43745.179708552852</v>
      </c>
      <c r="Z505" s="19">
        <f>IF(inputs!$B$27="YES",MAX(0,inputs!$B$31*(X505-inputs!$B$30)),0)</f>
        <v>0</v>
      </c>
      <c r="AA505" s="3">
        <f t="shared" si="30"/>
        <v>12626.942000000001</v>
      </c>
      <c r="AB505" s="1">
        <f t="shared" si="31"/>
        <v>0.68363999999999581</v>
      </c>
      <c r="AC505" s="8">
        <f t="shared" si="34"/>
        <v>37673.057999999997</v>
      </c>
      <c r="AD505" s="8"/>
    </row>
    <row r="506" spans="1:30" x14ac:dyDescent="0.2">
      <c r="A506" s="11">
        <f t="shared" si="29"/>
        <v>50400</v>
      </c>
      <c r="B506" s="15">
        <f>inputs!$C$3-MAX(0,MIN((calculations!A506-inputs!$B$8)*0.5,inputs!$C$3))+IF(AND(inputs!$B$23="YES",A506&lt;=inputs!$B$25),inputs!$B$24,0)</f>
        <v>12570</v>
      </c>
      <c r="C506" s="15">
        <f>MAX(0,MIN(A506-B506,inputs!$C$4)*inputs!$B$3)</f>
        <v>7540</v>
      </c>
      <c r="D506" s="16">
        <f>MAX(0,(MIN(A506,inputs!$C$5)-(inputs!$C$4+B506))*inputs!$B$4)</f>
        <v>52</v>
      </c>
      <c r="E506" s="16">
        <f>MAX(0, (calculations!A506-inputs!$C$5)*inputs!$B$5)</f>
        <v>0</v>
      </c>
      <c r="F506" s="19">
        <f>MAX(0,inputs!$B$13*(MIN(calculations!A506,inputs!$C$14)-inputs!$C$13))+MAX(0,inputs!$B$14*(calculations!A506-inputs!$C$14))</f>
        <v>4997.8500000000004</v>
      </c>
      <c r="G506" s="22">
        <f>MAX(MIN((calculations!A506-inputs!$B$21)/10000,100%),0) * inputs!$B$18</f>
        <v>105.456</v>
      </c>
      <c r="H506" s="24">
        <f>MIN(inputs!$B$32,A506)</f>
        <v>20000</v>
      </c>
      <c r="I506" s="24">
        <f>inputs!$B$29*(1+inputs!$B$33)-MAX(0,inputs!$B$31*(H506-inputs!$B$30))</f>
        <v>46486.999999999993</v>
      </c>
      <c r="J506" s="19">
        <f>$H506+(INT(COLUMN(J$1)/2) - 5) * ($A506-$H506)/9</f>
        <v>20000</v>
      </c>
      <c r="K506" s="24">
        <f>MAX(0,I506*(1+inputs!$B$33)-MAX(0,inputs!$B$31*(J506-inputs!$B$30)))</f>
        <v>47184.304999999986</v>
      </c>
      <c r="L506" s="19">
        <f>$H506+(INT(COLUMN(L$1)/2) - 5) * ($A506-$H506)/9</f>
        <v>23377.777777777777</v>
      </c>
      <c r="M506" s="24">
        <f>MAX(0,K506*(1+inputs!$B$33)-MAX(0,inputs!$B$31*(L506-inputs!$B$30)))</f>
        <v>47604.629574999977</v>
      </c>
      <c r="N506" s="19">
        <f>$H506+(INT(COLUMN(N$1)/2) - 5) * ($A506-$H506)/9</f>
        <v>26755.555555555555</v>
      </c>
      <c r="O506" s="24">
        <f>MAX(0,M506*(1+inputs!$B$33)-MAX(0,inputs!$B$31*(N506-inputs!$B$30)))</f>
        <v>47727.259018624973</v>
      </c>
      <c r="P506" s="19">
        <f>$H506+(INT(COLUMN(P$1)/2) - 5) * ($A506-$H506)/9</f>
        <v>30133.333333333336</v>
      </c>
      <c r="Q506" s="24">
        <f>MAX(0,O506*(1+inputs!$B$33)-MAX(0,inputs!$B$31*(P506-inputs!$B$30)))</f>
        <v>47547.727903904342</v>
      </c>
      <c r="R506" s="19">
        <f>$H506+(INT(COLUMN(R$1)/2) - 5) * ($A506-$H506)/9</f>
        <v>33511.111111111109</v>
      </c>
      <c r="S506" s="24">
        <f>MAX(0,Q506*(1+inputs!$B$33)-MAX(0,inputs!$B$31*(R506-inputs!$B$30)))</f>
        <v>47061.503822462902</v>
      </c>
      <c r="T506" s="19">
        <f>$H506+(INT(COLUMN(T$1)/2) - 5) * ($A506-$H506)/9</f>
        <v>36888.888888888891</v>
      </c>
      <c r="U506" s="24">
        <f>MAX(0,S506*(1+inputs!$B$33)-MAX(0,inputs!$B$31*(T506-inputs!$B$30)))</f>
        <v>46263.986379799841</v>
      </c>
      <c r="V506" s="19">
        <f>$H506+(INT(COLUMN(V$1)/2) - 5) * ($A506-$H506)/9</f>
        <v>40266.666666666672</v>
      </c>
      <c r="W506" s="24">
        <f>MAX(0,U506*(1+inputs!$B$33)-MAX(0,inputs!$B$31*(V506-inputs!$B$30)))</f>
        <v>45150.506175496834</v>
      </c>
      <c r="X506" s="19">
        <f>$H506+(INT(COLUMN(X$1)/2) - 5) * ($A506-$H506)/9</f>
        <v>43644.444444444445</v>
      </c>
      <c r="Y506" s="24">
        <f>MAX(0,W506*(1+inputs!$B$33)-MAX(0,inputs!$B$31*(X506-inputs!$B$30)))</f>
        <v>43716.323768129281</v>
      </c>
      <c r="Z506" s="19">
        <f>IF(inputs!$B$27="YES",MAX(0,inputs!$B$31*(X506-inputs!$B$30)),0)</f>
        <v>0</v>
      </c>
      <c r="AA506" s="3">
        <f t="shared" si="30"/>
        <v>12695.306</v>
      </c>
      <c r="AB506" s="1">
        <f t="shared" si="31"/>
        <v>0.68363999999999581</v>
      </c>
      <c r="AC506" s="8">
        <f t="shared" si="34"/>
        <v>37704.694000000003</v>
      </c>
    </row>
    <row r="507" spans="1:30" x14ac:dyDescent="0.2">
      <c r="A507" s="11">
        <f t="shared" si="29"/>
        <v>50500</v>
      </c>
      <c r="B507" s="15">
        <f>inputs!$C$3-MAX(0,MIN((calculations!A507-inputs!$B$8)*0.5,inputs!$C$3))+IF(AND(inputs!$B$23="YES",A507&lt;=inputs!$B$25),inputs!$B$24,0)</f>
        <v>12570</v>
      </c>
      <c r="C507" s="15">
        <f>MAX(0,MIN(A507-B507,inputs!$C$4)*inputs!$B$3)</f>
        <v>7540</v>
      </c>
      <c r="D507" s="16">
        <f>MAX(0,(MIN(A507,inputs!$C$5)-(inputs!$C$4+B507))*inputs!$B$4)</f>
        <v>92</v>
      </c>
      <c r="E507" s="16">
        <f>MAX(0, (calculations!A507-inputs!$C$5)*inputs!$B$5)</f>
        <v>0</v>
      </c>
      <c r="F507" s="19">
        <f>MAX(0,inputs!$B$13*(MIN(calculations!A507,inputs!$C$14)-inputs!$C$13))+MAX(0,inputs!$B$14*(calculations!A507-inputs!$C$14))</f>
        <v>4999.8500000000004</v>
      </c>
      <c r="G507" s="22">
        <f>MAX(MIN((calculations!A507-inputs!$B$21)/10000,100%),0) * inputs!$B$18</f>
        <v>131.82000000000002</v>
      </c>
      <c r="H507" s="24">
        <f>MIN(inputs!$B$32,A507)</f>
        <v>20000</v>
      </c>
      <c r="I507" s="24">
        <f>inputs!$B$29*(1+inputs!$B$33)-MAX(0,inputs!$B$31*(H507-inputs!$B$30))</f>
        <v>46486.999999999993</v>
      </c>
      <c r="J507" s="19">
        <f>$H507+(INT(COLUMN(J$1)/2) - 5) * ($A507-$H507)/9</f>
        <v>20000</v>
      </c>
      <c r="K507" s="24">
        <f>MAX(0,I507*(1+inputs!$B$33)-MAX(0,inputs!$B$31*(J507-inputs!$B$30)))</f>
        <v>47184.304999999986</v>
      </c>
      <c r="L507" s="19">
        <f>$H507+(INT(COLUMN(L$1)/2) - 5) * ($A507-$H507)/9</f>
        <v>23388.888888888891</v>
      </c>
      <c r="M507" s="24">
        <f>MAX(0,K507*(1+inputs!$B$33)-MAX(0,inputs!$B$31*(L507-inputs!$B$30)))</f>
        <v>47603.629574999977</v>
      </c>
      <c r="N507" s="19">
        <f>$H507+(INT(COLUMN(N$1)/2) - 5) * ($A507-$H507)/9</f>
        <v>26777.777777777777</v>
      </c>
      <c r="O507" s="24">
        <f>MAX(0,M507*(1+inputs!$B$33)-MAX(0,inputs!$B$31*(N507-inputs!$B$30)))</f>
        <v>47724.244018624973</v>
      </c>
      <c r="P507" s="19">
        <f>$H507+(INT(COLUMN(P$1)/2) - 5) * ($A507-$H507)/9</f>
        <v>30166.666666666664</v>
      </c>
      <c r="Q507" s="24">
        <f>MAX(0,O507*(1+inputs!$B$33)-MAX(0,inputs!$B$31*(P507-inputs!$B$30)))</f>
        <v>47541.667678904341</v>
      </c>
      <c r="R507" s="19">
        <f>$H507+(INT(COLUMN(R$1)/2) - 5) * ($A507-$H507)/9</f>
        <v>33555.555555555555</v>
      </c>
      <c r="S507" s="24">
        <f>MAX(0,Q507*(1+inputs!$B$33)-MAX(0,inputs!$B$31*(R507-inputs!$B$30)))</f>
        <v>47051.352694087902</v>
      </c>
      <c r="T507" s="19">
        <f>$H507+(INT(COLUMN(T$1)/2) - 5) * ($A507-$H507)/9</f>
        <v>36944.444444444445</v>
      </c>
      <c r="U507" s="24">
        <f>MAX(0,S507*(1+inputs!$B$33)-MAX(0,inputs!$B$31*(T507-inputs!$B$30)))</f>
        <v>46248.682984499217</v>
      </c>
      <c r="V507" s="19">
        <f>$H507+(INT(COLUMN(V$1)/2) - 5) * ($A507-$H507)/9</f>
        <v>40333.333333333328</v>
      </c>
      <c r="W507" s="24">
        <f>MAX(0,U507*(1+inputs!$B$33)-MAX(0,inputs!$B$31*(V507-inputs!$B$30)))</f>
        <v>45128.973229266696</v>
      </c>
      <c r="X507" s="19">
        <f>$H507+(INT(COLUMN(X$1)/2) - 5) * ($A507-$H507)/9</f>
        <v>43722.222222222219</v>
      </c>
      <c r="Y507" s="24">
        <f>MAX(0,W507*(1+inputs!$B$33)-MAX(0,inputs!$B$31*(X507-inputs!$B$30)))</f>
        <v>43687.467827705688</v>
      </c>
      <c r="Z507" s="19">
        <f>IF(inputs!$B$27="YES",MAX(0,inputs!$B$31*(X507-inputs!$B$30)),0)</f>
        <v>0</v>
      </c>
      <c r="AA507" s="3">
        <f t="shared" si="30"/>
        <v>12763.67</v>
      </c>
      <c r="AB507" s="1">
        <f t="shared" si="31"/>
        <v>0.68363999999999581</v>
      </c>
      <c r="AC507" s="8">
        <f t="shared" si="34"/>
        <v>37736.33</v>
      </c>
    </row>
    <row r="508" spans="1:30" x14ac:dyDescent="0.2">
      <c r="A508" s="11">
        <f t="shared" si="29"/>
        <v>50600</v>
      </c>
      <c r="B508" s="15">
        <f>inputs!$C$3-MAX(0,MIN((calculations!A508-inputs!$B$8)*0.5,inputs!$C$3))+IF(AND(inputs!$B$23="YES",A508&lt;=inputs!$B$25),inputs!$B$24,0)</f>
        <v>12570</v>
      </c>
      <c r="C508" s="15">
        <f>MAX(0,MIN(A508-B508,inputs!$C$4)*inputs!$B$3)</f>
        <v>7540</v>
      </c>
      <c r="D508" s="16">
        <f>MAX(0,(MIN(A508,inputs!$C$5)-(inputs!$C$4+B508))*inputs!$B$4)</f>
        <v>132</v>
      </c>
      <c r="E508" s="16">
        <f>MAX(0, (calculations!A508-inputs!$C$5)*inputs!$B$5)</f>
        <v>0</v>
      </c>
      <c r="F508" s="19">
        <f>MAX(0,inputs!$B$13*(MIN(calculations!A508,inputs!$C$14)-inputs!$C$13))+MAX(0,inputs!$B$14*(calculations!A508-inputs!$C$14))</f>
        <v>5001.8500000000004</v>
      </c>
      <c r="G508" s="22">
        <f>MAX(MIN((calculations!A508-inputs!$B$21)/10000,100%),0) * inputs!$B$18</f>
        <v>158.184</v>
      </c>
      <c r="H508" s="24">
        <f>MIN(inputs!$B$32,A508)</f>
        <v>20000</v>
      </c>
      <c r="I508" s="24">
        <f>inputs!$B$29*(1+inputs!$B$33)-MAX(0,inputs!$B$31*(H508-inputs!$B$30))</f>
        <v>46486.999999999993</v>
      </c>
      <c r="J508" s="19">
        <f>$H508+(INT(COLUMN(J$1)/2) - 5) * ($A508-$H508)/9</f>
        <v>20000</v>
      </c>
      <c r="K508" s="24">
        <f>MAX(0,I508*(1+inputs!$B$33)-MAX(0,inputs!$B$31*(J508-inputs!$B$30)))</f>
        <v>47184.304999999986</v>
      </c>
      <c r="L508" s="19">
        <f>$H508+(INT(COLUMN(L$1)/2) - 5) * ($A508-$H508)/9</f>
        <v>23400</v>
      </c>
      <c r="M508" s="24">
        <f>MAX(0,K508*(1+inputs!$B$33)-MAX(0,inputs!$B$31*(L508-inputs!$B$30)))</f>
        <v>47602.629574999977</v>
      </c>
      <c r="N508" s="19">
        <f>$H508+(INT(COLUMN(N$1)/2) - 5) * ($A508-$H508)/9</f>
        <v>26800</v>
      </c>
      <c r="O508" s="24">
        <f>MAX(0,M508*(1+inputs!$B$33)-MAX(0,inputs!$B$31*(N508-inputs!$B$30)))</f>
        <v>47721.229018624967</v>
      </c>
      <c r="P508" s="19">
        <f>$H508+(INT(COLUMN(P$1)/2) - 5) * ($A508-$H508)/9</f>
        <v>30200</v>
      </c>
      <c r="Q508" s="24">
        <f>MAX(0,O508*(1+inputs!$B$33)-MAX(0,inputs!$B$31*(P508-inputs!$B$30)))</f>
        <v>47535.607453904333</v>
      </c>
      <c r="R508" s="19">
        <f>$H508+(INT(COLUMN(R$1)/2) - 5) * ($A508-$H508)/9</f>
        <v>33600</v>
      </c>
      <c r="S508" s="24">
        <f>MAX(0,Q508*(1+inputs!$B$33)-MAX(0,inputs!$B$31*(R508-inputs!$B$30)))</f>
        <v>47041.201565712894</v>
      </c>
      <c r="T508" s="19">
        <f>$H508+(INT(COLUMN(T$1)/2) - 5) * ($A508-$H508)/9</f>
        <v>37000</v>
      </c>
      <c r="U508" s="24">
        <f>MAX(0,S508*(1+inputs!$B$33)-MAX(0,inputs!$B$31*(T508-inputs!$B$30)))</f>
        <v>46233.379589198579</v>
      </c>
      <c r="V508" s="19">
        <f>$H508+(INT(COLUMN(V$1)/2) - 5) * ($A508-$H508)/9</f>
        <v>40400</v>
      </c>
      <c r="W508" s="24">
        <f>MAX(0,U508*(1+inputs!$B$33)-MAX(0,inputs!$B$31*(V508-inputs!$B$30)))</f>
        <v>45107.440283036551</v>
      </c>
      <c r="X508" s="19">
        <f>$H508+(INT(COLUMN(X$1)/2) - 5) * ($A508-$H508)/9</f>
        <v>43800</v>
      </c>
      <c r="Y508" s="24">
        <f>MAX(0,W508*(1+inputs!$B$33)-MAX(0,inputs!$B$31*(X508-inputs!$B$30)))</f>
        <v>43658.611887282095</v>
      </c>
      <c r="Z508" s="19">
        <f>IF(inputs!$B$27="YES",MAX(0,inputs!$B$31*(X508-inputs!$B$30)),0)</f>
        <v>0</v>
      </c>
      <c r="AA508" s="3">
        <f t="shared" si="30"/>
        <v>12832.034</v>
      </c>
      <c r="AB508" s="1">
        <f t="shared" si="31"/>
        <v>0.68364000000001401</v>
      </c>
      <c r="AC508" s="8">
        <f t="shared" si="34"/>
        <v>37767.966</v>
      </c>
    </row>
    <row r="509" spans="1:30" x14ac:dyDescent="0.2">
      <c r="A509" s="11">
        <f t="shared" si="29"/>
        <v>50700</v>
      </c>
      <c r="B509" s="15">
        <f>inputs!$C$3-MAX(0,MIN((calculations!A509-inputs!$B$8)*0.5,inputs!$C$3))+IF(AND(inputs!$B$23="YES",A509&lt;=inputs!$B$25),inputs!$B$24,0)</f>
        <v>12570</v>
      </c>
      <c r="C509" s="15">
        <f>MAX(0,MIN(A509-B509,inputs!$C$4)*inputs!$B$3)</f>
        <v>7540</v>
      </c>
      <c r="D509" s="16">
        <f>MAX(0,(MIN(A509,inputs!$C$5)-(inputs!$C$4+B509))*inputs!$B$4)</f>
        <v>172</v>
      </c>
      <c r="E509" s="16">
        <f>MAX(0, (calculations!A509-inputs!$C$5)*inputs!$B$5)</f>
        <v>0</v>
      </c>
      <c r="F509" s="19">
        <f>MAX(0,inputs!$B$13*(MIN(calculations!A509,inputs!$C$14)-inputs!$C$13))+MAX(0,inputs!$B$14*(calculations!A509-inputs!$C$14))</f>
        <v>5003.8500000000004</v>
      </c>
      <c r="G509" s="22">
        <f>MAX(MIN((calculations!A509-inputs!$B$21)/10000,100%),0) * inputs!$B$18</f>
        <v>184.54800000000003</v>
      </c>
      <c r="H509" s="24">
        <f>MIN(inputs!$B$32,A509)</f>
        <v>20000</v>
      </c>
      <c r="I509" s="24">
        <f>inputs!$B$29*(1+inputs!$B$33)-MAX(0,inputs!$B$31*(H509-inputs!$B$30))</f>
        <v>46486.999999999993</v>
      </c>
      <c r="J509" s="19">
        <f>$H509+(INT(COLUMN(J$1)/2) - 5) * ($A509-$H509)/9</f>
        <v>20000</v>
      </c>
      <c r="K509" s="24">
        <f>MAX(0,I509*(1+inputs!$B$33)-MAX(0,inputs!$B$31*(J509-inputs!$B$30)))</f>
        <v>47184.304999999986</v>
      </c>
      <c r="L509" s="19">
        <f>$H509+(INT(COLUMN(L$1)/2) - 5) * ($A509-$H509)/9</f>
        <v>23411.111111111109</v>
      </c>
      <c r="M509" s="24">
        <f>MAX(0,K509*(1+inputs!$B$33)-MAX(0,inputs!$B$31*(L509-inputs!$B$30)))</f>
        <v>47601.629574999977</v>
      </c>
      <c r="N509" s="19">
        <f>$H509+(INT(COLUMN(N$1)/2) - 5) * ($A509-$H509)/9</f>
        <v>26822.222222222223</v>
      </c>
      <c r="O509" s="24">
        <f>MAX(0,M509*(1+inputs!$B$33)-MAX(0,inputs!$B$31*(N509-inputs!$B$30)))</f>
        <v>47718.214018624967</v>
      </c>
      <c r="P509" s="19">
        <f>$H509+(INT(COLUMN(P$1)/2) - 5) * ($A509-$H509)/9</f>
        <v>30233.333333333336</v>
      </c>
      <c r="Q509" s="24">
        <f>MAX(0,O509*(1+inputs!$B$33)-MAX(0,inputs!$B$31*(P509-inputs!$B$30)))</f>
        <v>47529.547228904332</v>
      </c>
      <c r="R509" s="19">
        <f>$H509+(INT(COLUMN(R$1)/2) - 5) * ($A509-$H509)/9</f>
        <v>33644.444444444445</v>
      </c>
      <c r="S509" s="24">
        <f>MAX(0,Q509*(1+inputs!$B$33)-MAX(0,inputs!$B$31*(R509-inputs!$B$30)))</f>
        <v>47031.050437337886</v>
      </c>
      <c r="T509" s="19">
        <f>$H509+(INT(COLUMN(T$1)/2) - 5) * ($A509-$H509)/9</f>
        <v>37055.555555555555</v>
      </c>
      <c r="U509" s="24">
        <f>MAX(0,S509*(1+inputs!$B$33)-MAX(0,inputs!$B$31*(T509-inputs!$B$30)))</f>
        <v>46218.076193897949</v>
      </c>
      <c r="V509" s="19">
        <f>$H509+(INT(COLUMN(V$1)/2) - 5) * ($A509-$H509)/9</f>
        <v>40466.666666666672</v>
      </c>
      <c r="W509" s="24">
        <f>MAX(0,U509*(1+inputs!$B$33)-MAX(0,inputs!$B$31*(V509-inputs!$B$30)))</f>
        <v>45085.907336806413</v>
      </c>
      <c r="X509" s="19">
        <f>$H509+(INT(COLUMN(X$1)/2) - 5) * ($A509-$H509)/9</f>
        <v>43877.777777777781</v>
      </c>
      <c r="Y509" s="24">
        <f>MAX(0,W509*(1+inputs!$B$33)-MAX(0,inputs!$B$31*(X509-inputs!$B$30)))</f>
        <v>43629.755946858502</v>
      </c>
      <c r="Z509" s="19">
        <f>IF(inputs!$B$27="YES",MAX(0,inputs!$B$31*(X509-inputs!$B$30)),0)</f>
        <v>0</v>
      </c>
      <c r="AA509" s="3">
        <f t="shared" si="30"/>
        <v>12900.398000000001</v>
      </c>
      <c r="AB509" s="1">
        <f t="shared" si="31"/>
        <v>0.68363999999999581</v>
      </c>
      <c r="AC509" s="8">
        <f t="shared" si="34"/>
        <v>37799.601999999999</v>
      </c>
    </row>
    <row r="510" spans="1:30" x14ac:dyDescent="0.2">
      <c r="A510" s="11">
        <f t="shared" si="29"/>
        <v>50800</v>
      </c>
      <c r="B510" s="15">
        <f>inputs!$C$3-MAX(0,MIN((calculations!A510-inputs!$B$8)*0.5,inputs!$C$3))+IF(AND(inputs!$B$23="YES",A510&lt;=inputs!$B$25),inputs!$B$24,0)</f>
        <v>12570</v>
      </c>
      <c r="C510" s="15">
        <f>MAX(0,MIN(A510-B510,inputs!$C$4)*inputs!$B$3)</f>
        <v>7540</v>
      </c>
      <c r="D510" s="16">
        <f>MAX(0,(MIN(A510,inputs!$C$5)-(inputs!$C$4+B510))*inputs!$B$4)</f>
        <v>212</v>
      </c>
      <c r="E510" s="16">
        <f>MAX(0, (calculations!A510-inputs!$C$5)*inputs!$B$5)</f>
        <v>0</v>
      </c>
      <c r="F510" s="19">
        <f>MAX(0,inputs!$B$13*(MIN(calculations!A510,inputs!$C$14)-inputs!$C$13))+MAX(0,inputs!$B$14*(calculations!A510-inputs!$C$14))</f>
        <v>5005.8500000000004</v>
      </c>
      <c r="G510" s="22">
        <f>MAX(MIN((calculations!A510-inputs!$B$21)/10000,100%),0) * inputs!$B$18</f>
        <v>210.91200000000001</v>
      </c>
      <c r="H510" s="24">
        <f>MIN(inputs!$B$32,A510)</f>
        <v>20000</v>
      </c>
      <c r="I510" s="24">
        <f>inputs!$B$29*(1+inputs!$B$33)-MAX(0,inputs!$B$31*(H510-inputs!$B$30))</f>
        <v>46486.999999999993</v>
      </c>
      <c r="J510" s="19">
        <f>$H510+(INT(COLUMN(J$1)/2) - 5) * ($A510-$H510)/9</f>
        <v>20000</v>
      </c>
      <c r="K510" s="24">
        <f>MAX(0,I510*(1+inputs!$B$33)-MAX(0,inputs!$B$31*(J510-inputs!$B$30)))</f>
        <v>47184.304999999986</v>
      </c>
      <c r="L510" s="19">
        <f>$H510+(INT(COLUMN(L$1)/2) - 5) * ($A510-$H510)/9</f>
        <v>23422.222222222223</v>
      </c>
      <c r="M510" s="24">
        <f>MAX(0,K510*(1+inputs!$B$33)-MAX(0,inputs!$B$31*(L510-inputs!$B$30)))</f>
        <v>47600.629574999977</v>
      </c>
      <c r="N510" s="19">
        <f>$H510+(INT(COLUMN(N$1)/2) - 5) * ($A510-$H510)/9</f>
        <v>26844.444444444445</v>
      </c>
      <c r="O510" s="24">
        <f>MAX(0,M510*(1+inputs!$B$33)-MAX(0,inputs!$B$31*(N510-inputs!$B$30)))</f>
        <v>47715.199018624968</v>
      </c>
      <c r="P510" s="19">
        <f>$H510+(INT(COLUMN(P$1)/2) - 5) * ($A510-$H510)/9</f>
        <v>30266.666666666664</v>
      </c>
      <c r="Q510" s="24">
        <f>MAX(0,O510*(1+inputs!$B$33)-MAX(0,inputs!$B$31*(P510-inputs!$B$30)))</f>
        <v>47523.487003904338</v>
      </c>
      <c r="R510" s="19">
        <f>$H510+(INT(COLUMN(R$1)/2) - 5) * ($A510-$H510)/9</f>
        <v>33688.888888888891</v>
      </c>
      <c r="S510" s="24">
        <f>MAX(0,Q510*(1+inputs!$B$33)-MAX(0,inputs!$B$31*(R510-inputs!$B$30)))</f>
        <v>47020.899308962893</v>
      </c>
      <c r="T510" s="19">
        <f>$H510+(INT(COLUMN(T$1)/2) - 5) * ($A510-$H510)/9</f>
        <v>37111.111111111109</v>
      </c>
      <c r="U510" s="24">
        <f>MAX(0,S510*(1+inputs!$B$33)-MAX(0,inputs!$B$31*(T510-inputs!$B$30)))</f>
        <v>46202.772798597332</v>
      </c>
      <c r="V510" s="19">
        <f>$H510+(INT(COLUMN(V$1)/2) - 5) * ($A510-$H510)/9</f>
        <v>40533.333333333328</v>
      </c>
      <c r="W510" s="24">
        <f>MAX(0,U510*(1+inputs!$B$33)-MAX(0,inputs!$B$31*(V510-inputs!$B$30)))</f>
        <v>45064.374390576282</v>
      </c>
      <c r="X510" s="19">
        <f>$H510+(INT(COLUMN(X$1)/2) - 5) * ($A510-$H510)/9</f>
        <v>43955.555555555555</v>
      </c>
      <c r="Y510" s="24">
        <f>MAX(0,W510*(1+inputs!$B$33)-MAX(0,inputs!$B$31*(X510-inputs!$B$30)))</f>
        <v>43600.900006434917</v>
      </c>
      <c r="Z510" s="19">
        <f>IF(inputs!$B$27="YES",MAX(0,inputs!$B$31*(X510-inputs!$B$30)),0)</f>
        <v>0</v>
      </c>
      <c r="AA510" s="3">
        <f t="shared" si="30"/>
        <v>12968.762000000001</v>
      </c>
      <c r="AB510" s="1">
        <f t="shared" si="31"/>
        <v>0.68363999999999581</v>
      </c>
      <c r="AC510" s="8">
        <f t="shared" si="34"/>
        <v>37831.237999999998</v>
      </c>
    </row>
    <row r="511" spans="1:30" x14ac:dyDescent="0.2">
      <c r="A511" s="11">
        <f t="shared" si="29"/>
        <v>50900</v>
      </c>
      <c r="B511" s="15">
        <f>inputs!$C$3-MAX(0,MIN((calculations!A511-inputs!$B$8)*0.5,inputs!$C$3))+IF(AND(inputs!$B$23="YES",A511&lt;=inputs!$B$25),inputs!$B$24,0)</f>
        <v>12570</v>
      </c>
      <c r="C511" s="15">
        <f>MAX(0,MIN(A511-B511,inputs!$C$4)*inputs!$B$3)</f>
        <v>7540</v>
      </c>
      <c r="D511" s="16">
        <f>MAX(0,(MIN(A511,inputs!$C$5)-(inputs!$C$4+B511))*inputs!$B$4)</f>
        <v>252</v>
      </c>
      <c r="E511" s="16">
        <f>MAX(0, (calculations!A511-inputs!$C$5)*inputs!$B$5)</f>
        <v>0</v>
      </c>
      <c r="F511" s="19">
        <f>MAX(0,inputs!$B$13*(MIN(calculations!A511,inputs!$C$14)-inputs!$C$13))+MAX(0,inputs!$B$14*(calculations!A511-inputs!$C$14))</f>
        <v>5007.8500000000004</v>
      </c>
      <c r="G511" s="22">
        <f>MAX(MIN((calculations!A511-inputs!$B$21)/10000,100%),0) * inputs!$B$18</f>
        <v>237.27600000000001</v>
      </c>
      <c r="H511" s="24">
        <f>MIN(inputs!$B$32,A511)</f>
        <v>20000</v>
      </c>
      <c r="I511" s="24">
        <f>inputs!$B$29*(1+inputs!$B$33)-MAX(0,inputs!$B$31*(H511-inputs!$B$30))</f>
        <v>46486.999999999993</v>
      </c>
      <c r="J511" s="19">
        <f>$H511+(INT(COLUMN(J$1)/2) - 5) * ($A511-$H511)/9</f>
        <v>20000</v>
      </c>
      <c r="K511" s="24">
        <f>MAX(0,I511*(1+inputs!$B$33)-MAX(0,inputs!$B$31*(J511-inputs!$B$30)))</f>
        <v>47184.304999999986</v>
      </c>
      <c r="L511" s="19">
        <f>$H511+(INT(COLUMN(L$1)/2) - 5) * ($A511-$H511)/9</f>
        <v>23433.333333333332</v>
      </c>
      <c r="M511" s="24">
        <f>MAX(0,K511*(1+inputs!$B$33)-MAX(0,inputs!$B$31*(L511-inputs!$B$30)))</f>
        <v>47599.629574999977</v>
      </c>
      <c r="N511" s="19">
        <f>$H511+(INT(COLUMN(N$1)/2) - 5) * ($A511-$H511)/9</f>
        <v>26866.666666666668</v>
      </c>
      <c r="O511" s="24">
        <f>MAX(0,M511*(1+inputs!$B$33)-MAX(0,inputs!$B$31*(N511-inputs!$B$30)))</f>
        <v>47712.184018624968</v>
      </c>
      <c r="P511" s="19">
        <f>$H511+(INT(COLUMN(P$1)/2) - 5) * ($A511-$H511)/9</f>
        <v>30300</v>
      </c>
      <c r="Q511" s="24">
        <f>MAX(0,O511*(1+inputs!$B$33)-MAX(0,inputs!$B$31*(P511-inputs!$B$30)))</f>
        <v>47517.426778904337</v>
      </c>
      <c r="R511" s="19">
        <f>$H511+(INT(COLUMN(R$1)/2) - 5) * ($A511-$H511)/9</f>
        <v>33733.333333333336</v>
      </c>
      <c r="S511" s="24">
        <f>MAX(0,Q511*(1+inputs!$B$33)-MAX(0,inputs!$B$31*(R511-inputs!$B$30)))</f>
        <v>47010.748180587892</v>
      </c>
      <c r="T511" s="19">
        <f>$H511+(INT(COLUMN(T$1)/2) - 5) * ($A511-$H511)/9</f>
        <v>37166.666666666672</v>
      </c>
      <c r="U511" s="24">
        <f>MAX(0,S511*(1+inputs!$B$33)-MAX(0,inputs!$B$31*(T511-inputs!$B$30)))</f>
        <v>46187.469403296702</v>
      </c>
      <c r="V511" s="19">
        <f>$H511+(INT(COLUMN(V$1)/2) - 5) * ($A511-$H511)/9</f>
        <v>40600</v>
      </c>
      <c r="W511" s="24">
        <f>MAX(0,U511*(1+inputs!$B$33)-MAX(0,inputs!$B$31*(V511-inputs!$B$30)))</f>
        <v>45042.841444346144</v>
      </c>
      <c r="X511" s="19">
        <f>$H511+(INT(COLUMN(X$1)/2) - 5) * ($A511-$H511)/9</f>
        <v>44033.333333333328</v>
      </c>
      <c r="Y511" s="24">
        <f>MAX(0,W511*(1+inputs!$B$33)-MAX(0,inputs!$B$31*(X511-inputs!$B$30)))</f>
        <v>43572.044066011331</v>
      </c>
      <c r="Z511" s="19">
        <f>IF(inputs!$B$27="YES",MAX(0,inputs!$B$31*(X511-inputs!$B$30)),0)</f>
        <v>0</v>
      </c>
      <c r="AA511" s="3">
        <f t="shared" si="30"/>
        <v>13037.126</v>
      </c>
      <c r="AB511" s="1">
        <f t="shared" si="31"/>
        <v>0.68363999999999581</v>
      </c>
      <c r="AC511" s="8">
        <f t="shared" si="34"/>
        <v>37862.873999999996</v>
      </c>
    </row>
    <row r="512" spans="1:30" x14ac:dyDescent="0.2">
      <c r="A512" s="11">
        <f t="shared" si="29"/>
        <v>51000</v>
      </c>
      <c r="B512" s="15">
        <f>inputs!$C$3-MAX(0,MIN((calculations!A512-inputs!$B$8)*0.5,inputs!$C$3))+IF(AND(inputs!$B$23="YES",A512&lt;=inputs!$B$25),inputs!$B$24,0)</f>
        <v>12570</v>
      </c>
      <c r="C512" s="15">
        <f>MAX(0,MIN(A512-B512,inputs!$C$4)*inputs!$B$3)</f>
        <v>7540</v>
      </c>
      <c r="D512" s="16">
        <f>MAX(0,(MIN(A512,inputs!$C$5)-(inputs!$C$4+B512))*inputs!$B$4)</f>
        <v>292</v>
      </c>
      <c r="E512" s="16">
        <f>MAX(0, (calculations!A512-inputs!$C$5)*inputs!$B$5)</f>
        <v>0</v>
      </c>
      <c r="F512" s="19">
        <f>MAX(0,inputs!$B$13*(MIN(calculations!A512,inputs!$C$14)-inputs!$C$13))+MAX(0,inputs!$B$14*(calculations!A512-inputs!$C$14))</f>
        <v>5009.8500000000004</v>
      </c>
      <c r="G512" s="22">
        <f>MAX(MIN((calculations!A512-inputs!$B$21)/10000,100%),0) * inputs!$B$18</f>
        <v>263.64000000000004</v>
      </c>
      <c r="H512" s="24">
        <f>MIN(inputs!$B$32,A512)</f>
        <v>20000</v>
      </c>
      <c r="I512" s="24">
        <f>inputs!$B$29*(1+inputs!$B$33)-MAX(0,inputs!$B$31*(H512-inputs!$B$30))</f>
        <v>46486.999999999993</v>
      </c>
      <c r="J512" s="19">
        <f>$H512+(INT(COLUMN(J$1)/2) - 5) * ($A512-$H512)/9</f>
        <v>20000</v>
      </c>
      <c r="K512" s="24">
        <f>MAX(0,I512*(1+inputs!$B$33)-MAX(0,inputs!$B$31*(J512-inputs!$B$30)))</f>
        <v>47184.304999999986</v>
      </c>
      <c r="L512" s="19">
        <f>$H512+(INT(COLUMN(L$1)/2) - 5) * ($A512-$H512)/9</f>
        <v>23444.444444444445</v>
      </c>
      <c r="M512" s="24">
        <f>MAX(0,K512*(1+inputs!$B$33)-MAX(0,inputs!$B$31*(L512-inputs!$B$30)))</f>
        <v>47598.629574999977</v>
      </c>
      <c r="N512" s="19">
        <f>$H512+(INT(COLUMN(N$1)/2) - 5) * ($A512-$H512)/9</f>
        <v>26888.888888888891</v>
      </c>
      <c r="O512" s="24">
        <f>MAX(0,M512*(1+inputs!$B$33)-MAX(0,inputs!$B$31*(N512-inputs!$B$30)))</f>
        <v>47709.169018624969</v>
      </c>
      <c r="P512" s="19">
        <f>$H512+(INT(COLUMN(P$1)/2) - 5) * ($A512-$H512)/9</f>
        <v>30333.333333333336</v>
      </c>
      <c r="Q512" s="24">
        <f>MAX(0,O512*(1+inputs!$B$33)-MAX(0,inputs!$B$31*(P512-inputs!$B$30)))</f>
        <v>47511.366553904336</v>
      </c>
      <c r="R512" s="19">
        <f>$H512+(INT(COLUMN(R$1)/2) - 5) * ($A512-$H512)/9</f>
        <v>33777.777777777781</v>
      </c>
      <c r="S512" s="24">
        <f>MAX(0,Q512*(1+inputs!$B$33)-MAX(0,inputs!$B$31*(R512-inputs!$B$30)))</f>
        <v>47000.597052212892</v>
      </c>
      <c r="T512" s="19">
        <f>$H512+(INT(COLUMN(T$1)/2) - 5) * ($A512-$H512)/9</f>
        <v>37222.222222222219</v>
      </c>
      <c r="U512" s="24">
        <f>MAX(0,S512*(1+inputs!$B$33)-MAX(0,inputs!$B$31*(T512-inputs!$B$30)))</f>
        <v>46172.166007996078</v>
      </c>
      <c r="V512" s="19">
        <f>$H512+(INT(COLUMN(V$1)/2) - 5) * ($A512-$H512)/9</f>
        <v>40666.666666666672</v>
      </c>
      <c r="W512" s="24">
        <f>MAX(0,U512*(1+inputs!$B$33)-MAX(0,inputs!$B$31*(V512-inputs!$B$30)))</f>
        <v>45021.308498116014</v>
      </c>
      <c r="X512" s="19">
        <f>$H512+(INT(COLUMN(X$1)/2) - 5) * ($A512-$H512)/9</f>
        <v>44111.111111111109</v>
      </c>
      <c r="Y512" s="24">
        <f>MAX(0,W512*(1+inputs!$B$33)-MAX(0,inputs!$B$31*(X512-inputs!$B$30)))</f>
        <v>43543.188125587745</v>
      </c>
      <c r="Z512" s="19">
        <f>IF(inputs!$B$27="YES",MAX(0,inputs!$B$31*(X512-inputs!$B$30)),0)</f>
        <v>0</v>
      </c>
      <c r="AA512" s="3">
        <f t="shared" si="30"/>
        <v>13105.49</v>
      </c>
      <c r="AB512" s="1">
        <f t="shared" si="31"/>
        <v>0.68364000000001401</v>
      </c>
      <c r="AC512" s="8">
        <f>A512-AA512</f>
        <v>37894.51</v>
      </c>
      <c r="AD512" s="8"/>
    </row>
    <row r="513" spans="1:30" x14ac:dyDescent="0.2">
      <c r="A513" s="11">
        <f t="shared" si="29"/>
        <v>51100</v>
      </c>
      <c r="B513" s="15">
        <f>inputs!$C$3-MAX(0,MIN((calculations!A513-inputs!$B$8)*0.5,inputs!$C$3))+IF(AND(inputs!$B$23="YES",A513&lt;=inputs!$B$25),inputs!$B$24,0)</f>
        <v>12570</v>
      </c>
      <c r="C513" s="15">
        <f>MAX(0,MIN(A513-B513,inputs!$C$4)*inputs!$B$3)</f>
        <v>7540</v>
      </c>
      <c r="D513" s="16">
        <f>MAX(0,(MIN(A513,inputs!$C$5)-(inputs!$C$4+B513))*inputs!$B$4)</f>
        <v>332</v>
      </c>
      <c r="E513" s="16">
        <f>MAX(0, (calculations!A513-inputs!$C$5)*inputs!$B$5)</f>
        <v>0</v>
      </c>
      <c r="F513" s="19">
        <f>MAX(0,inputs!$B$13*(MIN(calculations!A513,inputs!$C$14)-inputs!$C$13))+MAX(0,inputs!$B$14*(calculations!A513-inputs!$C$14))</f>
        <v>5011.8500000000004</v>
      </c>
      <c r="G513" s="22">
        <f>MAX(MIN((calculations!A513-inputs!$B$21)/10000,100%),0) * inputs!$B$18</f>
        <v>290.00400000000002</v>
      </c>
      <c r="H513" s="24">
        <f>MIN(inputs!$B$32,A513)</f>
        <v>20000</v>
      </c>
      <c r="I513" s="24">
        <f>inputs!$B$29*(1+inputs!$B$33)-MAX(0,inputs!$B$31*(H513-inputs!$B$30))</f>
        <v>46486.999999999993</v>
      </c>
      <c r="J513" s="19">
        <f>$H513+(INT(COLUMN(J$1)/2) - 5) * ($A513-$H513)/9</f>
        <v>20000</v>
      </c>
      <c r="K513" s="24">
        <f>MAX(0,I513*(1+inputs!$B$33)-MAX(0,inputs!$B$31*(J513-inputs!$B$30)))</f>
        <v>47184.304999999986</v>
      </c>
      <c r="L513" s="19">
        <f>$H513+(INT(COLUMN(L$1)/2) - 5) * ($A513-$H513)/9</f>
        <v>23455.555555555555</v>
      </c>
      <c r="M513" s="24">
        <f>MAX(0,K513*(1+inputs!$B$33)-MAX(0,inputs!$B$31*(L513-inputs!$B$30)))</f>
        <v>47597.629574999977</v>
      </c>
      <c r="N513" s="19">
        <f>$H513+(INT(COLUMN(N$1)/2) - 5) * ($A513-$H513)/9</f>
        <v>26911.111111111109</v>
      </c>
      <c r="O513" s="24">
        <f>MAX(0,M513*(1+inputs!$B$33)-MAX(0,inputs!$B$31*(N513-inputs!$B$30)))</f>
        <v>47706.154018624969</v>
      </c>
      <c r="P513" s="19">
        <f>$H513+(INT(COLUMN(P$1)/2) - 5) * ($A513-$H513)/9</f>
        <v>30366.666666666664</v>
      </c>
      <c r="Q513" s="24">
        <f>MAX(0,O513*(1+inputs!$B$33)-MAX(0,inputs!$B$31*(P513-inputs!$B$30)))</f>
        <v>47505.306328904335</v>
      </c>
      <c r="R513" s="19">
        <f>$H513+(INT(COLUMN(R$1)/2) - 5) * ($A513-$H513)/9</f>
        <v>33822.222222222219</v>
      </c>
      <c r="S513" s="24">
        <f>MAX(0,Q513*(1+inputs!$B$33)-MAX(0,inputs!$B$31*(R513-inputs!$B$30)))</f>
        <v>46990.445923837891</v>
      </c>
      <c r="T513" s="19">
        <f>$H513+(INT(COLUMN(T$1)/2) - 5) * ($A513-$H513)/9</f>
        <v>37277.777777777781</v>
      </c>
      <c r="U513" s="24">
        <f>MAX(0,S513*(1+inputs!$B$33)-MAX(0,inputs!$B$31*(T513-inputs!$B$30)))</f>
        <v>46156.862612695455</v>
      </c>
      <c r="V513" s="19">
        <f>$H513+(INT(COLUMN(V$1)/2) - 5) * ($A513-$H513)/9</f>
        <v>40733.333333333328</v>
      </c>
      <c r="W513" s="24">
        <f>MAX(0,U513*(1+inputs!$B$33)-MAX(0,inputs!$B$31*(V513-inputs!$B$30)))</f>
        <v>44999.775551885883</v>
      </c>
      <c r="X513" s="19">
        <f>$H513+(INT(COLUMN(X$1)/2) - 5) * ($A513-$H513)/9</f>
        <v>44188.888888888891</v>
      </c>
      <c r="Y513" s="24">
        <f>MAX(0,W513*(1+inputs!$B$33)-MAX(0,inputs!$B$31*(X513-inputs!$B$30)))</f>
        <v>43514.332185164167</v>
      </c>
      <c r="Z513" s="19">
        <f>IF(inputs!$B$27="YES",MAX(0,inputs!$B$31*(X513-inputs!$B$30)),0)</f>
        <v>0</v>
      </c>
      <c r="AA513" s="3">
        <f t="shared" si="30"/>
        <v>13173.854000000001</v>
      </c>
      <c r="AB513" s="1">
        <f t="shared" si="31"/>
        <v>0.68363999999999581</v>
      </c>
      <c r="AC513" s="8">
        <f t="shared" ref="AC513:AC576" si="35">A513-AA513</f>
        <v>37926.146000000001</v>
      </c>
    </row>
    <row r="514" spans="1:30" x14ac:dyDescent="0.2">
      <c r="A514" s="11">
        <f t="shared" si="29"/>
        <v>51200</v>
      </c>
      <c r="B514" s="15">
        <f>inputs!$C$3-MAX(0,MIN((calculations!A514-inputs!$B$8)*0.5,inputs!$C$3))+IF(AND(inputs!$B$23="YES",A514&lt;=inputs!$B$25),inputs!$B$24,0)</f>
        <v>12570</v>
      </c>
      <c r="C514" s="15">
        <f>MAX(0,MIN(A514-B514,inputs!$C$4)*inputs!$B$3)</f>
        <v>7540</v>
      </c>
      <c r="D514" s="16">
        <f>MAX(0,(MIN(A514,inputs!$C$5)-(inputs!$C$4+B514))*inputs!$B$4)</f>
        <v>372</v>
      </c>
      <c r="E514" s="16">
        <f>MAX(0, (calculations!A514-inputs!$C$5)*inputs!$B$5)</f>
        <v>0</v>
      </c>
      <c r="F514" s="19">
        <f>MAX(0,inputs!$B$13*(MIN(calculations!A514,inputs!$C$14)-inputs!$C$13))+MAX(0,inputs!$B$14*(calculations!A514-inputs!$C$14))</f>
        <v>5013.8500000000004</v>
      </c>
      <c r="G514" s="22">
        <f>MAX(MIN((calculations!A514-inputs!$B$21)/10000,100%),0) * inputs!$B$18</f>
        <v>316.36799999999999</v>
      </c>
      <c r="H514" s="24">
        <f>MIN(inputs!$B$32,A514)</f>
        <v>20000</v>
      </c>
      <c r="I514" s="24">
        <f>inputs!$B$29*(1+inputs!$B$33)-MAX(0,inputs!$B$31*(H514-inputs!$B$30))</f>
        <v>46486.999999999993</v>
      </c>
      <c r="J514" s="19">
        <f>$H514+(INT(COLUMN(J$1)/2) - 5) * ($A514-$H514)/9</f>
        <v>20000</v>
      </c>
      <c r="K514" s="24">
        <f>MAX(0,I514*(1+inputs!$B$33)-MAX(0,inputs!$B$31*(J514-inputs!$B$30)))</f>
        <v>47184.304999999986</v>
      </c>
      <c r="L514" s="19">
        <f>$H514+(INT(COLUMN(L$1)/2) - 5) * ($A514-$H514)/9</f>
        <v>23466.666666666668</v>
      </c>
      <c r="M514" s="24">
        <f>MAX(0,K514*(1+inputs!$B$33)-MAX(0,inputs!$B$31*(L514-inputs!$B$30)))</f>
        <v>47596.629574999977</v>
      </c>
      <c r="N514" s="19">
        <f>$H514+(INT(COLUMN(N$1)/2) - 5) * ($A514-$H514)/9</f>
        <v>26933.333333333332</v>
      </c>
      <c r="O514" s="24">
        <f>MAX(0,M514*(1+inputs!$B$33)-MAX(0,inputs!$B$31*(N514-inputs!$B$30)))</f>
        <v>47703.13901862497</v>
      </c>
      <c r="P514" s="19">
        <f>$H514+(INT(COLUMN(P$1)/2) - 5) * ($A514-$H514)/9</f>
        <v>30400</v>
      </c>
      <c r="Q514" s="24">
        <f>MAX(0,O514*(1+inputs!$B$33)-MAX(0,inputs!$B$31*(P514-inputs!$B$30)))</f>
        <v>47499.246103904341</v>
      </c>
      <c r="R514" s="19">
        <f>$H514+(INT(COLUMN(R$1)/2) - 5) * ($A514-$H514)/9</f>
        <v>33866.666666666664</v>
      </c>
      <c r="S514" s="24">
        <f>MAX(0,Q514*(1+inputs!$B$33)-MAX(0,inputs!$B$31*(R514-inputs!$B$30)))</f>
        <v>46980.294795462898</v>
      </c>
      <c r="T514" s="19">
        <f>$H514+(INT(COLUMN(T$1)/2) - 5) * ($A514-$H514)/9</f>
        <v>37333.333333333328</v>
      </c>
      <c r="U514" s="24">
        <f>MAX(0,S514*(1+inputs!$B$33)-MAX(0,inputs!$B$31*(T514-inputs!$B$30)))</f>
        <v>46141.559217394832</v>
      </c>
      <c r="V514" s="19">
        <f>$H514+(INT(COLUMN(V$1)/2) - 5) * ($A514-$H514)/9</f>
        <v>40800</v>
      </c>
      <c r="W514" s="24">
        <f>MAX(0,U514*(1+inputs!$B$33)-MAX(0,inputs!$B$31*(V514-inputs!$B$30)))</f>
        <v>44978.242605655745</v>
      </c>
      <c r="X514" s="19">
        <f>$H514+(INT(COLUMN(X$1)/2) - 5) * ($A514-$H514)/9</f>
        <v>44266.666666666672</v>
      </c>
      <c r="Y514" s="24">
        <f>MAX(0,W514*(1+inputs!$B$33)-MAX(0,inputs!$B$31*(X514-inputs!$B$30)))</f>
        <v>43485.476244740574</v>
      </c>
      <c r="Z514" s="19">
        <f>IF(inputs!$B$27="YES",MAX(0,inputs!$B$31*(X514-inputs!$B$30)),0)</f>
        <v>0</v>
      </c>
      <c r="AA514" s="3">
        <f t="shared" si="30"/>
        <v>13242.218000000001</v>
      </c>
      <c r="AB514" s="1">
        <f t="shared" si="31"/>
        <v>0.68363999999999581</v>
      </c>
      <c r="AC514" s="8">
        <f t="shared" si="35"/>
        <v>37957.781999999999</v>
      </c>
      <c r="AD514" s="8"/>
    </row>
    <row r="515" spans="1:30" x14ac:dyDescent="0.2">
      <c r="A515" s="11">
        <f t="shared" ref="A515:A578" si="36">(ROW(A515)-2)*100</f>
        <v>51300</v>
      </c>
      <c r="B515" s="15">
        <f>inputs!$C$3-MAX(0,MIN((calculations!A515-inputs!$B$8)*0.5,inputs!$C$3))+IF(AND(inputs!$B$23="YES",A515&lt;=inputs!$B$25),inputs!$B$24,0)</f>
        <v>12570</v>
      </c>
      <c r="C515" s="15">
        <f>MAX(0,MIN(A515-B515,inputs!$C$4)*inputs!$B$3)</f>
        <v>7540</v>
      </c>
      <c r="D515" s="16">
        <f>MAX(0,(MIN(A515,inputs!$C$5)-(inputs!$C$4+B515))*inputs!$B$4)</f>
        <v>412</v>
      </c>
      <c r="E515" s="16">
        <f>MAX(0, (calculations!A515-inputs!$C$5)*inputs!$B$5)</f>
        <v>0</v>
      </c>
      <c r="F515" s="19">
        <f>MAX(0,inputs!$B$13*(MIN(calculations!A515,inputs!$C$14)-inputs!$C$13))+MAX(0,inputs!$B$14*(calculations!A515-inputs!$C$14))</f>
        <v>5015.8500000000004</v>
      </c>
      <c r="G515" s="22">
        <f>MAX(MIN((calculations!A515-inputs!$B$21)/10000,100%),0) * inputs!$B$18</f>
        <v>342.73200000000003</v>
      </c>
      <c r="H515" s="24">
        <f>MIN(inputs!$B$32,A515)</f>
        <v>20000</v>
      </c>
      <c r="I515" s="24">
        <f>inputs!$B$29*(1+inputs!$B$33)-MAX(0,inputs!$B$31*(H515-inputs!$B$30))</f>
        <v>46486.999999999993</v>
      </c>
      <c r="J515" s="19">
        <f>$H515+(INT(COLUMN(J$1)/2) - 5) * ($A515-$H515)/9</f>
        <v>20000</v>
      </c>
      <c r="K515" s="24">
        <f>MAX(0,I515*(1+inputs!$B$33)-MAX(0,inputs!$B$31*(J515-inputs!$B$30)))</f>
        <v>47184.304999999986</v>
      </c>
      <c r="L515" s="19">
        <f>$H515+(INT(COLUMN(L$1)/2) - 5) * ($A515-$H515)/9</f>
        <v>23477.777777777777</v>
      </c>
      <c r="M515" s="24">
        <f>MAX(0,K515*(1+inputs!$B$33)-MAX(0,inputs!$B$31*(L515-inputs!$B$30)))</f>
        <v>47595.629574999977</v>
      </c>
      <c r="N515" s="19">
        <f>$H515+(INT(COLUMN(N$1)/2) - 5) * ($A515-$H515)/9</f>
        <v>26955.555555555555</v>
      </c>
      <c r="O515" s="24">
        <f>MAX(0,M515*(1+inputs!$B$33)-MAX(0,inputs!$B$31*(N515-inputs!$B$30)))</f>
        <v>47700.124018624971</v>
      </c>
      <c r="P515" s="19">
        <f>$H515+(INT(COLUMN(P$1)/2) - 5) * ($A515-$H515)/9</f>
        <v>30433.333333333336</v>
      </c>
      <c r="Q515" s="24">
        <f>MAX(0,O515*(1+inputs!$B$33)-MAX(0,inputs!$B$31*(P515-inputs!$B$30)))</f>
        <v>47493.18587890434</v>
      </c>
      <c r="R515" s="19">
        <f>$H515+(INT(COLUMN(R$1)/2) - 5) * ($A515-$H515)/9</f>
        <v>33911.111111111109</v>
      </c>
      <c r="S515" s="24">
        <f>MAX(0,Q515*(1+inputs!$B$33)-MAX(0,inputs!$B$31*(R515-inputs!$B$30)))</f>
        <v>46970.143667087897</v>
      </c>
      <c r="T515" s="19">
        <f>$H515+(INT(COLUMN(T$1)/2) - 5) * ($A515-$H515)/9</f>
        <v>37388.888888888891</v>
      </c>
      <c r="U515" s="24">
        <f>MAX(0,S515*(1+inputs!$B$33)-MAX(0,inputs!$B$31*(T515-inputs!$B$30)))</f>
        <v>46126.255822094208</v>
      </c>
      <c r="V515" s="19">
        <f>$H515+(INT(COLUMN(V$1)/2) - 5) * ($A515-$H515)/9</f>
        <v>40866.666666666672</v>
      </c>
      <c r="W515" s="24">
        <f>MAX(0,U515*(1+inputs!$B$33)-MAX(0,inputs!$B$31*(V515-inputs!$B$30)))</f>
        <v>44956.709659425615</v>
      </c>
      <c r="X515" s="19">
        <f>$H515+(INT(COLUMN(X$1)/2) - 5) * ($A515-$H515)/9</f>
        <v>44344.444444444445</v>
      </c>
      <c r="Y515" s="24">
        <f>MAX(0,W515*(1+inputs!$B$33)-MAX(0,inputs!$B$31*(X515-inputs!$B$30)))</f>
        <v>43456.620304316995</v>
      </c>
      <c r="Z515" s="19">
        <f>IF(inputs!$B$27="YES",MAX(0,inputs!$B$31*(X515-inputs!$B$30)),0)</f>
        <v>0</v>
      </c>
      <c r="AA515" s="3">
        <f t="shared" ref="AA515:AA578" si="37">SUM(C515:G515)+Z515</f>
        <v>13310.582</v>
      </c>
      <c r="AB515" s="1">
        <f t="shared" ref="AB515:AB578" si="38">(AA516-AA515)/100</f>
        <v>0.68363999999999581</v>
      </c>
      <c r="AC515" s="8">
        <f t="shared" si="35"/>
        <v>37989.417999999998</v>
      </c>
      <c r="AD515" s="8"/>
    </row>
    <row r="516" spans="1:30" x14ac:dyDescent="0.2">
      <c r="A516" s="11">
        <f t="shared" si="36"/>
        <v>51400</v>
      </c>
      <c r="B516" s="15">
        <f>inputs!$C$3-MAX(0,MIN((calculations!A516-inputs!$B$8)*0.5,inputs!$C$3))+IF(AND(inputs!$B$23="YES",A516&lt;=inputs!$B$25),inputs!$B$24,0)</f>
        <v>12570</v>
      </c>
      <c r="C516" s="15">
        <f>MAX(0,MIN(A516-B516,inputs!$C$4)*inputs!$B$3)</f>
        <v>7540</v>
      </c>
      <c r="D516" s="16">
        <f>MAX(0,(MIN(A516,inputs!$C$5)-(inputs!$C$4+B516))*inputs!$B$4)</f>
        <v>452</v>
      </c>
      <c r="E516" s="16">
        <f>MAX(0, (calculations!A516-inputs!$C$5)*inputs!$B$5)</f>
        <v>0</v>
      </c>
      <c r="F516" s="19">
        <f>MAX(0,inputs!$B$13*(MIN(calculations!A516,inputs!$C$14)-inputs!$C$13))+MAX(0,inputs!$B$14*(calculations!A516-inputs!$C$14))</f>
        <v>5017.8500000000004</v>
      </c>
      <c r="G516" s="22">
        <f>MAX(MIN((calculations!A516-inputs!$B$21)/10000,100%),0) * inputs!$B$18</f>
        <v>369.09600000000006</v>
      </c>
      <c r="H516" s="24">
        <f>MIN(inputs!$B$32,A516)</f>
        <v>20000</v>
      </c>
      <c r="I516" s="24">
        <f>inputs!$B$29*(1+inputs!$B$33)-MAX(0,inputs!$B$31*(H516-inputs!$B$30))</f>
        <v>46486.999999999993</v>
      </c>
      <c r="J516" s="19">
        <f>$H516+(INT(COLUMN(J$1)/2) - 5) * ($A516-$H516)/9</f>
        <v>20000</v>
      </c>
      <c r="K516" s="24">
        <f>MAX(0,I516*(1+inputs!$B$33)-MAX(0,inputs!$B$31*(J516-inputs!$B$30)))</f>
        <v>47184.304999999986</v>
      </c>
      <c r="L516" s="19">
        <f>$H516+(INT(COLUMN(L$1)/2) - 5) * ($A516-$H516)/9</f>
        <v>23488.888888888891</v>
      </c>
      <c r="M516" s="24">
        <f>MAX(0,K516*(1+inputs!$B$33)-MAX(0,inputs!$B$31*(L516-inputs!$B$30)))</f>
        <v>47594.629574999977</v>
      </c>
      <c r="N516" s="19">
        <f>$H516+(INT(COLUMN(N$1)/2) - 5) * ($A516-$H516)/9</f>
        <v>26977.777777777777</v>
      </c>
      <c r="O516" s="24">
        <f>MAX(0,M516*(1+inputs!$B$33)-MAX(0,inputs!$B$31*(N516-inputs!$B$30)))</f>
        <v>47697.109018624971</v>
      </c>
      <c r="P516" s="19">
        <f>$H516+(INT(COLUMN(P$1)/2) - 5) * ($A516-$H516)/9</f>
        <v>30466.666666666664</v>
      </c>
      <c r="Q516" s="24">
        <f>MAX(0,O516*(1+inputs!$B$33)-MAX(0,inputs!$B$31*(P516-inputs!$B$30)))</f>
        <v>47487.125653904339</v>
      </c>
      <c r="R516" s="19">
        <f>$H516+(INT(COLUMN(R$1)/2) - 5) * ($A516-$H516)/9</f>
        <v>33955.555555555555</v>
      </c>
      <c r="S516" s="24">
        <f>MAX(0,Q516*(1+inputs!$B$33)-MAX(0,inputs!$B$31*(R516-inputs!$B$30)))</f>
        <v>46959.992538712897</v>
      </c>
      <c r="T516" s="19">
        <f>$H516+(INT(COLUMN(T$1)/2) - 5) * ($A516-$H516)/9</f>
        <v>37444.444444444445</v>
      </c>
      <c r="U516" s="24">
        <f>MAX(0,S516*(1+inputs!$B$33)-MAX(0,inputs!$B$31*(T516-inputs!$B$30)))</f>
        <v>46110.952426793585</v>
      </c>
      <c r="V516" s="19">
        <f>$H516+(INT(COLUMN(V$1)/2) - 5) * ($A516-$H516)/9</f>
        <v>40933.333333333328</v>
      </c>
      <c r="W516" s="24">
        <f>MAX(0,U516*(1+inputs!$B$33)-MAX(0,inputs!$B$31*(V516-inputs!$B$30)))</f>
        <v>44935.176713195484</v>
      </c>
      <c r="X516" s="19">
        <f>$H516+(INT(COLUMN(X$1)/2) - 5) * ($A516-$H516)/9</f>
        <v>44422.222222222219</v>
      </c>
      <c r="Y516" s="24">
        <f>MAX(0,W516*(1+inputs!$B$33)-MAX(0,inputs!$B$31*(X516-inputs!$B$30)))</f>
        <v>43427.76436389341</v>
      </c>
      <c r="Z516" s="19">
        <f>IF(inputs!$B$27="YES",MAX(0,inputs!$B$31*(X516-inputs!$B$30)),0)</f>
        <v>0</v>
      </c>
      <c r="AA516" s="3">
        <f t="shared" si="37"/>
        <v>13378.946</v>
      </c>
      <c r="AB516" s="1">
        <f t="shared" si="38"/>
        <v>0.68363999999999581</v>
      </c>
      <c r="AC516" s="8">
        <f t="shared" si="35"/>
        <v>38021.054000000004</v>
      </c>
      <c r="AD516" s="8"/>
    </row>
    <row r="517" spans="1:30" x14ac:dyDescent="0.2">
      <c r="A517" s="11">
        <f t="shared" si="36"/>
        <v>51500</v>
      </c>
      <c r="B517" s="15">
        <f>inputs!$C$3-MAX(0,MIN((calculations!A517-inputs!$B$8)*0.5,inputs!$C$3))+IF(AND(inputs!$B$23="YES",A517&lt;=inputs!$B$25),inputs!$B$24,0)</f>
        <v>12570</v>
      </c>
      <c r="C517" s="15">
        <f>MAX(0,MIN(A517-B517,inputs!$C$4)*inputs!$B$3)</f>
        <v>7540</v>
      </c>
      <c r="D517" s="16">
        <f>MAX(0,(MIN(A517,inputs!$C$5)-(inputs!$C$4+B517))*inputs!$B$4)</f>
        <v>492</v>
      </c>
      <c r="E517" s="16">
        <f>MAX(0, (calculations!A517-inputs!$C$5)*inputs!$B$5)</f>
        <v>0</v>
      </c>
      <c r="F517" s="19">
        <f>MAX(0,inputs!$B$13*(MIN(calculations!A517,inputs!$C$14)-inputs!$C$13))+MAX(0,inputs!$B$14*(calculations!A517-inputs!$C$14))</f>
        <v>5019.8500000000004</v>
      </c>
      <c r="G517" s="22">
        <f>MAX(MIN((calculations!A517-inputs!$B$21)/10000,100%),0) * inputs!$B$18</f>
        <v>395.46</v>
      </c>
      <c r="H517" s="24">
        <f>MIN(inputs!$B$32,A517)</f>
        <v>20000</v>
      </c>
      <c r="I517" s="24">
        <f>inputs!$B$29*(1+inputs!$B$33)-MAX(0,inputs!$B$31*(H517-inputs!$B$30))</f>
        <v>46486.999999999993</v>
      </c>
      <c r="J517" s="19">
        <f>$H517+(INT(COLUMN(J$1)/2) - 5) * ($A517-$H517)/9</f>
        <v>20000</v>
      </c>
      <c r="K517" s="24">
        <f>MAX(0,I517*(1+inputs!$B$33)-MAX(0,inputs!$B$31*(J517-inputs!$B$30)))</f>
        <v>47184.304999999986</v>
      </c>
      <c r="L517" s="19">
        <f>$H517+(INT(COLUMN(L$1)/2) - 5) * ($A517-$H517)/9</f>
        <v>23500</v>
      </c>
      <c r="M517" s="24">
        <f>MAX(0,K517*(1+inputs!$B$33)-MAX(0,inputs!$B$31*(L517-inputs!$B$30)))</f>
        <v>47593.629574999977</v>
      </c>
      <c r="N517" s="19">
        <f>$H517+(INT(COLUMN(N$1)/2) - 5) * ($A517-$H517)/9</f>
        <v>27000</v>
      </c>
      <c r="O517" s="24">
        <f>MAX(0,M517*(1+inputs!$B$33)-MAX(0,inputs!$B$31*(N517-inputs!$B$30)))</f>
        <v>47694.094018624972</v>
      </c>
      <c r="P517" s="19">
        <f>$H517+(INT(COLUMN(P$1)/2) - 5) * ($A517-$H517)/9</f>
        <v>30500</v>
      </c>
      <c r="Q517" s="24">
        <f>MAX(0,O517*(1+inputs!$B$33)-MAX(0,inputs!$B$31*(P517-inputs!$B$30)))</f>
        <v>47481.065428904338</v>
      </c>
      <c r="R517" s="19">
        <f>$H517+(INT(COLUMN(R$1)/2) - 5) * ($A517-$H517)/9</f>
        <v>34000</v>
      </c>
      <c r="S517" s="24">
        <f>MAX(0,Q517*(1+inputs!$B$33)-MAX(0,inputs!$B$31*(R517-inputs!$B$30)))</f>
        <v>46949.841410337896</v>
      </c>
      <c r="T517" s="19">
        <f>$H517+(INT(COLUMN(T$1)/2) - 5) * ($A517-$H517)/9</f>
        <v>37500</v>
      </c>
      <c r="U517" s="24">
        <f>MAX(0,S517*(1+inputs!$B$33)-MAX(0,inputs!$B$31*(T517-inputs!$B$30)))</f>
        <v>46095.649031492962</v>
      </c>
      <c r="V517" s="19">
        <f>$H517+(INT(COLUMN(V$1)/2) - 5) * ($A517-$H517)/9</f>
        <v>41000</v>
      </c>
      <c r="W517" s="24">
        <f>MAX(0,U517*(1+inputs!$B$33)-MAX(0,inputs!$B$31*(V517-inputs!$B$30)))</f>
        <v>44913.643766965346</v>
      </c>
      <c r="X517" s="19">
        <f>$H517+(INT(COLUMN(X$1)/2) - 5) * ($A517-$H517)/9</f>
        <v>44500</v>
      </c>
      <c r="Y517" s="24">
        <f>MAX(0,W517*(1+inputs!$B$33)-MAX(0,inputs!$B$31*(X517-inputs!$B$30)))</f>
        <v>43398.908423469817</v>
      </c>
      <c r="Z517" s="19">
        <f>IF(inputs!$B$27="YES",MAX(0,inputs!$B$31*(X517-inputs!$B$30)),0)</f>
        <v>0</v>
      </c>
      <c r="AA517" s="3">
        <f t="shared" si="37"/>
        <v>13447.31</v>
      </c>
      <c r="AB517" s="1">
        <f t="shared" si="38"/>
        <v>0.68364000000001401</v>
      </c>
      <c r="AC517" s="8">
        <f t="shared" si="35"/>
        <v>38052.69</v>
      </c>
      <c r="AD517" s="8"/>
    </row>
    <row r="518" spans="1:30" x14ac:dyDescent="0.2">
      <c r="A518" s="11">
        <f t="shared" si="36"/>
        <v>51600</v>
      </c>
      <c r="B518" s="15">
        <f>inputs!$C$3-MAX(0,MIN((calculations!A518-inputs!$B$8)*0.5,inputs!$C$3))+IF(AND(inputs!$B$23="YES",A518&lt;=inputs!$B$25),inputs!$B$24,0)</f>
        <v>12570</v>
      </c>
      <c r="C518" s="15">
        <f>MAX(0,MIN(A518-B518,inputs!$C$4)*inputs!$B$3)</f>
        <v>7540</v>
      </c>
      <c r="D518" s="16">
        <f>MAX(0,(MIN(A518,inputs!$C$5)-(inputs!$C$4+B518))*inputs!$B$4)</f>
        <v>532</v>
      </c>
      <c r="E518" s="16">
        <f>MAX(0, (calculations!A518-inputs!$C$5)*inputs!$B$5)</f>
        <v>0</v>
      </c>
      <c r="F518" s="19">
        <f>MAX(0,inputs!$B$13*(MIN(calculations!A518,inputs!$C$14)-inputs!$C$13))+MAX(0,inputs!$B$14*(calculations!A518-inputs!$C$14))</f>
        <v>5021.8500000000004</v>
      </c>
      <c r="G518" s="22">
        <f>MAX(MIN((calculations!A518-inputs!$B$21)/10000,100%),0) * inputs!$B$18</f>
        <v>421.82400000000001</v>
      </c>
      <c r="H518" s="24">
        <f>MIN(inputs!$B$32,A518)</f>
        <v>20000</v>
      </c>
      <c r="I518" s="24">
        <f>inputs!$B$29*(1+inputs!$B$33)-MAX(0,inputs!$B$31*(H518-inputs!$B$30))</f>
        <v>46486.999999999993</v>
      </c>
      <c r="J518" s="19">
        <f>$H518+(INT(COLUMN(J$1)/2) - 5) * ($A518-$H518)/9</f>
        <v>20000</v>
      </c>
      <c r="K518" s="24">
        <f>MAX(0,I518*(1+inputs!$B$33)-MAX(0,inputs!$B$31*(J518-inputs!$B$30)))</f>
        <v>47184.304999999986</v>
      </c>
      <c r="L518" s="19">
        <f>$H518+(INT(COLUMN(L$1)/2) - 5) * ($A518-$H518)/9</f>
        <v>23511.111111111109</v>
      </c>
      <c r="M518" s="24">
        <f>MAX(0,K518*(1+inputs!$B$33)-MAX(0,inputs!$B$31*(L518-inputs!$B$30)))</f>
        <v>47592.629574999977</v>
      </c>
      <c r="N518" s="19">
        <f>$H518+(INT(COLUMN(N$1)/2) - 5) * ($A518-$H518)/9</f>
        <v>27022.222222222223</v>
      </c>
      <c r="O518" s="24">
        <f>MAX(0,M518*(1+inputs!$B$33)-MAX(0,inputs!$B$31*(N518-inputs!$B$30)))</f>
        <v>47691.079018624972</v>
      </c>
      <c r="P518" s="19">
        <f>$H518+(INT(COLUMN(P$1)/2) - 5) * ($A518-$H518)/9</f>
        <v>30533.333333333336</v>
      </c>
      <c r="Q518" s="24">
        <f>MAX(0,O518*(1+inputs!$B$33)-MAX(0,inputs!$B$31*(P518-inputs!$B$30)))</f>
        <v>47475.005203904337</v>
      </c>
      <c r="R518" s="19">
        <f>$H518+(INT(COLUMN(R$1)/2) - 5) * ($A518-$H518)/9</f>
        <v>34044.444444444445</v>
      </c>
      <c r="S518" s="24">
        <f>MAX(0,Q518*(1+inputs!$B$33)-MAX(0,inputs!$B$31*(R518-inputs!$B$30)))</f>
        <v>46939.690281962896</v>
      </c>
      <c r="T518" s="19">
        <f>$H518+(INT(COLUMN(T$1)/2) - 5) * ($A518-$H518)/9</f>
        <v>37555.555555555555</v>
      </c>
      <c r="U518" s="24">
        <f>MAX(0,S518*(1+inputs!$B$33)-MAX(0,inputs!$B$31*(T518-inputs!$B$30)))</f>
        <v>46080.345636192331</v>
      </c>
      <c r="V518" s="19">
        <f>$H518+(INT(COLUMN(V$1)/2) - 5) * ($A518-$H518)/9</f>
        <v>41066.666666666672</v>
      </c>
      <c r="W518" s="24">
        <f>MAX(0,U518*(1+inputs!$B$33)-MAX(0,inputs!$B$31*(V518-inputs!$B$30)))</f>
        <v>44892.110820735208</v>
      </c>
      <c r="X518" s="19">
        <f>$H518+(INT(COLUMN(X$1)/2) - 5) * ($A518-$H518)/9</f>
        <v>44577.777777777781</v>
      </c>
      <c r="Y518" s="24">
        <f>MAX(0,W518*(1+inputs!$B$33)-MAX(0,inputs!$B$31*(X518-inputs!$B$30)))</f>
        <v>43370.052483046231</v>
      </c>
      <c r="Z518" s="19">
        <f>IF(inputs!$B$27="YES",MAX(0,inputs!$B$31*(X518-inputs!$B$30)),0)</f>
        <v>0</v>
      </c>
      <c r="AA518" s="3">
        <f t="shared" si="37"/>
        <v>13515.674000000001</v>
      </c>
      <c r="AB518" s="1">
        <f t="shared" si="38"/>
        <v>0.68363999999999581</v>
      </c>
      <c r="AC518" s="8">
        <f t="shared" si="35"/>
        <v>38084.326000000001</v>
      </c>
      <c r="AD518" s="8"/>
    </row>
    <row r="519" spans="1:30" x14ac:dyDescent="0.2">
      <c r="A519" s="11">
        <f t="shared" si="36"/>
        <v>51700</v>
      </c>
      <c r="B519" s="15">
        <f>inputs!$C$3-MAX(0,MIN((calculations!A519-inputs!$B$8)*0.5,inputs!$C$3))+IF(AND(inputs!$B$23="YES",A519&lt;=inputs!$B$25),inputs!$B$24,0)</f>
        <v>12570</v>
      </c>
      <c r="C519" s="15">
        <f>MAX(0,MIN(A519-B519,inputs!$C$4)*inputs!$B$3)</f>
        <v>7540</v>
      </c>
      <c r="D519" s="16">
        <f>MAX(0,(MIN(A519,inputs!$C$5)-(inputs!$C$4+B519))*inputs!$B$4)</f>
        <v>572</v>
      </c>
      <c r="E519" s="16">
        <f>MAX(0, (calculations!A519-inputs!$C$5)*inputs!$B$5)</f>
        <v>0</v>
      </c>
      <c r="F519" s="19">
        <f>MAX(0,inputs!$B$13*(MIN(calculations!A519,inputs!$C$14)-inputs!$C$13))+MAX(0,inputs!$B$14*(calculations!A519-inputs!$C$14))</f>
        <v>5023.8500000000004</v>
      </c>
      <c r="G519" s="22">
        <f>MAX(MIN((calculations!A519-inputs!$B$21)/10000,100%),0) * inputs!$B$18</f>
        <v>448.18800000000005</v>
      </c>
      <c r="H519" s="24">
        <f>MIN(inputs!$B$32,A519)</f>
        <v>20000</v>
      </c>
      <c r="I519" s="24">
        <f>inputs!$B$29*(1+inputs!$B$33)-MAX(0,inputs!$B$31*(H519-inputs!$B$30))</f>
        <v>46486.999999999993</v>
      </c>
      <c r="J519" s="19">
        <f>$H519+(INT(COLUMN(J$1)/2) - 5) * ($A519-$H519)/9</f>
        <v>20000</v>
      </c>
      <c r="K519" s="24">
        <f>MAX(0,I519*(1+inputs!$B$33)-MAX(0,inputs!$B$31*(J519-inputs!$B$30)))</f>
        <v>47184.304999999986</v>
      </c>
      <c r="L519" s="19">
        <f>$H519+(INT(COLUMN(L$1)/2) - 5) * ($A519-$H519)/9</f>
        <v>23522.222222222223</v>
      </c>
      <c r="M519" s="24">
        <f>MAX(0,K519*(1+inputs!$B$33)-MAX(0,inputs!$B$31*(L519-inputs!$B$30)))</f>
        <v>47591.629574999977</v>
      </c>
      <c r="N519" s="19">
        <f>$H519+(INT(COLUMN(N$1)/2) - 5) * ($A519-$H519)/9</f>
        <v>27044.444444444445</v>
      </c>
      <c r="O519" s="24">
        <f>MAX(0,M519*(1+inputs!$B$33)-MAX(0,inputs!$B$31*(N519-inputs!$B$30)))</f>
        <v>47688.064018624973</v>
      </c>
      <c r="P519" s="19">
        <f>$H519+(INT(COLUMN(P$1)/2) - 5) * ($A519-$H519)/9</f>
        <v>30566.666666666664</v>
      </c>
      <c r="Q519" s="24">
        <f>MAX(0,O519*(1+inputs!$B$33)-MAX(0,inputs!$B$31*(P519-inputs!$B$30)))</f>
        <v>47468.944978904343</v>
      </c>
      <c r="R519" s="19">
        <f>$H519+(INT(COLUMN(R$1)/2) - 5) * ($A519-$H519)/9</f>
        <v>34088.888888888891</v>
      </c>
      <c r="S519" s="24">
        <f>MAX(0,Q519*(1+inputs!$B$33)-MAX(0,inputs!$B$31*(R519-inputs!$B$30)))</f>
        <v>46929.539153587903</v>
      </c>
      <c r="T519" s="19">
        <f>$H519+(INT(COLUMN(T$1)/2) - 5) * ($A519-$H519)/9</f>
        <v>37611.111111111109</v>
      </c>
      <c r="U519" s="24">
        <f>MAX(0,S519*(1+inputs!$B$33)-MAX(0,inputs!$B$31*(T519-inputs!$B$30)))</f>
        <v>46065.042240891715</v>
      </c>
      <c r="V519" s="19">
        <f>$H519+(INT(COLUMN(V$1)/2) - 5) * ($A519-$H519)/9</f>
        <v>41133.333333333328</v>
      </c>
      <c r="W519" s="24">
        <f>MAX(0,U519*(1+inputs!$B$33)-MAX(0,inputs!$B$31*(V519-inputs!$B$30)))</f>
        <v>44870.577874505085</v>
      </c>
      <c r="X519" s="19">
        <f>$H519+(INT(COLUMN(X$1)/2) - 5) * ($A519-$H519)/9</f>
        <v>44655.555555555555</v>
      </c>
      <c r="Y519" s="24">
        <f>MAX(0,W519*(1+inputs!$B$33)-MAX(0,inputs!$B$31*(X519-inputs!$B$30)))</f>
        <v>43341.196542622652</v>
      </c>
      <c r="Z519" s="19">
        <f>IF(inputs!$B$27="YES",MAX(0,inputs!$B$31*(X519-inputs!$B$30)),0)</f>
        <v>0</v>
      </c>
      <c r="AA519" s="3">
        <f t="shared" si="37"/>
        <v>13584.038</v>
      </c>
      <c r="AB519" s="1">
        <f t="shared" si="38"/>
        <v>0.68363999999999581</v>
      </c>
      <c r="AC519" s="8">
        <f t="shared" si="35"/>
        <v>38115.962</v>
      </c>
      <c r="AD519" s="8"/>
    </row>
    <row r="520" spans="1:30" x14ac:dyDescent="0.2">
      <c r="A520" s="11">
        <f t="shared" si="36"/>
        <v>51800</v>
      </c>
      <c r="B520" s="15">
        <f>inputs!$C$3-MAX(0,MIN((calculations!A520-inputs!$B$8)*0.5,inputs!$C$3))+IF(AND(inputs!$B$23="YES",A520&lt;=inputs!$B$25),inputs!$B$24,0)</f>
        <v>12570</v>
      </c>
      <c r="C520" s="15">
        <f>MAX(0,MIN(A520-B520,inputs!$C$4)*inputs!$B$3)</f>
        <v>7540</v>
      </c>
      <c r="D520" s="16">
        <f>MAX(0,(MIN(A520,inputs!$C$5)-(inputs!$C$4+B520))*inputs!$B$4)</f>
        <v>612</v>
      </c>
      <c r="E520" s="16">
        <f>MAX(0, (calculations!A520-inputs!$C$5)*inputs!$B$5)</f>
        <v>0</v>
      </c>
      <c r="F520" s="19">
        <f>MAX(0,inputs!$B$13*(MIN(calculations!A520,inputs!$C$14)-inputs!$C$13))+MAX(0,inputs!$B$14*(calculations!A520-inputs!$C$14))</f>
        <v>5025.8500000000004</v>
      </c>
      <c r="G520" s="22">
        <f>MAX(MIN((calculations!A520-inputs!$B$21)/10000,100%),0) * inputs!$B$18</f>
        <v>474.55200000000002</v>
      </c>
      <c r="H520" s="24">
        <f>MIN(inputs!$B$32,A520)</f>
        <v>20000</v>
      </c>
      <c r="I520" s="24">
        <f>inputs!$B$29*(1+inputs!$B$33)-MAX(0,inputs!$B$31*(H520-inputs!$B$30))</f>
        <v>46486.999999999993</v>
      </c>
      <c r="J520" s="19">
        <f>$H520+(INT(COLUMN(J$1)/2) - 5) * ($A520-$H520)/9</f>
        <v>20000</v>
      </c>
      <c r="K520" s="24">
        <f>MAX(0,I520*(1+inputs!$B$33)-MAX(0,inputs!$B$31*(J520-inputs!$B$30)))</f>
        <v>47184.304999999986</v>
      </c>
      <c r="L520" s="19">
        <f>$H520+(INT(COLUMN(L$1)/2) - 5) * ($A520-$H520)/9</f>
        <v>23533.333333333332</v>
      </c>
      <c r="M520" s="24">
        <f>MAX(0,K520*(1+inputs!$B$33)-MAX(0,inputs!$B$31*(L520-inputs!$B$30)))</f>
        <v>47590.629574999977</v>
      </c>
      <c r="N520" s="19">
        <f>$H520+(INT(COLUMN(N$1)/2) - 5) * ($A520-$H520)/9</f>
        <v>27066.666666666668</v>
      </c>
      <c r="O520" s="24">
        <f>MAX(0,M520*(1+inputs!$B$33)-MAX(0,inputs!$B$31*(N520-inputs!$B$30)))</f>
        <v>47685.049018624966</v>
      </c>
      <c r="P520" s="19">
        <f>$H520+(INT(COLUMN(P$1)/2) - 5) * ($A520-$H520)/9</f>
        <v>30600</v>
      </c>
      <c r="Q520" s="24">
        <f>MAX(0,O520*(1+inputs!$B$33)-MAX(0,inputs!$B$31*(P520-inputs!$B$30)))</f>
        <v>47462.884753904335</v>
      </c>
      <c r="R520" s="19">
        <f>$H520+(INT(COLUMN(R$1)/2) - 5) * ($A520-$H520)/9</f>
        <v>34133.333333333336</v>
      </c>
      <c r="S520" s="24">
        <f>MAX(0,Q520*(1+inputs!$B$33)-MAX(0,inputs!$B$31*(R520-inputs!$B$30)))</f>
        <v>46919.388025212895</v>
      </c>
      <c r="T520" s="19">
        <f>$H520+(INT(COLUMN(T$1)/2) - 5) * ($A520-$H520)/9</f>
        <v>37666.666666666672</v>
      </c>
      <c r="U520" s="24">
        <f>MAX(0,S520*(1+inputs!$B$33)-MAX(0,inputs!$B$31*(T520-inputs!$B$30)))</f>
        <v>46049.738845591084</v>
      </c>
      <c r="V520" s="19">
        <f>$H520+(INT(COLUMN(V$1)/2) - 5) * ($A520-$H520)/9</f>
        <v>41200</v>
      </c>
      <c r="W520" s="24">
        <f>MAX(0,U520*(1+inputs!$B$33)-MAX(0,inputs!$B$31*(V520-inputs!$B$30)))</f>
        <v>44849.044928274947</v>
      </c>
      <c r="X520" s="19">
        <f>$H520+(INT(COLUMN(X$1)/2) - 5) * ($A520-$H520)/9</f>
        <v>44733.333333333328</v>
      </c>
      <c r="Y520" s="24">
        <f>MAX(0,W520*(1+inputs!$B$33)-MAX(0,inputs!$B$31*(X520-inputs!$B$30)))</f>
        <v>43312.340602199067</v>
      </c>
      <c r="Z520" s="19">
        <f>IF(inputs!$B$27="YES",MAX(0,inputs!$B$31*(X520-inputs!$B$30)),0)</f>
        <v>0</v>
      </c>
      <c r="AA520" s="3">
        <f t="shared" si="37"/>
        <v>13652.402</v>
      </c>
      <c r="AB520" s="1">
        <f t="shared" si="38"/>
        <v>0.68363999999999581</v>
      </c>
      <c r="AC520" s="8">
        <f t="shared" si="35"/>
        <v>38147.597999999998</v>
      </c>
      <c r="AD520" s="8"/>
    </row>
    <row r="521" spans="1:30" x14ac:dyDescent="0.2">
      <c r="A521" s="11">
        <f t="shared" si="36"/>
        <v>51900</v>
      </c>
      <c r="B521" s="15">
        <f>inputs!$C$3-MAX(0,MIN((calculations!A521-inputs!$B$8)*0.5,inputs!$C$3))+IF(AND(inputs!$B$23="YES",A521&lt;=inputs!$B$25),inputs!$B$24,0)</f>
        <v>12570</v>
      </c>
      <c r="C521" s="15">
        <f>MAX(0,MIN(A521-B521,inputs!$C$4)*inputs!$B$3)</f>
        <v>7540</v>
      </c>
      <c r="D521" s="16">
        <f>MAX(0,(MIN(A521,inputs!$C$5)-(inputs!$C$4+B521))*inputs!$B$4)</f>
        <v>652</v>
      </c>
      <c r="E521" s="16">
        <f>MAX(0, (calculations!A521-inputs!$C$5)*inputs!$B$5)</f>
        <v>0</v>
      </c>
      <c r="F521" s="19">
        <f>MAX(0,inputs!$B$13*(MIN(calculations!A521,inputs!$C$14)-inputs!$C$13))+MAX(0,inputs!$B$14*(calculations!A521-inputs!$C$14))</f>
        <v>5027.8500000000004</v>
      </c>
      <c r="G521" s="22">
        <f>MAX(MIN((calculations!A521-inputs!$B$21)/10000,100%),0) * inputs!$B$18</f>
        <v>500.916</v>
      </c>
      <c r="H521" s="24">
        <f>MIN(inputs!$B$32,A521)</f>
        <v>20000</v>
      </c>
      <c r="I521" s="24">
        <f>inputs!$B$29*(1+inputs!$B$33)-MAX(0,inputs!$B$31*(H521-inputs!$B$30))</f>
        <v>46486.999999999993</v>
      </c>
      <c r="J521" s="19">
        <f>$H521+(INT(COLUMN(J$1)/2) - 5) * ($A521-$H521)/9</f>
        <v>20000</v>
      </c>
      <c r="K521" s="24">
        <f>MAX(0,I521*(1+inputs!$B$33)-MAX(0,inputs!$B$31*(J521-inputs!$B$30)))</f>
        <v>47184.304999999986</v>
      </c>
      <c r="L521" s="19">
        <f>$H521+(INT(COLUMN(L$1)/2) - 5) * ($A521-$H521)/9</f>
        <v>23544.444444444445</v>
      </c>
      <c r="M521" s="24">
        <f>MAX(0,K521*(1+inputs!$B$33)-MAX(0,inputs!$B$31*(L521-inputs!$B$30)))</f>
        <v>47589.629574999977</v>
      </c>
      <c r="N521" s="19">
        <f>$H521+(INT(COLUMN(N$1)/2) - 5) * ($A521-$H521)/9</f>
        <v>27088.888888888891</v>
      </c>
      <c r="O521" s="24">
        <f>MAX(0,M521*(1+inputs!$B$33)-MAX(0,inputs!$B$31*(N521-inputs!$B$30)))</f>
        <v>47682.034018624967</v>
      </c>
      <c r="P521" s="19">
        <f>$H521+(INT(COLUMN(P$1)/2) - 5) * ($A521-$H521)/9</f>
        <v>30633.333333333336</v>
      </c>
      <c r="Q521" s="24">
        <f>MAX(0,O521*(1+inputs!$B$33)-MAX(0,inputs!$B$31*(P521-inputs!$B$30)))</f>
        <v>47456.824528904333</v>
      </c>
      <c r="R521" s="19">
        <f>$H521+(INT(COLUMN(R$1)/2) - 5) * ($A521-$H521)/9</f>
        <v>34177.777777777781</v>
      </c>
      <c r="S521" s="24">
        <f>MAX(0,Q521*(1+inputs!$B$33)-MAX(0,inputs!$B$31*(R521-inputs!$B$30)))</f>
        <v>46909.236896837894</v>
      </c>
      <c r="T521" s="19">
        <f>$H521+(INT(COLUMN(T$1)/2) - 5) * ($A521-$H521)/9</f>
        <v>37722.222222222219</v>
      </c>
      <c r="U521" s="24">
        <f>MAX(0,S521*(1+inputs!$B$33)-MAX(0,inputs!$B$31*(T521-inputs!$B$30)))</f>
        <v>46034.435450290453</v>
      </c>
      <c r="V521" s="19">
        <f>$H521+(INT(COLUMN(V$1)/2) - 5) * ($A521-$H521)/9</f>
        <v>41266.666666666672</v>
      </c>
      <c r="W521" s="24">
        <f>MAX(0,U521*(1+inputs!$B$33)-MAX(0,inputs!$B$31*(V521-inputs!$B$30)))</f>
        <v>44827.511982044802</v>
      </c>
      <c r="X521" s="19">
        <f>$H521+(INT(COLUMN(X$1)/2) - 5) * ($A521-$H521)/9</f>
        <v>44811.111111111109</v>
      </c>
      <c r="Y521" s="24">
        <f>MAX(0,W521*(1+inputs!$B$33)-MAX(0,inputs!$B$31*(X521-inputs!$B$30)))</f>
        <v>43283.484661775467</v>
      </c>
      <c r="Z521" s="19">
        <f>IF(inputs!$B$27="YES",MAX(0,inputs!$B$31*(X521-inputs!$B$30)),0)</f>
        <v>0</v>
      </c>
      <c r="AA521" s="3">
        <f t="shared" si="37"/>
        <v>13720.766</v>
      </c>
      <c r="AB521" s="1">
        <f t="shared" si="38"/>
        <v>0.68364000000001401</v>
      </c>
      <c r="AC521" s="8">
        <f t="shared" si="35"/>
        <v>38179.233999999997</v>
      </c>
      <c r="AD521" s="8"/>
    </row>
    <row r="522" spans="1:30" x14ac:dyDescent="0.2">
      <c r="A522" s="11">
        <f t="shared" si="36"/>
        <v>52000</v>
      </c>
      <c r="B522" s="15">
        <f>inputs!$C$3-MAX(0,MIN((calculations!A522-inputs!$B$8)*0.5,inputs!$C$3))+IF(AND(inputs!$B$23="YES",A522&lt;=inputs!$B$25),inputs!$B$24,0)</f>
        <v>12570</v>
      </c>
      <c r="C522" s="15">
        <f>MAX(0,MIN(A522-B522,inputs!$C$4)*inputs!$B$3)</f>
        <v>7540</v>
      </c>
      <c r="D522" s="16">
        <f>MAX(0,(MIN(A522,inputs!$C$5)-(inputs!$C$4+B522))*inputs!$B$4)</f>
        <v>692</v>
      </c>
      <c r="E522" s="16">
        <f>MAX(0, (calculations!A522-inputs!$C$5)*inputs!$B$5)</f>
        <v>0</v>
      </c>
      <c r="F522" s="19">
        <f>MAX(0,inputs!$B$13*(MIN(calculations!A522,inputs!$C$14)-inputs!$C$13))+MAX(0,inputs!$B$14*(calculations!A522-inputs!$C$14))</f>
        <v>5029.8500000000004</v>
      </c>
      <c r="G522" s="22">
        <f>MAX(MIN((calculations!A522-inputs!$B$21)/10000,100%),0) * inputs!$B$18</f>
        <v>527.28000000000009</v>
      </c>
      <c r="H522" s="24">
        <f>MIN(inputs!$B$32,A522)</f>
        <v>20000</v>
      </c>
      <c r="I522" s="24">
        <f>inputs!$B$29*(1+inputs!$B$33)-MAX(0,inputs!$B$31*(H522-inputs!$B$30))</f>
        <v>46486.999999999993</v>
      </c>
      <c r="J522" s="19">
        <f>$H522+(INT(COLUMN(J$1)/2) - 5) * ($A522-$H522)/9</f>
        <v>20000</v>
      </c>
      <c r="K522" s="24">
        <f>MAX(0,I522*(1+inputs!$B$33)-MAX(0,inputs!$B$31*(J522-inputs!$B$30)))</f>
        <v>47184.304999999986</v>
      </c>
      <c r="L522" s="19">
        <f>$H522+(INT(COLUMN(L$1)/2) - 5) * ($A522-$H522)/9</f>
        <v>23555.555555555555</v>
      </c>
      <c r="M522" s="24">
        <f>MAX(0,K522*(1+inputs!$B$33)-MAX(0,inputs!$B$31*(L522-inputs!$B$30)))</f>
        <v>47588.629574999977</v>
      </c>
      <c r="N522" s="19">
        <f>$H522+(INT(COLUMN(N$1)/2) - 5) * ($A522-$H522)/9</f>
        <v>27111.111111111109</v>
      </c>
      <c r="O522" s="24">
        <f>MAX(0,M522*(1+inputs!$B$33)-MAX(0,inputs!$B$31*(N522-inputs!$B$30)))</f>
        <v>47679.019018624967</v>
      </c>
      <c r="P522" s="19">
        <f>$H522+(INT(COLUMN(P$1)/2) - 5) * ($A522-$H522)/9</f>
        <v>30666.666666666664</v>
      </c>
      <c r="Q522" s="24">
        <f>MAX(0,O522*(1+inputs!$B$33)-MAX(0,inputs!$B$31*(P522-inputs!$B$30)))</f>
        <v>47450.764303904332</v>
      </c>
      <c r="R522" s="19">
        <f>$H522+(INT(COLUMN(R$1)/2) - 5) * ($A522-$H522)/9</f>
        <v>34222.222222222219</v>
      </c>
      <c r="S522" s="24">
        <f>MAX(0,Q522*(1+inputs!$B$33)-MAX(0,inputs!$B$31*(R522-inputs!$B$30)))</f>
        <v>46899.085768462894</v>
      </c>
      <c r="T522" s="19">
        <f>$H522+(INT(COLUMN(T$1)/2) - 5) * ($A522-$H522)/9</f>
        <v>37777.777777777781</v>
      </c>
      <c r="U522" s="24">
        <f>MAX(0,S522*(1+inputs!$B$33)-MAX(0,inputs!$B$31*(T522-inputs!$B$30)))</f>
        <v>46019.13205498983</v>
      </c>
      <c r="V522" s="19">
        <f>$H522+(INT(COLUMN(V$1)/2) - 5) * ($A522-$H522)/9</f>
        <v>41333.333333333328</v>
      </c>
      <c r="W522" s="24">
        <f>MAX(0,U522*(1+inputs!$B$33)-MAX(0,inputs!$B$31*(V522-inputs!$B$30)))</f>
        <v>44805.979035814671</v>
      </c>
      <c r="X522" s="19">
        <f>$H522+(INT(COLUMN(X$1)/2) - 5) * ($A522-$H522)/9</f>
        <v>44888.888888888891</v>
      </c>
      <c r="Y522" s="24">
        <f>MAX(0,W522*(1+inputs!$B$33)-MAX(0,inputs!$B$31*(X522-inputs!$B$30)))</f>
        <v>43254.628721351881</v>
      </c>
      <c r="Z522" s="19">
        <f>IF(inputs!$B$27="YES",MAX(0,inputs!$B$31*(X522-inputs!$B$30)),0)</f>
        <v>0</v>
      </c>
      <c r="AA522" s="3">
        <f t="shared" si="37"/>
        <v>13789.130000000001</v>
      </c>
      <c r="AB522" s="1">
        <f t="shared" si="38"/>
        <v>0.68363999999999581</v>
      </c>
      <c r="AC522" s="8">
        <f t="shared" si="35"/>
        <v>38210.869999999995</v>
      </c>
      <c r="AD522" s="8"/>
    </row>
    <row r="523" spans="1:30" x14ac:dyDescent="0.2">
      <c r="A523" s="11">
        <f t="shared" si="36"/>
        <v>52100</v>
      </c>
      <c r="B523" s="15">
        <f>inputs!$C$3-MAX(0,MIN((calculations!A523-inputs!$B$8)*0.5,inputs!$C$3))+IF(AND(inputs!$B$23="YES",A523&lt;=inputs!$B$25),inputs!$B$24,0)</f>
        <v>12570</v>
      </c>
      <c r="C523" s="15">
        <f>MAX(0,MIN(A523-B523,inputs!$C$4)*inputs!$B$3)</f>
        <v>7540</v>
      </c>
      <c r="D523" s="16">
        <f>MAX(0,(MIN(A523,inputs!$C$5)-(inputs!$C$4+B523))*inputs!$B$4)</f>
        <v>732</v>
      </c>
      <c r="E523" s="16">
        <f>MAX(0, (calculations!A523-inputs!$C$5)*inputs!$B$5)</f>
        <v>0</v>
      </c>
      <c r="F523" s="19">
        <f>MAX(0,inputs!$B$13*(MIN(calculations!A523,inputs!$C$14)-inputs!$C$13))+MAX(0,inputs!$B$14*(calculations!A523-inputs!$C$14))</f>
        <v>5031.8500000000004</v>
      </c>
      <c r="G523" s="22">
        <f>MAX(MIN((calculations!A523-inputs!$B$21)/10000,100%),0) * inputs!$B$18</f>
        <v>553.64400000000001</v>
      </c>
      <c r="H523" s="24">
        <f>MIN(inputs!$B$32,A523)</f>
        <v>20000</v>
      </c>
      <c r="I523" s="24">
        <f>inputs!$B$29*(1+inputs!$B$33)-MAX(0,inputs!$B$31*(H523-inputs!$B$30))</f>
        <v>46486.999999999993</v>
      </c>
      <c r="J523" s="19">
        <f>$H523+(INT(COLUMN(J$1)/2) - 5) * ($A523-$H523)/9</f>
        <v>20000</v>
      </c>
      <c r="K523" s="24">
        <f>MAX(0,I523*(1+inputs!$B$33)-MAX(0,inputs!$B$31*(J523-inputs!$B$30)))</f>
        <v>47184.304999999986</v>
      </c>
      <c r="L523" s="19">
        <f>$H523+(INT(COLUMN(L$1)/2) - 5) * ($A523-$H523)/9</f>
        <v>23566.666666666668</v>
      </c>
      <c r="M523" s="24">
        <f>MAX(0,K523*(1+inputs!$B$33)-MAX(0,inputs!$B$31*(L523-inputs!$B$30)))</f>
        <v>47587.629574999977</v>
      </c>
      <c r="N523" s="19">
        <f>$H523+(INT(COLUMN(N$1)/2) - 5) * ($A523-$H523)/9</f>
        <v>27133.333333333332</v>
      </c>
      <c r="O523" s="24">
        <f>MAX(0,M523*(1+inputs!$B$33)-MAX(0,inputs!$B$31*(N523-inputs!$B$30)))</f>
        <v>47676.004018624968</v>
      </c>
      <c r="P523" s="19">
        <f>$H523+(INT(COLUMN(P$1)/2) - 5) * ($A523-$H523)/9</f>
        <v>30700</v>
      </c>
      <c r="Q523" s="24">
        <f>MAX(0,O523*(1+inputs!$B$33)-MAX(0,inputs!$B$31*(P523-inputs!$B$30)))</f>
        <v>47444.704078904339</v>
      </c>
      <c r="R523" s="19">
        <f>$H523+(INT(COLUMN(R$1)/2) - 5) * ($A523-$H523)/9</f>
        <v>34266.666666666664</v>
      </c>
      <c r="S523" s="24">
        <f>MAX(0,Q523*(1+inputs!$B$33)-MAX(0,inputs!$B$31*(R523-inputs!$B$30)))</f>
        <v>46888.934640087893</v>
      </c>
      <c r="T523" s="19">
        <f>$H523+(INT(COLUMN(T$1)/2) - 5) * ($A523-$H523)/9</f>
        <v>37833.333333333328</v>
      </c>
      <c r="U523" s="24">
        <f>MAX(0,S523*(1+inputs!$B$33)-MAX(0,inputs!$B$31*(T523-inputs!$B$30)))</f>
        <v>46003.828659689207</v>
      </c>
      <c r="V523" s="19">
        <f>$H523+(INT(COLUMN(V$1)/2) - 5) * ($A523-$H523)/9</f>
        <v>41400</v>
      </c>
      <c r="W523" s="24">
        <f>MAX(0,U523*(1+inputs!$B$33)-MAX(0,inputs!$B$31*(V523-inputs!$B$30)))</f>
        <v>44784.44608958454</v>
      </c>
      <c r="X523" s="19">
        <f>$H523+(INT(COLUMN(X$1)/2) - 5) * ($A523-$H523)/9</f>
        <v>44966.666666666672</v>
      </c>
      <c r="Y523" s="24">
        <f>MAX(0,W523*(1+inputs!$B$33)-MAX(0,inputs!$B$31*(X523-inputs!$B$30)))</f>
        <v>43225.772780928302</v>
      </c>
      <c r="Z523" s="19">
        <f>IF(inputs!$B$27="YES",MAX(0,inputs!$B$31*(X523-inputs!$B$30)),0)</f>
        <v>0</v>
      </c>
      <c r="AA523" s="3">
        <f t="shared" si="37"/>
        <v>13857.494000000001</v>
      </c>
      <c r="AB523" s="1">
        <f t="shared" si="38"/>
        <v>0.68363999999999581</v>
      </c>
      <c r="AC523" s="8">
        <f t="shared" si="35"/>
        <v>38242.506000000001</v>
      </c>
      <c r="AD523" s="8"/>
    </row>
    <row r="524" spans="1:30" x14ac:dyDescent="0.2">
      <c r="A524" s="11">
        <f t="shared" si="36"/>
        <v>52200</v>
      </c>
      <c r="B524" s="15">
        <f>inputs!$C$3-MAX(0,MIN((calculations!A524-inputs!$B$8)*0.5,inputs!$C$3))+IF(AND(inputs!$B$23="YES",A524&lt;=inputs!$B$25),inputs!$B$24,0)</f>
        <v>12570</v>
      </c>
      <c r="C524" s="15">
        <f>MAX(0,MIN(A524-B524,inputs!$C$4)*inputs!$B$3)</f>
        <v>7540</v>
      </c>
      <c r="D524" s="16">
        <f>MAX(0,(MIN(A524,inputs!$C$5)-(inputs!$C$4+B524))*inputs!$B$4)</f>
        <v>772</v>
      </c>
      <c r="E524" s="16">
        <f>MAX(0, (calculations!A524-inputs!$C$5)*inputs!$B$5)</f>
        <v>0</v>
      </c>
      <c r="F524" s="19">
        <f>MAX(0,inputs!$B$13*(MIN(calculations!A524,inputs!$C$14)-inputs!$C$13))+MAX(0,inputs!$B$14*(calculations!A524-inputs!$C$14))</f>
        <v>5033.8500000000004</v>
      </c>
      <c r="G524" s="22">
        <f>MAX(MIN((calculations!A524-inputs!$B$21)/10000,100%),0) * inputs!$B$18</f>
        <v>580.00800000000004</v>
      </c>
      <c r="H524" s="24">
        <f>MIN(inputs!$B$32,A524)</f>
        <v>20000</v>
      </c>
      <c r="I524" s="24">
        <f>inputs!$B$29*(1+inputs!$B$33)-MAX(0,inputs!$B$31*(H524-inputs!$B$30))</f>
        <v>46486.999999999993</v>
      </c>
      <c r="J524" s="19">
        <f>$H524+(INT(COLUMN(J$1)/2) - 5) * ($A524-$H524)/9</f>
        <v>20000</v>
      </c>
      <c r="K524" s="24">
        <f>MAX(0,I524*(1+inputs!$B$33)-MAX(0,inputs!$B$31*(J524-inputs!$B$30)))</f>
        <v>47184.304999999986</v>
      </c>
      <c r="L524" s="19">
        <f>$H524+(INT(COLUMN(L$1)/2) - 5) * ($A524-$H524)/9</f>
        <v>23577.777777777777</v>
      </c>
      <c r="M524" s="24">
        <f>MAX(0,K524*(1+inputs!$B$33)-MAX(0,inputs!$B$31*(L524-inputs!$B$30)))</f>
        <v>47586.629574999977</v>
      </c>
      <c r="N524" s="19">
        <f>$H524+(INT(COLUMN(N$1)/2) - 5) * ($A524-$H524)/9</f>
        <v>27155.555555555555</v>
      </c>
      <c r="O524" s="24">
        <f>MAX(0,M524*(1+inputs!$B$33)-MAX(0,inputs!$B$31*(N524-inputs!$B$30)))</f>
        <v>47672.989018624969</v>
      </c>
      <c r="P524" s="19">
        <f>$H524+(INT(COLUMN(P$1)/2) - 5) * ($A524-$H524)/9</f>
        <v>30733.333333333336</v>
      </c>
      <c r="Q524" s="24">
        <f>MAX(0,O524*(1+inputs!$B$33)-MAX(0,inputs!$B$31*(P524-inputs!$B$30)))</f>
        <v>47438.643853904337</v>
      </c>
      <c r="R524" s="19">
        <f>$H524+(INT(COLUMN(R$1)/2) - 5) * ($A524-$H524)/9</f>
        <v>34311.111111111109</v>
      </c>
      <c r="S524" s="24">
        <f>MAX(0,Q524*(1+inputs!$B$33)-MAX(0,inputs!$B$31*(R524-inputs!$B$30)))</f>
        <v>46878.783511712893</v>
      </c>
      <c r="T524" s="19">
        <f>$H524+(INT(COLUMN(T$1)/2) - 5) * ($A524-$H524)/9</f>
        <v>37888.888888888891</v>
      </c>
      <c r="U524" s="24">
        <f>MAX(0,S524*(1+inputs!$B$33)-MAX(0,inputs!$B$31*(T524-inputs!$B$30)))</f>
        <v>45988.525264388576</v>
      </c>
      <c r="V524" s="19">
        <f>$H524+(INT(COLUMN(V$1)/2) - 5) * ($A524-$H524)/9</f>
        <v>41466.666666666672</v>
      </c>
      <c r="W524" s="24">
        <f>MAX(0,U524*(1+inputs!$B$33)-MAX(0,inputs!$B$31*(V524-inputs!$B$30)))</f>
        <v>44762.913143354395</v>
      </c>
      <c r="X524" s="19">
        <f>$H524+(INT(COLUMN(X$1)/2) - 5) * ($A524-$H524)/9</f>
        <v>45044.444444444445</v>
      </c>
      <c r="Y524" s="24">
        <f>MAX(0,W524*(1+inputs!$B$33)-MAX(0,inputs!$B$31*(X524-inputs!$B$30)))</f>
        <v>43196.916840504702</v>
      </c>
      <c r="Z524" s="19">
        <f>IF(inputs!$B$27="YES",MAX(0,inputs!$B$31*(X524-inputs!$B$30)),0)</f>
        <v>0</v>
      </c>
      <c r="AA524" s="3">
        <f t="shared" si="37"/>
        <v>13925.858</v>
      </c>
      <c r="AB524" s="1">
        <f t="shared" si="38"/>
        <v>0.68363999999999581</v>
      </c>
      <c r="AC524" s="8">
        <f t="shared" si="35"/>
        <v>38274.142</v>
      </c>
      <c r="AD524" s="8"/>
    </row>
    <row r="525" spans="1:30" x14ac:dyDescent="0.2">
      <c r="A525" s="11">
        <f t="shared" si="36"/>
        <v>52300</v>
      </c>
      <c r="B525" s="15">
        <f>inputs!$C$3-MAX(0,MIN((calculations!A525-inputs!$B$8)*0.5,inputs!$C$3))+IF(AND(inputs!$B$23="YES",A525&lt;=inputs!$B$25),inputs!$B$24,0)</f>
        <v>12570</v>
      </c>
      <c r="C525" s="15">
        <f>MAX(0,MIN(A525-B525,inputs!$C$4)*inputs!$B$3)</f>
        <v>7540</v>
      </c>
      <c r="D525" s="16">
        <f>MAX(0,(MIN(A525,inputs!$C$5)-(inputs!$C$4+B525))*inputs!$B$4)</f>
        <v>812</v>
      </c>
      <c r="E525" s="16">
        <f>MAX(0, (calculations!A525-inputs!$C$5)*inputs!$B$5)</f>
        <v>0</v>
      </c>
      <c r="F525" s="19">
        <f>MAX(0,inputs!$B$13*(MIN(calculations!A525,inputs!$C$14)-inputs!$C$13))+MAX(0,inputs!$B$14*(calculations!A525-inputs!$C$14))</f>
        <v>5035.8500000000004</v>
      </c>
      <c r="G525" s="22">
        <f>MAX(MIN((calculations!A525-inputs!$B$21)/10000,100%),0) * inputs!$B$18</f>
        <v>606.37200000000007</v>
      </c>
      <c r="H525" s="24">
        <f>MIN(inputs!$B$32,A525)</f>
        <v>20000</v>
      </c>
      <c r="I525" s="24">
        <f>inputs!$B$29*(1+inputs!$B$33)-MAX(0,inputs!$B$31*(H525-inputs!$B$30))</f>
        <v>46486.999999999993</v>
      </c>
      <c r="J525" s="19">
        <f>$H525+(INT(COLUMN(J$1)/2) - 5) * ($A525-$H525)/9</f>
        <v>20000</v>
      </c>
      <c r="K525" s="24">
        <f>MAX(0,I525*(1+inputs!$B$33)-MAX(0,inputs!$B$31*(J525-inputs!$B$30)))</f>
        <v>47184.304999999986</v>
      </c>
      <c r="L525" s="19">
        <f>$H525+(INT(COLUMN(L$1)/2) - 5) * ($A525-$H525)/9</f>
        <v>23588.888888888891</v>
      </c>
      <c r="M525" s="24">
        <f>MAX(0,K525*(1+inputs!$B$33)-MAX(0,inputs!$B$31*(L525-inputs!$B$30)))</f>
        <v>47585.629574999977</v>
      </c>
      <c r="N525" s="19">
        <f>$H525+(INT(COLUMN(N$1)/2) - 5) * ($A525-$H525)/9</f>
        <v>27177.777777777777</v>
      </c>
      <c r="O525" s="24">
        <f>MAX(0,M525*(1+inputs!$B$33)-MAX(0,inputs!$B$31*(N525-inputs!$B$30)))</f>
        <v>47669.974018624969</v>
      </c>
      <c r="P525" s="19">
        <f>$H525+(INT(COLUMN(P$1)/2) - 5) * ($A525-$H525)/9</f>
        <v>30766.666666666664</v>
      </c>
      <c r="Q525" s="24">
        <f>MAX(0,O525*(1+inputs!$B$33)-MAX(0,inputs!$B$31*(P525-inputs!$B$30)))</f>
        <v>47432.583628904336</v>
      </c>
      <c r="R525" s="19">
        <f>$H525+(INT(COLUMN(R$1)/2) - 5) * ($A525-$H525)/9</f>
        <v>34355.555555555555</v>
      </c>
      <c r="S525" s="24">
        <f>MAX(0,Q525*(1+inputs!$B$33)-MAX(0,inputs!$B$31*(R525-inputs!$B$30)))</f>
        <v>46868.632383337892</v>
      </c>
      <c r="T525" s="19">
        <f>$H525+(INT(COLUMN(T$1)/2) - 5) * ($A525-$H525)/9</f>
        <v>37944.444444444445</v>
      </c>
      <c r="U525" s="24">
        <f>MAX(0,S525*(1+inputs!$B$33)-MAX(0,inputs!$B$31*(T525-inputs!$B$30)))</f>
        <v>45973.221869087953</v>
      </c>
      <c r="V525" s="19">
        <f>$H525+(INT(COLUMN(V$1)/2) - 5) * ($A525-$H525)/9</f>
        <v>41533.333333333328</v>
      </c>
      <c r="W525" s="24">
        <f>MAX(0,U525*(1+inputs!$B$33)-MAX(0,inputs!$B$31*(V525-inputs!$B$30)))</f>
        <v>44741.380197124265</v>
      </c>
      <c r="X525" s="19">
        <f>$H525+(INT(COLUMN(X$1)/2) - 5) * ($A525-$H525)/9</f>
        <v>45122.222222222219</v>
      </c>
      <c r="Y525" s="24">
        <f>MAX(0,W525*(1+inputs!$B$33)-MAX(0,inputs!$B$31*(X525-inputs!$B$30)))</f>
        <v>43168.060900081124</v>
      </c>
      <c r="Z525" s="19">
        <f>IF(inputs!$B$27="YES",MAX(0,inputs!$B$31*(X525-inputs!$B$30)),0)</f>
        <v>0</v>
      </c>
      <c r="AA525" s="3">
        <f t="shared" si="37"/>
        <v>13994.222</v>
      </c>
      <c r="AB525" s="1">
        <f t="shared" si="38"/>
        <v>0.68364000000001401</v>
      </c>
      <c r="AC525" s="8">
        <f t="shared" si="35"/>
        <v>38305.777999999998</v>
      </c>
    </row>
    <row r="526" spans="1:30" x14ac:dyDescent="0.2">
      <c r="A526" s="11">
        <f t="shared" si="36"/>
        <v>52400</v>
      </c>
      <c r="B526" s="15">
        <f>inputs!$C$3-MAX(0,MIN((calculations!A526-inputs!$B$8)*0.5,inputs!$C$3))+IF(AND(inputs!$B$23="YES",A526&lt;=inputs!$B$25),inputs!$B$24,0)</f>
        <v>12570</v>
      </c>
      <c r="C526" s="15">
        <f>MAX(0,MIN(A526-B526,inputs!$C$4)*inputs!$B$3)</f>
        <v>7540</v>
      </c>
      <c r="D526" s="16">
        <f>MAX(0,(MIN(A526,inputs!$C$5)-(inputs!$C$4+B526))*inputs!$B$4)</f>
        <v>852</v>
      </c>
      <c r="E526" s="16">
        <f>MAX(0, (calculations!A526-inputs!$C$5)*inputs!$B$5)</f>
        <v>0</v>
      </c>
      <c r="F526" s="19">
        <f>MAX(0,inputs!$B$13*(MIN(calculations!A526,inputs!$C$14)-inputs!$C$13))+MAX(0,inputs!$B$14*(calculations!A526-inputs!$C$14))</f>
        <v>5037.8500000000004</v>
      </c>
      <c r="G526" s="22">
        <f>MAX(MIN((calculations!A526-inputs!$B$21)/10000,100%),0) * inputs!$B$18</f>
        <v>632.73599999999999</v>
      </c>
      <c r="H526" s="24">
        <f>MIN(inputs!$B$32,A526)</f>
        <v>20000</v>
      </c>
      <c r="I526" s="24">
        <f>inputs!$B$29*(1+inputs!$B$33)-MAX(0,inputs!$B$31*(H526-inputs!$B$30))</f>
        <v>46486.999999999993</v>
      </c>
      <c r="J526" s="19">
        <f>$H526+(INT(COLUMN(J$1)/2) - 5) * ($A526-$H526)/9</f>
        <v>20000</v>
      </c>
      <c r="K526" s="24">
        <f>MAX(0,I526*(1+inputs!$B$33)-MAX(0,inputs!$B$31*(J526-inputs!$B$30)))</f>
        <v>47184.304999999986</v>
      </c>
      <c r="L526" s="19">
        <f>$H526+(INT(COLUMN(L$1)/2) - 5) * ($A526-$H526)/9</f>
        <v>23600</v>
      </c>
      <c r="M526" s="24">
        <f>MAX(0,K526*(1+inputs!$B$33)-MAX(0,inputs!$B$31*(L526-inputs!$B$30)))</f>
        <v>47584.629574999977</v>
      </c>
      <c r="N526" s="19">
        <f>$H526+(INT(COLUMN(N$1)/2) - 5) * ($A526-$H526)/9</f>
        <v>27200</v>
      </c>
      <c r="O526" s="24">
        <f>MAX(0,M526*(1+inputs!$B$33)-MAX(0,inputs!$B$31*(N526-inputs!$B$30)))</f>
        <v>47666.95901862497</v>
      </c>
      <c r="P526" s="19">
        <f>$H526+(INT(COLUMN(P$1)/2) - 5) * ($A526-$H526)/9</f>
        <v>30800</v>
      </c>
      <c r="Q526" s="24">
        <f>MAX(0,O526*(1+inputs!$B$33)-MAX(0,inputs!$B$31*(P526-inputs!$B$30)))</f>
        <v>47426.523403904335</v>
      </c>
      <c r="R526" s="19">
        <f>$H526+(INT(COLUMN(R$1)/2) - 5) * ($A526-$H526)/9</f>
        <v>34400</v>
      </c>
      <c r="S526" s="24">
        <f>MAX(0,Q526*(1+inputs!$B$33)-MAX(0,inputs!$B$31*(R526-inputs!$B$30)))</f>
        <v>46858.481254962891</v>
      </c>
      <c r="T526" s="19">
        <f>$H526+(INT(COLUMN(T$1)/2) - 5) * ($A526-$H526)/9</f>
        <v>38000</v>
      </c>
      <c r="U526" s="24">
        <f>MAX(0,S526*(1+inputs!$B$33)-MAX(0,inputs!$B$31*(T526-inputs!$B$30)))</f>
        <v>45957.918473787329</v>
      </c>
      <c r="V526" s="19">
        <f>$H526+(INT(COLUMN(V$1)/2) - 5) * ($A526-$H526)/9</f>
        <v>41600</v>
      </c>
      <c r="W526" s="24">
        <f>MAX(0,U526*(1+inputs!$B$33)-MAX(0,inputs!$B$31*(V526-inputs!$B$30)))</f>
        <v>44719.847250894134</v>
      </c>
      <c r="X526" s="19">
        <f>$H526+(INT(COLUMN(X$1)/2) - 5) * ($A526-$H526)/9</f>
        <v>45200</v>
      </c>
      <c r="Y526" s="24">
        <f>MAX(0,W526*(1+inputs!$B$33)-MAX(0,inputs!$B$31*(X526-inputs!$B$30)))</f>
        <v>43139.204959657538</v>
      </c>
      <c r="Z526" s="19">
        <f>IF(inputs!$B$27="YES",MAX(0,inputs!$B$31*(X526-inputs!$B$30)),0)</f>
        <v>0</v>
      </c>
      <c r="AA526" s="3">
        <f t="shared" si="37"/>
        <v>14062.586000000001</v>
      </c>
      <c r="AB526" s="1">
        <f t="shared" si="38"/>
        <v>0.68363999999999581</v>
      </c>
      <c r="AC526" s="8">
        <f t="shared" si="35"/>
        <v>38337.413999999997</v>
      </c>
    </row>
    <row r="527" spans="1:30" x14ac:dyDescent="0.2">
      <c r="A527" s="11">
        <f t="shared" si="36"/>
        <v>52500</v>
      </c>
      <c r="B527" s="15">
        <f>inputs!$C$3-MAX(0,MIN((calculations!A527-inputs!$B$8)*0.5,inputs!$C$3))+IF(AND(inputs!$B$23="YES",A527&lt;=inputs!$B$25),inputs!$B$24,0)</f>
        <v>12570</v>
      </c>
      <c r="C527" s="15">
        <f>MAX(0,MIN(A527-B527,inputs!$C$4)*inputs!$B$3)</f>
        <v>7540</v>
      </c>
      <c r="D527" s="16">
        <f>MAX(0,(MIN(A527,inputs!$C$5)-(inputs!$C$4+B527))*inputs!$B$4)</f>
        <v>892</v>
      </c>
      <c r="E527" s="16">
        <f>MAX(0, (calculations!A527-inputs!$C$5)*inputs!$B$5)</f>
        <v>0</v>
      </c>
      <c r="F527" s="19">
        <f>MAX(0,inputs!$B$13*(MIN(calculations!A527,inputs!$C$14)-inputs!$C$13))+MAX(0,inputs!$B$14*(calculations!A527-inputs!$C$14))</f>
        <v>5039.8500000000004</v>
      </c>
      <c r="G527" s="22">
        <f>MAX(MIN((calculations!A527-inputs!$B$21)/10000,100%),0) * inputs!$B$18</f>
        <v>659.1</v>
      </c>
      <c r="H527" s="24">
        <f>MIN(inputs!$B$32,A527)</f>
        <v>20000</v>
      </c>
      <c r="I527" s="24">
        <f>inputs!$B$29*(1+inputs!$B$33)-MAX(0,inputs!$B$31*(H527-inputs!$B$30))</f>
        <v>46486.999999999993</v>
      </c>
      <c r="J527" s="19">
        <f>$H527+(INT(COLUMN(J$1)/2) - 5) * ($A527-$H527)/9</f>
        <v>20000</v>
      </c>
      <c r="K527" s="24">
        <f>MAX(0,I527*(1+inputs!$B$33)-MAX(0,inputs!$B$31*(J527-inputs!$B$30)))</f>
        <v>47184.304999999986</v>
      </c>
      <c r="L527" s="19">
        <f>$H527+(INT(COLUMN(L$1)/2) - 5) * ($A527-$H527)/9</f>
        <v>23611.111111111109</v>
      </c>
      <c r="M527" s="24">
        <f>MAX(0,K527*(1+inputs!$B$33)-MAX(0,inputs!$B$31*(L527-inputs!$B$30)))</f>
        <v>47583.629574999977</v>
      </c>
      <c r="N527" s="19">
        <f>$H527+(INT(COLUMN(N$1)/2) - 5) * ($A527-$H527)/9</f>
        <v>27222.222222222223</v>
      </c>
      <c r="O527" s="24">
        <f>MAX(0,M527*(1+inputs!$B$33)-MAX(0,inputs!$B$31*(N527-inputs!$B$30)))</f>
        <v>47663.94401862497</v>
      </c>
      <c r="P527" s="19">
        <f>$H527+(INT(COLUMN(P$1)/2) - 5) * ($A527-$H527)/9</f>
        <v>30833.333333333336</v>
      </c>
      <c r="Q527" s="24">
        <f>MAX(0,O527*(1+inputs!$B$33)-MAX(0,inputs!$B$31*(P527-inputs!$B$30)))</f>
        <v>47420.463178904341</v>
      </c>
      <c r="R527" s="19">
        <f>$H527+(INT(COLUMN(R$1)/2) - 5) * ($A527-$H527)/9</f>
        <v>34444.444444444445</v>
      </c>
      <c r="S527" s="24">
        <f>MAX(0,Q527*(1+inputs!$B$33)-MAX(0,inputs!$B$31*(R527-inputs!$B$30)))</f>
        <v>46848.330126587898</v>
      </c>
      <c r="T527" s="19">
        <f>$H527+(INT(COLUMN(T$1)/2) - 5) * ($A527-$H527)/9</f>
        <v>38055.555555555555</v>
      </c>
      <c r="U527" s="24">
        <f>MAX(0,S527*(1+inputs!$B$33)-MAX(0,inputs!$B$31*(T527-inputs!$B$30)))</f>
        <v>45942.615078486713</v>
      </c>
      <c r="V527" s="19">
        <f>$H527+(INT(COLUMN(V$1)/2) - 5) * ($A527-$H527)/9</f>
        <v>41666.666666666672</v>
      </c>
      <c r="W527" s="24">
        <f>MAX(0,U527*(1+inputs!$B$33)-MAX(0,inputs!$B$31*(V527-inputs!$B$30)))</f>
        <v>44698.314304664003</v>
      </c>
      <c r="X527" s="19">
        <f>$H527+(INT(COLUMN(X$1)/2) - 5) * ($A527-$H527)/9</f>
        <v>45277.777777777781</v>
      </c>
      <c r="Y527" s="24">
        <f>MAX(0,W527*(1+inputs!$B$33)-MAX(0,inputs!$B$31*(X527-inputs!$B$30)))</f>
        <v>43110.34901923396</v>
      </c>
      <c r="Z527" s="19">
        <f>IF(inputs!$B$27="YES",MAX(0,inputs!$B$31*(X527-inputs!$B$30)),0)</f>
        <v>0</v>
      </c>
      <c r="AA527" s="3">
        <f t="shared" si="37"/>
        <v>14130.95</v>
      </c>
      <c r="AB527" s="1">
        <f t="shared" si="38"/>
        <v>0.68363999999999581</v>
      </c>
      <c r="AC527" s="8">
        <f t="shared" si="35"/>
        <v>38369.050000000003</v>
      </c>
    </row>
    <row r="528" spans="1:30" x14ac:dyDescent="0.2">
      <c r="A528" s="11">
        <f t="shared" si="36"/>
        <v>52600</v>
      </c>
      <c r="B528" s="15">
        <f>inputs!$C$3-MAX(0,MIN((calculations!A528-inputs!$B$8)*0.5,inputs!$C$3))+IF(AND(inputs!$B$23="YES",A528&lt;=inputs!$B$25),inputs!$B$24,0)</f>
        <v>12570</v>
      </c>
      <c r="C528" s="15">
        <f>MAX(0,MIN(A528-B528,inputs!$C$4)*inputs!$B$3)</f>
        <v>7540</v>
      </c>
      <c r="D528" s="16">
        <f>MAX(0,(MIN(A528,inputs!$C$5)-(inputs!$C$4+B528))*inputs!$B$4)</f>
        <v>932</v>
      </c>
      <c r="E528" s="16">
        <f>MAX(0, (calculations!A528-inputs!$C$5)*inputs!$B$5)</f>
        <v>0</v>
      </c>
      <c r="F528" s="19">
        <f>MAX(0,inputs!$B$13*(MIN(calculations!A528,inputs!$C$14)-inputs!$C$13))+MAX(0,inputs!$B$14*(calculations!A528-inputs!$C$14))</f>
        <v>5041.8500000000004</v>
      </c>
      <c r="G528" s="22">
        <f>MAX(MIN((calculations!A528-inputs!$B$21)/10000,100%),0) * inputs!$B$18</f>
        <v>685.46400000000006</v>
      </c>
      <c r="H528" s="24">
        <f>MIN(inputs!$B$32,A528)</f>
        <v>20000</v>
      </c>
      <c r="I528" s="24">
        <f>inputs!$B$29*(1+inputs!$B$33)-MAX(0,inputs!$B$31*(H528-inputs!$B$30))</f>
        <v>46486.999999999993</v>
      </c>
      <c r="J528" s="19">
        <f>$H528+(INT(COLUMN(J$1)/2) - 5) * ($A528-$H528)/9</f>
        <v>20000</v>
      </c>
      <c r="K528" s="24">
        <f>MAX(0,I528*(1+inputs!$B$33)-MAX(0,inputs!$B$31*(J528-inputs!$B$30)))</f>
        <v>47184.304999999986</v>
      </c>
      <c r="L528" s="19">
        <f>$H528+(INT(COLUMN(L$1)/2) - 5) * ($A528-$H528)/9</f>
        <v>23622.222222222223</v>
      </c>
      <c r="M528" s="24">
        <f>MAX(0,K528*(1+inputs!$B$33)-MAX(0,inputs!$B$31*(L528-inputs!$B$30)))</f>
        <v>47582.629574999977</v>
      </c>
      <c r="N528" s="19">
        <f>$H528+(INT(COLUMN(N$1)/2) - 5) * ($A528-$H528)/9</f>
        <v>27244.444444444445</v>
      </c>
      <c r="O528" s="24">
        <f>MAX(0,M528*(1+inputs!$B$33)-MAX(0,inputs!$B$31*(N528-inputs!$B$30)))</f>
        <v>47660.929018624971</v>
      </c>
      <c r="P528" s="19">
        <f>$H528+(INT(COLUMN(P$1)/2) - 5) * ($A528-$H528)/9</f>
        <v>30866.666666666664</v>
      </c>
      <c r="Q528" s="24">
        <f>MAX(0,O528*(1+inputs!$B$33)-MAX(0,inputs!$B$31*(P528-inputs!$B$30)))</f>
        <v>47414.40295390434</v>
      </c>
      <c r="R528" s="19">
        <f>$H528+(INT(COLUMN(R$1)/2) - 5) * ($A528-$H528)/9</f>
        <v>34488.888888888891</v>
      </c>
      <c r="S528" s="24">
        <f>MAX(0,Q528*(1+inputs!$B$33)-MAX(0,inputs!$B$31*(R528-inputs!$B$30)))</f>
        <v>46838.178998212898</v>
      </c>
      <c r="T528" s="19">
        <f>$H528+(INT(COLUMN(T$1)/2) - 5) * ($A528-$H528)/9</f>
        <v>38111.111111111109</v>
      </c>
      <c r="U528" s="24">
        <f>MAX(0,S528*(1+inputs!$B$33)-MAX(0,inputs!$B$31*(T528-inputs!$B$30)))</f>
        <v>45927.311683186083</v>
      </c>
      <c r="V528" s="19">
        <f>$H528+(INT(COLUMN(V$1)/2) - 5) * ($A528-$H528)/9</f>
        <v>41733.333333333328</v>
      </c>
      <c r="W528" s="24">
        <f>MAX(0,U528*(1+inputs!$B$33)-MAX(0,inputs!$B$31*(V528-inputs!$B$30)))</f>
        <v>44676.781358433866</v>
      </c>
      <c r="X528" s="19">
        <f>$H528+(INT(COLUMN(X$1)/2) - 5) * ($A528-$H528)/9</f>
        <v>45355.555555555555</v>
      </c>
      <c r="Y528" s="24">
        <f>MAX(0,W528*(1+inputs!$B$33)-MAX(0,inputs!$B$31*(X528-inputs!$B$30)))</f>
        <v>43081.493078810367</v>
      </c>
      <c r="Z528" s="19">
        <f>IF(inputs!$B$27="YES",MAX(0,inputs!$B$31*(X528-inputs!$B$30)),0)</f>
        <v>0</v>
      </c>
      <c r="AA528" s="3">
        <f t="shared" si="37"/>
        <v>14199.314</v>
      </c>
      <c r="AB528" s="1">
        <f t="shared" si="38"/>
        <v>0.68363999999999581</v>
      </c>
      <c r="AC528" s="8">
        <f t="shared" si="35"/>
        <v>38400.686000000002</v>
      </c>
    </row>
    <row r="529" spans="1:30" x14ac:dyDescent="0.2">
      <c r="A529" s="11">
        <f t="shared" si="36"/>
        <v>52700</v>
      </c>
      <c r="B529" s="15">
        <f>inputs!$C$3-MAX(0,MIN((calculations!A529-inputs!$B$8)*0.5,inputs!$C$3))+IF(AND(inputs!$B$23="YES",A529&lt;=inputs!$B$25),inputs!$B$24,0)</f>
        <v>12570</v>
      </c>
      <c r="C529" s="15">
        <f>MAX(0,MIN(A529-B529,inputs!$C$4)*inputs!$B$3)</f>
        <v>7540</v>
      </c>
      <c r="D529" s="16">
        <f>MAX(0,(MIN(A529,inputs!$C$5)-(inputs!$C$4+B529))*inputs!$B$4)</f>
        <v>972</v>
      </c>
      <c r="E529" s="16">
        <f>MAX(0, (calculations!A529-inputs!$C$5)*inputs!$B$5)</f>
        <v>0</v>
      </c>
      <c r="F529" s="19">
        <f>MAX(0,inputs!$B$13*(MIN(calculations!A529,inputs!$C$14)-inputs!$C$13))+MAX(0,inputs!$B$14*(calculations!A529-inputs!$C$14))</f>
        <v>5043.8500000000004</v>
      </c>
      <c r="G529" s="22">
        <f>MAX(MIN((calculations!A529-inputs!$B$21)/10000,100%),0) * inputs!$B$18</f>
        <v>711.82800000000009</v>
      </c>
      <c r="H529" s="24">
        <f>MIN(inputs!$B$32,A529)</f>
        <v>20000</v>
      </c>
      <c r="I529" s="24">
        <f>inputs!$B$29*(1+inputs!$B$33)-MAX(0,inputs!$B$31*(H529-inputs!$B$30))</f>
        <v>46486.999999999993</v>
      </c>
      <c r="J529" s="19">
        <f>$H529+(INT(COLUMN(J$1)/2) - 5) * ($A529-$H529)/9</f>
        <v>20000</v>
      </c>
      <c r="K529" s="24">
        <f>MAX(0,I529*(1+inputs!$B$33)-MAX(0,inputs!$B$31*(J529-inputs!$B$30)))</f>
        <v>47184.304999999986</v>
      </c>
      <c r="L529" s="19">
        <f>$H529+(INT(COLUMN(L$1)/2) - 5) * ($A529-$H529)/9</f>
        <v>23633.333333333332</v>
      </c>
      <c r="M529" s="24">
        <f>MAX(0,K529*(1+inputs!$B$33)-MAX(0,inputs!$B$31*(L529-inputs!$B$30)))</f>
        <v>47581.629574999977</v>
      </c>
      <c r="N529" s="19">
        <f>$H529+(INT(COLUMN(N$1)/2) - 5) * ($A529-$H529)/9</f>
        <v>27266.666666666668</v>
      </c>
      <c r="O529" s="24">
        <f>MAX(0,M529*(1+inputs!$B$33)-MAX(0,inputs!$B$31*(N529-inputs!$B$30)))</f>
        <v>47657.914018624972</v>
      </c>
      <c r="P529" s="19">
        <f>$H529+(INT(COLUMN(P$1)/2) - 5) * ($A529-$H529)/9</f>
        <v>30900</v>
      </c>
      <c r="Q529" s="24">
        <f>MAX(0,O529*(1+inputs!$B$33)-MAX(0,inputs!$B$31*(P529-inputs!$B$30)))</f>
        <v>47408.342728904339</v>
      </c>
      <c r="R529" s="19">
        <f>$H529+(INT(COLUMN(R$1)/2) - 5) * ($A529-$H529)/9</f>
        <v>34533.333333333336</v>
      </c>
      <c r="S529" s="24">
        <f>MAX(0,Q529*(1+inputs!$B$33)-MAX(0,inputs!$B$31*(R529-inputs!$B$30)))</f>
        <v>46828.027869837897</v>
      </c>
      <c r="T529" s="19">
        <f>$H529+(INT(COLUMN(T$1)/2) - 5) * ($A529-$H529)/9</f>
        <v>38166.666666666672</v>
      </c>
      <c r="U529" s="24">
        <f>MAX(0,S529*(1+inputs!$B$33)-MAX(0,inputs!$B$31*(T529-inputs!$B$30)))</f>
        <v>45912.008287885459</v>
      </c>
      <c r="V529" s="19">
        <f>$H529+(INT(COLUMN(V$1)/2) - 5) * ($A529-$H529)/9</f>
        <v>41800</v>
      </c>
      <c r="W529" s="24">
        <f>MAX(0,U529*(1+inputs!$B$33)-MAX(0,inputs!$B$31*(V529-inputs!$B$30)))</f>
        <v>44655.248412203735</v>
      </c>
      <c r="X529" s="19">
        <f>$H529+(INT(COLUMN(X$1)/2) - 5) * ($A529-$H529)/9</f>
        <v>45433.333333333328</v>
      </c>
      <c r="Y529" s="24">
        <f>MAX(0,W529*(1+inputs!$B$33)-MAX(0,inputs!$B$31*(X529-inputs!$B$30)))</f>
        <v>43052.637138386781</v>
      </c>
      <c r="Z529" s="19">
        <f>IF(inputs!$B$27="YES",MAX(0,inputs!$B$31*(X529-inputs!$B$30)),0)</f>
        <v>0</v>
      </c>
      <c r="AA529" s="3">
        <f t="shared" si="37"/>
        <v>14267.678</v>
      </c>
      <c r="AB529" s="1">
        <f t="shared" si="38"/>
        <v>0.68364000000001401</v>
      </c>
      <c r="AC529" s="8">
        <f t="shared" si="35"/>
        <v>38432.322</v>
      </c>
    </row>
    <row r="530" spans="1:30" x14ac:dyDescent="0.2">
      <c r="A530" s="11">
        <f t="shared" si="36"/>
        <v>52800</v>
      </c>
      <c r="B530" s="15">
        <f>inputs!$C$3-MAX(0,MIN((calculations!A530-inputs!$B$8)*0.5,inputs!$C$3))+IF(AND(inputs!$B$23="YES",A530&lt;=inputs!$B$25),inputs!$B$24,0)</f>
        <v>12570</v>
      </c>
      <c r="C530" s="15">
        <f>MAX(0,MIN(A530-B530,inputs!$C$4)*inputs!$B$3)</f>
        <v>7540</v>
      </c>
      <c r="D530" s="16">
        <f>MAX(0,(MIN(A530,inputs!$C$5)-(inputs!$C$4+B530))*inputs!$B$4)</f>
        <v>1012</v>
      </c>
      <c r="E530" s="16">
        <f>MAX(0, (calculations!A530-inputs!$C$5)*inputs!$B$5)</f>
        <v>0</v>
      </c>
      <c r="F530" s="19">
        <f>MAX(0,inputs!$B$13*(MIN(calculations!A530,inputs!$C$14)-inputs!$C$13))+MAX(0,inputs!$B$14*(calculations!A530-inputs!$C$14))</f>
        <v>5045.8500000000004</v>
      </c>
      <c r="G530" s="22">
        <f>MAX(MIN((calculations!A530-inputs!$B$21)/10000,100%),0) * inputs!$B$18</f>
        <v>738.19200000000012</v>
      </c>
      <c r="H530" s="24">
        <f>MIN(inputs!$B$32,A530)</f>
        <v>20000</v>
      </c>
      <c r="I530" s="24">
        <f>inputs!$B$29*(1+inputs!$B$33)-MAX(0,inputs!$B$31*(H530-inputs!$B$30))</f>
        <v>46486.999999999993</v>
      </c>
      <c r="J530" s="19">
        <f>$H530+(INT(COLUMN(J$1)/2) - 5) * ($A530-$H530)/9</f>
        <v>20000</v>
      </c>
      <c r="K530" s="24">
        <f>MAX(0,I530*(1+inputs!$B$33)-MAX(0,inputs!$B$31*(J530-inputs!$B$30)))</f>
        <v>47184.304999999986</v>
      </c>
      <c r="L530" s="19">
        <f>$H530+(INT(COLUMN(L$1)/2) - 5) * ($A530-$H530)/9</f>
        <v>23644.444444444445</v>
      </c>
      <c r="M530" s="24">
        <f>MAX(0,K530*(1+inputs!$B$33)-MAX(0,inputs!$B$31*(L530-inputs!$B$30)))</f>
        <v>47580.629574999977</v>
      </c>
      <c r="N530" s="19">
        <f>$H530+(INT(COLUMN(N$1)/2) - 5) * ($A530-$H530)/9</f>
        <v>27288.888888888891</v>
      </c>
      <c r="O530" s="24">
        <f>MAX(0,M530*(1+inputs!$B$33)-MAX(0,inputs!$B$31*(N530-inputs!$B$30)))</f>
        <v>47654.899018624972</v>
      </c>
      <c r="P530" s="19">
        <f>$H530+(INT(COLUMN(P$1)/2) - 5) * ($A530-$H530)/9</f>
        <v>30933.333333333336</v>
      </c>
      <c r="Q530" s="24">
        <f>MAX(0,O530*(1+inputs!$B$33)-MAX(0,inputs!$B$31*(P530-inputs!$B$30)))</f>
        <v>47402.282503904338</v>
      </c>
      <c r="R530" s="19">
        <f>$H530+(INT(COLUMN(R$1)/2) - 5) * ($A530-$H530)/9</f>
        <v>34577.777777777781</v>
      </c>
      <c r="S530" s="24">
        <f>MAX(0,Q530*(1+inputs!$B$33)-MAX(0,inputs!$B$31*(R530-inputs!$B$30)))</f>
        <v>46817.876741462896</v>
      </c>
      <c r="T530" s="19">
        <f>$H530+(INT(COLUMN(T$1)/2) - 5) * ($A530-$H530)/9</f>
        <v>38222.222222222219</v>
      </c>
      <c r="U530" s="24">
        <f>MAX(0,S530*(1+inputs!$B$33)-MAX(0,inputs!$B$31*(T530-inputs!$B$30)))</f>
        <v>45896.704892584836</v>
      </c>
      <c r="V530" s="19">
        <f>$H530+(INT(COLUMN(V$1)/2) - 5) * ($A530-$H530)/9</f>
        <v>41866.666666666672</v>
      </c>
      <c r="W530" s="24">
        <f>MAX(0,U530*(1+inputs!$B$33)-MAX(0,inputs!$B$31*(V530-inputs!$B$30)))</f>
        <v>44633.715465973604</v>
      </c>
      <c r="X530" s="19">
        <f>$H530+(INT(COLUMN(X$1)/2) - 5) * ($A530-$H530)/9</f>
        <v>45511.111111111109</v>
      </c>
      <c r="Y530" s="24">
        <f>MAX(0,W530*(1+inputs!$B$33)-MAX(0,inputs!$B$31*(X530-inputs!$B$30)))</f>
        <v>43023.781197963202</v>
      </c>
      <c r="Z530" s="19">
        <f>IF(inputs!$B$27="YES",MAX(0,inputs!$B$31*(X530-inputs!$B$30)),0)</f>
        <v>0</v>
      </c>
      <c r="AA530" s="3">
        <f t="shared" si="37"/>
        <v>14336.042000000001</v>
      </c>
      <c r="AB530" s="1">
        <f t="shared" si="38"/>
        <v>0.68363999999999581</v>
      </c>
      <c r="AC530" s="8">
        <f t="shared" si="35"/>
        <v>38463.957999999999</v>
      </c>
    </row>
    <row r="531" spans="1:30" x14ac:dyDescent="0.2">
      <c r="A531" s="11">
        <f t="shared" si="36"/>
        <v>52900</v>
      </c>
      <c r="B531" s="15">
        <f>inputs!$C$3-MAX(0,MIN((calculations!A531-inputs!$B$8)*0.5,inputs!$C$3))+IF(AND(inputs!$B$23="YES",A531&lt;=inputs!$B$25),inputs!$B$24,0)</f>
        <v>12570</v>
      </c>
      <c r="C531" s="15">
        <f>MAX(0,MIN(A531-B531,inputs!$C$4)*inputs!$B$3)</f>
        <v>7540</v>
      </c>
      <c r="D531" s="16">
        <f>MAX(0,(MIN(A531,inputs!$C$5)-(inputs!$C$4+B531))*inputs!$B$4)</f>
        <v>1052</v>
      </c>
      <c r="E531" s="16">
        <f>MAX(0, (calculations!A531-inputs!$C$5)*inputs!$B$5)</f>
        <v>0</v>
      </c>
      <c r="F531" s="19">
        <f>MAX(0,inputs!$B$13*(MIN(calculations!A531,inputs!$C$14)-inputs!$C$13))+MAX(0,inputs!$B$14*(calculations!A531-inputs!$C$14))</f>
        <v>5047.8500000000004</v>
      </c>
      <c r="G531" s="22">
        <f>MAX(MIN((calculations!A531-inputs!$B$21)/10000,100%),0) * inputs!$B$18</f>
        <v>764.55599999999993</v>
      </c>
      <c r="H531" s="24">
        <f>MIN(inputs!$B$32,A531)</f>
        <v>20000</v>
      </c>
      <c r="I531" s="24">
        <f>inputs!$B$29*(1+inputs!$B$33)-MAX(0,inputs!$B$31*(H531-inputs!$B$30))</f>
        <v>46486.999999999993</v>
      </c>
      <c r="J531" s="19">
        <f>$H531+(INT(COLUMN(J$1)/2) - 5) * ($A531-$H531)/9</f>
        <v>20000</v>
      </c>
      <c r="K531" s="24">
        <f>MAX(0,I531*(1+inputs!$B$33)-MAX(0,inputs!$B$31*(J531-inputs!$B$30)))</f>
        <v>47184.304999999986</v>
      </c>
      <c r="L531" s="19">
        <f>$H531+(INT(COLUMN(L$1)/2) - 5) * ($A531-$H531)/9</f>
        <v>23655.555555555555</v>
      </c>
      <c r="M531" s="24">
        <f>MAX(0,K531*(1+inputs!$B$33)-MAX(0,inputs!$B$31*(L531-inputs!$B$30)))</f>
        <v>47579.629574999977</v>
      </c>
      <c r="N531" s="19">
        <f>$H531+(INT(COLUMN(N$1)/2) - 5) * ($A531-$H531)/9</f>
        <v>27311.111111111109</v>
      </c>
      <c r="O531" s="24">
        <f>MAX(0,M531*(1+inputs!$B$33)-MAX(0,inputs!$B$31*(N531-inputs!$B$30)))</f>
        <v>47651.884018624973</v>
      </c>
      <c r="P531" s="19">
        <f>$H531+(INT(COLUMN(P$1)/2) - 5) * ($A531-$H531)/9</f>
        <v>30966.666666666664</v>
      </c>
      <c r="Q531" s="24">
        <f>MAX(0,O531*(1+inputs!$B$33)-MAX(0,inputs!$B$31*(P531-inputs!$B$30)))</f>
        <v>47396.222278904337</v>
      </c>
      <c r="R531" s="19">
        <f>$H531+(INT(COLUMN(R$1)/2) - 5) * ($A531-$H531)/9</f>
        <v>34622.222222222219</v>
      </c>
      <c r="S531" s="24">
        <f>MAX(0,Q531*(1+inputs!$B$33)-MAX(0,inputs!$B$31*(R531-inputs!$B$30)))</f>
        <v>46807.725613087896</v>
      </c>
      <c r="T531" s="19">
        <f>$H531+(INT(COLUMN(T$1)/2) - 5) * ($A531-$H531)/9</f>
        <v>38277.777777777781</v>
      </c>
      <c r="U531" s="24">
        <f>MAX(0,S531*(1+inputs!$B$33)-MAX(0,inputs!$B$31*(T531-inputs!$B$30)))</f>
        <v>45881.401497284205</v>
      </c>
      <c r="V531" s="19">
        <f>$H531+(INT(COLUMN(V$1)/2) - 5) * ($A531-$H531)/9</f>
        <v>41933.333333333328</v>
      </c>
      <c r="W531" s="24">
        <f>MAX(0,U531*(1+inputs!$B$33)-MAX(0,inputs!$B$31*(V531-inputs!$B$30)))</f>
        <v>44612.182519743459</v>
      </c>
      <c r="X531" s="19">
        <f>$H531+(INT(COLUMN(X$1)/2) - 5) * ($A531-$H531)/9</f>
        <v>45588.888888888891</v>
      </c>
      <c r="Y531" s="24">
        <f>MAX(0,W531*(1+inputs!$B$33)-MAX(0,inputs!$B$31*(X531-inputs!$B$30)))</f>
        <v>42994.925257539602</v>
      </c>
      <c r="Z531" s="19">
        <f>IF(inputs!$B$27="YES",MAX(0,inputs!$B$31*(X531-inputs!$B$30)),0)</f>
        <v>0</v>
      </c>
      <c r="AA531" s="3">
        <f t="shared" si="37"/>
        <v>14404.406000000001</v>
      </c>
      <c r="AB531" s="1">
        <f t="shared" si="38"/>
        <v>0.68363999999999581</v>
      </c>
      <c r="AC531" s="8">
        <f t="shared" si="35"/>
        <v>38495.593999999997</v>
      </c>
    </row>
    <row r="532" spans="1:30" x14ac:dyDescent="0.2">
      <c r="A532" s="11">
        <f t="shared" si="36"/>
        <v>53000</v>
      </c>
      <c r="B532" s="15">
        <f>inputs!$C$3-MAX(0,MIN((calculations!A532-inputs!$B$8)*0.5,inputs!$C$3))+IF(AND(inputs!$B$23="YES",A532&lt;=inputs!$B$25),inputs!$B$24,0)</f>
        <v>12570</v>
      </c>
      <c r="C532" s="15">
        <f>MAX(0,MIN(A532-B532,inputs!$C$4)*inputs!$B$3)</f>
        <v>7540</v>
      </c>
      <c r="D532" s="16">
        <f>MAX(0,(MIN(A532,inputs!$C$5)-(inputs!$C$4+B532))*inputs!$B$4)</f>
        <v>1092</v>
      </c>
      <c r="E532" s="16">
        <f>MAX(0, (calculations!A532-inputs!$C$5)*inputs!$B$5)</f>
        <v>0</v>
      </c>
      <c r="F532" s="19">
        <f>MAX(0,inputs!$B$13*(MIN(calculations!A532,inputs!$C$14)-inputs!$C$13))+MAX(0,inputs!$B$14*(calculations!A532-inputs!$C$14))</f>
        <v>5049.8500000000004</v>
      </c>
      <c r="G532" s="22">
        <f>MAX(MIN((calculations!A532-inputs!$B$21)/10000,100%),0) * inputs!$B$18</f>
        <v>790.92</v>
      </c>
      <c r="H532" s="24">
        <f>MIN(inputs!$B$32,A532)</f>
        <v>20000</v>
      </c>
      <c r="I532" s="24">
        <f>inputs!$B$29*(1+inputs!$B$33)-MAX(0,inputs!$B$31*(H532-inputs!$B$30))</f>
        <v>46486.999999999993</v>
      </c>
      <c r="J532" s="19">
        <f>$H532+(INT(COLUMN(J$1)/2) - 5) * ($A532-$H532)/9</f>
        <v>20000</v>
      </c>
      <c r="K532" s="24">
        <f>MAX(0,I532*(1+inputs!$B$33)-MAX(0,inputs!$B$31*(J532-inputs!$B$30)))</f>
        <v>47184.304999999986</v>
      </c>
      <c r="L532" s="19">
        <f>$H532+(INT(COLUMN(L$1)/2) - 5) * ($A532-$H532)/9</f>
        <v>23666.666666666668</v>
      </c>
      <c r="M532" s="24">
        <f>MAX(0,K532*(1+inputs!$B$33)-MAX(0,inputs!$B$31*(L532-inputs!$B$30)))</f>
        <v>47578.629574999977</v>
      </c>
      <c r="N532" s="19">
        <f>$H532+(INT(COLUMN(N$1)/2) - 5) * ($A532-$H532)/9</f>
        <v>27333.333333333332</v>
      </c>
      <c r="O532" s="24">
        <f>MAX(0,M532*(1+inputs!$B$33)-MAX(0,inputs!$B$31*(N532-inputs!$B$30)))</f>
        <v>47648.869018624973</v>
      </c>
      <c r="P532" s="19">
        <f>$H532+(INT(COLUMN(P$1)/2) - 5) * ($A532-$H532)/9</f>
        <v>31000</v>
      </c>
      <c r="Q532" s="24">
        <f>MAX(0,O532*(1+inputs!$B$33)-MAX(0,inputs!$B$31*(P532-inputs!$B$30)))</f>
        <v>47390.162053904343</v>
      </c>
      <c r="R532" s="19">
        <f>$H532+(INT(COLUMN(R$1)/2) - 5) * ($A532-$H532)/9</f>
        <v>34666.666666666664</v>
      </c>
      <c r="S532" s="24">
        <f>MAX(0,Q532*(1+inputs!$B$33)-MAX(0,inputs!$B$31*(R532-inputs!$B$30)))</f>
        <v>46797.574484712903</v>
      </c>
      <c r="T532" s="19">
        <f>$H532+(INT(COLUMN(T$1)/2) - 5) * ($A532-$H532)/9</f>
        <v>38333.333333333328</v>
      </c>
      <c r="U532" s="24">
        <f>MAX(0,S532*(1+inputs!$B$33)-MAX(0,inputs!$B$31*(T532-inputs!$B$30)))</f>
        <v>45866.098101983589</v>
      </c>
      <c r="V532" s="19">
        <f>$H532+(INT(COLUMN(V$1)/2) - 5) * ($A532-$H532)/9</f>
        <v>42000</v>
      </c>
      <c r="W532" s="24">
        <f>MAX(0,U532*(1+inputs!$B$33)-MAX(0,inputs!$B$31*(V532-inputs!$B$30)))</f>
        <v>44590.649573513336</v>
      </c>
      <c r="X532" s="19">
        <f>$H532+(INT(COLUMN(X$1)/2) - 5) * ($A532-$H532)/9</f>
        <v>45666.666666666672</v>
      </c>
      <c r="Y532" s="24">
        <f>MAX(0,W532*(1+inputs!$B$33)-MAX(0,inputs!$B$31*(X532-inputs!$B$30)))</f>
        <v>42966.069317116031</v>
      </c>
      <c r="Z532" s="19">
        <f>IF(inputs!$B$27="YES",MAX(0,inputs!$B$31*(X532-inputs!$B$30)),0)</f>
        <v>0</v>
      </c>
      <c r="AA532" s="3">
        <f t="shared" si="37"/>
        <v>14472.77</v>
      </c>
      <c r="AB532" s="1">
        <f t="shared" si="38"/>
        <v>0.68363999999999581</v>
      </c>
      <c r="AC532" s="8">
        <f t="shared" si="35"/>
        <v>38527.229999999996</v>
      </c>
    </row>
    <row r="533" spans="1:30" x14ac:dyDescent="0.2">
      <c r="A533" s="11">
        <f t="shared" si="36"/>
        <v>53100</v>
      </c>
      <c r="B533" s="15">
        <f>inputs!$C$3-MAX(0,MIN((calculations!A533-inputs!$B$8)*0.5,inputs!$C$3))+IF(AND(inputs!$B$23="YES",A533&lt;=inputs!$B$25),inputs!$B$24,0)</f>
        <v>12570</v>
      </c>
      <c r="C533" s="15">
        <f>MAX(0,MIN(A533-B533,inputs!$C$4)*inputs!$B$3)</f>
        <v>7540</v>
      </c>
      <c r="D533" s="16">
        <f>MAX(0,(MIN(A533,inputs!$C$5)-(inputs!$C$4+B533))*inputs!$B$4)</f>
        <v>1132</v>
      </c>
      <c r="E533" s="16">
        <f>MAX(0, (calculations!A533-inputs!$C$5)*inputs!$B$5)</f>
        <v>0</v>
      </c>
      <c r="F533" s="19">
        <f>MAX(0,inputs!$B$13*(MIN(calculations!A533,inputs!$C$14)-inputs!$C$13))+MAX(0,inputs!$B$14*(calculations!A533-inputs!$C$14))</f>
        <v>5051.8500000000004</v>
      </c>
      <c r="G533" s="22">
        <f>MAX(MIN((calculations!A533-inputs!$B$21)/10000,100%),0) * inputs!$B$18</f>
        <v>817.28399999999999</v>
      </c>
      <c r="H533" s="24">
        <f>MIN(inputs!$B$32,A533)</f>
        <v>20000</v>
      </c>
      <c r="I533" s="24">
        <f>inputs!$B$29*(1+inputs!$B$33)-MAX(0,inputs!$B$31*(H533-inputs!$B$30))</f>
        <v>46486.999999999993</v>
      </c>
      <c r="J533" s="19">
        <f>$H533+(INT(COLUMN(J$1)/2) - 5) * ($A533-$H533)/9</f>
        <v>20000</v>
      </c>
      <c r="K533" s="24">
        <f>MAX(0,I533*(1+inputs!$B$33)-MAX(0,inputs!$B$31*(J533-inputs!$B$30)))</f>
        <v>47184.304999999986</v>
      </c>
      <c r="L533" s="19">
        <f>$H533+(INT(COLUMN(L$1)/2) - 5) * ($A533-$H533)/9</f>
        <v>23677.777777777777</v>
      </c>
      <c r="M533" s="24">
        <f>MAX(0,K533*(1+inputs!$B$33)-MAX(0,inputs!$B$31*(L533-inputs!$B$30)))</f>
        <v>47577.629574999977</v>
      </c>
      <c r="N533" s="19">
        <f>$H533+(INT(COLUMN(N$1)/2) - 5) * ($A533-$H533)/9</f>
        <v>27355.555555555555</v>
      </c>
      <c r="O533" s="24">
        <f>MAX(0,M533*(1+inputs!$B$33)-MAX(0,inputs!$B$31*(N533-inputs!$B$30)))</f>
        <v>47645.854018624967</v>
      </c>
      <c r="P533" s="19">
        <f>$H533+(INT(COLUMN(P$1)/2) - 5) * ($A533-$H533)/9</f>
        <v>31033.333333333336</v>
      </c>
      <c r="Q533" s="24">
        <f>MAX(0,O533*(1+inputs!$B$33)-MAX(0,inputs!$B$31*(P533-inputs!$B$30)))</f>
        <v>47384.101828904335</v>
      </c>
      <c r="R533" s="19">
        <f>$H533+(INT(COLUMN(R$1)/2) - 5) * ($A533-$H533)/9</f>
        <v>34711.111111111109</v>
      </c>
      <c r="S533" s="24">
        <f>MAX(0,Q533*(1+inputs!$B$33)-MAX(0,inputs!$B$31*(R533-inputs!$B$30)))</f>
        <v>46787.423356337895</v>
      </c>
      <c r="T533" s="19">
        <f>$H533+(INT(COLUMN(T$1)/2) - 5) * ($A533-$H533)/9</f>
        <v>38388.888888888891</v>
      </c>
      <c r="U533" s="24">
        <f>MAX(0,S533*(1+inputs!$B$33)-MAX(0,inputs!$B$31*(T533-inputs!$B$30)))</f>
        <v>45850.794706682958</v>
      </c>
      <c r="V533" s="19">
        <f>$H533+(INT(COLUMN(V$1)/2) - 5) * ($A533-$H533)/9</f>
        <v>42066.666666666672</v>
      </c>
      <c r="W533" s="24">
        <f>MAX(0,U533*(1+inputs!$B$33)-MAX(0,inputs!$B$31*(V533-inputs!$B$30)))</f>
        <v>44569.116627283198</v>
      </c>
      <c r="X533" s="19">
        <f>$H533+(INT(COLUMN(X$1)/2) - 5) * ($A533-$H533)/9</f>
        <v>45744.444444444445</v>
      </c>
      <c r="Y533" s="24">
        <f>MAX(0,W533*(1+inputs!$B$33)-MAX(0,inputs!$B$31*(X533-inputs!$B$30)))</f>
        <v>42937.213376692438</v>
      </c>
      <c r="Z533" s="19">
        <f>IF(inputs!$B$27="YES",MAX(0,inputs!$B$31*(X533-inputs!$B$30)),0)</f>
        <v>0</v>
      </c>
      <c r="AA533" s="3">
        <f t="shared" si="37"/>
        <v>14541.134</v>
      </c>
      <c r="AB533" s="1">
        <f t="shared" si="38"/>
        <v>0.68363999999999581</v>
      </c>
      <c r="AC533" s="8">
        <f t="shared" si="35"/>
        <v>38558.866000000002</v>
      </c>
    </row>
    <row r="534" spans="1:30" x14ac:dyDescent="0.2">
      <c r="A534" s="11">
        <f t="shared" si="36"/>
        <v>53200</v>
      </c>
      <c r="B534" s="15">
        <f>inputs!$C$3-MAX(0,MIN((calculations!A534-inputs!$B$8)*0.5,inputs!$C$3))+IF(AND(inputs!$B$23="YES",A534&lt;=inputs!$B$25),inputs!$B$24,0)</f>
        <v>12570</v>
      </c>
      <c r="C534" s="15">
        <f>MAX(0,MIN(A534-B534,inputs!$C$4)*inputs!$B$3)</f>
        <v>7540</v>
      </c>
      <c r="D534" s="16">
        <f>MAX(0,(MIN(A534,inputs!$C$5)-(inputs!$C$4+B534))*inputs!$B$4)</f>
        <v>1172</v>
      </c>
      <c r="E534" s="16">
        <f>MAX(0, (calculations!A534-inputs!$C$5)*inputs!$B$5)</f>
        <v>0</v>
      </c>
      <c r="F534" s="19">
        <f>MAX(0,inputs!$B$13*(MIN(calculations!A534,inputs!$C$14)-inputs!$C$13))+MAX(0,inputs!$B$14*(calculations!A534-inputs!$C$14))</f>
        <v>5053.8500000000004</v>
      </c>
      <c r="G534" s="22">
        <f>MAX(MIN((calculations!A534-inputs!$B$21)/10000,100%),0) * inputs!$B$18</f>
        <v>843.64800000000002</v>
      </c>
      <c r="H534" s="24">
        <f>MIN(inputs!$B$32,A534)</f>
        <v>20000</v>
      </c>
      <c r="I534" s="24">
        <f>inputs!$B$29*(1+inputs!$B$33)-MAX(0,inputs!$B$31*(H534-inputs!$B$30))</f>
        <v>46486.999999999993</v>
      </c>
      <c r="J534" s="19">
        <f>$H534+(INT(COLUMN(J$1)/2) - 5) * ($A534-$H534)/9</f>
        <v>20000</v>
      </c>
      <c r="K534" s="24">
        <f>MAX(0,I534*(1+inputs!$B$33)-MAX(0,inputs!$B$31*(J534-inputs!$B$30)))</f>
        <v>47184.304999999986</v>
      </c>
      <c r="L534" s="19">
        <f>$H534+(INT(COLUMN(L$1)/2) - 5) * ($A534-$H534)/9</f>
        <v>23688.888888888891</v>
      </c>
      <c r="M534" s="24">
        <f>MAX(0,K534*(1+inputs!$B$33)-MAX(0,inputs!$B$31*(L534-inputs!$B$30)))</f>
        <v>47576.629574999977</v>
      </c>
      <c r="N534" s="19">
        <f>$H534+(INT(COLUMN(N$1)/2) - 5) * ($A534-$H534)/9</f>
        <v>27377.777777777777</v>
      </c>
      <c r="O534" s="24">
        <f>MAX(0,M534*(1+inputs!$B$33)-MAX(0,inputs!$B$31*(N534-inputs!$B$30)))</f>
        <v>47642.839018624967</v>
      </c>
      <c r="P534" s="19">
        <f>$H534+(INT(COLUMN(P$1)/2) - 5) * ($A534-$H534)/9</f>
        <v>31066.666666666664</v>
      </c>
      <c r="Q534" s="24">
        <f>MAX(0,O534*(1+inputs!$B$33)-MAX(0,inputs!$B$31*(P534-inputs!$B$30)))</f>
        <v>47378.041603904334</v>
      </c>
      <c r="R534" s="19">
        <f>$H534+(INT(COLUMN(R$1)/2) - 5) * ($A534-$H534)/9</f>
        <v>34755.555555555555</v>
      </c>
      <c r="S534" s="24">
        <f>MAX(0,Q534*(1+inputs!$B$33)-MAX(0,inputs!$B$31*(R534-inputs!$B$30)))</f>
        <v>46777.272227962894</v>
      </c>
      <c r="T534" s="19">
        <f>$H534+(INT(COLUMN(T$1)/2) - 5) * ($A534-$H534)/9</f>
        <v>38444.444444444445</v>
      </c>
      <c r="U534" s="24">
        <f>MAX(0,S534*(1+inputs!$B$33)-MAX(0,inputs!$B$31*(T534-inputs!$B$30)))</f>
        <v>45835.491311382328</v>
      </c>
      <c r="V534" s="19">
        <f>$H534+(INT(COLUMN(V$1)/2) - 5) * ($A534-$H534)/9</f>
        <v>42133.333333333328</v>
      </c>
      <c r="W534" s="24">
        <f>MAX(0,U534*(1+inputs!$B$33)-MAX(0,inputs!$B$31*(V534-inputs!$B$30)))</f>
        <v>44547.583681053053</v>
      </c>
      <c r="X534" s="19">
        <f>$H534+(INT(COLUMN(X$1)/2) - 5) * ($A534-$H534)/9</f>
        <v>45822.222222222219</v>
      </c>
      <c r="Y534" s="24">
        <f>MAX(0,W534*(1+inputs!$B$33)-MAX(0,inputs!$B$31*(X534-inputs!$B$30)))</f>
        <v>42908.357436268845</v>
      </c>
      <c r="Z534" s="19">
        <f>IF(inputs!$B$27="YES",MAX(0,inputs!$B$31*(X534-inputs!$B$30)),0)</f>
        <v>0</v>
      </c>
      <c r="AA534" s="3">
        <f t="shared" si="37"/>
        <v>14609.498</v>
      </c>
      <c r="AB534" s="1">
        <f t="shared" si="38"/>
        <v>0.68364000000001401</v>
      </c>
      <c r="AC534" s="8">
        <f t="shared" si="35"/>
        <v>38590.502</v>
      </c>
      <c r="AD534" s="8"/>
    </row>
    <row r="535" spans="1:30" x14ac:dyDescent="0.2">
      <c r="A535" s="11">
        <f t="shared" si="36"/>
        <v>53300</v>
      </c>
      <c r="B535" s="15">
        <f>inputs!$C$3-MAX(0,MIN((calculations!A535-inputs!$B$8)*0.5,inputs!$C$3))+IF(AND(inputs!$B$23="YES",A535&lt;=inputs!$B$25),inputs!$B$24,0)</f>
        <v>12570</v>
      </c>
      <c r="C535" s="15">
        <f>MAX(0,MIN(A535-B535,inputs!$C$4)*inputs!$B$3)</f>
        <v>7540</v>
      </c>
      <c r="D535" s="16">
        <f>MAX(0,(MIN(A535,inputs!$C$5)-(inputs!$C$4+B535))*inputs!$B$4)</f>
        <v>1212</v>
      </c>
      <c r="E535" s="16">
        <f>MAX(0, (calculations!A535-inputs!$C$5)*inputs!$B$5)</f>
        <v>0</v>
      </c>
      <c r="F535" s="19">
        <f>MAX(0,inputs!$B$13*(MIN(calculations!A535,inputs!$C$14)-inputs!$C$13))+MAX(0,inputs!$B$14*(calculations!A535-inputs!$C$14))</f>
        <v>5055.8500000000004</v>
      </c>
      <c r="G535" s="22">
        <f>MAX(MIN((calculations!A535-inputs!$B$21)/10000,100%),0) * inputs!$B$18</f>
        <v>870.01200000000006</v>
      </c>
      <c r="H535" s="24">
        <f>MIN(inputs!$B$32,A535)</f>
        <v>20000</v>
      </c>
      <c r="I535" s="24">
        <f>inputs!$B$29*(1+inputs!$B$33)-MAX(0,inputs!$B$31*(H535-inputs!$B$30))</f>
        <v>46486.999999999993</v>
      </c>
      <c r="J535" s="19">
        <f>$H535+(INT(COLUMN(J$1)/2) - 5) * ($A535-$H535)/9</f>
        <v>20000</v>
      </c>
      <c r="K535" s="24">
        <f>MAX(0,I535*(1+inputs!$B$33)-MAX(0,inputs!$B$31*(J535-inputs!$B$30)))</f>
        <v>47184.304999999986</v>
      </c>
      <c r="L535" s="19">
        <f>$H535+(INT(COLUMN(L$1)/2) - 5) * ($A535-$H535)/9</f>
        <v>23700</v>
      </c>
      <c r="M535" s="24">
        <f>MAX(0,K535*(1+inputs!$B$33)-MAX(0,inputs!$B$31*(L535-inputs!$B$30)))</f>
        <v>47575.629574999977</v>
      </c>
      <c r="N535" s="19">
        <f>$H535+(INT(COLUMN(N$1)/2) - 5) * ($A535-$H535)/9</f>
        <v>27400</v>
      </c>
      <c r="O535" s="24">
        <f>MAX(0,M535*(1+inputs!$B$33)-MAX(0,inputs!$B$31*(N535-inputs!$B$30)))</f>
        <v>47639.824018624968</v>
      </c>
      <c r="P535" s="19">
        <f>$H535+(INT(COLUMN(P$1)/2) - 5) * ($A535-$H535)/9</f>
        <v>31100</v>
      </c>
      <c r="Q535" s="24">
        <f>MAX(0,O535*(1+inputs!$B$33)-MAX(0,inputs!$B$31*(P535-inputs!$B$30)))</f>
        <v>47371.981378904333</v>
      </c>
      <c r="R535" s="19">
        <f>$H535+(INT(COLUMN(R$1)/2) - 5) * ($A535-$H535)/9</f>
        <v>34800</v>
      </c>
      <c r="S535" s="24">
        <f>MAX(0,Q535*(1+inputs!$B$33)-MAX(0,inputs!$B$31*(R535-inputs!$B$30)))</f>
        <v>46767.121099587894</v>
      </c>
      <c r="T535" s="19">
        <f>$H535+(INT(COLUMN(T$1)/2) - 5) * ($A535-$H535)/9</f>
        <v>38500</v>
      </c>
      <c r="U535" s="24">
        <f>MAX(0,S535*(1+inputs!$B$33)-MAX(0,inputs!$B$31*(T535-inputs!$B$30)))</f>
        <v>45820.187916081704</v>
      </c>
      <c r="V535" s="19">
        <f>$H535+(INT(COLUMN(V$1)/2) - 5) * ($A535-$H535)/9</f>
        <v>42200</v>
      </c>
      <c r="W535" s="24">
        <f>MAX(0,U535*(1+inputs!$B$33)-MAX(0,inputs!$B$31*(V535-inputs!$B$30)))</f>
        <v>44526.050734822922</v>
      </c>
      <c r="X535" s="19">
        <f>$H535+(INT(COLUMN(X$1)/2) - 5) * ($A535-$H535)/9</f>
        <v>45900</v>
      </c>
      <c r="Y535" s="24">
        <f>MAX(0,W535*(1+inputs!$B$33)-MAX(0,inputs!$B$31*(X535-inputs!$B$30)))</f>
        <v>42879.501495845259</v>
      </c>
      <c r="Z535" s="19">
        <f>IF(inputs!$B$27="YES",MAX(0,inputs!$B$31*(X535-inputs!$B$30)),0)</f>
        <v>0</v>
      </c>
      <c r="AA535" s="3">
        <f t="shared" si="37"/>
        <v>14677.862000000001</v>
      </c>
      <c r="AB535" s="1">
        <f t="shared" si="38"/>
        <v>0.68363999999999581</v>
      </c>
      <c r="AC535" s="8">
        <f t="shared" si="35"/>
        <v>38622.137999999999</v>
      </c>
    </row>
    <row r="536" spans="1:30" x14ac:dyDescent="0.2">
      <c r="A536" s="11">
        <f t="shared" si="36"/>
        <v>53400</v>
      </c>
      <c r="B536" s="15">
        <f>inputs!$C$3-MAX(0,MIN((calculations!A536-inputs!$B$8)*0.5,inputs!$C$3))+IF(AND(inputs!$B$23="YES",A536&lt;=inputs!$B$25),inputs!$B$24,0)</f>
        <v>12570</v>
      </c>
      <c r="C536" s="15">
        <f>MAX(0,MIN(A536-B536,inputs!$C$4)*inputs!$B$3)</f>
        <v>7540</v>
      </c>
      <c r="D536" s="16">
        <f>MAX(0,(MIN(A536,inputs!$C$5)-(inputs!$C$4+B536))*inputs!$B$4)</f>
        <v>1252</v>
      </c>
      <c r="E536" s="16">
        <f>MAX(0, (calculations!A536-inputs!$C$5)*inputs!$B$5)</f>
        <v>0</v>
      </c>
      <c r="F536" s="19">
        <f>MAX(0,inputs!$B$13*(MIN(calculations!A536,inputs!$C$14)-inputs!$C$13))+MAX(0,inputs!$B$14*(calculations!A536-inputs!$C$14))</f>
        <v>5057.8500000000004</v>
      </c>
      <c r="G536" s="22">
        <f>MAX(MIN((calculations!A536-inputs!$B$21)/10000,100%),0) * inputs!$B$18</f>
        <v>896.37600000000009</v>
      </c>
      <c r="H536" s="24">
        <f>MIN(inputs!$B$32,A536)</f>
        <v>20000</v>
      </c>
      <c r="I536" s="24">
        <f>inputs!$B$29*(1+inputs!$B$33)-MAX(0,inputs!$B$31*(H536-inputs!$B$30))</f>
        <v>46486.999999999993</v>
      </c>
      <c r="J536" s="19">
        <f>$H536+(INT(COLUMN(J$1)/2) - 5) * ($A536-$H536)/9</f>
        <v>20000</v>
      </c>
      <c r="K536" s="24">
        <f>MAX(0,I536*(1+inputs!$B$33)-MAX(0,inputs!$B$31*(J536-inputs!$B$30)))</f>
        <v>47184.304999999986</v>
      </c>
      <c r="L536" s="19">
        <f>$H536+(INT(COLUMN(L$1)/2) - 5) * ($A536-$H536)/9</f>
        <v>23711.111111111109</v>
      </c>
      <c r="M536" s="24">
        <f>MAX(0,K536*(1+inputs!$B$33)-MAX(0,inputs!$B$31*(L536-inputs!$B$30)))</f>
        <v>47574.629574999977</v>
      </c>
      <c r="N536" s="19">
        <f>$H536+(INT(COLUMN(N$1)/2) - 5) * ($A536-$H536)/9</f>
        <v>27422.222222222223</v>
      </c>
      <c r="O536" s="24">
        <f>MAX(0,M536*(1+inputs!$B$33)-MAX(0,inputs!$B$31*(N536-inputs!$B$30)))</f>
        <v>47636.809018624968</v>
      </c>
      <c r="P536" s="19">
        <f>$H536+(INT(COLUMN(P$1)/2) - 5) * ($A536-$H536)/9</f>
        <v>31133.333333333336</v>
      </c>
      <c r="Q536" s="24">
        <f>MAX(0,O536*(1+inputs!$B$33)-MAX(0,inputs!$B$31*(P536-inputs!$B$30)))</f>
        <v>47365.921153904339</v>
      </c>
      <c r="R536" s="19">
        <f>$H536+(INT(COLUMN(R$1)/2) - 5) * ($A536-$H536)/9</f>
        <v>34844.444444444445</v>
      </c>
      <c r="S536" s="24">
        <f>MAX(0,Q536*(1+inputs!$B$33)-MAX(0,inputs!$B$31*(R536-inputs!$B$30)))</f>
        <v>46756.9699712129</v>
      </c>
      <c r="T536" s="19">
        <f>$H536+(INT(COLUMN(T$1)/2) - 5) * ($A536-$H536)/9</f>
        <v>38555.555555555555</v>
      </c>
      <c r="U536" s="24">
        <f>MAX(0,S536*(1+inputs!$B$33)-MAX(0,inputs!$B$31*(T536-inputs!$B$30)))</f>
        <v>45804.884520781088</v>
      </c>
      <c r="V536" s="19">
        <f>$H536+(INT(COLUMN(V$1)/2) - 5) * ($A536-$H536)/9</f>
        <v>42266.666666666672</v>
      </c>
      <c r="W536" s="24">
        <f>MAX(0,U536*(1+inputs!$B$33)-MAX(0,inputs!$B$31*(V536-inputs!$B$30)))</f>
        <v>44504.517788592799</v>
      </c>
      <c r="X536" s="19">
        <f>$H536+(INT(COLUMN(X$1)/2) - 5) * ($A536-$H536)/9</f>
        <v>45977.777777777781</v>
      </c>
      <c r="Y536" s="24">
        <f>MAX(0,W536*(1+inputs!$B$33)-MAX(0,inputs!$B$31*(X536-inputs!$B$30)))</f>
        <v>42850.645555421681</v>
      </c>
      <c r="Z536" s="19">
        <f>IF(inputs!$B$27="YES",MAX(0,inputs!$B$31*(X536-inputs!$B$30)),0)</f>
        <v>0</v>
      </c>
      <c r="AA536" s="3">
        <f t="shared" si="37"/>
        <v>14746.226000000001</v>
      </c>
      <c r="AB536" s="1">
        <f t="shared" si="38"/>
        <v>0.68363999999999581</v>
      </c>
      <c r="AC536" s="8">
        <f t="shared" si="35"/>
        <v>38653.773999999998</v>
      </c>
    </row>
    <row r="537" spans="1:30" x14ac:dyDescent="0.2">
      <c r="A537" s="11">
        <f t="shared" si="36"/>
        <v>53500</v>
      </c>
      <c r="B537" s="15">
        <f>inputs!$C$3-MAX(0,MIN((calculations!A537-inputs!$B$8)*0.5,inputs!$C$3))+IF(AND(inputs!$B$23="YES",A537&lt;=inputs!$B$25),inputs!$B$24,0)</f>
        <v>12570</v>
      </c>
      <c r="C537" s="15">
        <f>MAX(0,MIN(A537-B537,inputs!$C$4)*inputs!$B$3)</f>
        <v>7540</v>
      </c>
      <c r="D537" s="16">
        <f>MAX(0,(MIN(A537,inputs!$C$5)-(inputs!$C$4+B537))*inputs!$B$4)</f>
        <v>1292</v>
      </c>
      <c r="E537" s="16">
        <f>MAX(0, (calculations!A537-inputs!$C$5)*inputs!$B$5)</f>
        <v>0</v>
      </c>
      <c r="F537" s="19">
        <f>MAX(0,inputs!$B$13*(MIN(calculations!A537,inputs!$C$14)-inputs!$C$13))+MAX(0,inputs!$B$14*(calculations!A537-inputs!$C$14))</f>
        <v>5059.8500000000004</v>
      </c>
      <c r="G537" s="22">
        <f>MAX(MIN((calculations!A537-inputs!$B$21)/10000,100%),0) * inputs!$B$18</f>
        <v>922.74</v>
      </c>
      <c r="H537" s="24">
        <f>MIN(inputs!$B$32,A537)</f>
        <v>20000</v>
      </c>
      <c r="I537" s="24">
        <f>inputs!$B$29*(1+inputs!$B$33)-MAX(0,inputs!$B$31*(H537-inputs!$B$30))</f>
        <v>46486.999999999993</v>
      </c>
      <c r="J537" s="19">
        <f>$H537+(INT(COLUMN(J$1)/2) - 5) * ($A537-$H537)/9</f>
        <v>20000</v>
      </c>
      <c r="K537" s="24">
        <f>MAX(0,I537*(1+inputs!$B$33)-MAX(0,inputs!$B$31*(J537-inputs!$B$30)))</f>
        <v>47184.304999999986</v>
      </c>
      <c r="L537" s="19">
        <f>$H537+(INT(COLUMN(L$1)/2) - 5) * ($A537-$H537)/9</f>
        <v>23722.222222222223</v>
      </c>
      <c r="M537" s="24">
        <f>MAX(0,K537*(1+inputs!$B$33)-MAX(0,inputs!$B$31*(L537-inputs!$B$30)))</f>
        <v>47573.629574999977</v>
      </c>
      <c r="N537" s="19">
        <f>$H537+(INT(COLUMN(N$1)/2) - 5) * ($A537-$H537)/9</f>
        <v>27444.444444444445</v>
      </c>
      <c r="O537" s="24">
        <f>MAX(0,M537*(1+inputs!$B$33)-MAX(0,inputs!$B$31*(N537-inputs!$B$30)))</f>
        <v>47633.794018624969</v>
      </c>
      <c r="P537" s="19">
        <f>$H537+(INT(COLUMN(P$1)/2) - 5) * ($A537-$H537)/9</f>
        <v>31166.666666666664</v>
      </c>
      <c r="Q537" s="24">
        <f>MAX(0,O537*(1+inputs!$B$33)-MAX(0,inputs!$B$31*(P537-inputs!$B$30)))</f>
        <v>47359.860928904338</v>
      </c>
      <c r="R537" s="19">
        <f>$H537+(INT(COLUMN(R$1)/2) - 5) * ($A537-$H537)/9</f>
        <v>34888.888888888891</v>
      </c>
      <c r="S537" s="24">
        <f>MAX(0,Q537*(1+inputs!$B$33)-MAX(0,inputs!$B$31*(R537-inputs!$B$30)))</f>
        <v>46746.818842837893</v>
      </c>
      <c r="T537" s="19">
        <f>$H537+(INT(COLUMN(T$1)/2) - 5) * ($A537-$H537)/9</f>
        <v>38611.111111111109</v>
      </c>
      <c r="U537" s="24">
        <f>MAX(0,S537*(1+inputs!$B$33)-MAX(0,inputs!$B$31*(T537-inputs!$B$30)))</f>
        <v>45789.581125480458</v>
      </c>
      <c r="V537" s="19">
        <f>$H537+(INT(COLUMN(V$1)/2) - 5) * ($A537-$H537)/9</f>
        <v>42333.333333333328</v>
      </c>
      <c r="W537" s="24">
        <f>MAX(0,U537*(1+inputs!$B$33)-MAX(0,inputs!$B$31*(V537-inputs!$B$30)))</f>
        <v>44482.984842362661</v>
      </c>
      <c r="X537" s="19">
        <f>$H537+(INT(COLUMN(X$1)/2) - 5) * ($A537-$H537)/9</f>
        <v>46055.555555555555</v>
      </c>
      <c r="Y537" s="24">
        <f>MAX(0,W537*(1+inputs!$B$33)-MAX(0,inputs!$B$31*(X537-inputs!$B$30)))</f>
        <v>42821.789614998095</v>
      </c>
      <c r="Z537" s="19">
        <f>IF(inputs!$B$27="YES",MAX(0,inputs!$B$31*(X537-inputs!$B$30)),0)</f>
        <v>0</v>
      </c>
      <c r="AA537" s="3">
        <f t="shared" si="37"/>
        <v>14814.59</v>
      </c>
      <c r="AB537" s="1">
        <f t="shared" si="38"/>
        <v>0.68363999999999581</v>
      </c>
      <c r="AC537" s="8">
        <f t="shared" si="35"/>
        <v>38685.410000000003</v>
      </c>
    </row>
    <row r="538" spans="1:30" x14ac:dyDescent="0.2">
      <c r="A538" s="11">
        <f t="shared" si="36"/>
        <v>53600</v>
      </c>
      <c r="B538" s="15">
        <f>inputs!$C$3-MAX(0,MIN((calculations!A538-inputs!$B$8)*0.5,inputs!$C$3))+IF(AND(inputs!$B$23="YES",A538&lt;=inputs!$B$25),inputs!$B$24,0)</f>
        <v>12570</v>
      </c>
      <c r="C538" s="15">
        <f>MAX(0,MIN(A538-B538,inputs!$C$4)*inputs!$B$3)</f>
        <v>7540</v>
      </c>
      <c r="D538" s="16">
        <f>MAX(0,(MIN(A538,inputs!$C$5)-(inputs!$C$4+B538))*inputs!$B$4)</f>
        <v>1332</v>
      </c>
      <c r="E538" s="16">
        <f>MAX(0, (calculations!A538-inputs!$C$5)*inputs!$B$5)</f>
        <v>0</v>
      </c>
      <c r="F538" s="19">
        <f>MAX(0,inputs!$B$13*(MIN(calculations!A538,inputs!$C$14)-inputs!$C$13))+MAX(0,inputs!$B$14*(calculations!A538-inputs!$C$14))</f>
        <v>5061.8500000000004</v>
      </c>
      <c r="G538" s="22">
        <f>MAX(MIN((calculations!A538-inputs!$B$21)/10000,100%),0) * inputs!$B$18</f>
        <v>949.10400000000004</v>
      </c>
      <c r="H538" s="24">
        <f>MIN(inputs!$B$32,A538)</f>
        <v>20000</v>
      </c>
      <c r="I538" s="24">
        <f>inputs!$B$29*(1+inputs!$B$33)-MAX(0,inputs!$B$31*(H538-inputs!$B$30))</f>
        <v>46486.999999999993</v>
      </c>
      <c r="J538" s="19">
        <f>$H538+(INT(COLUMN(J$1)/2) - 5) * ($A538-$H538)/9</f>
        <v>20000</v>
      </c>
      <c r="K538" s="24">
        <f>MAX(0,I538*(1+inputs!$B$33)-MAX(0,inputs!$B$31*(J538-inputs!$B$30)))</f>
        <v>47184.304999999986</v>
      </c>
      <c r="L538" s="19">
        <f>$H538+(INT(COLUMN(L$1)/2) - 5) * ($A538-$H538)/9</f>
        <v>23733.333333333332</v>
      </c>
      <c r="M538" s="24">
        <f>MAX(0,K538*(1+inputs!$B$33)-MAX(0,inputs!$B$31*(L538-inputs!$B$30)))</f>
        <v>47572.629574999977</v>
      </c>
      <c r="N538" s="19">
        <f>$H538+(INT(COLUMN(N$1)/2) - 5) * ($A538-$H538)/9</f>
        <v>27466.666666666668</v>
      </c>
      <c r="O538" s="24">
        <f>MAX(0,M538*(1+inputs!$B$33)-MAX(0,inputs!$B$31*(N538-inputs!$B$30)))</f>
        <v>47630.779018624969</v>
      </c>
      <c r="P538" s="19">
        <f>$H538+(INT(COLUMN(P$1)/2) - 5) * ($A538-$H538)/9</f>
        <v>31200</v>
      </c>
      <c r="Q538" s="24">
        <f>MAX(0,O538*(1+inputs!$B$33)-MAX(0,inputs!$B$31*(P538-inputs!$B$30)))</f>
        <v>47353.800703904337</v>
      </c>
      <c r="R538" s="19">
        <f>$H538+(INT(COLUMN(R$1)/2) - 5) * ($A538-$H538)/9</f>
        <v>34933.333333333336</v>
      </c>
      <c r="S538" s="24">
        <f>MAX(0,Q538*(1+inputs!$B$33)-MAX(0,inputs!$B$31*(R538-inputs!$B$30)))</f>
        <v>46736.667714462892</v>
      </c>
      <c r="T538" s="19">
        <f>$H538+(INT(COLUMN(T$1)/2) - 5) * ($A538-$H538)/9</f>
        <v>38666.666666666672</v>
      </c>
      <c r="U538" s="24">
        <f>MAX(0,S538*(1+inputs!$B$33)-MAX(0,inputs!$B$31*(T538-inputs!$B$30)))</f>
        <v>45774.277730179827</v>
      </c>
      <c r="V538" s="19">
        <f>$H538+(INT(COLUMN(V$1)/2) - 5) * ($A538-$H538)/9</f>
        <v>42400</v>
      </c>
      <c r="W538" s="24">
        <f>MAX(0,U538*(1+inputs!$B$33)-MAX(0,inputs!$B$31*(V538-inputs!$B$30)))</f>
        <v>44461.451896132516</v>
      </c>
      <c r="X538" s="19">
        <f>$H538+(INT(COLUMN(X$1)/2) - 5) * ($A538-$H538)/9</f>
        <v>46133.333333333328</v>
      </c>
      <c r="Y538" s="24">
        <f>MAX(0,W538*(1+inputs!$B$33)-MAX(0,inputs!$B$31*(X538-inputs!$B$30)))</f>
        <v>42792.933674574495</v>
      </c>
      <c r="Z538" s="19">
        <f>IF(inputs!$B$27="YES",MAX(0,inputs!$B$31*(X538-inputs!$B$30)),0)</f>
        <v>0</v>
      </c>
      <c r="AA538" s="3">
        <f t="shared" si="37"/>
        <v>14882.954</v>
      </c>
      <c r="AB538" s="1">
        <f t="shared" si="38"/>
        <v>0.68364000000001401</v>
      </c>
      <c r="AC538" s="8">
        <f t="shared" si="35"/>
        <v>38717.046000000002</v>
      </c>
    </row>
    <row r="539" spans="1:30" x14ac:dyDescent="0.2">
      <c r="A539" s="11">
        <f t="shared" si="36"/>
        <v>53700</v>
      </c>
      <c r="B539" s="15">
        <f>inputs!$C$3-MAX(0,MIN((calculations!A539-inputs!$B$8)*0.5,inputs!$C$3))+IF(AND(inputs!$B$23="YES",A539&lt;=inputs!$B$25),inputs!$B$24,0)</f>
        <v>12570</v>
      </c>
      <c r="C539" s="15">
        <f>MAX(0,MIN(A539-B539,inputs!$C$4)*inputs!$B$3)</f>
        <v>7540</v>
      </c>
      <c r="D539" s="16">
        <f>MAX(0,(MIN(A539,inputs!$C$5)-(inputs!$C$4+B539))*inputs!$B$4)</f>
        <v>1372</v>
      </c>
      <c r="E539" s="16">
        <f>MAX(0, (calculations!A539-inputs!$C$5)*inputs!$B$5)</f>
        <v>0</v>
      </c>
      <c r="F539" s="19">
        <f>MAX(0,inputs!$B$13*(MIN(calculations!A539,inputs!$C$14)-inputs!$C$13))+MAX(0,inputs!$B$14*(calculations!A539-inputs!$C$14))</f>
        <v>5063.8500000000004</v>
      </c>
      <c r="G539" s="22">
        <f>MAX(MIN((calculations!A539-inputs!$B$21)/10000,100%),0) * inputs!$B$18</f>
        <v>975.46800000000007</v>
      </c>
      <c r="H539" s="24">
        <f>MIN(inputs!$B$32,A539)</f>
        <v>20000</v>
      </c>
      <c r="I539" s="24">
        <f>inputs!$B$29*(1+inputs!$B$33)-MAX(0,inputs!$B$31*(H539-inputs!$B$30))</f>
        <v>46486.999999999993</v>
      </c>
      <c r="J539" s="19">
        <f>$H539+(INT(COLUMN(J$1)/2) - 5) * ($A539-$H539)/9</f>
        <v>20000</v>
      </c>
      <c r="K539" s="24">
        <f>MAX(0,I539*(1+inputs!$B$33)-MAX(0,inputs!$B$31*(J539-inputs!$B$30)))</f>
        <v>47184.304999999986</v>
      </c>
      <c r="L539" s="19">
        <f>$H539+(INT(COLUMN(L$1)/2) - 5) * ($A539-$H539)/9</f>
        <v>23744.444444444445</v>
      </c>
      <c r="M539" s="24">
        <f>MAX(0,K539*(1+inputs!$B$33)-MAX(0,inputs!$B$31*(L539-inputs!$B$30)))</f>
        <v>47571.629574999977</v>
      </c>
      <c r="N539" s="19">
        <f>$H539+(INT(COLUMN(N$1)/2) - 5) * ($A539-$H539)/9</f>
        <v>27488.888888888891</v>
      </c>
      <c r="O539" s="24">
        <f>MAX(0,M539*(1+inputs!$B$33)-MAX(0,inputs!$B$31*(N539-inputs!$B$30)))</f>
        <v>47627.76401862497</v>
      </c>
      <c r="P539" s="19">
        <f>$H539+(INT(COLUMN(P$1)/2) - 5) * ($A539-$H539)/9</f>
        <v>31233.333333333336</v>
      </c>
      <c r="Q539" s="24">
        <f>MAX(0,O539*(1+inputs!$B$33)-MAX(0,inputs!$B$31*(P539-inputs!$B$30)))</f>
        <v>47347.740478904336</v>
      </c>
      <c r="R539" s="19">
        <f>$H539+(INT(COLUMN(R$1)/2) - 5) * ($A539-$H539)/9</f>
        <v>34977.777777777781</v>
      </c>
      <c r="S539" s="24">
        <f>MAX(0,Q539*(1+inputs!$B$33)-MAX(0,inputs!$B$31*(R539-inputs!$B$30)))</f>
        <v>46726.516586087891</v>
      </c>
      <c r="T539" s="19">
        <f>$H539+(INT(COLUMN(T$1)/2) - 5) * ($A539-$H539)/9</f>
        <v>38722.222222222219</v>
      </c>
      <c r="U539" s="24">
        <f>MAX(0,S539*(1+inputs!$B$33)-MAX(0,inputs!$B$31*(T539-inputs!$B$30)))</f>
        <v>45758.974334879204</v>
      </c>
      <c r="V539" s="19">
        <f>$H539+(INT(COLUMN(V$1)/2) - 5) * ($A539-$H539)/9</f>
        <v>42466.666666666672</v>
      </c>
      <c r="W539" s="24">
        <f>MAX(0,U539*(1+inputs!$B$33)-MAX(0,inputs!$B$31*(V539-inputs!$B$30)))</f>
        <v>44439.918949902385</v>
      </c>
      <c r="X539" s="19">
        <f>$H539+(INT(COLUMN(X$1)/2) - 5) * ($A539-$H539)/9</f>
        <v>46211.111111111109</v>
      </c>
      <c r="Y539" s="24">
        <f>MAX(0,W539*(1+inputs!$B$33)-MAX(0,inputs!$B$31*(X539-inputs!$B$30)))</f>
        <v>42764.077734150917</v>
      </c>
      <c r="Z539" s="19">
        <f>IF(inputs!$B$27="YES",MAX(0,inputs!$B$31*(X539-inputs!$B$30)),0)</f>
        <v>0</v>
      </c>
      <c r="AA539" s="3">
        <f t="shared" si="37"/>
        <v>14951.318000000001</v>
      </c>
      <c r="AB539" s="1">
        <f t="shared" si="38"/>
        <v>0.68363999999999581</v>
      </c>
      <c r="AC539" s="8">
        <f t="shared" si="35"/>
        <v>38748.682000000001</v>
      </c>
    </row>
    <row r="540" spans="1:30" x14ac:dyDescent="0.2">
      <c r="A540" s="11">
        <f t="shared" si="36"/>
        <v>53800</v>
      </c>
      <c r="B540" s="15">
        <f>inputs!$C$3-MAX(0,MIN((calculations!A540-inputs!$B$8)*0.5,inputs!$C$3))+IF(AND(inputs!$B$23="YES",A540&lt;=inputs!$B$25),inputs!$B$24,0)</f>
        <v>12570</v>
      </c>
      <c r="C540" s="15">
        <f>MAX(0,MIN(A540-B540,inputs!$C$4)*inputs!$B$3)</f>
        <v>7540</v>
      </c>
      <c r="D540" s="16">
        <f>MAX(0,(MIN(A540,inputs!$C$5)-(inputs!$C$4+B540))*inputs!$B$4)</f>
        <v>1412</v>
      </c>
      <c r="E540" s="16">
        <f>MAX(0, (calculations!A540-inputs!$C$5)*inputs!$B$5)</f>
        <v>0</v>
      </c>
      <c r="F540" s="19">
        <f>MAX(0,inputs!$B$13*(MIN(calculations!A540,inputs!$C$14)-inputs!$C$13))+MAX(0,inputs!$B$14*(calculations!A540-inputs!$C$14))</f>
        <v>5065.8500000000004</v>
      </c>
      <c r="G540" s="22">
        <f>MAX(MIN((calculations!A540-inputs!$B$21)/10000,100%),0) * inputs!$B$18</f>
        <v>1001.832</v>
      </c>
      <c r="H540" s="24">
        <f>MIN(inputs!$B$32,A540)</f>
        <v>20000</v>
      </c>
      <c r="I540" s="24">
        <f>inputs!$B$29*(1+inputs!$B$33)-MAX(0,inputs!$B$31*(H540-inputs!$B$30))</f>
        <v>46486.999999999993</v>
      </c>
      <c r="J540" s="19">
        <f>$H540+(INT(COLUMN(J$1)/2) - 5) * ($A540-$H540)/9</f>
        <v>20000</v>
      </c>
      <c r="K540" s="24">
        <f>MAX(0,I540*(1+inputs!$B$33)-MAX(0,inputs!$B$31*(J540-inputs!$B$30)))</f>
        <v>47184.304999999986</v>
      </c>
      <c r="L540" s="19">
        <f>$H540+(INT(COLUMN(L$1)/2) - 5) * ($A540-$H540)/9</f>
        <v>23755.555555555555</v>
      </c>
      <c r="M540" s="24">
        <f>MAX(0,K540*(1+inputs!$B$33)-MAX(0,inputs!$B$31*(L540-inputs!$B$30)))</f>
        <v>47570.629574999977</v>
      </c>
      <c r="N540" s="19">
        <f>$H540+(INT(COLUMN(N$1)/2) - 5) * ($A540-$H540)/9</f>
        <v>27511.111111111109</v>
      </c>
      <c r="O540" s="24">
        <f>MAX(0,M540*(1+inputs!$B$33)-MAX(0,inputs!$B$31*(N540-inputs!$B$30)))</f>
        <v>47624.749018624971</v>
      </c>
      <c r="P540" s="19">
        <f>$H540+(INT(COLUMN(P$1)/2) - 5) * ($A540-$H540)/9</f>
        <v>31266.666666666664</v>
      </c>
      <c r="Q540" s="24">
        <f>MAX(0,O540*(1+inputs!$B$33)-MAX(0,inputs!$B$31*(P540-inputs!$B$30)))</f>
        <v>47341.680253904335</v>
      </c>
      <c r="R540" s="19">
        <f>$H540+(INT(COLUMN(R$1)/2) - 5) * ($A540-$H540)/9</f>
        <v>35022.222222222219</v>
      </c>
      <c r="S540" s="24">
        <f>MAX(0,Q540*(1+inputs!$B$33)-MAX(0,inputs!$B$31*(R540-inputs!$B$30)))</f>
        <v>46716.365457712891</v>
      </c>
      <c r="T540" s="19">
        <f>$H540+(INT(COLUMN(T$1)/2) - 5) * ($A540-$H540)/9</f>
        <v>38777.777777777781</v>
      </c>
      <c r="U540" s="24">
        <f>MAX(0,S540*(1+inputs!$B$33)-MAX(0,inputs!$B$31*(T540-inputs!$B$30)))</f>
        <v>45743.67093957858</v>
      </c>
      <c r="V540" s="19">
        <f>$H540+(INT(COLUMN(V$1)/2) - 5) * ($A540-$H540)/9</f>
        <v>42533.333333333328</v>
      </c>
      <c r="W540" s="24">
        <f>MAX(0,U540*(1+inputs!$B$33)-MAX(0,inputs!$B$31*(V540-inputs!$B$30)))</f>
        <v>44418.386003672254</v>
      </c>
      <c r="X540" s="19">
        <f>$H540+(INT(COLUMN(X$1)/2) - 5) * ($A540-$H540)/9</f>
        <v>46288.888888888891</v>
      </c>
      <c r="Y540" s="24">
        <f>MAX(0,W540*(1+inputs!$B$33)-MAX(0,inputs!$B$31*(X540-inputs!$B$30)))</f>
        <v>42735.221793727331</v>
      </c>
      <c r="Z540" s="19">
        <f>IF(inputs!$B$27="YES",MAX(0,inputs!$B$31*(X540-inputs!$B$30)),0)</f>
        <v>0</v>
      </c>
      <c r="AA540" s="3">
        <f t="shared" si="37"/>
        <v>15019.682000000001</v>
      </c>
      <c r="AB540" s="1">
        <f t="shared" si="38"/>
        <v>0.68363999999999581</v>
      </c>
      <c r="AC540" s="8">
        <f t="shared" si="35"/>
        <v>38780.317999999999</v>
      </c>
    </row>
    <row r="541" spans="1:30" x14ac:dyDescent="0.2">
      <c r="A541" s="11">
        <f t="shared" si="36"/>
        <v>53900</v>
      </c>
      <c r="B541" s="15">
        <f>inputs!$C$3-MAX(0,MIN((calculations!A541-inputs!$B$8)*0.5,inputs!$C$3))+IF(AND(inputs!$B$23="YES",A541&lt;=inputs!$B$25),inputs!$B$24,0)</f>
        <v>12570</v>
      </c>
      <c r="C541" s="15">
        <f>MAX(0,MIN(A541-B541,inputs!$C$4)*inputs!$B$3)</f>
        <v>7540</v>
      </c>
      <c r="D541" s="16">
        <f>MAX(0,(MIN(A541,inputs!$C$5)-(inputs!$C$4+B541))*inputs!$B$4)</f>
        <v>1452</v>
      </c>
      <c r="E541" s="16">
        <f>MAX(0, (calculations!A541-inputs!$C$5)*inputs!$B$5)</f>
        <v>0</v>
      </c>
      <c r="F541" s="19">
        <f>MAX(0,inputs!$B$13*(MIN(calculations!A541,inputs!$C$14)-inputs!$C$13))+MAX(0,inputs!$B$14*(calculations!A541-inputs!$C$14))</f>
        <v>5067.8500000000004</v>
      </c>
      <c r="G541" s="22">
        <f>MAX(MIN((calculations!A541-inputs!$B$21)/10000,100%),0) * inputs!$B$18</f>
        <v>1028.1960000000001</v>
      </c>
      <c r="H541" s="24">
        <f>MIN(inputs!$B$32,A541)</f>
        <v>20000</v>
      </c>
      <c r="I541" s="24">
        <f>inputs!$B$29*(1+inputs!$B$33)-MAX(0,inputs!$B$31*(H541-inputs!$B$30))</f>
        <v>46486.999999999993</v>
      </c>
      <c r="J541" s="19">
        <f>$H541+(INT(COLUMN(J$1)/2) - 5) * ($A541-$H541)/9</f>
        <v>20000</v>
      </c>
      <c r="K541" s="24">
        <f>MAX(0,I541*(1+inputs!$B$33)-MAX(0,inputs!$B$31*(J541-inputs!$B$30)))</f>
        <v>47184.304999999986</v>
      </c>
      <c r="L541" s="19">
        <f>$H541+(INT(COLUMN(L$1)/2) - 5) * ($A541-$H541)/9</f>
        <v>23766.666666666668</v>
      </c>
      <c r="M541" s="24">
        <f>MAX(0,K541*(1+inputs!$B$33)-MAX(0,inputs!$B$31*(L541-inputs!$B$30)))</f>
        <v>47569.629574999977</v>
      </c>
      <c r="N541" s="19">
        <f>$H541+(INT(COLUMN(N$1)/2) - 5) * ($A541-$H541)/9</f>
        <v>27533.333333333332</v>
      </c>
      <c r="O541" s="24">
        <f>MAX(0,M541*(1+inputs!$B$33)-MAX(0,inputs!$B$31*(N541-inputs!$B$30)))</f>
        <v>47621.734018624971</v>
      </c>
      <c r="P541" s="19">
        <f>$H541+(INT(COLUMN(P$1)/2) - 5) * ($A541-$H541)/9</f>
        <v>31300</v>
      </c>
      <c r="Q541" s="24">
        <f>MAX(0,O541*(1+inputs!$B$33)-MAX(0,inputs!$B$31*(P541-inputs!$B$30)))</f>
        <v>47335.620028904341</v>
      </c>
      <c r="R541" s="19">
        <f>$H541+(INT(COLUMN(R$1)/2) - 5) * ($A541-$H541)/9</f>
        <v>35066.666666666664</v>
      </c>
      <c r="S541" s="24">
        <f>MAX(0,Q541*(1+inputs!$B$33)-MAX(0,inputs!$B$31*(R541-inputs!$B$30)))</f>
        <v>46706.214329337898</v>
      </c>
      <c r="T541" s="19">
        <f>$H541+(INT(COLUMN(T$1)/2) - 5) * ($A541-$H541)/9</f>
        <v>38833.333333333328</v>
      </c>
      <c r="U541" s="24">
        <f>MAX(0,S541*(1+inputs!$B$33)-MAX(0,inputs!$B$31*(T541-inputs!$B$30)))</f>
        <v>45728.367544277957</v>
      </c>
      <c r="V541" s="19">
        <f>$H541+(INT(COLUMN(V$1)/2) - 5) * ($A541-$H541)/9</f>
        <v>42600</v>
      </c>
      <c r="W541" s="24">
        <f>MAX(0,U541*(1+inputs!$B$33)-MAX(0,inputs!$B$31*(V541-inputs!$B$30)))</f>
        <v>44396.853057442117</v>
      </c>
      <c r="X541" s="19">
        <f>$H541+(INT(COLUMN(X$1)/2) - 5) * ($A541-$H541)/9</f>
        <v>46366.666666666672</v>
      </c>
      <c r="Y541" s="24">
        <f>MAX(0,W541*(1+inputs!$B$33)-MAX(0,inputs!$B$31*(X541-inputs!$B$30)))</f>
        <v>42706.365853303745</v>
      </c>
      <c r="Z541" s="19">
        <f>IF(inputs!$B$27="YES",MAX(0,inputs!$B$31*(X541-inputs!$B$30)),0)</f>
        <v>0</v>
      </c>
      <c r="AA541" s="3">
        <f t="shared" si="37"/>
        <v>15088.046</v>
      </c>
      <c r="AB541" s="1">
        <f t="shared" si="38"/>
        <v>0.68363999999999581</v>
      </c>
      <c r="AC541" s="8">
        <f t="shared" si="35"/>
        <v>38811.953999999998</v>
      </c>
    </row>
    <row r="542" spans="1:30" x14ac:dyDescent="0.2">
      <c r="A542" s="11">
        <f t="shared" si="36"/>
        <v>54000</v>
      </c>
      <c r="B542" s="15">
        <f>inputs!$C$3-MAX(0,MIN((calculations!A542-inputs!$B$8)*0.5,inputs!$C$3))+IF(AND(inputs!$B$23="YES",A542&lt;=inputs!$B$25),inputs!$B$24,0)</f>
        <v>12570</v>
      </c>
      <c r="C542" s="15">
        <f>MAX(0,MIN(A542-B542,inputs!$C$4)*inputs!$B$3)</f>
        <v>7540</v>
      </c>
      <c r="D542" s="16">
        <f>MAX(0,(MIN(A542,inputs!$C$5)-(inputs!$C$4+B542))*inputs!$B$4)</f>
        <v>1492</v>
      </c>
      <c r="E542" s="16">
        <f>MAX(0, (calculations!A542-inputs!$C$5)*inputs!$B$5)</f>
        <v>0</v>
      </c>
      <c r="F542" s="19">
        <f>MAX(0,inputs!$B$13*(MIN(calculations!A542,inputs!$C$14)-inputs!$C$13))+MAX(0,inputs!$B$14*(calculations!A542-inputs!$C$14))</f>
        <v>5069.8500000000004</v>
      </c>
      <c r="G542" s="22">
        <f>MAX(MIN((calculations!A542-inputs!$B$21)/10000,100%),0) * inputs!$B$18</f>
        <v>1054.5600000000002</v>
      </c>
      <c r="H542" s="24">
        <f>MIN(inputs!$B$32,A542)</f>
        <v>20000</v>
      </c>
      <c r="I542" s="24">
        <f>inputs!$B$29*(1+inputs!$B$33)-MAX(0,inputs!$B$31*(H542-inputs!$B$30))</f>
        <v>46486.999999999993</v>
      </c>
      <c r="J542" s="19">
        <f>$H542+(INT(COLUMN(J$1)/2) - 5) * ($A542-$H542)/9</f>
        <v>20000</v>
      </c>
      <c r="K542" s="24">
        <f>MAX(0,I542*(1+inputs!$B$33)-MAX(0,inputs!$B$31*(J542-inputs!$B$30)))</f>
        <v>47184.304999999986</v>
      </c>
      <c r="L542" s="19">
        <f>$H542+(INT(COLUMN(L$1)/2) - 5) * ($A542-$H542)/9</f>
        <v>23777.777777777777</v>
      </c>
      <c r="M542" s="24">
        <f>MAX(0,K542*(1+inputs!$B$33)-MAX(0,inputs!$B$31*(L542-inputs!$B$30)))</f>
        <v>47568.629574999977</v>
      </c>
      <c r="N542" s="19">
        <f>$H542+(INT(COLUMN(N$1)/2) - 5) * ($A542-$H542)/9</f>
        <v>27555.555555555555</v>
      </c>
      <c r="O542" s="24">
        <f>MAX(0,M542*(1+inputs!$B$33)-MAX(0,inputs!$B$31*(N542-inputs!$B$30)))</f>
        <v>47618.719018624972</v>
      </c>
      <c r="P542" s="19">
        <f>$H542+(INT(COLUMN(P$1)/2) - 5) * ($A542-$H542)/9</f>
        <v>31333.333333333336</v>
      </c>
      <c r="Q542" s="24">
        <f>MAX(0,O542*(1+inputs!$B$33)-MAX(0,inputs!$B$31*(P542-inputs!$B$30)))</f>
        <v>47329.55980390434</v>
      </c>
      <c r="R542" s="19">
        <f>$H542+(INT(COLUMN(R$1)/2) - 5) * ($A542-$H542)/9</f>
        <v>35111.111111111109</v>
      </c>
      <c r="S542" s="24">
        <f>MAX(0,Q542*(1+inputs!$B$33)-MAX(0,inputs!$B$31*(R542-inputs!$B$30)))</f>
        <v>46696.063200962897</v>
      </c>
      <c r="T542" s="19">
        <f>$H542+(INT(COLUMN(T$1)/2) - 5) * ($A542-$H542)/9</f>
        <v>38888.888888888891</v>
      </c>
      <c r="U542" s="24">
        <f>MAX(0,S542*(1+inputs!$B$33)-MAX(0,inputs!$B$31*(T542-inputs!$B$30)))</f>
        <v>45713.064148977333</v>
      </c>
      <c r="V542" s="19">
        <f>$H542+(INT(COLUMN(V$1)/2) - 5) * ($A542-$H542)/9</f>
        <v>42666.666666666672</v>
      </c>
      <c r="W542" s="24">
        <f>MAX(0,U542*(1+inputs!$B$33)-MAX(0,inputs!$B$31*(V542-inputs!$B$30)))</f>
        <v>44375.320111211986</v>
      </c>
      <c r="X542" s="19">
        <f>$H542+(INT(COLUMN(X$1)/2) - 5) * ($A542-$H542)/9</f>
        <v>46444.444444444445</v>
      </c>
      <c r="Y542" s="24">
        <f>MAX(0,W542*(1+inputs!$B$33)-MAX(0,inputs!$B$31*(X542-inputs!$B$30)))</f>
        <v>42677.509912880159</v>
      </c>
      <c r="Z542" s="19">
        <f>IF(inputs!$B$27="YES",MAX(0,inputs!$B$31*(X542-inputs!$B$30)),0)</f>
        <v>0</v>
      </c>
      <c r="AA542" s="3">
        <f t="shared" si="37"/>
        <v>15156.41</v>
      </c>
      <c r="AB542" s="1">
        <f t="shared" si="38"/>
        <v>0.68364000000001401</v>
      </c>
      <c r="AC542" s="8">
        <f t="shared" si="35"/>
        <v>38843.589999999997</v>
      </c>
    </row>
    <row r="543" spans="1:30" x14ac:dyDescent="0.2">
      <c r="A543" s="11">
        <f t="shared" si="36"/>
        <v>54100</v>
      </c>
      <c r="B543" s="15">
        <f>inputs!$C$3-MAX(0,MIN((calculations!A543-inputs!$B$8)*0.5,inputs!$C$3))+IF(AND(inputs!$B$23="YES",A543&lt;=inputs!$B$25),inputs!$B$24,0)</f>
        <v>12570</v>
      </c>
      <c r="C543" s="15">
        <f>MAX(0,MIN(A543-B543,inputs!$C$4)*inputs!$B$3)</f>
        <v>7540</v>
      </c>
      <c r="D543" s="16">
        <f>MAX(0,(MIN(A543,inputs!$C$5)-(inputs!$C$4+B543))*inputs!$B$4)</f>
        <v>1532</v>
      </c>
      <c r="E543" s="16">
        <f>MAX(0, (calculations!A543-inputs!$C$5)*inputs!$B$5)</f>
        <v>0</v>
      </c>
      <c r="F543" s="19">
        <f>MAX(0,inputs!$B$13*(MIN(calculations!A543,inputs!$C$14)-inputs!$C$13))+MAX(0,inputs!$B$14*(calculations!A543-inputs!$C$14))</f>
        <v>5071.8500000000004</v>
      </c>
      <c r="G543" s="22">
        <f>MAX(MIN((calculations!A543-inputs!$B$21)/10000,100%),0) * inputs!$B$18</f>
        <v>1080.924</v>
      </c>
      <c r="H543" s="24">
        <f>MIN(inputs!$B$32,A543)</f>
        <v>20000</v>
      </c>
      <c r="I543" s="24">
        <f>inputs!$B$29*(1+inputs!$B$33)-MAX(0,inputs!$B$31*(H543-inputs!$B$30))</f>
        <v>46486.999999999993</v>
      </c>
      <c r="J543" s="19">
        <f>$H543+(INT(COLUMN(J$1)/2) - 5) * ($A543-$H543)/9</f>
        <v>20000</v>
      </c>
      <c r="K543" s="24">
        <f>MAX(0,I543*(1+inputs!$B$33)-MAX(0,inputs!$B$31*(J543-inputs!$B$30)))</f>
        <v>47184.304999999986</v>
      </c>
      <c r="L543" s="19">
        <f>$H543+(INT(COLUMN(L$1)/2) - 5) * ($A543-$H543)/9</f>
        <v>23788.888888888891</v>
      </c>
      <c r="M543" s="24">
        <f>MAX(0,K543*(1+inputs!$B$33)-MAX(0,inputs!$B$31*(L543-inputs!$B$30)))</f>
        <v>47567.629574999977</v>
      </c>
      <c r="N543" s="19">
        <f>$H543+(INT(COLUMN(N$1)/2) - 5) * ($A543-$H543)/9</f>
        <v>27577.777777777777</v>
      </c>
      <c r="O543" s="24">
        <f>MAX(0,M543*(1+inputs!$B$33)-MAX(0,inputs!$B$31*(N543-inputs!$B$30)))</f>
        <v>47615.704018624972</v>
      </c>
      <c r="P543" s="19">
        <f>$H543+(INT(COLUMN(P$1)/2) - 5) * ($A543-$H543)/9</f>
        <v>31366.666666666664</v>
      </c>
      <c r="Q543" s="24">
        <f>MAX(0,O543*(1+inputs!$B$33)-MAX(0,inputs!$B$31*(P543-inputs!$B$30)))</f>
        <v>47323.499578904339</v>
      </c>
      <c r="R543" s="19">
        <f>$H543+(INT(COLUMN(R$1)/2) - 5) * ($A543-$H543)/9</f>
        <v>35155.555555555555</v>
      </c>
      <c r="S543" s="24">
        <f>MAX(0,Q543*(1+inputs!$B$33)-MAX(0,inputs!$B$31*(R543-inputs!$B$30)))</f>
        <v>46685.912072587897</v>
      </c>
      <c r="T543" s="19">
        <f>$H543+(INT(COLUMN(T$1)/2) - 5) * ($A543-$H543)/9</f>
        <v>38944.444444444445</v>
      </c>
      <c r="U543" s="24">
        <f>MAX(0,S543*(1+inputs!$B$33)-MAX(0,inputs!$B$31*(T543-inputs!$B$30)))</f>
        <v>45697.76075367671</v>
      </c>
      <c r="V543" s="19">
        <f>$H543+(INT(COLUMN(V$1)/2) - 5) * ($A543-$H543)/9</f>
        <v>42733.333333333328</v>
      </c>
      <c r="W543" s="24">
        <f>MAX(0,U543*(1+inputs!$B$33)-MAX(0,inputs!$B$31*(V543-inputs!$B$30)))</f>
        <v>44353.787164981855</v>
      </c>
      <c r="X543" s="19">
        <f>$H543+(INT(COLUMN(X$1)/2) - 5) * ($A543-$H543)/9</f>
        <v>46522.222222222219</v>
      </c>
      <c r="Y543" s="24">
        <f>MAX(0,W543*(1+inputs!$B$33)-MAX(0,inputs!$B$31*(X543-inputs!$B$30)))</f>
        <v>42648.653972456574</v>
      </c>
      <c r="Z543" s="19">
        <f>IF(inputs!$B$27="YES",MAX(0,inputs!$B$31*(X543-inputs!$B$30)),0)</f>
        <v>0</v>
      </c>
      <c r="AA543" s="3">
        <f t="shared" si="37"/>
        <v>15224.774000000001</v>
      </c>
      <c r="AB543" s="1">
        <f t="shared" si="38"/>
        <v>0.68363999999999581</v>
      </c>
      <c r="AC543" s="8">
        <f t="shared" si="35"/>
        <v>38875.225999999995</v>
      </c>
    </row>
    <row r="544" spans="1:30" x14ac:dyDescent="0.2">
      <c r="A544" s="11">
        <f t="shared" si="36"/>
        <v>54200</v>
      </c>
      <c r="B544" s="15">
        <f>inputs!$C$3-MAX(0,MIN((calculations!A544-inputs!$B$8)*0.5,inputs!$C$3))+IF(AND(inputs!$B$23="YES",A544&lt;=inputs!$B$25),inputs!$B$24,0)</f>
        <v>12570</v>
      </c>
      <c r="C544" s="15">
        <f>MAX(0,MIN(A544-B544,inputs!$C$4)*inputs!$B$3)</f>
        <v>7540</v>
      </c>
      <c r="D544" s="16">
        <f>MAX(0,(MIN(A544,inputs!$C$5)-(inputs!$C$4+B544))*inputs!$B$4)</f>
        <v>1572</v>
      </c>
      <c r="E544" s="16">
        <f>MAX(0, (calculations!A544-inputs!$C$5)*inputs!$B$5)</f>
        <v>0</v>
      </c>
      <c r="F544" s="19">
        <f>MAX(0,inputs!$B$13*(MIN(calculations!A544,inputs!$C$14)-inputs!$C$13))+MAX(0,inputs!$B$14*(calculations!A544-inputs!$C$14))</f>
        <v>5073.8500000000004</v>
      </c>
      <c r="G544" s="22">
        <f>MAX(MIN((calculations!A544-inputs!$B$21)/10000,100%),0) * inputs!$B$18</f>
        <v>1107.288</v>
      </c>
      <c r="H544" s="24">
        <f>MIN(inputs!$B$32,A544)</f>
        <v>20000</v>
      </c>
      <c r="I544" s="24">
        <f>inputs!$B$29*(1+inputs!$B$33)-MAX(0,inputs!$B$31*(H544-inputs!$B$30))</f>
        <v>46486.999999999993</v>
      </c>
      <c r="J544" s="19">
        <f>$H544+(INT(COLUMN(J$1)/2) - 5) * ($A544-$H544)/9</f>
        <v>20000</v>
      </c>
      <c r="K544" s="24">
        <f>MAX(0,I544*(1+inputs!$B$33)-MAX(0,inputs!$B$31*(J544-inputs!$B$30)))</f>
        <v>47184.304999999986</v>
      </c>
      <c r="L544" s="19">
        <f>$H544+(INT(COLUMN(L$1)/2) - 5) * ($A544-$H544)/9</f>
        <v>23800</v>
      </c>
      <c r="M544" s="24">
        <f>MAX(0,K544*(1+inputs!$B$33)-MAX(0,inputs!$B$31*(L544-inputs!$B$30)))</f>
        <v>47566.629574999977</v>
      </c>
      <c r="N544" s="19">
        <f>$H544+(INT(COLUMN(N$1)/2) - 5) * ($A544-$H544)/9</f>
        <v>27600</v>
      </c>
      <c r="O544" s="24">
        <f>MAX(0,M544*(1+inputs!$B$33)-MAX(0,inputs!$B$31*(N544-inputs!$B$30)))</f>
        <v>47612.689018624973</v>
      </c>
      <c r="P544" s="19">
        <f>$H544+(INT(COLUMN(P$1)/2) - 5) * ($A544-$H544)/9</f>
        <v>31400</v>
      </c>
      <c r="Q544" s="24">
        <f>MAX(0,O544*(1+inputs!$B$33)-MAX(0,inputs!$B$31*(P544-inputs!$B$30)))</f>
        <v>47317.439353904338</v>
      </c>
      <c r="R544" s="19">
        <f>$H544+(INT(COLUMN(R$1)/2) - 5) * ($A544-$H544)/9</f>
        <v>35200</v>
      </c>
      <c r="S544" s="24">
        <f>MAX(0,Q544*(1+inputs!$B$33)-MAX(0,inputs!$B$31*(R544-inputs!$B$30)))</f>
        <v>46675.760944212896</v>
      </c>
      <c r="T544" s="19">
        <f>$H544+(INT(COLUMN(T$1)/2) - 5) * ($A544-$H544)/9</f>
        <v>39000</v>
      </c>
      <c r="U544" s="24">
        <f>MAX(0,S544*(1+inputs!$B$33)-MAX(0,inputs!$B$31*(T544-inputs!$B$30)))</f>
        <v>45682.457358376079</v>
      </c>
      <c r="V544" s="19">
        <f>$H544+(INT(COLUMN(V$1)/2) - 5) * ($A544-$H544)/9</f>
        <v>42800</v>
      </c>
      <c r="W544" s="24">
        <f>MAX(0,U544*(1+inputs!$B$33)-MAX(0,inputs!$B$31*(V544-inputs!$B$30)))</f>
        <v>44332.25421875171</v>
      </c>
      <c r="X544" s="19">
        <f>$H544+(INT(COLUMN(X$1)/2) - 5) * ($A544-$H544)/9</f>
        <v>46600</v>
      </c>
      <c r="Y544" s="24">
        <f>MAX(0,W544*(1+inputs!$B$33)-MAX(0,inputs!$B$31*(X544-inputs!$B$30)))</f>
        <v>42619.798032032981</v>
      </c>
      <c r="Z544" s="19">
        <f>IF(inputs!$B$27="YES",MAX(0,inputs!$B$31*(X544-inputs!$B$30)),0)</f>
        <v>0</v>
      </c>
      <c r="AA544" s="3">
        <f t="shared" si="37"/>
        <v>15293.138000000001</v>
      </c>
      <c r="AB544" s="1">
        <f t="shared" si="38"/>
        <v>0.68363999999999581</v>
      </c>
      <c r="AC544" s="8">
        <f t="shared" si="35"/>
        <v>38906.862000000001</v>
      </c>
      <c r="AD544" s="8"/>
    </row>
    <row r="545" spans="1:30" x14ac:dyDescent="0.2">
      <c r="A545" s="11">
        <f t="shared" si="36"/>
        <v>54300</v>
      </c>
      <c r="B545" s="15">
        <f>inputs!$C$3-MAX(0,MIN((calculations!A545-inputs!$B$8)*0.5,inputs!$C$3))+IF(AND(inputs!$B$23="YES",A545&lt;=inputs!$B$25),inputs!$B$24,0)</f>
        <v>12570</v>
      </c>
      <c r="C545" s="15">
        <f>MAX(0,MIN(A545-B545,inputs!$C$4)*inputs!$B$3)</f>
        <v>7540</v>
      </c>
      <c r="D545" s="16">
        <f>MAX(0,(MIN(A545,inputs!$C$5)-(inputs!$C$4+B545))*inputs!$B$4)</f>
        <v>1612</v>
      </c>
      <c r="E545" s="16">
        <f>MAX(0, (calculations!A545-inputs!$C$5)*inputs!$B$5)</f>
        <v>0</v>
      </c>
      <c r="F545" s="19">
        <f>MAX(0,inputs!$B$13*(MIN(calculations!A545,inputs!$C$14)-inputs!$C$13))+MAX(0,inputs!$B$14*(calculations!A545-inputs!$C$14))</f>
        <v>5075.8500000000004</v>
      </c>
      <c r="G545" s="22">
        <f>MAX(MIN((calculations!A545-inputs!$B$21)/10000,100%),0) * inputs!$B$18</f>
        <v>1133.652</v>
      </c>
      <c r="H545" s="24">
        <f>MIN(inputs!$B$32,A545)</f>
        <v>20000</v>
      </c>
      <c r="I545" s="24">
        <f>inputs!$B$29*(1+inputs!$B$33)-MAX(0,inputs!$B$31*(H545-inputs!$B$30))</f>
        <v>46486.999999999993</v>
      </c>
      <c r="J545" s="19">
        <f>$H545+(INT(COLUMN(J$1)/2) - 5) * ($A545-$H545)/9</f>
        <v>20000</v>
      </c>
      <c r="K545" s="24">
        <f>MAX(0,I545*(1+inputs!$B$33)-MAX(0,inputs!$B$31*(J545-inputs!$B$30)))</f>
        <v>47184.304999999986</v>
      </c>
      <c r="L545" s="19">
        <f>$H545+(INT(COLUMN(L$1)/2) - 5) * ($A545-$H545)/9</f>
        <v>23811.111111111109</v>
      </c>
      <c r="M545" s="24">
        <f>MAX(0,K545*(1+inputs!$B$33)-MAX(0,inputs!$B$31*(L545-inputs!$B$30)))</f>
        <v>47565.629574999977</v>
      </c>
      <c r="N545" s="19">
        <f>$H545+(INT(COLUMN(N$1)/2) - 5) * ($A545-$H545)/9</f>
        <v>27622.222222222223</v>
      </c>
      <c r="O545" s="24">
        <f>MAX(0,M545*(1+inputs!$B$33)-MAX(0,inputs!$B$31*(N545-inputs!$B$30)))</f>
        <v>47609.674018624966</v>
      </c>
      <c r="P545" s="19">
        <f>$H545+(INT(COLUMN(P$1)/2) - 5) * ($A545-$H545)/9</f>
        <v>31433.333333333336</v>
      </c>
      <c r="Q545" s="24">
        <f>MAX(0,O545*(1+inputs!$B$33)-MAX(0,inputs!$B$31*(P545-inputs!$B$30)))</f>
        <v>47311.379128904337</v>
      </c>
      <c r="R545" s="19">
        <f>$H545+(INT(COLUMN(R$1)/2) - 5) * ($A545-$H545)/9</f>
        <v>35244.444444444445</v>
      </c>
      <c r="S545" s="24">
        <f>MAX(0,Q545*(1+inputs!$B$33)-MAX(0,inputs!$B$31*(R545-inputs!$B$30)))</f>
        <v>46665.609815837895</v>
      </c>
      <c r="T545" s="19">
        <f>$H545+(INT(COLUMN(T$1)/2) - 5) * ($A545-$H545)/9</f>
        <v>39055.555555555555</v>
      </c>
      <c r="U545" s="24">
        <f>MAX(0,S545*(1+inputs!$B$33)-MAX(0,inputs!$B$31*(T545-inputs!$B$30)))</f>
        <v>45667.153963075456</v>
      </c>
      <c r="V545" s="19">
        <f>$H545+(INT(COLUMN(V$1)/2) - 5) * ($A545-$H545)/9</f>
        <v>42866.666666666672</v>
      </c>
      <c r="W545" s="24">
        <f>MAX(0,U545*(1+inputs!$B$33)-MAX(0,inputs!$B$31*(V545-inputs!$B$30)))</f>
        <v>44310.72127252158</v>
      </c>
      <c r="X545" s="19">
        <f>$H545+(INT(COLUMN(X$1)/2) - 5) * ($A545-$H545)/9</f>
        <v>46677.777777777781</v>
      </c>
      <c r="Y545" s="24">
        <f>MAX(0,W545*(1+inputs!$B$33)-MAX(0,inputs!$B$31*(X545-inputs!$B$30)))</f>
        <v>42590.942091609395</v>
      </c>
      <c r="Z545" s="19">
        <f>IF(inputs!$B$27="YES",MAX(0,inputs!$B$31*(X545-inputs!$B$30)),0)</f>
        <v>0</v>
      </c>
      <c r="AA545" s="3">
        <f t="shared" si="37"/>
        <v>15361.502</v>
      </c>
      <c r="AB545" s="1">
        <f t="shared" si="38"/>
        <v>0.68363999999999581</v>
      </c>
      <c r="AC545" s="8">
        <f t="shared" si="35"/>
        <v>38938.498</v>
      </c>
    </row>
    <row r="546" spans="1:30" x14ac:dyDescent="0.2">
      <c r="A546" s="11">
        <f t="shared" si="36"/>
        <v>54400</v>
      </c>
      <c r="B546" s="15">
        <f>inputs!$C$3-MAX(0,MIN((calculations!A546-inputs!$B$8)*0.5,inputs!$C$3))+IF(AND(inputs!$B$23="YES",A546&lt;=inputs!$B$25),inputs!$B$24,0)</f>
        <v>12570</v>
      </c>
      <c r="C546" s="15">
        <f>MAX(0,MIN(A546-B546,inputs!$C$4)*inputs!$B$3)</f>
        <v>7540</v>
      </c>
      <c r="D546" s="16">
        <f>MAX(0,(MIN(A546,inputs!$C$5)-(inputs!$C$4+B546))*inputs!$B$4)</f>
        <v>1652</v>
      </c>
      <c r="E546" s="16">
        <f>MAX(0, (calculations!A546-inputs!$C$5)*inputs!$B$5)</f>
        <v>0</v>
      </c>
      <c r="F546" s="19">
        <f>MAX(0,inputs!$B$13*(MIN(calculations!A546,inputs!$C$14)-inputs!$C$13))+MAX(0,inputs!$B$14*(calculations!A546-inputs!$C$14))</f>
        <v>5077.8500000000004</v>
      </c>
      <c r="G546" s="22">
        <f>MAX(MIN((calculations!A546-inputs!$B$21)/10000,100%),0) * inputs!$B$18</f>
        <v>1160.0160000000001</v>
      </c>
      <c r="H546" s="24">
        <f>MIN(inputs!$B$32,A546)</f>
        <v>20000</v>
      </c>
      <c r="I546" s="24">
        <f>inputs!$B$29*(1+inputs!$B$33)-MAX(0,inputs!$B$31*(H546-inputs!$B$30))</f>
        <v>46486.999999999993</v>
      </c>
      <c r="J546" s="19">
        <f>$H546+(INT(COLUMN(J$1)/2) - 5) * ($A546-$H546)/9</f>
        <v>20000</v>
      </c>
      <c r="K546" s="24">
        <f>MAX(0,I546*(1+inputs!$B$33)-MAX(0,inputs!$B$31*(J546-inputs!$B$30)))</f>
        <v>47184.304999999986</v>
      </c>
      <c r="L546" s="19">
        <f>$H546+(INT(COLUMN(L$1)/2) - 5) * ($A546-$H546)/9</f>
        <v>23822.222222222223</v>
      </c>
      <c r="M546" s="24">
        <f>MAX(0,K546*(1+inputs!$B$33)-MAX(0,inputs!$B$31*(L546-inputs!$B$30)))</f>
        <v>47564.629574999977</v>
      </c>
      <c r="N546" s="19">
        <f>$H546+(INT(COLUMN(N$1)/2) - 5) * ($A546-$H546)/9</f>
        <v>27644.444444444445</v>
      </c>
      <c r="O546" s="24">
        <f>MAX(0,M546*(1+inputs!$B$33)-MAX(0,inputs!$B$31*(N546-inputs!$B$30)))</f>
        <v>47606.659018624967</v>
      </c>
      <c r="P546" s="19">
        <f>$H546+(INT(COLUMN(P$1)/2) - 5) * ($A546-$H546)/9</f>
        <v>31466.666666666664</v>
      </c>
      <c r="Q546" s="24">
        <f>MAX(0,O546*(1+inputs!$B$33)-MAX(0,inputs!$B$31*(P546-inputs!$B$30)))</f>
        <v>47305.318903904335</v>
      </c>
      <c r="R546" s="19">
        <f>$H546+(INT(COLUMN(R$1)/2) - 5) * ($A546-$H546)/9</f>
        <v>35288.888888888891</v>
      </c>
      <c r="S546" s="24">
        <f>MAX(0,Q546*(1+inputs!$B$33)-MAX(0,inputs!$B$31*(R546-inputs!$B$30)))</f>
        <v>46655.458687462895</v>
      </c>
      <c r="T546" s="19">
        <f>$H546+(INT(COLUMN(T$1)/2) - 5) * ($A546-$H546)/9</f>
        <v>39111.111111111109</v>
      </c>
      <c r="U546" s="24">
        <f>MAX(0,S546*(1+inputs!$B$33)-MAX(0,inputs!$B$31*(T546-inputs!$B$30)))</f>
        <v>45651.850567774833</v>
      </c>
      <c r="V546" s="19">
        <f>$H546+(INT(COLUMN(V$1)/2) - 5) * ($A546-$H546)/9</f>
        <v>42933.333333333328</v>
      </c>
      <c r="W546" s="24">
        <f>MAX(0,U546*(1+inputs!$B$33)-MAX(0,inputs!$B$31*(V546-inputs!$B$30)))</f>
        <v>44289.188326291449</v>
      </c>
      <c r="X546" s="19">
        <f>$H546+(INT(COLUMN(X$1)/2) - 5) * ($A546-$H546)/9</f>
        <v>46755.555555555555</v>
      </c>
      <c r="Y546" s="24">
        <f>MAX(0,W546*(1+inputs!$B$33)-MAX(0,inputs!$B$31*(X546-inputs!$B$30)))</f>
        <v>42562.086151185817</v>
      </c>
      <c r="Z546" s="19">
        <f>IF(inputs!$B$27="YES",MAX(0,inputs!$B$31*(X546-inputs!$B$30)),0)</f>
        <v>0</v>
      </c>
      <c r="AA546" s="3">
        <f t="shared" si="37"/>
        <v>15429.866</v>
      </c>
      <c r="AB546" s="1">
        <f t="shared" si="38"/>
        <v>0.68363999999999581</v>
      </c>
      <c r="AC546" s="8">
        <f t="shared" si="35"/>
        <v>38970.133999999998</v>
      </c>
    </row>
    <row r="547" spans="1:30" x14ac:dyDescent="0.2">
      <c r="A547" s="11">
        <f t="shared" si="36"/>
        <v>54500</v>
      </c>
      <c r="B547" s="15">
        <f>inputs!$C$3-MAX(0,MIN((calculations!A547-inputs!$B$8)*0.5,inputs!$C$3))+IF(AND(inputs!$B$23="YES",A547&lt;=inputs!$B$25),inputs!$B$24,0)</f>
        <v>12570</v>
      </c>
      <c r="C547" s="15">
        <f>MAX(0,MIN(A547-B547,inputs!$C$4)*inputs!$B$3)</f>
        <v>7540</v>
      </c>
      <c r="D547" s="16">
        <f>MAX(0,(MIN(A547,inputs!$C$5)-(inputs!$C$4+B547))*inputs!$B$4)</f>
        <v>1692</v>
      </c>
      <c r="E547" s="16">
        <f>MAX(0, (calculations!A547-inputs!$C$5)*inputs!$B$5)</f>
        <v>0</v>
      </c>
      <c r="F547" s="19">
        <f>MAX(0,inputs!$B$13*(MIN(calculations!A547,inputs!$C$14)-inputs!$C$13))+MAX(0,inputs!$B$14*(calculations!A547-inputs!$C$14))</f>
        <v>5079.8500000000004</v>
      </c>
      <c r="G547" s="22">
        <f>MAX(MIN((calculations!A547-inputs!$B$21)/10000,100%),0) * inputs!$B$18</f>
        <v>1186.3800000000001</v>
      </c>
      <c r="H547" s="24">
        <f>MIN(inputs!$B$32,A547)</f>
        <v>20000</v>
      </c>
      <c r="I547" s="24">
        <f>inputs!$B$29*(1+inputs!$B$33)-MAX(0,inputs!$B$31*(H547-inputs!$B$30))</f>
        <v>46486.999999999993</v>
      </c>
      <c r="J547" s="19">
        <f>$H547+(INT(COLUMN(J$1)/2) - 5) * ($A547-$H547)/9</f>
        <v>20000</v>
      </c>
      <c r="K547" s="24">
        <f>MAX(0,I547*(1+inputs!$B$33)-MAX(0,inputs!$B$31*(J547-inputs!$B$30)))</f>
        <v>47184.304999999986</v>
      </c>
      <c r="L547" s="19">
        <f>$H547+(INT(COLUMN(L$1)/2) - 5) * ($A547-$H547)/9</f>
        <v>23833.333333333332</v>
      </c>
      <c r="M547" s="24">
        <f>MAX(0,K547*(1+inputs!$B$33)-MAX(0,inputs!$B$31*(L547-inputs!$B$30)))</f>
        <v>47563.629574999977</v>
      </c>
      <c r="N547" s="19">
        <f>$H547+(INT(COLUMN(N$1)/2) - 5) * ($A547-$H547)/9</f>
        <v>27666.666666666668</v>
      </c>
      <c r="O547" s="24">
        <f>MAX(0,M547*(1+inputs!$B$33)-MAX(0,inputs!$B$31*(N547-inputs!$B$30)))</f>
        <v>47603.644018624967</v>
      </c>
      <c r="P547" s="19">
        <f>$H547+(INT(COLUMN(P$1)/2) - 5) * ($A547-$H547)/9</f>
        <v>31500</v>
      </c>
      <c r="Q547" s="24">
        <f>MAX(0,O547*(1+inputs!$B$33)-MAX(0,inputs!$B$31*(P547-inputs!$B$30)))</f>
        <v>47299.258678904334</v>
      </c>
      <c r="R547" s="19">
        <f>$H547+(INT(COLUMN(R$1)/2) - 5) * ($A547-$H547)/9</f>
        <v>35333.333333333336</v>
      </c>
      <c r="S547" s="24">
        <f>MAX(0,Q547*(1+inputs!$B$33)-MAX(0,inputs!$B$31*(R547-inputs!$B$30)))</f>
        <v>46645.307559087894</v>
      </c>
      <c r="T547" s="19">
        <f>$H547+(INT(COLUMN(T$1)/2) - 5) * ($A547-$H547)/9</f>
        <v>39166.666666666672</v>
      </c>
      <c r="U547" s="24">
        <f>MAX(0,S547*(1+inputs!$B$33)-MAX(0,inputs!$B$31*(T547-inputs!$B$30)))</f>
        <v>45636.547172474209</v>
      </c>
      <c r="V547" s="19">
        <f>$H547+(INT(COLUMN(V$1)/2) - 5) * ($A547-$H547)/9</f>
        <v>43000</v>
      </c>
      <c r="W547" s="24">
        <f>MAX(0,U547*(1+inputs!$B$33)-MAX(0,inputs!$B$31*(V547-inputs!$B$30)))</f>
        <v>44267.655380061318</v>
      </c>
      <c r="X547" s="19">
        <f>$H547+(INT(COLUMN(X$1)/2) - 5) * ($A547-$H547)/9</f>
        <v>46833.333333333328</v>
      </c>
      <c r="Y547" s="24">
        <f>MAX(0,W547*(1+inputs!$B$33)-MAX(0,inputs!$B$31*(X547-inputs!$B$30)))</f>
        <v>42533.230210762231</v>
      </c>
      <c r="Z547" s="19">
        <f>IF(inputs!$B$27="YES",MAX(0,inputs!$B$31*(X547-inputs!$B$30)),0)</f>
        <v>0</v>
      </c>
      <c r="AA547" s="3">
        <f t="shared" si="37"/>
        <v>15498.23</v>
      </c>
      <c r="AB547" s="1">
        <f t="shared" si="38"/>
        <v>0.68364000000001401</v>
      </c>
      <c r="AC547" s="8">
        <f t="shared" si="35"/>
        <v>39001.770000000004</v>
      </c>
    </row>
    <row r="548" spans="1:30" x14ac:dyDescent="0.2">
      <c r="A548" s="11">
        <f t="shared" si="36"/>
        <v>54600</v>
      </c>
      <c r="B548" s="15">
        <f>inputs!$C$3-MAX(0,MIN((calculations!A548-inputs!$B$8)*0.5,inputs!$C$3))+IF(AND(inputs!$B$23="YES",A548&lt;=inputs!$B$25),inputs!$B$24,0)</f>
        <v>12570</v>
      </c>
      <c r="C548" s="15">
        <f>MAX(0,MIN(A548-B548,inputs!$C$4)*inputs!$B$3)</f>
        <v>7540</v>
      </c>
      <c r="D548" s="16">
        <f>MAX(0,(MIN(A548,inputs!$C$5)-(inputs!$C$4+B548))*inputs!$B$4)</f>
        <v>1732</v>
      </c>
      <c r="E548" s="16">
        <f>MAX(0, (calculations!A548-inputs!$C$5)*inputs!$B$5)</f>
        <v>0</v>
      </c>
      <c r="F548" s="19">
        <f>MAX(0,inputs!$B$13*(MIN(calculations!A548,inputs!$C$14)-inputs!$C$13))+MAX(0,inputs!$B$14*(calculations!A548-inputs!$C$14))</f>
        <v>5081.8500000000004</v>
      </c>
      <c r="G548" s="22">
        <f>MAX(MIN((calculations!A548-inputs!$B$21)/10000,100%),0) * inputs!$B$18</f>
        <v>1212.7440000000001</v>
      </c>
      <c r="H548" s="24">
        <f>MIN(inputs!$B$32,A548)</f>
        <v>20000</v>
      </c>
      <c r="I548" s="24">
        <f>inputs!$B$29*(1+inputs!$B$33)-MAX(0,inputs!$B$31*(H548-inputs!$B$30))</f>
        <v>46486.999999999993</v>
      </c>
      <c r="J548" s="19">
        <f>$H548+(INT(COLUMN(J$1)/2) - 5) * ($A548-$H548)/9</f>
        <v>20000</v>
      </c>
      <c r="K548" s="24">
        <f>MAX(0,I548*(1+inputs!$B$33)-MAX(0,inputs!$B$31*(J548-inputs!$B$30)))</f>
        <v>47184.304999999986</v>
      </c>
      <c r="L548" s="19">
        <f>$H548+(INT(COLUMN(L$1)/2) - 5) * ($A548-$H548)/9</f>
        <v>23844.444444444445</v>
      </c>
      <c r="M548" s="24">
        <f>MAX(0,K548*(1+inputs!$B$33)-MAX(0,inputs!$B$31*(L548-inputs!$B$30)))</f>
        <v>47562.629574999977</v>
      </c>
      <c r="N548" s="19">
        <f>$H548+(INT(COLUMN(N$1)/2) - 5) * ($A548-$H548)/9</f>
        <v>27688.888888888891</v>
      </c>
      <c r="O548" s="24">
        <f>MAX(0,M548*(1+inputs!$B$33)-MAX(0,inputs!$B$31*(N548-inputs!$B$30)))</f>
        <v>47600.629018624968</v>
      </c>
      <c r="P548" s="19">
        <f>$H548+(INT(COLUMN(P$1)/2) - 5) * ($A548-$H548)/9</f>
        <v>31533.333333333336</v>
      </c>
      <c r="Q548" s="24">
        <f>MAX(0,O548*(1+inputs!$B$33)-MAX(0,inputs!$B$31*(P548-inputs!$B$30)))</f>
        <v>47293.198453904333</v>
      </c>
      <c r="R548" s="19">
        <f>$H548+(INT(COLUMN(R$1)/2) - 5) * ($A548-$H548)/9</f>
        <v>35377.777777777781</v>
      </c>
      <c r="S548" s="24">
        <f>MAX(0,Q548*(1+inputs!$B$33)-MAX(0,inputs!$B$31*(R548-inputs!$B$30)))</f>
        <v>46635.156430712894</v>
      </c>
      <c r="T548" s="19">
        <f>$H548+(INT(COLUMN(T$1)/2) - 5) * ($A548-$H548)/9</f>
        <v>39222.222222222219</v>
      </c>
      <c r="U548" s="24">
        <f>MAX(0,S548*(1+inputs!$B$33)-MAX(0,inputs!$B$31*(T548-inputs!$B$30)))</f>
        <v>45621.243777173579</v>
      </c>
      <c r="V548" s="19">
        <f>$H548+(INT(COLUMN(V$1)/2) - 5) * ($A548-$H548)/9</f>
        <v>43066.666666666672</v>
      </c>
      <c r="W548" s="24">
        <f>MAX(0,U548*(1+inputs!$B$33)-MAX(0,inputs!$B$31*(V548-inputs!$B$30)))</f>
        <v>44246.122433831173</v>
      </c>
      <c r="X548" s="19">
        <f>$H548+(INT(COLUMN(X$1)/2) - 5) * ($A548-$H548)/9</f>
        <v>46911.111111111109</v>
      </c>
      <c r="Y548" s="24">
        <f>MAX(0,W548*(1+inputs!$B$33)-MAX(0,inputs!$B$31*(X548-inputs!$B$30)))</f>
        <v>42504.374270338631</v>
      </c>
      <c r="Z548" s="19">
        <f>IF(inputs!$B$27="YES",MAX(0,inputs!$B$31*(X548-inputs!$B$30)),0)</f>
        <v>0</v>
      </c>
      <c r="AA548" s="3">
        <f t="shared" si="37"/>
        <v>15566.594000000001</v>
      </c>
      <c r="AB548" s="1">
        <f t="shared" si="38"/>
        <v>0.68363999999999581</v>
      </c>
      <c r="AC548" s="8">
        <f t="shared" si="35"/>
        <v>39033.406000000003</v>
      </c>
    </row>
    <row r="549" spans="1:30" x14ac:dyDescent="0.2">
      <c r="A549" s="11">
        <f t="shared" si="36"/>
        <v>54700</v>
      </c>
      <c r="B549" s="15">
        <f>inputs!$C$3-MAX(0,MIN((calculations!A549-inputs!$B$8)*0.5,inputs!$C$3))+IF(AND(inputs!$B$23="YES",A549&lt;=inputs!$B$25),inputs!$B$24,0)</f>
        <v>12570</v>
      </c>
      <c r="C549" s="15">
        <f>MAX(0,MIN(A549-B549,inputs!$C$4)*inputs!$B$3)</f>
        <v>7540</v>
      </c>
      <c r="D549" s="16">
        <f>MAX(0,(MIN(A549,inputs!$C$5)-(inputs!$C$4+B549))*inputs!$B$4)</f>
        <v>1772</v>
      </c>
      <c r="E549" s="16">
        <f>MAX(0, (calculations!A549-inputs!$C$5)*inputs!$B$5)</f>
        <v>0</v>
      </c>
      <c r="F549" s="19">
        <f>MAX(0,inputs!$B$13*(MIN(calculations!A549,inputs!$C$14)-inputs!$C$13))+MAX(0,inputs!$B$14*(calculations!A549-inputs!$C$14))</f>
        <v>5083.8500000000004</v>
      </c>
      <c r="G549" s="22">
        <f>MAX(MIN((calculations!A549-inputs!$B$21)/10000,100%),0) * inputs!$B$18</f>
        <v>1239.1079999999999</v>
      </c>
      <c r="H549" s="24">
        <f>MIN(inputs!$B$32,A549)</f>
        <v>20000</v>
      </c>
      <c r="I549" s="24">
        <f>inputs!$B$29*(1+inputs!$B$33)-MAX(0,inputs!$B$31*(H549-inputs!$B$30))</f>
        <v>46486.999999999993</v>
      </c>
      <c r="J549" s="19">
        <f>$H549+(INT(COLUMN(J$1)/2) - 5) * ($A549-$H549)/9</f>
        <v>20000</v>
      </c>
      <c r="K549" s="24">
        <f>MAX(0,I549*(1+inputs!$B$33)-MAX(0,inputs!$B$31*(J549-inputs!$B$30)))</f>
        <v>47184.304999999986</v>
      </c>
      <c r="L549" s="19">
        <f>$H549+(INT(COLUMN(L$1)/2) - 5) * ($A549-$H549)/9</f>
        <v>23855.555555555555</v>
      </c>
      <c r="M549" s="24">
        <f>MAX(0,K549*(1+inputs!$B$33)-MAX(0,inputs!$B$31*(L549-inputs!$B$30)))</f>
        <v>47561.629574999977</v>
      </c>
      <c r="N549" s="19">
        <f>$H549+(INT(COLUMN(N$1)/2) - 5) * ($A549-$H549)/9</f>
        <v>27711.111111111109</v>
      </c>
      <c r="O549" s="24">
        <f>MAX(0,M549*(1+inputs!$B$33)-MAX(0,inputs!$B$31*(N549-inputs!$B$30)))</f>
        <v>47597.614018624969</v>
      </c>
      <c r="P549" s="19">
        <f>$H549+(INT(COLUMN(P$1)/2) - 5) * ($A549-$H549)/9</f>
        <v>31566.666666666664</v>
      </c>
      <c r="Q549" s="24">
        <f>MAX(0,O549*(1+inputs!$B$33)-MAX(0,inputs!$B$31*(P549-inputs!$B$30)))</f>
        <v>47287.138228904339</v>
      </c>
      <c r="R549" s="19">
        <f>$H549+(INT(COLUMN(R$1)/2) - 5) * ($A549-$H549)/9</f>
        <v>35422.222222222219</v>
      </c>
      <c r="S549" s="24">
        <f>MAX(0,Q549*(1+inputs!$B$33)-MAX(0,inputs!$B$31*(R549-inputs!$B$30)))</f>
        <v>46625.005302337901</v>
      </c>
      <c r="T549" s="19">
        <f>$H549+(INT(COLUMN(T$1)/2) - 5) * ($A549-$H549)/9</f>
        <v>39277.777777777781</v>
      </c>
      <c r="U549" s="24">
        <f>MAX(0,S549*(1+inputs!$B$33)-MAX(0,inputs!$B$31*(T549-inputs!$B$30)))</f>
        <v>45605.940381872962</v>
      </c>
      <c r="V549" s="19">
        <f>$H549+(INT(COLUMN(V$1)/2) - 5) * ($A549-$H549)/9</f>
        <v>43133.333333333328</v>
      </c>
      <c r="W549" s="24">
        <f>MAX(0,U549*(1+inputs!$B$33)-MAX(0,inputs!$B$31*(V549-inputs!$B$30)))</f>
        <v>44224.58948760105</v>
      </c>
      <c r="X549" s="19">
        <f>$H549+(INT(COLUMN(X$1)/2) - 5) * ($A549-$H549)/9</f>
        <v>46988.888888888891</v>
      </c>
      <c r="Y549" s="24">
        <f>MAX(0,W549*(1+inputs!$B$33)-MAX(0,inputs!$B$31*(X549-inputs!$B$30)))</f>
        <v>42475.518329915059</v>
      </c>
      <c r="Z549" s="19">
        <f>IF(inputs!$B$27="YES",MAX(0,inputs!$B$31*(X549-inputs!$B$30)),0)</f>
        <v>0</v>
      </c>
      <c r="AA549" s="3">
        <f t="shared" si="37"/>
        <v>15634.958000000001</v>
      </c>
      <c r="AB549" s="1">
        <f t="shared" si="38"/>
        <v>0.68363999999999581</v>
      </c>
      <c r="AC549" s="8">
        <f t="shared" si="35"/>
        <v>39065.042000000001</v>
      </c>
    </row>
    <row r="550" spans="1:30" x14ac:dyDescent="0.2">
      <c r="A550" s="11">
        <f t="shared" si="36"/>
        <v>54800</v>
      </c>
      <c r="B550" s="15">
        <f>inputs!$C$3-MAX(0,MIN((calculations!A550-inputs!$B$8)*0.5,inputs!$C$3))+IF(AND(inputs!$B$23="YES",A550&lt;=inputs!$B$25),inputs!$B$24,0)</f>
        <v>12570</v>
      </c>
      <c r="C550" s="15">
        <f>MAX(0,MIN(A550-B550,inputs!$C$4)*inputs!$B$3)</f>
        <v>7540</v>
      </c>
      <c r="D550" s="16">
        <f>MAX(0,(MIN(A550,inputs!$C$5)-(inputs!$C$4+B550))*inputs!$B$4)</f>
        <v>1812</v>
      </c>
      <c r="E550" s="16">
        <f>MAX(0, (calculations!A550-inputs!$C$5)*inputs!$B$5)</f>
        <v>0</v>
      </c>
      <c r="F550" s="19">
        <f>MAX(0,inputs!$B$13*(MIN(calculations!A550,inputs!$C$14)-inputs!$C$13))+MAX(0,inputs!$B$14*(calculations!A550-inputs!$C$14))</f>
        <v>5085.8500000000004</v>
      </c>
      <c r="G550" s="22">
        <f>MAX(MIN((calculations!A550-inputs!$B$21)/10000,100%),0) * inputs!$B$18</f>
        <v>1265.472</v>
      </c>
      <c r="H550" s="24">
        <f>MIN(inputs!$B$32,A550)</f>
        <v>20000</v>
      </c>
      <c r="I550" s="24">
        <f>inputs!$B$29*(1+inputs!$B$33)-MAX(0,inputs!$B$31*(H550-inputs!$B$30))</f>
        <v>46486.999999999993</v>
      </c>
      <c r="J550" s="19">
        <f>$H550+(INT(COLUMN(J$1)/2) - 5) * ($A550-$H550)/9</f>
        <v>20000</v>
      </c>
      <c r="K550" s="24">
        <f>MAX(0,I550*(1+inputs!$B$33)-MAX(0,inputs!$B$31*(J550-inputs!$B$30)))</f>
        <v>47184.304999999986</v>
      </c>
      <c r="L550" s="19">
        <f>$H550+(INT(COLUMN(L$1)/2) - 5) * ($A550-$H550)/9</f>
        <v>23866.666666666668</v>
      </c>
      <c r="M550" s="24">
        <f>MAX(0,K550*(1+inputs!$B$33)-MAX(0,inputs!$B$31*(L550-inputs!$B$30)))</f>
        <v>47560.629574999977</v>
      </c>
      <c r="N550" s="19">
        <f>$H550+(INT(COLUMN(N$1)/2) - 5) * ($A550-$H550)/9</f>
        <v>27733.333333333332</v>
      </c>
      <c r="O550" s="24">
        <f>MAX(0,M550*(1+inputs!$B$33)-MAX(0,inputs!$B$31*(N550-inputs!$B$30)))</f>
        <v>47594.599018624969</v>
      </c>
      <c r="P550" s="19">
        <f>$H550+(INT(COLUMN(P$1)/2) - 5) * ($A550-$H550)/9</f>
        <v>31600</v>
      </c>
      <c r="Q550" s="24">
        <f>MAX(0,O550*(1+inputs!$B$33)-MAX(0,inputs!$B$31*(P550-inputs!$B$30)))</f>
        <v>47281.078003904338</v>
      </c>
      <c r="R550" s="19">
        <f>$H550+(INT(COLUMN(R$1)/2) - 5) * ($A550-$H550)/9</f>
        <v>35466.666666666664</v>
      </c>
      <c r="S550" s="24">
        <f>MAX(0,Q550*(1+inputs!$B$33)-MAX(0,inputs!$B$31*(R550-inputs!$B$30)))</f>
        <v>46614.8541739629</v>
      </c>
      <c r="T550" s="19">
        <f>$H550+(INT(COLUMN(T$1)/2) - 5) * ($A550-$H550)/9</f>
        <v>39333.333333333328</v>
      </c>
      <c r="U550" s="24">
        <f>MAX(0,S550*(1+inputs!$B$33)-MAX(0,inputs!$B$31*(T550-inputs!$B$30)))</f>
        <v>45590.636986572339</v>
      </c>
      <c r="V550" s="19">
        <f>$H550+(INT(COLUMN(V$1)/2) - 5) * ($A550-$H550)/9</f>
        <v>43200</v>
      </c>
      <c r="W550" s="24">
        <f>MAX(0,U550*(1+inputs!$B$33)-MAX(0,inputs!$B$31*(V550-inputs!$B$30)))</f>
        <v>44203.056541370919</v>
      </c>
      <c r="X550" s="19">
        <f>$H550+(INT(COLUMN(X$1)/2) - 5) * ($A550-$H550)/9</f>
        <v>47066.666666666672</v>
      </c>
      <c r="Y550" s="24">
        <f>MAX(0,W550*(1+inputs!$B$33)-MAX(0,inputs!$B$31*(X550-inputs!$B$30)))</f>
        <v>42446.662389491474</v>
      </c>
      <c r="Z550" s="19">
        <f>IF(inputs!$B$27="YES",MAX(0,inputs!$B$31*(X550-inputs!$B$30)),0)</f>
        <v>0</v>
      </c>
      <c r="AA550" s="3">
        <f t="shared" si="37"/>
        <v>15703.322</v>
      </c>
      <c r="AB550" s="1">
        <f t="shared" si="38"/>
        <v>0.68363999999999581</v>
      </c>
      <c r="AC550" s="8">
        <f t="shared" si="35"/>
        <v>39096.678</v>
      </c>
    </row>
    <row r="551" spans="1:30" x14ac:dyDescent="0.2">
      <c r="A551" s="11">
        <f t="shared" si="36"/>
        <v>54900</v>
      </c>
      <c r="B551" s="15">
        <f>inputs!$C$3-MAX(0,MIN((calculations!A551-inputs!$B$8)*0.5,inputs!$C$3))+IF(AND(inputs!$B$23="YES",A551&lt;=inputs!$B$25),inputs!$B$24,0)</f>
        <v>12570</v>
      </c>
      <c r="C551" s="15">
        <f>MAX(0,MIN(A551-B551,inputs!$C$4)*inputs!$B$3)</f>
        <v>7540</v>
      </c>
      <c r="D551" s="16">
        <f>MAX(0,(MIN(A551,inputs!$C$5)-(inputs!$C$4+B551))*inputs!$B$4)</f>
        <v>1852</v>
      </c>
      <c r="E551" s="16">
        <f>MAX(0, (calculations!A551-inputs!$C$5)*inputs!$B$5)</f>
        <v>0</v>
      </c>
      <c r="F551" s="19">
        <f>MAX(0,inputs!$B$13*(MIN(calculations!A551,inputs!$C$14)-inputs!$C$13))+MAX(0,inputs!$B$14*(calculations!A551-inputs!$C$14))</f>
        <v>5087.8500000000004</v>
      </c>
      <c r="G551" s="22">
        <f>MAX(MIN((calculations!A551-inputs!$B$21)/10000,100%),0) * inputs!$B$18</f>
        <v>1291.836</v>
      </c>
      <c r="H551" s="24">
        <f>MIN(inputs!$B$32,A551)</f>
        <v>20000</v>
      </c>
      <c r="I551" s="24">
        <f>inputs!$B$29*(1+inputs!$B$33)-MAX(0,inputs!$B$31*(H551-inputs!$B$30))</f>
        <v>46486.999999999993</v>
      </c>
      <c r="J551" s="19">
        <f>$H551+(INT(COLUMN(J$1)/2) - 5) * ($A551-$H551)/9</f>
        <v>20000</v>
      </c>
      <c r="K551" s="24">
        <f>MAX(0,I551*(1+inputs!$B$33)-MAX(0,inputs!$B$31*(J551-inputs!$B$30)))</f>
        <v>47184.304999999986</v>
      </c>
      <c r="L551" s="19">
        <f>$H551+(INT(COLUMN(L$1)/2) - 5) * ($A551-$H551)/9</f>
        <v>23877.777777777777</v>
      </c>
      <c r="M551" s="24">
        <f>MAX(0,K551*(1+inputs!$B$33)-MAX(0,inputs!$B$31*(L551-inputs!$B$30)))</f>
        <v>47559.629574999977</v>
      </c>
      <c r="N551" s="19">
        <f>$H551+(INT(COLUMN(N$1)/2) - 5) * ($A551-$H551)/9</f>
        <v>27755.555555555555</v>
      </c>
      <c r="O551" s="24">
        <f>MAX(0,M551*(1+inputs!$B$33)-MAX(0,inputs!$B$31*(N551-inputs!$B$30)))</f>
        <v>47591.58401862497</v>
      </c>
      <c r="P551" s="19">
        <f>$H551+(INT(COLUMN(P$1)/2) - 5) * ($A551-$H551)/9</f>
        <v>31633.333333333336</v>
      </c>
      <c r="Q551" s="24">
        <f>MAX(0,O551*(1+inputs!$B$33)-MAX(0,inputs!$B$31*(P551-inputs!$B$30)))</f>
        <v>47275.017778904337</v>
      </c>
      <c r="R551" s="19">
        <f>$H551+(INT(COLUMN(R$1)/2) - 5) * ($A551-$H551)/9</f>
        <v>35511.111111111109</v>
      </c>
      <c r="S551" s="24">
        <f>MAX(0,Q551*(1+inputs!$B$33)-MAX(0,inputs!$B$31*(R551-inputs!$B$30)))</f>
        <v>46604.703045587892</v>
      </c>
      <c r="T551" s="19">
        <f>$H551+(INT(COLUMN(T$1)/2) - 5) * ($A551-$H551)/9</f>
        <v>39388.888888888891</v>
      </c>
      <c r="U551" s="24">
        <f>MAX(0,S551*(1+inputs!$B$33)-MAX(0,inputs!$B$31*(T551-inputs!$B$30)))</f>
        <v>45575.333591271701</v>
      </c>
      <c r="V551" s="19">
        <f>$H551+(INT(COLUMN(V$1)/2) - 5) * ($A551-$H551)/9</f>
        <v>43266.666666666672</v>
      </c>
      <c r="W551" s="24">
        <f>MAX(0,U551*(1+inputs!$B$33)-MAX(0,inputs!$B$31*(V551-inputs!$B$30)))</f>
        <v>44181.523595140767</v>
      </c>
      <c r="X551" s="19">
        <f>$H551+(INT(COLUMN(X$1)/2) - 5) * ($A551-$H551)/9</f>
        <v>47144.444444444445</v>
      </c>
      <c r="Y551" s="24">
        <f>MAX(0,W551*(1+inputs!$B$33)-MAX(0,inputs!$B$31*(X551-inputs!$B$30)))</f>
        <v>42417.806449067873</v>
      </c>
      <c r="Z551" s="19">
        <f>IF(inputs!$B$27="YES",MAX(0,inputs!$B$31*(X551-inputs!$B$30)),0)</f>
        <v>0</v>
      </c>
      <c r="AA551" s="3">
        <f t="shared" si="37"/>
        <v>15771.686</v>
      </c>
      <c r="AB551" s="1">
        <f t="shared" si="38"/>
        <v>0.68364000000001401</v>
      </c>
      <c r="AC551" s="8">
        <f t="shared" si="35"/>
        <v>39128.313999999998</v>
      </c>
    </row>
    <row r="552" spans="1:30" x14ac:dyDescent="0.2">
      <c r="A552" s="11">
        <f t="shared" si="36"/>
        <v>55000</v>
      </c>
      <c r="B552" s="15">
        <f>inputs!$C$3-MAX(0,MIN((calculations!A552-inputs!$B$8)*0.5,inputs!$C$3))+IF(AND(inputs!$B$23="YES",A552&lt;=inputs!$B$25),inputs!$B$24,0)</f>
        <v>12570</v>
      </c>
      <c r="C552" s="15">
        <f>MAX(0,MIN(A552-B552,inputs!$C$4)*inputs!$B$3)</f>
        <v>7540</v>
      </c>
      <c r="D552" s="16">
        <f>MAX(0,(MIN(A552,inputs!$C$5)-(inputs!$C$4+B552))*inputs!$B$4)</f>
        <v>1892</v>
      </c>
      <c r="E552" s="16">
        <f>MAX(0, (calculations!A552-inputs!$C$5)*inputs!$B$5)</f>
        <v>0</v>
      </c>
      <c r="F552" s="19">
        <f>MAX(0,inputs!$B$13*(MIN(calculations!A552,inputs!$C$14)-inputs!$C$13))+MAX(0,inputs!$B$14*(calculations!A552-inputs!$C$14))</f>
        <v>5089.8500000000004</v>
      </c>
      <c r="G552" s="22">
        <f>MAX(MIN((calculations!A552-inputs!$B$21)/10000,100%),0) * inputs!$B$18</f>
        <v>1318.2</v>
      </c>
      <c r="H552" s="24">
        <f>MIN(inputs!$B$32,A552)</f>
        <v>20000</v>
      </c>
      <c r="I552" s="24">
        <f>inputs!$B$29*(1+inputs!$B$33)-MAX(0,inputs!$B$31*(H552-inputs!$B$30))</f>
        <v>46486.999999999993</v>
      </c>
      <c r="J552" s="19">
        <f>$H552+(INT(COLUMN(J$1)/2) - 5) * ($A552-$H552)/9</f>
        <v>20000</v>
      </c>
      <c r="K552" s="24">
        <f>MAX(0,I552*(1+inputs!$B$33)-MAX(0,inputs!$B$31*(J552-inputs!$B$30)))</f>
        <v>47184.304999999986</v>
      </c>
      <c r="L552" s="19">
        <f>$H552+(INT(COLUMN(L$1)/2) - 5) * ($A552-$H552)/9</f>
        <v>23888.888888888891</v>
      </c>
      <c r="M552" s="24">
        <f>MAX(0,K552*(1+inputs!$B$33)-MAX(0,inputs!$B$31*(L552-inputs!$B$30)))</f>
        <v>47558.629574999977</v>
      </c>
      <c r="N552" s="19">
        <f>$H552+(INT(COLUMN(N$1)/2) - 5) * ($A552-$H552)/9</f>
        <v>27777.777777777777</v>
      </c>
      <c r="O552" s="24">
        <f>MAX(0,M552*(1+inputs!$B$33)-MAX(0,inputs!$B$31*(N552-inputs!$B$30)))</f>
        <v>47588.56901862497</v>
      </c>
      <c r="P552" s="19">
        <f>$H552+(INT(COLUMN(P$1)/2) - 5) * ($A552-$H552)/9</f>
        <v>31666.666666666664</v>
      </c>
      <c r="Q552" s="24">
        <f>MAX(0,O552*(1+inputs!$B$33)-MAX(0,inputs!$B$31*(P552-inputs!$B$30)))</f>
        <v>47268.957553904336</v>
      </c>
      <c r="R552" s="19">
        <f>$H552+(INT(COLUMN(R$1)/2) - 5) * ($A552-$H552)/9</f>
        <v>35555.555555555555</v>
      </c>
      <c r="S552" s="24">
        <f>MAX(0,Q552*(1+inputs!$B$33)-MAX(0,inputs!$B$31*(R552-inputs!$B$30)))</f>
        <v>46594.551917212892</v>
      </c>
      <c r="T552" s="19">
        <f>$H552+(INT(COLUMN(T$1)/2) - 5) * ($A552-$H552)/9</f>
        <v>39444.444444444445</v>
      </c>
      <c r="U552" s="24">
        <f>MAX(0,S552*(1+inputs!$B$33)-MAX(0,inputs!$B$31*(T552-inputs!$B$30)))</f>
        <v>45560.030195971078</v>
      </c>
      <c r="V552" s="19">
        <f>$H552+(INT(COLUMN(V$1)/2) - 5) * ($A552-$H552)/9</f>
        <v>43333.333333333328</v>
      </c>
      <c r="W552" s="24">
        <f>MAX(0,U552*(1+inputs!$B$33)-MAX(0,inputs!$B$31*(V552-inputs!$B$30)))</f>
        <v>44159.990648910636</v>
      </c>
      <c r="X552" s="19">
        <f>$H552+(INT(COLUMN(X$1)/2) - 5) * ($A552-$H552)/9</f>
        <v>47222.222222222219</v>
      </c>
      <c r="Y552" s="24">
        <f>MAX(0,W552*(1+inputs!$B$33)-MAX(0,inputs!$B$31*(X552-inputs!$B$30)))</f>
        <v>42388.950508644288</v>
      </c>
      <c r="Z552" s="19">
        <f>IF(inputs!$B$27="YES",MAX(0,inputs!$B$31*(X552-inputs!$B$30)),0)</f>
        <v>0</v>
      </c>
      <c r="AA552" s="3">
        <f t="shared" si="37"/>
        <v>15840.050000000001</v>
      </c>
      <c r="AB552" s="1">
        <f t="shared" si="38"/>
        <v>0.68363999999999581</v>
      </c>
      <c r="AC552" s="8">
        <f t="shared" si="35"/>
        <v>39159.949999999997</v>
      </c>
    </row>
    <row r="553" spans="1:30" x14ac:dyDescent="0.2">
      <c r="A553" s="11">
        <f t="shared" si="36"/>
        <v>55100</v>
      </c>
      <c r="B553" s="15">
        <f>inputs!$C$3-MAX(0,MIN((calculations!A553-inputs!$B$8)*0.5,inputs!$C$3))+IF(AND(inputs!$B$23="YES",A553&lt;=inputs!$B$25),inputs!$B$24,0)</f>
        <v>12570</v>
      </c>
      <c r="C553" s="15">
        <f>MAX(0,MIN(A553-B553,inputs!$C$4)*inputs!$B$3)</f>
        <v>7540</v>
      </c>
      <c r="D553" s="16">
        <f>MAX(0,(MIN(A553,inputs!$C$5)-(inputs!$C$4+B553))*inputs!$B$4)</f>
        <v>1932</v>
      </c>
      <c r="E553" s="16">
        <f>MAX(0, (calculations!A553-inputs!$C$5)*inputs!$B$5)</f>
        <v>0</v>
      </c>
      <c r="F553" s="19">
        <f>MAX(0,inputs!$B$13*(MIN(calculations!A553,inputs!$C$14)-inputs!$C$13))+MAX(0,inputs!$B$14*(calculations!A553-inputs!$C$14))</f>
        <v>5091.8500000000004</v>
      </c>
      <c r="G553" s="22">
        <f>MAX(MIN((calculations!A553-inputs!$B$21)/10000,100%),0) * inputs!$B$18</f>
        <v>1344.5640000000001</v>
      </c>
      <c r="H553" s="24">
        <f>MIN(inputs!$B$32,A553)</f>
        <v>20000</v>
      </c>
      <c r="I553" s="24">
        <f>inputs!$B$29*(1+inputs!$B$33)-MAX(0,inputs!$B$31*(H553-inputs!$B$30))</f>
        <v>46486.999999999993</v>
      </c>
      <c r="J553" s="19">
        <f>$H553+(INT(COLUMN(J$1)/2) - 5) * ($A553-$H553)/9</f>
        <v>20000</v>
      </c>
      <c r="K553" s="24">
        <f>MAX(0,I553*(1+inputs!$B$33)-MAX(0,inputs!$B$31*(J553-inputs!$B$30)))</f>
        <v>47184.304999999986</v>
      </c>
      <c r="L553" s="19">
        <f>$H553+(INT(COLUMN(L$1)/2) - 5) * ($A553-$H553)/9</f>
        <v>23900</v>
      </c>
      <c r="M553" s="24">
        <f>MAX(0,K553*(1+inputs!$B$33)-MAX(0,inputs!$B$31*(L553-inputs!$B$30)))</f>
        <v>47557.629574999977</v>
      </c>
      <c r="N553" s="19">
        <f>$H553+(INT(COLUMN(N$1)/2) - 5) * ($A553-$H553)/9</f>
        <v>27800</v>
      </c>
      <c r="O553" s="24">
        <f>MAX(0,M553*(1+inputs!$B$33)-MAX(0,inputs!$B$31*(N553-inputs!$B$30)))</f>
        <v>47585.554018624971</v>
      </c>
      <c r="P553" s="19">
        <f>$H553+(INT(COLUMN(P$1)/2) - 5) * ($A553-$H553)/9</f>
        <v>31700</v>
      </c>
      <c r="Q553" s="24">
        <f>MAX(0,O553*(1+inputs!$B$33)-MAX(0,inputs!$B$31*(P553-inputs!$B$30)))</f>
        <v>47262.897328904335</v>
      </c>
      <c r="R553" s="19">
        <f>$H553+(INT(COLUMN(R$1)/2) - 5) * ($A553-$H553)/9</f>
        <v>35600</v>
      </c>
      <c r="S553" s="24">
        <f>MAX(0,Q553*(1+inputs!$B$33)-MAX(0,inputs!$B$31*(R553-inputs!$B$30)))</f>
        <v>46584.400788837891</v>
      </c>
      <c r="T553" s="19">
        <f>$H553+(INT(COLUMN(T$1)/2) - 5) * ($A553-$H553)/9</f>
        <v>39500</v>
      </c>
      <c r="U553" s="24">
        <f>MAX(0,S553*(1+inputs!$B$33)-MAX(0,inputs!$B$31*(T553-inputs!$B$30)))</f>
        <v>45544.726800670454</v>
      </c>
      <c r="V553" s="19">
        <f>$H553+(INT(COLUMN(V$1)/2) - 5) * ($A553-$H553)/9</f>
        <v>43400</v>
      </c>
      <c r="W553" s="24">
        <f>MAX(0,U553*(1+inputs!$B$33)-MAX(0,inputs!$B$31*(V553-inputs!$B$30)))</f>
        <v>44138.457702680505</v>
      </c>
      <c r="X553" s="19">
        <f>$H553+(INT(COLUMN(X$1)/2) - 5) * ($A553-$H553)/9</f>
        <v>47300</v>
      </c>
      <c r="Y553" s="24">
        <f>MAX(0,W553*(1+inputs!$B$33)-MAX(0,inputs!$B$31*(X553-inputs!$B$30)))</f>
        <v>42360.094568220709</v>
      </c>
      <c r="Z553" s="19">
        <f>IF(inputs!$B$27="YES",MAX(0,inputs!$B$31*(X553-inputs!$B$30)),0)</f>
        <v>0</v>
      </c>
      <c r="AA553" s="3">
        <f t="shared" si="37"/>
        <v>15908.414000000001</v>
      </c>
      <c r="AB553" s="1">
        <f t="shared" si="38"/>
        <v>0.68363999999999581</v>
      </c>
      <c r="AC553" s="8">
        <f t="shared" si="35"/>
        <v>39191.585999999996</v>
      </c>
    </row>
    <row r="554" spans="1:30" x14ac:dyDescent="0.2">
      <c r="A554" s="11">
        <f t="shared" si="36"/>
        <v>55200</v>
      </c>
      <c r="B554" s="15">
        <f>inputs!$C$3-MAX(0,MIN((calculations!A554-inputs!$B$8)*0.5,inputs!$C$3))+IF(AND(inputs!$B$23="YES",A554&lt;=inputs!$B$25),inputs!$B$24,0)</f>
        <v>12570</v>
      </c>
      <c r="C554" s="15">
        <f>MAX(0,MIN(A554-B554,inputs!$C$4)*inputs!$B$3)</f>
        <v>7540</v>
      </c>
      <c r="D554" s="16">
        <f>MAX(0,(MIN(A554,inputs!$C$5)-(inputs!$C$4+B554))*inputs!$B$4)</f>
        <v>1972</v>
      </c>
      <c r="E554" s="16">
        <f>MAX(0, (calculations!A554-inputs!$C$5)*inputs!$B$5)</f>
        <v>0</v>
      </c>
      <c r="F554" s="19">
        <f>MAX(0,inputs!$B$13*(MIN(calculations!A554,inputs!$C$14)-inputs!$C$13))+MAX(0,inputs!$B$14*(calculations!A554-inputs!$C$14))</f>
        <v>5093.8500000000004</v>
      </c>
      <c r="G554" s="22">
        <f>MAX(MIN((calculations!A554-inputs!$B$21)/10000,100%),0) * inputs!$B$18</f>
        <v>1370.9280000000001</v>
      </c>
      <c r="H554" s="24">
        <f>MIN(inputs!$B$32,A554)</f>
        <v>20000</v>
      </c>
      <c r="I554" s="24">
        <f>inputs!$B$29*(1+inputs!$B$33)-MAX(0,inputs!$B$31*(H554-inputs!$B$30))</f>
        <v>46486.999999999993</v>
      </c>
      <c r="J554" s="19">
        <f>$H554+(INT(COLUMN(J$1)/2) - 5) * ($A554-$H554)/9</f>
        <v>20000</v>
      </c>
      <c r="K554" s="24">
        <f>MAX(0,I554*(1+inputs!$B$33)-MAX(0,inputs!$B$31*(J554-inputs!$B$30)))</f>
        <v>47184.304999999986</v>
      </c>
      <c r="L554" s="19">
        <f>$H554+(INT(COLUMN(L$1)/2) - 5) * ($A554-$H554)/9</f>
        <v>23911.111111111109</v>
      </c>
      <c r="M554" s="24">
        <f>MAX(0,K554*(1+inputs!$B$33)-MAX(0,inputs!$B$31*(L554-inputs!$B$30)))</f>
        <v>47556.629574999977</v>
      </c>
      <c r="N554" s="19">
        <f>$H554+(INT(COLUMN(N$1)/2) - 5) * ($A554-$H554)/9</f>
        <v>27822.222222222223</v>
      </c>
      <c r="O554" s="24">
        <f>MAX(0,M554*(1+inputs!$B$33)-MAX(0,inputs!$B$31*(N554-inputs!$B$30)))</f>
        <v>47582.539018624972</v>
      </c>
      <c r="P554" s="19">
        <f>$H554+(INT(COLUMN(P$1)/2) - 5) * ($A554-$H554)/9</f>
        <v>31733.333333333336</v>
      </c>
      <c r="Q554" s="24">
        <f>MAX(0,O554*(1+inputs!$B$33)-MAX(0,inputs!$B$31*(P554-inputs!$B$30)))</f>
        <v>47256.837103904341</v>
      </c>
      <c r="R554" s="19">
        <f>$H554+(INT(COLUMN(R$1)/2) - 5) * ($A554-$H554)/9</f>
        <v>35644.444444444445</v>
      </c>
      <c r="S554" s="24">
        <f>MAX(0,Q554*(1+inputs!$B$33)-MAX(0,inputs!$B$31*(R554-inputs!$B$30)))</f>
        <v>46574.249660462898</v>
      </c>
      <c r="T554" s="19">
        <f>$H554+(INT(COLUMN(T$1)/2) - 5) * ($A554-$H554)/9</f>
        <v>39555.555555555555</v>
      </c>
      <c r="U554" s="24">
        <f>MAX(0,S554*(1+inputs!$B$33)-MAX(0,inputs!$B$31*(T554-inputs!$B$30)))</f>
        <v>45529.423405369831</v>
      </c>
      <c r="V554" s="19">
        <f>$H554+(INT(COLUMN(V$1)/2) - 5) * ($A554-$H554)/9</f>
        <v>43466.666666666672</v>
      </c>
      <c r="W554" s="24">
        <f>MAX(0,U554*(1+inputs!$B$33)-MAX(0,inputs!$B$31*(V554-inputs!$B$30)))</f>
        <v>44116.924756450375</v>
      </c>
      <c r="X554" s="19">
        <f>$H554+(INT(COLUMN(X$1)/2) - 5) * ($A554-$H554)/9</f>
        <v>47377.777777777781</v>
      </c>
      <c r="Y554" s="24">
        <f>MAX(0,W554*(1+inputs!$B$33)-MAX(0,inputs!$B$31*(X554-inputs!$B$30)))</f>
        <v>42331.238627797124</v>
      </c>
      <c r="Z554" s="19">
        <f>IF(inputs!$B$27="YES",MAX(0,inputs!$B$31*(X554-inputs!$B$30)),0)</f>
        <v>0</v>
      </c>
      <c r="AA554" s="3">
        <f t="shared" si="37"/>
        <v>15976.778</v>
      </c>
      <c r="AB554" s="1">
        <f t="shared" si="38"/>
        <v>0.68363999999999581</v>
      </c>
      <c r="AC554" s="8">
        <f t="shared" si="35"/>
        <v>39223.222000000002</v>
      </c>
      <c r="AD554" s="8"/>
    </row>
    <row r="555" spans="1:30" x14ac:dyDescent="0.2">
      <c r="A555" s="11">
        <f t="shared" si="36"/>
        <v>55300</v>
      </c>
      <c r="B555" s="15">
        <f>inputs!$C$3-MAX(0,MIN((calculations!A555-inputs!$B$8)*0.5,inputs!$C$3))+IF(AND(inputs!$B$23="YES",A555&lt;=inputs!$B$25),inputs!$B$24,0)</f>
        <v>12570</v>
      </c>
      <c r="C555" s="15">
        <f>MAX(0,MIN(A555-B555,inputs!$C$4)*inputs!$B$3)</f>
        <v>7540</v>
      </c>
      <c r="D555" s="16">
        <f>MAX(0,(MIN(A555,inputs!$C$5)-(inputs!$C$4+B555))*inputs!$B$4)</f>
        <v>2012</v>
      </c>
      <c r="E555" s="16">
        <f>MAX(0, (calculations!A555-inputs!$C$5)*inputs!$B$5)</f>
        <v>0</v>
      </c>
      <c r="F555" s="19">
        <f>MAX(0,inputs!$B$13*(MIN(calculations!A555,inputs!$C$14)-inputs!$C$13))+MAX(0,inputs!$B$14*(calculations!A555-inputs!$C$14))</f>
        <v>5095.8500000000004</v>
      </c>
      <c r="G555" s="22">
        <f>MAX(MIN((calculations!A555-inputs!$B$21)/10000,100%),0) * inputs!$B$18</f>
        <v>1397.2920000000001</v>
      </c>
      <c r="H555" s="24">
        <f>MIN(inputs!$B$32,A555)</f>
        <v>20000</v>
      </c>
      <c r="I555" s="24">
        <f>inputs!$B$29*(1+inputs!$B$33)-MAX(0,inputs!$B$31*(H555-inputs!$B$30))</f>
        <v>46486.999999999993</v>
      </c>
      <c r="J555" s="19">
        <f>$H555+(INT(COLUMN(J$1)/2) - 5) * ($A555-$H555)/9</f>
        <v>20000</v>
      </c>
      <c r="K555" s="24">
        <f>MAX(0,I555*(1+inputs!$B$33)-MAX(0,inputs!$B$31*(J555-inputs!$B$30)))</f>
        <v>47184.304999999986</v>
      </c>
      <c r="L555" s="19">
        <f>$H555+(INT(COLUMN(L$1)/2) - 5) * ($A555-$H555)/9</f>
        <v>23922.222222222223</v>
      </c>
      <c r="M555" s="24">
        <f>MAX(0,K555*(1+inputs!$B$33)-MAX(0,inputs!$B$31*(L555-inputs!$B$30)))</f>
        <v>47555.629574999977</v>
      </c>
      <c r="N555" s="19">
        <f>$H555+(INT(COLUMN(N$1)/2) - 5) * ($A555-$H555)/9</f>
        <v>27844.444444444445</v>
      </c>
      <c r="O555" s="24">
        <f>MAX(0,M555*(1+inputs!$B$33)-MAX(0,inputs!$B$31*(N555-inputs!$B$30)))</f>
        <v>47579.524018624972</v>
      </c>
      <c r="P555" s="19">
        <f>$H555+(INT(COLUMN(P$1)/2) - 5) * ($A555-$H555)/9</f>
        <v>31766.666666666664</v>
      </c>
      <c r="Q555" s="24">
        <f>MAX(0,O555*(1+inputs!$B$33)-MAX(0,inputs!$B$31*(P555-inputs!$B$30)))</f>
        <v>47250.77687890434</v>
      </c>
      <c r="R555" s="19">
        <f>$H555+(INT(COLUMN(R$1)/2) - 5) * ($A555-$H555)/9</f>
        <v>35688.888888888891</v>
      </c>
      <c r="S555" s="24">
        <f>MAX(0,Q555*(1+inputs!$B$33)-MAX(0,inputs!$B$31*(R555-inputs!$B$30)))</f>
        <v>46564.098532087897</v>
      </c>
      <c r="T555" s="19">
        <f>$H555+(INT(COLUMN(T$1)/2) - 5) * ($A555-$H555)/9</f>
        <v>39611.111111111109</v>
      </c>
      <c r="U555" s="24">
        <f>MAX(0,S555*(1+inputs!$B$33)-MAX(0,inputs!$B$31*(T555-inputs!$B$30)))</f>
        <v>45514.120010069208</v>
      </c>
      <c r="V555" s="19">
        <f>$H555+(INT(COLUMN(V$1)/2) - 5) * ($A555-$H555)/9</f>
        <v>43533.333333333328</v>
      </c>
      <c r="W555" s="24">
        <f>MAX(0,U555*(1+inputs!$B$33)-MAX(0,inputs!$B$31*(V555-inputs!$B$30)))</f>
        <v>44095.391810220237</v>
      </c>
      <c r="X555" s="19">
        <f>$H555+(INT(COLUMN(X$1)/2) - 5) * ($A555-$H555)/9</f>
        <v>47455.555555555555</v>
      </c>
      <c r="Y555" s="24">
        <f>MAX(0,W555*(1+inputs!$B$33)-MAX(0,inputs!$B$31*(X555-inputs!$B$30)))</f>
        <v>42302.382687373531</v>
      </c>
      <c r="Z555" s="19">
        <f>IF(inputs!$B$27="YES",MAX(0,inputs!$B$31*(X555-inputs!$B$30)),0)</f>
        <v>0</v>
      </c>
      <c r="AA555" s="3">
        <f t="shared" si="37"/>
        <v>16045.142</v>
      </c>
      <c r="AB555" s="1">
        <f t="shared" si="38"/>
        <v>0.68364000000001401</v>
      </c>
      <c r="AC555" s="8">
        <f t="shared" si="35"/>
        <v>39254.858</v>
      </c>
    </row>
    <row r="556" spans="1:30" x14ac:dyDescent="0.2">
      <c r="A556" s="11">
        <f t="shared" si="36"/>
        <v>55400</v>
      </c>
      <c r="B556" s="15">
        <f>inputs!$C$3-MAX(0,MIN((calculations!A556-inputs!$B$8)*0.5,inputs!$C$3))+IF(AND(inputs!$B$23="YES",A556&lt;=inputs!$B$25),inputs!$B$24,0)</f>
        <v>12570</v>
      </c>
      <c r="C556" s="15">
        <f>MAX(0,MIN(A556-B556,inputs!$C$4)*inputs!$B$3)</f>
        <v>7540</v>
      </c>
      <c r="D556" s="16">
        <f>MAX(0,(MIN(A556,inputs!$C$5)-(inputs!$C$4+B556))*inputs!$B$4)</f>
        <v>2052</v>
      </c>
      <c r="E556" s="16">
        <f>MAX(0, (calculations!A556-inputs!$C$5)*inputs!$B$5)</f>
        <v>0</v>
      </c>
      <c r="F556" s="19">
        <f>MAX(0,inputs!$B$13*(MIN(calculations!A556,inputs!$C$14)-inputs!$C$13))+MAX(0,inputs!$B$14*(calculations!A556-inputs!$C$14))</f>
        <v>5097.8500000000004</v>
      </c>
      <c r="G556" s="22">
        <f>MAX(MIN((calculations!A556-inputs!$B$21)/10000,100%),0) * inputs!$B$18</f>
        <v>1423.6560000000002</v>
      </c>
      <c r="H556" s="24">
        <f>MIN(inputs!$B$32,A556)</f>
        <v>20000</v>
      </c>
      <c r="I556" s="24">
        <f>inputs!$B$29*(1+inputs!$B$33)-MAX(0,inputs!$B$31*(H556-inputs!$B$30))</f>
        <v>46486.999999999993</v>
      </c>
      <c r="J556" s="19">
        <f>$H556+(INT(COLUMN(J$1)/2) - 5) * ($A556-$H556)/9</f>
        <v>20000</v>
      </c>
      <c r="K556" s="24">
        <f>MAX(0,I556*(1+inputs!$B$33)-MAX(0,inputs!$B$31*(J556-inputs!$B$30)))</f>
        <v>47184.304999999986</v>
      </c>
      <c r="L556" s="19">
        <f>$H556+(INT(COLUMN(L$1)/2) - 5) * ($A556-$H556)/9</f>
        <v>23933.333333333332</v>
      </c>
      <c r="M556" s="24">
        <f>MAX(0,K556*(1+inputs!$B$33)-MAX(0,inputs!$B$31*(L556-inputs!$B$30)))</f>
        <v>47554.629574999977</v>
      </c>
      <c r="N556" s="19">
        <f>$H556+(INT(COLUMN(N$1)/2) - 5) * ($A556-$H556)/9</f>
        <v>27866.666666666668</v>
      </c>
      <c r="O556" s="24">
        <f>MAX(0,M556*(1+inputs!$B$33)-MAX(0,inputs!$B$31*(N556-inputs!$B$30)))</f>
        <v>47576.509018624973</v>
      </c>
      <c r="P556" s="19">
        <f>$H556+(INT(COLUMN(P$1)/2) - 5) * ($A556-$H556)/9</f>
        <v>31800</v>
      </c>
      <c r="Q556" s="24">
        <f>MAX(0,O556*(1+inputs!$B$33)-MAX(0,inputs!$B$31*(P556-inputs!$B$30)))</f>
        <v>47244.716653904339</v>
      </c>
      <c r="R556" s="19">
        <f>$H556+(INT(COLUMN(R$1)/2) - 5) * ($A556-$H556)/9</f>
        <v>35733.333333333336</v>
      </c>
      <c r="S556" s="24">
        <f>MAX(0,Q556*(1+inputs!$B$33)-MAX(0,inputs!$B$31*(R556-inputs!$B$30)))</f>
        <v>46553.947403712897</v>
      </c>
      <c r="T556" s="19">
        <f>$H556+(INT(COLUMN(T$1)/2) - 5) * ($A556-$H556)/9</f>
        <v>39666.666666666672</v>
      </c>
      <c r="U556" s="24">
        <f>MAX(0,S556*(1+inputs!$B$33)-MAX(0,inputs!$B$31*(T556-inputs!$B$30)))</f>
        <v>45498.816614768584</v>
      </c>
      <c r="V556" s="19">
        <f>$H556+(INT(COLUMN(V$1)/2) - 5) * ($A556-$H556)/9</f>
        <v>43600</v>
      </c>
      <c r="W556" s="24">
        <f>MAX(0,U556*(1+inputs!$B$33)-MAX(0,inputs!$B$31*(V556-inputs!$B$30)))</f>
        <v>44073.858863990106</v>
      </c>
      <c r="X556" s="19">
        <f>$H556+(INT(COLUMN(X$1)/2) - 5) * ($A556-$H556)/9</f>
        <v>47533.333333333328</v>
      </c>
      <c r="Y556" s="24">
        <f>MAX(0,W556*(1+inputs!$B$33)-MAX(0,inputs!$B$31*(X556-inputs!$B$30)))</f>
        <v>42273.526746949952</v>
      </c>
      <c r="Z556" s="19">
        <f>IF(inputs!$B$27="YES",MAX(0,inputs!$B$31*(X556-inputs!$B$30)),0)</f>
        <v>0</v>
      </c>
      <c r="AA556" s="3">
        <f t="shared" si="37"/>
        <v>16113.506000000001</v>
      </c>
      <c r="AB556" s="1">
        <f t="shared" si="38"/>
        <v>0.68363999999999581</v>
      </c>
      <c r="AC556" s="8">
        <f t="shared" si="35"/>
        <v>39286.493999999999</v>
      </c>
    </row>
    <row r="557" spans="1:30" x14ac:dyDescent="0.2">
      <c r="A557" s="11">
        <f t="shared" si="36"/>
        <v>55500</v>
      </c>
      <c r="B557" s="15">
        <f>inputs!$C$3-MAX(0,MIN((calculations!A557-inputs!$B$8)*0.5,inputs!$C$3))+IF(AND(inputs!$B$23="YES",A557&lt;=inputs!$B$25),inputs!$B$24,0)</f>
        <v>12570</v>
      </c>
      <c r="C557" s="15">
        <f>MAX(0,MIN(A557-B557,inputs!$C$4)*inputs!$B$3)</f>
        <v>7540</v>
      </c>
      <c r="D557" s="16">
        <f>MAX(0,(MIN(A557,inputs!$C$5)-(inputs!$C$4+B557))*inputs!$B$4)</f>
        <v>2092</v>
      </c>
      <c r="E557" s="16">
        <f>MAX(0, (calculations!A557-inputs!$C$5)*inputs!$B$5)</f>
        <v>0</v>
      </c>
      <c r="F557" s="19">
        <f>MAX(0,inputs!$B$13*(MIN(calculations!A557,inputs!$C$14)-inputs!$C$13))+MAX(0,inputs!$B$14*(calculations!A557-inputs!$C$14))</f>
        <v>5099.8500000000004</v>
      </c>
      <c r="G557" s="22">
        <f>MAX(MIN((calculations!A557-inputs!$B$21)/10000,100%),0) * inputs!$B$18</f>
        <v>1450.0200000000002</v>
      </c>
      <c r="H557" s="24">
        <f>MIN(inputs!$B$32,A557)</f>
        <v>20000</v>
      </c>
      <c r="I557" s="24">
        <f>inputs!$B$29*(1+inputs!$B$33)-MAX(0,inputs!$B$31*(H557-inputs!$B$30))</f>
        <v>46486.999999999993</v>
      </c>
      <c r="J557" s="19">
        <f>$H557+(INT(COLUMN(J$1)/2) - 5) * ($A557-$H557)/9</f>
        <v>20000</v>
      </c>
      <c r="K557" s="24">
        <f>MAX(0,I557*(1+inputs!$B$33)-MAX(0,inputs!$B$31*(J557-inputs!$B$30)))</f>
        <v>47184.304999999986</v>
      </c>
      <c r="L557" s="19">
        <f>$H557+(INT(COLUMN(L$1)/2) - 5) * ($A557-$H557)/9</f>
        <v>23944.444444444445</v>
      </c>
      <c r="M557" s="24">
        <f>MAX(0,K557*(1+inputs!$B$33)-MAX(0,inputs!$B$31*(L557-inputs!$B$30)))</f>
        <v>47553.629574999977</v>
      </c>
      <c r="N557" s="19">
        <f>$H557+(INT(COLUMN(N$1)/2) - 5) * ($A557-$H557)/9</f>
        <v>27888.888888888891</v>
      </c>
      <c r="O557" s="24">
        <f>MAX(0,M557*(1+inputs!$B$33)-MAX(0,inputs!$B$31*(N557-inputs!$B$30)))</f>
        <v>47573.494018624973</v>
      </c>
      <c r="P557" s="19">
        <f>$H557+(INT(COLUMN(P$1)/2) - 5) * ($A557-$H557)/9</f>
        <v>31833.333333333336</v>
      </c>
      <c r="Q557" s="24">
        <f>MAX(0,O557*(1+inputs!$B$33)-MAX(0,inputs!$B$31*(P557-inputs!$B$30)))</f>
        <v>47238.656428904338</v>
      </c>
      <c r="R557" s="19">
        <f>$H557+(INT(COLUMN(R$1)/2) - 5) * ($A557-$H557)/9</f>
        <v>35777.777777777781</v>
      </c>
      <c r="S557" s="24">
        <f>MAX(0,Q557*(1+inputs!$B$33)-MAX(0,inputs!$B$31*(R557-inputs!$B$30)))</f>
        <v>46543.796275337896</v>
      </c>
      <c r="T557" s="19">
        <f>$H557+(INT(COLUMN(T$1)/2) - 5) * ($A557-$H557)/9</f>
        <v>39722.222222222219</v>
      </c>
      <c r="U557" s="24">
        <f>MAX(0,S557*(1+inputs!$B$33)-MAX(0,inputs!$B$31*(T557-inputs!$B$30)))</f>
        <v>45483.513219467961</v>
      </c>
      <c r="V557" s="19">
        <f>$H557+(INT(COLUMN(V$1)/2) - 5) * ($A557-$H557)/9</f>
        <v>43666.666666666672</v>
      </c>
      <c r="W557" s="24">
        <f>MAX(0,U557*(1+inputs!$B$33)-MAX(0,inputs!$B$31*(V557-inputs!$B$30)))</f>
        <v>44052.325917759976</v>
      </c>
      <c r="X557" s="19">
        <f>$H557+(INT(COLUMN(X$1)/2) - 5) * ($A557-$H557)/9</f>
        <v>47611.111111111109</v>
      </c>
      <c r="Y557" s="24">
        <f>MAX(0,W557*(1+inputs!$B$33)-MAX(0,inputs!$B$31*(X557-inputs!$B$30)))</f>
        <v>42244.670806526367</v>
      </c>
      <c r="Z557" s="19">
        <f>IF(inputs!$B$27="YES",MAX(0,inputs!$B$31*(X557-inputs!$B$30)),0)</f>
        <v>0</v>
      </c>
      <c r="AA557" s="3">
        <f t="shared" si="37"/>
        <v>16181.87</v>
      </c>
      <c r="AB557" s="1">
        <f t="shared" si="38"/>
        <v>0.68363999999999581</v>
      </c>
      <c r="AC557" s="8">
        <f t="shared" si="35"/>
        <v>39318.129999999997</v>
      </c>
    </row>
    <row r="558" spans="1:30" x14ac:dyDescent="0.2">
      <c r="A558" s="11">
        <f t="shared" si="36"/>
        <v>55600</v>
      </c>
      <c r="B558" s="15">
        <f>inputs!$C$3-MAX(0,MIN((calculations!A558-inputs!$B$8)*0.5,inputs!$C$3))+IF(AND(inputs!$B$23="YES",A558&lt;=inputs!$B$25),inputs!$B$24,0)</f>
        <v>12570</v>
      </c>
      <c r="C558" s="15">
        <f>MAX(0,MIN(A558-B558,inputs!$C$4)*inputs!$B$3)</f>
        <v>7540</v>
      </c>
      <c r="D558" s="16">
        <f>MAX(0,(MIN(A558,inputs!$C$5)-(inputs!$C$4+B558))*inputs!$B$4)</f>
        <v>2132</v>
      </c>
      <c r="E558" s="16">
        <f>MAX(0, (calculations!A558-inputs!$C$5)*inputs!$B$5)</f>
        <v>0</v>
      </c>
      <c r="F558" s="19">
        <f>MAX(0,inputs!$B$13*(MIN(calculations!A558,inputs!$C$14)-inputs!$C$13))+MAX(0,inputs!$B$14*(calculations!A558-inputs!$C$14))</f>
        <v>5101.8500000000004</v>
      </c>
      <c r="G558" s="22">
        <f>MAX(MIN((calculations!A558-inputs!$B$21)/10000,100%),0) * inputs!$B$18</f>
        <v>1476.3840000000002</v>
      </c>
      <c r="H558" s="24">
        <f>MIN(inputs!$B$32,A558)</f>
        <v>20000</v>
      </c>
      <c r="I558" s="24">
        <f>inputs!$B$29*(1+inputs!$B$33)-MAX(0,inputs!$B$31*(H558-inputs!$B$30))</f>
        <v>46486.999999999993</v>
      </c>
      <c r="J558" s="19">
        <f>$H558+(INT(COLUMN(J$1)/2) - 5) * ($A558-$H558)/9</f>
        <v>20000</v>
      </c>
      <c r="K558" s="24">
        <f>MAX(0,I558*(1+inputs!$B$33)-MAX(0,inputs!$B$31*(J558-inputs!$B$30)))</f>
        <v>47184.304999999986</v>
      </c>
      <c r="L558" s="19">
        <f>$H558+(INT(COLUMN(L$1)/2) - 5) * ($A558-$H558)/9</f>
        <v>23955.555555555555</v>
      </c>
      <c r="M558" s="24">
        <f>MAX(0,K558*(1+inputs!$B$33)-MAX(0,inputs!$B$31*(L558-inputs!$B$30)))</f>
        <v>47552.629574999977</v>
      </c>
      <c r="N558" s="19">
        <f>$H558+(INT(COLUMN(N$1)/2) - 5) * ($A558-$H558)/9</f>
        <v>27911.111111111109</v>
      </c>
      <c r="O558" s="24">
        <f>MAX(0,M558*(1+inputs!$B$33)-MAX(0,inputs!$B$31*(N558-inputs!$B$30)))</f>
        <v>47570.479018624967</v>
      </c>
      <c r="P558" s="19">
        <f>$H558+(INT(COLUMN(P$1)/2) - 5) * ($A558-$H558)/9</f>
        <v>31866.666666666664</v>
      </c>
      <c r="Q558" s="24">
        <f>MAX(0,O558*(1+inputs!$B$33)-MAX(0,inputs!$B$31*(P558-inputs!$B$30)))</f>
        <v>47232.596203904337</v>
      </c>
      <c r="R558" s="19">
        <f>$H558+(INT(COLUMN(R$1)/2) - 5) * ($A558-$H558)/9</f>
        <v>35822.222222222219</v>
      </c>
      <c r="S558" s="24">
        <f>MAX(0,Q558*(1+inputs!$B$33)-MAX(0,inputs!$B$31*(R558-inputs!$B$30)))</f>
        <v>46533.645146962896</v>
      </c>
      <c r="T558" s="19">
        <f>$H558+(INT(COLUMN(T$1)/2) - 5) * ($A558-$H558)/9</f>
        <v>39777.777777777781</v>
      </c>
      <c r="U558" s="24">
        <f>MAX(0,S558*(1+inputs!$B$33)-MAX(0,inputs!$B$31*(T558-inputs!$B$30)))</f>
        <v>45468.20982416733</v>
      </c>
      <c r="V558" s="19">
        <f>$H558+(INT(COLUMN(V$1)/2) - 5) * ($A558-$H558)/9</f>
        <v>43733.333333333328</v>
      </c>
      <c r="W558" s="24">
        <f>MAX(0,U558*(1+inputs!$B$33)-MAX(0,inputs!$B$31*(V558-inputs!$B$30)))</f>
        <v>44030.792971529831</v>
      </c>
      <c r="X558" s="19">
        <f>$H558+(INT(COLUMN(X$1)/2) - 5) * ($A558-$H558)/9</f>
        <v>47688.888888888891</v>
      </c>
      <c r="Y558" s="24">
        <f>MAX(0,W558*(1+inputs!$B$33)-MAX(0,inputs!$B$31*(X558-inputs!$B$30)))</f>
        <v>42215.814866102774</v>
      </c>
      <c r="Z558" s="19">
        <f>IF(inputs!$B$27="YES",MAX(0,inputs!$B$31*(X558-inputs!$B$30)),0)</f>
        <v>0</v>
      </c>
      <c r="AA558" s="3">
        <f t="shared" si="37"/>
        <v>16250.234</v>
      </c>
      <c r="AB558" s="1">
        <f t="shared" si="38"/>
        <v>0.68363999999999581</v>
      </c>
      <c r="AC558" s="8">
        <f t="shared" si="35"/>
        <v>39349.766000000003</v>
      </c>
    </row>
    <row r="559" spans="1:30" x14ac:dyDescent="0.2">
      <c r="A559" s="11">
        <f t="shared" si="36"/>
        <v>55700</v>
      </c>
      <c r="B559" s="15">
        <f>inputs!$C$3-MAX(0,MIN((calculations!A559-inputs!$B$8)*0.5,inputs!$C$3))+IF(AND(inputs!$B$23="YES",A559&lt;=inputs!$B$25),inputs!$B$24,0)</f>
        <v>12570</v>
      </c>
      <c r="C559" s="15">
        <f>MAX(0,MIN(A559-B559,inputs!$C$4)*inputs!$B$3)</f>
        <v>7540</v>
      </c>
      <c r="D559" s="16">
        <f>MAX(0,(MIN(A559,inputs!$C$5)-(inputs!$C$4+B559))*inputs!$B$4)</f>
        <v>2172</v>
      </c>
      <c r="E559" s="16">
        <f>MAX(0, (calculations!A559-inputs!$C$5)*inputs!$B$5)</f>
        <v>0</v>
      </c>
      <c r="F559" s="19">
        <f>MAX(0,inputs!$B$13*(MIN(calculations!A559,inputs!$C$14)-inputs!$C$13))+MAX(0,inputs!$B$14*(calculations!A559-inputs!$C$14))</f>
        <v>5103.8500000000004</v>
      </c>
      <c r="G559" s="22">
        <f>MAX(MIN((calculations!A559-inputs!$B$21)/10000,100%),0) * inputs!$B$18</f>
        <v>1502.7479999999998</v>
      </c>
      <c r="H559" s="24">
        <f>MIN(inputs!$B$32,A559)</f>
        <v>20000</v>
      </c>
      <c r="I559" s="24">
        <f>inputs!$B$29*(1+inputs!$B$33)-MAX(0,inputs!$B$31*(H559-inputs!$B$30))</f>
        <v>46486.999999999993</v>
      </c>
      <c r="J559" s="19">
        <f>$H559+(INT(COLUMN(J$1)/2) - 5) * ($A559-$H559)/9</f>
        <v>20000</v>
      </c>
      <c r="K559" s="24">
        <f>MAX(0,I559*(1+inputs!$B$33)-MAX(0,inputs!$B$31*(J559-inputs!$B$30)))</f>
        <v>47184.304999999986</v>
      </c>
      <c r="L559" s="19">
        <f>$H559+(INT(COLUMN(L$1)/2) - 5) * ($A559-$H559)/9</f>
        <v>23966.666666666668</v>
      </c>
      <c r="M559" s="24">
        <f>MAX(0,K559*(1+inputs!$B$33)-MAX(0,inputs!$B$31*(L559-inputs!$B$30)))</f>
        <v>47551.629574999977</v>
      </c>
      <c r="N559" s="19">
        <f>$H559+(INT(COLUMN(N$1)/2) - 5) * ($A559-$H559)/9</f>
        <v>27933.333333333332</v>
      </c>
      <c r="O559" s="24">
        <f>MAX(0,M559*(1+inputs!$B$33)-MAX(0,inputs!$B$31*(N559-inputs!$B$30)))</f>
        <v>47567.464018624967</v>
      </c>
      <c r="P559" s="19">
        <f>$H559+(INT(COLUMN(P$1)/2) - 5) * ($A559-$H559)/9</f>
        <v>31900</v>
      </c>
      <c r="Q559" s="24">
        <f>MAX(0,O559*(1+inputs!$B$33)-MAX(0,inputs!$B$31*(P559-inputs!$B$30)))</f>
        <v>47226.535978904336</v>
      </c>
      <c r="R559" s="19">
        <f>$H559+(INT(COLUMN(R$1)/2) - 5) * ($A559-$H559)/9</f>
        <v>35866.666666666664</v>
      </c>
      <c r="S559" s="24">
        <f>MAX(0,Q559*(1+inputs!$B$33)-MAX(0,inputs!$B$31*(R559-inputs!$B$30)))</f>
        <v>46523.494018587895</v>
      </c>
      <c r="T559" s="19">
        <f>$H559+(INT(COLUMN(T$1)/2) - 5) * ($A559-$H559)/9</f>
        <v>39833.333333333328</v>
      </c>
      <c r="U559" s="24">
        <f>MAX(0,S559*(1+inputs!$B$33)-MAX(0,inputs!$B$31*(T559-inputs!$B$30)))</f>
        <v>45452.906428866707</v>
      </c>
      <c r="V559" s="19">
        <f>$H559+(INT(COLUMN(V$1)/2) - 5) * ($A559-$H559)/9</f>
        <v>43800</v>
      </c>
      <c r="W559" s="24">
        <f>MAX(0,U559*(1+inputs!$B$33)-MAX(0,inputs!$B$31*(V559-inputs!$B$30)))</f>
        <v>44009.2600252997</v>
      </c>
      <c r="X559" s="19">
        <f>$H559+(INT(COLUMN(X$1)/2) - 5) * ($A559-$H559)/9</f>
        <v>47766.666666666672</v>
      </c>
      <c r="Y559" s="24">
        <f>MAX(0,W559*(1+inputs!$B$33)-MAX(0,inputs!$B$31*(X559-inputs!$B$30)))</f>
        <v>42186.958925679188</v>
      </c>
      <c r="Z559" s="19">
        <f>IF(inputs!$B$27="YES",MAX(0,inputs!$B$31*(X559-inputs!$B$30)),0)</f>
        <v>0</v>
      </c>
      <c r="AA559" s="3">
        <f t="shared" si="37"/>
        <v>16318.598</v>
      </c>
      <c r="AB559" s="1">
        <f t="shared" si="38"/>
        <v>0.68363999999999581</v>
      </c>
      <c r="AC559" s="8">
        <f t="shared" si="35"/>
        <v>39381.402000000002</v>
      </c>
    </row>
    <row r="560" spans="1:30" x14ac:dyDescent="0.2">
      <c r="A560" s="11">
        <f t="shared" si="36"/>
        <v>55800</v>
      </c>
      <c r="B560" s="15">
        <f>inputs!$C$3-MAX(0,MIN((calculations!A560-inputs!$B$8)*0.5,inputs!$C$3))+IF(AND(inputs!$B$23="YES",A560&lt;=inputs!$B$25),inputs!$B$24,0)</f>
        <v>12570</v>
      </c>
      <c r="C560" s="15">
        <f>MAX(0,MIN(A560-B560,inputs!$C$4)*inputs!$B$3)</f>
        <v>7540</v>
      </c>
      <c r="D560" s="16">
        <f>MAX(0,(MIN(A560,inputs!$C$5)-(inputs!$C$4+B560))*inputs!$B$4)</f>
        <v>2212</v>
      </c>
      <c r="E560" s="16">
        <f>MAX(0, (calculations!A560-inputs!$C$5)*inputs!$B$5)</f>
        <v>0</v>
      </c>
      <c r="F560" s="19">
        <f>MAX(0,inputs!$B$13*(MIN(calculations!A560,inputs!$C$14)-inputs!$C$13))+MAX(0,inputs!$B$14*(calculations!A560-inputs!$C$14))</f>
        <v>5105.8500000000004</v>
      </c>
      <c r="G560" s="22">
        <f>MAX(MIN((calculations!A560-inputs!$B$21)/10000,100%),0) * inputs!$B$18</f>
        <v>1529.1119999999999</v>
      </c>
      <c r="H560" s="24">
        <f>MIN(inputs!$B$32,A560)</f>
        <v>20000</v>
      </c>
      <c r="I560" s="24">
        <f>inputs!$B$29*(1+inputs!$B$33)-MAX(0,inputs!$B$31*(H560-inputs!$B$30))</f>
        <v>46486.999999999993</v>
      </c>
      <c r="J560" s="19">
        <f>$H560+(INT(COLUMN(J$1)/2) - 5) * ($A560-$H560)/9</f>
        <v>20000</v>
      </c>
      <c r="K560" s="24">
        <f>MAX(0,I560*(1+inputs!$B$33)-MAX(0,inputs!$B$31*(J560-inputs!$B$30)))</f>
        <v>47184.304999999986</v>
      </c>
      <c r="L560" s="19">
        <f>$H560+(INT(COLUMN(L$1)/2) - 5) * ($A560-$H560)/9</f>
        <v>23977.777777777777</v>
      </c>
      <c r="M560" s="24">
        <f>MAX(0,K560*(1+inputs!$B$33)-MAX(0,inputs!$B$31*(L560-inputs!$B$30)))</f>
        <v>47550.629574999977</v>
      </c>
      <c r="N560" s="19">
        <f>$H560+(INT(COLUMN(N$1)/2) - 5) * ($A560-$H560)/9</f>
        <v>27955.555555555555</v>
      </c>
      <c r="O560" s="24">
        <f>MAX(0,M560*(1+inputs!$B$33)-MAX(0,inputs!$B$31*(N560-inputs!$B$30)))</f>
        <v>47564.449018624968</v>
      </c>
      <c r="P560" s="19">
        <f>$H560+(INT(COLUMN(P$1)/2) - 5) * ($A560-$H560)/9</f>
        <v>31933.333333333336</v>
      </c>
      <c r="Q560" s="24">
        <f>MAX(0,O560*(1+inputs!$B$33)-MAX(0,inputs!$B$31*(P560-inputs!$B$30)))</f>
        <v>47220.475753904335</v>
      </c>
      <c r="R560" s="19">
        <f>$H560+(INT(COLUMN(R$1)/2) - 5) * ($A560-$H560)/9</f>
        <v>35911.111111111109</v>
      </c>
      <c r="S560" s="24">
        <f>MAX(0,Q560*(1+inputs!$B$33)-MAX(0,inputs!$B$31*(R560-inputs!$B$30)))</f>
        <v>46513.342890212894</v>
      </c>
      <c r="T560" s="19">
        <f>$H560+(INT(COLUMN(T$1)/2) - 5) * ($A560-$H560)/9</f>
        <v>39888.888888888891</v>
      </c>
      <c r="U560" s="24">
        <f>MAX(0,S560*(1+inputs!$B$33)-MAX(0,inputs!$B$31*(T560-inputs!$B$30)))</f>
        <v>45437.603033566083</v>
      </c>
      <c r="V560" s="19">
        <f>$H560+(INT(COLUMN(V$1)/2) - 5) * ($A560-$H560)/9</f>
        <v>43866.666666666672</v>
      </c>
      <c r="W560" s="24">
        <f>MAX(0,U560*(1+inputs!$B$33)-MAX(0,inputs!$B$31*(V560-inputs!$B$30)))</f>
        <v>43987.727079069569</v>
      </c>
      <c r="X560" s="19">
        <f>$H560+(INT(COLUMN(X$1)/2) - 5) * ($A560-$H560)/9</f>
        <v>47844.444444444445</v>
      </c>
      <c r="Y560" s="24">
        <f>MAX(0,W560*(1+inputs!$B$33)-MAX(0,inputs!$B$31*(X560-inputs!$B$30)))</f>
        <v>42158.102985255609</v>
      </c>
      <c r="Z560" s="19">
        <f>IF(inputs!$B$27="YES",MAX(0,inputs!$B$31*(X560-inputs!$B$30)),0)</f>
        <v>0</v>
      </c>
      <c r="AA560" s="3">
        <f t="shared" si="37"/>
        <v>16386.962</v>
      </c>
      <c r="AB560" s="1">
        <f t="shared" si="38"/>
        <v>0.68364000000001401</v>
      </c>
      <c r="AC560" s="8">
        <f t="shared" si="35"/>
        <v>39413.038</v>
      </c>
    </row>
    <row r="561" spans="1:29" x14ac:dyDescent="0.2">
      <c r="A561" s="11">
        <f t="shared" si="36"/>
        <v>55900</v>
      </c>
      <c r="B561" s="15">
        <f>inputs!$C$3-MAX(0,MIN((calculations!A561-inputs!$B$8)*0.5,inputs!$C$3))+IF(AND(inputs!$B$23="YES",A561&lt;=inputs!$B$25),inputs!$B$24,0)</f>
        <v>12570</v>
      </c>
      <c r="C561" s="15">
        <f>MAX(0,MIN(A561-B561,inputs!$C$4)*inputs!$B$3)</f>
        <v>7540</v>
      </c>
      <c r="D561" s="16">
        <f>MAX(0,(MIN(A561,inputs!$C$5)-(inputs!$C$4+B561))*inputs!$B$4)</f>
        <v>2252</v>
      </c>
      <c r="E561" s="16">
        <f>MAX(0, (calculations!A561-inputs!$C$5)*inputs!$B$5)</f>
        <v>0</v>
      </c>
      <c r="F561" s="19">
        <f>MAX(0,inputs!$B$13*(MIN(calculations!A561,inputs!$C$14)-inputs!$C$13))+MAX(0,inputs!$B$14*(calculations!A561-inputs!$C$14))</f>
        <v>5107.8500000000004</v>
      </c>
      <c r="G561" s="22">
        <f>MAX(MIN((calculations!A561-inputs!$B$21)/10000,100%),0) * inputs!$B$18</f>
        <v>1555.4759999999999</v>
      </c>
      <c r="H561" s="24">
        <f>MIN(inputs!$B$32,A561)</f>
        <v>20000</v>
      </c>
      <c r="I561" s="24">
        <f>inputs!$B$29*(1+inputs!$B$33)-MAX(0,inputs!$B$31*(H561-inputs!$B$30))</f>
        <v>46486.999999999993</v>
      </c>
      <c r="J561" s="19">
        <f>$H561+(INT(COLUMN(J$1)/2) - 5) * ($A561-$H561)/9</f>
        <v>20000</v>
      </c>
      <c r="K561" s="24">
        <f>MAX(0,I561*(1+inputs!$B$33)-MAX(0,inputs!$B$31*(J561-inputs!$B$30)))</f>
        <v>47184.304999999986</v>
      </c>
      <c r="L561" s="19">
        <f>$H561+(INT(COLUMN(L$1)/2) - 5) * ($A561-$H561)/9</f>
        <v>23988.888888888891</v>
      </c>
      <c r="M561" s="24">
        <f>MAX(0,K561*(1+inputs!$B$33)-MAX(0,inputs!$B$31*(L561-inputs!$B$30)))</f>
        <v>47549.629574999977</v>
      </c>
      <c r="N561" s="19">
        <f>$H561+(INT(COLUMN(N$1)/2) - 5) * ($A561-$H561)/9</f>
        <v>27977.777777777777</v>
      </c>
      <c r="O561" s="24">
        <f>MAX(0,M561*(1+inputs!$B$33)-MAX(0,inputs!$B$31*(N561-inputs!$B$30)))</f>
        <v>47561.434018624968</v>
      </c>
      <c r="P561" s="19">
        <f>$H561+(INT(COLUMN(P$1)/2) - 5) * ($A561-$H561)/9</f>
        <v>31966.666666666664</v>
      </c>
      <c r="Q561" s="24">
        <f>MAX(0,O561*(1+inputs!$B$33)-MAX(0,inputs!$B$31*(P561-inputs!$B$30)))</f>
        <v>47214.415528904334</v>
      </c>
      <c r="R561" s="19">
        <f>$H561+(INT(COLUMN(R$1)/2) - 5) * ($A561-$H561)/9</f>
        <v>35955.555555555555</v>
      </c>
      <c r="S561" s="24">
        <f>MAX(0,Q561*(1+inputs!$B$33)-MAX(0,inputs!$B$31*(R561-inputs!$B$30)))</f>
        <v>46503.191761837894</v>
      </c>
      <c r="T561" s="19">
        <f>$H561+(INT(COLUMN(T$1)/2) - 5) * ($A561-$H561)/9</f>
        <v>39944.444444444445</v>
      </c>
      <c r="U561" s="24">
        <f>MAX(0,S561*(1+inputs!$B$33)-MAX(0,inputs!$B$31*(T561-inputs!$B$30)))</f>
        <v>45422.299638265453</v>
      </c>
      <c r="V561" s="19">
        <f>$H561+(INT(COLUMN(V$1)/2) - 5) * ($A561-$H561)/9</f>
        <v>43933.333333333328</v>
      </c>
      <c r="W561" s="24">
        <f>MAX(0,U561*(1+inputs!$B$33)-MAX(0,inputs!$B$31*(V561-inputs!$B$30)))</f>
        <v>43966.194132839431</v>
      </c>
      <c r="X561" s="19">
        <f>$H561+(INT(COLUMN(X$1)/2) - 5) * ($A561-$H561)/9</f>
        <v>47922.222222222219</v>
      </c>
      <c r="Y561" s="24">
        <f>MAX(0,W561*(1+inputs!$B$33)-MAX(0,inputs!$B$31*(X561-inputs!$B$30)))</f>
        <v>42129.247044832016</v>
      </c>
      <c r="Z561" s="19">
        <f>IF(inputs!$B$27="YES",MAX(0,inputs!$B$31*(X561-inputs!$B$30)),0)</f>
        <v>0</v>
      </c>
      <c r="AA561" s="3">
        <f t="shared" si="37"/>
        <v>16455.326000000001</v>
      </c>
      <c r="AB561" s="1">
        <f t="shared" si="38"/>
        <v>0.6836399999999776</v>
      </c>
      <c r="AC561" s="8">
        <f t="shared" si="35"/>
        <v>39444.673999999999</v>
      </c>
    </row>
    <row r="562" spans="1:29" x14ac:dyDescent="0.2">
      <c r="A562" s="11">
        <f t="shared" si="36"/>
        <v>56000</v>
      </c>
      <c r="B562" s="15">
        <f>inputs!$C$3-MAX(0,MIN((calculations!A562-inputs!$B$8)*0.5,inputs!$C$3))+IF(AND(inputs!$B$23="YES",A562&lt;=inputs!$B$25),inputs!$B$24,0)</f>
        <v>12570</v>
      </c>
      <c r="C562" s="15">
        <f>MAX(0,MIN(A562-B562,inputs!$C$4)*inputs!$B$3)</f>
        <v>7540</v>
      </c>
      <c r="D562" s="16">
        <f>MAX(0,(MIN(A562,inputs!$C$5)-(inputs!$C$4+B562))*inputs!$B$4)</f>
        <v>2292</v>
      </c>
      <c r="E562" s="16">
        <f>MAX(0, (calculations!A562-inputs!$C$5)*inputs!$B$5)</f>
        <v>0</v>
      </c>
      <c r="F562" s="19">
        <f>MAX(0,inputs!$B$13*(MIN(calculations!A562,inputs!$C$14)-inputs!$C$13))+MAX(0,inputs!$B$14*(calculations!A562-inputs!$C$14))</f>
        <v>5109.8500000000004</v>
      </c>
      <c r="G562" s="22">
        <f>MAX(MIN((calculations!A562-inputs!$B$21)/10000,100%),0) * inputs!$B$18</f>
        <v>1581.84</v>
      </c>
      <c r="H562" s="24">
        <f>MIN(inputs!$B$32,A562)</f>
        <v>20000</v>
      </c>
      <c r="I562" s="24">
        <f>inputs!$B$29*(1+inputs!$B$33)-MAX(0,inputs!$B$31*(H562-inputs!$B$30))</f>
        <v>46486.999999999993</v>
      </c>
      <c r="J562" s="19">
        <f>$H562+(INT(COLUMN(J$1)/2) - 5) * ($A562-$H562)/9</f>
        <v>20000</v>
      </c>
      <c r="K562" s="24">
        <f>MAX(0,I562*(1+inputs!$B$33)-MAX(0,inputs!$B$31*(J562-inputs!$B$30)))</f>
        <v>47184.304999999986</v>
      </c>
      <c r="L562" s="19">
        <f>$H562+(INT(COLUMN(L$1)/2) - 5) * ($A562-$H562)/9</f>
        <v>24000</v>
      </c>
      <c r="M562" s="24">
        <f>MAX(0,K562*(1+inputs!$B$33)-MAX(0,inputs!$B$31*(L562-inputs!$B$30)))</f>
        <v>47548.629574999977</v>
      </c>
      <c r="N562" s="19">
        <f>$H562+(INT(COLUMN(N$1)/2) - 5) * ($A562-$H562)/9</f>
        <v>28000</v>
      </c>
      <c r="O562" s="24">
        <f>MAX(0,M562*(1+inputs!$B$33)-MAX(0,inputs!$B$31*(N562-inputs!$B$30)))</f>
        <v>47558.419018624969</v>
      </c>
      <c r="P562" s="19">
        <f>$H562+(INT(COLUMN(P$1)/2) - 5) * ($A562-$H562)/9</f>
        <v>32000</v>
      </c>
      <c r="Q562" s="24">
        <f>MAX(0,O562*(1+inputs!$B$33)-MAX(0,inputs!$B$31*(P562-inputs!$B$30)))</f>
        <v>47208.35530390434</v>
      </c>
      <c r="R562" s="19">
        <f>$H562+(INT(COLUMN(R$1)/2) - 5) * ($A562-$H562)/9</f>
        <v>36000</v>
      </c>
      <c r="S562" s="24">
        <f>MAX(0,Q562*(1+inputs!$B$33)-MAX(0,inputs!$B$31*(R562-inputs!$B$30)))</f>
        <v>46493.040633462901</v>
      </c>
      <c r="T562" s="19">
        <f>$H562+(INT(COLUMN(T$1)/2) - 5) * ($A562-$H562)/9</f>
        <v>40000</v>
      </c>
      <c r="U562" s="24">
        <f>MAX(0,S562*(1+inputs!$B$33)-MAX(0,inputs!$B$31*(T562-inputs!$B$30)))</f>
        <v>45406.996242964837</v>
      </c>
      <c r="V562" s="19">
        <f>$H562+(INT(COLUMN(V$1)/2) - 5) * ($A562-$H562)/9</f>
        <v>44000</v>
      </c>
      <c r="W562" s="24">
        <f>MAX(0,U562*(1+inputs!$B$33)-MAX(0,inputs!$B$31*(V562-inputs!$B$30)))</f>
        <v>43944.661186609301</v>
      </c>
      <c r="X562" s="19">
        <f>$H562+(INT(COLUMN(X$1)/2) - 5) * ($A562-$H562)/9</f>
        <v>48000</v>
      </c>
      <c r="Y562" s="24">
        <f>MAX(0,W562*(1+inputs!$B$33)-MAX(0,inputs!$B$31*(X562-inputs!$B$30)))</f>
        <v>42100.391104408431</v>
      </c>
      <c r="Z562" s="19">
        <f>IF(inputs!$B$27="YES",MAX(0,inputs!$B$31*(X562-inputs!$B$30)),0)</f>
        <v>0</v>
      </c>
      <c r="AA562" s="3">
        <f t="shared" si="37"/>
        <v>16523.689999999999</v>
      </c>
      <c r="AB562" s="1">
        <f t="shared" si="38"/>
        <v>0.68364000000001401</v>
      </c>
      <c r="AC562" s="8">
        <f t="shared" si="35"/>
        <v>39476.31</v>
      </c>
    </row>
    <row r="563" spans="1:29" x14ac:dyDescent="0.2">
      <c r="A563" s="11">
        <f t="shared" si="36"/>
        <v>56100</v>
      </c>
      <c r="B563" s="15">
        <f>inputs!$C$3-MAX(0,MIN((calculations!A563-inputs!$B$8)*0.5,inputs!$C$3))+IF(AND(inputs!$B$23="YES",A563&lt;=inputs!$B$25),inputs!$B$24,0)</f>
        <v>12570</v>
      </c>
      <c r="C563" s="15">
        <f>MAX(0,MIN(A563-B563,inputs!$C$4)*inputs!$B$3)</f>
        <v>7540</v>
      </c>
      <c r="D563" s="16">
        <f>MAX(0,(MIN(A563,inputs!$C$5)-(inputs!$C$4+B563))*inputs!$B$4)</f>
        <v>2332</v>
      </c>
      <c r="E563" s="16">
        <f>MAX(0, (calculations!A563-inputs!$C$5)*inputs!$B$5)</f>
        <v>0</v>
      </c>
      <c r="F563" s="19">
        <f>MAX(0,inputs!$B$13*(MIN(calculations!A563,inputs!$C$14)-inputs!$C$13))+MAX(0,inputs!$B$14*(calculations!A563-inputs!$C$14))</f>
        <v>5111.8500000000004</v>
      </c>
      <c r="G563" s="22">
        <f>MAX(MIN((calculations!A563-inputs!$B$21)/10000,100%),0) * inputs!$B$18</f>
        <v>1608.204</v>
      </c>
      <c r="H563" s="24">
        <f>MIN(inputs!$B$32,A563)</f>
        <v>20000</v>
      </c>
      <c r="I563" s="24">
        <f>inputs!$B$29*(1+inputs!$B$33)-MAX(0,inputs!$B$31*(H563-inputs!$B$30))</f>
        <v>46486.999999999993</v>
      </c>
      <c r="J563" s="19">
        <f>$H563+(INT(COLUMN(J$1)/2) - 5) * ($A563-$H563)/9</f>
        <v>20000</v>
      </c>
      <c r="K563" s="24">
        <f>MAX(0,I563*(1+inputs!$B$33)-MAX(0,inputs!$B$31*(J563-inputs!$B$30)))</f>
        <v>47184.304999999986</v>
      </c>
      <c r="L563" s="19">
        <f>$H563+(INT(COLUMN(L$1)/2) - 5) * ($A563-$H563)/9</f>
        <v>24011.111111111109</v>
      </c>
      <c r="M563" s="24">
        <f>MAX(0,K563*(1+inputs!$B$33)-MAX(0,inputs!$B$31*(L563-inputs!$B$30)))</f>
        <v>47547.629574999977</v>
      </c>
      <c r="N563" s="19">
        <f>$H563+(INT(COLUMN(N$1)/2) - 5) * ($A563-$H563)/9</f>
        <v>28022.222222222223</v>
      </c>
      <c r="O563" s="24">
        <f>MAX(0,M563*(1+inputs!$B$33)-MAX(0,inputs!$B$31*(N563-inputs!$B$30)))</f>
        <v>47555.404018624969</v>
      </c>
      <c r="P563" s="19">
        <f>$H563+(INT(COLUMN(P$1)/2) - 5) * ($A563-$H563)/9</f>
        <v>32033.333333333336</v>
      </c>
      <c r="Q563" s="24">
        <f>MAX(0,O563*(1+inputs!$B$33)-MAX(0,inputs!$B$31*(P563-inputs!$B$30)))</f>
        <v>47202.295078904339</v>
      </c>
      <c r="R563" s="19">
        <f>$H563+(INT(COLUMN(R$1)/2) - 5) * ($A563-$H563)/9</f>
        <v>36044.444444444445</v>
      </c>
      <c r="S563" s="24">
        <f>MAX(0,Q563*(1+inputs!$B$33)-MAX(0,inputs!$B$31*(R563-inputs!$B$30)))</f>
        <v>46482.8895050879</v>
      </c>
      <c r="T563" s="19">
        <f>$H563+(INT(COLUMN(T$1)/2) - 5) * ($A563-$H563)/9</f>
        <v>40055.555555555555</v>
      </c>
      <c r="U563" s="24">
        <f>MAX(0,S563*(1+inputs!$B$33)-MAX(0,inputs!$B$31*(T563-inputs!$B$30)))</f>
        <v>45391.692847664213</v>
      </c>
      <c r="V563" s="19">
        <f>$H563+(INT(COLUMN(V$1)/2) - 5) * ($A563-$H563)/9</f>
        <v>44066.666666666672</v>
      </c>
      <c r="W563" s="24">
        <f>MAX(0,U563*(1+inputs!$B$33)-MAX(0,inputs!$B$31*(V563-inputs!$B$30)))</f>
        <v>43923.12824037917</v>
      </c>
      <c r="X563" s="19">
        <f>$H563+(INT(COLUMN(X$1)/2) - 5) * ($A563-$H563)/9</f>
        <v>48077.777777777781</v>
      </c>
      <c r="Y563" s="24">
        <f>MAX(0,W563*(1+inputs!$B$33)-MAX(0,inputs!$B$31*(X563-inputs!$B$30)))</f>
        <v>42071.535163984852</v>
      </c>
      <c r="Z563" s="19">
        <f>IF(inputs!$B$27="YES",MAX(0,inputs!$B$31*(X563-inputs!$B$30)),0)</f>
        <v>0</v>
      </c>
      <c r="AA563" s="3">
        <f t="shared" si="37"/>
        <v>16592.054</v>
      </c>
      <c r="AB563" s="1">
        <f t="shared" si="38"/>
        <v>0.68364000000001401</v>
      </c>
      <c r="AC563" s="8">
        <f t="shared" si="35"/>
        <v>39507.945999999996</v>
      </c>
    </row>
    <row r="564" spans="1:29" x14ac:dyDescent="0.2">
      <c r="A564" s="11">
        <f t="shared" si="36"/>
        <v>56200</v>
      </c>
      <c r="B564" s="15">
        <f>inputs!$C$3-MAX(0,MIN((calculations!A564-inputs!$B$8)*0.5,inputs!$C$3))+IF(AND(inputs!$B$23="YES",A564&lt;=inputs!$B$25),inputs!$B$24,0)</f>
        <v>12570</v>
      </c>
      <c r="C564" s="15">
        <f>MAX(0,MIN(A564-B564,inputs!$C$4)*inputs!$B$3)</f>
        <v>7540</v>
      </c>
      <c r="D564" s="16">
        <f>MAX(0,(MIN(A564,inputs!$C$5)-(inputs!$C$4+B564))*inputs!$B$4)</f>
        <v>2372</v>
      </c>
      <c r="E564" s="16">
        <f>MAX(0, (calculations!A564-inputs!$C$5)*inputs!$B$5)</f>
        <v>0</v>
      </c>
      <c r="F564" s="19">
        <f>MAX(0,inputs!$B$13*(MIN(calculations!A564,inputs!$C$14)-inputs!$C$13))+MAX(0,inputs!$B$14*(calculations!A564-inputs!$C$14))</f>
        <v>5113.8500000000004</v>
      </c>
      <c r="G564" s="22">
        <f>MAX(MIN((calculations!A564-inputs!$B$21)/10000,100%),0) * inputs!$B$18</f>
        <v>1634.568</v>
      </c>
      <c r="H564" s="24">
        <f>MIN(inputs!$B$32,A564)</f>
        <v>20000</v>
      </c>
      <c r="I564" s="24">
        <f>inputs!$B$29*(1+inputs!$B$33)-MAX(0,inputs!$B$31*(H564-inputs!$B$30))</f>
        <v>46486.999999999993</v>
      </c>
      <c r="J564" s="19">
        <f>$H564+(INT(COLUMN(J$1)/2) - 5) * ($A564-$H564)/9</f>
        <v>20000</v>
      </c>
      <c r="K564" s="24">
        <f>MAX(0,I564*(1+inputs!$B$33)-MAX(0,inputs!$B$31*(J564-inputs!$B$30)))</f>
        <v>47184.304999999986</v>
      </c>
      <c r="L564" s="19">
        <f>$H564+(INT(COLUMN(L$1)/2) - 5) * ($A564-$H564)/9</f>
        <v>24022.222222222223</v>
      </c>
      <c r="M564" s="24">
        <f>MAX(0,K564*(1+inputs!$B$33)-MAX(0,inputs!$B$31*(L564-inputs!$B$30)))</f>
        <v>47546.629574999977</v>
      </c>
      <c r="N564" s="19">
        <f>$H564+(INT(COLUMN(N$1)/2) - 5) * ($A564-$H564)/9</f>
        <v>28044.444444444445</v>
      </c>
      <c r="O564" s="24">
        <f>MAX(0,M564*(1+inputs!$B$33)-MAX(0,inputs!$B$31*(N564-inputs!$B$30)))</f>
        <v>47552.38901862497</v>
      </c>
      <c r="P564" s="19">
        <f>$H564+(INT(COLUMN(P$1)/2) - 5) * ($A564-$H564)/9</f>
        <v>32066.666666666664</v>
      </c>
      <c r="Q564" s="24">
        <f>MAX(0,O564*(1+inputs!$B$33)-MAX(0,inputs!$B$31*(P564-inputs!$B$30)))</f>
        <v>47196.234853904338</v>
      </c>
      <c r="R564" s="19">
        <f>$H564+(INT(COLUMN(R$1)/2) - 5) * ($A564-$H564)/9</f>
        <v>36088.888888888891</v>
      </c>
      <c r="S564" s="24">
        <f>MAX(0,Q564*(1+inputs!$B$33)-MAX(0,inputs!$B$31*(R564-inputs!$B$30)))</f>
        <v>46472.738376712899</v>
      </c>
      <c r="T564" s="19">
        <f>$H564+(INT(COLUMN(T$1)/2) - 5) * ($A564-$H564)/9</f>
        <v>40111.111111111109</v>
      </c>
      <c r="U564" s="24">
        <f>MAX(0,S564*(1+inputs!$B$33)-MAX(0,inputs!$B$31*(T564-inputs!$B$30)))</f>
        <v>45376.389452363583</v>
      </c>
      <c r="V564" s="19">
        <f>$H564+(INT(COLUMN(V$1)/2) - 5) * ($A564-$H564)/9</f>
        <v>44133.333333333328</v>
      </c>
      <c r="W564" s="24">
        <f>MAX(0,U564*(1+inputs!$B$33)-MAX(0,inputs!$B$31*(V564-inputs!$B$30)))</f>
        <v>43901.595294149032</v>
      </c>
      <c r="X564" s="19">
        <f>$H564+(INT(COLUMN(X$1)/2) - 5) * ($A564-$H564)/9</f>
        <v>48155.555555555555</v>
      </c>
      <c r="Y564" s="24">
        <f>MAX(0,W564*(1+inputs!$B$33)-MAX(0,inputs!$B$31*(X564-inputs!$B$30)))</f>
        <v>42042.679223561259</v>
      </c>
      <c r="Z564" s="19">
        <f>IF(inputs!$B$27="YES",MAX(0,inputs!$B$31*(X564-inputs!$B$30)),0)</f>
        <v>0</v>
      </c>
      <c r="AA564" s="3">
        <f t="shared" si="37"/>
        <v>16660.418000000001</v>
      </c>
      <c r="AB564" s="1">
        <f t="shared" si="38"/>
        <v>0.6836399999999776</v>
      </c>
      <c r="AC564" s="8">
        <f t="shared" si="35"/>
        <v>39539.581999999995</v>
      </c>
    </row>
    <row r="565" spans="1:29" x14ac:dyDescent="0.2">
      <c r="A565" s="11">
        <f t="shared" si="36"/>
        <v>56300</v>
      </c>
      <c r="B565" s="15">
        <f>inputs!$C$3-MAX(0,MIN((calculations!A565-inputs!$B$8)*0.5,inputs!$C$3))+IF(AND(inputs!$B$23="YES",A565&lt;=inputs!$B$25),inputs!$B$24,0)</f>
        <v>12570</v>
      </c>
      <c r="C565" s="15">
        <f>MAX(0,MIN(A565-B565,inputs!$C$4)*inputs!$B$3)</f>
        <v>7540</v>
      </c>
      <c r="D565" s="16">
        <f>MAX(0,(MIN(A565,inputs!$C$5)-(inputs!$C$4+B565))*inputs!$B$4)</f>
        <v>2412</v>
      </c>
      <c r="E565" s="16">
        <f>MAX(0, (calculations!A565-inputs!$C$5)*inputs!$B$5)</f>
        <v>0</v>
      </c>
      <c r="F565" s="19">
        <f>MAX(0,inputs!$B$13*(MIN(calculations!A565,inputs!$C$14)-inputs!$C$13))+MAX(0,inputs!$B$14*(calculations!A565-inputs!$C$14))</f>
        <v>5115.8500000000004</v>
      </c>
      <c r="G565" s="22">
        <f>MAX(MIN((calculations!A565-inputs!$B$21)/10000,100%),0) * inputs!$B$18</f>
        <v>1660.932</v>
      </c>
      <c r="H565" s="24">
        <f>MIN(inputs!$B$32,A565)</f>
        <v>20000</v>
      </c>
      <c r="I565" s="24">
        <f>inputs!$B$29*(1+inputs!$B$33)-MAX(0,inputs!$B$31*(H565-inputs!$B$30))</f>
        <v>46486.999999999993</v>
      </c>
      <c r="J565" s="19">
        <f>$H565+(INT(COLUMN(J$1)/2) - 5) * ($A565-$H565)/9</f>
        <v>20000</v>
      </c>
      <c r="K565" s="24">
        <f>MAX(0,I565*(1+inputs!$B$33)-MAX(0,inputs!$B$31*(J565-inputs!$B$30)))</f>
        <v>47184.304999999986</v>
      </c>
      <c r="L565" s="19">
        <f>$H565+(INT(COLUMN(L$1)/2) - 5) * ($A565-$H565)/9</f>
        <v>24033.333333333332</v>
      </c>
      <c r="M565" s="24">
        <f>MAX(0,K565*(1+inputs!$B$33)-MAX(0,inputs!$B$31*(L565-inputs!$B$30)))</f>
        <v>47545.629574999977</v>
      </c>
      <c r="N565" s="19">
        <f>$H565+(INT(COLUMN(N$1)/2) - 5) * ($A565-$H565)/9</f>
        <v>28066.666666666668</v>
      </c>
      <c r="O565" s="24">
        <f>MAX(0,M565*(1+inputs!$B$33)-MAX(0,inputs!$B$31*(N565-inputs!$B$30)))</f>
        <v>47549.374018624971</v>
      </c>
      <c r="P565" s="19">
        <f>$H565+(INT(COLUMN(P$1)/2) - 5) * ($A565-$H565)/9</f>
        <v>32100</v>
      </c>
      <c r="Q565" s="24">
        <f>MAX(0,O565*(1+inputs!$B$33)-MAX(0,inputs!$B$31*(P565-inputs!$B$30)))</f>
        <v>47190.174628904337</v>
      </c>
      <c r="R565" s="19">
        <f>$H565+(INT(COLUMN(R$1)/2) - 5) * ($A565-$H565)/9</f>
        <v>36133.333333333336</v>
      </c>
      <c r="S565" s="24">
        <f>MAX(0,Q565*(1+inputs!$B$33)-MAX(0,inputs!$B$31*(R565-inputs!$B$30)))</f>
        <v>46462.587248337892</v>
      </c>
      <c r="T565" s="19">
        <f>$H565+(INT(COLUMN(T$1)/2) - 5) * ($A565-$H565)/9</f>
        <v>40166.666666666672</v>
      </c>
      <c r="U565" s="24">
        <f>MAX(0,S565*(1+inputs!$B$33)-MAX(0,inputs!$B$31*(T565-inputs!$B$30)))</f>
        <v>45361.086057062952</v>
      </c>
      <c r="V565" s="19">
        <f>$H565+(INT(COLUMN(V$1)/2) - 5) * ($A565-$H565)/9</f>
        <v>44200</v>
      </c>
      <c r="W565" s="24">
        <f>MAX(0,U565*(1+inputs!$B$33)-MAX(0,inputs!$B$31*(V565-inputs!$B$30)))</f>
        <v>43880.062347918887</v>
      </c>
      <c r="X565" s="19">
        <f>$H565+(INT(COLUMN(X$1)/2) - 5) * ($A565-$H565)/9</f>
        <v>48233.333333333328</v>
      </c>
      <c r="Y565" s="24">
        <f>MAX(0,W565*(1+inputs!$B$33)-MAX(0,inputs!$B$31*(X565-inputs!$B$30)))</f>
        <v>42013.823283137666</v>
      </c>
      <c r="Z565" s="19">
        <f>IF(inputs!$B$27="YES",MAX(0,inputs!$B$31*(X565-inputs!$B$30)),0)</f>
        <v>0</v>
      </c>
      <c r="AA565" s="3">
        <f t="shared" si="37"/>
        <v>16728.781999999999</v>
      </c>
      <c r="AB565" s="1">
        <f t="shared" si="38"/>
        <v>0.68364000000001401</v>
      </c>
      <c r="AC565" s="8">
        <f t="shared" si="35"/>
        <v>39571.218000000001</v>
      </c>
    </row>
    <row r="566" spans="1:29" x14ac:dyDescent="0.2">
      <c r="A566" s="11">
        <f t="shared" si="36"/>
        <v>56400</v>
      </c>
      <c r="B566" s="15">
        <f>inputs!$C$3-MAX(0,MIN((calculations!A566-inputs!$B$8)*0.5,inputs!$C$3))+IF(AND(inputs!$B$23="YES",A566&lt;=inputs!$B$25),inputs!$B$24,0)</f>
        <v>12570</v>
      </c>
      <c r="C566" s="15">
        <f>MAX(0,MIN(A566-B566,inputs!$C$4)*inputs!$B$3)</f>
        <v>7540</v>
      </c>
      <c r="D566" s="16">
        <f>MAX(0,(MIN(A566,inputs!$C$5)-(inputs!$C$4+B566))*inputs!$B$4)</f>
        <v>2452</v>
      </c>
      <c r="E566" s="16">
        <f>MAX(0, (calculations!A566-inputs!$C$5)*inputs!$B$5)</f>
        <v>0</v>
      </c>
      <c r="F566" s="19">
        <f>MAX(0,inputs!$B$13*(MIN(calculations!A566,inputs!$C$14)-inputs!$C$13))+MAX(0,inputs!$B$14*(calculations!A566-inputs!$C$14))</f>
        <v>5117.8500000000004</v>
      </c>
      <c r="G566" s="22">
        <f>MAX(MIN((calculations!A566-inputs!$B$21)/10000,100%),0) * inputs!$B$18</f>
        <v>1687.296</v>
      </c>
      <c r="H566" s="24">
        <f>MIN(inputs!$B$32,A566)</f>
        <v>20000</v>
      </c>
      <c r="I566" s="24">
        <f>inputs!$B$29*(1+inputs!$B$33)-MAX(0,inputs!$B$31*(H566-inputs!$B$30))</f>
        <v>46486.999999999993</v>
      </c>
      <c r="J566" s="19">
        <f>$H566+(INT(COLUMN(J$1)/2) - 5) * ($A566-$H566)/9</f>
        <v>20000</v>
      </c>
      <c r="K566" s="24">
        <f>MAX(0,I566*(1+inputs!$B$33)-MAX(0,inputs!$B$31*(J566-inputs!$B$30)))</f>
        <v>47184.304999999986</v>
      </c>
      <c r="L566" s="19">
        <f>$H566+(INT(COLUMN(L$1)/2) - 5) * ($A566-$H566)/9</f>
        <v>24044.444444444445</v>
      </c>
      <c r="M566" s="24">
        <f>MAX(0,K566*(1+inputs!$B$33)-MAX(0,inputs!$B$31*(L566-inputs!$B$30)))</f>
        <v>47544.629574999977</v>
      </c>
      <c r="N566" s="19">
        <f>$H566+(INT(COLUMN(N$1)/2) - 5) * ($A566-$H566)/9</f>
        <v>28088.888888888891</v>
      </c>
      <c r="O566" s="24">
        <f>MAX(0,M566*(1+inputs!$B$33)-MAX(0,inputs!$B$31*(N566-inputs!$B$30)))</f>
        <v>47546.359018624971</v>
      </c>
      <c r="P566" s="19">
        <f>$H566+(INT(COLUMN(P$1)/2) - 5) * ($A566-$H566)/9</f>
        <v>32133.333333333336</v>
      </c>
      <c r="Q566" s="24">
        <f>MAX(0,O566*(1+inputs!$B$33)-MAX(0,inputs!$B$31*(P566-inputs!$B$30)))</f>
        <v>47184.114403904336</v>
      </c>
      <c r="R566" s="19">
        <f>$H566+(INT(COLUMN(R$1)/2) - 5) * ($A566-$H566)/9</f>
        <v>36177.777777777781</v>
      </c>
      <c r="S566" s="24">
        <f>MAX(0,Q566*(1+inputs!$B$33)-MAX(0,inputs!$B$31*(R566-inputs!$B$30)))</f>
        <v>46452.436119962891</v>
      </c>
      <c r="T566" s="19">
        <f>$H566+(INT(COLUMN(T$1)/2) - 5) * ($A566-$H566)/9</f>
        <v>40222.222222222219</v>
      </c>
      <c r="U566" s="24">
        <f>MAX(0,S566*(1+inputs!$B$33)-MAX(0,inputs!$B$31*(T566-inputs!$B$30)))</f>
        <v>45345.782661762329</v>
      </c>
      <c r="V566" s="19">
        <f>$H566+(INT(COLUMN(V$1)/2) - 5) * ($A566-$H566)/9</f>
        <v>44266.666666666672</v>
      </c>
      <c r="W566" s="24">
        <f>MAX(0,U566*(1+inputs!$B$33)-MAX(0,inputs!$B$31*(V566-inputs!$B$30)))</f>
        <v>43858.529401688756</v>
      </c>
      <c r="X566" s="19">
        <f>$H566+(INT(COLUMN(X$1)/2) - 5) * ($A566-$H566)/9</f>
        <v>48311.111111111109</v>
      </c>
      <c r="Y566" s="24">
        <f>MAX(0,W566*(1+inputs!$B$33)-MAX(0,inputs!$B$31*(X566-inputs!$B$30)))</f>
        <v>41984.967342714081</v>
      </c>
      <c r="Z566" s="19">
        <f>IF(inputs!$B$27="YES",MAX(0,inputs!$B$31*(X566-inputs!$B$30)),0)</f>
        <v>0</v>
      </c>
      <c r="AA566" s="3">
        <f t="shared" si="37"/>
        <v>16797.146000000001</v>
      </c>
      <c r="AB566" s="1">
        <f t="shared" si="38"/>
        <v>0.68364000000001401</v>
      </c>
      <c r="AC566" s="8">
        <f t="shared" si="35"/>
        <v>39602.853999999999</v>
      </c>
    </row>
    <row r="567" spans="1:29" x14ac:dyDescent="0.2">
      <c r="A567" s="11">
        <f t="shared" si="36"/>
        <v>56500</v>
      </c>
      <c r="B567" s="15">
        <f>inputs!$C$3-MAX(0,MIN((calculations!A567-inputs!$B$8)*0.5,inputs!$C$3))+IF(AND(inputs!$B$23="YES",A567&lt;=inputs!$B$25),inputs!$B$24,0)</f>
        <v>12570</v>
      </c>
      <c r="C567" s="15">
        <f>MAX(0,MIN(A567-B567,inputs!$C$4)*inputs!$B$3)</f>
        <v>7540</v>
      </c>
      <c r="D567" s="16">
        <f>MAX(0,(MIN(A567,inputs!$C$5)-(inputs!$C$4+B567))*inputs!$B$4)</f>
        <v>2492</v>
      </c>
      <c r="E567" s="16">
        <f>MAX(0, (calculations!A567-inputs!$C$5)*inputs!$B$5)</f>
        <v>0</v>
      </c>
      <c r="F567" s="19">
        <f>MAX(0,inputs!$B$13*(MIN(calculations!A567,inputs!$C$14)-inputs!$C$13))+MAX(0,inputs!$B$14*(calculations!A567-inputs!$C$14))</f>
        <v>5119.8500000000004</v>
      </c>
      <c r="G567" s="22">
        <f>MAX(MIN((calculations!A567-inputs!$B$21)/10000,100%),0) * inputs!$B$18</f>
        <v>1713.66</v>
      </c>
      <c r="H567" s="24">
        <f>MIN(inputs!$B$32,A567)</f>
        <v>20000</v>
      </c>
      <c r="I567" s="24">
        <f>inputs!$B$29*(1+inputs!$B$33)-MAX(0,inputs!$B$31*(H567-inputs!$B$30))</f>
        <v>46486.999999999993</v>
      </c>
      <c r="J567" s="19">
        <f>$H567+(INT(COLUMN(J$1)/2) - 5) * ($A567-$H567)/9</f>
        <v>20000</v>
      </c>
      <c r="K567" s="24">
        <f>MAX(0,I567*(1+inputs!$B$33)-MAX(0,inputs!$B$31*(J567-inputs!$B$30)))</f>
        <v>47184.304999999986</v>
      </c>
      <c r="L567" s="19">
        <f>$H567+(INT(COLUMN(L$1)/2) - 5) * ($A567-$H567)/9</f>
        <v>24055.555555555555</v>
      </c>
      <c r="M567" s="24">
        <f>MAX(0,K567*(1+inputs!$B$33)-MAX(0,inputs!$B$31*(L567-inputs!$B$30)))</f>
        <v>47543.629574999977</v>
      </c>
      <c r="N567" s="19">
        <f>$H567+(INT(COLUMN(N$1)/2) - 5) * ($A567-$H567)/9</f>
        <v>28111.111111111109</v>
      </c>
      <c r="O567" s="24">
        <f>MAX(0,M567*(1+inputs!$B$33)-MAX(0,inputs!$B$31*(N567-inputs!$B$30)))</f>
        <v>47543.344018624972</v>
      </c>
      <c r="P567" s="19">
        <f>$H567+(INT(COLUMN(P$1)/2) - 5) * ($A567-$H567)/9</f>
        <v>32166.666666666664</v>
      </c>
      <c r="Q567" s="24">
        <f>MAX(0,O567*(1+inputs!$B$33)-MAX(0,inputs!$B$31*(P567-inputs!$B$30)))</f>
        <v>47178.054178904342</v>
      </c>
      <c r="R567" s="19">
        <f>$H567+(INT(COLUMN(R$1)/2) - 5) * ($A567-$H567)/9</f>
        <v>36222.222222222219</v>
      </c>
      <c r="S567" s="24">
        <f>MAX(0,Q567*(1+inputs!$B$33)-MAX(0,inputs!$B$31*(R567-inputs!$B$30)))</f>
        <v>46442.284991587898</v>
      </c>
      <c r="T567" s="19">
        <f>$H567+(INT(COLUMN(T$1)/2) - 5) * ($A567-$H567)/9</f>
        <v>40277.777777777781</v>
      </c>
      <c r="U567" s="24">
        <f>MAX(0,S567*(1+inputs!$B$33)-MAX(0,inputs!$B$31*(T567-inputs!$B$30)))</f>
        <v>45330.479266461713</v>
      </c>
      <c r="V567" s="19">
        <f>$H567+(INT(COLUMN(V$1)/2) - 5) * ($A567-$H567)/9</f>
        <v>44333.333333333328</v>
      </c>
      <c r="W567" s="24">
        <f>MAX(0,U567*(1+inputs!$B$33)-MAX(0,inputs!$B$31*(V567-inputs!$B$30)))</f>
        <v>43836.996455458633</v>
      </c>
      <c r="X567" s="19">
        <f>$H567+(INT(COLUMN(X$1)/2) - 5) * ($A567-$H567)/9</f>
        <v>48388.888888888891</v>
      </c>
      <c r="Y567" s="24">
        <f>MAX(0,W567*(1+inputs!$B$33)-MAX(0,inputs!$B$31*(X567-inputs!$B$30)))</f>
        <v>41956.111402290509</v>
      </c>
      <c r="Z567" s="19">
        <f>IF(inputs!$B$27="YES",MAX(0,inputs!$B$31*(X567-inputs!$B$30)),0)</f>
        <v>0</v>
      </c>
      <c r="AA567" s="3">
        <f t="shared" si="37"/>
        <v>16865.510000000002</v>
      </c>
      <c r="AB567" s="1">
        <f t="shared" si="38"/>
        <v>0.6836399999999776</v>
      </c>
      <c r="AC567" s="8">
        <f t="shared" si="35"/>
        <v>39634.49</v>
      </c>
    </row>
    <row r="568" spans="1:29" x14ac:dyDescent="0.2">
      <c r="A568" s="11">
        <f t="shared" si="36"/>
        <v>56600</v>
      </c>
      <c r="B568" s="15">
        <f>inputs!$C$3-MAX(0,MIN((calculations!A568-inputs!$B$8)*0.5,inputs!$C$3))+IF(AND(inputs!$B$23="YES",A568&lt;=inputs!$B$25),inputs!$B$24,0)</f>
        <v>12570</v>
      </c>
      <c r="C568" s="15">
        <f>MAX(0,MIN(A568-B568,inputs!$C$4)*inputs!$B$3)</f>
        <v>7540</v>
      </c>
      <c r="D568" s="16">
        <f>MAX(0,(MIN(A568,inputs!$C$5)-(inputs!$C$4+B568))*inputs!$B$4)</f>
        <v>2532</v>
      </c>
      <c r="E568" s="16">
        <f>MAX(0, (calculations!A568-inputs!$C$5)*inputs!$B$5)</f>
        <v>0</v>
      </c>
      <c r="F568" s="19">
        <f>MAX(0,inputs!$B$13*(MIN(calculations!A568,inputs!$C$14)-inputs!$C$13))+MAX(0,inputs!$B$14*(calculations!A568-inputs!$C$14))</f>
        <v>5121.8500000000004</v>
      </c>
      <c r="G568" s="22">
        <f>MAX(MIN((calculations!A568-inputs!$B$21)/10000,100%),0) * inputs!$B$18</f>
        <v>1740.0240000000001</v>
      </c>
      <c r="H568" s="24">
        <f>MIN(inputs!$B$32,A568)</f>
        <v>20000</v>
      </c>
      <c r="I568" s="24">
        <f>inputs!$B$29*(1+inputs!$B$33)-MAX(0,inputs!$B$31*(H568-inputs!$B$30))</f>
        <v>46486.999999999993</v>
      </c>
      <c r="J568" s="19">
        <f>$H568+(INT(COLUMN(J$1)/2) - 5) * ($A568-$H568)/9</f>
        <v>20000</v>
      </c>
      <c r="K568" s="24">
        <f>MAX(0,I568*(1+inputs!$B$33)-MAX(0,inputs!$B$31*(J568-inputs!$B$30)))</f>
        <v>47184.304999999986</v>
      </c>
      <c r="L568" s="19">
        <f>$H568+(INT(COLUMN(L$1)/2) - 5) * ($A568-$H568)/9</f>
        <v>24066.666666666668</v>
      </c>
      <c r="M568" s="24">
        <f>MAX(0,K568*(1+inputs!$B$33)-MAX(0,inputs!$B$31*(L568-inputs!$B$30)))</f>
        <v>47542.629574999977</v>
      </c>
      <c r="N568" s="19">
        <f>$H568+(INT(COLUMN(N$1)/2) - 5) * ($A568-$H568)/9</f>
        <v>28133.333333333332</v>
      </c>
      <c r="O568" s="24">
        <f>MAX(0,M568*(1+inputs!$B$33)-MAX(0,inputs!$B$31*(N568-inputs!$B$30)))</f>
        <v>47540.329018624972</v>
      </c>
      <c r="P568" s="19">
        <f>$H568+(INT(COLUMN(P$1)/2) - 5) * ($A568-$H568)/9</f>
        <v>32200</v>
      </c>
      <c r="Q568" s="24">
        <f>MAX(0,O568*(1+inputs!$B$33)-MAX(0,inputs!$B$31*(P568-inputs!$B$30)))</f>
        <v>47171.993953904341</v>
      </c>
      <c r="R568" s="19">
        <f>$H568+(INT(COLUMN(R$1)/2) - 5) * ($A568-$H568)/9</f>
        <v>36266.666666666664</v>
      </c>
      <c r="S568" s="24">
        <f>MAX(0,Q568*(1+inputs!$B$33)-MAX(0,inputs!$B$31*(R568-inputs!$B$30)))</f>
        <v>46432.133863212897</v>
      </c>
      <c r="T568" s="19">
        <f>$H568+(INT(COLUMN(T$1)/2) - 5) * ($A568-$H568)/9</f>
        <v>40333.333333333328</v>
      </c>
      <c r="U568" s="24">
        <f>MAX(0,S568*(1+inputs!$B$33)-MAX(0,inputs!$B$31*(T568-inputs!$B$30)))</f>
        <v>45315.175871161082</v>
      </c>
      <c r="V568" s="19">
        <f>$H568+(INT(COLUMN(V$1)/2) - 5) * ($A568-$H568)/9</f>
        <v>44400</v>
      </c>
      <c r="W568" s="24">
        <f>MAX(0,U568*(1+inputs!$B$33)-MAX(0,inputs!$B$31*(V568-inputs!$B$30)))</f>
        <v>43815.463509228488</v>
      </c>
      <c r="X568" s="19">
        <f>$H568+(INT(COLUMN(X$1)/2) - 5) * ($A568-$H568)/9</f>
        <v>48466.666666666672</v>
      </c>
      <c r="Y568" s="24">
        <f>MAX(0,W568*(1+inputs!$B$33)-MAX(0,inputs!$B$31*(X568-inputs!$B$30)))</f>
        <v>41927.255461866909</v>
      </c>
      <c r="Z568" s="19">
        <f>IF(inputs!$B$27="YES",MAX(0,inputs!$B$31*(X568-inputs!$B$30)),0)</f>
        <v>0</v>
      </c>
      <c r="AA568" s="3">
        <f t="shared" si="37"/>
        <v>16933.874</v>
      </c>
      <c r="AB568" s="1">
        <f t="shared" si="38"/>
        <v>0.68364000000001401</v>
      </c>
      <c r="AC568" s="8">
        <f t="shared" si="35"/>
        <v>39666.126000000004</v>
      </c>
    </row>
    <row r="569" spans="1:29" x14ac:dyDescent="0.2">
      <c r="A569" s="11">
        <f t="shared" si="36"/>
        <v>56700</v>
      </c>
      <c r="B569" s="15">
        <f>inputs!$C$3-MAX(0,MIN((calculations!A569-inputs!$B$8)*0.5,inputs!$C$3))+IF(AND(inputs!$B$23="YES",A569&lt;=inputs!$B$25),inputs!$B$24,0)</f>
        <v>12570</v>
      </c>
      <c r="C569" s="15">
        <f>MAX(0,MIN(A569-B569,inputs!$C$4)*inputs!$B$3)</f>
        <v>7540</v>
      </c>
      <c r="D569" s="16">
        <f>MAX(0,(MIN(A569,inputs!$C$5)-(inputs!$C$4+B569))*inputs!$B$4)</f>
        <v>2572</v>
      </c>
      <c r="E569" s="16">
        <f>MAX(0, (calculations!A569-inputs!$C$5)*inputs!$B$5)</f>
        <v>0</v>
      </c>
      <c r="F569" s="19">
        <f>MAX(0,inputs!$B$13*(MIN(calculations!A569,inputs!$C$14)-inputs!$C$13))+MAX(0,inputs!$B$14*(calculations!A569-inputs!$C$14))</f>
        <v>5123.8500000000004</v>
      </c>
      <c r="G569" s="22">
        <f>MAX(MIN((calculations!A569-inputs!$B$21)/10000,100%),0) * inputs!$B$18</f>
        <v>1766.3880000000001</v>
      </c>
      <c r="H569" s="24">
        <f>MIN(inputs!$B$32,A569)</f>
        <v>20000</v>
      </c>
      <c r="I569" s="24">
        <f>inputs!$B$29*(1+inputs!$B$33)-MAX(0,inputs!$B$31*(H569-inputs!$B$30))</f>
        <v>46486.999999999993</v>
      </c>
      <c r="J569" s="19">
        <f>$H569+(INT(COLUMN(J$1)/2) - 5) * ($A569-$H569)/9</f>
        <v>20000</v>
      </c>
      <c r="K569" s="24">
        <f>MAX(0,I569*(1+inputs!$B$33)-MAX(0,inputs!$B$31*(J569-inputs!$B$30)))</f>
        <v>47184.304999999986</v>
      </c>
      <c r="L569" s="19">
        <f>$H569+(INT(COLUMN(L$1)/2) - 5) * ($A569-$H569)/9</f>
        <v>24077.777777777777</v>
      </c>
      <c r="M569" s="24">
        <f>MAX(0,K569*(1+inputs!$B$33)-MAX(0,inputs!$B$31*(L569-inputs!$B$30)))</f>
        <v>47541.629574999977</v>
      </c>
      <c r="N569" s="19">
        <f>$H569+(INT(COLUMN(N$1)/2) - 5) * ($A569-$H569)/9</f>
        <v>28155.555555555555</v>
      </c>
      <c r="O569" s="24">
        <f>MAX(0,M569*(1+inputs!$B$33)-MAX(0,inputs!$B$31*(N569-inputs!$B$30)))</f>
        <v>47537.314018624973</v>
      </c>
      <c r="P569" s="19">
        <f>$H569+(INT(COLUMN(P$1)/2) - 5) * ($A569-$H569)/9</f>
        <v>32233.333333333336</v>
      </c>
      <c r="Q569" s="24">
        <f>MAX(0,O569*(1+inputs!$B$33)-MAX(0,inputs!$B$31*(P569-inputs!$B$30)))</f>
        <v>47165.93372890434</v>
      </c>
      <c r="R569" s="19">
        <f>$H569+(INT(COLUMN(R$1)/2) - 5) * ($A569-$H569)/9</f>
        <v>36311.111111111109</v>
      </c>
      <c r="S569" s="24">
        <f>MAX(0,Q569*(1+inputs!$B$33)-MAX(0,inputs!$B$31*(R569-inputs!$B$30)))</f>
        <v>46421.982734837897</v>
      </c>
      <c r="T569" s="19">
        <f>$H569+(INT(COLUMN(T$1)/2) - 5) * ($A569-$H569)/9</f>
        <v>40388.888888888891</v>
      </c>
      <c r="U569" s="24">
        <f>MAX(0,S569*(1+inputs!$B$33)-MAX(0,inputs!$B$31*(T569-inputs!$B$30)))</f>
        <v>45299.872475860459</v>
      </c>
      <c r="V569" s="19">
        <f>$H569+(INT(COLUMN(V$1)/2) - 5) * ($A569-$H569)/9</f>
        <v>44466.666666666672</v>
      </c>
      <c r="W569" s="24">
        <f>MAX(0,U569*(1+inputs!$B$33)-MAX(0,inputs!$B$31*(V569-inputs!$B$30)))</f>
        <v>43793.930562998357</v>
      </c>
      <c r="X569" s="19">
        <f>$H569+(INT(COLUMN(X$1)/2) - 5) * ($A569-$H569)/9</f>
        <v>48544.444444444445</v>
      </c>
      <c r="Y569" s="24">
        <f>MAX(0,W569*(1+inputs!$B$33)-MAX(0,inputs!$B$31*(X569-inputs!$B$30)))</f>
        <v>41898.399521443323</v>
      </c>
      <c r="Z569" s="19">
        <f>IF(inputs!$B$27="YES",MAX(0,inputs!$B$31*(X569-inputs!$B$30)),0)</f>
        <v>0</v>
      </c>
      <c r="AA569" s="3">
        <f t="shared" si="37"/>
        <v>17002.238000000001</v>
      </c>
      <c r="AB569" s="1">
        <f t="shared" si="38"/>
        <v>0.6836399999999776</v>
      </c>
      <c r="AC569" s="8">
        <f t="shared" si="35"/>
        <v>39697.762000000002</v>
      </c>
    </row>
    <row r="570" spans="1:29" x14ac:dyDescent="0.2">
      <c r="A570" s="11">
        <f t="shared" si="36"/>
        <v>56800</v>
      </c>
      <c r="B570" s="15">
        <f>inputs!$C$3-MAX(0,MIN((calculations!A570-inputs!$B$8)*0.5,inputs!$C$3))+IF(AND(inputs!$B$23="YES",A570&lt;=inputs!$B$25),inputs!$B$24,0)</f>
        <v>12570</v>
      </c>
      <c r="C570" s="15">
        <f>MAX(0,MIN(A570-B570,inputs!$C$4)*inputs!$B$3)</f>
        <v>7540</v>
      </c>
      <c r="D570" s="16">
        <f>MAX(0,(MIN(A570,inputs!$C$5)-(inputs!$C$4+B570))*inputs!$B$4)</f>
        <v>2612</v>
      </c>
      <c r="E570" s="16">
        <f>MAX(0, (calculations!A570-inputs!$C$5)*inputs!$B$5)</f>
        <v>0</v>
      </c>
      <c r="F570" s="19">
        <f>MAX(0,inputs!$B$13*(MIN(calculations!A570,inputs!$C$14)-inputs!$C$13))+MAX(0,inputs!$B$14*(calculations!A570-inputs!$C$14))</f>
        <v>5125.8500000000004</v>
      </c>
      <c r="G570" s="22">
        <f>MAX(MIN((calculations!A570-inputs!$B$21)/10000,100%),0) * inputs!$B$18</f>
        <v>1792.7520000000002</v>
      </c>
      <c r="H570" s="24">
        <f>MIN(inputs!$B$32,A570)</f>
        <v>20000</v>
      </c>
      <c r="I570" s="24">
        <f>inputs!$B$29*(1+inputs!$B$33)-MAX(0,inputs!$B$31*(H570-inputs!$B$30))</f>
        <v>46486.999999999993</v>
      </c>
      <c r="J570" s="19">
        <f>$H570+(INT(COLUMN(J$1)/2) - 5) * ($A570-$H570)/9</f>
        <v>20000</v>
      </c>
      <c r="K570" s="24">
        <f>MAX(0,I570*(1+inputs!$B$33)-MAX(0,inputs!$B$31*(J570-inputs!$B$30)))</f>
        <v>47184.304999999986</v>
      </c>
      <c r="L570" s="19">
        <f>$H570+(INT(COLUMN(L$1)/2) - 5) * ($A570-$H570)/9</f>
        <v>24088.888888888891</v>
      </c>
      <c r="M570" s="24">
        <f>MAX(0,K570*(1+inputs!$B$33)-MAX(0,inputs!$B$31*(L570-inputs!$B$30)))</f>
        <v>47540.629574999977</v>
      </c>
      <c r="N570" s="19">
        <f>$H570+(INT(COLUMN(N$1)/2) - 5) * ($A570-$H570)/9</f>
        <v>28177.777777777777</v>
      </c>
      <c r="O570" s="24">
        <f>MAX(0,M570*(1+inputs!$B$33)-MAX(0,inputs!$B$31*(N570-inputs!$B$30)))</f>
        <v>47534.299018624966</v>
      </c>
      <c r="P570" s="19">
        <f>$H570+(INT(COLUMN(P$1)/2) - 5) * ($A570-$H570)/9</f>
        <v>32266.666666666664</v>
      </c>
      <c r="Q570" s="24">
        <f>MAX(0,O570*(1+inputs!$B$33)-MAX(0,inputs!$B$31*(P570-inputs!$B$30)))</f>
        <v>47159.873503904331</v>
      </c>
      <c r="R570" s="19">
        <f>$H570+(INT(COLUMN(R$1)/2) - 5) * ($A570-$H570)/9</f>
        <v>36355.555555555555</v>
      </c>
      <c r="S570" s="24">
        <f>MAX(0,Q570*(1+inputs!$B$33)-MAX(0,inputs!$B$31*(R570-inputs!$B$30)))</f>
        <v>46411.831606462889</v>
      </c>
      <c r="T570" s="19">
        <f>$H570+(INT(COLUMN(T$1)/2) - 5) * ($A570-$H570)/9</f>
        <v>40444.444444444445</v>
      </c>
      <c r="U570" s="24">
        <f>MAX(0,S570*(1+inputs!$B$33)-MAX(0,inputs!$B$31*(T570-inputs!$B$30)))</f>
        <v>45284.569080559828</v>
      </c>
      <c r="V570" s="19">
        <f>$H570+(INT(COLUMN(V$1)/2) - 5) * ($A570-$H570)/9</f>
        <v>44533.333333333328</v>
      </c>
      <c r="W570" s="24">
        <f>MAX(0,U570*(1+inputs!$B$33)-MAX(0,inputs!$B$31*(V570-inputs!$B$30)))</f>
        <v>43772.397616768219</v>
      </c>
      <c r="X570" s="19">
        <f>$H570+(INT(COLUMN(X$1)/2) - 5) * ($A570-$H570)/9</f>
        <v>48622.222222222219</v>
      </c>
      <c r="Y570" s="24">
        <f>MAX(0,W570*(1+inputs!$B$33)-MAX(0,inputs!$B$31*(X570-inputs!$B$30)))</f>
        <v>41869.543581019738</v>
      </c>
      <c r="Z570" s="19">
        <f>IF(inputs!$B$27="YES",MAX(0,inputs!$B$31*(X570-inputs!$B$30)),0)</f>
        <v>0</v>
      </c>
      <c r="AA570" s="3">
        <f t="shared" si="37"/>
        <v>17070.601999999999</v>
      </c>
      <c r="AB570" s="1">
        <f t="shared" si="38"/>
        <v>0.68364000000001401</v>
      </c>
      <c r="AC570" s="8">
        <f t="shared" si="35"/>
        <v>39729.398000000001</v>
      </c>
    </row>
    <row r="571" spans="1:29" x14ac:dyDescent="0.2">
      <c r="A571" s="11">
        <f t="shared" si="36"/>
        <v>56900</v>
      </c>
      <c r="B571" s="15">
        <f>inputs!$C$3-MAX(0,MIN((calculations!A571-inputs!$B$8)*0.5,inputs!$C$3))+IF(AND(inputs!$B$23="YES",A571&lt;=inputs!$B$25),inputs!$B$24,0)</f>
        <v>12570</v>
      </c>
      <c r="C571" s="15">
        <f>MAX(0,MIN(A571-B571,inputs!$C$4)*inputs!$B$3)</f>
        <v>7540</v>
      </c>
      <c r="D571" s="16">
        <f>MAX(0,(MIN(A571,inputs!$C$5)-(inputs!$C$4+B571))*inputs!$B$4)</f>
        <v>2652</v>
      </c>
      <c r="E571" s="16">
        <f>MAX(0, (calculations!A571-inputs!$C$5)*inputs!$B$5)</f>
        <v>0</v>
      </c>
      <c r="F571" s="19">
        <f>MAX(0,inputs!$B$13*(MIN(calculations!A571,inputs!$C$14)-inputs!$C$13))+MAX(0,inputs!$B$14*(calculations!A571-inputs!$C$14))</f>
        <v>5127.8500000000004</v>
      </c>
      <c r="G571" s="22">
        <f>MAX(MIN((calculations!A571-inputs!$B$21)/10000,100%),0) * inputs!$B$18</f>
        <v>1819.116</v>
      </c>
      <c r="H571" s="24">
        <f>MIN(inputs!$B$32,A571)</f>
        <v>20000</v>
      </c>
      <c r="I571" s="24">
        <f>inputs!$B$29*(1+inputs!$B$33)-MAX(0,inputs!$B$31*(H571-inputs!$B$30))</f>
        <v>46486.999999999993</v>
      </c>
      <c r="J571" s="19">
        <f>$H571+(INT(COLUMN(J$1)/2) - 5) * ($A571-$H571)/9</f>
        <v>20000</v>
      </c>
      <c r="K571" s="24">
        <f>MAX(0,I571*(1+inputs!$B$33)-MAX(0,inputs!$B$31*(J571-inputs!$B$30)))</f>
        <v>47184.304999999986</v>
      </c>
      <c r="L571" s="19">
        <f>$H571+(INT(COLUMN(L$1)/2) - 5) * ($A571-$H571)/9</f>
        <v>24100</v>
      </c>
      <c r="M571" s="24">
        <f>MAX(0,K571*(1+inputs!$B$33)-MAX(0,inputs!$B$31*(L571-inputs!$B$30)))</f>
        <v>47539.629574999977</v>
      </c>
      <c r="N571" s="19">
        <f>$H571+(INT(COLUMN(N$1)/2) - 5) * ($A571-$H571)/9</f>
        <v>28200</v>
      </c>
      <c r="O571" s="24">
        <f>MAX(0,M571*(1+inputs!$B$33)-MAX(0,inputs!$B$31*(N571-inputs!$B$30)))</f>
        <v>47531.284018624967</v>
      </c>
      <c r="P571" s="19">
        <f>$H571+(INT(COLUMN(P$1)/2) - 5) * ($A571-$H571)/9</f>
        <v>32300</v>
      </c>
      <c r="Q571" s="24">
        <f>MAX(0,O571*(1+inputs!$B$33)-MAX(0,inputs!$B$31*(P571-inputs!$B$30)))</f>
        <v>47153.813278904337</v>
      </c>
      <c r="R571" s="19">
        <f>$H571+(INT(COLUMN(R$1)/2) - 5) * ($A571-$H571)/9</f>
        <v>36400</v>
      </c>
      <c r="S571" s="24">
        <f>MAX(0,Q571*(1+inputs!$B$33)-MAX(0,inputs!$B$31*(R571-inputs!$B$30)))</f>
        <v>46401.680478087896</v>
      </c>
      <c r="T571" s="19">
        <f>$H571+(INT(COLUMN(T$1)/2) - 5) * ($A571-$H571)/9</f>
        <v>40500</v>
      </c>
      <c r="U571" s="24">
        <f>MAX(0,S571*(1+inputs!$B$33)-MAX(0,inputs!$B$31*(T571-inputs!$B$30)))</f>
        <v>45269.265685259204</v>
      </c>
      <c r="V571" s="19">
        <f>$H571+(INT(COLUMN(V$1)/2) - 5) * ($A571-$H571)/9</f>
        <v>44600</v>
      </c>
      <c r="W571" s="24">
        <f>MAX(0,U571*(1+inputs!$B$33)-MAX(0,inputs!$B$31*(V571-inputs!$B$30)))</f>
        <v>43750.864670538089</v>
      </c>
      <c r="X571" s="19">
        <f>$H571+(INT(COLUMN(X$1)/2) - 5) * ($A571-$H571)/9</f>
        <v>48700</v>
      </c>
      <c r="Y571" s="24">
        <f>MAX(0,W571*(1+inputs!$B$33)-MAX(0,inputs!$B$31*(X571-inputs!$B$30)))</f>
        <v>41840.687640596152</v>
      </c>
      <c r="Z571" s="19">
        <f>IF(inputs!$B$27="YES",MAX(0,inputs!$B$31*(X571-inputs!$B$30)),0)</f>
        <v>0</v>
      </c>
      <c r="AA571" s="3">
        <f t="shared" si="37"/>
        <v>17138.966</v>
      </c>
      <c r="AB571" s="1">
        <f t="shared" si="38"/>
        <v>0.68364000000001401</v>
      </c>
      <c r="AC571" s="8">
        <f t="shared" si="35"/>
        <v>39761.034</v>
      </c>
    </row>
    <row r="572" spans="1:29" x14ac:dyDescent="0.2">
      <c r="A572" s="11">
        <f t="shared" si="36"/>
        <v>57000</v>
      </c>
      <c r="B572" s="15">
        <f>inputs!$C$3-MAX(0,MIN((calculations!A572-inputs!$B$8)*0.5,inputs!$C$3))+IF(AND(inputs!$B$23="YES",A572&lt;=inputs!$B$25),inputs!$B$24,0)</f>
        <v>12570</v>
      </c>
      <c r="C572" s="15">
        <f>MAX(0,MIN(A572-B572,inputs!$C$4)*inputs!$B$3)</f>
        <v>7540</v>
      </c>
      <c r="D572" s="16">
        <f>MAX(0,(MIN(A572,inputs!$C$5)-(inputs!$C$4+B572))*inputs!$B$4)</f>
        <v>2692</v>
      </c>
      <c r="E572" s="16">
        <f>MAX(0, (calculations!A572-inputs!$C$5)*inputs!$B$5)</f>
        <v>0</v>
      </c>
      <c r="F572" s="19">
        <f>MAX(0,inputs!$B$13*(MIN(calculations!A572,inputs!$C$14)-inputs!$C$13))+MAX(0,inputs!$B$14*(calculations!A572-inputs!$C$14))</f>
        <v>5129.8500000000004</v>
      </c>
      <c r="G572" s="22">
        <f>MAX(MIN((calculations!A572-inputs!$B$21)/10000,100%),0) * inputs!$B$18</f>
        <v>1845.48</v>
      </c>
      <c r="H572" s="24">
        <f>MIN(inputs!$B$32,A572)</f>
        <v>20000</v>
      </c>
      <c r="I572" s="24">
        <f>inputs!$B$29*(1+inputs!$B$33)-MAX(0,inputs!$B$31*(H572-inputs!$B$30))</f>
        <v>46486.999999999993</v>
      </c>
      <c r="J572" s="19">
        <f>$H572+(INT(COLUMN(J$1)/2) - 5) * ($A572-$H572)/9</f>
        <v>20000</v>
      </c>
      <c r="K572" s="24">
        <f>MAX(0,I572*(1+inputs!$B$33)-MAX(0,inputs!$B$31*(J572-inputs!$B$30)))</f>
        <v>47184.304999999986</v>
      </c>
      <c r="L572" s="19">
        <f>$H572+(INT(COLUMN(L$1)/2) - 5) * ($A572-$H572)/9</f>
        <v>24111.111111111109</v>
      </c>
      <c r="M572" s="24">
        <f>MAX(0,K572*(1+inputs!$B$33)-MAX(0,inputs!$B$31*(L572-inputs!$B$30)))</f>
        <v>47538.629574999977</v>
      </c>
      <c r="N572" s="19">
        <f>$H572+(INT(COLUMN(N$1)/2) - 5) * ($A572-$H572)/9</f>
        <v>28222.222222222223</v>
      </c>
      <c r="O572" s="24">
        <f>MAX(0,M572*(1+inputs!$B$33)-MAX(0,inputs!$B$31*(N572-inputs!$B$30)))</f>
        <v>47528.269018624967</v>
      </c>
      <c r="P572" s="19">
        <f>$H572+(INT(COLUMN(P$1)/2) - 5) * ($A572-$H572)/9</f>
        <v>32333.333333333336</v>
      </c>
      <c r="Q572" s="24">
        <f>MAX(0,O572*(1+inputs!$B$33)-MAX(0,inputs!$B$31*(P572-inputs!$B$30)))</f>
        <v>47147.753053904336</v>
      </c>
      <c r="R572" s="19">
        <f>$H572+(INT(COLUMN(R$1)/2) - 5) * ($A572-$H572)/9</f>
        <v>36444.444444444445</v>
      </c>
      <c r="S572" s="24">
        <f>MAX(0,Q572*(1+inputs!$B$33)-MAX(0,inputs!$B$31*(R572-inputs!$B$30)))</f>
        <v>46391.529349712895</v>
      </c>
      <c r="T572" s="19">
        <f>$H572+(INT(COLUMN(T$1)/2) - 5) * ($A572-$H572)/9</f>
        <v>40555.555555555555</v>
      </c>
      <c r="U572" s="24">
        <f>MAX(0,S572*(1+inputs!$B$33)-MAX(0,inputs!$B$31*(T572-inputs!$B$30)))</f>
        <v>45253.962289958581</v>
      </c>
      <c r="V572" s="19">
        <f>$H572+(INT(COLUMN(V$1)/2) - 5) * ($A572-$H572)/9</f>
        <v>44666.666666666672</v>
      </c>
      <c r="W572" s="24">
        <f>MAX(0,U572*(1+inputs!$B$33)-MAX(0,inputs!$B$31*(V572-inputs!$B$30)))</f>
        <v>43729.331724307951</v>
      </c>
      <c r="X572" s="19">
        <f>$H572+(INT(COLUMN(X$1)/2) - 5) * ($A572-$H572)/9</f>
        <v>48777.777777777781</v>
      </c>
      <c r="Y572" s="24">
        <f>MAX(0,W572*(1+inputs!$B$33)-MAX(0,inputs!$B$31*(X572-inputs!$B$30)))</f>
        <v>41811.831700172566</v>
      </c>
      <c r="Z572" s="19">
        <f>IF(inputs!$B$27="YES",MAX(0,inputs!$B$31*(X572-inputs!$B$30)),0)</f>
        <v>0</v>
      </c>
      <c r="AA572" s="3">
        <f t="shared" si="37"/>
        <v>17207.330000000002</v>
      </c>
      <c r="AB572" s="1">
        <f t="shared" si="38"/>
        <v>0.6836399999999776</v>
      </c>
      <c r="AC572" s="8">
        <f t="shared" si="35"/>
        <v>39792.67</v>
      </c>
    </row>
    <row r="573" spans="1:29" x14ac:dyDescent="0.2">
      <c r="A573" s="11">
        <f t="shared" si="36"/>
        <v>57100</v>
      </c>
      <c r="B573" s="15">
        <f>inputs!$C$3-MAX(0,MIN((calculations!A573-inputs!$B$8)*0.5,inputs!$C$3))+IF(AND(inputs!$B$23="YES",A573&lt;=inputs!$B$25),inputs!$B$24,0)</f>
        <v>12570</v>
      </c>
      <c r="C573" s="15">
        <f>MAX(0,MIN(A573-B573,inputs!$C$4)*inputs!$B$3)</f>
        <v>7540</v>
      </c>
      <c r="D573" s="16">
        <f>MAX(0,(MIN(A573,inputs!$C$5)-(inputs!$C$4+B573))*inputs!$B$4)</f>
        <v>2732</v>
      </c>
      <c r="E573" s="16">
        <f>MAX(0, (calculations!A573-inputs!$C$5)*inputs!$B$5)</f>
        <v>0</v>
      </c>
      <c r="F573" s="19">
        <f>MAX(0,inputs!$B$13*(MIN(calculations!A573,inputs!$C$14)-inputs!$C$13))+MAX(0,inputs!$B$14*(calculations!A573-inputs!$C$14))</f>
        <v>5131.8500000000004</v>
      </c>
      <c r="G573" s="22">
        <f>MAX(MIN((calculations!A573-inputs!$B$21)/10000,100%),0) * inputs!$B$18</f>
        <v>1871.8440000000001</v>
      </c>
      <c r="H573" s="24">
        <f>MIN(inputs!$B$32,A573)</f>
        <v>20000</v>
      </c>
      <c r="I573" s="24">
        <f>inputs!$B$29*(1+inputs!$B$33)-MAX(0,inputs!$B$31*(H573-inputs!$B$30))</f>
        <v>46486.999999999993</v>
      </c>
      <c r="J573" s="19">
        <f>$H573+(INT(COLUMN(J$1)/2) - 5) * ($A573-$H573)/9</f>
        <v>20000</v>
      </c>
      <c r="K573" s="24">
        <f>MAX(0,I573*(1+inputs!$B$33)-MAX(0,inputs!$B$31*(J573-inputs!$B$30)))</f>
        <v>47184.304999999986</v>
      </c>
      <c r="L573" s="19">
        <f>$H573+(INT(COLUMN(L$1)/2) - 5) * ($A573-$H573)/9</f>
        <v>24122.222222222223</v>
      </c>
      <c r="M573" s="24">
        <f>MAX(0,K573*(1+inputs!$B$33)-MAX(0,inputs!$B$31*(L573-inputs!$B$30)))</f>
        <v>47537.629574999977</v>
      </c>
      <c r="N573" s="19">
        <f>$H573+(INT(COLUMN(N$1)/2) - 5) * ($A573-$H573)/9</f>
        <v>28244.444444444445</v>
      </c>
      <c r="O573" s="24">
        <f>MAX(0,M573*(1+inputs!$B$33)-MAX(0,inputs!$B$31*(N573-inputs!$B$30)))</f>
        <v>47525.254018624968</v>
      </c>
      <c r="P573" s="19">
        <f>$H573+(INT(COLUMN(P$1)/2) - 5) * ($A573-$H573)/9</f>
        <v>32366.666666666664</v>
      </c>
      <c r="Q573" s="24">
        <f>MAX(0,O573*(1+inputs!$B$33)-MAX(0,inputs!$B$31*(P573-inputs!$B$30)))</f>
        <v>47141.692828904335</v>
      </c>
      <c r="R573" s="19">
        <f>$H573+(INT(COLUMN(R$1)/2) - 5) * ($A573-$H573)/9</f>
        <v>36488.888888888891</v>
      </c>
      <c r="S573" s="24">
        <f>MAX(0,Q573*(1+inputs!$B$33)-MAX(0,inputs!$B$31*(R573-inputs!$B$30)))</f>
        <v>46381.378221337895</v>
      </c>
      <c r="T573" s="19">
        <f>$H573+(INT(COLUMN(T$1)/2) - 5) * ($A573-$H573)/9</f>
        <v>40611.111111111109</v>
      </c>
      <c r="U573" s="24">
        <f>MAX(0,S573*(1+inputs!$B$33)-MAX(0,inputs!$B$31*(T573-inputs!$B$30)))</f>
        <v>45238.658894657958</v>
      </c>
      <c r="V573" s="19">
        <f>$H573+(INT(COLUMN(V$1)/2) - 5) * ($A573-$H573)/9</f>
        <v>44733.333333333328</v>
      </c>
      <c r="W573" s="24">
        <f>MAX(0,U573*(1+inputs!$B$33)-MAX(0,inputs!$B$31*(V573-inputs!$B$30)))</f>
        <v>43707.79877807782</v>
      </c>
      <c r="X573" s="19">
        <f>$H573+(INT(COLUMN(X$1)/2) - 5) * ($A573-$H573)/9</f>
        <v>48855.555555555555</v>
      </c>
      <c r="Y573" s="24">
        <f>MAX(0,W573*(1+inputs!$B$33)-MAX(0,inputs!$B$31*(X573-inputs!$B$30)))</f>
        <v>41782.975759748981</v>
      </c>
      <c r="Z573" s="19">
        <f>IF(inputs!$B$27="YES",MAX(0,inputs!$B$31*(X573-inputs!$B$30)),0)</f>
        <v>0</v>
      </c>
      <c r="AA573" s="3">
        <f t="shared" si="37"/>
        <v>17275.694</v>
      </c>
      <c r="AB573" s="1">
        <f t="shared" si="38"/>
        <v>0.68364000000001401</v>
      </c>
      <c r="AC573" s="8">
        <f t="shared" si="35"/>
        <v>39824.305999999997</v>
      </c>
    </row>
    <row r="574" spans="1:29" x14ac:dyDescent="0.2">
      <c r="A574" s="11">
        <f t="shared" si="36"/>
        <v>57200</v>
      </c>
      <c r="B574" s="15">
        <f>inputs!$C$3-MAX(0,MIN((calculations!A574-inputs!$B$8)*0.5,inputs!$C$3))+IF(AND(inputs!$B$23="YES",A574&lt;=inputs!$B$25),inputs!$B$24,0)</f>
        <v>12570</v>
      </c>
      <c r="C574" s="15">
        <f>MAX(0,MIN(A574-B574,inputs!$C$4)*inputs!$B$3)</f>
        <v>7540</v>
      </c>
      <c r="D574" s="16">
        <f>MAX(0,(MIN(A574,inputs!$C$5)-(inputs!$C$4+B574))*inputs!$B$4)</f>
        <v>2772</v>
      </c>
      <c r="E574" s="16">
        <f>MAX(0, (calculations!A574-inputs!$C$5)*inputs!$B$5)</f>
        <v>0</v>
      </c>
      <c r="F574" s="19">
        <f>MAX(0,inputs!$B$13*(MIN(calculations!A574,inputs!$C$14)-inputs!$C$13))+MAX(0,inputs!$B$14*(calculations!A574-inputs!$C$14))</f>
        <v>5133.8500000000004</v>
      </c>
      <c r="G574" s="22">
        <f>MAX(MIN((calculations!A574-inputs!$B$21)/10000,100%),0) * inputs!$B$18</f>
        <v>1898.2080000000001</v>
      </c>
      <c r="H574" s="24">
        <f>MIN(inputs!$B$32,A574)</f>
        <v>20000</v>
      </c>
      <c r="I574" s="24">
        <f>inputs!$B$29*(1+inputs!$B$33)-MAX(0,inputs!$B$31*(H574-inputs!$B$30))</f>
        <v>46486.999999999993</v>
      </c>
      <c r="J574" s="19">
        <f>$H574+(INT(COLUMN(J$1)/2) - 5) * ($A574-$H574)/9</f>
        <v>20000</v>
      </c>
      <c r="K574" s="24">
        <f>MAX(0,I574*(1+inputs!$B$33)-MAX(0,inputs!$B$31*(J574-inputs!$B$30)))</f>
        <v>47184.304999999986</v>
      </c>
      <c r="L574" s="19">
        <f>$H574+(INT(COLUMN(L$1)/2) - 5) * ($A574-$H574)/9</f>
        <v>24133.333333333332</v>
      </c>
      <c r="M574" s="24">
        <f>MAX(0,K574*(1+inputs!$B$33)-MAX(0,inputs!$B$31*(L574-inputs!$B$30)))</f>
        <v>47536.629574999977</v>
      </c>
      <c r="N574" s="19">
        <f>$H574+(INT(COLUMN(N$1)/2) - 5) * ($A574-$H574)/9</f>
        <v>28266.666666666664</v>
      </c>
      <c r="O574" s="24">
        <f>MAX(0,M574*(1+inputs!$B$33)-MAX(0,inputs!$B$31*(N574-inputs!$B$30)))</f>
        <v>47522.239018624969</v>
      </c>
      <c r="P574" s="19">
        <f>$H574+(INT(COLUMN(P$1)/2) - 5) * ($A574-$H574)/9</f>
        <v>32400</v>
      </c>
      <c r="Q574" s="24">
        <f>MAX(0,O574*(1+inputs!$B$33)-MAX(0,inputs!$B$31*(P574-inputs!$B$30)))</f>
        <v>47135.632603904334</v>
      </c>
      <c r="R574" s="19">
        <f>$H574+(INT(COLUMN(R$1)/2) - 5) * ($A574-$H574)/9</f>
        <v>36533.333333333328</v>
      </c>
      <c r="S574" s="24">
        <f>MAX(0,Q574*(1+inputs!$B$33)-MAX(0,inputs!$B$31*(R574-inputs!$B$30)))</f>
        <v>46371.227092962894</v>
      </c>
      <c r="T574" s="19">
        <f>$H574+(INT(COLUMN(T$1)/2) - 5) * ($A574-$H574)/9</f>
        <v>40666.666666666672</v>
      </c>
      <c r="U574" s="24">
        <f>MAX(0,S574*(1+inputs!$B$33)-MAX(0,inputs!$B$31*(T574-inputs!$B$30)))</f>
        <v>45223.355499357327</v>
      </c>
      <c r="V574" s="19">
        <f>$H574+(INT(COLUMN(V$1)/2) - 5) * ($A574-$H574)/9</f>
        <v>44800</v>
      </c>
      <c r="W574" s="24">
        <f>MAX(0,U574*(1+inputs!$B$33)-MAX(0,inputs!$B$31*(V574-inputs!$B$30)))</f>
        <v>43686.265831847682</v>
      </c>
      <c r="X574" s="19">
        <f>$H574+(INT(COLUMN(X$1)/2) - 5) * ($A574-$H574)/9</f>
        <v>48933.333333333328</v>
      </c>
      <c r="Y574" s="24">
        <f>MAX(0,W574*(1+inputs!$B$33)-MAX(0,inputs!$B$31*(X574-inputs!$B$30)))</f>
        <v>41754.119819325388</v>
      </c>
      <c r="Z574" s="19">
        <f>IF(inputs!$B$27="YES",MAX(0,inputs!$B$31*(X574-inputs!$B$30)),0)</f>
        <v>0</v>
      </c>
      <c r="AA574" s="3">
        <f t="shared" si="37"/>
        <v>17344.058000000001</v>
      </c>
      <c r="AB574" s="1">
        <f t="shared" si="38"/>
        <v>0.6836399999999776</v>
      </c>
      <c r="AC574" s="8">
        <f t="shared" si="35"/>
        <v>39855.941999999995</v>
      </c>
    </row>
    <row r="575" spans="1:29" x14ac:dyDescent="0.2">
      <c r="A575" s="11">
        <f t="shared" si="36"/>
        <v>57300</v>
      </c>
      <c r="B575" s="15">
        <f>inputs!$C$3-MAX(0,MIN((calculations!A575-inputs!$B$8)*0.5,inputs!$C$3))+IF(AND(inputs!$B$23="YES",A575&lt;=inputs!$B$25),inputs!$B$24,0)</f>
        <v>12570</v>
      </c>
      <c r="C575" s="15">
        <f>MAX(0,MIN(A575-B575,inputs!$C$4)*inputs!$B$3)</f>
        <v>7540</v>
      </c>
      <c r="D575" s="16">
        <f>MAX(0,(MIN(A575,inputs!$C$5)-(inputs!$C$4+B575))*inputs!$B$4)</f>
        <v>2812</v>
      </c>
      <c r="E575" s="16">
        <f>MAX(0, (calculations!A575-inputs!$C$5)*inputs!$B$5)</f>
        <v>0</v>
      </c>
      <c r="F575" s="19">
        <f>MAX(0,inputs!$B$13*(MIN(calculations!A575,inputs!$C$14)-inputs!$C$13))+MAX(0,inputs!$B$14*(calculations!A575-inputs!$C$14))</f>
        <v>5135.8500000000004</v>
      </c>
      <c r="G575" s="22">
        <f>MAX(MIN((calculations!A575-inputs!$B$21)/10000,100%),0) * inputs!$B$18</f>
        <v>1924.5720000000001</v>
      </c>
      <c r="H575" s="24">
        <f>MIN(inputs!$B$32,A575)</f>
        <v>20000</v>
      </c>
      <c r="I575" s="24">
        <f>inputs!$B$29*(1+inputs!$B$33)-MAX(0,inputs!$B$31*(H575-inputs!$B$30))</f>
        <v>46486.999999999993</v>
      </c>
      <c r="J575" s="19">
        <f>$H575+(INT(COLUMN(J$1)/2) - 5) * ($A575-$H575)/9</f>
        <v>20000</v>
      </c>
      <c r="K575" s="24">
        <f>MAX(0,I575*(1+inputs!$B$33)-MAX(0,inputs!$B$31*(J575-inputs!$B$30)))</f>
        <v>47184.304999999986</v>
      </c>
      <c r="L575" s="19">
        <f>$H575+(INT(COLUMN(L$1)/2) - 5) * ($A575-$H575)/9</f>
        <v>24144.444444444445</v>
      </c>
      <c r="M575" s="24">
        <f>MAX(0,K575*(1+inputs!$B$33)-MAX(0,inputs!$B$31*(L575-inputs!$B$30)))</f>
        <v>47535.629574999977</v>
      </c>
      <c r="N575" s="19">
        <f>$H575+(INT(COLUMN(N$1)/2) - 5) * ($A575-$H575)/9</f>
        <v>28288.888888888891</v>
      </c>
      <c r="O575" s="24">
        <f>MAX(0,M575*(1+inputs!$B$33)-MAX(0,inputs!$B$31*(N575-inputs!$B$30)))</f>
        <v>47519.224018624969</v>
      </c>
      <c r="P575" s="19">
        <f>$H575+(INT(COLUMN(P$1)/2) - 5) * ($A575-$H575)/9</f>
        <v>32433.333333333336</v>
      </c>
      <c r="Q575" s="24">
        <f>MAX(0,O575*(1+inputs!$B$33)-MAX(0,inputs!$B$31*(P575-inputs!$B$30)))</f>
        <v>47129.572378904333</v>
      </c>
      <c r="R575" s="19">
        <f>$H575+(INT(COLUMN(R$1)/2) - 5) * ($A575-$H575)/9</f>
        <v>36577.777777777781</v>
      </c>
      <c r="S575" s="24">
        <f>MAX(0,Q575*(1+inputs!$B$33)-MAX(0,inputs!$B$31*(R575-inputs!$B$30)))</f>
        <v>46361.075964587893</v>
      </c>
      <c r="T575" s="19">
        <f>$H575+(INT(COLUMN(T$1)/2) - 5) * ($A575-$H575)/9</f>
        <v>40722.222222222219</v>
      </c>
      <c r="U575" s="24">
        <f>MAX(0,S575*(1+inputs!$B$33)-MAX(0,inputs!$B$31*(T575-inputs!$B$30)))</f>
        <v>45208.052104056704</v>
      </c>
      <c r="V575" s="19">
        <f>$H575+(INT(COLUMN(V$1)/2) - 5) * ($A575-$H575)/9</f>
        <v>44866.666666666672</v>
      </c>
      <c r="W575" s="24">
        <f>MAX(0,U575*(1+inputs!$B$33)-MAX(0,inputs!$B$31*(V575-inputs!$B$30)))</f>
        <v>43664.732885617545</v>
      </c>
      <c r="X575" s="19">
        <f>$H575+(INT(COLUMN(X$1)/2) - 5) * ($A575-$H575)/9</f>
        <v>49011.111111111109</v>
      </c>
      <c r="Y575" s="24">
        <f>MAX(0,W575*(1+inputs!$B$33)-MAX(0,inputs!$B$31*(X575-inputs!$B$30)))</f>
        <v>41725.263878901802</v>
      </c>
      <c r="Z575" s="19">
        <f>IF(inputs!$B$27="YES",MAX(0,inputs!$B$31*(X575-inputs!$B$30)),0)</f>
        <v>0</v>
      </c>
      <c r="AA575" s="3">
        <f t="shared" si="37"/>
        <v>17412.421999999999</v>
      </c>
      <c r="AB575" s="1">
        <f t="shared" si="38"/>
        <v>0.68364000000001401</v>
      </c>
      <c r="AC575" s="8">
        <f t="shared" si="35"/>
        <v>39887.578000000001</v>
      </c>
    </row>
    <row r="576" spans="1:29" x14ac:dyDescent="0.2">
      <c r="A576" s="11">
        <f t="shared" si="36"/>
        <v>57400</v>
      </c>
      <c r="B576" s="15">
        <f>inputs!$C$3-MAX(0,MIN((calculations!A576-inputs!$B$8)*0.5,inputs!$C$3))+IF(AND(inputs!$B$23="YES",A576&lt;=inputs!$B$25),inputs!$B$24,0)</f>
        <v>12570</v>
      </c>
      <c r="C576" s="15">
        <f>MAX(0,MIN(A576-B576,inputs!$C$4)*inputs!$B$3)</f>
        <v>7540</v>
      </c>
      <c r="D576" s="16">
        <f>MAX(0,(MIN(A576,inputs!$C$5)-(inputs!$C$4+B576))*inputs!$B$4)</f>
        <v>2852</v>
      </c>
      <c r="E576" s="16">
        <f>MAX(0, (calculations!A576-inputs!$C$5)*inputs!$B$5)</f>
        <v>0</v>
      </c>
      <c r="F576" s="19">
        <f>MAX(0,inputs!$B$13*(MIN(calculations!A576,inputs!$C$14)-inputs!$C$13))+MAX(0,inputs!$B$14*(calculations!A576-inputs!$C$14))</f>
        <v>5137.8500000000004</v>
      </c>
      <c r="G576" s="22">
        <f>MAX(MIN((calculations!A576-inputs!$B$21)/10000,100%),0) * inputs!$B$18</f>
        <v>1950.9360000000001</v>
      </c>
      <c r="H576" s="24">
        <f>MIN(inputs!$B$32,A576)</f>
        <v>20000</v>
      </c>
      <c r="I576" s="24">
        <f>inputs!$B$29*(1+inputs!$B$33)-MAX(0,inputs!$B$31*(H576-inputs!$B$30))</f>
        <v>46486.999999999993</v>
      </c>
      <c r="J576" s="19">
        <f>$H576+(INT(COLUMN(J$1)/2) - 5) * ($A576-$H576)/9</f>
        <v>20000</v>
      </c>
      <c r="K576" s="24">
        <f>MAX(0,I576*(1+inputs!$B$33)-MAX(0,inputs!$B$31*(J576-inputs!$B$30)))</f>
        <v>47184.304999999986</v>
      </c>
      <c r="L576" s="19">
        <f>$H576+(INT(COLUMN(L$1)/2) - 5) * ($A576-$H576)/9</f>
        <v>24155.555555555555</v>
      </c>
      <c r="M576" s="24">
        <f>MAX(0,K576*(1+inputs!$B$33)-MAX(0,inputs!$B$31*(L576-inputs!$B$30)))</f>
        <v>47534.629574999977</v>
      </c>
      <c r="N576" s="19">
        <f>$H576+(INT(COLUMN(N$1)/2) - 5) * ($A576-$H576)/9</f>
        <v>28311.111111111109</v>
      </c>
      <c r="O576" s="24">
        <f>MAX(0,M576*(1+inputs!$B$33)-MAX(0,inputs!$B$31*(N576-inputs!$B$30)))</f>
        <v>47516.20901862497</v>
      </c>
      <c r="P576" s="19">
        <f>$H576+(INT(COLUMN(P$1)/2) - 5) * ($A576-$H576)/9</f>
        <v>32466.666666666664</v>
      </c>
      <c r="Q576" s="24">
        <f>MAX(0,O576*(1+inputs!$B$33)-MAX(0,inputs!$B$31*(P576-inputs!$B$30)))</f>
        <v>47123.512153904339</v>
      </c>
      <c r="R576" s="19">
        <f>$H576+(INT(COLUMN(R$1)/2) - 5) * ($A576-$H576)/9</f>
        <v>36622.222222222219</v>
      </c>
      <c r="S576" s="24">
        <f>MAX(0,Q576*(1+inputs!$B$33)-MAX(0,inputs!$B$31*(R576-inputs!$B$30)))</f>
        <v>46350.9248362129</v>
      </c>
      <c r="T576" s="19">
        <f>$H576+(INT(COLUMN(T$1)/2) - 5) * ($A576-$H576)/9</f>
        <v>40777.777777777781</v>
      </c>
      <c r="U576" s="24">
        <f>MAX(0,S576*(1+inputs!$B$33)-MAX(0,inputs!$B$31*(T576-inputs!$B$30)))</f>
        <v>45192.748708756088</v>
      </c>
      <c r="V576" s="19">
        <f>$H576+(INT(COLUMN(V$1)/2) - 5) * ($A576-$H576)/9</f>
        <v>44933.333333333328</v>
      </c>
      <c r="W576" s="24">
        <f>MAX(0,U576*(1+inputs!$B$33)-MAX(0,inputs!$B$31*(V576-inputs!$B$30)))</f>
        <v>43643.199939387421</v>
      </c>
      <c r="X576" s="19">
        <f>$H576+(INT(COLUMN(X$1)/2) - 5) * ($A576-$H576)/9</f>
        <v>49088.888888888891</v>
      </c>
      <c r="Y576" s="24">
        <f>MAX(0,W576*(1+inputs!$B$33)-MAX(0,inputs!$B$31*(X576-inputs!$B$30)))</f>
        <v>41696.407938478224</v>
      </c>
      <c r="Z576" s="19">
        <f>IF(inputs!$B$27="YES",MAX(0,inputs!$B$31*(X576-inputs!$B$30)),0)</f>
        <v>0</v>
      </c>
      <c r="AA576" s="3">
        <f t="shared" si="37"/>
        <v>17480.786</v>
      </c>
      <c r="AB576" s="1">
        <f t="shared" si="38"/>
        <v>0.68364000000001401</v>
      </c>
      <c r="AC576" s="8">
        <f t="shared" si="35"/>
        <v>39919.214</v>
      </c>
    </row>
    <row r="577" spans="1:29" x14ac:dyDescent="0.2">
      <c r="A577" s="11">
        <f t="shared" si="36"/>
        <v>57500</v>
      </c>
      <c r="B577" s="15">
        <f>inputs!$C$3-MAX(0,MIN((calculations!A577-inputs!$B$8)*0.5,inputs!$C$3))+IF(AND(inputs!$B$23="YES",A577&lt;=inputs!$B$25),inputs!$B$24,0)</f>
        <v>12570</v>
      </c>
      <c r="C577" s="15">
        <f>MAX(0,MIN(A577-B577,inputs!$C$4)*inputs!$B$3)</f>
        <v>7540</v>
      </c>
      <c r="D577" s="16">
        <f>MAX(0,(MIN(A577,inputs!$C$5)-(inputs!$C$4+B577))*inputs!$B$4)</f>
        <v>2892</v>
      </c>
      <c r="E577" s="16">
        <f>MAX(0, (calculations!A577-inputs!$C$5)*inputs!$B$5)</f>
        <v>0</v>
      </c>
      <c r="F577" s="19">
        <f>MAX(0,inputs!$B$13*(MIN(calculations!A577,inputs!$C$14)-inputs!$C$13))+MAX(0,inputs!$B$14*(calculations!A577-inputs!$C$14))</f>
        <v>5139.8500000000004</v>
      </c>
      <c r="G577" s="22">
        <f>MAX(MIN((calculations!A577-inputs!$B$21)/10000,100%),0) * inputs!$B$18</f>
        <v>1977.3000000000002</v>
      </c>
      <c r="H577" s="24">
        <f>MIN(inputs!$B$32,A577)</f>
        <v>20000</v>
      </c>
      <c r="I577" s="24">
        <f>inputs!$B$29*(1+inputs!$B$33)-MAX(0,inputs!$B$31*(H577-inputs!$B$30))</f>
        <v>46486.999999999993</v>
      </c>
      <c r="J577" s="19">
        <f>$H577+(INT(COLUMN(J$1)/2) - 5) * ($A577-$H577)/9</f>
        <v>20000</v>
      </c>
      <c r="K577" s="24">
        <f>MAX(0,I577*(1+inputs!$B$33)-MAX(0,inputs!$B$31*(J577-inputs!$B$30)))</f>
        <v>47184.304999999986</v>
      </c>
      <c r="L577" s="19">
        <f>$H577+(INT(COLUMN(L$1)/2) - 5) * ($A577-$H577)/9</f>
        <v>24166.666666666668</v>
      </c>
      <c r="M577" s="24">
        <f>MAX(0,K577*(1+inputs!$B$33)-MAX(0,inputs!$B$31*(L577-inputs!$B$30)))</f>
        <v>47533.629574999977</v>
      </c>
      <c r="N577" s="19">
        <f>$H577+(INT(COLUMN(N$1)/2) - 5) * ($A577-$H577)/9</f>
        <v>28333.333333333336</v>
      </c>
      <c r="O577" s="24">
        <f>MAX(0,M577*(1+inputs!$B$33)-MAX(0,inputs!$B$31*(N577-inputs!$B$30)))</f>
        <v>47513.19401862497</v>
      </c>
      <c r="P577" s="19">
        <f>$H577+(INT(COLUMN(P$1)/2) - 5) * ($A577-$H577)/9</f>
        <v>32500</v>
      </c>
      <c r="Q577" s="24">
        <f>MAX(0,O577*(1+inputs!$B$33)-MAX(0,inputs!$B$31*(P577-inputs!$B$30)))</f>
        <v>47117.451928904338</v>
      </c>
      <c r="R577" s="19">
        <f>$H577+(INT(COLUMN(R$1)/2) - 5) * ($A577-$H577)/9</f>
        <v>36666.666666666672</v>
      </c>
      <c r="S577" s="24">
        <f>MAX(0,Q577*(1+inputs!$B$33)-MAX(0,inputs!$B$31*(R577-inputs!$B$30)))</f>
        <v>46340.7737078379</v>
      </c>
      <c r="T577" s="19">
        <f>$H577+(INT(COLUMN(T$1)/2) - 5) * ($A577-$H577)/9</f>
        <v>40833.333333333328</v>
      </c>
      <c r="U577" s="24">
        <f>MAX(0,S577*(1+inputs!$B$33)-MAX(0,inputs!$B$31*(T577-inputs!$B$30)))</f>
        <v>45177.445313455464</v>
      </c>
      <c r="V577" s="19">
        <f>$H577+(INT(COLUMN(V$1)/2) - 5) * ($A577-$H577)/9</f>
        <v>45000</v>
      </c>
      <c r="W577" s="24">
        <f>MAX(0,U577*(1+inputs!$B$33)-MAX(0,inputs!$B$31*(V577-inputs!$B$30)))</f>
        <v>43621.666993157291</v>
      </c>
      <c r="X577" s="19">
        <f>$H577+(INT(COLUMN(X$1)/2) - 5) * ($A577-$H577)/9</f>
        <v>49166.666666666672</v>
      </c>
      <c r="Y577" s="24">
        <f>MAX(0,W577*(1+inputs!$B$33)-MAX(0,inputs!$B$31*(X577-inputs!$B$30)))</f>
        <v>41667.551998054645</v>
      </c>
      <c r="Z577" s="19">
        <f>IF(inputs!$B$27="YES",MAX(0,inputs!$B$31*(X577-inputs!$B$30)),0)</f>
        <v>0</v>
      </c>
      <c r="AA577" s="3">
        <f t="shared" si="37"/>
        <v>17549.150000000001</v>
      </c>
      <c r="AB577" s="1">
        <f t="shared" si="38"/>
        <v>0.6836399999999776</v>
      </c>
      <c r="AC577" s="8">
        <f t="shared" ref="AC577:AC640" si="39">A577-AA577</f>
        <v>39950.85</v>
      </c>
    </row>
    <row r="578" spans="1:29" x14ac:dyDescent="0.2">
      <c r="A578" s="11">
        <f t="shared" si="36"/>
        <v>57600</v>
      </c>
      <c r="B578" s="15">
        <f>inputs!$C$3-MAX(0,MIN((calculations!A578-inputs!$B$8)*0.5,inputs!$C$3))+IF(AND(inputs!$B$23="YES",A578&lt;=inputs!$B$25),inputs!$B$24,0)</f>
        <v>12570</v>
      </c>
      <c r="C578" s="15">
        <f>MAX(0,MIN(A578-B578,inputs!$C$4)*inputs!$B$3)</f>
        <v>7540</v>
      </c>
      <c r="D578" s="16">
        <f>MAX(0,(MIN(A578,inputs!$C$5)-(inputs!$C$4+B578))*inputs!$B$4)</f>
        <v>2932</v>
      </c>
      <c r="E578" s="16">
        <f>MAX(0, (calculations!A578-inputs!$C$5)*inputs!$B$5)</f>
        <v>0</v>
      </c>
      <c r="F578" s="19">
        <f>MAX(0,inputs!$B$13*(MIN(calculations!A578,inputs!$C$14)-inputs!$C$13))+MAX(0,inputs!$B$14*(calculations!A578-inputs!$C$14))</f>
        <v>5141.8500000000004</v>
      </c>
      <c r="G578" s="22">
        <f>MAX(MIN((calculations!A578-inputs!$B$21)/10000,100%),0) * inputs!$B$18</f>
        <v>2003.664</v>
      </c>
      <c r="H578" s="24">
        <f>MIN(inputs!$B$32,A578)</f>
        <v>20000</v>
      </c>
      <c r="I578" s="24">
        <f>inputs!$B$29*(1+inputs!$B$33)-MAX(0,inputs!$B$31*(H578-inputs!$B$30))</f>
        <v>46486.999999999993</v>
      </c>
      <c r="J578" s="19">
        <f>$H578+(INT(COLUMN(J$1)/2) - 5) * ($A578-$H578)/9</f>
        <v>20000</v>
      </c>
      <c r="K578" s="24">
        <f>MAX(0,I578*(1+inputs!$B$33)-MAX(0,inputs!$B$31*(J578-inputs!$B$30)))</f>
        <v>47184.304999999986</v>
      </c>
      <c r="L578" s="19">
        <f>$H578+(INT(COLUMN(L$1)/2) - 5) * ($A578-$H578)/9</f>
        <v>24177.777777777777</v>
      </c>
      <c r="M578" s="24">
        <f>MAX(0,K578*(1+inputs!$B$33)-MAX(0,inputs!$B$31*(L578-inputs!$B$30)))</f>
        <v>47532.629574999977</v>
      </c>
      <c r="N578" s="19">
        <f>$H578+(INT(COLUMN(N$1)/2) - 5) * ($A578-$H578)/9</f>
        <v>28355.555555555555</v>
      </c>
      <c r="O578" s="24">
        <f>MAX(0,M578*(1+inputs!$B$33)-MAX(0,inputs!$B$31*(N578-inputs!$B$30)))</f>
        <v>47510.179018624971</v>
      </c>
      <c r="P578" s="19">
        <f>$H578+(INT(COLUMN(P$1)/2) - 5) * ($A578-$H578)/9</f>
        <v>32533.333333333336</v>
      </c>
      <c r="Q578" s="24">
        <f>MAX(0,O578*(1+inputs!$B$33)-MAX(0,inputs!$B$31*(P578-inputs!$B$30)))</f>
        <v>47111.391703904337</v>
      </c>
      <c r="R578" s="19">
        <f>$H578+(INT(COLUMN(R$1)/2) - 5) * ($A578-$H578)/9</f>
        <v>36711.111111111109</v>
      </c>
      <c r="S578" s="24">
        <f>MAX(0,Q578*(1+inputs!$B$33)-MAX(0,inputs!$B$31*(R578-inputs!$B$30)))</f>
        <v>46330.622579462892</v>
      </c>
      <c r="T578" s="19">
        <f>$H578+(INT(COLUMN(T$1)/2) - 5) * ($A578-$H578)/9</f>
        <v>40888.888888888891</v>
      </c>
      <c r="U578" s="24">
        <f>MAX(0,S578*(1+inputs!$B$33)-MAX(0,inputs!$B$31*(T578-inputs!$B$30)))</f>
        <v>45162.141918154826</v>
      </c>
      <c r="V578" s="19">
        <f>$H578+(INT(COLUMN(V$1)/2) - 5) * ($A578-$H578)/9</f>
        <v>45066.666666666672</v>
      </c>
      <c r="W578" s="24">
        <f>MAX(0,U578*(1+inputs!$B$33)-MAX(0,inputs!$B$31*(V578-inputs!$B$30)))</f>
        <v>43600.134046927145</v>
      </c>
      <c r="X578" s="19">
        <f>$H578+(INT(COLUMN(X$1)/2) - 5) * ($A578-$H578)/9</f>
        <v>49244.444444444445</v>
      </c>
      <c r="Y578" s="24">
        <f>MAX(0,W578*(1+inputs!$B$33)-MAX(0,inputs!$B$31*(X578-inputs!$B$30)))</f>
        <v>41638.696057631045</v>
      </c>
      <c r="Z578" s="19">
        <f>IF(inputs!$B$27="YES",MAX(0,inputs!$B$31*(X578-inputs!$B$30)),0)</f>
        <v>0</v>
      </c>
      <c r="AA578" s="3">
        <f t="shared" si="37"/>
        <v>17617.513999999999</v>
      </c>
      <c r="AB578" s="1">
        <f t="shared" si="38"/>
        <v>0.68364000000001401</v>
      </c>
      <c r="AC578" s="8">
        <f t="shared" si="39"/>
        <v>39982.486000000004</v>
      </c>
    </row>
    <row r="579" spans="1:29" x14ac:dyDescent="0.2">
      <c r="A579" s="11">
        <f t="shared" ref="A579:A642" si="40">(ROW(A579)-2)*100</f>
        <v>57700</v>
      </c>
      <c r="B579" s="15">
        <f>inputs!$C$3-MAX(0,MIN((calculations!A579-inputs!$B$8)*0.5,inputs!$C$3))+IF(AND(inputs!$B$23="YES",A579&lt;=inputs!$B$25),inputs!$B$24,0)</f>
        <v>12570</v>
      </c>
      <c r="C579" s="15">
        <f>MAX(0,MIN(A579-B579,inputs!$C$4)*inputs!$B$3)</f>
        <v>7540</v>
      </c>
      <c r="D579" s="16">
        <f>MAX(0,(MIN(A579,inputs!$C$5)-(inputs!$C$4+B579))*inputs!$B$4)</f>
        <v>2972</v>
      </c>
      <c r="E579" s="16">
        <f>MAX(0, (calculations!A579-inputs!$C$5)*inputs!$B$5)</f>
        <v>0</v>
      </c>
      <c r="F579" s="19">
        <f>MAX(0,inputs!$B$13*(MIN(calculations!A579,inputs!$C$14)-inputs!$C$13))+MAX(0,inputs!$B$14*(calculations!A579-inputs!$C$14))</f>
        <v>5143.8500000000004</v>
      </c>
      <c r="G579" s="22">
        <f>MAX(MIN((calculations!A579-inputs!$B$21)/10000,100%),0) * inputs!$B$18</f>
        <v>2030.028</v>
      </c>
      <c r="H579" s="24">
        <f>MIN(inputs!$B$32,A579)</f>
        <v>20000</v>
      </c>
      <c r="I579" s="24">
        <f>inputs!$B$29*(1+inputs!$B$33)-MAX(0,inputs!$B$31*(H579-inputs!$B$30))</f>
        <v>46486.999999999993</v>
      </c>
      <c r="J579" s="19">
        <f>$H579+(INT(COLUMN(J$1)/2) - 5) * ($A579-$H579)/9</f>
        <v>20000</v>
      </c>
      <c r="K579" s="24">
        <f>MAX(0,I579*(1+inputs!$B$33)-MAX(0,inputs!$B$31*(J579-inputs!$B$30)))</f>
        <v>47184.304999999986</v>
      </c>
      <c r="L579" s="19">
        <f>$H579+(INT(COLUMN(L$1)/2) - 5) * ($A579-$H579)/9</f>
        <v>24188.888888888891</v>
      </c>
      <c r="M579" s="24">
        <f>MAX(0,K579*(1+inputs!$B$33)-MAX(0,inputs!$B$31*(L579-inputs!$B$30)))</f>
        <v>47531.629574999977</v>
      </c>
      <c r="N579" s="19">
        <f>$H579+(INT(COLUMN(N$1)/2) - 5) * ($A579-$H579)/9</f>
        <v>28377.777777777777</v>
      </c>
      <c r="O579" s="24">
        <f>MAX(0,M579*(1+inputs!$B$33)-MAX(0,inputs!$B$31*(N579-inputs!$B$30)))</f>
        <v>47507.164018624972</v>
      </c>
      <c r="P579" s="19">
        <f>$H579+(INT(COLUMN(P$1)/2) - 5) * ($A579-$H579)/9</f>
        <v>32566.666666666664</v>
      </c>
      <c r="Q579" s="24">
        <f>MAX(0,O579*(1+inputs!$B$33)-MAX(0,inputs!$B$31*(P579-inputs!$B$30)))</f>
        <v>47105.331478904336</v>
      </c>
      <c r="R579" s="19">
        <f>$H579+(INT(COLUMN(R$1)/2) - 5) * ($A579-$H579)/9</f>
        <v>36755.555555555555</v>
      </c>
      <c r="S579" s="24">
        <f>MAX(0,Q579*(1+inputs!$B$33)-MAX(0,inputs!$B$31*(R579-inputs!$B$30)))</f>
        <v>46320.471451087891</v>
      </c>
      <c r="T579" s="19">
        <f>$H579+(INT(COLUMN(T$1)/2) - 5) * ($A579-$H579)/9</f>
        <v>40944.444444444445</v>
      </c>
      <c r="U579" s="24">
        <f>MAX(0,S579*(1+inputs!$B$33)-MAX(0,inputs!$B$31*(T579-inputs!$B$30)))</f>
        <v>45146.838522854203</v>
      </c>
      <c r="V579" s="19">
        <f>$H579+(INT(COLUMN(V$1)/2) - 5) * ($A579-$H579)/9</f>
        <v>45133.333333333328</v>
      </c>
      <c r="W579" s="24">
        <f>MAX(0,U579*(1+inputs!$B$33)-MAX(0,inputs!$B$31*(V579-inputs!$B$30)))</f>
        <v>43578.601100697007</v>
      </c>
      <c r="X579" s="19">
        <f>$H579+(INT(COLUMN(X$1)/2) - 5) * ($A579-$H579)/9</f>
        <v>49322.222222222219</v>
      </c>
      <c r="Y579" s="24">
        <f>MAX(0,W579*(1+inputs!$B$33)-MAX(0,inputs!$B$31*(X579-inputs!$B$30)))</f>
        <v>41609.840117207459</v>
      </c>
      <c r="Z579" s="19">
        <f>IF(inputs!$B$27="YES",MAX(0,inputs!$B$31*(X579-inputs!$B$30)),0)</f>
        <v>0</v>
      </c>
      <c r="AA579" s="3">
        <f t="shared" ref="AA579:AA642" si="41">SUM(C579:G579)+Z579</f>
        <v>17685.878000000001</v>
      </c>
      <c r="AB579" s="1">
        <f t="shared" ref="AB579:AB642" si="42">(AA580-AA579)/100</f>
        <v>0.68364000000001401</v>
      </c>
      <c r="AC579" s="8">
        <f t="shared" si="39"/>
        <v>40014.122000000003</v>
      </c>
    </row>
    <row r="580" spans="1:29" x14ac:dyDescent="0.2">
      <c r="A580" s="11">
        <f t="shared" si="40"/>
        <v>57800</v>
      </c>
      <c r="B580" s="15">
        <f>inputs!$C$3-MAX(0,MIN((calculations!A580-inputs!$B$8)*0.5,inputs!$C$3))+IF(AND(inputs!$B$23="YES",A580&lt;=inputs!$B$25),inputs!$B$24,0)</f>
        <v>12570</v>
      </c>
      <c r="C580" s="15">
        <f>MAX(0,MIN(A580-B580,inputs!$C$4)*inputs!$B$3)</f>
        <v>7540</v>
      </c>
      <c r="D580" s="16">
        <f>MAX(0,(MIN(A580,inputs!$C$5)-(inputs!$C$4+B580))*inputs!$B$4)</f>
        <v>3012</v>
      </c>
      <c r="E580" s="16">
        <f>MAX(0, (calculations!A580-inputs!$C$5)*inputs!$B$5)</f>
        <v>0</v>
      </c>
      <c r="F580" s="19">
        <f>MAX(0,inputs!$B$13*(MIN(calculations!A580,inputs!$C$14)-inputs!$C$13))+MAX(0,inputs!$B$14*(calculations!A580-inputs!$C$14))</f>
        <v>5145.8500000000004</v>
      </c>
      <c r="G580" s="22">
        <f>MAX(MIN((calculations!A580-inputs!$B$21)/10000,100%),0) * inputs!$B$18</f>
        <v>2056.3920000000003</v>
      </c>
      <c r="H580" s="24">
        <f>MIN(inputs!$B$32,A580)</f>
        <v>20000</v>
      </c>
      <c r="I580" s="24">
        <f>inputs!$B$29*(1+inputs!$B$33)-MAX(0,inputs!$B$31*(H580-inputs!$B$30))</f>
        <v>46486.999999999993</v>
      </c>
      <c r="J580" s="19">
        <f>$H580+(INT(COLUMN(J$1)/2) - 5) * ($A580-$H580)/9</f>
        <v>20000</v>
      </c>
      <c r="K580" s="24">
        <f>MAX(0,I580*(1+inputs!$B$33)-MAX(0,inputs!$B$31*(J580-inputs!$B$30)))</f>
        <v>47184.304999999986</v>
      </c>
      <c r="L580" s="19">
        <f>$H580+(INT(COLUMN(L$1)/2) - 5) * ($A580-$H580)/9</f>
        <v>24200</v>
      </c>
      <c r="M580" s="24">
        <f>MAX(0,K580*(1+inputs!$B$33)-MAX(0,inputs!$B$31*(L580-inputs!$B$30)))</f>
        <v>47530.629574999977</v>
      </c>
      <c r="N580" s="19">
        <f>$H580+(INT(COLUMN(N$1)/2) - 5) * ($A580-$H580)/9</f>
        <v>28400</v>
      </c>
      <c r="O580" s="24">
        <f>MAX(0,M580*(1+inputs!$B$33)-MAX(0,inputs!$B$31*(N580-inputs!$B$30)))</f>
        <v>47504.149018624972</v>
      </c>
      <c r="P580" s="19">
        <f>$H580+(INT(COLUMN(P$1)/2) - 5) * ($A580-$H580)/9</f>
        <v>32600</v>
      </c>
      <c r="Q580" s="24">
        <f>MAX(0,O580*(1+inputs!$B$33)-MAX(0,inputs!$B$31*(P580-inputs!$B$30)))</f>
        <v>47099.271253904342</v>
      </c>
      <c r="R580" s="19">
        <f>$H580+(INT(COLUMN(R$1)/2) - 5) * ($A580-$H580)/9</f>
        <v>36800</v>
      </c>
      <c r="S580" s="24">
        <f>MAX(0,Q580*(1+inputs!$B$33)-MAX(0,inputs!$B$31*(R580-inputs!$B$30)))</f>
        <v>46310.320322712898</v>
      </c>
      <c r="T580" s="19">
        <f>$H580+(INT(COLUMN(T$1)/2) - 5) * ($A580-$H580)/9</f>
        <v>41000</v>
      </c>
      <c r="U580" s="24">
        <f>MAX(0,S580*(1+inputs!$B$33)-MAX(0,inputs!$B$31*(T580-inputs!$B$30)))</f>
        <v>45131.535127553587</v>
      </c>
      <c r="V580" s="19">
        <f>$H580+(INT(COLUMN(V$1)/2) - 5) * ($A580-$H580)/9</f>
        <v>45200</v>
      </c>
      <c r="W580" s="24">
        <f>MAX(0,U580*(1+inputs!$B$33)-MAX(0,inputs!$B$31*(V580-inputs!$B$30)))</f>
        <v>43557.068154466884</v>
      </c>
      <c r="X580" s="19">
        <f>$H580+(INT(COLUMN(X$1)/2) - 5) * ($A580-$H580)/9</f>
        <v>49400</v>
      </c>
      <c r="Y580" s="24">
        <f>MAX(0,W580*(1+inputs!$B$33)-MAX(0,inputs!$B$31*(X580-inputs!$B$30)))</f>
        <v>41580.984176783881</v>
      </c>
      <c r="Z580" s="19">
        <f>IF(inputs!$B$27="YES",MAX(0,inputs!$B$31*(X580-inputs!$B$30)),0)</f>
        <v>0</v>
      </c>
      <c r="AA580" s="3">
        <f t="shared" si="41"/>
        <v>17754.242000000002</v>
      </c>
      <c r="AB580" s="1">
        <f t="shared" si="42"/>
        <v>0.6836399999999776</v>
      </c>
      <c r="AC580" s="8">
        <f t="shared" si="39"/>
        <v>40045.758000000002</v>
      </c>
    </row>
    <row r="581" spans="1:29" x14ac:dyDescent="0.2">
      <c r="A581" s="11">
        <f t="shared" si="40"/>
        <v>57900</v>
      </c>
      <c r="B581" s="15">
        <f>inputs!$C$3-MAX(0,MIN((calculations!A581-inputs!$B$8)*0.5,inputs!$C$3))+IF(AND(inputs!$B$23="YES",A581&lt;=inputs!$B$25),inputs!$B$24,0)</f>
        <v>12570</v>
      </c>
      <c r="C581" s="15">
        <f>MAX(0,MIN(A581-B581,inputs!$C$4)*inputs!$B$3)</f>
        <v>7540</v>
      </c>
      <c r="D581" s="16">
        <f>MAX(0,(MIN(A581,inputs!$C$5)-(inputs!$C$4+B581))*inputs!$B$4)</f>
        <v>3052</v>
      </c>
      <c r="E581" s="16">
        <f>MAX(0, (calculations!A581-inputs!$C$5)*inputs!$B$5)</f>
        <v>0</v>
      </c>
      <c r="F581" s="19">
        <f>MAX(0,inputs!$B$13*(MIN(calculations!A581,inputs!$C$14)-inputs!$C$13))+MAX(0,inputs!$B$14*(calculations!A581-inputs!$C$14))</f>
        <v>5147.8500000000004</v>
      </c>
      <c r="G581" s="22">
        <f>MAX(MIN((calculations!A581-inputs!$B$21)/10000,100%),0) * inputs!$B$18</f>
        <v>2082.7560000000003</v>
      </c>
      <c r="H581" s="24">
        <f>MIN(inputs!$B$32,A581)</f>
        <v>20000</v>
      </c>
      <c r="I581" s="24">
        <f>inputs!$B$29*(1+inputs!$B$33)-MAX(0,inputs!$B$31*(H581-inputs!$B$30))</f>
        <v>46486.999999999993</v>
      </c>
      <c r="J581" s="19">
        <f>$H581+(INT(COLUMN(J$1)/2) - 5) * ($A581-$H581)/9</f>
        <v>20000</v>
      </c>
      <c r="K581" s="24">
        <f>MAX(0,I581*(1+inputs!$B$33)-MAX(0,inputs!$B$31*(J581-inputs!$B$30)))</f>
        <v>47184.304999999986</v>
      </c>
      <c r="L581" s="19">
        <f>$H581+(INT(COLUMN(L$1)/2) - 5) * ($A581-$H581)/9</f>
        <v>24211.111111111109</v>
      </c>
      <c r="M581" s="24">
        <f>MAX(0,K581*(1+inputs!$B$33)-MAX(0,inputs!$B$31*(L581-inputs!$B$30)))</f>
        <v>47529.629574999977</v>
      </c>
      <c r="N581" s="19">
        <f>$H581+(INT(COLUMN(N$1)/2) - 5) * ($A581-$H581)/9</f>
        <v>28422.222222222223</v>
      </c>
      <c r="O581" s="24">
        <f>MAX(0,M581*(1+inputs!$B$33)-MAX(0,inputs!$B$31*(N581-inputs!$B$30)))</f>
        <v>47501.134018624973</v>
      </c>
      <c r="P581" s="19">
        <f>$H581+(INT(COLUMN(P$1)/2) - 5) * ($A581-$H581)/9</f>
        <v>32633.333333333336</v>
      </c>
      <c r="Q581" s="24">
        <f>MAX(0,O581*(1+inputs!$B$33)-MAX(0,inputs!$B$31*(P581-inputs!$B$30)))</f>
        <v>47093.211028904341</v>
      </c>
      <c r="R581" s="19">
        <f>$H581+(INT(COLUMN(R$1)/2) - 5) * ($A581-$H581)/9</f>
        <v>36844.444444444445</v>
      </c>
      <c r="S581" s="24">
        <f>MAX(0,Q581*(1+inputs!$B$33)-MAX(0,inputs!$B$31*(R581-inputs!$B$30)))</f>
        <v>46300.169194337897</v>
      </c>
      <c r="T581" s="19">
        <f>$H581+(INT(COLUMN(T$1)/2) - 5) * ($A581-$H581)/9</f>
        <v>41055.555555555555</v>
      </c>
      <c r="U581" s="24">
        <f>MAX(0,S581*(1+inputs!$B$33)-MAX(0,inputs!$B$31*(T581-inputs!$B$30)))</f>
        <v>45116.231732252956</v>
      </c>
      <c r="V581" s="19">
        <f>$H581+(INT(COLUMN(V$1)/2) - 5) * ($A581-$H581)/9</f>
        <v>45266.666666666672</v>
      </c>
      <c r="W581" s="24">
        <f>MAX(0,U581*(1+inputs!$B$33)-MAX(0,inputs!$B$31*(V581-inputs!$B$30)))</f>
        <v>43535.535208236746</v>
      </c>
      <c r="X581" s="19">
        <f>$H581+(INT(COLUMN(X$1)/2) - 5) * ($A581-$H581)/9</f>
        <v>49477.777777777781</v>
      </c>
      <c r="Y581" s="24">
        <f>MAX(0,W581*(1+inputs!$B$33)-MAX(0,inputs!$B$31*(X581-inputs!$B$30)))</f>
        <v>41552.128236360288</v>
      </c>
      <c r="Z581" s="19">
        <f>IF(inputs!$B$27="YES",MAX(0,inputs!$B$31*(X581-inputs!$B$30)),0)</f>
        <v>0</v>
      </c>
      <c r="AA581" s="3">
        <f t="shared" si="41"/>
        <v>17822.606</v>
      </c>
      <c r="AB581" s="1">
        <f t="shared" si="42"/>
        <v>0.68364000000001401</v>
      </c>
      <c r="AC581" s="8">
        <f t="shared" si="39"/>
        <v>40077.394</v>
      </c>
    </row>
    <row r="582" spans="1:29" x14ac:dyDescent="0.2">
      <c r="A582" s="11">
        <f t="shared" si="40"/>
        <v>58000</v>
      </c>
      <c r="B582" s="15">
        <f>inputs!$C$3-MAX(0,MIN((calculations!A582-inputs!$B$8)*0.5,inputs!$C$3))+IF(AND(inputs!$B$23="YES",A582&lt;=inputs!$B$25),inputs!$B$24,0)</f>
        <v>12570</v>
      </c>
      <c r="C582" s="15">
        <f>MAX(0,MIN(A582-B582,inputs!$C$4)*inputs!$B$3)</f>
        <v>7540</v>
      </c>
      <c r="D582" s="16">
        <f>MAX(0,(MIN(A582,inputs!$C$5)-(inputs!$C$4+B582))*inputs!$B$4)</f>
        <v>3092</v>
      </c>
      <c r="E582" s="16">
        <f>MAX(0, (calculations!A582-inputs!$C$5)*inputs!$B$5)</f>
        <v>0</v>
      </c>
      <c r="F582" s="19">
        <f>MAX(0,inputs!$B$13*(MIN(calculations!A582,inputs!$C$14)-inputs!$C$13))+MAX(0,inputs!$B$14*(calculations!A582-inputs!$C$14))</f>
        <v>5149.8500000000004</v>
      </c>
      <c r="G582" s="22">
        <f>MAX(MIN((calculations!A582-inputs!$B$21)/10000,100%),0) * inputs!$B$18</f>
        <v>2109.1200000000003</v>
      </c>
      <c r="H582" s="24">
        <f>MIN(inputs!$B$32,A582)</f>
        <v>20000</v>
      </c>
      <c r="I582" s="24">
        <f>inputs!$B$29*(1+inputs!$B$33)-MAX(0,inputs!$B$31*(H582-inputs!$B$30))</f>
        <v>46486.999999999993</v>
      </c>
      <c r="J582" s="19">
        <f>$H582+(INT(COLUMN(J$1)/2) - 5) * ($A582-$H582)/9</f>
        <v>20000</v>
      </c>
      <c r="K582" s="24">
        <f>MAX(0,I582*(1+inputs!$B$33)-MAX(0,inputs!$B$31*(J582-inputs!$B$30)))</f>
        <v>47184.304999999986</v>
      </c>
      <c r="L582" s="19">
        <f>$H582+(INT(COLUMN(L$1)/2) - 5) * ($A582-$H582)/9</f>
        <v>24222.222222222223</v>
      </c>
      <c r="M582" s="24">
        <f>MAX(0,K582*(1+inputs!$B$33)-MAX(0,inputs!$B$31*(L582-inputs!$B$30)))</f>
        <v>47528.629574999977</v>
      </c>
      <c r="N582" s="19">
        <f>$H582+(INT(COLUMN(N$1)/2) - 5) * ($A582-$H582)/9</f>
        <v>28444.444444444445</v>
      </c>
      <c r="O582" s="24">
        <f>MAX(0,M582*(1+inputs!$B$33)-MAX(0,inputs!$B$31*(N582-inputs!$B$30)))</f>
        <v>47498.119018624973</v>
      </c>
      <c r="P582" s="19">
        <f>$H582+(INT(COLUMN(P$1)/2) - 5) * ($A582-$H582)/9</f>
        <v>32666.666666666664</v>
      </c>
      <c r="Q582" s="24">
        <f>MAX(0,O582*(1+inputs!$B$33)-MAX(0,inputs!$B$31*(P582-inputs!$B$30)))</f>
        <v>47087.15080390434</v>
      </c>
      <c r="R582" s="19">
        <f>$H582+(INT(COLUMN(R$1)/2) - 5) * ($A582-$H582)/9</f>
        <v>36888.888888888891</v>
      </c>
      <c r="S582" s="24">
        <f>MAX(0,Q582*(1+inputs!$B$33)-MAX(0,inputs!$B$31*(R582-inputs!$B$30)))</f>
        <v>46290.018065962897</v>
      </c>
      <c r="T582" s="19">
        <f>$H582+(INT(COLUMN(T$1)/2) - 5) * ($A582-$H582)/9</f>
        <v>41111.111111111109</v>
      </c>
      <c r="U582" s="24">
        <f>MAX(0,S582*(1+inputs!$B$33)-MAX(0,inputs!$B$31*(T582-inputs!$B$30)))</f>
        <v>45100.928336952333</v>
      </c>
      <c r="V582" s="19">
        <f>$H582+(INT(COLUMN(V$1)/2) - 5) * ($A582-$H582)/9</f>
        <v>45333.333333333328</v>
      </c>
      <c r="W582" s="24">
        <f>MAX(0,U582*(1+inputs!$B$33)-MAX(0,inputs!$B$31*(V582-inputs!$B$30)))</f>
        <v>43514.002262006608</v>
      </c>
      <c r="X582" s="19">
        <f>$H582+(INT(COLUMN(X$1)/2) - 5) * ($A582-$H582)/9</f>
        <v>49555.555555555555</v>
      </c>
      <c r="Y582" s="24">
        <f>MAX(0,W582*(1+inputs!$B$33)-MAX(0,inputs!$B$31*(X582-inputs!$B$30)))</f>
        <v>41523.272295936702</v>
      </c>
      <c r="Z582" s="19">
        <f>IF(inputs!$B$27="YES",MAX(0,inputs!$B$31*(X582-inputs!$B$30)),0)</f>
        <v>0</v>
      </c>
      <c r="AA582" s="3">
        <f t="shared" si="41"/>
        <v>17890.97</v>
      </c>
      <c r="AB582" s="1">
        <f t="shared" si="42"/>
        <v>0.68364000000001401</v>
      </c>
      <c r="AC582" s="8">
        <f t="shared" si="39"/>
        <v>40109.03</v>
      </c>
    </row>
    <row r="583" spans="1:29" x14ac:dyDescent="0.2">
      <c r="A583" s="11">
        <f t="shared" si="40"/>
        <v>58100</v>
      </c>
      <c r="B583" s="15">
        <f>inputs!$C$3-MAX(0,MIN((calculations!A583-inputs!$B$8)*0.5,inputs!$C$3))+IF(AND(inputs!$B$23="YES",A583&lt;=inputs!$B$25),inputs!$B$24,0)</f>
        <v>12570</v>
      </c>
      <c r="C583" s="15">
        <f>MAX(0,MIN(A583-B583,inputs!$C$4)*inputs!$B$3)</f>
        <v>7540</v>
      </c>
      <c r="D583" s="16">
        <f>MAX(0,(MIN(A583,inputs!$C$5)-(inputs!$C$4+B583))*inputs!$B$4)</f>
        <v>3132</v>
      </c>
      <c r="E583" s="16">
        <f>MAX(0, (calculations!A583-inputs!$C$5)*inputs!$B$5)</f>
        <v>0</v>
      </c>
      <c r="F583" s="19">
        <f>MAX(0,inputs!$B$13*(MIN(calculations!A583,inputs!$C$14)-inputs!$C$13))+MAX(0,inputs!$B$14*(calculations!A583-inputs!$C$14))</f>
        <v>5151.8500000000004</v>
      </c>
      <c r="G583" s="22">
        <f>MAX(MIN((calculations!A583-inputs!$B$21)/10000,100%),0) * inputs!$B$18</f>
        <v>2135.4840000000004</v>
      </c>
      <c r="H583" s="24">
        <f>MIN(inputs!$B$32,A583)</f>
        <v>20000</v>
      </c>
      <c r="I583" s="24">
        <f>inputs!$B$29*(1+inputs!$B$33)-MAX(0,inputs!$B$31*(H583-inputs!$B$30))</f>
        <v>46486.999999999993</v>
      </c>
      <c r="J583" s="19">
        <f>$H583+(INT(COLUMN(J$1)/2) - 5) * ($A583-$H583)/9</f>
        <v>20000</v>
      </c>
      <c r="K583" s="24">
        <f>MAX(0,I583*(1+inputs!$B$33)-MAX(0,inputs!$B$31*(J583-inputs!$B$30)))</f>
        <v>47184.304999999986</v>
      </c>
      <c r="L583" s="19">
        <f>$H583+(INT(COLUMN(L$1)/2) - 5) * ($A583-$H583)/9</f>
        <v>24233.333333333332</v>
      </c>
      <c r="M583" s="24">
        <f>MAX(0,K583*(1+inputs!$B$33)-MAX(0,inputs!$B$31*(L583-inputs!$B$30)))</f>
        <v>47527.629574999977</v>
      </c>
      <c r="N583" s="19">
        <f>$H583+(INT(COLUMN(N$1)/2) - 5) * ($A583-$H583)/9</f>
        <v>28466.666666666664</v>
      </c>
      <c r="O583" s="24">
        <f>MAX(0,M583*(1+inputs!$B$33)-MAX(0,inputs!$B$31*(N583-inputs!$B$30)))</f>
        <v>47495.104018624967</v>
      </c>
      <c r="P583" s="19">
        <f>$H583+(INT(COLUMN(P$1)/2) - 5) * ($A583-$H583)/9</f>
        <v>32700</v>
      </c>
      <c r="Q583" s="24">
        <f>MAX(0,O583*(1+inputs!$B$33)-MAX(0,inputs!$B$31*(P583-inputs!$B$30)))</f>
        <v>47081.090578904332</v>
      </c>
      <c r="R583" s="19">
        <f>$H583+(INT(COLUMN(R$1)/2) - 5) * ($A583-$H583)/9</f>
        <v>36933.333333333328</v>
      </c>
      <c r="S583" s="24">
        <f>MAX(0,Q583*(1+inputs!$B$33)-MAX(0,inputs!$B$31*(R583-inputs!$B$30)))</f>
        <v>46279.866937587889</v>
      </c>
      <c r="T583" s="19">
        <f>$H583+(INT(COLUMN(T$1)/2) - 5) * ($A583-$H583)/9</f>
        <v>41166.666666666672</v>
      </c>
      <c r="U583" s="24">
        <f>MAX(0,S583*(1+inputs!$B$33)-MAX(0,inputs!$B$31*(T583-inputs!$B$30)))</f>
        <v>45085.624941651702</v>
      </c>
      <c r="V583" s="19">
        <f>$H583+(INT(COLUMN(V$1)/2) - 5) * ($A583-$H583)/9</f>
        <v>45400</v>
      </c>
      <c r="W583" s="24">
        <f>MAX(0,U583*(1+inputs!$B$33)-MAX(0,inputs!$B$31*(V583-inputs!$B$30)))</f>
        <v>43492.46931577647</v>
      </c>
      <c r="X583" s="19">
        <f>$H583+(INT(COLUMN(X$1)/2) - 5) * ($A583-$H583)/9</f>
        <v>49633.333333333328</v>
      </c>
      <c r="Y583" s="24">
        <f>MAX(0,W583*(1+inputs!$B$33)-MAX(0,inputs!$B$31*(X583-inputs!$B$30)))</f>
        <v>41494.416355513109</v>
      </c>
      <c r="Z583" s="19">
        <f>IF(inputs!$B$27="YES",MAX(0,inputs!$B$31*(X583-inputs!$B$30)),0)</f>
        <v>0</v>
      </c>
      <c r="AA583" s="3">
        <f t="shared" si="41"/>
        <v>17959.334000000003</v>
      </c>
      <c r="AB583" s="1">
        <f t="shared" si="42"/>
        <v>0.6836399999999776</v>
      </c>
      <c r="AC583" s="8">
        <f t="shared" si="39"/>
        <v>40140.665999999997</v>
      </c>
    </row>
    <row r="584" spans="1:29" x14ac:dyDescent="0.2">
      <c r="A584" s="11">
        <f t="shared" si="40"/>
        <v>58200</v>
      </c>
      <c r="B584" s="15">
        <f>inputs!$C$3-MAX(0,MIN((calculations!A584-inputs!$B$8)*0.5,inputs!$C$3))+IF(AND(inputs!$B$23="YES",A584&lt;=inputs!$B$25),inputs!$B$24,0)</f>
        <v>12570</v>
      </c>
      <c r="C584" s="15">
        <f>MAX(0,MIN(A584-B584,inputs!$C$4)*inputs!$B$3)</f>
        <v>7540</v>
      </c>
      <c r="D584" s="16">
        <f>MAX(0,(MIN(A584,inputs!$C$5)-(inputs!$C$4+B584))*inputs!$B$4)</f>
        <v>3172</v>
      </c>
      <c r="E584" s="16">
        <f>MAX(0, (calculations!A584-inputs!$C$5)*inputs!$B$5)</f>
        <v>0</v>
      </c>
      <c r="F584" s="19">
        <f>MAX(0,inputs!$B$13*(MIN(calculations!A584,inputs!$C$14)-inputs!$C$13))+MAX(0,inputs!$B$14*(calculations!A584-inputs!$C$14))</f>
        <v>5153.8500000000004</v>
      </c>
      <c r="G584" s="22">
        <f>MAX(MIN((calculations!A584-inputs!$B$21)/10000,100%),0) * inputs!$B$18</f>
        <v>2161.848</v>
      </c>
      <c r="H584" s="24">
        <f>MIN(inputs!$B$32,A584)</f>
        <v>20000</v>
      </c>
      <c r="I584" s="24">
        <f>inputs!$B$29*(1+inputs!$B$33)-MAX(0,inputs!$B$31*(H584-inputs!$B$30))</f>
        <v>46486.999999999993</v>
      </c>
      <c r="J584" s="19">
        <f>$H584+(INT(COLUMN(J$1)/2) - 5) * ($A584-$H584)/9</f>
        <v>20000</v>
      </c>
      <c r="K584" s="24">
        <f>MAX(0,I584*(1+inputs!$B$33)-MAX(0,inputs!$B$31*(J584-inputs!$B$30)))</f>
        <v>47184.304999999986</v>
      </c>
      <c r="L584" s="19">
        <f>$H584+(INT(COLUMN(L$1)/2) - 5) * ($A584-$H584)/9</f>
        <v>24244.444444444445</v>
      </c>
      <c r="M584" s="24">
        <f>MAX(0,K584*(1+inputs!$B$33)-MAX(0,inputs!$B$31*(L584-inputs!$B$30)))</f>
        <v>47526.629574999977</v>
      </c>
      <c r="N584" s="19">
        <f>$H584+(INT(COLUMN(N$1)/2) - 5) * ($A584-$H584)/9</f>
        <v>28488.888888888891</v>
      </c>
      <c r="O584" s="24">
        <f>MAX(0,M584*(1+inputs!$B$33)-MAX(0,inputs!$B$31*(N584-inputs!$B$30)))</f>
        <v>47492.089018624967</v>
      </c>
      <c r="P584" s="19">
        <f>$H584+(INT(COLUMN(P$1)/2) - 5) * ($A584-$H584)/9</f>
        <v>32733.333333333336</v>
      </c>
      <c r="Q584" s="24">
        <f>MAX(0,O584*(1+inputs!$B$33)-MAX(0,inputs!$B$31*(P584-inputs!$B$30)))</f>
        <v>47075.030353904338</v>
      </c>
      <c r="R584" s="19">
        <f>$H584+(INT(COLUMN(R$1)/2) - 5) * ($A584-$H584)/9</f>
        <v>36977.777777777781</v>
      </c>
      <c r="S584" s="24">
        <f>MAX(0,Q584*(1+inputs!$B$33)-MAX(0,inputs!$B$31*(R584-inputs!$B$30)))</f>
        <v>46269.715809212896</v>
      </c>
      <c r="T584" s="19">
        <f>$H584+(INT(COLUMN(T$1)/2) - 5) * ($A584-$H584)/9</f>
        <v>41222.222222222219</v>
      </c>
      <c r="U584" s="24">
        <f>MAX(0,S584*(1+inputs!$B$33)-MAX(0,inputs!$B$31*(T584-inputs!$B$30)))</f>
        <v>45070.321546351079</v>
      </c>
      <c r="V584" s="19">
        <f>$H584+(INT(COLUMN(V$1)/2) - 5) * ($A584-$H584)/9</f>
        <v>45466.666666666672</v>
      </c>
      <c r="W584" s="24">
        <f>MAX(0,U584*(1+inputs!$B$33)-MAX(0,inputs!$B$31*(V584-inputs!$B$30)))</f>
        <v>43470.93636954634</v>
      </c>
      <c r="X584" s="19">
        <f>$H584+(INT(COLUMN(X$1)/2) - 5) * ($A584-$H584)/9</f>
        <v>49711.111111111109</v>
      </c>
      <c r="Y584" s="24">
        <f>MAX(0,W584*(1+inputs!$B$33)-MAX(0,inputs!$B$31*(X584-inputs!$B$30)))</f>
        <v>41465.560415089531</v>
      </c>
      <c r="Z584" s="19">
        <f>IF(inputs!$B$27="YES",MAX(0,inputs!$B$31*(X584-inputs!$B$30)),0)</f>
        <v>0</v>
      </c>
      <c r="AA584" s="3">
        <f t="shared" si="41"/>
        <v>18027.698</v>
      </c>
      <c r="AB584" s="1">
        <f t="shared" si="42"/>
        <v>0.68364000000001401</v>
      </c>
      <c r="AC584" s="8">
        <f t="shared" si="39"/>
        <v>40172.301999999996</v>
      </c>
    </row>
    <row r="585" spans="1:29" x14ac:dyDescent="0.2">
      <c r="A585" s="11">
        <f t="shared" si="40"/>
        <v>58300</v>
      </c>
      <c r="B585" s="15">
        <f>inputs!$C$3-MAX(0,MIN((calculations!A585-inputs!$B$8)*0.5,inputs!$C$3))+IF(AND(inputs!$B$23="YES",A585&lt;=inputs!$B$25),inputs!$B$24,0)</f>
        <v>12570</v>
      </c>
      <c r="C585" s="15">
        <f>MAX(0,MIN(A585-B585,inputs!$C$4)*inputs!$B$3)</f>
        <v>7540</v>
      </c>
      <c r="D585" s="16">
        <f>MAX(0,(MIN(A585,inputs!$C$5)-(inputs!$C$4+B585))*inputs!$B$4)</f>
        <v>3212</v>
      </c>
      <c r="E585" s="16">
        <f>MAX(0, (calculations!A585-inputs!$C$5)*inputs!$B$5)</f>
        <v>0</v>
      </c>
      <c r="F585" s="19">
        <f>MAX(0,inputs!$B$13*(MIN(calculations!A585,inputs!$C$14)-inputs!$C$13))+MAX(0,inputs!$B$14*(calculations!A585-inputs!$C$14))</f>
        <v>5155.8500000000004</v>
      </c>
      <c r="G585" s="22">
        <f>MAX(MIN((calculations!A585-inputs!$B$21)/10000,100%),0) * inputs!$B$18</f>
        <v>2188.212</v>
      </c>
      <c r="H585" s="24">
        <f>MIN(inputs!$B$32,A585)</f>
        <v>20000</v>
      </c>
      <c r="I585" s="24">
        <f>inputs!$B$29*(1+inputs!$B$33)-MAX(0,inputs!$B$31*(H585-inputs!$B$30))</f>
        <v>46486.999999999993</v>
      </c>
      <c r="J585" s="19">
        <f>$H585+(INT(COLUMN(J$1)/2) - 5) * ($A585-$H585)/9</f>
        <v>20000</v>
      </c>
      <c r="K585" s="24">
        <f>MAX(0,I585*(1+inputs!$B$33)-MAX(0,inputs!$B$31*(J585-inputs!$B$30)))</f>
        <v>47184.304999999986</v>
      </c>
      <c r="L585" s="19">
        <f>$H585+(INT(COLUMN(L$1)/2) - 5) * ($A585-$H585)/9</f>
        <v>24255.555555555555</v>
      </c>
      <c r="M585" s="24">
        <f>MAX(0,K585*(1+inputs!$B$33)-MAX(0,inputs!$B$31*(L585-inputs!$B$30)))</f>
        <v>47525.629574999977</v>
      </c>
      <c r="N585" s="19">
        <f>$H585+(INT(COLUMN(N$1)/2) - 5) * ($A585-$H585)/9</f>
        <v>28511.111111111109</v>
      </c>
      <c r="O585" s="24">
        <f>MAX(0,M585*(1+inputs!$B$33)-MAX(0,inputs!$B$31*(N585-inputs!$B$30)))</f>
        <v>47489.074018624968</v>
      </c>
      <c r="P585" s="19">
        <f>$H585+(INT(COLUMN(P$1)/2) - 5) * ($A585-$H585)/9</f>
        <v>32766.666666666664</v>
      </c>
      <c r="Q585" s="24">
        <f>MAX(0,O585*(1+inputs!$B$33)-MAX(0,inputs!$B$31*(P585-inputs!$B$30)))</f>
        <v>47068.970128904337</v>
      </c>
      <c r="R585" s="19">
        <f>$H585+(INT(COLUMN(R$1)/2) - 5) * ($A585-$H585)/9</f>
        <v>37022.222222222219</v>
      </c>
      <c r="S585" s="24">
        <f>MAX(0,Q585*(1+inputs!$B$33)-MAX(0,inputs!$B$31*(R585-inputs!$B$30)))</f>
        <v>46259.564680837895</v>
      </c>
      <c r="T585" s="19">
        <f>$H585+(INT(COLUMN(T$1)/2) - 5) * ($A585-$H585)/9</f>
        <v>41277.777777777781</v>
      </c>
      <c r="U585" s="24">
        <f>MAX(0,S585*(1+inputs!$B$33)-MAX(0,inputs!$B$31*(T585-inputs!$B$30)))</f>
        <v>45055.018151050455</v>
      </c>
      <c r="V585" s="19">
        <f>$H585+(INT(COLUMN(V$1)/2) - 5) * ($A585-$H585)/9</f>
        <v>45533.333333333328</v>
      </c>
      <c r="W585" s="24">
        <f>MAX(0,U585*(1+inputs!$B$33)-MAX(0,inputs!$B$31*(V585-inputs!$B$30)))</f>
        <v>43449.403423316202</v>
      </c>
      <c r="X585" s="19">
        <f>$H585+(INT(COLUMN(X$1)/2) - 5) * ($A585-$H585)/9</f>
        <v>49788.888888888891</v>
      </c>
      <c r="Y585" s="24">
        <f>MAX(0,W585*(1+inputs!$B$33)-MAX(0,inputs!$B$31*(X585-inputs!$B$30)))</f>
        <v>41436.704474665938</v>
      </c>
      <c r="Z585" s="19">
        <f>IF(inputs!$B$27="YES",MAX(0,inputs!$B$31*(X585-inputs!$B$30)),0)</f>
        <v>0</v>
      </c>
      <c r="AA585" s="3">
        <f t="shared" si="41"/>
        <v>18096.062000000002</v>
      </c>
      <c r="AB585" s="1">
        <f t="shared" si="42"/>
        <v>0.6836399999999776</v>
      </c>
      <c r="AC585" s="8">
        <f t="shared" si="39"/>
        <v>40203.937999999995</v>
      </c>
    </row>
    <row r="586" spans="1:29" x14ac:dyDescent="0.2">
      <c r="A586" s="11">
        <f t="shared" si="40"/>
        <v>58400</v>
      </c>
      <c r="B586" s="15">
        <f>inputs!$C$3-MAX(0,MIN((calculations!A586-inputs!$B$8)*0.5,inputs!$C$3))+IF(AND(inputs!$B$23="YES",A586&lt;=inputs!$B$25),inputs!$B$24,0)</f>
        <v>12570</v>
      </c>
      <c r="C586" s="15">
        <f>MAX(0,MIN(A586-B586,inputs!$C$4)*inputs!$B$3)</f>
        <v>7540</v>
      </c>
      <c r="D586" s="16">
        <f>MAX(0,(MIN(A586,inputs!$C$5)-(inputs!$C$4+B586))*inputs!$B$4)</f>
        <v>3252</v>
      </c>
      <c r="E586" s="16">
        <f>MAX(0, (calculations!A586-inputs!$C$5)*inputs!$B$5)</f>
        <v>0</v>
      </c>
      <c r="F586" s="19">
        <f>MAX(0,inputs!$B$13*(MIN(calculations!A586,inputs!$C$14)-inputs!$C$13))+MAX(0,inputs!$B$14*(calculations!A586-inputs!$C$14))</f>
        <v>5157.8500000000004</v>
      </c>
      <c r="G586" s="22">
        <f>MAX(MIN((calculations!A586-inputs!$B$21)/10000,100%),0) * inputs!$B$18</f>
        <v>2214.576</v>
      </c>
      <c r="H586" s="24">
        <f>MIN(inputs!$B$32,A586)</f>
        <v>20000</v>
      </c>
      <c r="I586" s="24">
        <f>inputs!$B$29*(1+inputs!$B$33)-MAX(0,inputs!$B$31*(H586-inputs!$B$30))</f>
        <v>46486.999999999993</v>
      </c>
      <c r="J586" s="19">
        <f>$H586+(INT(COLUMN(J$1)/2) - 5) * ($A586-$H586)/9</f>
        <v>20000</v>
      </c>
      <c r="K586" s="24">
        <f>MAX(0,I586*(1+inputs!$B$33)-MAX(0,inputs!$B$31*(J586-inputs!$B$30)))</f>
        <v>47184.304999999986</v>
      </c>
      <c r="L586" s="19">
        <f>$H586+(INT(COLUMN(L$1)/2) - 5) * ($A586-$H586)/9</f>
        <v>24266.666666666668</v>
      </c>
      <c r="M586" s="24">
        <f>MAX(0,K586*(1+inputs!$B$33)-MAX(0,inputs!$B$31*(L586-inputs!$B$30)))</f>
        <v>47524.629574999977</v>
      </c>
      <c r="N586" s="19">
        <f>$H586+(INT(COLUMN(N$1)/2) - 5) * ($A586-$H586)/9</f>
        <v>28533.333333333336</v>
      </c>
      <c r="O586" s="24">
        <f>MAX(0,M586*(1+inputs!$B$33)-MAX(0,inputs!$B$31*(N586-inputs!$B$30)))</f>
        <v>47486.059018624968</v>
      </c>
      <c r="P586" s="19">
        <f>$H586+(INT(COLUMN(P$1)/2) - 5) * ($A586-$H586)/9</f>
        <v>32800</v>
      </c>
      <c r="Q586" s="24">
        <f>MAX(0,O586*(1+inputs!$B$33)-MAX(0,inputs!$B$31*(P586-inputs!$B$30)))</f>
        <v>47062.909903904336</v>
      </c>
      <c r="R586" s="19">
        <f>$H586+(INT(COLUMN(R$1)/2) - 5) * ($A586-$H586)/9</f>
        <v>37066.666666666672</v>
      </c>
      <c r="S586" s="24">
        <f>MAX(0,Q586*(1+inputs!$B$33)-MAX(0,inputs!$B$31*(R586-inputs!$B$30)))</f>
        <v>46249.413552462895</v>
      </c>
      <c r="T586" s="19">
        <f>$H586+(INT(COLUMN(T$1)/2) - 5) * ($A586-$H586)/9</f>
        <v>41333.333333333328</v>
      </c>
      <c r="U586" s="24">
        <f>MAX(0,S586*(1+inputs!$B$33)-MAX(0,inputs!$B$31*(T586-inputs!$B$30)))</f>
        <v>45039.714755749832</v>
      </c>
      <c r="V586" s="19">
        <f>$H586+(INT(COLUMN(V$1)/2) - 5) * ($A586-$H586)/9</f>
        <v>45600</v>
      </c>
      <c r="W586" s="24">
        <f>MAX(0,U586*(1+inputs!$B$33)-MAX(0,inputs!$B$31*(V586-inputs!$B$30)))</f>
        <v>43427.870477086071</v>
      </c>
      <c r="X586" s="19">
        <f>$H586+(INT(COLUMN(X$1)/2) - 5) * ($A586-$H586)/9</f>
        <v>49866.666666666672</v>
      </c>
      <c r="Y586" s="24">
        <f>MAX(0,W586*(1+inputs!$B$33)-MAX(0,inputs!$B$31*(X586-inputs!$B$30)))</f>
        <v>41407.848534242359</v>
      </c>
      <c r="Z586" s="19">
        <f>IF(inputs!$B$27="YES",MAX(0,inputs!$B$31*(X586-inputs!$B$30)),0)</f>
        <v>0</v>
      </c>
      <c r="AA586" s="3">
        <f t="shared" si="41"/>
        <v>18164.425999999999</v>
      </c>
      <c r="AB586" s="1">
        <f t="shared" si="42"/>
        <v>0.68364000000001401</v>
      </c>
      <c r="AC586" s="8">
        <f t="shared" si="39"/>
        <v>40235.574000000001</v>
      </c>
    </row>
    <row r="587" spans="1:29" x14ac:dyDescent="0.2">
      <c r="A587" s="11">
        <f t="shared" si="40"/>
        <v>58500</v>
      </c>
      <c r="B587" s="15">
        <f>inputs!$C$3-MAX(0,MIN((calculations!A587-inputs!$B$8)*0.5,inputs!$C$3))+IF(AND(inputs!$B$23="YES",A587&lt;=inputs!$B$25),inputs!$B$24,0)</f>
        <v>12570</v>
      </c>
      <c r="C587" s="15">
        <f>MAX(0,MIN(A587-B587,inputs!$C$4)*inputs!$B$3)</f>
        <v>7540</v>
      </c>
      <c r="D587" s="16">
        <f>MAX(0,(MIN(A587,inputs!$C$5)-(inputs!$C$4+B587))*inputs!$B$4)</f>
        <v>3292</v>
      </c>
      <c r="E587" s="16">
        <f>MAX(0, (calculations!A587-inputs!$C$5)*inputs!$B$5)</f>
        <v>0</v>
      </c>
      <c r="F587" s="19">
        <f>MAX(0,inputs!$B$13*(MIN(calculations!A587,inputs!$C$14)-inputs!$C$13))+MAX(0,inputs!$B$14*(calculations!A587-inputs!$C$14))</f>
        <v>5159.8500000000004</v>
      </c>
      <c r="G587" s="22">
        <f>MAX(MIN((calculations!A587-inputs!$B$21)/10000,100%),0) * inputs!$B$18</f>
        <v>2240.94</v>
      </c>
      <c r="H587" s="24">
        <f>MIN(inputs!$B$32,A587)</f>
        <v>20000</v>
      </c>
      <c r="I587" s="24">
        <f>inputs!$B$29*(1+inputs!$B$33)-MAX(0,inputs!$B$31*(H587-inputs!$B$30))</f>
        <v>46486.999999999993</v>
      </c>
      <c r="J587" s="19">
        <f>$H587+(INT(COLUMN(J$1)/2) - 5) * ($A587-$H587)/9</f>
        <v>20000</v>
      </c>
      <c r="K587" s="24">
        <f>MAX(0,I587*(1+inputs!$B$33)-MAX(0,inputs!$B$31*(J587-inputs!$B$30)))</f>
        <v>47184.304999999986</v>
      </c>
      <c r="L587" s="19">
        <f>$H587+(INT(COLUMN(L$1)/2) - 5) * ($A587-$H587)/9</f>
        <v>24277.777777777777</v>
      </c>
      <c r="M587" s="24">
        <f>MAX(0,K587*(1+inputs!$B$33)-MAX(0,inputs!$B$31*(L587-inputs!$B$30)))</f>
        <v>47523.629574999977</v>
      </c>
      <c r="N587" s="19">
        <f>$H587+(INT(COLUMN(N$1)/2) - 5) * ($A587-$H587)/9</f>
        <v>28555.555555555555</v>
      </c>
      <c r="O587" s="24">
        <f>MAX(0,M587*(1+inputs!$B$33)-MAX(0,inputs!$B$31*(N587-inputs!$B$30)))</f>
        <v>47483.044018624969</v>
      </c>
      <c r="P587" s="19">
        <f>$H587+(INT(COLUMN(P$1)/2) - 5) * ($A587-$H587)/9</f>
        <v>32833.333333333336</v>
      </c>
      <c r="Q587" s="24">
        <f>MAX(0,O587*(1+inputs!$B$33)-MAX(0,inputs!$B$31*(P587-inputs!$B$30)))</f>
        <v>47056.849678904335</v>
      </c>
      <c r="R587" s="19">
        <f>$H587+(INT(COLUMN(R$1)/2) - 5) * ($A587-$H587)/9</f>
        <v>37111.111111111109</v>
      </c>
      <c r="S587" s="24">
        <f>MAX(0,Q587*(1+inputs!$B$33)-MAX(0,inputs!$B$31*(R587-inputs!$B$30)))</f>
        <v>46239.262424087894</v>
      </c>
      <c r="T587" s="19">
        <f>$H587+(INT(COLUMN(T$1)/2) - 5) * ($A587-$H587)/9</f>
        <v>41388.888888888891</v>
      </c>
      <c r="U587" s="24">
        <f>MAX(0,S587*(1+inputs!$B$33)-MAX(0,inputs!$B$31*(T587-inputs!$B$30)))</f>
        <v>45024.411360449209</v>
      </c>
      <c r="V587" s="19">
        <f>$H587+(INT(COLUMN(V$1)/2) - 5) * ($A587-$H587)/9</f>
        <v>45666.666666666672</v>
      </c>
      <c r="W587" s="24">
        <f>MAX(0,U587*(1+inputs!$B$33)-MAX(0,inputs!$B$31*(V587-inputs!$B$30)))</f>
        <v>43406.337530855941</v>
      </c>
      <c r="X587" s="19">
        <f>$H587+(INT(COLUMN(X$1)/2) - 5) * ($A587-$H587)/9</f>
        <v>49944.444444444445</v>
      </c>
      <c r="Y587" s="24">
        <f>MAX(0,W587*(1+inputs!$B$33)-MAX(0,inputs!$B$31*(X587-inputs!$B$30)))</f>
        <v>41378.992593818773</v>
      </c>
      <c r="Z587" s="19">
        <f>IF(inputs!$B$27="YES",MAX(0,inputs!$B$31*(X587-inputs!$B$30)),0)</f>
        <v>0</v>
      </c>
      <c r="AA587" s="3">
        <f t="shared" si="41"/>
        <v>18232.79</v>
      </c>
      <c r="AB587" s="1">
        <f t="shared" si="42"/>
        <v>0.68364000000001401</v>
      </c>
      <c r="AC587" s="8">
        <f t="shared" si="39"/>
        <v>40267.21</v>
      </c>
    </row>
    <row r="588" spans="1:29" x14ac:dyDescent="0.2">
      <c r="A588" s="11">
        <f t="shared" si="40"/>
        <v>58600</v>
      </c>
      <c r="B588" s="15">
        <f>inputs!$C$3-MAX(0,MIN((calculations!A588-inputs!$B$8)*0.5,inputs!$C$3))+IF(AND(inputs!$B$23="YES",A588&lt;=inputs!$B$25),inputs!$B$24,0)</f>
        <v>12570</v>
      </c>
      <c r="C588" s="15">
        <f>MAX(0,MIN(A588-B588,inputs!$C$4)*inputs!$B$3)</f>
        <v>7540</v>
      </c>
      <c r="D588" s="16">
        <f>MAX(0,(MIN(A588,inputs!$C$5)-(inputs!$C$4+B588))*inputs!$B$4)</f>
        <v>3332</v>
      </c>
      <c r="E588" s="16">
        <f>MAX(0, (calculations!A588-inputs!$C$5)*inputs!$B$5)</f>
        <v>0</v>
      </c>
      <c r="F588" s="19">
        <f>MAX(0,inputs!$B$13*(MIN(calculations!A588,inputs!$C$14)-inputs!$C$13))+MAX(0,inputs!$B$14*(calculations!A588-inputs!$C$14))</f>
        <v>5161.8500000000004</v>
      </c>
      <c r="G588" s="22">
        <f>MAX(MIN((calculations!A588-inputs!$B$21)/10000,100%),0) * inputs!$B$18</f>
        <v>2267.3040000000001</v>
      </c>
      <c r="H588" s="24">
        <f>MIN(inputs!$B$32,A588)</f>
        <v>20000</v>
      </c>
      <c r="I588" s="24">
        <f>inputs!$B$29*(1+inputs!$B$33)-MAX(0,inputs!$B$31*(H588-inputs!$B$30))</f>
        <v>46486.999999999993</v>
      </c>
      <c r="J588" s="19">
        <f>$H588+(INT(COLUMN(J$1)/2) - 5) * ($A588-$H588)/9</f>
        <v>20000</v>
      </c>
      <c r="K588" s="24">
        <f>MAX(0,I588*(1+inputs!$B$33)-MAX(0,inputs!$B$31*(J588-inputs!$B$30)))</f>
        <v>47184.304999999986</v>
      </c>
      <c r="L588" s="19">
        <f>$H588+(INT(COLUMN(L$1)/2) - 5) * ($A588-$H588)/9</f>
        <v>24288.888888888891</v>
      </c>
      <c r="M588" s="24">
        <f>MAX(0,K588*(1+inputs!$B$33)-MAX(0,inputs!$B$31*(L588-inputs!$B$30)))</f>
        <v>47522.629574999977</v>
      </c>
      <c r="N588" s="19">
        <f>$H588+(INT(COLUMN(N$1)/2) - 5) * ($A588-$H588)/9</f>
        <v>28577.777777777777</v>
      </c>
      <c r="O588" s="24">
        <f>MAX(0,M588*(1+inputs!$B$33)-MAX(0,inputs!$B$31*(N588-inputs!$B$30)))</f>
        <v>47480.029018624969</v>
      </c>
      <c r="P588" s="19">
        <f>$H588+(INT(COLUMN(P$1)/2) - 5) * ($A588-$H588)/9</f>
        <v>32866.666666666664</v>
      </c>
      <c r="Q588" s="24">
        <f>MAX(0,O588*(1+inputs!$B$33)-MAX(0,inputs!$B$31*(P588-inputs!$B$30)))</f>
        <v>47050.789453904334</v>
      </c>
      <c r="R588" s="19">
        <f>$H588+(INT(COLUMN(R$1)/2) - 5) * ($A588-$H588)/9</f>
        <v>37155.555555555555</v>
      </c>
      <c r="S588" s="24">
        <f>MAX(0,Q588*(1+inputs!$B$33)-MAX(0,inputs!$B$31*(R588-inputs!$B$30)))</f>
        <v>46229.111295712893</v>
      </c>
      <c r="T588" s="19">
        <f>$H588+(INT(COLUMN(T$1)/2) - 5) * ($A588-$H588)/9</f>
        <v>41444.444444444445</v>
      </c>
      <c r="U588" s="24">
        <f>MAX(0,S588*(1+inputs!$B$33)-MAX(0,inputs!$B$31*(T588-inputs!$B$30)))</f>
        <v>45009.107965148578</v>
      </c>
      <c r="V588" s="19">
        <f>$H588+(INT(COLUMN(V$1)/2) - 5) * ($A588-$H588)/9</f>
        <v>45733.333333333328</v>
      </c>
      <c r="W588" s="24">
        <f>MAX(0,U588*(1+inputs!$B$33)-MAX(0,inputs!$B$31*(V588-inputs!$B$30)))</f>
        <v>43384.804584625803</v>
      </c>
      <c r="X588" s="19">
        <f>$H588+(INT(COLUMN(X$1)/2) - 5) * ($A588-$H588)/9</f>
        <v>50022.222222222219</v>
      </c>
      <c r="Y588" s="24">
        <f>MAX(0,W588*(1+inputs!$B$33)-MAX(0,inputs!$B$31*(X588-inputs!$B$30)))</f>
        <v>41350.13665339518</v>
      </c>
      <c r="Z588" s="19">
        <f>IF(inputs!$B$27="YES",MAX(0,inputs!$B$31*(X588-inputs!$B$30)),0)</f>
        <v>0</v>
      </c>
      <c r="AA588" s="3">
        <f t="shared" si="41"/>
        <v>18301.154000000002</v>
      </c>
      <c r="AB588" s="1">
        <f t="shared" si="42"/>
        <v>0.6836399999999776</v>
      </c>
      <c r="AC588" s="8">
        <f t="shared" si="39"/>
        <v>40298.845999999998</v>
      </c>
    </row>
    <row r="589" spans="1:29" x14ac:dyDescent="0.2">
      <c r="A589" s="11">
        <f t="shared" si="40"/>
        <v>58700</v>
      </c>
      <c r="B589" s="15">
        <f>inputs!$C$3-MAX(0,MIN((calculations!A589-inputs!$B$8)*0.5,inputs!$C$3))+IF(AND(inputs!$B$23="YES",A589&lt;=inputs!$B$25),inputs!$B$24,0)</f>
        <v>12570</v>
      </c>
      <c r="C589" s="15">
        <f>MAX(0,MIN(A589-B589,inputs!$C$4)*inputs!$B$3)</f>
        <v>7540</v>
      </c>
      <c r="D589" s="16">
        <f>MAX(0,(MIN(A589,inputs!$C$5)-(inputs!$C$4+B589))*inputs!$B$4)</f>
        <v>3372</v>
      </c>
      <c r="E589" s="16">
        <f>MAX(0, (calculations!A589-inputs!$C$5)*inputs!$B$5)</f>
        <v>0</v>
      </c>
      <c r="F589" s="19">
        <f>MAX(0,inputs!$B$13*(MIN(calculations!A589,inputs!$C$14)-inputs!$C$13))+MAX(0,inputs!$B$14*(calculations!A589-inputs!$C$14))</f>
        <v>5163.8500000000004</v>
      </c>
      <c r="G589" s="22">
        <f>MAX(MIN((calculations!A589-inputs!$B$21)/10000,100%),0) * inputs!$B$18</f>
        <v>2293.6680000000001</v>
      </c>
      <c r="H589" s="24">
        <f>MIN(inputs!$B$32,A589)</f>
        <v>20000</v>
      </c>
      <c r="I589" s="24">
        <f>inputs!$B$29*(1+inputs!$B$33)-MAX(0,inputs!$B$31*(H589-inputs!$B$30))</f>
        <v>46486.999999999993</v>
      </c>
      <c r="J589" s="19">
        <f>$H589+(INT(COLUMN(J$1)/2) - 5) * ($A589-$H589)/9</f>
        <v>20000</v>
      </c>
      <c r="K589" s="24">
        <f>MAX(0,I589*(1+inputs!$B$33)-MAX(0,inputs!$B$31*(J589-inputs!$B$30)))</f>
        <v>47184.304999999986</v>
      </c>
      <c r="L589" s="19">
        <f>$H589+(INT(COLUMN(L$1)/2) - 5) * ($A589-$H589)/9</f>
        <v>24300</v>
      </c>
      <c r="M589" s="24">
        <f>MAX(0,K589*(1+inputs!$B$33)-MAX(0,inputs!$B$31*(L589-inputs!$B$30)))</f>
        <v>47521.629574999977</v>
      </c>
      <c r="N589" s="19">
        <f>$H589+(INT(COLUMN(N$1)/2) - 5) * ($A589-$H589)/9</f>
        <v>28600</v>
      </c>
      <c r="O589" s="24">
        <f>MAX(0,M589*(1+inputs!$B$33)-MAX(0,inputs!$B$31*(N589-inputs!$B$30)))</f>
        <v>47477.01401862497</v>
      </c>
      <c r="P589" s="19">
        <f>$H589+(INT(COLUMN(P$1)/2) - 5) * ($A589-$H589)/9</f>
        <v>32900</v>
      </c>
      <c r="Q589" s="24">
        <f>MAX(0,O589*(1+inputs!$B$33)-MAX(0,inputs!$B$31*(P589-inputs!$B$30)))</f>
        <v>47044.72922890434</v>
      </c>
      <c r="R589" s="19">
        <f>$H589+(INT(COLUMN(R$1)/2) - 5) * ($A589-$H589)/9</f>
        <v>37200</v>
      </c>
      <c r="S589" s="24">
        <f>MAX(0,Q589*(1+inputs!$B$33)-MAX(0,inputs!$B$31*(R589-inputs!$B$30)))</f>
        <v>46218.9601673379</v>
      </c>
      <c r="T589" s="19">
        <f>$H589+(INT(COLUMN(T$1)/2) - 5) * ($A589-$H589)/9</f>
        <v>41500</v>
      </c>
      <c r="U589" s="24">
        <f>MAX(0,S589*(1+inputs!$B$33)-MAX(0,inputs!$B$31*(T589-inputs!$B$30)))</f>
        <v>44993.804569847962</v>
      </c>
      <c r="V589" s="19">
        <f>$H589+(INT(COLUMN(V$1)/2) - 5) * ($A589-$H589)/9</f>
        <v>45800</v>
      </c>
      <c r="W589" s="24">
        <f>MAX(0,U589*(1+inputs!$B$33)-MAX(0,inputs!$B$31*(V589-inputs!$B$30)))</f>
        <v>43363.271638395672</v>
      </c>
      <c r="X589" s="19">
        <f>$H589+(INT(COLUMN(X$1)/2) - 5) * ($A589-$H589)/9</f>
        <v>50100</v>
      </c>
      <c r="Y589" s="24">
        <f>MAX(0,W589*(1+inputs!$B$33)-MAX(0,inputs!$B$31*(X589-inputs!$B$30)))</f>
        <v>41321.280712971602</v>
      </c>
      <c r="Z589" s="19">
        <f>IF(inputs!$B$27="YES",MAX(0,inputs!$B$31*(X589-inputs!$B$30)),0)</f>
        <v>0</v>
      </c>
      <c r="AA589" s="3">
        <f t="shared" si="41"/>
        <v>18369.518</v>
      </c>
      <c r="AB589" s="1">
        <f t="shared" si="42"/>
        <v>0.68364000000001401</v>
      </c>
      <c r="AC589" s="8">
        <f t="shared" si="39"/>
        <v>40330.482000000004</v>
      </c>
    </row>
    <row r="590" spans="1:29" x14ac:dyDescent="0.2">
      <c r="A590" s="11">
        <f t="shared" si="40"/>
        <v>58800</v>
      </c>
      <c r="B590" s="15">
        <f>inputs!$C$3-MAX(0,MIN((calculations!A590-inputs!$B$8)*0.5,inputs!$C$3))+IF(AND(inputs!$B$23="YES",A590&lt;=inputs!$B$25),inputs!$B$24,0)</f>
        <v>12570</v>
      </c>
      <c r="C590" s="15">
        <f>MAX(0,MIN(A590-B590,inputs!$C$4)*inputs!$B$3)</f>
        <v>7540</v>
      </c>
      <c r="D590" s="16">
        <f>MAX(0,(MIN(A590,inputs!$C$5)-(inputs!$C$4+B590))*inputs!$B$4)</f>
        <v>3412</v>
      </c>
      <c r="E590" s="16">
        <f>MAX(0, (calculations!A590-inputs!$C$5)*inputs!$B$5)</f>
        <v>0</v>
      </c>
      <c r="F590" s="19">
        <f>MAX(0,inputs!$B$13*(MIN(calculations!A590,inputs!$C$14)-inputs!$C$13))+MAX(0,inputs!$B$14*(calculations!A590-inputs!$C$14))</f>
        <v>5165.8500000000004</v>
      </c>
      <c r="G590" s="22">
        <f>MAX(MIN((calculations!A590-inputs!$B$21)/10000,100%),0) * inputs!$B$18</f>
        <v>2320.0320000000002</v>
      </c>
      <c r="H590" s="24">
        <f>MIN(inputs!$B$32,A590)</f>
        <v>20000</v>
      </c>
      <c r="I590" s="24">
        <f>inputs!$B$29*(1+inputs!$B$33)-MAX(0,inputs!$B$31*(H590-inputs!$B$30))</f>
        <v>46486.999999999993</v>
      </c>
      <c r="J590" s="19">
        <f>$H590+(INT(COLUMN(J$1)/2) - 5) * ($A590-$H590)/9</f>
        <v>20000</v>
      </c>
      <c r="K590" s="24">
        <f>MAX(0,I590*(1+inputs!$B$33)-MAX(0,inputs!$B$31*(J590-inputs!$B$30)))</f>
        <v>47184.304999999986</v>
      </c>
      <c r="L590" s="19">
        <f>$H590+(INT(COLUMN(L$1)/2) - 5) * ($A590-$H590)/9</f>
        <v>24311.111111111109</v>
      </c>
      <c r="M590" s="24">
        <f>MAX(0,K590*(1+inputs!$B$33)-MAX(0,inputs!$B$31*(L590-inputs!$B$30)))</f>
        <v>47520.629574999977</v>
      </c>
      <c r="N590" s="19">
        <f>$H590+(INT(COLUMN(N$1)/2) - 5) * ($A590-$H590)/9</f>
        <v>28622.222222222223</v>
      </c>
      <c r="O590" s="24">
        <f>MAX(0,M590*(1+inputs!$B$33)-MAX(0,inputs!$B$31*(N590-inputs!$B$30)))</f>
        <v>47473.999018624971</v>
      </c>
      <c r="P590" s="19">
        <f>$H590+(INT(COLUMN(P$1)/2) - 5) * ($A590-$H590)/9</f>
        <v>32933.333333333336</v>
      </c>
      <c r="Q590" s="24">
        <f>MAX(0,O590*(1+inputs!$B$33)-MAX(0,inputs!$B$31*(P590-inputs!$B$30)))</f>
        <v>47038.669003904339</v>
      </c>
      <c r="R590" s="19">
        <f>$H590+(INT(COLUMN(R$1)/2) - 5) * ($A590-$H590)/9</f>
        <v>37244.444444444445</v>
      </c>
      <c r="S590" s="24">
        <f>MAX(0,Q590*(1+inputs!$B$33)-MAX(0,inputs!$B$31*(R590-inputs!$B$30)))</f>
        <v>46208.8090389629</v>
      </c>
      <c r="T590" s="19">
        <f>$H590+(INT(COLUMN(T$1)/2) - 5) * ($A590-$H590)/9</f>
        <v>41555.555555555555</v>
      </c>
      <c r="U590" s="24">
        <f>MAX(0,S590*(1+inputs!$B$33)-MAX(0,inputs!$B$31*(T590-inputs!$B$30)))</f>
        <v>44978.501174547338</v>
      </c>
      <c r="V590" s="19">
        <f>$H590+(INT(COLUMN(V$1)/2) - 5) * ($A590-$H590)/9</f>
        <v>45866.666666666672</v>
      </c>
      <c r="W590" s="24">
        <f>MAX(0,U590*(1+inputs!$B$33)-MAX(0,inputs!$B$31*(V590-inputs!$B$30)))</f>
        <v>43341.738692165542</v>
      </c>
      <c r="X590" s="19">
        <f>$H590+(INT(COLUMN(X$1)/2) - 5) * ($A590-$H590)/9</f>
        <v>50177.777777777781</v>
      </c>
      <c r="Y590" s="24">
        <f>MAX(0,W590*(1+inputs!$B$33)-MAX(0,inputs!$B$31*(X590-inputs!$B$30)))</f>
        <v>41292.424772548016</v>
      </c>
      <c r="Z590" s="19">
        <f>IF(inputs!$B$27="YES",MAX(0,inputs!$B$31*(X590-inputs!$B$30)),0)</f>
        <v>0</v>
      </c>
      <c r="AA590" s="3">
        <f t="shared" si="41"/>
        <v>18437.882000000001</v>
      </c>
      <c r="AB590" s="1">
        <f t="shared" si="42"/>
        <v>0.6836399999999776</v>
      </c>
      <c r="AC590" s="8">
        <f t="shared" si="39"/>
        <v>40362.118000000002</v>
      </c>
    </row>
    <row r="591" spans="1:29" x14ac:dyDescent="0.2">
      <c r="A591" s="11">
        <f t="shared" si="40"/>
        <v>58900</v>
      </c>
      <c r="B591" s="15">
        <f>inputs!$C$3-MAX(0,MIN((calculations!A591-inputs!$B$8)*0.5,inputs!$C$3))+IF(AND(inputs!$B$23="YES",A591&lt;=inputs!$B$25),inputs!$B$24,0)</f>
        <v>12570</v>
      </c>
      <c r="C591" s="15">
        <f>MAX(0,MIN(A591-B591,inputs!$C$4)*inputs!$B$3)</f>
        <v>7540</v>
      </c>
      <c r="D591" s="16">
        <f>MAX(0,(MIN(A591,inputs!$C$5)-(inputs!$C$4+B591))*inputs!$B$4)</f>
        <v>3452</v>
      </c>
      <c r="E591" s="16">
        <f>MAX(0, (calculations!A591-inputs!$C$5)*inputs!$B$5)</f>
        <v>0</v>
      </c>
      <c r="F591" s="19">
        <f>MAX(0,inputs!$B$13*(MIN(calculations!A591,inputs!$C$14)-inputs!$C$13))+MAX(0,inputs!$B$14*(calculations!A591-inputs!$C$14))</f>
        <v>5167.8500000000004</v>
      </c>
      <c r="G591" s="22">
        <f>MAX(MIN((calculations!A591-inputs!$B$21)/10000,100%),0) * inputs!$B$18</f>
        <v>2346.3960000000002</v>
      </c>
      <c r="H591" s="24">
        <f>MIN(inputs!$B$32,A591)</f>
        <v>20000</v>
      </c>
      <c r="I591" s="24">
        <f>inputs!$B$29*(1+inputs!$B$33)-MAX(0,inputs!$B$31*(H591-inputs!$B$30))</f>
        <v>46486.999999999993</v>
      </c>
      <c r="J591" s="19">
        <f>$H591+(INT(COLUMN(J$1)/2) - 5) * ($A591-$H591)/9</f>
        <v>20000</v>
      </c>
      <c r="K591" s="24">
        <f>MAX(0,I591*(1+inputs!$B$33)-MAX(0,inputs!$B$31*(J591-inputs!$B$30)))</f>
        <v>47184.304999999986</v>
      </c>
      <c r="L591" s="19">
        <f>$H591+(INT(COLUMN(L$1)/2) - 5) * ($A591-$H591)/9</f>
        <v>24322.222222222223</v>
      </c>
      <c r="M591" s="24">
        <f>MAX(0,K591*(1+inputs!$B$33)-MAX(0,inputs!$B$31*(L591-inputs!$B$30)))</f>
        <v>47519.629574999977</v>
      </c>
      <c r="N591" s="19">
        <f>$H591+(INT(COLUMN(N$1)/2) - 5) * ($A591-$H591)/9</f>
        <v>28644.444444444445</v>
      </c>
      <c r="O591" s="24">
        <f>MAX(0,M591*(1+inputs!$B$33)-MAX(0,inputs!$B$31*(N591-inputs!$B$30)))</f>
        <v>47470.984018624971</v>
      </c>
      <c r="P591" s="19">
        <f>$H591+(INT(COLUMN(P$1)/2) - 5) * ($A591-$H591)/9</f>
        <v>32966.666666666664</v>
      </c>
      <c r="Q591" s="24">
        <f>MAX(0,O591*(1+inputs!$B$33)-MAX(0,inputs!$B$31*(P591-inputs!$B$30)))</f>
        <v>47032.608778904338</v>
      </c>
      <c r="R591" s="19">
        <f>$H591+(INT(COLUMN(R$1)/2) - 5) * ($A591-$H591)/9</f>
        <v>37288.888888888891</v>
      </c>
      <c r="S591" s="24">
        <f>MAX(0,Q591*(1+inputs!$B$33)-MAX(0,inputs!$B$31*(R591-inputs!$B$30)))</f>
        <v>46198.657910587899</v>
      </c>
      <c r="T591" s="19">
        <f>$H591+(INT(COLUMN(T$1)/2) - 5) * ($A591-$H591)/9</f>
        <v>41611.111111111109</v>
      </c>
      <c r="U591" s="24">
        <f>MAX(0,S591*(1+inputs!$B$33)-MAX(0,inputs!$B$31*(T591-inputs!$B$30)))</f>
        <v>44963.197779246708</v>
      </c>
      <c r="V591" s="19">
        <f>$H591+(INT(COLUMN(V$1)/2) - 5) * ($A591-$H591)/9</f>
        <v>45933.333333333328</v>
      </c>
      <c r="W591" s="24">
        <f>MAX(0,U591*(1+inputs!$B$33)-MAX(0,inputs!$B$31*(V591-inputs!$B$30)))</f>
        <v>43320.205745935404</v>
      </c>
      <c r="X591" s="19">
        <f>$H591+(INT(COLUMN(X$1)/2) - 5) * ($A591-$H591)/9</f>
        <v>50255.555555555555</v>
      </c>
      <c r="Y591" s="24">
        <f>MAX(0,W591*(1+inputs!$B$33)-MAX(0,inputs!$B$31*(X591-inputs!$B$30)))</f>
        <v>41263.568832124431</v>
      </c>
      <c r="Z591" s="19">
        <f>IF(inputs!$B$27="YES",MAX(0,inputs!$B$31*(X591-inputs!$B$30)),0)</f>
        <v>0</v>
      </c>
      <c r="AA591" s="3">
        <f t="shared" si="41"/>
        <v>18506.245999999999</v>
      </c>
      <c r="AB591" s="1">
        <f t="shared" si="42"/>
        <v>0.68364000000001401</v>
      </c>
      <c r="AC591" s="8">
        <f t="shared" si="39"/>
        <v>40393.754000000001</v>
      </c>
    </row>
    <row r="592" spans="1:29" x14ac:dyDescent="0.2">
      <c r="A592" s="11">
        <f t="shared" si="40"/>
        <v>59000</v>
      </c>
      <c r="B592" s="15">
        <f>inputs!$C$3-MAX(0,MIN((calculations!A592-inputs!$B$8)*0.5,inputs!$C$3))+IF(AND(inputs!$B$23="YES",A592&lt;=inputs!$B$25),inputs!$B$24,0)</f>
        <v>12570</v>
      </c>
      <c r="C592" s="15">
        <f>MAX(0,MIN(A592-B592,inputs!$C$4)*inputs!$B$3)</f>
        <v>7540</v>
      </c>
      <c r="D592" s="16">
        <f>MAX(0,(MIN(A592,inputs!$C$5)-(inputs!$C$4+B592))*inputs!$B$4)</f>
        <v>3492</v>
      </c>
      <c r="E592" s="16">
        <f>MAX(0, (calculations!A592-inputs!$C$5)*inputs!$B$5)</f>
        <v>0</v>
      </c>
      <c r="F592" s="19">
        <f>MAX(0,inputs!$B$13*(MIN(calculations!A592,inputs!$C$14)-inputs!$C$13))+MAX(0,inputs!$B$14*(calculations!A592-inputs!$C$14))</f>
        <v>5169.8500000000004</v>
      </c>
      <c r="G592" s="22">
        <f>MAX(MIN((calculations!A592-inputs!$B$21)/10000,100%),0) * inputs!$B$18</f>
        <v>2372.7600000000002</v>
      </c>
      <c r="H592" s="24">
        <f>MIN(inputs!$B$32,A592)</f>
        <v>20000</v>
      </c>
      <c r="I592" s="24">
        <f>inputs!$B$29*(1+inputs!$B$33)-MAX(0,inputs!$B$31*(H592-inputs!$B$30))</f>
        <v>46486.999999999993</v>
      </c>
      <c r="J592" s="19">
        <f>$H592+(INT(COLUMN(J$1)/2) - 5) * ($A592-$H592)/9</f>
        <v>20000</v>
      </c>
      <c r="K592" s="24">
        <f>MAX(0,I592*(1+inputs!$B$33)-MAX(0,inputs!$B$31*(J592-inputs!$B$30)))</f>
        <v>47184.304999999986</v>
      </c>
      <c r="L592" s="19">
        <f>$H592+(INT(COLUMN(L$1)/2) - 5) * ($A592-$H592)/9</f>
        <v>24333.333333333332</v>
      </c>
      <c r="M592" s="24">
        <f>MAX(0,K592*(1+inputs!$B$33)-MAX(0,inputs!$B$31*(L592-inputs!$B$30)))</f>
        <v>47518.629574999977</v>
      </c>
      <c r="N592" s="19">
        <f>$H592+(INT(COLUMN(N$1)/2) - 5) * ($A592-$H592)/9</f>
        <v>28666.666666666664</v>
      </c>
      <c r="O592" s="24">
        <f>MAX(0,M592*(1+inputs!$B$33)-MAX(0,inputs!$B$31*(N592-inputs!$B$30)))</f>
        <v>47467.969018624972</v>
      </c>
      <c r="P592" s="19">
        <f>$H592+(INT(COLUMN(P$1)/2) - 5) * ($A592-$H592)/9</f>
        <v>33000</v>
      </c>
      <c r="Q592" s="24">
        <f>MAX(0,O592*(1+inputs!$B$33)-MAX(0,inputs!$B$31*(P592-inputs!$B$30)))</f>
        <v>47026.548553904337</v>
      </c>
      <c r="R592" s="19">
        <f>$H592+(INT(COLUMN(R$1)/2) - 5) * ($A592-$H592)/9</f>
        <v>37333.333333333328</v>
      </c>
      <c r="S592" s="24">
        <f>MAX(0,Q592*(1+inputs!$B$33)-MAX(0,inputs!$B$31*(R592-inputs!$B$30)))</f>
        <v>46188.506782212891</v>
      </c>
      <c r="T592" s="19">
        <f>$H592+(INT(COLUMN(T$1)/2) - 5) * ($A592-$H592)/9</f>
        <v>41666.666666666672</v>
      </c>
      <c r="U592" s="24">
        <f>MAX(0,S592*(1+inputs!$B$33)-MAX(0,inputs!$B$31*(T592-inputs!$B$30)))</f>
        <v>44947.894383946077</v>
      </c>
      <c r="V592" s="19">
        <f>$H592+(INT(COLUMN(V$1)/2) - 5) * ($A592-$H592)/9</f>
        <v>46000</v>
      </c>
      <c r="W592" s="24">
        <f>MAX(0,U592*(1+inputs!$B$33)-MAX(0,inputs!$B$31*(V592-inputs!$B$30)))</f>
        <v>43298.672799705259</v>
      </c>
      <c r="X592" s="19">
        <f>$H592+(INT(COLUMN(X$1)/2) - 5) * ($A592-$H592)/9</f>
        <v>50333.333333333328</v>
      </c>
      <c r="Y592" s="24">
        <f>MAX(0,W592*(1+inputs!$B$33)-MAX(0,inputs!$B$31*(X592-inputs!$B$30)))</f>
        <v>41234.71289170083</v>
      </c>
      <c r="Z592" s="19">
        <f>IF(inputs!$B$27="YES",MAX(0,inputs!$B$31*(X592-inputs!$B$30)),0)</f>
        <v>0</v>
      </c>
      <c r="AA592" s="3">
        <f t="shared" si="41"/>
        <v>18574.61</v>
      </c>
      <c r="AB592" s="1">
        <f t="shared" si="42"/>
        <v>0.68364000000001401</v>
      </c>
      <c r="AC592" s="8">
        <f t="shared" si="39"/>
        <v>40425.39</v>
      </c>
    </row>
    <row r="593" spans="1:29" x14ac:dyDescent="0.2">
      <c r="A593" s="11">
        <f t="shared" si="40"/>
        <v>59100</v>
      </c>
      <c r="B593" s="15">
        <f>inputs!$C$3-MAX(0,MIN((calculations!A593-inputs!$B$8)*0.5,inputs!$C$3))+IF(AND(inputs!$B$23="YES",A593&lt;=inputs!$B$25),inputs!$B$24,0)</f>
        <v>12570</v>
      </c>
      <c r="C593" s="15">
        <f>MAX(0,MIN(A593-B593,inputs!$C$4)*inputs!$B$3)</f>
        <v>7540</v>
      </c>
      <c r="D593" s="16">
        <f>MAX(0,(MIN(A593,inputs!$C$5)-(inputs!$C$4+B593))*inputs!$B$4)</f>
        <v>3532</v>
      </c>
      <c r="E593" s="16">
        <f>MAX(0, (calculations!A593-inputs!$C$5)*inputs!$B$5)</f>
        <v>0</v>
      </c>
      <c r="F593" s="19">
        <f>MAX(0,inputs!$B$13*(MIN(calculations!A593,inputs!$C$14)-inputs!$C$13))+MAX(0,inputs!$B$14*(calculations!A593-inputs!$C$14))</f>
        <v>5171.8500000000004</v>
      </c>
      <c r="G593" s="22">
        <f>MAX(MIN((calculations!A593-inputs!$B$21)/10000,100%),0) * inputs!$B$18</f>
        <v>2399.1240000000003</v>
      </c>
      <c r="H593" s="24">
        <f>MIN(inputs!$B$32,A593)</f>
        <v>20000</v>
      </c>
      <c r="I593" s="24">
        <f>inputs!$B$29*(1+inputs!$B$33)-MAX(0,inputs!$B$31*(H593-inputs!$B$30))</f>
        <v>46486.999999999993</v>
      </c>
      <c r="J593" s="19">
        <f>$H593+(INT(COLUMN(J$1)/2) - 5) * ($A593-$H593)/9</f>
        <v>20000</v>
      </c>
      <c r="K593" s="24">
        <f>MAX(0,I593*(1+inputs!$B$33)-MAX(0,inputs!$B$31*(J593-inputs!$B$30)))</f>
        <v>47184.304999999986</v>
      </c>
      <c r="L593" s="19">
        <f>$H593+(INT(COLUMN(L$1)/2) - 5) * ($A593-$H593)/9</f>
        <v>24344.444444444445</v>
      </c>
      <c r="M593" s="24">
        <f>MAX(0,K593*(1+inputs!$B$33)-MAX(0,inputs!$B$31*(L593-inputs!$B$30)))</f>
        <v>47517.629574999977</v>
      </c>
      <c r="N593" s="19">
        <f>$H593+(INT(COLUMN(N$1)/2) - 5) * ($A593-$H593)/9</f>
        <v>28688.888888888891</v>
      </c>
      <c r="O593" s="24">
        <f>MAX(0,M593*(1+inputs!$B$33)-MAX(0,inputs!$B$31*(N593-inputs!$B$30)))</f>
        <v>47464.954018624972</v>
      </c>
      <c r="P593" s="19">
        <f>$H593+(INT(COLUMN(P$1)/2) - 5) * ($A593-$H593)/9</f>
        <v>33033.333333333336</v>
      </c>
      <c r="Q593" s="24">
        <f>MAX(0,O593*(1+inputs!$B$33)-MAX(0,inputs!$B$31*(P593-inputs!$B$30)))</f>
        <v>47020.488328904343</v>
      </c>
      <c r="R593" s="19">
        <f>$H593+(INT(COLUMN(R$1)/2) - 5) * ($A593-$H593)/9</f>
        <v>37377.777777777781</v>
      </c>
      <c r="S593" s="24">
        <f>MAX(0,Q593*(1+inputs!$B$33)-MAX(0,inputs!$B$31*(R593-inputs!$B$30)))</f>
        <v>46178.355653837898</v>
      </c>
      <c r="T593" s="19">
        <f>$H593+(INT(COLUMN(T$1)/2) - 5) * ($A593-$H593)/9</f>
        <v>41722.222222222219</v>
      </c>
      <c r="U593" s="24">
        <f>MAX(0,S593*(1+inputs!$B$33)-MAX(0,inputs!$B$31*(T593-inputs!$B$30)))</f>
        <v>44932.590988645461</v>
      </c>
      <c r="V593" s="19">
        <f>$H593+(INT(COLUMN(V$1)/2) - 5) * ($A593-$H593)/9</f>
        <v>46066.666666666672</v>
      </c>
      <c r="W593" s="24">
        <f>MAX(0,U593*(1+inputs!$B$33)-MAX(0,inputs!$B$31*(V593-inputs!$B$30)))</f>
        <v>43277.139853475135</v>
      </c>
      <c r="X593" s="19">
        <f>$H593+(INT(COLUMN(X$1)/2) - 5) * ($A593-$H593)/9</f>
        <v>50411.111111111109</v>
      </c>
      <c r="Y593" s="24">
        <f>MAX(0,W593*(1+inputs!$B$33)-MAX(0,inputs!$B$31*(X593-inputs!$B$30)))</f>
        <v>41205.856951277259</v>
      </c>
      <c r="Z593" s="19">
        <f>IF(inputs!$B$27="YES",MAX(0,inputs!$B$31*(X593-inputs!$B$30)),0)</f>
        <v>0</v>
      </c>
      <c r="AA593" s="3">
        <f t="shared" si="41"/>
        <v>18642.974000000002</v>
      </c>
      <c r="AB593" s="1">
        <f t="shared" si="42"/>
        <v>0.6836399999999776</v>
      </c>
      <c r="AC593" s="8">
        <f t="shared" si="39"/>
        <v>40457.025999999998</v>
      </c>
    </row>
    <row r="594" spans="1:29" x14ac:dyDescent="0.2">
      <c r="A594" s="11">
        <f t="shared" si="40"/>
        <v>59200</v>
      </c>
      <c r="B594" s="15">
        <f>inputs!$C$3-MAX(0,MIN((calculations!A594-inputs!$B$8)*0.5,inputs!$C$3))+IF(AND(inputs!$B$23="YES",A594&lt;=inputs!$B$25),inputs!$B$24,0)</f>
        <v>12570</v>
      </c>
      <c r="C594" s="15">
        <f>MAX(0,MIN(A594-B594,inputs!$C$4)*inputs!$B$3)</f>
        <v>7540</v>
      </c>
      <c r="D594" s="16">
        <f>MAX(0,(MIN(A594,inputs!$C$5)-(inputs!$C$4+B594))*inputs!$B$4)</f>
        <v>3572</v>
      </c>
      <c r="E594" s="16">
        <f>MAX(0, (calculations!A594-inputs!$C$5)*inputs!$B$5)</f>
        <v>0</v>
      </c>
      <c r="F594" s="19">
        <f>MAX(0,inputs!$B$13*(MIN(calculations!A594,inputs!$C$14)-inputs!$C$13))+MAX(0,inputs!$B$14*(calculations!A594-inputs!$C$14))</f>
        <v>5173.8500000000004</v>
      </c>
      <c r="G594" s="22">
        <f>MAX(MIN((calculations!A594-inputs!$B$21)/10000,100%),0) * inputs!$B$18</f>
        <v>2425.4880000000003</v>
      </c>
      <c r="H594" s="24">
        <f>MIN(inputs!$B$32,A594)</f>
        <v>20000</v>
      </c>
      <c r="I594" s="24">
        <f>inputs!$B$29*(1+inputs!$B$33)-MAX(0,inputs!$B$31*(H594-inputs!$B$30))</f>
        <v>46486.999999999993</v>
      </c>
      <c r="J594" s="19">
        <f>$H594+(INT(COLUMN(J$1)/2) - 5) * ($A594-$H594)/9</f>
        <v>20000</v>
      </c>
      <c r="K594" s="24">
        <f>MAX(0,I594*(1+inputs!$B$33)-MAX(0,inputs!$B$31*(J594-inputs!$B$30)))</f>
        <v>47184.304999999986</v>
      </c>
      <c r="L594" s="19">
        <f>$H594+(INT(COLUMN(L$1)/2) - 5) * ($A594-$H594)/9</f>
        <v>24355.555555555555</v>
      </c>
      <c r="M594" s="24">
        <f>MAX(0,K594*(1+inputs!$B$33)-MAX(0,inputs!$B$31*(L594-inputs!$B$30)))</f>
        <v>47516.629574999977</v>
      </c>
      <c r="N594" s="19">
        <f>$H594+(INT(COLUMN(N$1)/2) - 5) * ($A594-$H594)/9</f>
        <v>28711.111111111109</v>
      </c>
      <c r="O594" s="24">
        <f>MAX(0,M594*(1+inputs!$B$33)-MAX(0,inputs!$B$31*(N594-inputs!$B$30)))</f>
        <v>47461.939018624973</v>
      </c>
      <c r="P594" s="19">
        <f>$H594+(INT(COLUMN(P$1)/2) - 5) * ($A594-$H594)/9</f>
        <v>33066.666666666664</v>
      </c>
      <c r="Q594" s="24">
        <f>MAX(0,O594*(1+inputs!$B$33)-MAX(0,inputs!$B$31*(P594-inputs!$B$30)))</f>
        <v>47014.428103904342</v>
      </c>
      <c r="R594" s="19">
        <f>$H594+(INT(COLUMN(R$1)/2) - 5) * ($A594-$H594)/9</f>
        <v>37422.222222222219</v>
      </c>
      <c r="S594" s="24">
        <f>MAX(0,Q594*(1+inputs!$B$33)-MAX(0,inputs!$B$31*(R594-inputs!$B$30)))</f>
        <v>46168.204525462897</v>
      </c>
      <c r="T594" s="19">
        <f>$H594+(INT(COLUMN(T$1)/2) - 5) * ($A594-$H594)/9</f>
        <v>41777.777777777781</v>
      </c>
      <c r="U594" s="24">
        <f>MAX(0,S594*(1+inputs!$B$33)-MAX(0,inputs!$B$31*(T594-inputs!$B$30)))</f>
        <v>44917.287593344838</v>
      </c>
      <c r="V594" s="19">
        <f>$H594+(INT(COLUMN(V$1)/2) - 5) * ($A594-$H594)/9</f>
        <v>46133.333333333328</v>
      </c>
      <c r="W594" s="24">
        <f>MAX(0,U594*(1+inputs!$B$33)-MAX(0,inputs!$B$31*(V594-inputs!$B$30)))</f>
        <v>43255.606907245005</v>
      </c>
      <c r="X594" s="19">
        <f>$H594+(INT(COLUMN(X$1)/2) - 5) * ($A594-$H594)/9</f>
        <v>50488.888888888891</v>
      </c>
      <c r="Y594" s="24">
        <f>MAX(0,W594*(1+inputs!$B$33)-MAX(0,inputs!$B$31*(X594-inputs!$B$30)))</f>
        <v>41177.001010853674</v>
      </c>
      <c r="Z594" s="19">
        <f>IF(inputs!$B$27="YES",MAX(0,inputs!$B$31*(X594-inputs!$B$30)),0)</f>
        <v>0</v>
      </c>
      <c r="AA594" s="3">
        <f t="shared" si="41"/>
        <v>18711.338</v>
      </c>
      <c r="AB594" s="1">
        <f t="shared" si="42"/>
        <v>0.68364000000001401</v>
      </c>
      <c r="AC594" s="8">
        <f t="shared" si="39"/>
        <v>40488.661999999997</v>
      </c>
    </row>
    <row r="595" spans="1:29" x14ac:dyDescent="0.2">
      <c r="A595" s="11">
        <f t="shared" si="40"/>
        <v>59300</v>
      </c>
      <c r="B595" s="15">
        <f>inputs!$C$3-MAX(0,MIN((calculations!A595-inputs!$B$8)*0.5,inputs!$C$3))+IF(AND(inputs!$B$23="YES",A595&lt;=inputs!$B$25),inputs!$B$24,0)</f>
        <v>12570</v>
      </c>
      <c r="C595" s="15">
        <f>MAX(0,MIN(A595-B595,inputs!$C$4)*inputs!$B$3)</f>
        <v>7540</v>
      </c>
      <c r="D595" s="16">
        <f>MAX(0,(MIN(A595,inputs!$C$5)-(inputs!$C$4+B595))*inputs!$B$4)</f>
        <v>3612</v>
      </c>
      <c r="E595" s="16">
        <f>MAX(0, (calculations!A595-inputs!$C$5)*inputs!$B$5)</f>
        <v>0</v>
      </c>
      <c r="F595" s="19">
        <f>MAX(0,inputs!$B$13*(MIN(calculations!A595,inputs!$C$14)-inputs!$C$13))+MAX(0,inputs!$B$14*(calculations!A595-inputs!$C$14))</f>
        <v>5175.8500000000004</v>
      </c>
      <c r="G595" s="22">
        <f>MAX(MIN((calculations!A595-inputs!$B$21)/10000,100%),0) * inputs!$B$18</f>
        <v>2451.8520000000003</v>
      </c>
      <c r="H595" s="24">
        <f>MIN(inputs!$B$32,A595)</f>
        <v>20000</v>
      </c>
      <c r="I595" s="24">
        <f>inputs!$B$29*(1+inputs!$B$33)-MAX(0,inputs!$B$31*(H595-inputs!$B$30))</f>
        <v>46486.999999999993</v>
      </c>
      <c r="J595" s="19">
        <f>$H595+(INT(COLUMN(J$1)/2) - 5) * ($A595-$H595)/9</f>
        <v>20000</v>
      </c>
      <c r="K595" s="24">
        <f>MAX(0,I595*(1+inputs!$B$33)-MAX(0,inputs!$B$31*(J595-inputs!$B$30)))</f>
        <v>47184.304999999986</v>
      </c>
      <c r="L595" s="19">
        <f>$H595+(INT(COLUMN(L$1)/2) - 5) * ($A595-$H595)/9</f>
        <v>24366.666666666668</v>
      </c>
      <c r="M595" s="24">
        <f>MAX(0,K595*(1+inputs!$B$33)-MAX(0,inputs!$B$31*(L595-inputs!$B$30)))</f>
        <v>47515.629574999977</v>
      </c>
      <c r="N595" s="19">
        <f>$H595+(INT(COLUMN(N$1)/2) - 5) * ($A595-$H595)/9</f>
        <v>28733.333333333336</v>
      </c>
      <c r="O595" s="24">
        <f>MAX(0,M595*(1+inputs!$B$33)-MAX(0,inputs!$B$31*(N595-inputs!$B$30)))</f>
        <v>47458.924018624966</v>
      </c>
      <c r="P595" s="19">
        <f>$H595+(INT(COLUMN(P$1)/2) - 5) * ($A595-$H595)/9</f>
        <v>33100</v>
      </c>
      <c r="Q595" s="24">
        <f>MAX(0,O595*(1+inputs!$B$33)-MAX(0,inputs!$B$31*(P595-inputs!$B$30)))</f>
        <v>47008.367878904333</v>
      </c>
      <c r="R595" s="19">
        <f>$H595+(INT(COLUMN(R$1)/2) - 5) * ($A595-$H595)/9</f>
        <v>37466.666666666672</v>
      </c>
      <c r="S595" s="24">
        <f>MAX(0,Q595*(1+inputs!$B$33)-MAX(0,inputs!$B$31*(R595-inputs!$B$30)))</f>
        <v>46158.05339708789</v>
      </c>
      <c r="T595" s="19">
        <f>$H595+(INT(COLUMN(T$1)/2) - 5) * ($A595-$H595)/9</f>
        <v>41833.333333333328</v>
      </c>
      <c r="U595" s="24">
        <f>MAX(0,S595*(1+inputs!$B$33)-MAX(0,inputs!$B$31*(T595-inputs!$B$30)))</f>
        <v>44901.9841980442</v>
      </c>
      <c r="V595" s="19">
        <f>$H595+(INT(COLUMN(V$1)/2) - 5) * ($A595-$H595)/9</f>
        <v>46200</v>
      </c>
      <c r="W595" s="24">
        <f>MAX(0,U595*(1+inputs!$B$33)-MAX(0,inputs!$B$31*(V595-inputs!$B$30)))</f>
        <v>43234.073961014859</v>
      </c>
      <c r="X595" s="19">
        <f>$H595+(INT(COLUMN(X$1)/2) - 5) * ($A595-$H595)/9</f>
        <v>50566.666666666672</v>
      </c>
      <c r="Y595" s="24">
        <f>MAX(0,W595*(1+inputs!$B$33)-MAX(0,inputs!$B$31*(X595-inputs!$B$30)))</f>
        <v>41148.145070430073</v>
      </c>
      <c r="Z595" s="19">
        <f>IF(inputs!$B$27="YES",MAX(0,inputs!$B$31*(X595-inputs!$B$30)),0)</f>
        <v>0</v>
      </c>
      <c r="AA595" s="3">
        <f t="shared" si="41"/>
        <v>18779.702000000001</v>
      </c>
      <c r="AB595" s="1">
        <f t="shared" si="42"/>
        <v>0.6836399999999776</v>
      </c>
      <c r="AC595" s="8">
        <f t="shared" si="39"/>
        <v>40520.297999999995</v>
      </c>
    </row>
    <row r="596" spans="1:29" x14ac:dyDescent="0.2">
      <c r="A596" s="11">
        <f t="shared" si="40"/>
        <v>59400</v>
      </c>
      <c r="B596" s="15">
        <f>inputs!$C$3-MAX(0,MIN((calculations!A596-inputs!$B$8)*0.5,inputs!$C$3))+IF(AND(inputs!$B$23="YES",A596&lt;=inputs!$B$25),inputs!$B$24,0)</f>
        <v>12570</v>
      </c>
      <c r="C596" s="15">
        <f>MAX(0,MIN(A596-B596,inputs!$C$4)*inputs!$B$3)</f>
        <v>7540</v>
      </c>
      <c r="D596" s="16">
        <f>MAX(0,(MIN(A596,inputs!$C$5)-(inputs!$C$4+B596))*inputs!$B$4)</f>
        <v>3652</v>
      </c>
      <c r="E596" s="16">
        <f>MAX(0, (calculations!A596-inputs!$C$5)*inputs!$B$5)</f>
        <v>0</v>
      </c>
      <c r="F596" s="19">
        <f>MAX(0,inputs!$B$13*(MIN(calculations!A596,inputs!$C$14)-inputs!$C$13))+MAX(0,inputs!$B$14*(calculations!A596-inputs!$C$14))</f>
        <v>5177.8500000000004</v>
      </c>
      <c r="G596" s="22">
        <f>MAX(MIN((calculations!A596-inputs!$B$21)/10000,100%),0) * inputs!$B$18</f>
        <v>2478.2159999999999</v>
      </c>
      <c r="H596" s="24">
        <f>MIN(inputs!$B$32,A596)</f>
        <v>20000</v>
      </c>
      <c r="I596" s="24">
        <f>inputs!$B$29*(1+inputs!$B$33)-MAX(0,inputs!$B$31*(H596-inputs!$B$30))</f>
        <v>46486.999999999993</v>
      </c>
      <c r="J596" s="19">
        <f>$H596+(INT(COLUMN(J$1)/2) - 5) * ($A596-$H596)/9</f>
        <v>20000</v>
      </c>
      <c r="K596" s="24">
        <f>MAX(0,I596*(1+inputs!$B$33)-MAX(0,inputs!$B$31*(J596-inputs!$B$30)))</f>
        <v>47184.304999999986</v>
      </c>
      <c r="L596" s="19">
        <f>$H596+(INT(COLUMN(L$1)/2) - 5) * ($A596-$H596)/9</f>
        <v>24377.777777777777</v>
      </c>
      <c r="M596" s="24">
        <f>MAX(0,K596*(1+inputs!$B$33)-MAX(0,inputs!$B$31*(L596-inputs!$B$30)))</f>
        <v>47514.629574999977</v>
      </c>
      <c r="N596" s="19">
        <f>$H596+(INT(COLUMN(N$1)/2) - 5) * ($A596-$H596)/9</f>
        <v>28755.555555555555</v>
      </c>
      <c r="O596" s="24">
        <f>MAX(0,M596*(1+inputs!$B$33)-MAX(0,inputs!$B$31*(N596-inputs!$B$30)))</f>
        <v>47455.909018624967</v>
      </c>
      <c r="P596" s="19">
        <f>$H596+(INT(COLUMN(P$1)/2) - 5) * ($A596-$H596)/9</f>
        <v>33133.333333333336</v>
      </c>
      <c r="Q596" s="24">
        <f>MAX(0,O596*(1+inputs!$B$33)-MAX(0,inputs!$B$31*(P596-inputs!$B$30)))</f>
        <v>47002.307653904332</v>
      </c>
      <c r="R596" s="19">
        <f>$H596+(INT(COLUMN(R$1)/2) - 5) * ($A596-$H596)/9</f>
        <v>37511.111111111109</v>
      </c>
      <c r="S596" s="24">
        <f>MAX(0,Q596*(1+inputs!$B$33)-MAX(0,inputs!$B$31*(R596-inputs!$B$30)))</f>
        <v>46147.902268712889</v>
      </c>
      <c r="T596" s="19">
        <f>$H596+(INT(COLUMN(T$1)/2) - 5) * ($A596-$H596)/9</f>
        <v>41888.888888888891</v>
      </c>
      <c r="U596" s="24">
        <f>MAX(0,S596*(1+inputs!$B$33)-MAX(0,inputs!$B$31*(T596-inputs!$B$30)))</f>
        <v>44886.680802743576</v>
      </c>
      <c r="V596" s="19">
        <f>$H596+(INT(COLUMN(V$1)/2) - 5) * ($A596-$H596)/9</f>
        <v>46266.666666666672</v>
      </c>
      <c r="W596" s="24">
        <f>MAX(0,U596*(1+inputs!$B$33)-MAX(0,inputs!$B$31*(V596-inputs!$B$30)))</f>
        <v>43212.541014784721</v>
      </c>
      <c r="X596" s="19">
        <f>$H596+(INT(COLUMN(X$1)/2) - 5) * ($A596-$H596)/9</f>
        <v>50644.444444444445</v>
      </c>
      <c r="Y596" s="24">
        <f>MAX(0,W596*(1+inputs!$B$33)-MAX(0,inputs!$B$31*(X596-inputs!$B$30)))</f>
        <v>41119.289130006488</v>
      </c>
      <c r="Z596" s="19">
        <f>IF(inputs!$B$27="YES",MAX(0,inputs!$B$31*(X596-inputs!$B$30)),0)</f>
        <v>0</v>
      </c>
      <c r="AA596" s="3">
        <f t="shared" si="41"/>
        <v>18848.065999999999</v>
      </c>
      <c r="AB596" s="1">
        <f t="shared" si="42"/>
        <v>0.68364000000001401</v>
      </c>
      <c r="AC596" s="8">
        <f t="shared" si="39"/>
        <v>40551.934000000001</v>
      </c>
    </row>
    <row r="597" spans="1:29" x14ac:dyDescent="0.2">
      <c r="A597" s="11">
        <f t="shared" si="40"/>
        <v>59500</v>
      </c>
      <c r="B597" s="15">
        <f>inputs!$C$3-MAX(0,MIN((calculations!A597-inputs!$B$8)*0.5,inputs!$C$3))+IF(AND(inputs!$B$23="YES",A597&lt;=inputs!$B$25),inputs!$B$24,0)</f>
        <v>12570</v>
      </c>
      <c r="C597" s="15">
        <f>MAX(0,MIN(A597-B597,inputs!$C$4)*inputs!$B$3)</f>
        <v>7540</v>
      </c>
      <c r="D597" s="16">
        <f>MAX(0,(MIN(A597,inputs!$C$5)-(inputs!$C$4+B597))*inputs!$B$4)</f>
        <v>3692</v>
      </c>
      <c r="E597" s="16">
        <f>MAX(0, (calculations!A597-inputs!$C$5)*inputs!$B$5)</f>
        <v>0</v>
      </c>
      <c r="F597" s="19">
        <f>MAX(0,inputs!$B$13*(MIN(calculations!A597,inputs!$C$14)-inputs!$C$13))+MAX(0,inputs!$B$14*(calculations!A597-inputs!$C$14))</f>
        <v>5179.8500000000004</v>
      </c>
      <c r="G597" s="22">
        <f>MAX(MIN((calculations!A597-inputs!$B$21)/10000,100%),0) * inputs!$B$18</f>
        <v>2504.58</v>
      </c>
      <c r="H597" s="24">
        <f>MIN(inputs!$B$32,A597)</f>
        <v>20000</v>
      </c>
      <c r="I597" s="24">
        <f>inputs!$B$29*(1+inputs!$B$33)-MAX(0,inputs!$B$31*(H597-inputs!$B$30))</f>
        <v>46486.999999999993</v>
      </c>
      <c r="J597" s="19">
        <f>$H597+(INT(COLUMN(J$1)/2) - 5) * ($A597-$H597)/9</f>
        <v>20000</v>
      </c>
      <c r="K597" s="24">
        <f>MAX(0,I597*(1+inputs!$B$33)-MAX(0,inputs!$B$31*(J597-inputs!$B$30)))</f>
        <v>47184.304999999986</v>
      </c>
      <c r="L597" s="19">
        <f>$H597+(INT(COLUMN(L$1)/2) - 5) * ($A597-$H597)/9</f>
        <v>24388.888888888891</v>
      </c>
      <c r="M597" s="24">
        <f>MAX(0,K597*(1+inputs!$B$33)-MAX(0,inputs!$B$31*(L597-inputs!$B$30)))</f>
        <v>47513.629574999977</v>
      </c>
      <c r="N597" s="19">
        <f>$H597+(INT(COLUMN(N$1)/2) - 5) * ($A597-$H597)/9</f>
        <v>28777.777777777777</v>
      </c>
      <c r="O597" s="24">
        <f>MAX(0,M597*(1+inputs!$B$33)-MAX(0,inputs!$B$31*(N597-inputs!$B$30)))</f>
        <v>47452.894018624967</v>
      </c>
      <c r="P597" s="19">
        <f>$H597+(INT(COLUMN(P$1)/2) - 5) * ($A597-$H597)/9</f>
        <v>33166.666666666664</v>
      </c>
      <c r="Q597" s="24">
        <f>MAX(0,O597*(1+inputs!$B$33)-MAX(0,inputs!$B$31*(P597-inputs!$B$30)))</f>
        <v>46996.247428904338</v>
      </c>
      <c r="R597" s="19">
        <f>$H597+(INT(COLUMN(R$1)/2) - 5) * ($A597-$H597)/9</f>
        <v>37555.555555555555</v>
      </c>
      <c r="S597" s="24">
        <f>MAX(0,Q597*(1+inputs!$B$33)-MAX(0,inputs!$B$31*(R597-inputs!$B$30)))</f>
        <v>46137.751140337896</v>
      </c>
      <c r="T597" s="19">
        <f>$H597+(INT(COLUMN(T$1)/2) - 5) * ($A597-$H597)/9</f>
        <v>41944.444444444445</v>
      </c>
      <c r="U597" s="24">
        <f>MAX(0,S597*(1+inputs!$B$33)-MAX(0,inputs!$B$31*(T597-inputs!$B$30)))</f>
        <v>44871.37740744296</v>
      </c>
      <c r="V597" s="19">
        <f>$H597+(INT(COLUMN(V$1)/2) - 5) * ($A597-$H597)/9</f>
        <v>46333.333333333328</v>
      </c>
      <c r="W597" s="24">
        <f>MAX(0,U597*(1+inputs!$B$33)-MAX(0,inputs!$B$31*(V597-inputs!$B$30)))</f>
        <v>43191.008068554598</v>
      </c>
      <c r="X597" s="19">
        <f>$H597+(INT(COLUMN(X$1)/2) - 5) * ($A597-$H597)/9</f>
        <v>50722.222222222219</v>
      </c>
      <c r="Y597" s="24">
        <f>MAX(0,W597*(1+inputs!$B$33)-MAX(0,inputs!$B$31*(X597-inputs!$B$30)))</f>
        <v>41090.433189582909</v>
      </c>
      <c r="Z597" s="19">
        <f>IF(inputs!$B$27="YES",MAX(0,inputs!$B$31*(X597-inputs!$B$30)),0)</f>
        <v>0</v>
      </c>
      <c r="AA597" s="3">
        <f t="shared" si="41"/>
        <v>18916.43</v>
      </c>
      <c r="AB597" s="1">
        <f t="shared" si="42"/>
        <v>0.6836399999999776</v>
      </c>
      <c r="AC597" s="8">
        <f t="shared" si="39"/>
        <v>40583.57</v>
      </c>
    </row>
    <row r="598" spans="1:29" x14ac:dyDescent="0.2">
      <c r="A598" s="11">
        <f t="shared" si="40"/>
        <v>59600</v>
      </c>
      <c r="B598" s="15">
        <f>inputs!$C$3-MAX(0,MIN((calculations!A598-inputs!$B$8)*0.5,inputs!$C$3))+IF(AND(inputs!$B$23="YES",A598&lt;=inputs!$B$25),inputs!$B$24,0)</f>
        <v>12570</v>
      </c>
      <c r="C598" s="15">
        <f>MAX(0,MIN(A598-B598,inputs!$C$4)*inputs!$B$3)</f>
        <v>7540</v>
      </c>
      <c r="D598" s="16">
        <f>MAX(0,(MIN(A598,inputs!$C$5)-(inputs!$C$4+B598))*inputs!$B$4)</f>
        <v>3732</v>
      </c>
      <c r="E598" s="16">
        <f>MAX(0, (calculations!A598-inputs!$C$5)*inputs!$B$5)</f>
        <v>0</v>
      </c>
      <c r="F598" s="19">
        <f>MAX(0,inputs!$B$13*(MIN(calculations!A598,inputs!$C$14)-inputs!$C$13))+MAX(0,inputs!$B$14*(calculations!A598-inputs!$C$14))</f>
        <v>5181.8500000000004</v>
      </c>
      <c r="G598" s="22">
        <f>MAX(MIN((calculations!A598-inputs!$B$21)/10000,100%),0) * inputs!$B$18</f>
        <v>2530.944</v>
      </c>
      <c r="H598" s="24">
        <f>MIN(inputs!$B$32,A598)</f>
        <v>20000</v>
      </c>
      <c r="I598" s="24">
        <f>inputs!$B$29*(1+inputs!$B$33)-MAX(0,inputs!$B$31*(H598-inputs!$B$30))</f>
        <v>46486.999999999993</v>
      </c>
      <c r="J598" s="19">
        <f>$H598+(INT(COLUMN(J$1)/2) - 5) * ($A598-$H598)/9</f>
        <v>20000</v>
      </c>
      <c r="K598" s="24">
        <f>MAX(0,I598*(1+inputs!$B$33)-MAX(0,inputs!$B$31*(J598-inputs!$B$30)))</f>
        <v>47184.304999999986</v>
      </c>
      <c r="L598" s="19">
        <f>$H598+(INT(COLUMN(L$1)/2) - 5) * ($A598-$H598)/9</f>
        <v>24400</v>
      </c>
      <c r="M598" s="24">
        <f>MAX(0,K598*(1+inputs!$B$33)-MAX(0,inputs!$B$31*(L598-inputs!$B$30)))</f>
        <v>47512.629574999977</v>
      </c>
      <c r="N598" s="19">
        <f>$H598+(INT(COLUMN(N$1)/2) - 5) * ($A598-$H598)/9</f>
        <v>28800</v>
      </c>
      <c r="O598" s="24">
        <f>MAX(0,M598*(1+inputs!$B$33)-MAX(0,inputs!$B$31*(N598-inputs!$B$30)))</f>
        <v>47449.879018624968</v>
      </c>
      <c r="P598" s="19">
        <f>$H598+(INT(COLUMN(P$1)/2) - 5) * ($A598-$H598)/9</f>
        <v>33200</v>
      </c>
      <c r="Q598" s="24">
        <f>MAX(0,O598*(1+inputs!$B$33)-MAX(0,inputs!$B$31*(P598-inputs!$B$30)))</f>
        <v>46990.187203904337</v>
      </c>
      <c r="R598" s="19">
        <f>$H598+(INT(COLUMN(R$1)/2) - 5) * ($A598-$H598)/9</f>
        <v>37600</v>
      </c>
      <c r="S598" s="24">
        <f>MAX(0,Q598*(1+inputs!$B$33)-MAX(0,inputs!$B$31*(R598-inputs!$B$30)))</f>
        <v>46127.600011962895</v>
      </c>
      <c r="T598" s="19">
        <f>$H598+(INT(COLUMN(T$1)/2) - 5) * ($A598-$H598)/9</f>
        <v>42000</v>
      </c>
      <c r="U598" s="24">
        <f>MAX(0,S598*(1+inputs!$B$33)-MAX(0,inputs!$B$31*(T598-inputs!$B$30)))</f>
        <v>44856.07401214233</v>
      </c>
      <c r="V598" s="19">
        <f>$H598+(INT(COLUMN(V$1)/2) - 5) * ($A598-$H598)/9</f>
        <v>46400</v>
      </c>
      <c r="W598" s="24">
        <f>MAX(0,U598*(1+inputs!$B$33)-MAX(0,inputs!$B$31*(V598-inputs!$B$30)))</f>
        <v>43169.47512232446</v>
      </c>
      <c r="X598" s="19">
        <f>$H598+(INT(COLUMN(X$1)/2) - 5) * ($A598-$H598)/9</f>
        <v>50800</v>
      </c>
      <c r="Y598" s="24">
        <f>MAX(0,W598*(1+inputs!$B$33)-MAX(0,inputs!$B$31*(X598-inputs!$B$30)))</f>
        <v>41061.577249159323</v>
      </c>
      <c r="Z598" s="19">
        <f>IF(inputs!$B$27="YES",MAX(0,inputs!$B$31*(X598-inputs!$B$30)),0)</f>
        <v>0</v>
      </c>
      <c r="AA598" s="3">
        <f t="shared" si="41"/>
        <v>18984.793999999998</v>
      </c>
      <c r="AB598" s="1">
        <f t="shared" si="42"/>
        <v>0.68364000000001401</v>
      </c>
      <c r="AC598" s="8">
        <f t="shared" si="39"/>
        <v>40615.206000000006</v>
      </c>
    </row>
    <row r="599" spans="1:29" x14ac:dyDescent="0.2">
      <c r="A599" s="11">
        <f t="shared" si="40"/>
        <v>59700</v>
      </c>
      <c r="B599" s="15">
        <f>inputs!$C$3-MAX(0,MIN((calculations!A599-inputs!$B$8)*0.5,inputs!$C$3))+IF(AND(inputs!$B$23="YES",A599&lt;=inputs!$B$25),inputs!$B$24,0)</f>
        <v>12570</v>
      </c>
      <c r="C599" s="15">
        <f>MAX(0,MIN(A599-B599,inputs!$C$4)*inputs!$B$3)</f>
        <v>7540</v>
      </c>
      <c r="D599" s="16">
        <f>MAX(0,(MIN(A599,inputs!$C$5)-(inputs!$C$4+B599))*inputs!$B$4)</f>
        <v>3772</v>
      </c>
      <c r="E599" s="16">
        <f>MAX(0, (calculations!A599-inputs!$C$5)*inputs!$B$5)</f>
        <v>0</v>
      </c>
      <c r="F599" s="19">
        <f>MAX(0,inputs!$B$13*(MIN(calculations!A599,inputs!$C$14)-inputs!$C$13))+MAX(0,inputs!$B$14*(calculations!A599-inputs!$C$14))</f>
        <v>5183.8500000000004</v>
      </c>
      <c r="G599" s="22">
        <f>MAX(MIN((calculations!A599-inputs!$B$21)/10000,100%),0) * inputs!$B$18</f>
        <v>2557.308</v>
      </c>
      <c r="H599" s="24">
        <f>MIN(inputs!$B$32,A599)</f>
        <v>20000</v>
      </c>
      <c r="I599" s="24">
        <f>inputs!$B$29*(1+inputs!$B$33)-MAX(0,inputs!$B$31*(H599-inputs!$B$30))</f>
        <v>46486.999999999993</v>
      </c>
      <c r="J599" s="19">
        <f>$H599+(INT(COLUMN(J$1)/2) - 5) * ($A599-$H599)/9</f>
        <v>20000</v>
      </c>
      <c r="K599" s="24">
        <f>MAX(0,I599*(1+inputs!$B$33)-MAX(0,inputs!$B$31*(J599-inputs!$B$30)))</f>
        <v>47184.304999999986</v>
      </c>
      <c r="L599" s="19">
        <f>$H599+(INT(COLUMN(L$1)/2) - 5) * ($A599-$H599)/9</f>
        <v>24411.111111111109</v>
      </c>
      <c r="M599" s="24">
        <f>MAX(0,K599*(1+inputs!$B$33)-MAX(0,inputs!$B$31*(L599-inputs!$B$30)))</f>
        <v>47511.629574999977</v>
      </c>
      <c r="N599" s="19">
        <f>$H599+(INT(COLUMN(N$1)/2) - 5) * ($A599-$H599)/9</f>
        <v>28822.222222222223</v>
      </c>
      <c r="O599" s="24">
        <f>MAX(0,M599*(1+inputs!$B$33)-MAX(0,inputs!$B$31*(N599-inputs!$B$30)))</f>
        <v>47446.864018624969</v>
      </c>
      <c r="P599" s="19">
        <f>$H599+(INT(COLUMN(P$1)/2) - 5) * ($A599-$H599)/9</f>
        <v>33233.333333333336</v>
      </c>
      <c r="Q599" s="24">
        <f>MAX(0,O599*(1+inputs!$B$33)-MAX(0,inputs!$B$31*(P599-inputs!$B$30)))</f>
        <v>46984.126978904336</v>
      </c>
      <c r="R599" s="19">
        <f>$H599+(INT(COLUMN(R$1)/2) - 5) * ($A599-$H599)/9</f>
        <v>37644.444444444445</v>
      </c>
      <c r="S599" s="24">
        <f>MAX(0,Q599*(1+inputs!$B$33)-MAX(0,inputs!$B$31*(R599-inputs!$B$30)))</f>
        <v>46117.448883587895</v>
      </c>
      <c r="T599" s="19">
        <f>$H599+(INT(COLUMN(T$1)/2) - 5) * ($A599-$H599)/9</f>
        <v>42055.555555555555</v>
      </c>
      <c r="U599" s="24">
        <f>MAX(0,S599*(1+inputs!$B$33)-MAX(0,inputs!$B$31*(T599-inputs!$B$30)))</f>
        <v>44840.770616841706</v>
      </c>
      <c r="V599" s="19">
        <f>$H599+(INT(COLUMN(V$1)/2) - 5) * ($A599-$H599)/9</f>
        <v>46466.666666666672</v>
      </c>
      <c r="W599" s="24">
        <f>MAX(0,U599*(1+inputs!$B$33)-MAX(0,inputs!$B$31*(V599-inputs!$B$30)))</f>
        <v>43147.942176094322</v>
      </c>
      <c r="X599" s="19">
        <f>$H599+(INT(COLUMN(X$1)/2) - 5) * ($A599-$H599)/9</f>
        <v>50877.777777777781</v>
      </c>
      <c r="Y599" s="24">
        <f>MAX(0,W599*(1+inputs!$B$33)-MAX(0,inputs!$B$31*(X599-inputs!$B$30)))</f>
        <v>41032.72130873573</v>
      </c>
      <c r="Z599" s="19">
        <f>IF(inputs!$B$27="YES",MAX(0,inputs!$B$31*(X599-inputs!$B$30)),0)</f>
        <v>0</v>
      </c>
      <c r="AA599" s="3">
        <f t="shared" si="41"/>
        <v>19053.157999999999</v>
      </c>
      <c r="AB599" s="1">
        <f t="shared" si="42"/>
        <v>0.6836399999999776</v>
      </c>
      <c r="AC599" s="8">
        <f t="shared" si="39"/>
        <v>40646.842000000004</v>
      </c>
    </row>
    <row r="600" spans="1:29" x14ac:dyDescent="0.2">
      <c r="A600" s="11">
        <f t="shared" si="40"/>
        <v>59800</v>
      </c>
      <c r="B600" s="15">
        <f>inputs!$C$3-MAX(0,MIN((calculations!A600-inputs!$B$8)*0.5,inputs!$C$3))+IF(AND(inputs!$B$23="YES",A600&lt;=inputs!$B$25),inputs!$B$24,0)</f>
        <v>12570</v>
      </c>
      <c r="C600" s="15">
        <f>MAX(0,MIN(A600-B600,inputs!$C$4)*inputs!$B$3)</f>
        <v>7540</v>
      </c>
      <c r="D600" s="16">
        <f>MAX(0,(MIN(A600,inputs!$C$5)-(inputs!$C$4+B600))*inputs!$B$4)</f>
        <v>3812</v>
      </c>
      <c r="E600" s="16">
        <f>MAX(0, (calculations!A600-inputs!$C$5)*inputs!$B$5)</f>
        <v>0</v>
      </c>
      <c r="F600" s="19">
        <f>MAX(0,inputs!$B$13*(MIN(calculations!A600,inputs!$C$14)-inputs!$C$13))+MAX(0,inputs!$B$14*(calculations!A600-inputs!$C$14))</f>
        <v>5185.8500000000004</v>
      </c>
      <c r="G600" s="22">
        <f>MAX(MIN((calculations!A600-inputs!$B$21)/10000,100%),0) * inputs!$B$18</f>
        <v>2583.672</v>
      </c>
      <c r="H600" s="24">
        <f>MIN(inputs!$B$32,A600)</f>
        <v>20000</v>
      </c>
      <c r="I600" s="24">
        <f>inputs!$B$29*(1+inputs!$B$33)-MAX(0,inputs!$B$31*(H600-inputs!$B$30))</f>
        <v>46486.999999999993</v>
      </c>
      <c r="J600" s="19">
        <f>$H600+(INT(COLUMN(J$1)/2) - 5) * ($A600-$H600)/9</f>
        <v>20000</v>
      </c>
      <c r="K600" s="24">
        <f>MAX(0,I600*(1+inputs!$B$33)-MAX(0,inputs!$B$31*(J600-inputs!$B$30)))</f>
        <v>47184.304999999986</v>
      </c>
      <c r="L600" s="19">
        <f>$H600+(INT(COLUMN(L$1)/2) - 5) * ($A600-$H600)/9</f>
        <v>24422.222222222223</v>
      </c>
      <c r="M600" s="24">
        <f>MAX(0,K600*(1+inputs!$B$33)-MAX(0,inputs!$B$31*(L600-inputs!$B$30)))</f>
        <v>47510.629574999977</v>
      </c>
      <c r="N600" s="19">
        <f>$H600+(INT(COLUMN(N$1)/2) - 5) * ($A600-$H600)/9</f>
        <v>28844.444444444445</v>
      </c>
      <c r="O600" s="24">
        <f>MAX(0,M600*(1+inputs!$B$33)-MAX(0,inputs!$B$31*(N600-inputs!$B$30)))</f>
        <v>47443.849018624969</v>
      </c>
      <c r="P600" s="19">
        <f>$H600+(INT(COLUMN(P$1)/2) - 5) * ($A600-$H600)/9</f>
        <v>33266.666666666664</v>
      </c>
      <c r="Q600" s="24">
        <f>MAX(0,O600*(1+inputs!$B$33)-MAX(0,inputs!$B$31*(P600-inputs!$B$30)))</f>
        <v>46978.066753904335</v>
      </c>
      <c r="R600" s="19">
        <f>$H600+(INT(COLUMN(R$1)/2) - 5) * ($A600-$H600)/9</f>
        <v>37688.888888888891</v>
      </c>
      <c r="S600" s="24">
        <f>MAX(0,Q600*(1+inputs!$B$33)-MAX(0,inputs!$B$31*(R600-inputs!$B$30)))</f>
        <v>46107.297755212894</v>
      </c>
      <c r="T600" s="19">
        <f>$H600+(INT(COLUMN(T$1)/2) - 5) * ($A600-$H600)/9</f>
        <v>42111.111111111109</v>
      </c>
      <c r="U600" s="24">
        <f>MAX(0,S600*(1+inputs!$B$33)-MAX(0,inputs!$B$31*(T600-inputs!$B$30)))</f>
        <v>44825.467221541083</v>
      </c>
      <c r="V600" s="19">
        <f>$H600+(INT(COLUMN(V$1)/2) - 5) * ($A600-$H600)/9</f>
        <v>46533.333333333328</v>
      </c>
      <c r="W600" s="24">
        <f>MAX(0,U600*(1+inputs!$B$33)-MAX(0,inputs!$B$31*(V600-inputs!$B$30)))</f>
        <v>43126.409229864192</v>
      </c>
      <c r="X600" s="19">
        <f>$H600+(INT(COLUMN(X$1)/2) - 5) * ($A600-$H600)/9</f>
        <v>50955.555555555555</v>
      </c>
      <c r="Y600" s="24">
        <f>MAX(0,W600*(1+inputs!$B$33)-MAX(0,inputs!$B$31*(X600-inputs!$B$30)))</f>
        <v>41003.865368312145</v>
      </c>
      <c r="Z600" s="19">
        <f>IF(inputs!$B$27="YES",MAX(0,inputs!$B$31*(X600-inputs!$B$30)),0)</f>
        <v>0</v>
      </c>
      <c r="AA600" s="3">
        <f t="shared" si="41"/>
        <v>19121.521999999997</v>
      </c>
      <c r="AB600" s="1">
        <f t="shared" si="42"/>
        <v>0.68364000000001401</v>
      </c>
      <c r="AC600" s="8">
        <f t="shared" si="39"/>
        <v>40678.478000000003</v>
      </c>
    </row>
    <row r="601" spans="1:29" x14ac:dyDescent="0.2">
      <c r="A601" s="11">
        <f t="shared" si="40"/>
        <v>59900</v>
      </c>
      <c r="B601" s="15">
        <f>inputs!$C$3-MAX(0,MIN((calculations!A601-inputs!$B$8)*0.5,inputs!$C$3))+IF(AND(inputs!$B$23="YES",A601&lt;=inputs!$B$25),inputs!$B$24,0)</f>
        <v>12570</v>
      </c>
      <c r="C601" s="15">
        <f>MAX(0,MIN(A601-B601,inputs!$C$4)*inputs!$B$3)</f>
        <v>7540</v>
      </c>
      <c r="D601" s="16">
        <f>MAX(0,(MIN(A601,inputs!$C$5)-(inputs!$C$4+B601))*inputs!$B$4)</f>
        <v>3852</v>
      </c>
      <c r="E601" s="16">
        <f>MAX(0, (calculations!A601-inputs!$C$5)*inputs!$B$5)</f>
        <v>0</v>
      </c>
      <c r="F601" s="19">
        <f>MAX(0,inputs!$B$13*(MIN(calculations!A601,inputs!$C$14)-inputs!$C$13))+MAX(0,inputs!$B$14*(calculations!A601-inputs!$C$14))</f>
        <v>5187.8500000000004</v>
      </c>
      <c r="G601" s="22">
        <f>MAX(MIN((calculations!A601-inputs!$B$21)/10000,100%),0) * inputs!$B$18</f>
        <v>2610.0360000000001</v>
      </c>
      <c r="H601" s="24">
        <f>MIN(inputs!$B$32,A601)</f>
        <v>20000</v>
      </c>
      <c r="I601" s="24">
        <f>inputs!$B$29*(1+inputs!$B$33)-MAX(0,inputs!$B$31*(H601-inputs!$B$30))</f>
        <v>46486.999999999993</v>
      </c>
      <c r="J601" s="19">
        <f>$H601+(INT(COLUMN(J$1)/2) - 5) * ($A601-$H601)/9</f>
        <v>20000</v>
      </c>
      <c r="K601" s="24">
        <f>MAX(0,I601*(1+inputs!$B$33)-MAX(0,inputs!$B$31*(J601-inputs!$B$30)))</f>
        <v>47184.304999999986</v>
      </c>
      <c r="L601" s="19">
        <f>$H601+(INT(COLUMN(L$1)/2) - 5) * ($A601-$H601)/9</f>
        <v>24433.333333333332</v>
      </c>
      <c r="M601" s="24">
        <f>MAX(0,K601*(1+inputs!$B$33)-MAX(0,inputs!$B$31*(L601-inputs!$B$30)))</f>
        <v>47509.629574999977</v>
      </c>
      <c r="N601" s="19">
        <f>$H601+(INT(COLUMN(N$1)/2) - 5) * ($A601-$H601)/9</f>
        <v>28866.666666666664</v>
      </c>
      <c r="O601" s="24">
        <f>MAX(0,M601*(1+inputs!$B$33)-MAX(0,inputs!$B$31*(N601-inputs!$B$30)))</f>
        <v>47440.83401862497</v>
      </c>
      <c r="P601" s="19">
        <f>$H601+(INT(COLUMN(P$1)/2) - 5) * ($A601-$H601)/9</f>
        <v>33300</v>
      </c>
      <c r="Q601" s="24">
        <f>MAX(0,O601*(1+inputs!$B$33)-MAX(0,inputs!$B$31*(P601-inputs!$B$30)))</f>
        <v>46972.006528904334</v>
      </c>
      <c r="R601" s="19">
        <f>$H601+(INT(COLUMN(R$1)/2) - 5) * ($A601-$H601)/9</f>
        <v>37733.333333333328</v>
      </c>
      <c r="S601" s="24">
        <f>MAX(0,Q601*(1+inputs!$B$33)-MAX(0,inputs!$B$31*(R601-inputs!$B$30)))</f>
        <v>46097.146626837894</v>
      </c>
      <c r="T601" s="19">
        <f>$H601+(INT(COLUMN(T$1)/2) - 5) * ($A601-$H601)/9</f>
        <v>42166.666666666672</v>
      </c>
      <c r="U601" s="24">
        <f>MAX(0,S601*(1+inputs!$B$33)-MAX(0,inputs!$B$31*(T601-inputs!$B$30)))</f>
        <v>44810.163826240452</v>
      </c>
      <c r="V601" s="19">
        <f>$H601+(INT(COLUMN(V$1)/2) - 5) * ($A601-$H601)/9</f>
        <v>46600</v>
      </c>
      <c r="W601" s="24">
        <f>MAX(0,U601*(1+inputs!$B$33)-MAX(0,inputs!$B$31*(V601-inputs!$B$30)))</f>
        <v>43104.876283634054</v>
      </c>
      <c r="X601" s="19">
        <f>$H601+(INT(COLUMN(X$1)/2) - 5) * ($A601-$H601)/9</f>
        <v>51033.333333333328</v>
      </c>
      <c r="Y601" s="24">
        <f>MAX(0,W601*(1+inputs!$B$33)-MAX(0,inputs!$B$31*(X601-inputs!$B$30)))</f>
        <v>40975.009427888559</v>
      </c>
      <c r="Z601" s="19">
        <f>IF(inputs!$B$27="YES",MAX(0,inputs!$B$31*(X601-inputs!$B$30)),0)</f>
        <v>0</v>
      </c>
      <c r="AA601" s="3">
        <f t="shared" si="41"/>
        <v>19189.885999999999</v>
      </c>
      <c r="AB601" s="1">
        <f t="shared" si="42"/>
        <v>0.68364000000001401</v>
      </c>
      <c r="AC601" s="8">
        <f t="shared" si="39"/>
        <v>40710.114000000001</v>
      </c>
    </row>
    <row r="602" spans="1:29" x14ac:dyDescent="0.2">
      <c r="A602" s="11">
        <f t="shared" si="40"/>
        <v>60000</v>
      </c>
      <c r="B602" s="15">
        <f>inputs!$C$3-MAX(0,MIN((calculations!A602-inputs!$B$8)*0.5,inputs!$C$3))+IF(AND(inputs!$B$23="YES",A602&lt;=inputs!$B$25),inputs!$B$24,0)</f>
        <v>12570</v>
      </c>
      <c r="C602" s="15">
        <f>MAX(0,MIN(A602-B602,inputs!$C$4)*inputs!$B$3)</f>
        <v>7540</v>
      </c>
      <c r="D602" s="16">
        <f>MAX(0,(MIN(A602,inputs!$C$5)-(inputs!$C$4+B602))*inputs!$B$4)</f>
        <v>3892</v>
      </c>
      <c r="E602" s="16">
        <f>MAX(0, (calculations!A602-inputs!$C$5)*inputs!$B$5)</f>
        <v>0</v>
      </c>
      <c r="F602" s="19">
        <f>MAX(0,inputs!$B$13*(MIN(calculations!A602,inputs!$C$14)-inputs!$C$13))+MAX(0,inputs!$B$14*(calculations!A602-inputs!$C$14))</f>
        <v>5189.8500000000004</v>
      </c>
      <c r="G602" s="22">
        <f>MAX(MIN((calculations!A602-inputs!$B$21)/10000,100%),0) * inputs!$B$18</f>
        <v>2636.4</v>
      </c>
      <c r="H602" s="24">
        <f>MIN(inputs!$B$32,A602)</f>
        <v>20000</v>
      </c>
      <c r="I602" s="24">
        <f>inputs!$B$29*(1+inputs!$B$33)-MAX(0,inputs!$B$31*(H602-inputs!$B$30))</f>
        <v>46486.999999999993</v>
      </c>
      <c r="J602" s="19">
        <f>$H602+(INT(COLUMN(J$1)/2) - 5) * ($A602-$H602)/9</f>
        <v>20000</v>
      </c>
      <c r="K602" s="24">
        <f>MAX(0,I602*(1+inputs!$B$33)-MAX(0,inputs!$B$31*(J602-inputs!$B$30)))</f>
        <v>47184.304999999986</v>
      </c>
      <c r="L602" s="19">
        <f>$H602+(INT(COLUMN(L$1)/2) - 5) * ($A602-$H602)/9</f>
        <v>24444.444444444445</v>
      </c>
      <c r="M602" s="24">
        <f>MAX(0,K602*(1+inputs!$B$33)-MAX(0,inputs!$B$31*(L602-inputs!$B$30)))</f>
        <v>47508.629574999977</v>
      </c>
      <c r="N602" s="19">
        <f>$H602+(INT(COLUMN(N$1)/2) - 5) * ($A602-$H602)/9</f>
        <v>28888.888888888891</v>
      </c>
      <c r="O602" s="24">
        <f>MAX(0,M602*(1+inputs!$B$33)-MAX(0,inputs!$B$31*(N602-inputs!$B$30)))</f>
        <v>47437.81901862497</v>
      </c>
      <c r="P602" s="19">
        <f>$H602+(INT(COLUMN(P$1)/2) - 5) * ($A602-$H602)/9</f>
        <v>33333.333333333336</v>
      </c>
      <c r="Q602" s="24">
        <f>MAX(0,O602*(1+inputs!$B$33)-MAX(0,inputs!$B$31*(P602-inputs!$B$30)))</f>
        <v>46965.94630390434</v>
      </c>
      <c r="R602" s="19">
        <f>$H602+(INT(COLUMN(R$1)/2) - 5) * ($A602-$H602)/9</f>
        <v>37777.777777777781</v>
      </c>
      <c r="S602" s="24">
        <f>MAX(0,Q602*(1+inputs!$B$33)-MAX(0,inputs!$B$31*(R602-inputs!$B$30)))</f>
        <v>46086.9954984629</v>
      </c>
      <c r="T602" s="19">
        <f>$H602+(INT(COLUMN(T$1)/2) - 5) * ($A602-$H602)/9</f>
        <v>42222.222222222219</v>
      </c>
      <c r="U602" s="24">
        <f>MAX(0,S602*(1+inputs!$B$33)-MAX(0,inputs!$B$31*(T602-inputs!$B$30)))</f>
        <v>44794.860430939836</v>
      </c>
      <c r="V602" s="19">
        <f>$H602+(INT(COLUMN(V$1)/2) - 5) * ($A602-$H602)/9</f>
        <v>46666.666666666672</v>
      </c>
      <c r="W602" s="24">
        <f>MAX(0,U602*(1+inputs!$B$33)-MAX(0,inputs!$B$31*(V602-inputs!$B$30)))</f>
        <v>43083.34333740393</v>
      </c>
      <c r="X602" s="19">
        <f>$H602+(INT(COLUMN(X$1)/2) - 5) * ($A602-$H602)/9</f>
        <v>51111.111111111109</v>
      </c>
      <c r="Y602" s="24">
        <f>MAX(0,W602*(1+inputs!$B$33)-MAX(0,inputs!$B$31*(X602-inputs!$B$30)))</f>
        <v>40946.153487464981</v>
      </c>
      <c r="Z602" s="19">
        <f>IF(inputs!$B$27="YES",MAX(0,inputs!$B$31*(X602-inputs!$B$30)),0)</f>
        <v>0</v>
      </c>
      <c r="AA602" s="3">
        <f t="shared" si="41"/>
        <v>19258.25</v>
      </c>
      <c r="AB602" s="1">
        <f t="shared" si="42"/>
        <v>0.42</v>
      </c>
      <c r="AC602" s="8">
        <f t="shared" si="39"/>
        <v>40741.75</v>
      </c>
    </row>
    <row r="603" spans="1:29" x14ac:dyDescent="0.2">
      <c r="A603" s="11">
        <f t="shared" si="40"/>
        <v>60100</v>
      </c>
      <c r="B603" s="15">
        <f>inputs!$C$3-MAX(0,MIN((calculations!A603-inputs!$B$8)*0.5,inputs!$C$3))+IF(AND(inputs!$B$23="YES",A603&lt;=inputs!$B$25),inputs!$B$24,0)</f>
        <v>12570</v>
      </c>
      <c r="C603" s="15">
        <f>MAX(0,MIN(A603-B603,inputs!$C$4)*inputs!$B$3)</f>
        <v>7540</v>
      </c>
      <c r="D603" s="16">
        <f>MAX(0,(MIN(A603,inputs!$C$5)-(inputs!$C$4+B603))*inputs!$B$4)</f>
        <v>3932</v>
      </c>
      <c r="E603" s="16">
        <f>MAX(0, (calculations!A603-inputs!$C$5)*inputs!$B$5)</f>
        <v>0</v>
      </c>
      <c r="F603" s="19">
        <f>MAX(0,inputs!$B$13*(MIN(calculations!A603,inputs!$C$14)-inputs!$C$13))+MAX(0,inputs!$B$14*(calculations!A603-inputs!$C$14))</f>
        <v>5191.8500000000004</v>
      </c>
      <c r="G603" s="22">
        <f>MAX(MIN((calculations!A603-inputs!$B$21)/10000,100%),0) * inputs!$B$18</f>
        <v>2636.4</v>
      </c>
      <c r="H603" s="24">
        <f>MIN(inputs!$B$32,A603)</f>
        <v>20000</v>
      </c>
      <c r="I603" s="24">
        <f>inputs!$B$29*(1+inputs!$B$33)-MAX(0,inputs!$B$31*(H603-inputs!$B$30))</f>
        <v>46486.999999999993</v>
      </c>
      <c r="J603" s="19">
        <f>$H603+(INT(COLUMN(J$1)/2) - 5) * ($A603-$H603)/9</f>
        <v>20000</v>
      </c>
      <c r="K603" s="24">
        <f>MAX(0,I603*(1+inputs!$B$33)-MAX(0,inputs!$B$31*(J603-inputs!$B$30)))</f>
        <v>47184.304999999986</v>
      </c>
      <c r="L603" s="19">
        <f>$H603+(INT(COLUMN(L$1)/2) - 5) * ($A603-$H603)/9</f>
        <v>24455.555555555555</v>
      </c>
      <c r="M603" s="24">
        <f>MAX(0,K603*(1+inputs!$B$33)-MAX(0,inputs!$B$31*(L603-inputs!$B$30)))</f>
        <v>47507.629574999977</v>
      </c>
      <c r="N603" s="19">
        <f>$H603+(INT(COLUMN(N$1)/2) - 5) * ($A603-$H603)/9</f>
        <v>28911.111111111109</v>
      </c>
      <c r="O603" s="24">
        <f>MAX(0,M603*(1+inputs!$B$33)-MAX(0,inputs!$B$31*(N603-inputs!$B$30)))</f>
        <v>47434.804018624971</v>
      </c>
      <c r="P603" s="19">
        <f>$H603+(INT(COLUMN(P$1)/2) - 5) * ($A603-$H603)/9</f>
        <v>33366.666666666664</v>
      </c>
      <c r="Q603" s="24">
        <f>MAX(0,O603*(1+inputs!$B$33)-MAX(0,inputs!$B$31*(P603-inputs!$B$30)))</f>
        <v>46959.886078904339</v>
      </c>
      <c r="R603" s="19">
        <f>$H603+(INT(COLUMN(R$1)/2) - 5) * ($A603-$H603)/9</f>
        <v>37822.222222222219</v>
      </c>
      <c r="S603" s="24">
        <f>MAX(0,Q603*(1+inputs!$B$33)-MAX(0,inputs!$B$31*(R603-inputs!$B$30)))</f>
        <v>46076.8443700879</v>
      </c>
      <c r="T603" s="19">
        <f>$H603+(INT(COLUMN(T$1)/2) - 5) * ($A603-$H603)/9</f>
        <v>42277.777777777781</v>
      </c>
      <c r="U603" s="24">
        <f>MAX(0,S603*(1+inputs!$B$33)-MAX(0,inputs!$B$31*(T603-inputs!$B$30)))</f>
        <v>44779.557035639213</v>
      </c>
      <c r="V603" s="19">
        <f>$H603+(INT(COLUMN(V$1)/2) - 5) * ($A603-$H603)/9</f>
        <v>46733.333333333328</v>
      </c>
      <c r="W603" s="24">
        <f>MAX(0,U603*(1+inputs!$B$33)-MAX(0,inputs!$B$31*(V603-inputs!$B$30)))</f>
        <v>43061.810391173793</v>
      </c>
      <c r="X603" s="19">
        <f>$H603+(INT(COLUMN(X$1)/2) - 5) * ($A603-$H603)/9</f>
        <v>51188.888888888891</v>
      </c>
      <c r="Y603" s="24">
        <f>MAX(0,W603*(1+inputs!$B$33)-MAX(0,inputs!$B$31*(X603-inputs!$B$30)))</f>
        <v>40917.297547041395</v>
      </c>
      <c r="Z603" s="19">
        <f>IF(inputs!$B$27="YES",MAX(0,inputs!$B$31*(X603-inputs!$B$30)),0)</f>
        <v>0</v>
      </c>
      <c r="AA603" s="3">
        <f t="shared" si="41"/>
        <v>19300.25</v>
      </c>
      <c r="AB603" s="1">
        <f t="shared" si="42"/>
        <v>0.42</v>
      </c>
      <c r="AC603" s="8">
        <f t="shared" si="39"/>
        <v>40799.75</v>
      </c>
    </row>
    <row r="604" spans="1:29" x14ac:dyDescent="0.2">
      <c r="A604" s="11">
        <f t="shared" si="40"/>
        <v>60200</v>
      </c>
      <c r="B604" s="15">
        <f>inputs!$C$3-MAX(0,MIN((calculations!A604-inputs!$B$8)*0.5,inputs!$C$3))+IF(AND(inputs!$B$23="YES",A604&lt;=inputs!$B$25),inputs!$B$24,0)</f>
        <v>12570</v>
      </c>
      <c r="C604" s="15">
        <f>MAX(0,MIN(A604-B604,inputs!$C$4)*inputs!$B$3)</f>
        <v>7540</v>
      </c>
      <c r="D604" s="16">
        <f>MAX(0,(MIN(A604,inputs!$C$5)-(inputs!$C$4+B604))*inputs!$B$4)</f>
        <v>3972</v>
      </c>
      <c r="E604" s="16">
        <f>MAX(0, (calculations!A604-inputs!$C$5)*inputs!$B$5)</f>
        <v>0</v>
      </c>
      <c r="F604" s="19">
        <f>MAX(0,inputs!$B$13*(MIN(calculations!A604,inputs!$C$14)-inputs!$C$13))+MAX(0,inputs!$B$14*(calculations!A604-inputs!$C$14))</f>
        <v>5193.8500000000004</v>
      </c>
      <c r="G604" s="22">
        <f>MAX(MIN((calculations!A604-inputs!$B$21)/10000,100%),0) * inputs!$B$18</f>
        <v>2636.4</v>
      </c>
      <c r="H604" s="24">
        <f>MIN(inputs!$B$32,A604)</f>
        <v>20000</v>
      </c>
      <c r="I604" s="24">
        <f>inputs!$B$29*(1+inputs!$B$33)-MAX(0,inputs!$B$31*(H604-inputs!$B$30))</f>
        <v>46486.999999999993</v>
      </c>
      <c r="J604" s="19">
        <f>$H604+(INT(COLUMN(J$1)/2) - 5) * ($A604-$H604)/9</f>
        <v>20000</v>
      </c>
      <c r="K604" s="24">
        <f>MAX(0,I604*(1+inputs!$B$33)-MAX(0,inputs!$B$31*(J604-inputs!$B$30)))</f>
        <v>47184.304999999986</v>
      </c>
      <c r="L604" s="19">
        <f>$H604+(INT(COLUMN(L$1)/2) - 5) * ($A604-$H604)/9</f>
        <v>24466.666666666668</v>
      </c>
      <c r="M604" s="24">
        <f>MAX(0,K604*(1+inputs!$B$33)-MAX(0,inputs!$B$31*(L604-inputs!$B$30)))</f>
        <v>47506.629574999977</v>
      </c>
      <c r="N604" s="19">
        <f>$H604+(INT(COLUMN(N$1)/2) - 5) * ($A604-$H604)/9</f>
        <v>28933.333333333336</v>
      </c>
      <c r="O604" s="24">
        <f>MAX(0,M604*(1+inputs!$B$33)-MAX(0,inputs!$B$31*(N604-inputs!$B$30)))</f>
        <v>47431.789018624972</v>
      </c>
      <c r="P604" s="19">
        <f>$H604+(INT(COLUMN(P$1)/2) - 5) * ($A604-$H604)/9</f>
        <v>33400</v>
      </c>
      <c r="Q604" s="24">
        <f>MAX(0,O604*(1+inputs!$B$33)-MAX(0,inputs!$B$31*(P604-inputs!$B$30)))</f>
        <v>46953.825853904338</v>
      </c>
      <c r="R604" s="19">
        <f>$H604+(INT(COLUMN(R$1)/2) - 5) * ($A604-$H604)/9</f>
        <v>37866.666666666672</v>
      </c>
      <c r="S604" s="24">
        <f>MAX(0,Q604*(1+inputs!$B$33)-MAX(0,inputs!$B$31*(R604-inputs!$B$30)))</f>
        <v>46066.693241712899</v>
      </c>
      <c r="T604" s="19">
        <f>$H604+(INT(COLUMN(T$1)/2) - 5) * ($A604-$H604)/9</f>
        <v>42333.333333333328</v>
      </c>
      <c r="U604" s="24">
        <f>MAX(0,S604*(1+inputs!$B$33)-MAX(0,inputs!$B$31*(T604-inputs!$B$30)))</f>
        <v>44764.253640338589</v>
      </c>
      <c r="V604" s="19">
        <f>$H604+(INT(COLUMN(V$1)/2) - 5) * ($A604-$H604)/9</f>
        <v>46800</v>
      </c>
      <c r="W604" s="24">
        <f>MAX(0,U604*(1+inputs!$B$33)-MAX(0,inputs!$B$31*(V604-inputs!$B$30)))</f>
        <v>43040.277444943662</v>
      </c>
      <c r="X604" s="19">
        <f>$H604+(INT(COLUMN(X$1)/2) - 5) * ($A604-$H604)/9</f>
        <v>51266.666666666672</v>
      </c>
      <c r="Y604" s="24">
        <f>MAX(0,W604*(1+inputs!$B$33)-MAX(0,inputs!$B$31*(X604-inputs!$B$30)))</f>
        <v>40888.441606617809</v>
      </c>
      <c r="Z604" s="19">
        <f>IF(inputs!$B$27="YES",MAX(0,inputs!$B$31*(X604-inputs!$B$30)),0)</f>
        <v>0</v>
      </c>
      <c r="AA604" s="3">
        <f t="shared" si="41"/>
        <v>19342.25</v>
      </c>
      <c r="AB604" s="1">
        <f t="shared" si="42"/>
        <v>0.42</v>
      </c>
      <c r="AC604" s="8">
        <f t="shared" si="39"/>
        <v>40857.75</v>
      </c>
    </row>
    <row r="605" spans="1:29" x14ac:dyDescent="0.2">
      <c r="A605" s="11">
        <f t="shared" si="40"/>
        <v>60300</v>
      </c>
      <c r="B605" s="15">
        <f>inputs!$C$3-MAX(0,MIN((calculations!A605-inputs!$B$8)*0.5,inputs!$C$3))+IF(AND(inputs!$B$23="YES",A605&lt;=inputs!$B$25),inputs!$B$24,0)</f>
        <v>12570</v>
      </c>
      <c r="C605" s="15">
        <f>MAX(0,MIN(A605-B605,inputs!$C$4)*inputs!$B$3)</f>
        <v>7540</v>
      </c>
      <c r="D605" s="16">
        <f>MAX(0,(MIN(A605,inputs!$C$5)-(inputs!$C$4+B605))*inputs!$B$4)</f>
        <v>4012</v>
      </c>
      <c r="E605" s="16">
        <f>MAX(0, (calculations!A605-inputs!$C$5)*inputs!$B$5)</f>
        <v>0</v>
      </c>
      <c r="F605" s="19">
        <f>MAX(0,inputs!$B$13*(MIN(calculations!A605,inputs!$C$14)-inputs!$C$13))+MAX(0,inputs!$B$14*(calculations!A605-inputs!$C$14))</f>
        <v>5195.8500000000004</v>
      </c>
      <c r="G605" s="22">
        <f>MAX(MIN((calculations!A605-inputs!$B$21)/10000,100%),0) * inputs!$B$18</f>
        <v>2636.4</v>
      </c>
      <c r="H605" s="24">
        <f>MIN(inputs!$B$32,A605)</f>
        <v>20000</v>
      </c>
      <c r="I605" s="24">
        <f>inputs!$B$29*(1+inputs!$B$33)-MAX(0,inputs!$B$31*(H605-inputs!$B$30))</f>
        <v>46486.999999999993</v>
      </c>
      <c r="J605" s="19">
        <f>$H605+(INT(COLUMN(J$1)/2) - 5) * ($A605-$H605)/9</f>
        <v>20000</v>
      </c>
      <c r="K605" s="24">
        <f>MAX(0,I605*(1+inputs!$B$33)-MAX(0,inputs!$B$31*(J605-inputs!$B$30)))</f>
        <v>47184.304999999986</v>
      </c>
      <c r="L605" s="19">
        <f>$H605+(INT(COLUMN(L$1)/2) - 5) * ($A605-$H605)/9</f>
        <v>24477.777777777777</v>
      </c>
      <c r="M605" s="24">
        <f>MAX(0,K605*(1+inputs!$B$33)-MAX(0,inputs!$B$31*(L605-inputs!$B$30)))</f>
        <v>47505.629574999977</v>
      </c>
      <c r="N605" s="19">
        <f>$H605+(INT(COLUMN(N$1)/2) - 5) * ($A605-$H605)/9</f>
        <v>28955.555555555555</v>
      </c>
      <c r="O605" s="24">
        <f>MAX(0,M605*(1+inputs!$B$33)-MAX(0,inputs!$B$31*(N605-inputs!$B$30)))</f>
        <v>47428.774018624972</v>
      </c>
      <c r="P605" s="19">
        <f>$H605+(INT(COLUMN(P$1)/2) - 5) * ($A605-$H605)/9</f>
        <v>33433.333333333336</v>
      </c>
      <c r="Q605" s="24">
        <f>MAX(0,O605*(1+inputs!$B$33)-MAX(0,inputs!$B$31*(P605-inputs!$B$30)))</f>
        <v>46947.765628904337</v>
      </c>
      <c r="R605" s="19">
        <f>$H605+(INT(COLUMN(R$1)/2) - 5) * ($A605-$H605)/9</f>
        <v>37911.111111111109</v>
      </c>
      <c r="S605" s="24">
        <f>MAX(0,Q605*(1+inputs!$B$33)-MAX(0,inputs!$B$31*(R605-inputs!$B$30)))</f>
        <v>46056.542113337899</v>
      </c>
      <c r="T605" s="19">
        <f>$H605+(INT(COLUMN(T$1)/2) - 5) * ($A605-$H605)/9</f>
        <v>42388.888888888891</v>
      </c>
      <c r="U605" s="24">
        <f>MAX(0,S605*(1+inputs!$B$33)-MAX(0,inputs!$B$31*(T605-inputs!$B$30)))</f>
        <v>44748.950245037959</v>
      </c>
      <c r="V605" s="19">
        <f>$H605+(INT(COLUMN(V$1)/2) - 5) * ($A605-$H605)/9</f>
        <v>46866.666666666672</v>
      </c>
      <c r="W605" s="24">
        <f>MAX(0,U605*(1+inputs!$B$33)-MAX(0,inputs!$B$31*(V605-inputs!$B$30)))</f>
        <v>43018.744498713524</v>
      </c>
      <c r="X605" s="19">
        <f>$H605+(INT(COLUMN(X$1)/2) - 5) * ($A605-$H605)/9</f>
        <v>51344.444444444445</v>
      </c>
      <c r="Y605" s="24">
        <f>MAX(0,W605*(1+inputs!$B$33)-MAX(0,inputs!$B$31*(X605-inputs!$B$30)))</f>
        <v>40859.585666194223</v>
      </c>
      <c r="Z605" s="19">
        <f>IF(inputs!$B$27="YES",MAX(0,inputs!$B$31*(X605-inputs!$B$30)),0)</f>
        <v>0</v>
      </c>
      <c r="AA605" s="3">
        <f t="shared" si="41"/>
        <v>19384.25</v>
      </c>
      <c r="AB605" s="1">
        <f t="shared" si="42"/>
        <v>0.42</v>
      </c>
      <c r="AC605" s="8">
        <f t="shared" si="39"/>
        <v>40915.75</v>
      </c>
    </row>
    <row r="606" spans="1:29" x14ac:dyDescent="0.2">
      <c r="A606" s="11">
        <f t="shared" si="40"/>
        <v>60400</v>
      </c>
      <c r="B606" s="15">
        <f>inputs!$C$3-MAX(0,MIN((calculations!A606-inputs!$B$8)*0.5,inputs!$C$3))+IF(AND(inputs!$B$23="YES",A606&lt;=inputs!$B$25),inputs!$B$24,0)</f>
        <v>12570</v>
      </c>
      <c r="C606" s="15">
        <f>MAX(0,MIN(A606-B606,inputs!$C$4)*inputs!$B$3)</f>
        <v>7540</v>
      </c>
      <c r="D606" s="16">
        <f>MAX(0,(MIN(A606,inputs!$C$5)-(inputs!$C$4+B606))*inputs!$B$4)</f>
        <v>4052</v>
      </c>
      <c r="E606" s="16">
        <f>MAX(0, (calculations!A606-inputs!$C$5)*inputs!$B$5)</f>
        <v>0</v>
      </c>
      <c r="F606" s="19">
        <f>MAX(0,inputs!$B$13*(MIN(calculations!A606,inputs!$C$14)-inputs!$C$13))+MAX(0,inputs!$B$14*(calculations!A606-inputs!$C$14))</f>
        <v>5197.8500000000004</v>
      </c>
      <c r="G606" s="22">
        <f>MAX(MIN((calculations!A606-inputs!$B$21)/10000,100%),0) * inputs!$B$18</f>
        <v>2636.4</v>
      </c>
      <c r="H606" s="24">
        <f>MIN(inputs!$B$32,A606)</f>
        <v>20000</v>
      </c>
      <c r="I606" s="24">
        <f>inputs!$B$29*(1+inputs!$B$33)-MAX(0,inputs!$B$31*(H606-inputs!$B$30))</f>
        <v>46486.999999999993</v>
      </c>
      <c r="J606" s="19">
        <f>$H606+(INT(COLUMN(J$1)/2) - 5) * ($A606-$H606)/9</f>
        <v>20000</v>
      </c>
      <c r="K606" s="24">
        <f>MAX(0,I606*(1+inputs!$B$33)-MAX(0,inputs!$B$31*(J606-inputs!$B$30)))</f>
        <v>47184.304999999986</v>
      </c>
      <c r="L606" s="19">
        <f>$H606+(INT(COLUMN(L$1)/2) - 5) * ($A606-$H606)/9</f>
        <v>24488.888888888891</v>
      </c>
      <c r="M606" s="24">
        <f>MAX(0,K606*(1+inputs!$B$33)-MAX(0,inputs!$B$31*(L606-inputs!$B$30)))</f>
        <v>47504.629574999977</v>
      </c>
      <c r="N606" s="19">
        <f>$H606+(INT(COLUMN(N$1)/2) - 5) * ($A606-$H606)/9</f>
        <v>28977.777777777777</v>
      </c>
      <c r="O606" s="24">
        <f>MAX(0,M606*(1+inputs!$B$33)-MAX(0,inputs!$B$31*(N606-inputs!$B$30)))</f>
        <v>47425.759018624973</v>
      </c>
      <c r="P606" s="19">
        <f>$H606+(INT(COLUMN(P$1)/2) - 5) * ($A606-$H606)/9</f>
        <v>33466.666666666664</v>
      </c>
      <c r="Q606" s="24">
        <f>MAX(0,O606*(1+inputs!$B$33)-MAX(0,inputs!$B$31*(P606-inputs!$B$30)))</f>
        <v>46941.705403904343</v>
      </c>
      <c r="R606" s="19">
        <f>$H606+(INT(COLUMN(R$1)/2) - 5) * ($A606-$H606)/9</f>
        <v>37955.555555555555</v>
      </c>
      <c r="S606" s="24">
        <f>MAX(0,Q606*(1+inputs!$B$33)-MAX(0,inputs!$B$31*(R606-inputs!$B$30)))</f>
        <v>46046.390984962898</v>
      </c>
      <c r="T606" s="19">
        <f>$H606+(INT(COLUMN(T$1)/2) - 5) * ($A606-$H606)/9</f>
        <v>42444.444444444445</v>
      </c>
      <c r="U606" s="24">
        <f>MAX(0,S606*(1+inputs!$B$33)-MAX(0,inputs!$B$31*(T606-inputs!$B$30)))</f>
        <v>44733.646849737335</v>
      </c>
      <c r="V606" s="19">
        <f>$H606+(INT(COLUMN(V$1)/2) - 5) * ($A606-$H606)/9</f>
        <v>46933.333333333328</v>
      </c>
      <c r="W606" s="24">
        <f>MAX(0,U606*(1+inputs!$B$33)-MAX(0,inputs!$B$31*(V606-inputs!$B$30)))</f>
        <v>42997.211552483386</v>
      </c>
      <c r="X606" s="19">
        <f>$H606+(INT(COLUMN(X$1)/2) - 5) * ($A606-$H606)/9</f>
        <v>51422.222222222219</v>
      </c>
      <c r="Y606" s="24">
        <f>MAX(0,W606*(1+inputs!$B$33)-MAX(0,inputs!$B$31*(X606-inputs!$B$30)))</f>
        <v>40830.72972577063</v>
      </c>
      <c r="Z606" s="19">
        <f>IF(inputs!$B$27="YES",MAX(0,inputs!$B$31*(X606-inputs!$B$30)),0)</f>
        <v>0</v>
      </c>
      <c r="AA606" s="3">
        <f t="shared" si="41"/>
        <v>19426.25</v>
      </c>
      <c r="AB606" s="1">
        <f t="shared" si="42"/>
        <v>0.42</v>
      </c>
      <c r="AC606" s="8">
        <f t="shared" si="39"/>
        <v>40973.75</v>
      </c>
    </row>
    <row r="607" spans="1:29" x14ac:dyDescent="0.2">
      <c r="A607" s="11">
        <f t="shared" si="40"/>
        <v>60500</v>
      </c>
      <c r="B607" s="15">
        <f>inputs!$C$3-MAX(0,MIN((calculations!A607-inputs!$B$8)*0.5,inputs!$C$3))+IF(AND(inputs!$B$23="YES",A607&lt;=inputs!$B$25),inputs!$B$24,0)</f>
        <v>12570</v>
      </c>
      <c r="C607" s="15">
        <f>MAX(0,MIN(A607-B607,inputs!$C$4)*inputs!$B$3)</f>
        <v>7540</v>
      </c>
      <c r="D607" s="16">
        <f>MAX(0,(MIN(A607,inputs!$C$5)-(inputs!$C$4+B607))*inputs!$B$4)</f>
        <v>4092</v>
      </c>
      <c r="E607" s="16">
        <f>MAX(0, (calculations!A607-inputs!$C$5)*inputs!$B$5)</f>
        <v>0</v>
      </c>
      <c r="F607" s="19">
        <f>MAX(0,inputs!$B$13*(MIN(calculations!A607,inputs!$C$14)-inputs!$C$13))+MAX(0,inputs!$B$14*(calculations!A607-inputs!$C$14))</f>
        <v>5199.8500000000004</v>
      </c>
      <c r="G607" s="22">
        <f>MAX(MIN((calculations!A607-inputs!$B$21)/10000,100%),0) * inputs!$B$18</f>
        <v>2636.4</v>
      </c>
      <c r="H607" s="24">
        <f>MIN(inputs!$B$32,A607)</f>
        <v>20000</v>
      </c>
      <c r="I607" s="24">
        <f>inputs!$B$29*(1+inputs!$B$33)-MAX(0,inputs!$B$31*(H607-inputs!$B$30))</f>
        <v>46486.999999999993</v>
      </c>
      <c r="J607" s="19">
        <f>$H607+(INT(COLUMN(J$1)/2) - 5) * ($A607-$H607)/9</f>
        <v>20000</v>
      </c>
      <c r="K607" s="24">
        <f>MAX(0,I607*(1+inputs!$B$33)-MAX(0,inputs!$B$31*(J607-inputs!$B$30)))</f>
        <v>47184.304999999986</v>
      </c>
      <c r="L607" s="19">
        <f>$H607+(INT(COLUMN(L$1)/2) - 5) * ($A607-$H607)/9</f>
        <v>24500</v>
      </c>
      <c r="M607" s="24">
        <f>MAX(0,K607*(1+inputs!$B$33)-MAX(0,inputs!$B$31*(L607-inputs!$B$30)))</f>
        <v>47503.629574999977</v>
      </c>
      <c r="N607" s="19">
        <f>$H607+(INT(COLUMN(N$1)/2) - 5) * ($A607-$H607)/9</f>
        <v>29000</v>
      </c>
      <c r="O607" s="24">
        <f>MAX(0,M607*(1+inputs!$B$33)-MAX(0,inputs!$B$31*(N607-inputs!$B$30)))</f>
        <v>47422.744018624973</v>
      </c>
      <c r="P607" s="19">
        <f>$H607+(INT(COLUMN(P$1)/2) - 5) * ($A607-$H607)/9</f>
        <v>33500</v>
      </c>
      <c r="Q607" s="24">
        <f>MAX(0,O607*(1+inputs!$B$33)-MAX(0,inputs!$B$31*(P607-inputs!$B$30)))</f>
        <v>46935.645178904342</v>
      </c>
      <c r="R607" s="19">
        <f>$H607+(INT(COLUMN(R$1)/2) - 5) * ($A607-$H607)/9</f>
        <v>38000</v>
      </c>
      <c r="S607" s="24">
        <f>MAX(0,Q607*(1+inputs!$B$33)-MAX(0,inputs!$B$31*(R607-inputs!$B$30)))</f>
        <v>46036.239856587898</v>
      </c>
      <c r="T607" s="19">
        <f>$H607+(INT(COLUMN(T$1)/2) - 5) * ($A607-$H607)/9</f>
        <v>42500</v>
      </c>
      <c r="U607" s="24">
        <f>MAX(0,S607*(1+inputs!$B$33)-MAX(0,inputs!$B$31*(T607-inputs!$B$30)))</f>
        <v>44718.343454436712</v>
      </c>
      <c r="V607" s="19">
        <f>$H607+(INT(COLUMN(V$1)/2) - 5) * ($A607-$H607)/9</f>
        <v>47000</v>
      </c>
      <c r="W607" s="24">
        <f>MAX(0,U607*(1+inputs!$B$33)-MAX(0,inputs!$B$31*(V607-inputs!$B$30)))</f>
        <v>42975.678606253256</v>
      </c>
      <c r="X607" s="19">
        <f>$H607+(INT(COLUMN(X$1)/2) - 5) * ($A607-$H607)/9</f>
        <v>51500</v>
      </c>
      <c r="Y607" s="24">
        <f>MAX(0,W607*(1+inputs!$B$33)-MAX(0,inputs!$B$31*(X607-inputs!$B$30)))</f>
        <v>40801.873785347045</v>
      </c>
      <c r="Z607" s="19">
        <f>IF(inputs!$B$27="YES",MAX(0,inputs!$B$31*(X607-inputs!$B$30)),0)</f>
        <v>0</v>
      </c>
      <c r="AA607" s="3">
        <f t="shared" si="41"/>
        <v>19468.25</v>
      </c>
      <c r="AB607" s="1">
        <f t="shared" si="42"/>
        <v>0.42</v>
      </c>
      <c r="AC607" s="8">
        <f t="shared" si="39"/>
        <v>41031.75</v>
      </c>
    </row>
    <row r="608" spans="1:29" x14ac:dyDescent="0.2">
      <c r="A608" s="11">
        <f t="shared" si="40"/>
        <v>60600</v>
      </c>
      <c r="B608" s="15">
        <f>inputs!$C$3-MAX(0,MIN((calculations!A608-inputs!$B$8)*0.5,inputs!$C$3))+IF(AND(inputs!$B$23="YES",A608&lt;=inputs!$B$25),inputs!$B$24,0)</f>
        <v>12570</v>
      </c>
      <c r="C608" s="15">
        <f>MAX(0,MIN(A608-B608,inputs!$C$4)*inputs!$B$3)</f>
        <v>7540</v>
      </c>
      <c r="D608" s="16">
        <f>MAX(0,(MIN(A608,inputs!$C$5)-(inputs!$C$4+B608))*inputs!$B$4)</f>
        <v>4132</v>
      </c>
      <c r="E608" s="16">
        <f>MAX(0, (calculations!A608-inputs!$C$5)*inputs!$B$5)</f>
        <v>0</v>
      </c>
      <c r="F608" s="19">
        <f>MAX(0,inputs!$B$13*(MIN(calculations!A608,inputs!$C$14)-inputs!$C$13))+MAX(0,inputs!$B$14*(calculations!A608-inputs!$C$14))</f>
        <v>5201.8500000000004</v>
      </c>
      <c r="G608" s="22">
        <f>MAX(MIN((calculations!A608-inputs!$B$21)/10000,100%),0) * inputs!$B$18</f>
        <v>2636.4</v>
      </c>
      <c r="H608" s="24">
        <f>MIN(inputs!$B$32,A608)</f>
        <v>20000</v>
      </c>
      <c r="I608" s="24">
        <f>inputs!$B$29*(1+inputs!$B$33)-MAX(0,inputs!$B$31*(H608-inputs!$B$30))</f>
        <v>46486.999999999993</v>
      </c>
      <c r="J608" s="19">
        <f>$H608+(INT(COLUMN(J$1)/2) - 5) * ($A608-$H608)/9</f>
        <v>20000</v>
      </c>
      <c r="K608" s="24">
        <f>MAX(0,I608*(1+inputs!$B$33)-MAX(0,inputs!$B$31*(J608-inputs!$B$30)))</f>
        <v>47184.304999999986</v>
      </c>
      <c r="L608" s="19">
        <f>$H608+(INT(COLUMN(L$1)/2) - 5) * ($A608-$H608)/9</f>
        <v>24511.111111111109</v>
      </c>
      <c r="M608" s="24">
        <f>MAX(0,K608*(1+inputs!$B$33)-MAX(0,inputs!$B$31*(L608-inputs!$B$30)))</f>
        <v>47502.629574999977</v>
      </c>
      <c r="N608" s="19">
        <f>$H608+(INT(COLUMN(N$1)/2) - 5) * ($A608-$H608)/9</f>
        <v>29022.222222222223</v>
      </c>
      <c r="O608" s="24">
        <f>MAX(0,M608*(1+inputs!$B$33)-MAX(0,inputs!$B$31*(N608-inputs!$B$30)))</f>
        <v>47419.729018624967</v>
      </c>
      <c r="P608" s="19">
        <f>$H608+(INT(COLUMN(P$1)/2) - 5) * ($A608-$H608)/9</f>
        <v>33533.333333333336</v>
      </c>
      <c r="Q608" s="24">
        <f>MAX(0,O608*(1+inputs!$B$33)-MAX(0,inputs!$B$31*(P608-inputs!$B$30)))</f>
        <v>46929.584953904334</v>
      </c>
      <c r="R608" s="19">
        <f>$H608+(INT(COLUMN(R$1)/2) - 5) * ($A608-$H608)/9</f>
        <v>38044.444444444445</v>
      </c>
      <c r="S608" s="24">
        <f>MAX(0,Q608*(1+inputs!$B$33)-MAX(0,inputs!$B$31*(R608-inputs!$B$30)))</f>
        <v>46026.08872821289</v>
      </c>
      <c r="T608" s="19">
        <f>$H608+(INT(COLUMN(T$1)/2) - 5) * ($A608-$H608)/9</f>
        <v>42555.555555555555</v>
      </c>
      <c r="U608" s="24">
        <f>MAX(0,S608*(1+inputs!$B$33)-MAX(0,inputs!$B$31*(T608-inputs!$B$30)))</f>
        <v>44703.040059136074</v>
      </c>
      <c r="V608" s="19">
        <f>$H608+(INT(COLUMN(V$1)/2) - 5) * ($A608-$H608)/9</f>
        <v>47066.666666666672</v>
      </c>
      <c r="W608" s="24">
        <f>MAX(0,U608*(1+inputs!$B$33)-MAX(0,inputs!$B$31*(V608-inputs!$B$30)))</f>
        <v>42954.14566002311</v>
      </c>
      <c r="X608" s="19">
        <f>$H608+(INT(COLUMN(X$1)/2) - 5) * ($A608-$H608)/9</f>
        <v>51577.777777777781</v>
      </c>
      <c r="Y608" s="24">
        <f>MAX(0,W608*(1+inputs!$B$33)-MAX(0,inputs!$B$31*(X608-inputs!$B$30)))</f>
        <v>40773.017844923452</v>
      </c>
      <c r="Z608" s="19">
        <f>IF(inputs!$B$27="YES",MAX(0,inputs!$B$31*(X608-inputs!$B$30)),0)</f>
        <v>0</v>
      </c>
      <c r="AA608" s="3">
        <f t="shared" si="41"/>
        <v>19510.25</v>
      </c>
      <c r="AB608" s="1">
        <f t="shared" si="42"/>
        <v>0.42</v>
      </c>
      <c r="AC608" s="8">
        <f t="shared" si="39"/>
        <v>41089.75</v>
      </c>
    </row>
    <row r="609" spans="1:29" x14ac:dyDescent="0.2">
      <c r="A609" s="11">
        <f t="shared" si="40"/>
        <v>60700</v>
      </c>
      <c r="B609" s="15">
        <f>inputs!$C$3-MAX(0,MIN((calculations!A609-inputs!$B$8)*0.5,inputs!$C$3))+IF(AND(inputs!$B$23="YES",A609&lt;=inputs!$B$25),inputs!$B$24,0)</f>
        <v>12570</v>
      </c>
      <c r="C609" s="15">
        <f>MAX(0,MIN(A609-B609,inputs!$C$4)*inputs!$B$3)</f>
        <v>7540</v>
      </c>
      <c r="D609" s="16">
        <f>MAX(0,(MIN(A609,inputs!$C$5)-(inputs!$C$4+B609))*inputs!$B$4)</f>
        <v>4172</v>
      </c>
      <c r="E609" s="16">
        <f>MAX(0, (calculations!A609-inputs!$C$5)*inputs!$B$5)</f>
        <v>0</v>
      </c>
      <c r="F609" s="19">
        <f>MAX(0,inputs!$B$13*(MIN(calculations!A609,inputs!$C$14)-inputs!$C$13))+MAX(0,inputs!$B$14*(calculations!A609-inputs!$C$14))</f>
        <v>5203.8500000000004</v>
      </c>
      <c r="G609" s="22">
        <f>MAX(MIN((calculations!A609-inputs!$B$21)/10000,100%),0) * inputs!$B$18</f>
        <v>2636.4</v>
      </c>
      <c r="H609" s="24">
        <f>MIN(inputs!$B$32,A609)</f>
        <v>20000</v>
      </c>
      <c r="I609" s="24">
        <f>inputs!$B$29*(1+inputs!$B$33)-MAX(0,inputs!$B$31*(H609-inputs!$B$30))</f>
        <v>46486.999999999993</v>
      </c>
      <c r="J609" s="19">
        <f>$H609+(INT(COLUMN(J$1)/2) - 5) * ($A609-$H609)/9</f>
        <v>20000</v>
      </c>
      <c r="K609" s="24">
        <f>MAX(0,I609*(1+inputs!$B$33)-MAX(0,inputs!$B$31*(J609-inputs!$B$30)))</f>
        <v>47184.304999999986</v>
      </c>
      <c r="L609" s="19">
        <f>$H609+(INT(COLUMN(L$1)/2) - 5) * ($A609-$H609)/9</f>
        <v>24522.222222222223</v>
      </c>
      <c r="M609" s="24">
        <f>MAX(0,K609*(1+inputs!$B$33)-MAX(0,inputs!$B$31*(L609-inputs!$B$30)))</f>
        <v>47501.629574999977</v>
      </c>
      <c r="N609" s="19">
        <f>$H609+(INT(COLUMN(N$1)/2) - 5) * ($A609-$H609)/9</f>
        <v>29044.444444444445</v>
      </c>
      <c r="O609" s="24">
        <f>MAX(0,M609*(1+inputs!$B$33)-MAX(0,inputs!$B$31*(N609-inputs!$B$30)))</f>
        <v>47416.714018624967</v>
      </c>
      <c r="P609" s="19">
        <f>$H609+(INT(COLUMN(P$1)/2) - 5) * ($A609-$H609)/9</f>
        <v>33566.666666666664</v>
      </c>
      <c r="Q609" s="24">
        <f>MAX(0,O609*(1+inputs!$B$33)-MAX(0,inputs!$B$31*(P609-inputs!$B$30)))</f>
        <v>46923.524728904333</v>
      </c>
      <c r="R609" s="19">
        <f>$H609+(INT(COLUMN(R$1)/2) - 5) * ($A609-$H609)/9</f>
        <v>38088.888888888891</v>
      </c>
      <c r="S609" s="24">
        <f>MAX(0,Q609*(1+inputs!$B$33)-MAX(0,inputs!$B$31*(R609-inputs!$B$30)))</f>
        <v>46015.937599837889</v>
      </c>
      <c r="T609" s="19">
        <f>$H609+(INT(COLUMN(T$1)/2) - 5) * ($A609-$H609)/9</f>
        <v>42611.111111111109</v>
      </c>
      <c r="U609" s="24">
        <f>MAX(0,S609*(1+inputs!$B$33)-MAX(0,inputs!$B$31*(T609-inputs!$B$30)))</f>
        <v>44687.736663835451</v>
      </c>
      <c r="V609" s="19">
        <f>$H609+(INT(COLUMN(V$1)/2) - 5) * ($A609-$H609)/9</f>
        <v>47133.333333333328</v>
      </c>
      <c r="W609" s="24">
        <f>MAX(0,U609*(1+inputs!$B$33)-MAX(0,inputs!$B$31*(V609-inputs!$B$30)))</f>
        <v>42932.612713792972</v>
      </c>
      <c r="X609" s="19">
        <f>$H609+(INT(COLUMN(X$1)/2) - 5) * ($A609-$H609)/9</f>
        <v>51655.555555555555</v>
      </c>
      <c r="Y609" s="24">
        <f>MAX(0,W609*(1+inputs!$B$33)-MAX(0,inputs!$B$31*(X609-inputs!$B$30)))</f>
        <v>40744.161904499859</v>
      </c>
      <c r="Z609" s="19">
        <f>IF(inputs!$B$27="YES",MAX(0,inputs!$B$31*(X609-inputs!$B$30)),0)</f>
        <v>0</v>
      </c>
      <c r="AA609" s="3">
        <f t="shared" si="41"/>
        <v>19552.25</v>
      </c>
      <c r="AB609" s="1">
        <f t="shared" si="42"/>
        <v>0.42</v>
      </c>
      <c r="AC609" s="8">
        <f t="shared" si="39"/>
        <v>41147.75</v>
      </c>
    </row>
    <row r="610" spans="1:29" x14ac:dyDescent="0.2">
      <c r="A610" s="11">
        <f t="shared" si="40"/>
        <v>60800</v>
      </c>
      <c r="B610" s="15">
        <f>inputs!$C$3-MAX(0,MIN((calculations!A610-inputs!$B$8)*0.5,inputs!$C$3))+IF(AND(inputs!$B$23="YES",A610&lt;=inputs!$B$25),inputs!$B$24,0)</f>
        <v>12570</v>
      </c>
      <c r="C610" s="15">
        <f>MAX(0,MIN(A610-B610,inputs!$C$4)*inputs!$B$3)</f>
        <v>7540</v>
      </c>
      <c r="D610" s="16">
        <f>MAX(0,(MIN(A610,inputs!$C$5)-(inputs!$C$4+B610))*inputs!$B$4)</f>
        <v>4212</v>
      </c>
      <c r="E610" s="16">
        <f>MAX(0, (calculations!A610-inputs!$C$5)*inputs!$B$5)</f>
        <v>0</v>
      </c>
      <c r="F610" s="19">
        <f>MAX(0,inputs!$B$13*(MIN(calculations!A610,inputs!$C$14)-inputs!$C$13))+MAX(0,inputs!$B$14*(calculations!A610-inputs!$C$14))</f>
        <v>5205.8500000000004</v>
      </c>
      <c r="G610" s="22">
        <f>MAX(MIN((calculations!A610-inputs!$B$21)/10000,100%),0) * inputs!$B$18</f>
        <v>2636.4</v>
      </c>
      <c r="H610" s="24">
        <f>MIN(inputs!$B$32,A610)</f>
        <v>20000</v>
      </c>
      <c r="I610" s="24">
        <f>inputs!$B$29*(1+inputs!$B$33)-MAX(0,inputs!$B$31*(H610-inputs!$B$30))</f>
        <v>46486.999999999993</v>
      </c>
      <c r="J610" s="19">
        <f>$H610+(INT(COLUMN(J$1)/2) - 5) * ($A610-$H610)/9</f>
        <v>20000</v>
      </c>
      <c r="K610" s="24">
        <f>MAX(0,I610*(1+inputs!$B$33)-MAX(0,inputs!$B$31*(J610-inputs!$B$30)))</f>
        <v>47184.304999999986</v>
      </c>
      <c r="L610" s="19">
        <f>$H610+(INT(COLUMN(L$1)/2) - 5) * ($A610-$H610)/9</f>
        <v>24533.333333333332</v>
      </c>
      <c r="M610" s="24">
        <f>MAX(0,K610*(1+inputs!$B$33)-MAX(0,inputs!$B$31*(L610-inputs!$B$30)))</f>
        <v>47500.629574999977</v>
      </c>
      <c r="N610" s="19">
        <f>$H610+(INT(COLUMN(N$1)/2) - 5) * ($A610-$H610)/9</f>
        <v>29066.666666666664</v>
      </c>
      <c r="O610" s="24">
        <f>MAX(0,M610*(1+inputs!$B$33)-MAX(0,inputs!$B$31*(N610-inputs!$B$30)))</f>
        <v>47413.699018624968</v>
      </c>
      <c r="P610" s="19">
        <f>$H610+(INT(COLUMN(P$1)/2) - 5) * ($A610-$H610)/9</f>
        <v>33600</v>
      </c>
      <c r="Q610" s="24">
        <f>MAX(0,O610*(1+inputs!$B$33)-MAX(0,inputs!$B$31*(P610-inputs!$B$30)))</f>
        <v>46917.464503904332</v>
      </c>
      <c r="R610" s="19">
        <f>$H610+(INT(COLUMN(R$1)/2) - 5) * ($A610-$H610)/9</f>
        <v>38133.333333333328</v>
      </c>
      <c r="S610" s="24">
        <f>MAX(0,Q610*(1+inputs!$B$33)-MAX(0,inputs!$B$31*(R610-inputs!$B$30)))</f>
        <v>46005.786471462889</v>
      </c>
      <c r="T610" s="19">
        <f>$H610+(INT(COLUMN(T$1)/2) - 5) * ($A610-$H610)/9</f>
        <v>42666.666666666672</v>
      </c>
      <c r="U610" s="24">
        <f>MAX(0,S610*(1+inputs!$B$33)-MAX(0,inputs!$B$31*(T610-inputs!$B$30)))</f>
        <v>44672.433268534827</v>
      </c>
      <c r="V610" s="19">
        <f>$H610+(INT(COLUMN(V$1)/2) - 5) * ($A610-$H610)/9</f>
        <v>47200</v>
      </c>
      <c r="W610" s="24">
        <f>MAX(0,U610*(1+inputs!$B$33)-MAX(0,inputs!$B$31*(V610-inputs!$B$30)))</f>
        <v>42911.079767562842</v>
      </c>
      <c r="X610" s="19">
        <f>$H610+(INT(COLUMN(X$1)/2) - 5) * ($A610-$H610)/9</f>
        <v>51733.333333333328</v>
      </c>
      <c r="Y610" s="24">
        <f>MAX(0,W610*(1+inputs!$B$33)-MAX(0,inputs!$B$31*(X610-inputs!$B$30)))</f>
        <v>40715.30596407628</v>
      </c>
      <c r="Z610" s="19">
        <f>IF(inputs!$B$27="YES",MAX(0,inputs!$B$31*(X610-inputs!$B$30)),0)</f>
        <v>0</v>
      </c>
      <c r="AA610" s="3">
        <f t="shared" si="41"/>
        <v>19594.25</v>
      </c>
      <c r="AB610" s="1">
        <f t="shared" si="42"/>
        <v>0.42</v>
      </c>
      <c r="AC610" s="8">
        <f t="shared" si="39"/>
        <v>41205.75</v>
      </c>
    </row>
    <row r="611" spans="1:29" x14ac:dyDescent="0.2">
      <c r="A611" s="11">
        <f t="shared" si="40"/>
        <v>60900</v>
      </c>
      <c r="B611" s="15">
        <f>inputs!$C$3-MAX(0,MIN((calculations!A611-inputs!$B$8)*0.5,inputs!$C$3))+IF(AND(inputs!$B$23="YES",A611&lt;=inputs!$B$25),inputs!$B$24,0)</f>
        <v>12570</v>
      </c>
      <c r="C611" s="15">
        <f>MAX(0,MIN(A611-B611,inputs!$C$4)*inputs!$B$3)</f>
        <v>7540</v>
      </c>
      <c r="D611" s="16">
        <f>MAX(0,(MIN(A611,inputs!$C$5)-(inputs!$C$4+B611))*inputs!$B$4)</f>
        <v>4252</v>
      </c>
      <c r="E611" s="16">
        <f>MAX(0, (calculations!A611-inputs!$C$5)*inputs!$B$5)</f>
        <v>0</v>
      </c>
      <c r="F611" s="19">
        <f>MAX(0,inputs!$B$13*(MIN(calculations!A611,inputs!$C$14)-inputs!$C$13))+MAX(0,inputs!$B$14*(calculations!A611-inputs!$C$14))</f>
        <v>5207.8500000000004</v>
      </c>
      <c r="G611" s="22">
        <f>MAX(MIN((calculations!A611-inputs!$B$21)/10000,100%),0) * inputs!$B$18</f>
        <v>2636.4</v>
      </c>
      <c r="H611" s="24">
        <f>MIN(inputs!$B$32,A611)</f>
        <v>20000</v>
      </c>
      <c r="I611" s="24">
        <f>inputs!$B$29*(1+inputs!$B$33)-MAX(0,inputs!$B$31*(H611-inputs!$B$30))</f>
        <v>46486.999999999993</v>
      </c>
      <c r="J611" s="19">
        <f>$H611+(INT(COLUMN(J$1)/2) - 5) * ($A611-$H611)/9</f>
        <v>20000</v>
      </c>
      <c r="K611" s="24">
        <f>MAX(0,I611*(1+inputs!$B$33)-MAX(0,inputs!$B$31*(J611-inputs!$B$30)))</f>
        <v>47184.304999999986</v>
      </c>
      <c r="L611" s="19">
        <f>$H611+(INT(COLUMN(L$1)/2) - 5) * ($A611-$H611)/9</f>
        <v>24544.444444444445</v>
      </c>
      <c r="M611" s="24">
        <f>MAX(0,K611*(1+inputs!$B$33)-MAX(0,inputs!$B$31*(L611-inputs!$B$30)))</f>
        <v>47499.629574999977</v>
      </c>
      <c r="N611" s="19">
        <f>$H611+(INT(COLUMN(N$1)/2) - 5) * ($A611-$H611)/9</f>
        <v>29088.888888888891</v>
      </c>
      <c r="O611" s="24">
        <f>MAX(0,M611*(1+inputs!$B$33)-MAX(0,inputs!$B$31*(N611-inputs!$B$30)))</f>
        <v>47410.684018624968</v>
      </c>
      <c r="P611" s="19">
        <f>$H611+(INT(COLUMN(P$1)/2) - 5) * ($A611-$H611)/9</f>
        <v>33633.333333333336</v>
      </c>
      <c r="Q611" s="24">
        <f>MAX(0,O611*(1+inputs!$B$33)-MAX(0,inputs!$B$31*(P611-inputs!$B$30)))</f>
        <v>46911.404278904338</v>
      </c>
      <c r="R611" s="19">
        <f>$H611+(INT(COLUMN(R$1)/2) - 5) * ($A611-$H611)/9</f>
        <v>38177.777777777781</v>
      </c>
      <c r="S611" s="24">
        <f>MAX(0,Q611*(1+inputs!$B$33)-MAX(0,inputs!$B$31*(R611-inputs!$B$30)))</f>
        <v>45995.635343087895</v>
      </c>
      <c r="T611" s="19">
        <f>$H611+(INT(COLUMN(T$1)/2) - 5) * ($A611-$H611)/9</f>
        <v>42722.222222222219</v>
      </c>
      <c r="U611" s="24">
        <f>MAX(0,S611*(1+inputs!$B$33)-MAX(0,inputs!$B$31*(T611-inputs!$B$30)))</f>
        <v>44657.129873234204</v>
      </c>
      <c r="V611" s="19">
        <f>$H611+(INT(COLUMN(V$1)/2) - 5) * ($A611-$H611)/9</f>
        <v>47266.666666666672</v>
      </c>
      <c r="W611" s="24">
        <f>MAX(0,U611*(1+inputs!$B$33)-MAX(0,inputs!$B$31*(V611-inputs!$B$30)))</f>
        <v>42889.546821332711</v>
      </c>
      <c r="X611" s="19">
        <f>$H611+(INT(COLUMN(X$1)/2) - 5) * ($A611-$H611)/9</f>
        <v>51811.111111111109</v>
      </c>
      <c r="Y611" s="24">
        <f>MAX(0,W611*(1+inputs!$B$33)-MAX(0,inputs!$B$31*(X611-inputs!$B$30)))</f>
        <v>40686.450023652695</v>
      </c>
      <c r="Z611" s="19">
        <f>IF(inputs!$B$27="YES",MAX(0,inputs!$B$31*(X611-inputs!$B$30)),0)</f>
        <v>0</v>
      </c>
      <c r="AA611" s="3">
        <f t="shared" si="41"/>
        <v>19636.25</v>
      </c>
      <c r="AB611" s="1">
        <f t="shared" si="42"/>
        <v>0.42</v>
      </c>
      <c r="AC611" s="8">
        <f t="shared" si="39"/>
        <v>41263.75</v>
      </c>
    </row>
    <row r="612" spans="1:29" x14ac:dyDescent="0.2">
      <c r="A612" s="11">
        <f t="shared" si="40"/>
        <v>61000</v>
      </c>
      <c r="B612" s="15">
        <f>inputs!$C$3-MAX(0,MIN((calculations!A612-inputs!$B$8)*0.5,inputs!$C$3))+IF(AND(inputs!$B$23="YES",A612&lt;=inputs!$B$25),inputs!$B$24,0)</f>
        <v>12570</v>
      </c>
      <c r="C612" s="15">
        <f>MAX(0,MIN(A612-B612,inputs!$C$4)*inputs!$B$3)</f>
        <v>7540</v>
      </c>
      <c r="D612" s="16">
        <f>MAX(0,(MIN(A612,inputs!$C$5)-(inputs!$C$4+B612))*inputs!$B$4)</f>
        <v>4292</v>
      </c>
      <c r="E612" s="16">
        <f>MAX(0, (calculations!A612-inputs!$C$5)*inputs!$B$5)</f>
        <v>0</v>
      </c>
      <c r="F612" s="19">
        <f>MAX(0,inputs!$B$13*(MIN(calculations!A612,inputs!$C$14)-inputs!$C$13))+MAX(0,inputs!$B$14*(calculations!A612-inputs!$C$14))</f>
        <v>5209.8500000000004</v>
      </c>
      <c r="G612" s="22">
        <f>MAX(MIN((calculations!A612-inputs!$B$21)/10000,100%),0) * inputs!$B$18</f>
        <v>2636.4</v>
      </c>
      <c r="H612" s="24">
        <f>MIN(inputs!$B$32,A612)</f>
        <v>20000</v>
      </c>
      <c r="I612" s="24">
        <f>inputs!$B$29*(1+inputs!$B$33)-MAX(0,inputs!$B$31*(H612-inputs!$B$30))</f>
        <v>46486.999999999993</v>
      </c>
      <c r="J612" s="19">
        <f>$H612+(INT(COLUMN(J$1)/2) - 5) * ($A612-$H612)/9</f>
        <v>20000</v>
      </c>
      <c r="K612" s="24">
        <f>MAX(0,I612*(1+inputs!$B$33)-MAX(0,inputs!$B$31*(J612-inputs!$B$30)))</f>
        <v>47184.304999999986</v>
      </c>
      <c r="L612" s="19">
        <f>$H612+(INT(COLUMN(L$1)/2) - 5) * ($A612-$H612)/9</f>
        <v>24555.555555555555</v>
      </c>
      <c r="M612" s="24">
        <f>MAX(0,K612*(1+inputs!$B$33)-MAX(0,inputs!$B$31*(L612-inputs!$B$30)))</f>
        <v>47498.629574999977</v>
      </c>
      <c r="N612" s="19">
        <f>$H612+(INT(COLUMN(N$1)/2) - 5) * ($A612-$H612)/9</f>
        <v>29111.111111111109</v>
      </c>
      <c r="O612" s="24">
        <f>MAX(0,M612*(1+inputs!$B$33)-MAX(0,inputs!$B$31*(N612-inputs!$B$30)))</f>
        <v>47407.669018624969</v>
      </c>
      <c r="P612" s="19">
        <f>$H612+(INT(COLUMN(P$1)/2) - 5) * ($A612-$H612)/9</f>
        <v>33666.666666666664</v>
      </c>
      <c r="Q612" s="24">
        <f>MAX(0,O612*(1+inputs!$B$33)-MAX(0,inputs!$B$31*(P612-inputs!$B$30)))</f>
        <v>46905.344053904337</v>
      </c>
      <c r="R612" s="19">
        <f>$H612+(INT(COLUMN(R$1)/2) - 5) * ($A612-$H612)/9</f>
        <v>38222.222222222219</v>
      </c>
      <c r="S612" s="24">
        <f>MAX(0,Q612*(1+inputs!$B$33)-MAX(0,inputs!$B$31*(R612-inputs!$B$30)))</f>
        <v>45985.484214712895</v>
      </c>
      <c r="T612" s="19">
        <f>$H612+(INT(COLUMN(T$1)/2) - 5) * ($A612-$H612)/9</f>
        <v>42777.777777777781</v>
      </c>
      <c r="U612" s="24">
        <f>MAX(0,S612*(1+inputs!$B$33)-MAX(0,inputs!$B$31*(T612-inputs!$B$30)))</f>
        <v>44641.82647793358</v>
      </c>
      <c r="V612" s="19">
        <f>$H612+(INT(COLUMN(V$1)/2) - 5) * ($A612-$H612)/9</f>
        <v>47333.333333333328</v>
      </c>
      <c r="W612" s="24">
        <f>MAX(0,U612*(1+inputs!$B$33)-MAX(0,inputs!$B$31*(V612-inputs!$B$30)))</f>
        <v>42868.013875102581</v>
      </c>
      <c r="X612" s="19">
        <f>$H612+(INT(COLUMN(X$1)/2) - 5) * ($A612-$H612)/9</f>
        <v>51888.888888888891</v>
      </c>
      <c r="Y612" s="24">
        <f>MAX(0,W612*(1+inputs!$B$33)-MAX(0,inputs!$B$31*(X612-inputs!$B$30)))</f>
        <v>40657.594083229116</v>
      </c>
      <c r="Z612" s="19">
        <f>IF(inputs!$B$27="YES",MAX(0,inputs!$B$31*(X612-inputs!$B$30)),0)</f>
        <v>0</v>
      </c>
      <c r="AA612" s="3">
        <f t="shared" si="41"/>
        <v>19678.25</v>
      </c>
      <c r="AB612" s="1">
        <f t="shared" si="42"/>
        <v>0.42</v>
      </c>
      <c r="AC612" s="8">
        <f t="shared" si="39"/>
        <v>41321.75</v>
      </c>
    </row>
    <row r="613" spans="1:29" x14ac:dyDescent="0.2">
      <c r="A613" s="11">
        <f t="shared" si="40"/>
        <v>61100</v>
      </c>
      <c r="B613" s="15">
        <f>inputs!$C$3-MAX(0,MIN((calculations!A613-inputs!$B$8)*0.5,inputs!$C$3))+IF(AND(inputs!$B$23="YES",A613&lt;=inputs!$B$25),inputs!$B$24,0)</f>
        <v>12570</v>
      </c>
      <c r="C613" s="15">
        <f>MAX(0,MIN(A613-B613,inputs!$C$4)*inputs!$B$3)</f>
        <v>7540</v>
      </c>
      <c r="D613" s="16">
        <f>MAX(0,(MIN(A613,inputs!$C$5)-(inputs!$C$4+B613))*inputs!$B$4)</f>
        <v>4332</v>
      </c>
      <c r="E613" s="16">
        <f>MAX(0, (calculations!A613-inputs!$C$5)*inputs!$B$5)</f>
        <v>0</v>
      </c>
      <c r="F613" s="19">
        <f>MAX(0,inputs!$B$13*(MIN(calculations!A613,inputs!$C$14)-inputs!$C$13))+MAX(0,inputs!$B$14*(calculations!A613-inputs!$C$14))</f>
        <v>5211.8500000000004</v>
      </c>
      <c r="G613" s="22">
        <f>MAX(MIN((calculations!A613-inputs!$B$21)/10000,100%),0) * inputs!$B$18</f>
        <v>2636.4</v>
      </c>
      <c r="H613" s="24">
        <f>MIN(inputs!$B$32,A613)</f>
        <v>20000</v>
      </c>
      <c r="I613" s="24">
        <f>inputs!$B$29*(1+inputs!$B$33)-MAX(0,inputs!$B$31*(H613-inputs!$B$30))</f>
        <v>46486.999999999993</v>
      </c>
      <c r="J613" s="19">
        <f>$H613+(INT(COLUMN(J$1)/2) - 5) * ($A613-$H613)/9</f>
        <v>20000</v>
      </c>
      <c r="K613" s="24">
        <f>MAX(0,I613*(1+inputs!$B$33)-MAX(0,inputs!$B$31*(J613-inputs!$B$30)))</f>
        <v>47184.304999999986</v>
      </c>
      <c r="L613" s="19">
        <f>$H613+(INT(COLUMN(L$1)/2) - 5) * ($A613-$H613)/9</f>
        <v>24566.666666666668</v>
      </c>
      <c r="M613" s="24">
        <f>MAX(0,K613*(1+inputs!$B$33)-MAX(0,inputs!$B$31*(L613-inputs!$B$30)))</f>
        <v>47497.629574999977</v>
      </c>
      <c r="N613" s="19">
        <f>$H613+(INT(COLUMN(N$1)/2) - 5) * ($A613-$H613)/9</f>
        <v>29133.333333333336</v>
      </c>
      <c r="O613" s="24">
        <f>MAX(0,M613*(1+inputs!$B$33)-MAX(0,inputs!$B$31*(N613-inputs!$B$30)))</f>
        <v>47404.654018624969</v>
      </c>
      <c r="P613" s="19">
        <f>$H613+(INT(COLUMN(P$1)/2) - 5) * ($A613-$H613)/9</f>
        <v>33700</v>
      </c>
      <c r="Q613" s="24">
        <f>MAX(0,O613*(1+inputs!$B$33)-MAX(0,inputs!$B$31*(P613-inputs!$B$30)))</f>
        <v>46899.283828904336</v>
      </c>
      <c r="R613" s="19">
        <f>$H613+(INT(COLUMN(R$1)/2) - 5) * ($A613-$H613)/9</f>
        <v>38266.666666666672</v>
      </c>
      <c r="S613" s="24">
        <f>MAX(0,Q613*(1+inputs!$B$33)-MAX(0,inputs!$B$31*(R613-inputs!$B$30)))</f>
        <v>45975.333086337894</v>
      </c>
      <c r="T613" s="19">
        <f>$H613+(INT(COLUMN(T$1)/2) - 5) * ($A613-$H613)/9</f>
        <v>42833.333333333328</v>
      </c>
      <c r="U613" s="24">
        <f>MAX(0,S613*(1+inputs!$B$33)-MAX(0,inputs!$B$31*(T613-inputs!$B$30)))</f>
        <v>44626.523082632957</v>
      </c>
      <c r="V613" s="19">
        <f>$H613+(INT(COLUMN(V$1)/2) - 5) * ($A613-$H613)/9</f>
        <v>47400</v>
      </c>
      <c r="W613" s="24">
        <f>MAX(0,U613*(1+inputs!$B$33)-MAX(0,inputs!$B$31*(V613-inputs!$B$30)))</f>
        <v>42846.480928872443</v>
      </c>
      <c r="X613" s="19">
        <f>$H613+(INT(COLUMN(X$1)/2) - 5) * ($A613-$H613)/9</f>
        <v>51966.666666666672</v>
      </c>
      <c r="Y613" s="24">
        <f>MAX(0,W613*(1+inputs!$B$33)-MAX(0,inputs!$B$31*(X613-inputs!$B$30)))</f>
        <v>40628.738142805523</v>
      </c>
      <c r="Z613" s="19">
        <f>IF(inputs!$B$27="YES",MAX(0,inputs!$B$31*(X613-inputs!$B$30)),0)</f>
        <v>0</v>
      </c>
      <c r="AA613" s="3">
        <f t="shared" si="41"/>
        <v>19720.25</v>
      </c>
      <c r="AB613" s="1">
        <f t="shared" si="42"/>
        <v>0.42</v>
      </c>
      <c r="AC613" s="8">
        <f t="shared" si="39"/>
        <v>41379.75</v>
      </c>
    </row>
    <row r="614" spans="1:29" x14ac:dyDescent="0.2">
      <c r="A614" s="11">
        <f t="shared" si="40"/>
        <v>61200</v>
      </c>
      <c r="B614" s="15">
        <f>inputs!$C$3-MAX(0,MIN((calculations!A614-inputs!$B$8)*0.5,inputs!$C$3))+IF(AND(inputs!$B$23="YES",A614&lt;=inputs!$B$25),inputs!$B$24,0)</f>
        <v>12570</v>
      </c>
      <c r="C614" s="15">
        <f>MAX(0,MIN(A614-B614,inputs!$C$4)*inputs!$B$3)</f>
        <v>7540</v>
      </c>
      <c r="D614" s="16">
        <f>MAX(0,(MIN(A614,inputs!$C$5)-(inputs!$C$4+B614))*inputs!$B$4)</f>
        <v>4372</v>
      </c>
      <c r="E614" s="16">
        <f>MAX(0, (calculations!A614-inputs!$C$5)*inputs!$B$5)</f>
        <v>0</v>
      </c>
      <c r="F614" s="19">
        <f>MAX(0,inputs!$B$13*(MIN(calculations!A614,inputs!$C$14)-inputs!$C$13))+MAX(0,inputs!$B$14*(calculations!A614-inputs!$C$14))</f>
        <v>5213.8500000000004</v>
      </c>
      <c r="G614" s="22">
        <f>MAX(MIN((calculations!A614-inputs!$B$21)/10000,100%),0) * inputs!$B$18</f>
        <v>2636.4</v>
      </c>
      <c r="H614" s="24">
        <f>MIN(inputs!$B$32,A614)</f>
        <v>20000</v>
      </c>
      <c r="I614" s="24">
        <f>inputs!$B$29*(1+inputs!$B$33)-MAX(0,inputs!$B$31*(H614-inputs!$B$30))</f>
        <v>46486.999999999993</v>
      </c>
      <c r="J614" s="19">
        <f>$H614+(INT(COLUMN(J$1)/2) - 5) * ($A614-$H614)/9</f>
        <v>20000</v>
      </c>
      <c r="K614" s="24">
        <f>MAX(0,I614*(1+inputs!$B$33)-MAX(0,inputs!$B$31*(J614-inputs!$B$30)))</f>
        <v>47184.304999999986</v>
      </c>
      <c r="L614" s="19">
        <f>$H614+(INT(COLUMN(L$1)/2) - 5) * ($A614-$H614)/9</f>
        <v>24577.777777777777</v>
      </c>
      <c r="M614" s="24">
        <f>MAX(0,K614*(1+inputs!$B$33)-MAX(0,inputs!$B$31*(L614-inputs!$B$30)))</f>
        <v>47496.629574999977</v>
      </c>
      <c r="N614" s="19">
        <f>$H614+(INT(COLUMN(N$1)/2) - 5) * ($A614-$H614)/9</f>
        <v>29155.555555555555</v>
      </c>
      <c r="O614" s="24">
        <f>MAX(0,M614*(1+inputs!$B$33)-MAX(0,inputs!$B$31*(N614-inputs!$B$30)))</f>
        <v>47401.63901862497</v>
      </c>
      <c r="P614" s="19">
        <f>$H614+(INT(COLUMN(P$1)/2) - 5) * ($A614-$H614)/9</f>
        <v>33733.333333333336</v>
      </c>
      <c r="Q614" s="24">
        <f>MAX(0,O614*(1+inputs!$B$33)-MAX(0,inputs!$B$31*(P614-inputs!$B$30)))</f>
        <v>46893.223603904335</v>
      </c>
      <c r="R614" s="19">
        <f>$H614+(INT(COLUMN(R$1)/2) - 5) * ($A614-$H614)/9</f>
        <v>38311.111111111109</v>
      </c>
      <c r="S614" s="24">
        <f>MAX(0,Q614*(1+inputs!$B$33)-MAX(0,inputs!$B$31*(R614-inputs!$B$30)))</f>
        <v>45965.181957962894</v>
      </c>
      <c r="T614" s="19">
        <f>$H614+(INT(COLUMN(T$1)/2) - 5) * ($A614-$H614)/9</f>
        <v>42888.888888888891</v>
      </c>
      <c r="U614" s="24">
        <f>MAX(0,S614*(1+inputs!$B$33)-MAX(0,inputs!$B$31*(T614-inputs!$B$30)))</f>
        <v>44611.219687332334</v>
      </c>
      <c r="V614" s="19">
        <f>$H614+(INT(COLUMN(V$1)/2) - 5) * ($A614-$H614)/9</f>
        <v>47466.666666666672</v>
      </c>
      <c r="W614" s="24">
        <f>MAX(0,U614*(1+inputs!$B$33)-MAX(0,inputs!$B$31*(V614-inputs!$B$30)))</f>
        <v>42824.947982642312</v>
      </c>
      <c r="X614" s="19">
        <f>$H614+(INT(COLUMN(X$1)/2) - 5) * ($A614-$H614)/9</f>
        <v>52044.444444444445</v>
      </c>
      <c r="Y614" s="24">
        <f>MAX(0,W614*(1+inputs!$B$33)-MAX(0,inputs!$B$31*(X614-inputs!$B$30)))</f>
        <v>40599.882202381938</v>
      </c>
      <c r="Z614" s="19">
        <f>IF(inputs!$B$27="YES",MAX(0,inputs!$B$31*(X614-inputs!$B$30)),0)</f>
        <v>0</v>
      </c>
      <c r="AA614" s="3">
        <f t="shared" si="41"/>
        <v>19762.25</v>
      </c>
      <c r="AB614" s="1">
        <f t="shared" si="42"/>
        <v>0.42</v>
      </c>
      <c r="AC614" s="8">
        <f t="shared" si="39"/>
        <v>41437.75</v>
      </c>
    </row>
    <row r="615" spans="1:29" x14ac:dyDescent="0.2">
      <c r="A615" s="11">
        <f t="shared" si="40"/>
        <v>61300</v>
      </c>
      <c r="B615" s="15">
        <f>inputs!$C$3-MAX(0,MIN((calculations!A615-inputs!$B$8)*0.5,inputs!$C$3))+IF(AND(inputs!$B$23="YES",A615&lt;=inputs!$B$25),inputs!$B$24,0)</f>
        <v>12570</v>
      </c>
      <c r="C615" s="15">
        <f>MAX(0,MIN(A615-B615,inputs!$C$4)*inputs!$B$3)</f>
        <v>7540</v>
      </c>
      <c r="D615" s="16">
        <f>MAX(0,(MIN(A615,inputs!$C$5)-(inputs!$C$4+B615))*inputs!$B$4)</f>
        <v>4412</v>
      </c>
      <c r="E615" s="16">
        <f>MAX(0, (calculations!A615-inputs!$C$5)*inputs!$B$5)</f>
        <v>0</v>
      </c>
      <c r="F615" s="19">
        <f>MAX(0,inputs!$B$13*(MIN(calculations!A615,inputs!$C$14)-inputs!$C$13))+MAX(0,inputs!$B$14*(calculations!A615-inputs!$C$14))</f>
        <v>5215.8500000000004</v>
      </c>
      <c r="G615" s="22">
        <f>MAX(MIN((calculations!A615-inputs!$B$21)/10000,100%),0) * inputs!$B$18</f>
        <v>2636.4</v>
      </c>
      <c r="H615" s="24">
        <f>MIN(inputs!$B$32,A615)</f>
        <v>20000</v>
      </c>
      <c r="I615" s="24">
        <f>inputs!$B$29*(1+inputs!$B$33)-MAX(0,inputs!$B$31*(H615-inputs!$B$30))</f>
        <v>46486.999999999993</v>
      </c>
      <c r="J615" s="19">
        <f>$H615+(INT(COLUMN(J$1)/2) - 5) * ($A615-$H615)/9</f>
        <v>20000</v>
      </c>
      <c r="K615" s="24">
        <f>MAX(0,I615*(1+inputs!$B$33)-MAX(0,inputs!$B$31*(J615-inputs!$B$30)))</f>
        <v>47184.304999999986</v>
      </c>
      <c r="L615" s="19">
        <f>$H615+(INT(COLUMN(L$1)/2) - 5) * ($A615-$H615)/9</f>
        <v>24588.888888888891</v>
      </c>
      <c r="M615" s="24">
        <f>MAX(0,K615*(1+inputs!$B$33)-MAX(0,inputs!$B$31*(L615-inputs!$B$30)))</f>
        <v>47495.629574999977</v>
      </c>
      <c r="N615" s="19">
        <f>$H615+(INT(COLUMN(N$1)/2) - 5) * ($A615-$H615)/9</f>
        <v>29177.777777777777</v>
      </c>
      <c r="O615" s="24">
        <f>MAX(0,M615*(1+inputs!$B$33)-MAX(0,inputs!$B$31*(N615-inputs!$B$30)))</f>
        <v>47398.624018624971</v>
      </c>
      <c r="P615" s="19">
        <f>$H615+(INT(COLUMN(P$1)/2) - 5) * ($A615-$H615)/9</f>
        <v>33766.666666666664</v>
      </c>
      <c r="Q615" s="24">
        <f>MAX(0,O615*(1+inputs!$B$33)-MAX(0,inputs!$B$31*(P615-inputs!$B$30)))</f>
        <v>46887.163378904341</v>
      </c>
      <c r="R615" s="19">
        <f>$H615+(INT(COLUMN(R$1)/2) - 5) * ($A615-$H615)/9</f>
        <v>38355.555555555555</v>
      </c>
      <c r="S615" s="24">
        <f>MAX(0,Q615*(1+inputs!$B$33)-MAX(0,inputs!$B$31*(R615-inputs!$B$30)))</f>
        <v>45955.0308295879</v>
      </c>
      <c r="T615" s="19">
        <f>$H615+(INT(COLUMN(T$1)/2) - 5) * ($A615-$H615)/9</f>
        <v>42944.444444444445</v>
      </c>
      <c r="U615" s="24">
        <f>MAX(0,S615*(1+inputs!$B$33)-MAX(0,inputs!$B$31*(T615-inputs!$B$30)))</f>
        <v>44595.91629203171</v>
      </c>
      <c r="V615" s="19">
        <f>$H615+(INT(COLUMN(V$1)/2) - 5) * ($A615-$H615)/9</f>
        <v>47533.333333333328</v>
      </c>
      <c r="W615" s="24">
        <f>MAX(0,U615*(1+inputs!$B$33)-MAX(0,inputs!$B$31*(V615-inputs!$B$30)))</f>
        <v>42803.415036412182</v>
      </c>
      <c r="X615" s="19">
        <f>$H615+(INT(COLUMN(X$1)/2) - 5) * ($A615-$H615)/9</f>
        <v>52122.222222222219</v>
      </c>
      <c r="Y615" s="24">
        <f>MAX(0,W615*(1+inputs!$B$33)-MAX(0,inputs!$B$31*(X615-inputs!$B$30)))</f>
        <v>40571.026261958359</v>
      </c>
      <c r="Z615" s="19">
        <f>IF(inputs!$B$27="YES",MAX(0,inputs!$B$31*(X615-inputs!$B$30)),0)</f>
        <v>0</v>
      </c>
      <c r="AA615" s="3">
        <f t="shared" si="41"/>
        <v>19804.25</v>
      </c>
      <c r="AB615" s="1">
        <f t="shared" si="42"/>
        <v>0.42</v>
      </c>
      <c r="AC615" s="8">
        <f t="shared" si="39"/>
        <v>41495.75</v>
      </c>
    </row>
    <row r="616" spans="1:29" x14ac:dyDescent="0.2">
      <c r="A616" s="11">
        <f t="shared" si="40"/>
        <v>61400</v>
      </c>
      <c r="B616" s="15">
        <f>inputs!$C$3-MAX(0,MIN((calculations!A616-inputs!$B$8)*0.5,inputs!$C$3))+IF(AND(inputs!$B$23="YES",A616&lt;=inputs!$B$25),inputs!$B$24,0)</f>
        <v>12570</v>
      </c>
      <c r="C616" s="15">
        <f>MAX(0,MIN(A616-B616,inputs!$C$4)*inputs!$B$3)</f>
        <v>7540</v>
      </c>
      <c r="D616" s="16">
        <f>MAX(0,(MIN(A616,inputs!$C$5)-(inputs!$C$4+B616))*inputs!$B$4)</f>
        <v>4452</v>
      </c>
      <c r="E616" s="16">
        <f>MAX(0, (calculations!A616-inputs!$C$5)*inputs!$B$5)</f>
        <v>0</v>
      </c>
      <c r="F616" s="19">
        <f>MAX(0,inputs!$B$13*(MIN(calculations!A616,inputs!$C$14)-inputs!$C$13))+MAX(0,inputs!$B$14*(calculations!A616-inputs!$C$14))</f>
        <v>5217.8500000000004</v>
      </c>
      <c r="G616" s="22">
        <f>MAX(MIN((calculations!A616-inputs!$B$21)/10000,100%),0) * inputs!$B$18</f>
        <v>2636.4</v>
      </c>
      <c r="H616" s="24">
        <f>MIN(inputs!$B$32,A616)</f>
        <v>20000</v>
      </c>
      <c r="I616" s="24">
        <f>inputs!$B$29*(1+inputs!$B$33)-MAX(0,inputs!$B$31*(H616-inputs!$B$30))</f>
        <v>46486.999999999993</v>
      </c>
      <c r="J616" s="19">
        <f>$H616+(INT(COLUMN(J$1)/2) - 5) * ($A616-$H616)/9</f>
        <v>20000</v>
      </c>
      <c r="K616" s="24">
        <f>MAX(0,I616*(1+inputs!$B$33)-MAX(0,inputs!$B$31*(J616-inputs!$B$30)))</f>
        <v>47184.304999999986</v>
      </c>
      <c r="L616" s="19">
        <f>$H616+(INT(COLUMN(L$1)/2) - 5) * ($A616-$H616)/9</f>
        <v>24600</v>
      </c>
      <c r="M616" s="24">
        <f>MAX(0,K616*(1+inputs!$B$33)-MAX(0,inputs!$B$31*(L616-inputs!$B$30)))</f>
        <v>47494.629574999977</v>
      </c>
      <c r="N616" s="19">
        <f>$H616+(INT(COLUMN(N$1)/2) - 5) * ($A616-$H616)/9</f>
        <v>29200</v>
      </c>
      <c r="O616" s="24">
        <f>MAX(0,M616*(1+inputs!$B$33)-MAX(0,inputs!$B$31*(N616-inputs!$B$30)))</f>
        <v>47395.609018624971</v>
      </c>
      <c r="P616" s="19">
        <f>$H616+(INT(COLUMN(P$1)/2) - 5) * ($A616-$H616)/9</f>
        <v>33800</v>
      </c>
      <c r="Q616" s="24">
        <f>MAX(0,O616*(1+inputs!$B$33)-MAX(0,inputs!$B$31*(P616-inputs!$B$30)))</f>
        <v>46881.10315390434</v>
      </c>
      <c r="R616" s="19">
        <f>$H616+(INT(COLUMN(R$1)/2) - 5) * ($A616-$H616)/9</f>
        <v>38400</v>
      </c>
      <c r="S616" s="24">
        <f>MAX(0,Q616*(1+inputs!$B$33)-MAX(0,inputs!$B$31*(R616-inputs!$B$30)))</f>
        <v>45944.8797012129</v>
      </c>
      <c r="T616" s="19">
        <f>$H616+(INT(COLUMN(T$1)/2) - 5) * ($A616-$H616)/9</f>
        <v>43000</v>
      </c>
      <c r="U616" s="24">
        <f>MAX(0,S616*(1+inputs!$B$33)-MAX(0,inputs!$B$31*(T616-inputs!$B$30)))</f>
        <v>44580.612896731087</v>
      </c>
      <c r="V616" s="19">
        <f>$H616+(INT(COLUMN(V$1)/2) - 5) * ($A616-$H616)/9</f>
        <v>47600</v>
      </c>
      <c r="W616" s="24">
        <f>MAX(0,U616*(1+inputs!$B$33)-MAX(0,inputs!$B$31*(V616-inputs!$B$30)))</f>
        <v>42781.882090182044</v>
      </c>
      <c r="X616" s="19">
        <f>$H616+(INT(COLUMN(X$1)/2) - 5) * ($A616-$H616)/9</f>
        <v>52200</v>
      </c>
      <c r="Y616" s="24">
        <f>MAX(0,W616*(1+inputs!$B$33)-MAX(0,inputs!$B$31*(X616-inputs!$B$30)))</f>
        <v>40542.170321534766</v>
      </c>
      <c r="Z616" s="19">
        <f>IF(inputs!$B$27="YES",MAX(0,inputs!$B$31*(X616-inputs!$B$30)),0)</f>
        <v>0</v>
      </c>
      <c r="AA616" s="3">
        <f t="shared" si="41"/>
        <v>19846.25</v>
      </c>
      <c r="AB616" s="1">
        <f t="shared" si="42"/>
        <v>0.42</v>
      </c>
      <c r="AC616" s="8">
        <f t="shared" si="39"/>
        <v>41553.75</v>
      </c>
    </row>
    <row r="617" spans="1:29" x14ac:dyDescent="0.2">
      <c r="A617" s="11">
        <f t="shared" si="40"/>
        <v>61500</v>
      </c>
      <c r="B617" s="15">
        <f>inputs!$C$3-MAX(0,MIN((calculations!A617-inputs!$B$8)*0.5,inputs!$C$3))+IF(AND(inputs!$B$23="YES",A617&lt;=inputs!$B$25),inputs!$B$24,0)</f>
        <v>12570</v>
      </c>
      <c r="C617" s="15">
        <f>MAX(0,MIN(A617-B617,inputs!$C$4)*inputs!$B$3)</f>
        <v>7540</v>
      </c>
      <c r="D617" s="16">
        <f>MAX(0,(MIN(A617,inputs!$C$5)-(inputs!$C$4+B617))*inputs!$B$4)</f>
        <v>4492</v>
      </c>
      <c r="E617" s="16">
        <f>MAX(0, (calculations!A617-inputs!$C$5)*inputs!$B$5)</f>
        <v>0</v>
      </c>
      <c r="F617" s="19">
        <f>MAX(0,inputs!$B$13*(MIN(calculations!A617,inputs!$C$14)-inputs!$C$13))+MAX(0,inputs!$B$14*(calculations!A617-inputs!$C$14))</f>
        <v>5219.8500000000004</v>
      </c>
      <c r="G617" s="22">
        <f>MAX(MIN((calculations!A617-inputs!$B$21)/10000,100%),0) * inputs!$B$18</f>
        <v>2636.4</v>
      </c>
      <c r="H617" s="24">
        <f>MIN(inputs!$B$32,A617)</f>
        <v>20000</v>
      </c>
      <c r="I617" s="24">
        <f>inputs!$B$29*(1+inputs!$B$33)-MAX(0,inputs!$B$31*(H617-inputs!$B$30))</f>
        <v>46486.999999999993</v>
      </c>
      <c r="J617" s="19">
        <f>$H617+(INT(COLUMN(J$1)/2) - 5) * ($A617-$H617)/9</f>
        <v>20000</v>
      </c>
      <c r="K617" s="24">
        <f>MAX(0,I617*(1+inputs!$B$33)-MAX(0,inputs!$B$31*(J617-inputs!$B$30)))</f>
        <v>47184.304999999986</v>
      </c>
      <c r="L617" s="19">
        <f>$H617+(INT(COLUMN(L$1)/2) - 5) * ($A617-$H617)/9</f>
        <v>24611.111111111109</v>
      </c>
      <c r="M617" s="24">
        <f>MAX(0,K617*(1+inputs!$B$33)-MAX(0,inputs!$B$31*(L617-inputs!$B$30)))</f>
        <v>47493.629574999977</v>
      </c>
      <c r="N617" s="19">
        <f>$H617+(INT(COLUMN(N$1)/2) - 5) * ($A617-$H617)/9</f>
        <v>29222.222222222223</v>
      </c>
      <c r="O617" s="24">
        <f>MAX(0,M617*(1+inputs!$B$33)-MAX(0,inputs!$B$31*(N617-inputs!$B$30)))</f>
        <v>47392.594018624972</v>
      </c>
      <c r="P617" s="19">
        <f>$H617+(INT(COLUMN(P$1)/2) - 5) * ($A617-$H617)/9</f>
        <v>33833.333333333336</v>
      </c>
      <c r="Q617" s="24">
        <f>MAX(0,O617*(1+inputs!$B$33)-MAX(0,inputs!$B$31*(P617-inputs!$B$30)))</f>
        <v>46875.042928904339</v>
      </c>
      <c r="R617" s="19">
        <f>$H617+(INT(COLUMN(R$1)/2) - 5) * ($A617-$H617)/9</f>
        <v>38444.444444444445</v>
      </c>
      <c r="S617" s="24">
        <f>MAX(0,Q617*(1+inputs!$B$33)-MAX(0,inputs!$B$31*(R617-inputs!$B$30)))</f>
        <v>45934.728572837899</v>
      </c>
      <c r="T617" s="19">
        <f>$H617+(INT(COLUMN(T$1)/2) - 5) * ($A617-$H617)/9</f>
        <v>43055.555555555555</v>
      </c>
      <c r="U617" s="24">
        <f>MAX(0,S617*(1+inputs!$B$33)-MAX(0,inputs!$B$31*(T617-inputs!$B$30)))</f>
        <v>44565.309501430464</v>
      </c>
      <c r="V617" s="19">
        <f>$H617+(INT(COLUMN(V$1)/2) - 5) * ($A617-$H617)/9</f>
        <v>47666.666666666672</v>
      </c>
      <c r="W617" s="24">
        <f>MAX(0,U617*(1+inputs!$B$33)-MAX(0,inputs!$B$31*(V617-inputs!$B$30)))</f>
        <v>42760.349143951913</v>
      </c>
      <c r="X617" s="19">
        <f>$H617+(INT(COLUMN(X$1)/2) - 5) * ($A617-$H617)/9</f>
        <v>52277.777777777781</v>
      </c>
      <c r="Y617" s="24">
        <f>MAX(0,W617*(1+inputs!$B$33)-MAX(0,inputs!$B$31*(X617-inputs!$B$30)))</f>
        <v>40513.314381111188</v>
      </c>
      <c r="Z617" s="19">
        <f>IF(inputs!$B$27="YES",MAX(0,inputs!$B$31*(X617-inputs!$B$30)),0)</f>
        <v>0</v>
      </c>
      <c r="AA617" s="3">
        <f t="shared" si="41"/>
        <v>19888.25</v>
      </c>
      <c r="AB617" s="1">
        <f t="shared" si="42"/>
        <v>0.42</v>
      </c>
      <c r="AC617" s="8">
        <f t="shared" si="39"/>
        <v>41611.75</v>
      </c>
    </row>
    <row r="618" spans="1:29" x14ac:dyDescent="0.2">
      <c r="A618" s="11">
        <f t="shared" si="40"/>
        <v>61600</v>
      </c>
      <c r="B618" s="15">
        <f>inputs!$C$3-MAX(0,MIN((calculations!A618-inputs!$B$8)*0.5,inputs!$C$3))+IF(AND(inputs!$B$23="YES",A618&lt;=inputs!$B$25),inputs!$B$24,0)</f>
        <v>12570</v>
      </c>
      <c r="C618" s="15">
        <f>MAX(0,MIN(A618-B618,inputs!$C$4)*inputs!$B$3)</f>
        <v>7540</v>
      </c>
      <c r="D618" s="16">
        <f>MAX(0,(MIN(A618,inputs!$C$5)-(inputs!$C$4+B618))*inputs!$B$4)</f>
        <v>4532</v>
      </c>
      <c r="E618" s="16">
        <f>MAX(0, (calculations!A618-inputs!$C$5)*inputs!$B$5)</f>
        <v>0</v>
      </c>
      <c r="F618" s="19">
        <f>MAX(0,inputs!$B$13*(MIN(calculations!A618,inputs!$C$14)-inputs!$C$13))+MAX(0,inputs!$B$14*(calculations!A618-inputs!$C$14))</f>
        <v>5221.8500000000004</v>
      </c>
      <c r="G618" s="22">
        <f>MAX(MIN((calculations!A618-inputs!$B$21)/10000,100%),0) * inputs!$B$18</f>
        <v>2636.4</v>
      </c>
      <c r="H618" s="24">
        <f>MIN(inputs!$B$32,A618)</f>
        <v>20000</v>
      </c>
      <c r="I618" s="24">
        <f>inputs!$B$29*(1+inputs!$B$33)-MAX(0,inputs!$B$31*(H618-inputs!$B$30))</f>
        <v>46486.999999999993</v>
      </c>
      <c r="J618" s="19">
        <f>$H618+(INT(COLUMN(J$1)/2) - 5) * ($A618-$H618)/9</f>
        <v>20000</v>
      </c>
      <c r="K618" s="24">
        <f>MAX(0,I618*(1+inputs!$B$33)-MAX(0,inputs!$B$31*(J618-inputs!$B$30)))</f>
        <v>47184.304999999986</v>
      </c>
      <c r="L618" s="19">
        <f>$H618+(INT(COLUMN(L$1)/2) - 5) * ($A618-$H618)/9</f>
        <v>24622.222222222223</v>
      </c>
      <c r="M618" s="24">
        <f>MAX(0,K618*(1+inputs!$B$33)-MAX(0,inputs!$B$31*(L618-inputs!$B$30)))</f>
        <v>47492.629574999977</v>
      </c>
      <c r="N618" s="19">
        <f>$H618+(INT(COLUMN(N$1)/2) - 5) * ($A618-$H618)/9</f>
        <v>29244.444444444445</v>
      </c>
      <c r="O618" s="24">
        <f>MAX(0,M618*(1+inputs!$B$33)-MAX(0,inputs!$B$31*(N618-inputs!$B$30)))</f>
        <v>47389.579018624972</v>
      </c>
      <c r="P618" s="19">
        <f>$H618+(INT(COLUMN(P$1)/2) - 5) * ($A618-$H618)/9</f>
        <v>33866.666666666664</v>
      </c>
      <c r="Q618" s="24">
        <f>MAX(0,O618*(1+inputs!$B$33)-MAX(0,inputs!$B$31*(P618-inputs!$B$30)))</f>
        <v>46868.982703904338</v>
      </c>
      <c r="R618" s="19">
        <f>$H618+(INT(COLUMN(R$1)/2) - 5) * ($A618-$H618)/9</f>
        <v>38488.888888888891</v>
      </c>
      <c r="S618" s="24">
        <f>MAX(0,Q618*(1+inputs!$B$33)-MAX(0,inputs!$B$31*(R618-inputs!$B$30)))</f>
        <v>45924.577444462899</v>
      </c>
      <c r="T618" s="19">
        <f>$H618+(INT(COLUMN(T$1)/2) - 5) * ($A618-$H618)/9</f>
        <v>43111.111111111109</v>
      </c>
      <c r="U618" s="24">
        <f>MAX(0,S618*(1+inputs!$B$33)-MAX(0,inputs!$B$31*(T618-inputs!$B$30)))</f>
        <v>44550.006106129833</v>
      </c>
      <c r="V618" s="19">
        <f>$H618+(INT(COLUMN(V$1)/2) - 5) * ($A618-$H618)/9</f>
        <v>47733.333333333328</v>
      </c>
      <c r="W618" s="24">
        <f>MAX(0,U618*(1+inputs!$B$33)-MAX(0,inputs!$B$31*(V618-inputs!$B$30)))</f>
        <v>42738.816197721775</v>
      </c>
      <c r="X618" s="19">
        <f>$H618+(INT(COLUMN(X$1)/2) - 5) * ($A618-$H618)/9</f>
        <v>52355.555555555555</v>
      </c>
      <c r="Y618" s="24">
        <f>MAX(0,W618*(1+inputs!$B$33)-MAX(0,inputs!$B$31*(X618-inputs!$B$30)))</f>
        <v>40484.458440687595</v>
      </c>
      <c r="Z618" s="19">
        <f>IF(inputs!$B$27="YES",MAX(0,inputs!$B$31*(X618-inputs!$B$30)),0)</f>
        <v>0</v>
      </c>
      <c r="AA618" s="3">
        <f t="shared" si="41"/>
        <v>19930.25</v>
      </c>
      <c r="AB618" s="1">
        <f t="shared" si="42"/>
        <v>0.42</v>
      </c>
      <c r="AC618" s="8">
        <f t="shared" si="39"/>
        <v>41669.75</v>
      </c>
    </row>
    <row r="619" spans="1:29" x14ac:dyDescent="0.2">
      <c r="A619" s="11">
        <f t="shared" si="40"/>
        <v>61700</v>
      </c>
      <c r="B619" s="15">
        <f>inputs!$C$3-MAX(0,MIN((calculations!A619-inputs!$B$8)*0.5,inputs!$C$3))+IF(AND(inputs!$B$23="YES",A619&lt;=inputs!$B$25),inputs!$B$24,0)</f>
        <v>12570</v>
      </c>
      <c r="C619" s="15">
        <f>MAX(0,MIN(A619-B619,inputs!$C$4)*inputs!$B$3)</f>
        <v>7540</v>
      </c>
      <c r="D619" s="16">
        <f>MAX(0,(MIN(A619,inputs!$C$5)-(inputs!$C$4+B619))*inputs!$B$4)</f>
        <v>4572</v>
      </c>
      <c r="E619" s="16">
        <f>MAX(0, (calculations!A619-inputs!$C$5)*inputs!$B$5)</f>
        <v>0</v>
      </c>
      <c r="F619" s="19">
        <f>MAX(0,inputs!$B$13*(MIN(calculations!A619,inputs!$C$14)-inputs!$C$13))+MAX(0,inputs!$B$14*(calculations!A619-inputs!$C$14))</f>
        <v>5223.8500000000004</v>
      </c>
      <c r="G619" s="22">
        <f>MAX(MIN((calculations!A619-inputs!$B$21)/10000,100%),0) * inputs!$B$18</f>
        <v>2636.4</v>
      </c>
      <c r="H619" s="24">
        <f>MIN(inputs!$B$32,A619)</f>
        <v>20000</v>
      </c>
      <c r="I619" s="24">
        <f>inputs!$B$29*(1+inputs!$B$33)-MAX(0,inputs!$B$31*(H619-inputs!$B$30))</f>
        <v>46486.999999999993</v>
      </c>
      <c r="J619" s="19">
        <f>$H619+(INT(COLUMN(J$1)/2) - 5) * ($A619-$H619)/9</f>
        <v>20000</v>
      </c>
      <c r="K619" s="24">
        <f>MAX(0,I619*(1+inputs!$B$33)-MAX(0,inputs!$B$31*(J619-inputs!$B$30)))</f>
        <v>47184.304999999986</v>
      </c>
      <c r="L619" s="19">
        <f>$H619+(INT(COLUMN(L$1)/2) - 5) * ($A619-$H619)/9</f>
        <v>24633.333333333332</v>
      </c>
      <c r="M619" s="24">
        <f>MAX(0,K619*(1+inputs!$B$33)-MAX(0,inputs!$B$31*(L619-inputs!$B$30)))</f>
        <v>47491.629574999977</v>
      </c>
      <c r="N619" s="19">
        <f>$H619+(INT(COLUMN(N$1)/2) - 5) * ($A619-$H619)/9</f>
        <v>29266.666666666664</v>
      </c>
      <c r="O619" s="24">
        <f>MAX(0,M619*(1+inputs!$B$33)-MAX(0,inputs!$B$31*(N619-inputs!$B$30)))</f>
        <v>47386.564018624973</v>
      </c>
      <c r="P619" s="19">
        <f>$H619+(INT(COLUMN(P$1)/2) - 5) * ($A619-$H619)/9</f>
        <v>33900</v>
      </c>
      <c r="Q619" s="24">
        <f>MAX(0,O619*(1+inputs!$B$33)-MAX(0,inputs!$B$31*(P619-inputs!$B$30)))</f>
        <v>46862.922478904344</v>
      </c>
      <c r="R619" s="19">
        <f>$H619+(INT(COLUMN(R$1)/2) - 5) * ($A619-$H619)/9</f>
        <v>38533.333333333328</v>
      </c>
      <c r="S619" s="24">
        <f>MAX(0,Q619*(1+inputs!$B$33)-MAX(0,inputs!$B$31*(R619-inputs!$B$30)))</f>
        <v>45914.426316087905</v>
      </c>
      <c r="T619" s="19">
        <f>$H619+(INT(COLUMN(T$1)/2) - 5) * ($A619-$H619)/9</f>
        <v>43166.666666666672</v>
      </c>
      <c r="U619" s="24">
        <f>MAX(0,S619*(1+inputs!$B$33)-MAX(0,inputs!$B$31*(T619-inputs!$B$30)))</f>
        <v>44534.702710829217</v>
      </c>
      <c r="V619" s="19">
        <f>$H619+(INT(COLUMN(V$1)/2) - 5) * ($A619-$H619)/9</f>
        <v>47800</v>
      </c>
      <c r="W619" s="24">
        <f>MAX(0,U619*(1+inputs!$B$33)-MAX(0,inputs!$B$31*(V619-inputs!$B$30)))</f>
        <v>42717.283251491652</v>
      </c>
      <c r="X619" s="19">
        <f>$H619+(INT(COLUMN(X$1)/2) - 5) * ($A619-$H619)/9</f>
        <v>52433.333333333328</v>
      </c>
      <c r="Y619" s="24">
        <f>MAX(0,W619*(1+inputs!$B$33)-MAX(0,inputs!$B$31*(X619-inputs!$B$30)))</f>
        <v>40455.602500264024</v>
      </c>
      <c r="Z619" s="19">
        <f>IF(inputs!$B$27="YES",MAX(0,inputs!$B$31*(X619-inputs!$B$30)),0)</f>
        <v>0</v>
      </c>
      <c r="AA619" s="3">
        <f t="shared" si="41"/>
        <v>19972.25</v>
      </c>
      <c r="AB619" s="1">
        <f t="shared" si="42"/>
        <v>0.42</v>
      </c>
      <c r="AC619" s="8">
        <f t="shared" si="39"/>
        <v>41727.75</v>
      </c>
    </row>
    <row r="620" spans="1:29" x14ac:dyDescent="0.2">
      <c r="A620" s="11">
        <f t="shared" si="40"/>
        <v>61800</v>
      </c>
      <c r="B620" s="15">
        <f>inputs!$C$3-MAX(0,MIN((calculations!A620-inputs!$B$8)*0.5,inputs!$C$3))+IF(AND(inputs!$B$23="YES",A620&lt;=inputs!$B$25),inputs!$B$24,0)</f>
        <v>12570</v>
      </c>
      <c r="C620" s="15">
        <f>MAX(0,MIN(A620-B620,inputs!$C$4)*inputs!$B$3)</f>
        <v>7540</v>
      </c>
      <c r="D620" s="16">
        <f>MAX(0,(MIN(A620,inputs!$C$5)-(inputs!$C$4+B620))*inputs!$B$4)</f>
        <v>4612</v>
      </c>
      <c r="E620" s="16">
        <f>MAX(0, (calculations!A620-inputs!$C$5)*inputs!$B$5)</f>
        <v>0</v>
      </c>
      <c r="F620" s="19">
        <f>MAX(0,inputs!$B$13*(MIN(calculations!A620,inputs!$C$14)-inputs!$C$13))+MAX(0,inputs!$B$14*(calculations!A620-inputs!$C$14))</f>
        <v>5225.8500000000004</v>
      </c>
      <c r="G620" s="22">
        <f>MAX(MIN((calculations!A620-inputs!$B$21)/10000,100%),0) * inputs!$B$18</f>
        <v>2636.4</v>
      </c>
      <c r="H620" s="24">
        <f>MIN(inputs!$B$32,A620)</f>
        <v>20000</v>
      </c>
      <c r="I620" s="24">
        <f>inputs!$B$29*(1+inputs!$B$33)-MAX(0,inputs!$B$31*(H620-inputs!$B$30))</f>
        <v>46486.999999999993</v>
      </c>
      <c r="J620" s="19">
        <f>$H620+(INT(COLUMN(J$1)/2) - 5) * ($A620-$H620)/9</f>
        <v>20000</v>
      </c>
      <c r="K620" s="24">
        <f>MAX(0,I620*(1+inputs!$B$33)-MAX(0,inputs!$B$31*(J620-inputs!$B$30)))</f>
        <v>47184.304999999986</v>
      </c>
      <c r="L620" s="19">
        <f>$H620+(INT(COLUMN(L$1)/2) - 5) * ($A620-$H620)/9</f>
        <v>24644.444444444445</v>
      </c>
      <c r="M620" s="24">
        <f>MAX(0,K620*(1+inputs!$B$33)-MAX(0,inputs!$B$31*(L620-inputs!$B$30)))</f>
        <v>47490.629574999977</v>
      </c>
      <c r="N620" s="19">
        <f>$H620+(INT(COLUMN(N$1)/2) - 5) * ($A620-$H620)/9</f>
        <v>29288.888888888891</v>
      </c>
      <c r="O620" s="24">
        <f>MAX(0,M620*(1+inputs!$B$33)-MAX(0,inputs!$B$31*(N620-inputs!$B$30)))</f>
        <v>47383.549018624966</v>
      </c>
      <c r="P620" s="19">
        <f>$H620+(INT(COLUMN(P$1)/2) - 5) * ($A620-$H620)/9</f>
        <v>33933.333333333336</v>
      </c>
      <c r="Q620" s="24">
        <f>MAX(0,O620*(1+inputs!$B$33)-MAX(0,inputs!$B$31*(P620-inputs!$B$30)))</f>
        <v>46856.862253904335</v>
      </c>
      <c r="R620" s="19">
        <f>$H620+(INT(COLUMN(R$1)/2) - 5) * ($A620-$H620)/9</f>
        <v>38577.777777777781</v>
      </c>
      <c r="S620" s="24">
        <f>MAX(0,Q620*(1+inputs!$B$33)-MAX(0,inputs!$B$31*(R620-inputs!$B$30)))</f>
        <v>45904.27518771289</v>
      </c>
      <c r="T620" s="19">
        <f>$H620+(INT(COLUMN(T$1)/2) - 5) * ($A620-$H620)/9</f>
        <v>43222.222222222219</v>
      </c>
      <c r="U620" s="24">
        <f>MAX(0,S620*(1+inputs!$B$33)-MAX(0,inputs!$B$31*(T620-inputs!$B$30)))</f>
        <v>44519.399315528579</v>
      </c>
      <c r="V620" s="19">
        <f>$H620+(INT(COLUMN(V$1)/2) - 5) * ($A620-$H620)/9</f>
        <v>47866.666666666672</v>
      </c>
      <c r="W620" s="24">
        <f>MAX(0,U620*(1+inputs!$B$33)-MAX(0,inputs!$B$31*(V620-inputs!$B$30)))</f>
        <v>42695.750305261499</v>
      </c>
      <c r="X620" s="19">
        <f>$H620+(INT(COLUMN(X$1)/2) - 5) * ($A620-$H620)/9</f>
        <v>52511.111111111109</v>
      </c>
      <c r="Y620" s="24">
        <f>MAX(0,W620*(1+inputs!$B$33)-MAX(0,inputs!$B$31*(X620-inputs!$B$30)))</f>
        <v>40426.746559840416</v>
      </c>
      <c r="Z620" s="19">
        <f>IF(inputs!$B$27="YES",MAX(0,inputs!$B$31*(X620-inputs!$B$30)),0)</f>
        <v>0</v>
      </c>
      <c r="AA620" s="3">
        <f t="shared" si="41"/>
        <v>20014.25</v>
      </c>
      <c r="AB620" s="1">
        <f t="shared" si="42"/>
        <v>0.42</v>
      </c>
      <c r="AC620" s="8">
        <f t="shared" si="39"/>
        <v>41785.75</v>
      </c>
    </row>
    <row r="621" spans="1:29" x14ac:dyDescent="0.2">
      <c r="A621" s="11">
        <f t="shared" si="40"/>
        <v>61900</v>
      </c>
      <c r="B621" s="15">
        <f>inputs!$C$3-MAX(0,MIN((calculations!A621-inputs!$B$8)*0.5,inputs!$C$3))+IF(AND(inputs!$B$23="YES",A621&lt;=inputs!$B$25),inputs!$B$24,0)</f>
        <v>12570</v>
      </c>
      <c r="C621" s="15">
        <f>MAX(0,MIN(A621-B621,inputs!$C$4)*inputs!$B$3)</f>
        <v>7540</v>
      </c>
      <c r="D621" s="16">
        <f>MAX(0,(MIN(A621,inputs!$C$5)-(inputs!$C$4+B621))*inputs!$B$4)</f>
        <v>4652</v>
      </c>
      <c r="E621" s="16">
        <f>MAX(0, (calculations!A621-inputs!$C$5)*inputs!$B$5)</f>
        <v>0</v>
      </c>
      <c r="F621" s="19">
        <f>MAX(0,inputs!$B$13*(MIN(calculations!A621,inputs!$C$14)-inputs!$C$13))+MAX(0,inputs!$B$14*(calculations!A621-inputs!$C$14))</f>
        <v>5227.8500000000004</v>
      </c>
      <c r="G621" s="22">
        <f>MAX(MIN((calculations!A621-inputs!$B$21)/10000,100%),0) * inputs!$B$18</f>
        <v>2636.4</v>
      </c>
      <c r="H621" s="24">
        <f>MIN(inputs!$B$32,A621)</f>
        <v>20000</v>
      </c>
      <c r="I621" s="24">
        <f>inputs!$B$29*(1+inputs!$B$33)-MAX(0,inputs!$B$31*(H621-inputs!$B$30))</f>
        <v>46486.999999999993</v>
      </c>
      <c r="J621" s="19">
        <f>$H621+(INT(COLUMN(J$1)/2) - 5) * ($A621-$H621)/9</f>
        <v>20000</v>
      </c>
      <c r="K621" s="24">
        <f>MAX(0,I621*(1+inputs!$B$33)-MAX(0,inputs!$B$31*(J621-inputs!$B$30)))</f>
        <v>47184.304999999986</v>
      </c>
      <c r="L621" s="19">
        <f>$H621+(INT(COLUMN(L$1)/2) - 5) * ($A621-$H621)/9</f>
        <v>24655.555555555555</v>
      </c>
      <c r="M621" s="24">
        <f>MAX(0,K621*(1+inputs!$B$33)-MAX(0,inputs!$B$31*(L621-inputs!$B$30)))</f>
        <v>47489.629574999977</v>
      </c>
      <c r="N621" s="19">
        <f>$H621+(INT(COLUMN(N$1)/2) - 5) * ($A621-$H621)/9</f>
        <v>29311.111111111109</v>
      </c>
      <c r="O621" s="24">
        <f>MAX(0,M621*(1+inputs!$B$33)-MAX(0,inputs!$B$31*(N621-inputs!$B$30)))</f>
        <v>47380.534018624967</v>
      </c>
      <c r="P621" s="19">
        <f>$H621+(INT(COLUMN(P$1)/2) - 5) * ($A621-$H621)/9</f>
        <v>33966.666666666664</v>
      </c>
      <c r="Q621" s="24">
        <f>MAX(0,O621*(1+inputs!$B$33)-MAX(0,inputs!$B$31*(P621-inputs!$B$30)))</f>
        <v>46850.802028904334</v>
      </c>
      <c r="R621" s="19">
        <f>$H621+(INT(COLUMN(R$1)/2) - 5) * ($A621-$H621)/9</f>
        <v>38622.222222222219</v>
      </c>
      <c r="S621" s="24">
        <f>MAX(0,Q621*(1+inputs!$B$33)-MAX(0,inputs!$B$31*(R621-inputs!$B$30)))</f>
        <v>45894.12405933789</v>
      </c>
      <c r="T621" s="19">
        <f>$H621+(INT(COLUMN(T$1)/2) - 5) * ($A621-$H621)/9</f>
        <v>43277.777777777781</v>
      </c>
      <c r="U621" s="24">
        <f>MAX(0,S621*(1+inputs!$B$33)-MAX(0,inputs!$B$31*(T621-inputs!$B$30)))</f>
        <v>44504.095920227948</v>
      </c>
      <c r="V621" s="19">
        <f>$H621+(INT(COLUMN(V$1)/2) - 5) * ($A621-$H621)/9</f>
        <v>47933.333333333328</v>
      </c>
      <c r="W621" s="24">
        <f>MAX(0,U621*(1+inputs!$B$33)-MAX(0,inputs!$B$31*(V621-inputs!$B$30)))</f>
        <v>42674.217359031361</v>
      </c>
      <c r="X621" s="19">
        <f>$H621+(INT(COLUMN(X$1)/2) - 5) * ($A621-$H621)/9</f>
        <v>52588.888888888891</v>
      </c>
      <c r="Y621" s="24">
        <f>MAX(0,W621*(1+inputs!$B$33)-MAX(0,inputs!$B$31*(X621-inputs!$B$30)))</f>
        <v>40397.890619416823</v>
      </c>
      <c r="Z621" s="19">
        <f>IF(inputs!$B$27="YES",MAX(0,inputs!$B$31*(X621-inputs!$B$30)),0)</f>
        <v>0</v>
      </c>
      <c r="AA621" s="3">
        <f t="shared" si="41"/>
        <v>20056.25</v>
      </c>
      <c r="AB621" s="1">
        <f t="shared" si="42"/>
        <v>0.42</v>
      </c>
      <c r="AC621" s="8">
        <f t="shared" si="39"/>
        <v>41843.75</v>
      </c>
    </row>
    <row r="622" spans="1:29" x14ac:dyDescent="0.2">
      <c r="A622" s="11">
        <f t="shared" si="40"/>
        <v>62000</v>
      </c>
      <c r="B622" s="15">
        <f>inputs!$C$3-MAX(0,MIN((calculations!A622-inputs!$B$8)*0.5,inputs!$C$3))+IF(AND(inputs!$B$23="YES",A622&lt;=inputs!$B$25),inputs!$B$24,0)</f>
        <v>12570</v>
      </c>
      <c r="C622" s="15">
        <f>MAX(0,MIN(A622-B622,inputs!$C$4)*inputs!$B$3)</f>
        <v>7540</v>
      </c>
      <c r="D622" s="16">
        <f>MAX(0,(MIN(A622,inputs!$C$5)-(inputs!$C$4+B622))*inputs!$B$4)</f>
        <v>4692</v>
      </c>
      <c r="E622" s="16">
        <f>MAX(0, (calculations!A622-inputs!$C$5)*inputs!$B$5)</f>
        <v>0</v>
      </c>
      <c r="F622" s="19">
        <f>MAX(0,inputs!$B$13*(MIN(calculations!A622,inputs!$C$14)-inputs!$C$13))+MAX(0,inputs!$B$14*(calculations!A622-inputs!$C$14))</f>
        <v>5229.8500000000004</v>
      </c>
      <c r="G622" s="22">
        <f>MAX(MIN((calculations!A622-inputs!$B$21)/10000,100%),0) * inputs!$B$18</f>
        <v>2636.4</v>
      </c>
      <c r="H622" s="24">
        <f>MIN(inputs!$B$32,A622)</f>
        <v>20000</v>
      </c>
      <c r="I622" s="24">
        <f>inputs!$B$29*(1+inputs!$B$33)-MAX(0,inputs!$B$31*(H622-inputs!$B$30))</f>
        <v>46486.999999999993</v>
      </c>
      <c r="J622" s="19">
        <f>$H622+(INT(COLUMN(J$1)/2) - 5) * ($A622-$H622)/9</f>
        <v>20000</v>
      </c>
      <c r="K622" s="24">
        <f>MAX(0,I622*(1+inputs!$B$33)-MAX(0,inputs!$B$31*(J622-inputs!$B$30)))</f>
        <v>47184.304999999986</v>
      </c>
      <c r="L622" s="19">
        <f>$H622+(INT(COLUMN(L$1)/2) - 5) * ($A622-$H622)/9</f>
        <v>24666.666666666668</v>
      </c>
      <c r="M622" s="24">
        <f>MAX(0,K622*(1+inputs!$B$33)-MAX(0,inputs!$B$31*(L622-inputs!$B$30)))</f>
        <v>47488.629574999977</v>
      </c>
      <c r="N622" s="19">
        <f>$H622+(INT(COLUMN(N$1)/2) - 5) * ($A622-$H622)/9</f>
        <v>29333.333333333336</v>
      </c>
      <c r="O622" s="24">
        <f>MAX(0,M622*(1+inputs!$B$33)-MAX(0,inputs!$B$31*(N622-inputs!$B$30)))</f>
        <v>47377.519018624967</v>
      </c>
      <c r="P622" s="19">
        <f>$H622+(INT(COLUMN(P$1)/2) - 5) * ($A622-$H622)/9</f>
        <v>34000</v>
      </c>
      <c r="Q622" s="24">
        <f>MAX(0,O622*(1+inputs!$B$33)-MAX(0,inputs!$B$31*(P622-inputs!$B$30)))</f>
        <v>46844.741803904333</v>
      </c>
      <c r="R622" s="19">
        <f>$H622+(INT(COLUMN(R$1)/2) - 5) * ($A622-$H622)/9</f>
        <v>38666.666666666672</v>
      </c>
      <c r="S622" s="24">
        <f>MAX(0,Q622*(1+inputs!$B$33)-MAX(0,inputs!$B$31*(R622-inputs!$B$30)))</f>
        <v>45883.972930962889</v>
      </c>
      <c r="T622" s="19">
        <f>$H622+(INT(COLUMN(T$1)/2) - 5) * ($A622-$H622)/9</f>
        <v>43333.333333333328</v>
      </c>
      <c r="U622" s="24">
        <f>MAX(0,S622*(1+inputs!$B$33)-MAX(0,inputs!$B$31*(T622-inputs!$B$30)))</f>
        <v>44488.792524927325</v>
      </c>
      <c r="V622" s="19">
        <f>$H622+(INT(COLUMN(V$1)/2) - 5) * ($A622-$H622)/9</f>
        <v>48000</v>
      </c>
      <c r="W622" s="24">
        <f>MAX(0,U622*(1+inputs!$B$33)-MAX(0,inputs!$B$31*(V622-inputs!$B$30)))</f>
        <v>42652.684412801231</v>
      </c>
      <c r="X622" s="19">
        <f>$H622+(INT(COLUMN(X$1)/2) - 5) * ($A622-$H622)/9</f>
        <v>52666.666666666672</v>
      </c>
      <c r="Y622" s="24">
        <f>MAX(0,W622*(1+inputs!$B$33)-MAX(0,inputs!$B$31*(X622-inputs!$B$30)))</f>
        <v>40369.034678993245</v>
      </c>
      <c r="Z622" s="19">
        <f>IF(inputs!$B$27="YES",MAX(0,inputs!$B$31*(X622-inputs!$B$30)),0)</f>
        <v>0</v>
      </c>
      <c r="AA622" s="3">
        <f t="shared" si="41"/>
        <v>20098.25</v>
      </c>
      <c r="AB622" s="1">
        <f t="shared" si="42"/>
        <v>0.42</v>
      </c>
      <c r="AC622" s="8">
        <f t="shared" si="39"/>
        <v>41901.75</v>
      </c>
    </row>
    <row r="623" spans="1:29" x14ac:dyDescent="0.2">
      <c r="A623" s="11">
        <f t="shared" si="40"/>
        <v>62100</v>
      </c>
      <c r="B623" s="15">
        <f>inputs!$C$3-MAX(0,MIN((calculations!A623-inputs!$B$8)*0.5,inputs!$C$3))+IF(AND(inputs!$B$23="YES",A623&lt;=inputs!$B$25),inputs!$B$24,0)</f>
        <v>12570</v>
      </c>
      <c r="C623" s="15">
        <f>MAX(0,MIN(A623-B623,inputs!$C$4)*inputs!$B$3)</f>
        <v>7540</v>
      </c>
      <c r="D623" s="16">
        <f>MAX(0,(MIN(A623,inputs!$C$5)-(inputs!$C$4+B623))*inputs!$B$4)</f>
        <v>4732</v>
      </c>
      <c r="E623" s="16">
        <f>MAX(0, (calculations!A623-inputs!$C$5)*inputs!$B$5)</f>
        <v>0</v>
      </c>
      <c r="F623" s="19">
        <f>MAX(0,inputs!$B$13*(MIN(calculations!A623,inputs!$C$14)-inputs!$C$13))+MAX(0,inputs!$B$14*(calculations!A623-inputs!$C$14))</f>
        <v>5231.8500000000004</v>
      </c>
      <c r="G623" s="22">
        <f>MAX(MIN((calculations!A623-inputs!$B$21)/10000,100%),0) * inputs!$B$18</f>
        <v>2636.4</v>
      </c>
      <c r="H623" s="24">
        <f>MIN(inputs!$B$32,A623)</f>
        <v>20000</v>
      </c>
      <c r="I623" s="24">
        <f>inputs!$B$29*(1+inputs!$B$33)-MAX(0,inputs!$B$31*(H623-inputs!$B$30))</f>
        <v>46486.999999999993</v>
      </c>
      <c r="J623" s="19">
        <f>$H623+(INT(COLUMN(J$1)/2) - 5) * ($A623-$H623)/9</f>
        <v>20000</v>
      </c>
      <c r="K623" s="24">
        <f>MAX(0,I623*(1+inputs!$B$33)-MAX(0,inputs!$B$31*(J623-inputs!$B$30)))</f>
        <v>47184.304999999986</v>
      </c>
      <c r="L623" s="19">
        <f>$H623+(INT(COLUMN(L$1)/2) - 5) * ($A623-$H623)/9</f>
        <v>24677.777777777777</v>
      </c>
      <c r="M623" s="24">
        <f>MAX(0,K623*(1+inputs!$B$33)-MAX(0,inputs!$B$31*(L623-inputs!$B$30)))</f>
        <v>47487.629574999977</v>
      </c>
      <c r="N623" s="19">
        <f>$H623+(INT(COLUMN(N$1)/2) - 5) * ($A623-$H623)/9</f>
        <v>29355.555555555555</v>
      </c>
      <c r="O623" s="24">
        <f>MAX(0,M623*(1+inputs!$B$33)-MAX(0,inputs!$B$31*(N623-inputs!$B$30)))</f>
        <v>47374.504018624968</v>
      </c>
      <c r="P623" s="19">
        <f>$H623+(INT(COLUMN(P$1)/2) - 5) * ($A623-$H623)/9</f>
        <v>34033.333333333336</v>
      </c>
      <c r="Q623" s="24">
        <f>MAX(0,O623*(1+inputs!$B$33)-MAX(0,inputs!$B$31*(P623-inputs!$B$30)))</f>
        <v>46838.681578904332</v>
      </c>
      <c r="R623" s="19">
        <f>$H623+(INT(COLUMN(R$1)/2) - 5) * ($A623-$H623)/9</f>
        <v>38711.111111111109</v>
      </c>
      <c r="S623" s="24">
        <f>MAX(0,Q623*(1+inputs!$B$33)-MAX(0,inputs!$B$31*(R623-inputs!$B$30)))</f>
        <v>45873.821802587889</v>
      </c>
      <c r="T623" s="19">
        <f>$H623+(INT(COLUMN(T$1)/2) - 5) * ($A623-$H623)/9</f>
        <v>43388.888888888891</v>
      </c>
      <c r="U623" s="24">
        <f>MAX(0,S623*(1+inputs!$B$33)-MAX(0,inputs!$B$31*(T623-inputs!$B$30)))</f>
        <v>44473.489129626701</v>
      </c>
      <c r="V623" s="19">
        <f>$H623+(INT(COLUMN(V$1)/2) - 5) * ($A623-$H623)/9</f>
        <v>48066.666666666672</v>
      </c>
      <c r="W623" s="24">
        <f>MAX(0,U623*(1+inputs!$B$33)-MAX(0,inputs!$B$31*(V623-inputs!$B$30)))</f>
        <v>42631.151466571093</v>
      </c>
      <c r="X623" s="19">
        <f>$H623+(INT(COLUMN(X$1)/2) - 5) * ($A623-$H623)/9</f>
        <v>52744.444444444445</v>
      </c>
      <c r="Y623" s="24">
        <f>MAX(0,W623*(1+inputs!$B$33)-MAX(0,inputs!$B$31*(X623-inputs!$B$30)))</f>
        <v>40340.178738569652</v>
      </c>
      <c r="Z623" s="19">
        <f>IF(inputs!$B$27="YES",MAX(0,inputs!$B$31*(X623-inputs!$B$30)),0)</f>
        <v>0</v>
      </c>
      <c r="AA623" s="3">
        <f t="shared" si="41"/>
        <v>20140.25</v>
      </c>
      <c r="AB623" s="1">
        <f t="shared" si="42"/>
        <v>0.42</v>
      </c>
      <c r="AC623" s="8">
        <f t="shared" si="39"/>
        <v>41959.75</v>
      </c>
    </row>
    <row r="624" spans="1:29" x14ac:dyDescent="0.2">
      <c r="A624" s="11">
        <f t="shared" si="40"/>
        <v>62200</v>
      </c>
      <c r="B624" s="15">
        <f>inputs!$C$3-MAX(0,MIN((calculations!A624-inputs!$B$8)*0.5,inputs!$C$3))+IF(AND(inputs!$B$23="YES",A624&lt;=inputs!$B$25),inputs!$B$24,0)</f>
        <v>12570</v>
      </c>
      <c r="C624" s="15">
        <f>MAX(0,MIN(A624-B624,inputs!$C$4)*inputs!$B$3)</f>
        <v>7540</v>
      </c>
      <c r="D624" s="16">
        <f>MAX(0,(MIN(A624,inputs!$C$5)-(inputs!$C$4+B624))*inputs!$B$4)</f>
        <v>4772</v>
      </c>
      <c r="E624" s="16">
        <f>MAX(0, (calculations!A624-inputs!$C$5)*inputs!$B$5)</f>
        <v>0</v>
      </c>
      <c r="F624" s="19">
        <f>MAX(0,inputs!$B$13*(MIN(calculations!A624,inputs!$C$14)-inputs!$C$13))+MAX(0,inputs!$B$14*(calculations!A624-inputs!$C$14))</f>
        <v>5233.8500000000004</v>
      </c>
      <c r="G624" s="22">
        <f>MAX(MIN((calculations!A624-inputs!$B$21)/10000,100%),0) * inputs!$B$18</f>
        <v>2636.4</v>
      </c>
      <c r="H624" s="24">
        <f>MIN(inputs!$B$32,A624)</f>
        <v>20000</v>
      </c>
      <c r="I624" s="24">
        <f>inputs!$B$29*(1+inputs!$B$33)-MAX(0,inputs!$B$31*(H624-inputs!$B$30))</f>
        <v>46486.999999999993</v>
      </c>
      <c r="J624" s="19">
        <f>$H624+(INT(COLUMN(J$1)/2) - 5) * ($A624-$H624)/9</f>
        <v>20000</v>
      </c>
      <c r="K624" s="24">
        <f>MAX(0,I624*(1+inputs!$B$33)-MAX(0,inputs!$B$31*(J624-inputs!$B$30)))</f>
        <v>47184.304999999986</v>
      </c>
      <c r="L624" s="19">
        <f>$H624+(INT(COLUMN(L$1)/2) - 5) * ($A624-$H624)/9</f>
        <v>24688.888888888891</v>
      </c>
      <c r="M624" s="24">
        <f>MAX(0,K624*(1+inputs!$B$33)-MAX(0,inputs!$B$31*(L624-inputs!$B$30)))</f>
        <v>47486.629574999977</v>
      </c>
      <c r="N624" s="19">
        <f>$H624+(INT(COLUMN(N$1)/2) - 5) * ($A624-$H624)/9</f>
        <v>29377.777777777777</v>
      </c>
      <c r="O624" s="24">
        <f>MAX(0,M624*(1+inputs!$B$33)-MAX(0,inputs!$B$31*(N624-inputs!$B$30)))</f>
        <v>47371.489018624969</v>
      </c>
      <c r="P624" s="19">
        <f>$H624+(INT(COLUMN(P$1)/2) - 5) * ($A624-$H624)/9</f>
        <v>34066.666666666664</v>
      </c>
      <c r="Q624" s="24">
        <f>MAX(0,O624*(1+inputs!$B$33)-MAX(0,inputs!$B$31*(P624-inputs!$B$30)))</f>
        <v>46832.621353904338</v>
      </c>
      <c r="R624" s="19">
        <f>$H624+(INT(COLUMN(R$1)/2) - 5) * ($A624-$H624)/9</f>
        <v>38755.555555555555</v>
      </c>
      <c r="S624" s="24">
        <f>MAX(0,Q624*(1+inputs!$B$33)-MAX(0,inputs!$B$31*(R624-inputs!$B$30)))</f>
        <v>45863.670674212895</v>
      </c>
      <c r="T624" s="19">
        <f>$H624+(INT(COLUMN(T$1)/2) - 5) * ($A624-$H624)/9</f>
        <v>43444.444444444445</v>
      </c>
      <c r="U624" s="24">
        <f>MAX(0,S624*(1+inputs!$B$33)-MAX(0,inputs!$B$31*(T624-inputs!$B$30)))</f>
        <v>44458.185734326085</v>
      </c>
      <c r="V624" s="19">
        <f>$H624+(INT(COLUMN(V$1)/2) - 5) * ($A624-$H624)/9</f>
        <v>48133.333333333328</v>
      </c>
      <c r="W624" s="24">
        <f>MAX(0,U624*(1+inputs!$B$33)-MAX(0,inputs!$B$31*(V624-inputs!$B$30)))</f>
        <v>42609.61852034097</v>
      </c>
      <c r="X624" s="19">
        <f>$H624+(INT(COLUMN(X$1)/2) - 5) * ($A624-$H624)/9</f>
        <v>52822.222222222219</v>
      </c>
      <c r="Y624" s="24">
        <f>MAX(0,W624*(1+inputs!$B$33)-MAX(0,inputs!$B$31*(X624-inputs!$B$30)))</f>
        <v>40311.32279814608</v>
      </c>
      <c r="Z624" s="19">
        <f>IF(inputs!$B$27="YES",MAX(0,inputs!$B$31*(X624-inputs!$B$30)),0)</f>
        <v>0</v>
      </c>
      <c r="AA624" s="3">
        <f t="shared" si="41"/>
        <v>20182.25</v>
      </c>
      <c r="AB624" s="1">
        <f t="shared" si="42"/>
        <v>0.42</v>
      </c>
      <c r="AC624" s="8">
        <f t="shared" si="39"/>
        <v>42017.75</v>
      </c>
    </row>
    <row r="625" spans="1:29" x14ac:dyDescent="0.2">
      <c r="A625" s="11">
        <f t="shared" si="40"/>
        <v>62300</v>
      </c>
      <c r="B625" s="15">
        <f>inputs!$C$3-MAX(0,MIN((calculations!A625-inputs!$B$8)*0.5,inputs!$C$3))+IF(AND(inputs!$B$23="YES",A625&lt;=inputs!$B$25),inputs!$B$24,0)</f>
        <v>12570</v>
      </c>
      <c r="C625" s="15">
        <f>MAX(0,MIN(A625-B625,inputs!$C$4)*inputs!$B$3)</f>
        <v>7540</v>
      </c>
      <c r="D625" s="16">
        <f>MAX(0,(MIN(A625,inputs!$C$5)-(inputs!$C$4+B625))*inputs!$B$4)</f>
        <v>4812</v>
      </c>
      <c r="E625" s="16">
        <f>MAX(0, (calculations!A625-inputs!$C$5)*inputs!$B$5)</f>
        <v>0</v>
      </c>
      <c r="F625" s="19">
        <f>MAX(0,inputs!$B$13*(MIN(calculations!A625,inputs!$C$14)-inputs!$C$13))+MAX(0,inputs!$B$14*(calculations!A625-inputs!$C$14))</f>
        <v>5235.8500000000004</v>
      </c>
      <c r="G625" s="22">
        <f>MAX(MIN((calculations!A625-inputs!$B$21)/10000,100%),0) * inputs!$B$18</f>
        <v>2636.4</v>
      </c>
      <c r="H625" s="24">
        <f>MIN(inputs!$B$32,A625)</f>
        <v>20000</v>
      </c>
      <c r="I625" s="24">
        <f>inputs!$B$29*(1+inputs!$B$33)-MAX(0,inputs!$B$31*(H625-inputs!$B$30))</f>
        <v>46486.999999999993</v>
      </c>
      <c r="J625" s="19">
        <f>$H625+(INT(COLUMN(J$1)/2) - 5) * ($A625-$H625)/9</f>
        <v>20000</v>
      </c>
      <c r="K625" s="24">
        <f>MAX(0,I625*(1+inputs!$B$33)-MAX(0,inputs!$B$31*(J625-inputs!$B$30)))</f>
        <v>47184.304999999986</v>
      </c>
      <c r="L625" s="19">
        <f>$H625+(INT(COLUMN(L$1)/2) - 5) * ($A625-$H625)/9</f>
        <v>24700</v>
      </c>
      <c r="M625" s="24">
        <f>MAX(0,K625*(1+inputs!$B$33)-MAX(0,inputs!$B$31*(L625-inputs!$B$30)))</f>
        <v>47485.629574999977</v>
      </c>
      <c r="N625" s="19">
        <f>$H625+(INT(COLUMN(N$1)/2) - 5) * ($A625-$H625)/9</f>
        <v>29400</v>
      </c>
      <c r="O625" s="24">
        <f>MAX(0,M625*(1+inputs!$B$33)-MAX(0,inputs!$B$31*(N625-inputs!$B$30)))</f>
        <v>47368.474018624969</v>
      </c>
      <c r="P625" s="19">
        <f>$H625+(INT(COLUMN(P$1)/2) - 5) * ($A625-$H625)/9</f>
        <v>34100</v>
      </c>
      <c r="Q625" s="24">
        <f>MAX(0,O625*(1+inputs!$B$33)-MAX(0,inputs!$B$31*(P625-inputs!$B$30)))</f>
        <v>46826.561128904337</v>
      </c>
      <c r="R625" s="19">
        <f>$H625+(INT(COLUMN(R$1)/2) - 5) * ($A625-$H625)/9</f>
        <v>38800</v>
      </c>
      <c r="S625" s="24">
        <f>MAX(0,Q625*(1+inputs!$B$33)-MAX(0,inputs!$B$31*(R625-inputs!$B$30)))</f>
        <v>45853.519545837895</v>
      </c>
      <c r="T625" s="19">
        <f>$H625+(INT(COLUMN(T$1)/2) - 5) * ($A625-$H625)/9</f>
        <v>43500</v>
      </c>
      <c r="U625" s="24">
        <f>MAX(0,S625*(1+inputs!$B$33)-MAX(0,inputs!$B$31*(T625-inputs!$B$30)))</f>
        <v>44442.882339025455</v>
      </c>
      <c r="V625" s="19">
        <f>$H625+(INT(COLUMN(V$1)/2) - 5) * ($A625-$H625)/9</f>
        <v>48200</v>
      </c>
      <c r="W625" s="24">
        <f>MAX(0,U625*(1+inputs!$B$33)-MAX(0,inputs!$B$31*(V625-inputs!$B$30)))</f>
        <v>42588.085574110832</v>
      </c>
      <c r="X625" s="19">
        <f>$H625+(INT(COLUMN(X$1)/2) - 5) * ($A625-$H625)/9</f>
        <v>52900</v>
      </c>
      <c r="Y625" s="24">
        <f>MAX(0,W625*(1+inputs!$B$33)-MAX(0,inputs!$B$31*(X625-inputs!$B$30)))</f>
        <v>40282.466857722487</v>
      </c>
      <c r="Z625" s="19">
        <f>IF(inputs!$B$27="YES",MAX(0,inputs!$B$31*(X625-inputs!$B$30)),0)</f>
        <v>0</v>
      </c>
      <c r="AA625" s="3">
        <f t="shared" si="41"/>
        <v>20224.25</v>
      </c>
      <c r="AB625" s="1">
        <f t="shared" si="42"/>
        <v>0.42</v>
      </c>
      <c r="AC625" s="8">
        <f t="shared" si="39"/>
        <v>42075.75</v>
      </c>
    </row>
    <row r="626" spans="1:29" x14ac:dyDescent="0.2">
      <c r="A626" s="11">
        <f t="shared" si="40"/>
        <v>62400</v>
      </c>
      <c r="B626" s="15">
        <f>inputs!$C$3-MAX(0,MIN((calculations!A626-inputs!$B$8)*0.5,inputs!$C$3))+IF(AND(inputs!$B$23="YES",A626&lt;=inputs!$B$25),inputs!$B$24,0)</f>
        <v>12570</v>
      </c>
      <c r="C626" s="15">
        <f>MAX(0,MIN(A626-B626,inputs!$C$4)*inputs!$B$3)</f>
        <v>7540</v>
      </c>
      <c r="D626" s="16">
        <f>MAX(0,(MIN(A626,inputs!$C$5)-(inputs!$C$4+B626))*inputs!$B$4)</f>
        <v>4852</v>
      </c>
      <c r="E626" s="16">
        <f>MAX(0, (calculations!A626-inputs!$C$5)*inputs!$B$5)</f>
        <v>0</v>
      </c>
      <c r="F626" s="19">
        <f>MAX(0,inputs!$B$13*(MIN(calculations!A626,inputs!$C$14)-inputs!$C$13))+MAX(0,inputs!$B$14*(calculations!A626-inputs!$C$14))</f>
        <v>5237.8500000000004</v>
      </c>
      <c r="G626" s="22">
        <f>MAX(MIN((calculations!A626-inputs!$B$21)/10000,100%),0) * inputs!$B$18</f>
        <v>2636.4</v>
      </c>
      <c r="H626" s="24">
        <f>MIN(inputs!$B$32,A626)</f>
        <v>20000</v>
      </c>
      <c r="I626" s="24">
        <f>inputs!$B$29*(1+inputs!$B$33)-MAX(0,inputs!$B$31*(H626-inputs!$B$30))</f>
        <v>46486.999999999993</v>
      </c>
      <c r="J626" s="19">
        <f>$H626+(INT(COLUMN(J$1)/2) - 5) * ($A626-$H626)/9</f>
        <v>20000</v>
      </c>
      <c r="K626" s="24">
        <f>MAX(0,I626*(1+inputs!$B$33)-MAX(0,inputs!$B$31*(J626-inputs!$B$30)))</f>
        <v>47184.304999999986</v>
      </c>
      <c r="L626" s="19">
        <f>$H626+(INT(COLUMN(L$1)/2) - 5) * ($A626-$H626)/9</f>
        <v>24711.111111111109</v>
      </c>
      <c r="M626" s="24">
        <f>MAX(0,K626*(1+inputs!$B$33)-MAX(0,inputs!$B$31*(L626-inputs!$B$30)))</f>
        <v>47484.629574999977</v>
      </c>
      <c r="N626" s="19">
        <f>$H626+(INT(COLUMN(N$1)/2) - 5) * ($A626-$H626)/9</f>
        <v>29422.222222222223</v>
      </c>
      <c r="O626" s="24">
        <f>MAX(0,M626*(1+inputs!$B$33)-MAX(0,inputs!$B$31*(N626-inputs!$B$30)))</f>
        <v>47365.45901862497</v>
      </c>
      <c r="P626" s="19">
        <f>$H626+(INT(COLUMN(P$1)/2) - 5) * ($A626-$H626)/9</f>
        <v>34133.333333333336</v>
      </c>
      <c r="Q626" s="24">
        <f>MAX(0,O626*(1+inputs!$B$33)-MAX(0,inputs!$B$31*(P626-inputs!$B$30)))</f>
        <v>46820.500903904336</v>
      </c>
      <c r="R626" s="19">
        <f>$H626+(INT(COLUMN(R$1)/2) - 5) * ($A626-$H626)/9</f>
        <v>38844.444444444445</v>
      </c>
      <c r="S626" s="24">
        <f>MAX(0,Q626*(1+inputs!$B$33)-MAX(0,inputs!$B$31*(R626-inputs!$B$30)))</f>
        <v>45843.368417462894</v>
      </c>
      <c r="T626" s="19">
        <f>$H626+(INT(COLUMN(T$1)/2) - 5) * ($A626-$H626)/9</f>
        <v>43555.555555555555</v>
      </c>
      <c r="U626" s="24">
        <f>MAX(0,S626*(1+inputs!$B$33)-MAX(0,inputs!$B$31*(T626-inputs!$B$30)))</f>
        <v>44427.578943724831</v>
      </c>
      <c r="V626" s="19">
        <f>$H626+(INT(COLUMN(V$1)/2) - 5) * ($A626-$H626)/9</f>
        <v>48266.666666666672</v>
      </c>
      <c r="W626" s="24">
        <f>MAX(0,U626*(1+inputs!$B$33)-MAX(0,inputs!$B$31*(V626-inputs!$B$30)))</f>
        <v>42566.552627880694</v>
      </c>
      <c r="X626" s="19">
        <f>$H626+(INT(COLUMN(X$1)/2) - 5) * ($A626-$H626)/9</f>
        <v>52977.777777777781</v>
      </c>
      <c r="Y626" s="24">
        <f>MAX(0,W626*(1+inputs!$B$33)-MAX(0,inputs!$B$31*(X626-inputs!$B$30)))</f>
        <v>40253.610917298894</v>
      </c>
      <c r="Z626" s="19">
        <f>IF(inputs!$B$27="YES",MAX(0,inputs!$B$31*(X626-inputs!$B$30)),0)</f>
        <v>0</v>
      </c>
      <c r="AA626" s="3">
        <f t="shared" si="41"/>
        <v>20266.25</v>
      </c>
      <c r="AB626" s="1">
        <f t="shared" si="42"/>
        <v>0.42</v>
      </c>
      <c r="AC626" s="8">
        <f t="shared" si="39"/>
        <v>42133.75</v>
      </c>
    </row>
    <row r="627" spans="1:29" x14ac:dyDescent="0.2">
      <c r="A627" s="11">
        <f t="shared" si="40"/>
        <v>62500</v>
      </c>
      <c r="B627" s="15">
        <f>inputs!$C$3-MAX(0,MIN((calculations!A627-inputs!$B$8)*0.5,inputs!$C$3))+IF(AND(inputs!$B$23="YES",A627&lt;=inputs!$B$25),inputs!$B$24,0)</f>
        <v>12570</v>
      </c>
      <c r="C627" s="15">
        <f>MAX(0,MIN(A627-B627,inputs!$C$4)*inputs!$B$3)</f>
        <v>7540</v>
      </c>
      <c r="D627" s="16">
        <f>MAX(0,(MIN(A627,inputs!$C$5)-(inputs!$C$4+B627))*inputs!$B$4)</f>
        <v>4892</v>
      </c>
      <c r="E627" s="16">
        <f>MAX(0, (calculations!A627-inputs!$C$5)*inputs!$B$5)</f>
        <v>0</v>
      </c>
      <c r="F627" s="19">
        <f>MAX(0,inputs!$B$13*(MIN(calculations!A627,inputs!$C$14)-inputs!$C$13))+MAX(0,inputs!$B$14*(calculations!A627-inputs!$C$14))</f>
        <v>5239.8500000000004</v>
      </c>
      <c r="G627" s="22">
        <f>MAX(MIN((calculations!A627-inputs!$B$21)/10000,100%),0) * inputs!$B$18</f>
        <v>2636.4</v>
      </c>
      <c r="H627" s="24">
        <f>MIN(inputs!$B$32,A627)</f>
        <v>20000</v>
      </c>
      <c r="I627" s="24">
        <f>inputs!$B$29*(1+inputs!$B$33)-MAX(0,inputs!$B$31*(H627-inputs!$B$30))</f>
        <v>46486.999999999993</v>
      </c>
      <c r="J627" s="19">
        <f>$H627+(INT(COLUMN(J$1)/2) - 5) * ($A627-$H627)/9</f>
        <v>20000</v>
      </c>
      <c r="K627" s="24">
        <f>MAX(0,I627*(1+inputs!$B$33)-MAX(0,inputs!$B$31*(J627-inputs!$B$30)))</f>
        <v>47184.304999999986</v>
      </c>
      <c r="L627" s="19">
        <f>$H627+(INT(COLUMN(L$1)/2) - 5) * ($A627-$H627)/9</f>
        <v>24722.222222222223</v>
      </c>
      <c r="M627" s="24">
        <f>MAX(0,K627*(1+inputs!$B$33)-MAX(0,inputs!$B$31*(L627-inputs!$B$30)))</f>
        <v>47483.629574999977</v>
      </c>
      <c r="N627" s="19">
        <f>$H627+(INT(COLUMN(N$1)/2) - 5) * ($A627-$H627)/9</f>
        <v>29444.444444444445</v>
      </c>
      <c r="O627" s="24">
        <f>MAX(0,M627*(1+inputs!$B$33)-MAX(0,inputs!$B$31*(N627-inputs!$B$30)))</f>
        <v>47362.44401862497</v>
      </c>
      <c r="P627" s="19">
        <f>$H627+(INT(COLUMN(P$1)/2) - 5) * ($A627-$H627)/9</f>
        <v>34166.666666666664</v>
      </c>
      <c r="Q627" s="24">
        <f>MAX(0,O627*(1+inputs!$B$33)-MAX(0,inputs!$B$31*(P627-inputs!$B$30)))</f>
        <v>46814.440678904335</v>
      </c>
      <c r="R627" s="19">
        <f>$H627+(INT(COLUMN(R$1)/2) - 5) * ($A627-$H627)/9</f>
        <v>38888.888888888891</v>
      </c>
      <c r="S627" s="24">
        <f>MAX(0,Q627*(1+inputs!$B$33)-MAX(0,inputs!$B$31*(R627-inputs!$B$30)))</f>
        <v>45833.217289087894</v>
      </c>
      <c r="T627" s="19">
        <f>$H627+(INT(COLUMN(T$1)/2) - 5) * ($A627-$H627)/9</f>
        <v>43611.111111111109</v>
      </c>
      <c r="U627" s="24">
        <f>MAX(0,S627*(1+inputs!$B$33)-MAX(0,inputs!$B$31*(T627-inputs!$B$30)))</f>
        <v>44412.275548424208</v>
      </c>
      <c r="V627" s="19">
        <f>$H627+(INT(COLUMN(V$1)/2) - 5) * ($A627-$H627)/9</f>
        <v>48333.333333333328</v>
      </c>
      <c r="W627" s="24">
        <f>MAX(0,U627*(1+inputs!$B$33)-MAX(0,inputs!$B$31*(V627-inputs!$B$30)))</f>
        <v>42545.019681650563</v>
      </c>
      <c r="X627" s="19">
        <f>$H627+(INT(COLUMN(X$1)/2) - 5) * ($A627-$H627)/9</f>
        <v>53055.555555555555</v>
      </c>
      <c r="Y627" s="24">
        <f>MAX(0,W627*(1+inputs!$B$33)-MAX(0,inputs!$B$31*(X627-inputs!$B$30)))</f>
        <v>40224.754976875316</v>
      </c>
      <c r="Z627" s="19">
        <f>IF(inputs!$B$27="YES",MAX(0,inputs!$B$31*(X627-inputs!$B$30)),0)</f>
        <v>0</v>
      </c>
      <c r="AA627" s="3">
        <f t="shared" si="41"/>
        <v>20308.25</v>
      </c>
      <c r="AB627" s="1">
        <f t="shared" si="42"/>
        <v>0.42</v>
      </c>
      <c r="AC627" s="8">
        <f t="shared" si="39"/>
        <v>42191.75</v>
      </c>
    </row>
    <row r="628" spans="1:29" x14ac:dyDescent="0.2">
      <c r="A628" s="11">
        <f t="shared" si="40"/>
        <v>62600</v>
      </c>
      <c r="B628" s="15">
        <f>inputs!$C$3-MAX(0,MIN((calculations!A628-inputs!$B$8)*0.5,inputs!$C$3))+IF(AND(inputs!$B$23="YES",A628&lt;=inputs!$B$25),inputs!$B$24,0)</f>
        <v>12570</v>
      </c>
      <c r="C628" s="15">
        <f>MAX(0,MIN(A628-B628,inputs!$C$4)*inputs!$B$3)</f>
        <v>7540</v>
      </c>
      <c r="D628" s="16">
        <f>MAX(0,(MIN(A628,inputs!$C$5)-(inputs!$C$4+B628))*inputs!$B$4)</f>
        <v>4932</v>
      </c>
      <c r="E628" s="16">
        <f>MAX(0, (calculations!A628-inputs!$C$5)*inputs!$B$5)</f>
        <v>0</v>
      </c>
      <c r="F628" s="19">
        <f>MAX(0,inputs!$B$13*(MIN(calculations!A628,inputs!$C$14)-inputs!$C$13))+MAX(0,inputs!$B$14*(calculations!A628-inputs!$C$14))</f>
        <v>5241.8500000000004</v>
      </c>
      <c r="G628" s="22">
        <f>MAX(MIN((calculations!A628-inputs!$B$21)/10000,100%),0) * inputs!$B$18</f>
        <v>2636.4</v>
      </c>
      <c r="H628" s="24">
        <f>MIN(inputs!$B$32,A628)</f>
        <v>20000</v>
      </c>
      <c r="I628" s="24">
        <f>inputs!$B$29*(1+inputs!$B$33)-MAX(0,inputs!$B$31*(H628-inputs!$B$30))</f>
        <v>46486.999999999993</v>
      </c>
      <c r="J628" s="19">
        <f>$H628+(INT(COLUMN(J$1)/2) - 5) * ($A628-$H628)/9</f>
        <v>20000</v>
      </c>
      <c r="K628" s="24">
        <f>MAX(0,I628*(1+inputs!$B$33)-MAX(0,inputs!$B$31*(J628-inputs!$B$30)))</f>
        <v>47184.304999999986</v>
      </c>
      <c r="L628" s="19">
        <f>$H628+(INT(COLUMN(L$1)/2) - 5) * ($A628-$H628)/9</f>
        <v>24733.333333333332</v>
      </c>
      <c r="M628" s="24">
        <f>MAX(0,K628*(1+inputs!$B$33)-MAX(0,inputs!$B$31*(L628-inputs!$B$30)))</f>
        <v>47482.629574999977</v>
      </c>
      <c r="N628" s="19">
        <f>$H628+(INT(COLUMN(N$1)/2) - 5) * ($A628-$H628)/9</f>
        <v>29466.666666666664</v>
      </c>
      <c r="O628" s="24">
        <f>MAX(0,M628*(1+inputs!$B$33)-MAX(0,inputs!$B$31*(N628-inputs!$B$30)))</f>
        <v>47359.429018624971</v>
      </c>
      <c r="P628" s="19">
        <f>$H628+(INT(COLUMN(P$1)/2) - 5) * ($A628-$H628)/9</f>
        <v>34200</v>
      </c>
      <c r="Q628" s="24">
        <f>MAX(0,O628*(1+inputs!$B$33)-MAX(0,inputs!$B$31*(P628-inputs!$B$30)))</f>
        <v>46808.380453904341</v>
      </c>
      <c r="R628" s="19">
        <f>$H628+(INT(COLUMN(R$1)/2) - 5) * ($A628-$H628)/9</f>
        <v>38933.333333333328</v>
      </c>
      <c r="S628" s="24">
        <f>MAX(0,Q628*(1+inputs!$B$33)-MAX(0,inputs!$B$31*(R628-inputs!$B$30)))</f>
        <v>45823.0661607129</v>
      </c>
      <c r="T628" s="19">
        <f>$H628+(INT(COLUMN(T$1)/2) - 5) * ($A628-$H628)/9</f>
        <v>43666.666666666672</v>
      </c>
      <c r="U628" s="24">
        <f>MAX(0,S628*(1+inputs!$B$33)-MAX(0,inputs!$B$31*(T628-inputs!$B$30)))</f>
        <v>44396.972153123585</v>
      </c>
      <c r="V628" s="19">
        <f>$H628+(INT(COLUMN(V$1)/2) - 5) * ($A628-$H628)/9</f>
        <v>48400</v>
      </c>
      <c r="W628" s="24">
        <f>MAX(0,U628*(1+inputs!$B$33)-MAX(0,inputs!$B$31*(V628-inputs!$B$30)))</f>
        <v>42523.486735420433</v>
      </c>
      <c r="X628" s="19">
        <f>$H628+(INT(COLUMN(X$1)/2) - 5) * ($A628-$H628)/9</f>
        <v>53133.333333333336</v>
      </c>
      <c r="Y628" s="24">
        <f>MAX(0,W628*(1+inputs!$B$33)-MAX(0,inputs!$B$31*(X628-inputs!$B$30)))</f>
        <v>40195.89903645173</v>
      </c>
      <c r="Z628" s="19">
        <f>IF(inputs!$B$27="YES",MAX(0,inputs!$B$31*(X628-inputs!$B$30)),0)</f>
        <v>0</v>
      </c>
      <c r="AA628" s="3">
        <f t="shared" si="41"/>
        <v>20350.25</v>
      </c>
      <c r="AB628" s="1">
        <f t="shared" si="42"/>
        <v>0.42</v>
      </c>
      <c r="AC628" s="8">
        <f t="shared" si="39"/>
        <v>42249.75</v>
      </c>
    </row>
    <row r="629" spans="1:29" x14ac:dyDescent="0.2">
      <c r="A629" s="11">
        <f t="shared" si="40"/>
        <v>62700</v>
      </c>
      <c r="B629" s="15">
        <f>inputs!$C$3-MAX(0,MIN((calculations!A629-inputs!$B$8)*0.5,inputs!$C$3))+IF(AND(inputs!$B$23="YES",A629&lt;=inputs!$B$25),inputs!$B$24,0)</f>
        <v>12570</v>
      </c>
      <c r="C629" s="15">
        <f>MAX(0,MIN(A629-B629,inputs!$C$4)*inputs!$B$3)</f>
        <v>7540</v>
      </c>
      <c r="D629" s="16">
        <f>MAX(0,(MIN(A629,inputs!$C$5)-(inputs!$C$4+B629))*inputs!$B$4)</f>
        <v>4972</v>
      </c>
      <c r="E629" s="16">
        <f>MAX(0, (calculations!A629-inputs!$C$5)*inputs!$B$5)</f>
        <v>0</v>
      </c>
      <c r="F629" s="19">
        <f>MAX(0,inputs!$B$13*(MIN(calculations!A629,inputs!$C$14)-inputs!$C$13))+MAX(0,inputs!$B$14*(calculations!A629-inputs!$C$14))</f>
        <v>5243.85</v>
      </c>
      <c r="G629" s="22">
        <f>MAX(MIN((calculations!A629-inputs!$B$21)/10000,100%),0) * inputs!$B$18</f>
        <v>2636.4</v>
      </c>
      <c r="H629" s="24">
        <f>MIN(inputs!$B$32,A629)</f>
        <v>20000</v>
      </c>
      <c r="I629" s="24">
        <f>inputs!$B$29*(1+inputs!$B$33)-MAX(0,inputs!$B$31*(H629-inputs!$B$30))</f>
        <v>46486.999999999993</v>
      </c>
      <c r="J629" s="19">
        <f>$H629+(INT(COLUMN(J$1)/2) - 5) * ($A629-$H629)/9</f>
        <v>20000</v>
      </c>
      <c r="K629" s="24">
        <f>MAX(0,I629*(1+inputs!$B$33)-MAX(0,inputs!$B$31*(J629-inputs!$B$30)))</f>
        <v>47184.304999999986</v>
      </c>
      <c r="L629" s="19">
        <f>$H629+(INT(COLUMN(L$1)/2) - 5) * ($A629-$H629)/9</f>
        <v>24744.444444444445</v>
      </c>
      <c r="M629" s="24">
        <f>MAX(0,K629*(1+inputs!$B$33)-MAX(0,inputs!$B$31*(L629-inputs!$B$30)))</f>
        <v>47481.629574999977</v>
      </c>
      <c r="N629" s="19">
        <f>$H629+(INT(COLUMN(N$1)/2) - 5) * ($A629-$H629)/9</f>
        <v>29488.888888888891</v>
      </c>
      <c r="O629" s="24">
        <f>MAX(0,M629*(1+inputs!$B$33)-MAX(0,inputs!$B$31*(N629-inputs!$B$30)))</f>
        <v>47356.414018624972</v>
      </c>
      <c r="P629" s="19">
        <f>$H629+(INT(COLUMN(P$1)/2) - 5) * ($A629-$H629)/9</f>
        <v>34233.333333333336</v>
      </c>
      <c r="Q629" s="24">
        <f>MAX(0,O629*(1+inputs!$B$33)-MAX(0,inputs!$B$31*(P629-inputs!$B$30)))</f>
        <v>46802.32022890434</v>
      </c>
      <c r="R629" s="19">
        <f>$H629+(INT(COLUMN(R$1)/2) - 5) * ($A629-$H629)/9</f>
        <v>38977.777777777781</v>
      </c>
      <c r="S629" s="24">
        <f>MAX(0,Q629*(1+inputs!$B$33)-MAX(0,inputs!$B$31*(R629-inputs!$B$30)))</f>
        <v>45812.9150323379</v>
      </c>
      <c r="T629" s="19">
        <f>$H629+(INT(COLUMN(T$1)/2) - 5) * ($A629-$H629)/9</f>
        <v>43722.222222222219</v>
      </c>
      <c r="U629" s="24">
        <f>MAX(0,S629*(1+inputs!$B$33)-MAX(0,inputs!$B$31*(T629-inputs!$B$30)))</f>
        <v>44381.668757822961</v>
      </c>
      <c r="V629" s="19">
        <f>$H629+(INT(COLUMN(V$1)/2) - 5) * ($A629-$H629)/9</f>
        <v>48466.666666666672</v>
      </c>
      <c r="W629" s="24">
        <f>MAX(0,U629*(1+inputs!$B$33)-MAX(0,inputs!$B$31*(V629-inputs!$B$30)))</f>
        <v>42501.953789190302</v>
      </c>
      <c r="X629" s="19">
        <f>$H629+(INT(COLUMN(X$1)/2) - 5) * ($A629-$H629)/9</f>
        <v>53211.111111111109</v>
      </c>
      <c r="Y629" s="24">
        <f>MAX(0,W629*(1+inputs!$B$33)-MAX(0,inputs!$B$31*(X629-inputs!$B$30)))</f>
        <v>40167.043096028152</v>
      </c>
      <c r="Z629" s="19">
        <f>IF(inputs!$B$27="YES",MAX(0,inputs!$B$31*(X629-inputs!$B$30)),0)</f>
        <v>0</v>
      </c>
      <c r="AA629" s="3">
        <f t="shared" si="41"/>
        <v>20392.25</v>
      </c>
      <c r="AB629" s="1">
        <f t="shared" si="42"/>
        <v>0.42</v>
      </c>
      <c r="AC629" s="8">
        <f t="shared" si="39"/>
        <v>42307.75</v>
      </c>
    </row>
    <row r="630" spans="1:29" x14ac:dyDescent="0.2">
      <c r="A630" s="11">
        <f t="shared" si="40"/>
        <v>62800</v>
      </c>
      <c r="B630" s="15">
        <f>inputs!$C$3-MAX(0,MIN((calculations!A630-inputs!$B$8)*0.5,inputs!$C$3))+IF(AND(inputs!$B$23="YES",A630&lt;=inputs!$B$25),inputs!$B$24,0)</f>
        <v>12570</v>
      </c>
      <c r="C630" s="15">
        <f>MAX(0,MIN(A630-B630,inputs!$C$4)*inputs!$B$3)</f>
        <v>7540</v>
      </c>
      <c r="D630" s="16">
        <f>MAX(0,(MIN(A630,inputs!$C$5)-(inputs!$C$4+B630))*inputs!$B$4)</f>
        <v>5012</v>
      </c>
      <c r="E630" s="16">
        <f>MAX(0, (calculations!A630-inputs!$C$5)*inputs!$B$5)</f>
        <v>0</v>
      </c>
      <c r="F630" s="19">
        <f>MAX(0,inputs!$B$13*(MIN(calculations!A630,inputs!$C$14)-inputs!$C$13))+MAX(0,inputs!$B$14*(calculations!A630-inputs!$C$14))</f>
        <v>5245.85</v>
      </c>
      <c r="G630" s="22">
        <f>MAX(MIN((calculations!A630-inputs!$B$21)/10000,100%),0) * inputs!$B$18</f>
        <v>2636.4</v>
      </c>
      <c r="H630" s="24">
        <f>MIN(inputs!$B$32,A630)</f>
        <v>20000</v>
      </c>
      <c r="I630" s="24">
        <f>inputs!$B$29*(1+inputs!$B$33)-MAX(0,inputs!$B$31*(H630-inputs!$B$30))</f>
        <v>46486.999999999993</v>
      </c>
      <c r="J630" s="19">
        <f>$H630+(INT(COLUMN(J$1)/2) - 5) * ($A630-$H630)/9</f>
        <v>20000</v>
      </c>
      <c r="K630" s="24">
        <f>MAX(0,I630*(1+inputs!$B$33)-MAX(0,inputs!$B$31*(J630-inputs!$B$30)))</f>
        <v>47184.304999999986</v>
      </c>
      <c r="L630" s="19">
        <f>$H630+(INT(COLUMN(L$1)/2) - 5) * ($A630-$H630)/9</f>
        <v>24755.555555555555</v>
      </c>
      <c r="M630" s="24">
        <f>MAX(0,K630*(1+inputs!$B$33)-MAX(0,inputs!$B$31*(L630-inputs!$B$30)))</f>
        <v>47480.629574999977</v>
      </c>
      <c r="N630" s="19">
        <f>$H630+(INT(COLUMN(N$1)/2) - 5) * ($A630-$H630)/9</f>
        <v>29511.111111111109</v>
      </c>
      <c r="O630" s="24">
        <f>MAX(0,M630*(1+inputs!$B$33)-MAX(0,inputs!$B$31*(N630-inputs!$B$30)))</f>
        <v>47353.399018624972</v>
      </c>
      <c r="P630" s="19">
        <f>$H630+(INT(COLUMN(P$1)/2) - 5) * ($A630-$H630)/9</f>
        <v>34266.666666666664</v>
      </c>
      <c r="Q630" s="24">
        <f>MAX(0,O630*(1+inputs!$B$33)-MAX(0,inputs!$B$31*(P630-inputs!$B$30)))</f>
        <v>46796.260003904339</v>
      </c>
      <c r="R630" s="19">
        <f>$H630+(INT(COLUMN(R$1)/2) - 5) * ($A630-$H630)/9</f>
        <v>39022.222222222219</v>
      </c>
      <c r="S630" s="24">
        <f>MAX(0,Q630*(1+inputs!$B$33)-MAX(0,inputs!$B$31*(R630-inputs!$B$30)))</f>
        <v>45802.763903962899</v>
      </c>
      <c r="T630" s="19">
        <f>$H630+(INT(COLUMN(T$1)/2) - 5) * ($A630-$H630)/9</f>
        <v>43777.777777777781</v>
      </c>
      <c r="U630" s="24">
        <f>MAX(0,S630*(1+inputs!$B$33)-MAX(0,inputs!$B$31*(T630-inputs!$B$30)))</f>
        <v>44366.365362522338</v>
      </c>
      <c r="V630" s="19">
        <f>$H630+(INT(COLUMN(V$1)/2) - 5) * ($A630-$H630)/9</f>
        <v>48533.333333333328</v>
      </c>
      <c r="W630" s="24">
        <f>MAX(0,U630*(1+inputs!$B$33)-MAX(0,inputs!$B$31*(V630-inputs!$B$30)))</f>
        <v>42480.420842960164</v>
      </c>
      <c r="X630" s="19">
        <f>$H630+(INT(COLUMN(X$1)/2) - 5) * ($A630-$H630)/9</f>
        <v>53288.888888888891</v>
      </c>
      <c r="Y630" s="24">
        <f>MAX(0,W630*(1+inputs!$B$33)-MAX(0,inputs!$B$31*(X630-inputs!$B$30)))</f>
        <v>40138.187155604559</v>
      </c>
      <c r="Z630" s="19">
        <f>IF(inputs!$B$27="YES",MAX(0,inputs!$B$31*(X630-inputs!$B$30)),0)</f>
        <v>0</v>
      </c>
      <c r="AA630" s="3">
        <f t="shared" si="41"/>
        <v>20434.25</v>
      </c>
      <c r="AB630" s="1">
        <f t="shared" si="42"/>
        <v>0.42</v>
      </c>
      <c r="AC630" s="8">
        <f t="shared" si="39"/>
        <v>42365.75</v>
      </c>
    </row>
    <row r="631" spans="1:29" x14ac:dyDescent="0.2">
      <c r="A631" s="11">
        <f t="shared" si="40"/>
        <v>62900</v>
      </c>
      <c r="B631" s="15">
        <f>inputs!$C$3-MAX(0,MIN((calculations!A631-inputs!$B$8)*0.5,inputs!$C$3))+IF(AND(inputs!$B$23="YES",A631&lt;=inputs!$B$25),inputs!$B$24,0)</f>
        <v>12570</v>
      </c>
      <c r="C631" s="15">
        <f>MAX(0,MIN(A631-B631,inputs!$C$4)*inputs!$B$3)</f>
        <v>7540</v>
      </c>
      <c r="D631" s="16">
        <f>MAX(0,(MIN(A631,inputs!$C$5)-(inputs!$C$4+B631))*inputs!$B$4)</f>
        <v>5052</v>
      </c>
      <c r="E631" s="16">
        <f>MAX(0, (calculations!A631-inputs!$C$5)*inputs!$B$5)</f>
        <v>0</v>
      </c>
      <c r="F631" s="19">
        <f>MAX(0,inputs!$B$13*(MIN(calculations!A631,inputs!$C$14)-inputs!$C$13))+MAX(0,inputs!$B$14*(calculations!A631-inputs!$C$14))</f>
        <v>5247.85</v>
      </c>
      <c r="G631" s="22">
        <f>MAX(MIN((calculations!A631-inputs!$B$21)/10000,100%),0) * inputs!$B$18</f>
        <v>2636.4</v>
      </c>
      <c r="H631" s="24">
        <f>MIN(inputs!$B$32,A631)</f>
        <v>20000</v>
      </c>
      <c r="I631" s="24">
        <f>inputs!$B$29*(1+inputs!$B$33)-MAX(0,inputs!$B$31*(H631-inputs!$B$30))</f>
        <v>46486.999999999993</v>
      </c>
      <c r="J631" s="19">
        <f>$H631+(INT(COLUMN(J$1)/2) - 5) * ($A631-$H631)/9</f>
        <v>20000</v>
      </c>
      <c r="K631" s="24">
        <f>MAX(0,I631*(1+inputs!$B$33)-MAX(0,inputs!$B$31*(J631-inputs!$B$30)))</f>
        <v>47184.304999999986</v>
      </c>
      <c r="L631" s="19">
        <f>$H631+(INT(COLUMN(L$1)/2) - 5) * ($A631-$H631)/9</f>
        <v>24766.666666666668</v>
      </c>
      <c r="M631" s="24">
        <f>MAX(0,K631*(1+inputs!$B$33)-MAX(0,inputs!$B$31*(L631-inputs!$B$30)))</f>
        <v>47479.629574999977</v>
      </c>
      <c r="N631" s="19">
        <f>$H631+(INT(COLUMN(N$1)/2) - 5) * ($A631-$H631)/9</f>
        <v>29533.333333333336</v>
      </c>
      <c r="O631" s="24">
        <f>MAX(0,M631*(1+inputs!$B$33)-MAX(0,inputs!$B$31*(N631-inputs!$B$30)))</f>
        <v>47350.384018624973</v>
      </c>
      <c r="P631" s="19">
        <f>$H631+(INT(COLUMN(P$1)/2) - 5) * ($A631-$H631)/9</f>
        <v>34300</v>
      </c>
      <c r="Q631" s="24">
        <f>MAX(0,O631*(1+inputs!$B$33)-MAX(0,inputs!$B$31*(P631-inputs!$B$30)))</f>
        <v>46790.199778904338</v>
      </c>
      <c r="R631" s="19">
        <f>$H631+(INT(COLUMN(R$1)/2) - 5) * ($A631-$H631)/9</f>
        <v>39066.666666666672</v>
      </c>
      <c r="S631" s="24">
        <f>MAX(0,Q631*(1+inputs!$B$33)-MAX(0,inputs!$B$31*(R631-inputs!$B$30)))</f>
        <v>45792.612775587899</v>
      </c>
      <c r="T631" s="19">
        <f>$H631+(INT(COLUMN(T$1)/2) - 5) * ($A631-$H631)/9</f>
        <v>43833.333333333328</v>
      </c>
      <c r="U631" s="24">
        <f>MAX(0,S631*(1+inputs!$B$33)-MAX(0,inputs!$B$31*(T631-inputs!$B$30)))</f>
        <v>44351.061967221707</v>
      </c>
      <c r="V631" s="19">
        <f>$H631+(INT(COLUMN(V$1)/2) - 5) * ($A631-$H631)/9</f>
        <v>48600</v>
      </c>
      <c r="W631" s="24">
        <f>MAX(0,U631*(1+inputs!$B$33)-MAX(0,inputs!$B$31*(V631-inputs!$B$30)))</f>
        <v>42458.887896730026</v>
      </c>
      <c r="X631" s="19">
        <f>$H631+(INT(COLUMN(X$1)/2) - 5) * ($A631-$H631)/9</f>
        <v>53366.666666666664</v>
      </c>
      <c r="Y631" s="24">
        <f>MAX(0,W631*(1+inputs!$B$33)-MAX(0,inputs!$B$31*(X631-inputs!$B$30)))</f>
        <v>40109.331215180973</v>
      </c>
      <c r="Z631" s="19">
        <f>IF(inputs!$B$27="YES",MAX(0,inputs!$B$31*(X631-inputs!$B$30)),0)</f>
        <v>0</v>
      </c>
      <c r="AA631" s="3">
        <f t="shared" si="41"/>
        <v>20476.25</v>
      </c>
      <c r="AB631" s="1">
        <f t="shared" si="42"/>
        <v>0.42</v>
      </c>
      <c r="AC631" s="8">
        <f t="shared" si="39"/>
        <v>42423.75</v>
      </c>
    </row>
    <row r="632" spans="1:29" x14ac:dyDescent="0.2">
      <c r="A632" s="11">
        <f t="shared" si="40"/>
        <v>63000</v>
      </c>
      <c r="B632" s="15">
        <f>inputs!$C$3-MAX(0,MIN((calculations!A632-inputs!$B$8)*0.5,inputs!$C$3))+IF(AND(inputs!$B$23="YES",A632&lt;=inputs!$B$25),inputs!$B$24,0)</f>
        <v>12570</v>
      </c>
      <c r="C632" s="15">
        <f>MAX(0,MIN(A632-B632,inputs!$C$4)*inputs!$B$3)</f>
        <v>7540</v>
      </c>
      <c r="D632" s="16">
        <f>MAX(0,(MIN(A632,inputs!$C$5)-(inputs!$C$4+B632))*inputs!$B$4)</f>
        <v>5092</v>
      </c>
      <c r="E632" s="16">
        <f>MAX(0, (calculations!A632-inputs!$C$5)*inputs!$B$5)</f>
        <v>0</v>
      </c>
      <c r="F632" s="19">
        <f>MAX(0,inputs!$B$13*(MIN(calculations!A632,inputs!$C$14)-inputs!$C$13))+MAX(0,inputs!$B$14*(calculations!A632-inputs!$C$14))</f>
        <v>5249.85</v>
      </c>
      <c r="G632" s="22">
        <f>MAX(MIN((calculations!A632-inputs!$B$21)/10000,100%),0) * inputs!$B$18</f>
        <v>2636.4</v>
      </c>
      <c r="H632" s="24">
        <f>MIN(inputs!$B$32,A632)</f>
        <v>20000</v>
      </c>
      <c r="I632" s="24">
        <f>inputs!$B$29*(1+inputs!$B$33)-MAX(0,inputs!$B$31*(H632-inputs!$B$30))</f>
        <v>46486.999999999993</v>
      </c>
      <c r="J632" s="19">
        <f>$H632+(INT(COLUMN(J$1)/2) - 5) * ($A632-$H632)/9</f>
        <v>20000</v>
      </c>
      <c r="K632" s="24">
        <f>MAX(0,I632*(1+inputs!$B$33)-MAX(0,inputs!$B$31*(J632-inputs!$B$30)))</f>
        <v>47184.304999999986</v>
      </c>
      <c r="L632" s="19">
        <f>$H632+(INT(COLUMN(L$1)/2) - 5) * ($A632-$H632)/9</f>
        <v>24777.777777777777</v>
      </c>
      <c r="M632" s="24">
        <f>MAX(0,K632*(1+inputs!$B$33)-MAX(0,inputs!$B$31*(L632-inputs!$B$30)))</f>
        <v>47478.629574999977</v>
      </c>
      <c r="N632" s="19">
        <f>$H632+(INT(COLUMN(N$1)/2) - 5) * ($A632-$H632)/9</f>
        <v>29555.555555555555</v>
      </c>
      <c r="O632" s="24">
        <f>MAX(0,M632*(1+inputs!$B$33)-MAX(0,inputs!$B$31*(N632-inputs!$B$30)))</f>
        <v>47347.369018624973</v>
      </c>
      <c r="P632" s="19">
        <f>$H632+(INT(COLUMN(P$1)/2) - 5) * ($A632-$H632)/9</f>
        <v>34333.333333333336</v>
      </c>
      <c r="Q632" s="24">
        <f>MAX(0,O632*(1+inputs!$B$33)-MAX(0,inputs!$B$31*(P632-inputs!$B$30)))</f>
        <v>46784.139553904344</v>
      </c>
      <c r="R632" s="19">
        <f>$H632+(INT(COLUMN(R$1)/2) - 5) * ($A632-$H632)/9</f>
        <v>39111.111111111109</v>
      </c>
      <c r="S632" s="24">
        <f>MAX(0,Q632*(1+inputs!$B$33)-MAX(0,inputs!$B$31*(R632-inputs!$B$30)))</f>
        <v>45782.461647212906</v>
      </c>
      <c r="T632" s="19">
        <f>$H632+(INT(COLUMN(T$1)/2) - 5) * ($A632-$H632)/9</f>
        <v>43888.888888888891</v>
      </c>
      <c r="U632" s="24">
        <f>MAX(0,S632*(1+inputs!$B$33)-MAX(0,inputs!$B$31*(T632-inputs!$B$30)))</f>
        <v>44335.758571921091</v>
      </c>
      <c r="V632" s="19">
        <f>$H632+(INT(COLUMN(V$1)/2) - 5) * ($A632-$H632)/9</f>
        <v>48666.666666666672</v>
      </c>
      <c r="W632" s="24">
        <f>MAX(0,U632*(1+inputs!$B$33)-MAX(0,inputs!$B$31*(V632-inputs!$B$30)))</f>
        <v>42437.354950499903</v>
      </c>
      <c r="X632" s="19">
        <f>$H632+(INT(COLUMN(X$1)/2) - 5) * ($A632-$H632)/9</f>
        <v>53444.444444444445</v>
      </c>
      <c r="Y632" s="24">
        <f>MAX(0,W632*(1+inputs!$B$33)-MAX(0,inputs!$B$31*(X632-inputs!$B$30)))</f>
        <v>40080.475274757395</v>
      </c>
      <c r="Z632" s="19">
        <f>IF(inputs!$B$27="YES",MAX(0,inputs!$B$31*(X632-inputs!$B$30)),0)</f>
        <v>0</v>
      </c>
      <c r="AA632" s="3">
        <f t="shared" si="41"/>
        <v>20518.25</v>
      </c>
      <c r="AB632" s="1">
        <f t="shared" si="42"/>
        <v>0.42</v>
      </c>
      <c r="AC632" s="8">
        <f t="shared" si="39"/>
        <v>42481.75</v>
      </c>
    </row>
    <row r="633" spans="1:29" x14ac:dyDescent="0.2">
      <c r="A633" s="11">
        <f t="shared" si="40"/>
        <v>63100</v>
      </c>
      <c r="B633" s="15">
        <f>inputs!$C$3-MAX(0,MIN((calculations!A633-inputs!$B$8)*0.5,inputs!$C$3))+IF(AND(inputs!$B$23="YES",A633&lt;=inputs!$B$25),inputs!$B$24,0)</f>
        <v>12570</v>
      </c>
      <c r="C633" s="15">
        <f>MAX(0,MIN(A633-B633,inputs!$C$4)*inputs!$B$3)</f>
        <v>7540</v>
      </c>
      <c r="D633" s="16">
        <f>MAX(0,(MIN(A633,inputs!$C$5)-(inputs!$C$4+B633))*inputs!$B$4)</f>
        <v>5132</v>
      </c>
      <c r="E633" s="16">
        <f>MAX(0, (calculations!A633-inputs!$C$5)*inputs!$B$5)</f>
        <v>0</v>
      </c>
      <c r="F633" s="19">
        <f>MAX(0,inputs!$B$13*(MIN(calculations!A633,inputs!$C$14)-inputs!$C$13))+MAX(0,inputs!$B$14*(calculations!A633-inputs!$C$14))</f>
        <v>5251.85</v>
      </c>
      <c r="G633" s="22">
        <f>MAX(MIN((calculations!A633-inputs!$B$21)/10000,100%),0) * inputs!$B$18</f>
        <v>2636.4</v>
      </c>
      <c r="H633" s="24">
        <f>MIN(inputs!$B$32,A633)</f>
        <v>20000</v>
      </c>
      <c r="I633" s="24">
        <f>inputs!$B$29*(1+inputs!$B$33)-MAX(0,inputs!$B$31*(H633-inputs!$B$30))</f>
        <v>46486.999999999993</v>
      </c>
      <c r="J633" s="19">
        <f>$H633+(INT(COLUMN(J$1)/2) - 5) * ($A633-$H633)/9</f>
        <v>20000</v>
      </c>
      <c r="K633" s="24">
        <f>MAX(0,I633*(1+inputs!$B$33)-MAX(0,inputs!$B$31*(J633-inputs!$B$30)))</f>
        <v>47184.304999999986</v>
      </c>
      <c r="L633" s="19">
        <f>$H633+(INT(COLUMN(L$1)/2) - 5) * ($A633-$H633)/9</f>
        <v>24788.888888888891</v>
      </c>
      <c r="M633" s="24">
        <f>MAX(0,K633*(1+inputs!$B$33)-MAX(0,inputs!$B$31*(L633-inputs!$B$30)))</f>
        <v>47477.629574999977</v>
      </c>
      <c r="N633" s="19">
        <f>$H633+(INT(COLUMN(N$1)/2) - 5) * ($A633-$H633)/9</f>
        <v>29577.777777777777</v>
      </c>
      <c r="O633" s="24">
        <f>MAX(0,M633*(1+inputs!$B$33)-MAX(0,inputs!$B$31*(N633-inputs!$B$30)))</f>
        <v>47344.354018624967</v>
      </c>
      <c r="P633" s="19">
        <f>$H633+(INT(COLUMN(P$1)/2) - 5) * ($A633-$H633)/9</f>
        <v>34366.666666666664</v>
      </c>
      <c r="Q633" s="24">
        <f>MAX(0,O633*(1+inputs!$B$33)-MAX(0,inputs!$B$31*(P633-inputs!$B$30)))</f>
        <v>46778.079328904336</v>
      </c>
      <c r="R633" s="19">
        <f>$H633+(INT(COLUMN(R$1)/2) - 5) * ($A633-$H633)/9</f>
        <v>39155.555555555555</v>
      </c>
      <c r="S633" s="24">
        <f>MAX(0,Q633*(1+inputs!$B$33)-MAX(0,inputs!$B$31*(R633-inputs!$B$30)))</f>
        <v>45772.31051883789</v>
      </c>
      <c r="T633" s="19">
        <f>$H633+(INT(COLUMN(T$1)/2) - 5) * ($A633-$H633)/9</f>
        <v>43944.444444444445</v>
      </c>
      <c r="U633" s="24">
        <f>MAX(0,S633*(1+inputs!$B$33)-MAX(0,inputs!$B$31*(T633-inputs!$B$30)))</f>
        <v>44320.455176620453</v>
      </c>
      <c r="V633" s="19">
        <f>$H633+(INT(COLUMN(V$1)/2) - 5) * ($A633-$H633)/9</f>
        <v>48733.333333333328</v>
      </c>
      <c r="W633" s="24">
        <f>MAX(0,U633*(1+inputs!$B$33)-MAX(0,inputs!$B$31*(V633-inputs!$B$30)))</f>
        <v>42415.82200426975</v>
      </c>
      <c r="X633" s="19">
        <f>$H633+(INT(COLUMN(X$1)/2) - 5) * ($A633-$H633)/9</f>
        <v>53522.222222222219</v>
      </c>
      <c r="Y633" s="24">
        <f>MAX(0,W633*(1+inputs!$B$33)-MAX(0,inputs!$B$31*(X633-inputs!$B$30)))</f>
        <v>40051.619334333787</v>
      </c>
      <c r="Z633" s="19">
        <f>IF(inputs!$B$27="YES",MAX(0,inputs!$B$31*(X633-inputs!$B$30)),0)</f>
        <v>0</v>
      </c>
      <c r="AA633" s="3">
        <f t="shared" si="41"/>
        <v>20560.25</v>
      </c>
      <c r="AB633" s="1">
        <f t="shared" si="42"/>
        <v>0.42</v>
      </c>
      <c r="AC633" s="8">
        <f t="shared" si="39"/>
        <v>42539.75</v>
      </c>
    </row>
    <row r="634" spans="1:29" x14ac:dyDescent="0.2">
      <c r="A634" s="11">
        <f t="shared" si="40"/>
        <v>63200</v>
      </c>
      <c r="B634" s="15">
        <f>inputs!$C$3-MAX(0,MIN((calculations!A634-inputs!$B$8)*0.5,inputs!$C$3))+IF(AND(inputs!$B$23="YES",A634&lt;=inputs!$B$25),inputs!$B$24,0)</f>
        <v>12570</v>
      </c>
      <c r="C634" s="15">
        <f>MAX(0,MIN(A634-B634,inputs!$C$4)*inputs!$B$3)</f>
        <v>7540</v>
      </c>
      <c r="D634" s="16">
        <f>MAX(0,(MIN(A634,inputs!$C$5)-(inputs!$C$4+B634))*inputs!$B$4)</f>
        <v>5172</v>
      </c>
      <c r="E634" s="16">
        <f>MAX(0, (calculations!A634-inputs!$C$5)*inputs!$B$5)</f>
        <v>0</v>
      </c>
      <c r="F634" s="19">
        <f>MAX(0,inputs!$B$13*(MIN(calculations!A634,inputs!$C$14)-inputs!$C$13))+MAX(0,inputs!$B$14*(calculations!A634-inputs!$C$14))</f>
        <v>5253.85</v>
      </c>
      <c r="G634" s="22">
        <f>MAX(MIN((calculations!A634-inputs!$B$21)/10000,100%),0) * inputs!$B$18</f>
        <v>2636.4</v>
      </c>
      <c r="H634" s="24">
        <f>MIN(inputs!$B$32,A634)</f>
        <v>20000</v>
      </c>
      <c r="I634" s="24">
        <f>inputs!$B$29*(1+inputs!$B$33)-MAX(0,inputs!$B$31*(H634-inputs!$B$30))</f>
        <v>46486.999999999993</v>
      </c>
      <c r="J634" s="19">
        <f>$H634+(INT(COLUMN(J$1)/2) - 5) * ($A634-$H634)/9</f>
        <v>20000</v>
      </c>
      <c r="K634" s="24">
        <f>MAX(0,I634*(1+inputs!$B$33)-MAX(0,inputs!$B$31*(J634-inputs!$B$30)))</f>
        <v>47184.304999999986</v>
      </c>
      <c r="L634" s="19">
        <f>$H634+(INT(COLUMN(L$1)/2) - 5) * ($A634-$H634)/9</f>
        <v>24800</v>
      </c>
      <c r="M634" s="24">
        <f>MAX(0,K634*(1+inputs!$B$33)-MAX(0,inputs!$B$31*(L634-inputs!$B$30)))</f>
        <v>47476.629574999977</v>
      </c>
      <c r="N634" s="19">
        <f>$H634+(INT(COLUMN(N$1)/2) - 5) * ($A634-$H634)/9</f>
        <v>29600</v>
      </c>
      <c r="O634" s="24">
        <f>MAX(0,M634*(1+inputs!$B$33)-MAX(0,inputs!$B$31*(N634-inputs!$B$30)))</f>
        <v>47341.339018624967</v>
      </c>
      <c r="P634" s="19">
        <f>$H634+(INT(COLUMN(P$1)/2) - 5) * ($A634-$H634)/9</f>
        <v>34400</v>
      </c>
      <c r="Q634" s="24">
        <f>MAX(0,O634*(1+inputs!$B$33)-MAX(0,inputs!$B$31*(P634-inputs!$B$30)))</f>
        <v>46772.019103904335</v>
      </c>
      <c r="R634" s="19">
        <f>$H634+(INT(COLUMN(R$1)/2) - 5) * ($A634-$H634)/9</f>
        <v>39200</v>
      </c>
      <c r="S634" s="24">
        <f>MAX(0,Q634*(1+inputs!$B$33)-MAX(0,inputs!$B$31*(R634-inputs!$B$30)))</f>
        <v>45762.15939046289</v>
      </c>
      <c r="T634" s="19">
        <f>$H634+(INT(COLUMN(T$1)/2) - 5) * ($A634-$H634)/9</f>
        <v>44000</v>
      </c>
      <c r="U634" s="24">
        <f>MAX(0,S634*(1+inputs!$B$33)-MAX(0,inputs!$B$31*(T634-inputs!$B$30)))</f>
        <v>44305.15178131983</v>
      </c>
      <c r="V634" s="19">
        <f>$H634+(INT(COLUMN(V$1)/2) - 5) * ($A634-$H634)/9</f>
        <v>48800</v>
      </c>
      <c r="W634" s="24">
        <f>MAX(0,U634*(1+inputs!$B$33)-MAX(0,inputs!$B$31*(V634-inputs!$B$30)))</f>
        <v>42394.28905803962</v>
      </c>
      <c r="X634" s="19">
        <f>$H634+(INT(COLUMN(X$1)/2) - 5) * ($A634-$H634)/9</f>
        <v>53600</v>
      </c>
      <c r="Y634" s="24">
        <f>MAX(0,W634*(1+inputs!$B$33)-MAX(0,inputs!$B$31*(X634-inputs!$B$30)))</f>
        <v>40022.763393910209</v>
      </c>
      <c r="Z634" s="19">
        <f>IF(inputs!$B$27="YES",MAX(0,inputs!$B$31*(X634-inputs!$B$30)),0)</f>
        <v>0</v>
      </c>
      <c r="AA634" s="3">
        <f t="shared" si="41"/>
        <v>20602.25</v>
      </c>
      <c r="AB634" s="1">
        <f t="shared" si="42"/>
        <v>0.42</v>
      </c>
      <c r="AC634" s="8">
        <f t="shared" si="39"/>
        <v>42597.75</v>
      </c>
    </row>
    <row r="635" spans="1:29" x14ac:dyDescent="0.2">
      <c r="A635" s="11">
        <f t="shared" si="40"/>
        <v>63300</v>
      </c>
      <c r="B635" s="15">
        <f>inputs!$C$3-MAX(0,MIN((calculations!A635-inputs!$B$8)*0.5,inputs!$C$3))+IF(AND(inputs!$B$23="YES",A635&lt;=inputs!$B$25),inputs!$B$24,0)</f>
        <v>12570</v>
      </c>
      <c r="C635" s="15">
        <f>MAX(0,MIN(A635-B635,inputs!$C$4)*inputs!$B$3)</f>
        <v>7540</v>
      </c>
      <c r="D635" s="16">
        <f>MAX(0,(MIN(A635,inputs!$C$5)-(inputs!$C$4+B635))*inputs!$B$4)</f>
        <v>5212</v>
      </c>
      <c r="E635" s="16">
        <f>MAX(0, (calculations!A635-inputs!$C$5)*inputs!$B$5)</f>
        <v>0</v>
      </c>
      <c r="F635" s="19">
        <f>MAX(0,inputs!$B$13*(MIN(calculations!A635,inputs!$C$14)-inputs!$C$13))+MAX(0,inputs!$B$14*(calculations!A635-inputs!$C$14))</f>
        <v>5255.85</v>
      </c>
      <c r="G635" s="22">
        <f>MAX(MIN((calculations!A635-inputs!$B$21)/10000,100%),0) * inputs!$B$18</f>
        <v>2636.4</v>
      </c>
      <c r="H635" s="24">
        <f>MIN(inputs!$B$32,A635)</f>
        <v>20000</v>
      </c>
      <c r="I635" s="24">
        <f>inputs!$B$29*(1+inputs!$B$33)-MAX(0,inputs!$B$31*(H635-inputs!$B$30))</f>
        <v>46486.999999999993</v>
      </c>
      <c r="J635" s="19">
        <f>$H635+(INT(COLUMN(J$1)/2) - 5) * ($A635-$H635)/9</f>
        <v>20000</v>
      </c>
      <c r="K635" s="24">
        <f>MAX(0,I635*(1+inputs!$B$33)-MAX(0,inputs!$B$31*(J635-inputs!$B$30)))</f>
        <v>47184.304999999986</v>
      </c>
      <c r="L635" s="19">
        <f>$H635+(INT(COLUMN(L$1)/2) - 5) * ($A635-$H635)/9</f>
        <v>24811.111111111109</v>
      </c>
      <c r="M635" s="24">
        <f>MAX(0,K635*(1+inputs!$B$33)-MAX(0,inputs!$B$31*(L635-inputs!$B$30)))</f>
        <v>47475.629574999977</v>
      </c>
      <c r="N635" s="19">
        <f>$H635+(INT(COLUMN(N$1)/2) - 5) * ($A635-$H635)/9</f>
        <v>29622.222222222223</v>
      </c>
      <c r="O635" s="24">
        <f>MAX(0,M635*(1+inputs!$B$33)-MAX(0,inputs!$B$31*(N635-inputs!$B$30)))</f>
        <v>47338.324018624968</v>
      </c>
      <c r="P635" s="19">
        <f>$H635+(INT(COLUMN(P$1)/2) - 5) * ($A635-$H635)/9</f>
        <v>34433.333333333336</v>
      </c>
      <c r="Q635" s="24">
        <f>MAX(0,O635*(1+inputs!$B$33)-MAX(0,inputs!$B$31*(P635-inputs!$B$30)))</f>
        <v>46765.958878904334</v>
      </c>
      <c r="R635" s="19">
        <f>$H635+(INT(COLUMN(R$1)/2) - 5) * ($A635-$H635)/9</f>
        <v>39244.444444444445</v>
      </c>
      <c r="S635" s="24">
        <f>MAX(0,Q635*(1+inputs!$B$33)-MAX(0,inputs!$B$31*(R635-inputs!$B$30)))</f>
        <v>45752.008262087889</v>
      </c>
      <c r="T635" s="19">
        <f>$H635+(INT(COLUMN(T$1)/2) - 5) * ($A635-$H635)/9</f>
        <v>44055.555555555555</v>
      </c>
      <c r="U635" s="24">
        <f>MAX(0,S635*(1+inputs!$B$33)-MAX(0,inputs!$B$31*(T635-inputs!$B$30)))</f>
        <v>44289.848386019199</v>
      </c>
      <c r="V635" s="19">
        <f>$H635+(INT(COLUMN(V$1)/2) - 5) * ($A635-$H635)/9</f>
        <v>48866.666666666672</v>
      </c>
      <c r="W635" s="24">
        <f>MAX(0,U635*(1+inputs!$B$33)-MAX(0,inputs!$B$31*(V635-inputs!$B$30)))</f>
        <v>42372.756111809482</v>
      </c>
      <c r="X635" s="19">
        <f>$H635+(INT(COLUMN(X$1)/2) - 5) * ($A635-$H635)/9</f>
        <v>53677.777777777781</v>
      </c>
      <c r="Y635" s="24">
        <f>MAX(0,W635*(1+inputs!$B$33)-MAX(0,inputs!$B$31*(X635-inputs!$B$30)))</f>
        <v>39993.907453486616</v>
      </c>
      <c r="Z635" s="19">
        <f>IF(inputs!$B$27="YES",MAX(0,inputs!$B$31*(X635-inputs!$B$30)),0)</f>
        <v>0</v>
      </c>
      <c r="AA635" s="3">
        <f t="shared" si="41"/>
        <v>20644.25</v>
      </c>
      <c r="AB635" s="1">
        <f t="shared" si="42"/>
        <v>0.42</v>
      </c>
      <c r="AC635" s="8">
        <f t="shared" si="39"/>
        <v>42655.75</v>
      </c>
    </row>
    <row r="636" spans="1:29" x14ac:dyDescent="0.2">
      <c r="A636" s="11">
        <f t="shared" si="40"/>
        <v>63400</v>
      </c>
      <c r="B636" s="15">
        <f>inputs!$C$3-MAX(0,MIN((calculations!A636-inputs!$B$8)*0.5,inputs!$C$3))+IF(AND(inputs!$B$23="YES",A636&lt;=inputs!$B$25),inputs!$B$24,0)</f>
        <v>12570</v>
      </c>
      <c r="C636" s="15">
        <f>MAX(0,MIN(A636-B636,inputs!$C$4)*inputs!$B$3)</f>
        <v>7540</v>
      </c>
      <c r="D636" s="16">
        <f>MAX(0,(MIN(A636,inputs!$C$5)-(inputs!$C$4+B636))*inputs!$B$4)</f>
        <v>5252</v>
      </c>
      <c r="E636" s="16">
        <f>MAX(0, (calculations!A636-inputs!$C$5)*inputs!$B$5)</f>
        <v>0</v>
      </c>
      <c r="F636" s="19">
        <f>MAX(0,inputs!$B$13*(MIN(calculations!A636,inputs!$C$14)-inputs!$C$13))+MAX(0,inputs!$B$14*(calculations!A636-inputs!$C$14))</f>
        <v>5257.85</v>
      </c>
      <c r="G636" s="22">
        <f>MAX(MIN((calculations!A636-inputs!$B$21)/10000,100%),0) * inputs!$B$18</f>
        <v>2636.4</v>
      </c>
      <c r="H636" s="24">
        <f>MIN(inputs!$B$32,A636)</f>
        <v>20000</v>
      </c>
      <c r="I636" s="24">
        <f>inputs!$B$29*(1+inputs!$B$33)-MAX(0,inputs!$B$31*(H636-inputs!$B$30))</f>
        <v>46486.999999999993</v>
      </c>
      <c r="J636" s="19">
        <f>$H636+(INT(COLUMN(J$1)/2) - 5) * ($A636-$H636)/9</f>
        <v>20000</v>
      </c>
      <c r="K636" s="24">
        <f>MAX(0,I636*(1+inputs!$B$33)-MAX(0,inputs!$B$31*(J636-inputs!$B$30)))</f>
        <v>47184.304999999986</v>
      </c>
      <c r="L636" s="19">
        <f>$H636+(INT(COLUMN(L$1)/2) - 5) * ($A636-$H636)/9</f>
        <v>24822.222222222223</v>
      </c>
      <c r="M636" s="24">
        <f>MAX(0,K636*(1+inputs!$B$33)-MAX(0,inputs!$B$31*(L636-inputs!$B$30)))</f>
        <v>47474.629574999977</v>
      </c>
      <c r="N636" s="19">
        <f>$H636+(INT(COLUMN(N$1)/2) - 5) * ($A636-$H636)/9</f>
        <v>29644.444444444445</v>
      </c>
      <c r="O636" s="24">
        <f>MAX(0,M636*(1+inputs!$B$33)-MAX(0,inputs!$B$31*(N636-inputs!$B$30)))</f>
        <v>47335.309018624968</v>
      </c>
      <c r="P636" s="19">
        <f>$H636+(INT(COLUMN(P$1)/2) - 5) * ($A636-$H636)/9</f>
        <v>34466.666666666664</v>
      </c>
      <c r="Q636" s="24">
        <f>MAX(0,O636*(1+inputs!$B$33)-MAX(0,inputs!$B$31*(P636-inputs!$B$30)))</f>
        <v>46759.898653904333</v>
      </c>
      <c r="R636" s="19">
        <f>$H636+(INT(COLUMN(R$1)/2) - 5) * ($A636-$H636)/9</f>
        <v>39288.888888888891</v>
      </c>
      <c r="S636" s="24">
        <f>MAX(0,Q636*(1+inputs!$B$33)-MAX(0,inputs!$B$31*(R636-inputs!$B$30)))</f>
        <v>45741.857133712889</v>
      </c>
      <c r="T636" s="19">
        <f>$H636+(INT(COLUMN(T$1)/2) - 5) * ($A636-$H636)/9</f>
        <v>44111.111111111109</v>
      </c>
      <c r="U636" s="24">
        <f>MAX(0,S636*(1+inputs!$B$33)-MAX(0,inputs!$B$31*(T636-inputs!$B$30)))</f>
        <v>44274.544990718576</v>
      </c>
      <c r="V636" s="19">
        <f>$H636+(INT(COLUMN(V$1)/2) - 5) * ($A636-$H636)/9</f>
        <v>48933.333333333328</v>
      </c>
      <c r="W636" s="24">
        <f>MAX(0,U636*(1+inputs!$B$33)-MAX(0,inputs!$B$31*(V636-inputs!$B$30)))</f>
        <v>42351.223165579351</v>
      </c>
      <c r="X636" s="19">
        <f>$H636+(INT(COLUMN(X$1)/2) - 5) * ($A636-$H636)/9</f>
        <v>53755.555555555555</v>
      </c>
      <c r="Y636" s="24">
        <f>MAX(0,W636*(1+inputs!$B$33)-MAX(0,inputs!$B$31*(X636-inputs!$B$30)))</f>
        <v>39965.051513063037</v>
      </c>
      <c r="Z636" s="19">
        <f>IF(inputs!$B$27="YES",MAX(0,inputs!$B$31*(X636-inputs!$B$30)),0)</f>
        <v>0</v>
      </c>
      <c r="AA636" s="3">
        <f t="shared" si="41"/>
        <v>20686.25</v>
      </c>
      <c r="AB636" s="1">
        <f t="shared" si="42"/>
        <v>0.42</v>
      </c>
      <c r="AC636" s="8">
        <f t="shared" si="39"/>
        <v>42713.75</v>
      </c>
    </row>
    <row r="637" spans="1:29" x14ac:dyDescent="0.2">
      <c r="A637" s="11">
        <f t="shared" si="40"/>
        <v>63500</v>
      </c>
      <c r="B637" s="15">
        <f>inputs!$C$3-MAX(0,MIN((calculations!A637-inputs!$B$8)*0.5,inputs!$C$3))+IF(AND(inputs!$B$23="YES",A637&lt;=inputs!$B$25),inputs!$B$24,0)</f>
        <v>12570</v>
      </c>
      <c r="C637" s="15">
        <f>MAX(0,MIN(A637-B637,inputs!$C$4)*inputs!$B$3)</f>
        <v>7540</v>
      </c>
      <c r="D637" s="16">
        <f>MAX(0,(MIN(A637,inputs!$C$5)-(inputs!$C$4+B637))*inputs!$B$4)</f>
        <v>5292</v>
      </c>
      <c r="E637" s="16">
        <f>MAX(0, (calculations!A637-inputs!$C$5)*inputs!$B$5)</f>
        <v>0</v>
      </c>
      <c r="F637" s="19">
        <f>MAX(0,inputs!$B$13*(MIN(calculations!A637,inputs!$C$14)-inputs!$C$13))+MAX(0,inputs!$B$14*(calculations!A637-inputs!$C$14))</f>
        <v>5259.85</v>
      </c>
      <c r="G637" s="22">
        <f>MAX(MIN((calculations!A637-inputs!$B$21)/10000,100%),0) * inputs!$B$18</f>
        <v>2636.4</v>
      </c>
      <c r="H637" s="24">
        <f>MIN(inputs!$B$32,A637)</f>
        <v>20000</v>
      </c>
      <c r="I637" s="24">
        <f>inputs!$B$29*(1+inputs!$B$33)-MAX(0,inputs!$B$31*(H637-inputs!$B$30))</f>
        <v>46486.999999999993</v>
      </c>
      <c r="J637" s="19">
        <f>$H637+(INT(COLUMN(J$1)/2) - 5) * ($A637-$H637)/9</f>
        <v>20000</v>
      </c>
      <c r="K637" s="24">
        <f>MAX(0,I637*(1+inputs!$B$33)-MAX(0,inputs!$B$31*(J637-inputs!$B$30)))</f>
        <v>47184.304999999986</v>
      </c>
      <c r="L637" s="19">
        <f>$H637+(INT(COLUMN(L$1)/2) - 5) * ($A637-$H637)/9</f>
        <v>24833.333333333332</v>
      </c>
      <c r="M637" s="24">
        <f>MAX(0,K637*(1+inputs!$B$33)-MAX(0,inputs!$B$31*(L637-inputs!$B$30)))</f>
        <v>47473.629574999977</v>
      </c>
      <c r="N637" s="19">
        <f>$H637+(INT(COLUMN(N$1)/2) - 5) * ($A637-$H637)/9</f>
        <v>29666.666666666664</v>
      </c>
      <c r="O637" s="24">
        <f>MAX(0,M637*(1+inputs!$B$33)-MAX(0,inputs!$B$31*(N637-inputs!$B$30)))</f>
        <v>47332.294018624969</v>
      </c>
      <c r="P637" s="19">
        <f>$H637+(INT(COLUMN(P$1)/2) - 5) * ($A637-$H637)/9</f>
        <v>34500</v>
      </c>
      <c r="Q637" s="24">
        <f>MAX(0,O637*(1+inputs!$B$33)-MAX(0,inputs!$B$31*(P637-inputs!$B$30)))</f>
        <v>46753.838428904339</v>
      </c>
      <c r="R637" s="19">
        <f>$H637+(INT(COLUMN(R$1)/2) - 5) * ($A637-$H637)/9</f>
        <v>39333.333333333328</v>
      </c>
      <c r="S637" s="24">
        <f>MAX(0,Q637*(1+inputs!$B$33)-MAX(0,inputs!$B$31*(R637-inputs!$B$30)))</f>
        <v>45731.706005337895</v>
      </c>
      <c r="T637" s="19">
        <f>$H637+(INT(COLUMN(T$1)/2) - 5) * ($A637-$H637)/9</f>
        <v>44166.666666666672</v>
      </c>
      <c r="U637" s="24">
        <f>MAX(0,S637*(1+inputs!$B$33)-MAX(0,inputs!$B$31*(T637-inputs!$B$30)))</f>
        <v>44259.24159541796</v>
      </c>
      <c r="V637" s="19">
        <f>$H637+(INT(COLUMN(V$1)/2) - 5) * ($A637-$H637)/9</f>
        <v>49000</v>
      </c>
      <c r="W637" s="24">
        <f>MAX(0,U637*(1+inputs!$B$33)-MAX(0,inputs!$B$31*(V637-inputs!$B$30)))</f>
        <v>42329.690219349221</v>
      </c>
      <c r="X637" s="19">
        <f>$H637+(INT(COLUMN(X$1)/2) - 5) * ($A637-$H637)/9</f>
        <v>53833.333333333336</v>
      </c>
      <c r="Y637" s="24">
        <f>MAX(0,W637*(1+inputs!$B$33)-MAX(0,inputs!$B$31*(X637-inputs!$B$30)))</f>
        <v>39936.195572639452</v>
      </c>
      <c r="Z637" s="19">
        <f>IF(inputs!$B$27="YES",MAX(0,inputs!$B$31*(X637-inputs!$B$30)),0)</f>
        <v>0</v>
      </c>
      <c r="AA637" s="3">
        <f t="shared" si="41"/>
        <v>20728.25</v>
      </c>
      <c r="AB637" s="1">
        <f t="shared" si="42"/>
        <v>0.42</v>
      </c>
      <c r="AC637" s="8">
        <f t="shared" si="39"/>
        <v>42771.75</v>
      </c>
    </row>
    <row r="638" spans="1:29" x14ac:dyDescent="0.2">
      <c r="A638" s="11">
        <f t="shared" si="40"/>
        <v>63600</v>
      </c>
      <c r="B638" s="15">
        <f>inputs!$C$3-MAX(0,MIN((calculations!A638-inputs!$B$8)*0.5,inputs!$C$3))+IF(AND(inputs!$B$23="YES",A638&lt;=inputs!$B$25),inputs!$B$24,0)</f>
        <v>12570</v>
      </c>
      <c r="C638" s="15">
        <f>MAX(0,MIN(A638-B638,inputs!$C$4)*inputs!$B$3)</f>
        <v>7540</v>
      </c>
      <c r="D638" s="16">
        <f>MAX(0,(MIN(A638,inputs!$C$5)-(inputs!$C$4+B638))*inputs!$B$4)</f>
        <v>5332</v>
      </c>
      <c r="E638" s="16">
        <f>MAX(0, (calculations!A638-inputs!$C$5)*inputs!$B$5)</f>
        <v>0</v>
      </c>
      <c r="F638" s="19">
        <f>MAX(0,inputs!$B$13*(MIN(calculations!A638,inputs!$C$14)-inputs!$C$13))+MAX(0,inputs!$B$14*(calculations!A638-inputs!$C$14))</f>
        <v>5261.85</v>
      </c>
      <c r="G638" s="22">
        <f>MAX(MIN((calculations!A638-inputs!$B$21)/10000,100%),0) * inputs!$B$18</f>
        <v>2636.4</v>
      </c>
      <c r="H638" s="24">
        <f>MIN(inputs!$B$32,A638)</f>
        <v>20000</v>
      </c>
      <c r="I638" s="24">
        <f>inputs!$B$29*(1+inputs!$B$33)-MAX(0,inputs!$B$31*(H638-inputs!$B$30))</f>
        <v>46486.999999999993</v>
      </c>
      <c r="J638" s="19">
        <f>$H638+(INT(COLUMN(J$1)/2) - 5) * ($A638-$H638)/9</f>
        <v>20000</v>
      </c>
      <c r="K638" s="24">
        <f>MAX(0,I638*(1+inputs!$B$33)-MAX(0,inputs!$B$31*(J638-inputs!$B$30)))</f>
        <v>47184.304999999986</v>
      </c>
      <c r="L638" s="19">
        <f>$H638+(INT(COLUMN(L$1)/2) - 5) * ($A638-$H638)/9</f>
        <v>24844.444444444445</v>
      </c>
      <c r="M638" s="24">
        <f>MAX(0,K638*(1+inputs!$B$33)-MAX(0,inputs!$B$31*(L638-inputs!$B$30)))</f>
        <v>47472.629574999977</v>
      </c>
      <c r="N638" s="19">
        <f>$H638+(INT(COLUMN(N$1)/2) - 5) * ($A638-$H638)/9</f>
        <v>29688.888888888891</v>
      </c>
      <c r="O638" s="24">
        <f>MAX(0,M638*(1+inputs!$B$33)-MAX(0,inputs!$B$31*(N638-inputs!$B$30)))</f>
        <v>47329.279018624969</v>
      </c>
      <c r="P638" s="19">
        <f>$H638+(INT(COLUMN(P$1)/2) - 5) * ($A638-$H638)/9</f>
        <v>34533.333333333336</v>
      </c>
      <c r="Q638" s="24">
        <f>MAX(0,O638*(1+inputs!$B$33)-MAX(0,inputs!$B$31*(P638-inputs!$B$30)))</f>
        <v>46747.778203904338</v>
      </c>
      <c r="R638" s="19">
        <f>$H638+(INT(COLUMN(R$1)/2) - 5) * ($A638-$H638)/9</f>
        <v>39377.777777777781</v>
      </c>
      <c r="S638" s="24">
        <f>MAX(0,Q638*(1+inputs!$B$33)-MAX(0,inputs!$B$31*(R638-inputs!$B$30)))</f>
        <v>45721.554876962895</v>
      </c>
      <c r="T638" s="19">
        <f>$H638+(INT(COLUMN(T$1)/2) - 5) * ($A638-$H638)/9</f>
        <v>44222.222222222219</v>
      </c>
      <c r="U638" s="24">
        <f>MAX(0,S638*(1+inputs!$B$33)-MAX(0,inputs!$B$31*(T638-inputs!$B$30)))</f>
        <v>44243.938200117329</v>
      </c>
      <c r="V638" s="19">
        <f>$H638+(INT(COLUMN(V$1)/2) - 5) * ($A638-$H638)/9</f>
        <v>49066.666666666672</v>
      </c>
      <c r="W638" s="24">
        <f>MAX(0,U638*(1+inputs!$B$33)-MAX(0,inputs!$B$31*(V638-inputs!$B$30)))</f>
        <v>42308.157273119083</v>
      </c>
      <c r="X638" s="19">
        <f>$H638+(INT(COLUMN(X$1)/2) - 5) * ($A638-$H638)/9</f>
        <v>53911.111111111109</v>
      </c>
      <c r="Y638" s="24">
        <f>MAX(0,W638*(1+inputs!$B$33)-MAX(0,inputs!$B$31*(X638-inputs!$B$30)))</f>
        <v>39907.339632215866</v>
      </c>
      <c r="Z638" s="19">
        <f>IF(inputs!$B$27="YES",MAX(0,inputs!$B$31*(X638-inputs!$B$30)),0)</f>
        <v>0</v>
      </c>
      <c r="AA638" s="3">
        <f t="shared" si="41"/>
        <v>20770.25</v>
      </c>
      <c r="AB638" s="1">
        <f t="shared" si="42"/>
        <v>0.42</v>
      </c>
      <c r="AC638" s="8">
        <f t="shared" si="39"/>
        <v>42829.75</v>
      </c>
    </row>
    <row r="639" spans="1:29" x14ac:dyDescent="0.2">
      <c r="A639" s="11">
        <f t="shared" si="40"/>
        <v>63700</v>
      </c>
      <c r="B639" s="15">
        <f>inputs!$C$3-MAX(0,MIN((calculations!A639-inputs!$B$8)*0.5,inputs!$C$3))+IF(AND(inputs!$B$23="YES",A639&lt;=inputs!$B$25),inputs!$B$24,0)</f>
        <v>12570</v>
      </c>
      <c r="C639" s="15">
        <f>MAX(0,MIN(A639-B639,inputs!$C$4)*inputs!$B$3)</f>
        <v>7540</v>
      </c>
      <c r="D639" s="16">
        <f>MAX(0,(MIN(A639,inputs!$C$5)-(inputs!$C$4+B639))*inputs!$B$4)</f>
        <v>5372</v>
      </c>
      <c r="E639" s="16">
        <f>MAX(0, (calculations!A639-inputs!$C$5)*inputs!$B$5)</f>
        <v>0</v>
      </c>
      <c r="F639" s="19">
        <f>MAX(0,inputs!$B$13*(MIN(calculations!A639,inputs!$C$14)-inputs!$C$13))+MAX(0,inputs!$B$14*(calculations!A639-inputs!$C$14))</f>
        <v>5263.85</v>
      </c>
      <c r="G639" s="22">
        <f>MAX(MIN((calculations!A639-inputs!$B$21)/10000,100%),0) * inputs!$B$18</f>
        <v>2636.4</v>
      </c>
      <c r="H639" s="24">
        <f>MIN(inputs!$B$32,A639)</f>
        <v>20000</v>
      </c>
      <c r="I639" s="24">
        <f>inputs!$B$29*(1+inputs!$B$33)-MAX(0,inputs!$B$31*(H639-inputs!$B$30))</f>
        <v>46486.999999999993</v>
      </c>
      <c r="J639" s="19">
        <f>$H639+(INT(COLUMN(J$1)/2) - 5) * ($A639-$H639)/9</f>
        <v>20000</v>
      </c>
      <c r="K639" s="24">
        <f>MAX(0,I639*(1+inputs!$B$33)-MAX(0,inputs!$B$31*(J639-inputs!$B$30)))</f>
        <v>47184.304999999986</v>
      </c>
      <c r="L639" s="19">
        <f>$H639+(INT(COLUMN(L$1)/2) - 5) * ($A639-$H639)/9</f>
        <v>24855.555555555555</v>
      </c>
      <c r="M639" s="24">
        <f>MAX(0,K639*(1+inputs!$B$33)-MAX(0,inputs!$B$31*(L639-inputs!$B$30)))</f>
        <v>47471.629574999977</v>
      </c>
      <c r="N639" s="19">
        <f>$H639+(INT(COLUMN(N$1)/2) - 5) * ($A639-$H639)/9</f>
        <v>29711.111111111109</v>
      </c>
      <c r="O639" s="24">
        <f>MAX(0,M639*(1+inputs!$B$33)-MAX(0,inputs!$B$31*(N639-inputs!$B$30)))</f>
        <v>47326.26401862497</v>
      </c>
      <c r="P639" s="19">
        <f>$H639+(INT(COLUMN(P$1)/2) - 5) * ($A639-$H639)/9</f>
        <v>34566.666666666664</v>
      </c>
      <c r="Q639" s="24">
        <f>MAX(0,O639*(1+inputs!$B$33)-MAX(0,inputs!$B$31*(P639-inputs!$B$30)))</f>
        <v>46741.717978904337</v>
      </c>
      <c r="R639" s="19">
        <f>$H639+(INT(COLUMN(R$1)/2) - 5) * ($A639-$H639)/9</f>
        <v>39422.222222222219</v>
      </c>
      <c r="S639" s="24">
        <f>MAX(0,Q639*(1+inputs!$B$33)-MAX(0,inputs!$B$31*(R639-inputs!$B$30)))</f>
        <v>45711.403748587894</v>
      </c>
      <c r="T639" s="19">
        <f>$H639+(INT(COLUMN(T$1)/2) - 5) * ($A639-$H639)/9</f>
        <v>44277.777777777781</v>
      </c>
      <c r="U639" s="24">
        <f>MAX(0,S639*(1+inputs!$B$33)-MAX(0,inputs!$B$31*(T639-inputs!$B$30)))</f>
        <v>44228.634804816706</v>
      </c>
      <c r="V639" s="19">
        <f>$H639+(INT(COLUMN(V$1)/2) - 5) * ($A639-$H639)/9</f>
        <v>49133.333333333328</v>
      </c>
      <c r="W639" s="24">
        <f>MAX(0,U639*(1+inputs!$B$33)-MAX(0,inputs!$B$31*(V639-inputs!$B$30)))</f>
        <v>42286.624326888952</v>
      </c>
      <c r="X639" s="19">
        <f>$H639+(INT(COLUMN(X$1)/2) - 5) * ($A639-$H639)/9</f>
        <v>53988.888888888891</v>
      </c>
      <c r="Y639" s="24">
        <f>MAX(0,W639*(1+inputs!$B$33)-MAX(0,inputs!$B$31*(X639-inputs!$B$30)))</f>
        <v>39878.48369179228</v>
      </c>
      <c r="Z639" s="19">
        <f>IF(inputs!$B$27="YES",MAX(0,inputs!$B$31*(X639-inputs!$B$30)),0)</f>
        <v>0</v>
      </c>
      <c r="AA639" s="3">
        <f t="shared" si="41"/>
        <v>20812.25</v>
      </c>
      <c r="AB639" s="1">
        <f t="shared" si="42"/>
        <v>0.42</v>
      </c>
      <c r="AC639" s="8">
        <f t="shared" si="39"/>
        <v>42887.75</v>
      </c>
    </row>
    <row r="640" spans="1:29" x14ac:dyDescent="0.2">
      <c r="A640" s="11">
        <f t="shared" si="40"/>
        <v>63800</v>
      </c>
      <c r="B640" s="15">
        <f>inputs!$C$3-MAX(0,MIN((calculations!A640-inputs!$B$8)*0.5,inputs!$C$3))+IF(AND(inputs!$B$23="YES",A640&lt;=inputs!$B$25),inputs!$B$24,0)</f>
        <v>12570</v>
      </c>
      <c r="C640" s="15">
        <f>MAX(0,MIN(A640-B640,inputs!$C$4)*inputs!$B$3)</f>
        <v>7540</v>
      </c>
      <c r="D640" s="16">
        <f>MAX(0,(MIN(A640,inputs!$C$5)-(inputs!$C$4+B640))*inputs!$B$4)</f>
        <v>5412</v>
      </c>
      <c r="E640" s="16">
        <f>MAX(0, (calculations!A640-inputs!$C$5)*inputs!$B$5)</f>
        <v>0</v>
      </c>
      <c r="F640" s="19">
        <f>MAX(0,inputs!$B$13*(MIN(calculations!A640,inputs!$C$14)-inputs!$C$13))+MAX(0,inputs!$B$14*(calculations!A640-inputs!$C$14))</f>
        <v>5265.85</v>
      </c>
      <c r="G640" s="22">
        <f>MAX(MIN((calculations!A640-inputs!$B$21)/10000,100%),0) * inputs!$B$18</f>
        <v>2636.4</v>
      </c>
      <c r="H640" s="24">
        <f>MIN(inputs!$B$32,A640)</f>
        <v>20000</v>
      </c>
      <c r="I640" s="24">
        <f>inputs!$B$29*(1+inputs!$B$33)-MAX(0,inputs!$B$31*(H640-inputs!$B$30))</f>
        <v>46486.999999999993</v>
      </c>
      <c r="J640" s="19">
        <f>$H640+(INT(COLUMN(J$1)/2) - 5) * ($A640-$H640)/9</f>
        <v>20000</v>
      </c>
      <c r="K640" s="24">
        <f>MAX(0,I640*(1+inputs!$B$33)-MAX(0,inputs!$B$31*(J640-inputs!$B$30)))</f>
        <v>47184.304999999986</v>
      </c>
      <c r="L640" s="19">
        <f>$H640+(INT(COLUMN(L$1)/2) - 5) * ($A640-$H640)/9</f>
        <v>24866.666666666668</v>
      </c>
      <c r="M640" s="24">
        <f>MAX(0,K640*(1+inputs!$B$33)-MAX(0,inputs!$B$31*(L640-inputs!$B$30)))</f>
        <v>47470.629574999977</v>
      </c>
      <c r="N640" s="19">
        <f>$H640+(INT(COLUMN(N$1)/2) - 5) * ($A640-$H640)/9</f>
        <v>29733.333333333336</v>
      </c>
      <c r="O640" s="24">
        <f>MAX(0,M640*(1+inputs!$B$33)-MAX(0,inputs!$B$31*(N640-inputs!$B$30)))</f>
        <v>47323.249018624971</v>
      </c>
      <c r="P640" s="19">
        <f>$H640+(INT(COLUMN(P$1)/2) - 5) * ($A640-$H640)/9</f>
        <v>34600</v>
      </c>
      <c r="Q640" s="24">
        <f>MAX(0,O640*(1+inputs!$B$33)-MAX(0,inputs!$B$31*(P640-inputs!$B$30)))</f>
        <v>46735.657753904336</v>
      </c>
      <c r="R640" s="19">
        <f>$H640+(INT(COLUMN(R$1)/2) - 5) * ($A640-$H640)/9</f>
        <v>39466.666666666672</v>
      </c>
      <c r="S640" s="24">
        <f>MAX(0,Q640*(1+inputs!$B$33)-MAX(0,inputs!$B$31*(R640-inputs!$B$30)))</f>
        <v>45701.252620212894</v>
      </c>
      <c r="T640" s="19">
        <f>$H640+(INT(COLUMN(T$1)/2) - 5) * ($A640-$H640)/9</f>
        <v>44333.333333333328</v>
      </c>
      <c r="U640" s="24">
        <f>MAX(0,S640*(1+inputs!$B$33)-MAX(0,inputs!$B$31*(T640-inputs!$B$30)))</f>
        <v>44213.331409516082</v>
      </c>
      <c r="V640" s="19">
        <f>$H640+(INT(COLUMN(V$1)/2) - 5) * ($A640-$H640)/9</f>
        <v>49200</v>
      </c>
      <c r="W640" s="24">
        <f>MAX(0,U640*(1+inputs!$B$33)-MAX(0,inputs!$B$31*(V640-inputs!$B$30)))</f>
        <v>42265.091380658814</v>
      </c>
      <c r="X640" s="19">
        <f>$H640+(INT(COLUMN(X$1)/2) - 5) * ($A640-$H640)/9</f>
        <v>54066.666666666664</v>
      </c>
      <c r="Y640" s="24">
        <f>MAX(0,W640*(1+inputs!$B$33)-MAX(0,inputs!$B$31*(X640-inputs!$B$30)))</f>
        <v>39849.627751368687</v>
      </c>
      <c r="Z640" s="19">
        <f>IF(inputs!$B$27="YES",MAX(0,inputs!$B$31*(X640-inputs!$B$30)),0)</f>
        <v>0</v>
      </c>
      <c r="AA640" s="3">
        <f t="shared" si="41"/>
        <v>20854.25</v>
      </c>
      <c r="AB640" s="1">
        <f t="shared" si="42"/>
        <v>0.42</v>
      </c>
      <c r="AC640" s="8">
        <f t="shared" si="39"/>
        <v>42945.75</v>
      </c>
    </row>
    <row r="641" spans="1:29" x14ac:dyDescent="0.2">
      <c r="A641" s="11">
        <f t="shared" si="40"/>
        <v>63900</v>
      </c>
      <c r="B641" s="15">
        <f>inputs!$C$3-MAX(0,MIN((calculations!A641-inputs!$B$8)*0.5,inputs!$C$3))+IF(AND(inputs!$B$23="YES",A641&lt;=inputs!$B$25),inputs!$B$24,0)</f>
        <v>12570</v>
      </c>
      <c r="C641" s="15">
        <f>MAX(0,MIN(A641-B641,inputs!$C$4)*inputs!$B$3)</f>
        <v>7540</v>
      </c>
      <c r="D641" s="16">
        <f>MAX(0,(MIN(A641,inputs!$C$5)-(inputs!$C$4+B641))*inputs!$B$4)</f>
        <v>5452</v>
      </c>
      <c r="E641" s="16">
        <f>MAX(0, (calculations!A641-inputs!$C$5)*inputs!$B$5)</f>
        <v>0</v>
      </c>
      <c r="F641" s="19">
        <f>MAX(0,inputs!$B$13*(MIN(calculations!A641,inputs!$C$14)-inputs!$C$13))+MAX(0,inputs!$B$14*(calculations!A641-inputs!$C$14))</f>
        <v>5267.85</v>
      </c>
      <c r="G641" s="22">
        <f>MAX(MIN((calculations!A641-inputs!$B$21)/10000,100%),0) * inputs!$B$18</f>
        <v>2636.4</v>
      </c>
      <c r="H641" s="24">
        <f>MIN(inputs!$B$32,A641)</f>
        <v>20000</v>
      </c>
      <c r="I641" s="24">
        <f>inputs!$B$29*(1+inputs!$B$33)-MAX(0,inputs!$B$31*(H641-inputs!$B$30))</f>
        <v>46486.999999999993</v>
      </c>
      <c r="J641" s="19">
        <f>$H641+(INT(COLUMN(J$1)/2) - 5) * ($A641-$H641)/9</f>
        <v>20000</v>
      </c>
      <c r="K641" s="24">
        <f>MAX(0,I641*(1+inputs!$B$33)-MAX(0,inputs!$B$31*(J641-inputs!$B$30)))</f>
        <v>47184.304999999986</v>
      </c>
      <c r="L641" s="19">
        <f>$H641+(INT(COLUMN(L$1)/2) - 5) * ($A641-$H641)/9</f>
        <v>24877.777777777777</v>
      </c>
      <c r="M641" s="24">
        <f>MAX(0,K641*(1+inputs!$B$33)-MAX(0,inputs!$B$31*(L641-inputs!$B$30)))</f>
        <v>47469.629574999977</v>
      </c>
      <c r="N641" s="19">
        <f>$H641+(INT(COLUMN(N$1)/2) - 5) * ($A641-$H641)/9</f>
        <v>29755.555555555555</v>
      </c>
      <c r="O641" s="24">
        <f>MAX(0,M641*(1+inputs!$B$33)-MAX(0,inputs!$B$31*(N641-inputs!$B$30)))</f>
        <v>47320.234018624971</v>
      </c>
      <c r="P641" s="19">
        <f>$H641+(INT(COLUMN(P$1)/2) - 5) * ($A641-$H641)/9</f>
        <v>34633.333333333336</v>
      </c>
      <c r="Q641" s="24">
        <f>MAX(0,O641*(1+inputs!$B$33)-MAX(0,inputs!$B$31*(P641-inputs!$B$30)))</f>
        <v>46729.597528904342</v>
      </c>
      <c r="R641" s="19">
        <f>$H641+(INT(COLUMN(R$1)/2) - 5) * ($A641-$H641)/9</f>
        <v>39511.111111111109</v>
      </c>
      <c r="S641" s="24">
        <f>MAX(0,Q641*(1+inputs!$B$33)-MAX(0,inputs!$B$31*(R641-inputs!$B$30)))</f>
        <v>45691.101491837901</v>
      </c>
      <c r="T641" s="19">
        <f>$H641+(INT(COLUMN(T$1)/2) - 5) * ($A641-$H641)/9</f>
        <v>44388.888888888891</v>
      </c>
      <c r="U641" s="24">
        <f>MAX(0,S641*(1+inputs!$B$33)-MAX(0,inputs!$B$31*(T641-inputs!$B$30)))</f>
        <v>44198.028014215459</v>
      </c>
      <c r="V641" s="19">
        <f>$H641+(INT(COLUMN(V$1)/2) - 5) * ($A641-$H641)/9</f>
        <v>49266.666666666672</v>
      </c>
      <c r="W641" s="24">
        <f>MAX(0,U641*(1+inputs!$B$33)-MAX(0,inputs!$B$31*(V641-inputs!$B$30)))</f>
        <v>42243.558434428684</v>
      </c>
      <c r="X641" s="19">
        <f>$H641+(INT(COLUMN(X$1)/2) - 5) * ($A641-$H641)/9</f>
        <v>54144.444444444445</v>
      </c>
      <c r="Y641" s="24">
        <f>MAX(0,W641*(1+inputs!$B$33)-MAX(0,inputs!$B$31*(X641-inputs!$B$30)))</f>
        <v>39820.771810945109</v>
      </c>
      <c r="Z641" s="19">
        <f>IF(inputs!$B$27="YES",MAX(0,inputs!$B$31*(X641-inputs!$B$30)),0)</f>
        <v>0</v>
      </c>
      <c r="AA641" s="3">
        <f t="shared" si="41"/>
        <v>20896.25</v>
      </c>
      <c r="AB641" s="1">
        <f t="shared" si="42"/>
        <v>0.42</v>
      </c>
      <c r="AC641" s="8">
        <f t="shared" ref="AC641:AC704" si="43">A641-AA641</f>
        <v>43003.75</v>
      </c>
    </row>
    <row r="642" spans="1:29" x14ac:dyDescent="0.2">
      <c r="A642" s="11">
        <f t="shared" si="40"/>
        <v>64000</v>
      </c>
      <c r="B642" s="15">
        <f>inputs!$C$3-MAX(0,MIN((calculations!A642-inputs!$B$8)*0.5,inputs!$C$3))+IF(AND(inputs!$B$23="YES",A642&lt;=inputs!$B$25),inputs!$B$24,0)</f>
        <v>12570</v>
      </c>
      <c r="C642" s="15">
        <f>MAX(0,MIN(A642-B642,inputs!$C$4)*inputs!$B$3)</f>
        <v>7540</v>
      </c>
      <c r="D642" s="16">
        <f>MAX(0,(MIN(A642,inputs!$C$5)-(inputs!$C$4+B642))*inputs!$B$4)</f>
        <v>5492</v>
      </c>
      <c r="E642" s="16">
        <f>MAX(0, (calculations!A642-inputs!$C$5)*inputs!$B$5)</f>
        <v>0</v>
      </c>
      <c r="F642" s="19">
        <f>MAX(0,inputs!$B$13*(MIN(calculations!A642,inputs!$C$14)-inputs!$C$13))+MAX(0,inputs!$B$14*(calculations!A642-inputs!$C$14))</f>
        <v>5269.85</v>
      </c>
      <c r="G642" s="22">
        <f>MAX(MIN((calculations!A642-inputs!$B$21)/10000,100%),0) * inputs!$B$18</f>
        <v>2636.4</v>
      </c>
      <c r="H642" s="24">
        <f>MIN(inputs!$B$32,A642)</f>
        <v>20000</v>
      </c>
      <c r="I642" s="24">
        <f>inputs!$B$29*(1+inputs!$B$33)-MAX(0,inputs!$B$31*(H642-inputs!$B$30))</f>
        <v>46486.999999999993</v>
      </c>
      <c r="J642" s="19">
        <f>$H642+(INT(COLUMN(J$1)/2) - 5) * ($A642-$H642)/9</f>
        <v>20000</v>
      </c>
      <c r="K642" s="24">
        <f>MAX(0,I642*(1+inputs!$B$33)-MAX(0,inputs!$B$31*(J642-inputs!$B$30)))</f>
        <v>47184.304999999986</v>
      </c>
      <c r="L642" s="19">
        <f>$H642+(INT(COLUMN(L$1)/2) - 5) * ($A642-$H642)/9</f>
        <v>24888.888888888891</v>
      </c>
      <c r="M642" s="24">
        <f>MAX(0,K642*(1+inputs!$B$33)-MAX(0,inputs!$B$31*(L642-inputs!$B$30)))</f>
        <v>47468.629574999977</v>
      </c>
      <c r="N642" s="19">
        <f>$H642+(INT(COLUMN(N$1)/2) - 5) * ($A642-$H642)/9</f>
        <v>29777.777777777777</v>
      </c>
      <c r="O642" s="24">
        <f>MAX(0,M642*(1+inputs!$B$33)-MAX(0,inputs!$B$31*(N642-inputs!$B$30)))</f>
        <v>47317.219018624972</v>
      </c>
      <c r="P642" s="19">
        <f>$H642+(INT(COLUMN(P$1)/2) - 5) * ($A642-$H642)/9</f>
        <v>34666.666666666664</v>
      </c>
      <c r="Q642" s="24">
        <f>MAX(0,O642*(1+inputs!$B$33)-MAX(0,inputs!$B$31*(P642-inputs!$B$30)))</f>
        <v>46723.537303904341</v>
      </c>
      <c r="R642" s="19">
        <f>$H642+(INT(COLUMN(R$1)/2) - 5) * ($A642-$H642)/9</f>
        <v>39555.555555555555</v>
      </c>
      <c r="S642" s="24">
        <f>MAX(0,Q642*(1+inputs!$B$33)-MAX(0,inputs!$B$31*(R642-inputs!$B$30)))</f>
        <v>45680.9503634629</v>
      </c>
      <c r="T642" s="19">
        <f>$H642+(INT(COLUMN(T$1)/2) - 5) * ($A642-$H642)/9</f>
        <v>44444.444444444445</v>
      </c>
      <c r="U642" s="24">
        <f>MAX(0,S642*(1+inputs!$B$33)-MAX(0,inputs!$B$31*(T642-inputs!$B$30)))</f>
        <v>44182.724618914835</v>
      </c>
      <c r="V642" s="19">
        <f>$H642+(INT(COLUMN(V$1)/2) - 5) * ($A642-$H642)/9</f>
        <v>49333.333333333328</v>
      </c>
      <c r="W642" s="24">
        <f>MAX(0,U642*(1+inputs!$B$33)-MAX(0,inputs!$B$31*(V642-inputs!$B$30)))</f>
        <v>42222.025488198553</v>
      </c>
      <c r="X642" s="19">
        <f>$H642+(INT(COLUMN(X$1)/2) - 5) * ($A642-$H642)/9</f>
        <v>54222.222222222219</v>
      </c>
      <c r="Y642" s="24">
        <f>MAX(0,W642*(1+inputs!$B$33)-MAX(0,inputs!$B$31*(X642-inputs!$B$30)))</f>
        <v>39791.915870521523</v>
      </c>
      <c r="Z642" s="19">
        <f>IF(inputs!$B$27="YES",MAX(0,inputs!$B$31*(X642-inputs!$B$30)),0)</f>
        <v>0</v>
      </c>
      <c r="AA642" s="3">
        <f t="shared" si="41"/>
        <v>20938.25</v>
      </c>
      <c r="AB642" s="1">
        <f t="shared" si="42"/>
        <v>0.42</v>
      </c>
      <c r="AC642" s="8">
        <f t="shared" si="43"/>
        <v>43061.75</v>
      </c>
    </row>
    <row r="643" spans="1:29" x14ac:dyDescent="0.2">
      <c r="A643" s="11">
        <f t="shared" ref="A643:A706" si="44">(ROW(A643)-2)*100</f>
        <v>64100</v>
      </c>
      <c r="B643" s="15">
        <f>inputs!$C$3-MAX(0,MIN((calculations!A643-inputs!$B$8)*0.5,inputs!$C$3))+IF(AND(inputs!$B$23="YES",A643&lt;=inputs!$B$25),inputs!$B$24,0)</f>
        <v>12570</v>
      </c>
      <c r="C643" s="15">
        <f>MAX(0,MIN(A643-B643,inputs!$C$4)*inputs!$B$3)</f>
        <v>7540</v>
      </c>
      <c r="D643" s="16">
        <f>MAX(0,(MIN(A643,inputs!$C$5)-(inputs!$C$4+B643))*inputs!$B$4)</f>
        <v>5532</v>
      </c>
      <c r="E643" s="16">
        <f>MAX(0, (calculations!A643-inputs!$C$5)*inputs!$B$5)</f>
        <v>0</v>
      </c>
      <c r="F643" s="19">
        <f>MAX(0,inputs!$B$13*(MIN(calculations!A643,inputs!$C$14)-inputs!$C$13))+MAX(0,inputs!$B$14*(calculations!A643-inputs!$C$14))</f>
        <v>5271.85</v>
      </c>
      <c r="G643" s="22">
        <f>MAX(MIN((calculations!A643-inputs!$B$21)/10000,100%),0) * inputs!$B$18</f>
        <v>2636.4</v>
      </c>
      <c r="H643" s="24">
        <f>MIN(inputs!$B$32,A643)</f>
        <v>20000</v>
      </c>
      <c r="I643" s="24">
        <f>inputs!$B$29*(1+inputs!$B$33)-MAX(0,inputs!$B$31*(H643-inputs!$B$30))</f>
        <v>46486.999999999993</v>
      </c>
      <c r="J643" s="19">
        <f>$H643+(INT(COLUMN(J$1)/2) - 5) * ($A643-$H643)/9</f>
        <v>20000</v>
      </c>
      <c r="K643" s="24">
        <f>MAX(0,I643*(1+inputs!$B$33)-MAX(0,inputs!$B$31*(J643-inputs!$B$30)))</f>
        <v>47184.304999999986</v>
      </c>
      <c r="L643" s="19">
        <f>$H643+(INT(COLUMN(L$1)/2) - 5) * ($A643-$H643)/9</f>
        <v>24900</v>
      </c>
      <c r="M643" s="24">
        <f>MAX(0,K643*(1+inputs!$B$33)-MAX(0,inputs!$B$31*(L643-inputs!$B$30)))</f>
        <v>47467.629574999977</v>
      </c>
      <c r="N643" s="19">
        <f>$H643+(INT(COLUMN(N$1)/2) - 5) * ($A643-$H643)/9</f>
        <v>29800</v>
      </c>
      <c r="O643" s="24">
        <f>MAX(0,M643*(1+inputs!$B$33)-MAX(0,inputs!$B$31*(N643-inputs!$B$30)))</f>
        <v>47314.204018624972</v>
      </c>
      <c r="P643" s="19">
        <f>$H643+(INT(COLUMN(P$1)/2) - 5) * ($A643-$H643)/9</f>
        <v>34700</v>
      </c>
      <c r="Q643" s="24">
        <f>MAX(0,O643*(1+inputs!$B$33)-MAX(0,inputs!$B$31*(P643-inputs!$B$30)))</f>
        <v>46717.47707890434</v>
      </c>
      <c r="R643" s="19">
        <f>$H643+(INT(COLUMN(R$1)/2) - 5) * ($A643-$H643)/9</f>
        <v>39600</v>
      </c>
      <c r="S643" s="24">
        <f>MAX(0,Q643*(1+inputs!$B$33)-MAX(0,inputs!$B$31*(R643-inputs!$B$30)))</f>
        <v>45670.799235087899</v>
      </c>
      <c r="T643" s="19">
        <f>$H643+(INT(COLUMN(T$1)/2) - 5) * ($A643-$H643)/9</f>
        <v>44500</v>
      </c>
      <c r="U643" s="24">
        <f>MAX(0,S643*(1+inputs!$B$33)-MAX(0,inputs!$B$31*(T643-inputs!$B$30)))</f>
        <v>44167.421223614212</v>
      </c>
      <c r="V643" s="19">
        <f>$H643+(INT(COLUMN(V$1)/2) - 5) * ($A643-$H643)/9</f>
        <v>49400</v>
      </c>
      <c r="W643" s="24">
        <f>MAX(0,U643*(1+inputs!$B$33)-MAX(0,inputs!$B$31*(V643-inputs!$B$30)))</f>
        <v>42200.492541968415</v>
      </c>
      <c r="X643" s="19">
        <f>$H643+(INT(COLUMN(X$1)/2) - 5) * ($A643-$H643)/9</f>
        <v>54300</v>
      </c>
      <c r="Y643" s="24">
        <f>MAX(0,W643*(1+inputs!$B$33)-MAX(0,inputs!$B$31*(X643-inputs!$B$30)))</f>
        <v>39763.059930097937</v>
      </c>
      <c r="Z643" s="19">
        <f>IF(inputs!$B$27="YES",MAX(0,inputs!$B$31*(X643-inputs!$B$30)),0)</f>
        <v>0</v>
      </c>
      <c r="AA643" s="3">
        <f t="shared" ref="AA643:AA706" si="45">SUM(C643:G643)+Z643</f>
        <v>20980.25</v>
      </c>
      <c r="AB643" s="1">
        <f t="shared" ref="AB643:AB706" si="46">(AA644-AA643)/100</f>
        <v>0.42</v>
      </c>
      <c r="AC643" s="8">
        <f t="shared" si="43"/>
        <v>43119.75</v>
      </c>
    </row>
    <row r="644" spans="1:29" x14ac:dyDescent="0.2">
      <c r="A644" s="11">
        <f t="shared" si="44"/>
        <v>64200</v>
      </c>
      <c r="B644" s="15">
        <f>inputs!$C$3-MAX(0,MIN((calculations!A644-inputs!$B$8)*0.5,inputs!$C$3))+IF(AND(inputs!$B$23="YES",A644&lt;=inputs!$B$25),inputs!$B$24,0)</f>
        <v>12570</v>
      </c>
      <c r="C644" s="15">
        <f>MAX(0,MIN(A644-B644,inputs!$C$4)*inputs!$B$3)</f>
        <v>7540</v>
      </c>
      <c r="D644" s="16">
        <f>MAX(0,(MIN(A644,inputs!$C$5)-(inputs!$C$4+B644))*inputs!$B$4)</f>
        <v>5572</v>
      </c>
      <c r="E644" s="16">
        <f>MAX(0, (calculations!A644-inputs!$C$5)*inputs!$B$5)</f>
        <v>0</v>
      </c>
      <c r="F644" s="19">
        <f>MAX(0,inputs!$B$13*(MIN(calculations!A644,inputs!$C$14)-inputs!$C$13))+MAX(0,inputs!$B$14*(calculations!A644-inputs!$C$14))</f>
        <v>5273.85</v>
      </c>
      <c r="G644" s="22">
        <f>MAX(MIN((calculations!A644-inputs!$B$21)/10000,100%),0) * inputs!$B$18</f>
        <v>2636.4</v>
      </c>
      <c r="H644" s="24">
        <f>MIN(inputs!$B$32,A644)</f>
        <v>20000</v>
      </c>
      <c r="I644" s="24">
        <f>inputs!$B$29*(1+inputs!$B$33)-MAX(0,inputs!$B$31*(H644-inputs!$B$30))</f>
        <v>46486.999999999993</v>
      </c>
      <c r="J644" s="19">
        <f>$H644+(INT(COLUMN(J$1)/2) - 5) * ($A644-$H644)/9</f>
        <v>20000</v>
      </c>
      <c r="K644" s="24">
        <f>MAX(0,I644*(1+inputs!$B$33)-MAX(0,inputs!$B$31*(J644-inputs!$B$30)))</f>
        <v>47184.304999999986</v>
      </c>
      <c r="L644" s="19">
        <f>$H644+(INT(COLUMN(L$1)/2) - 5) * ($A644-$H644)/9</f>
        <v>24911.111111111109</v>
      </c>
      <c r="M644" s="24">
        <f>MAX(0,K644*(1+inputs!$B$33)-MAX(0,inputs!$B$31*(L644-inputs!$B$30)))</f>
        <v>47466.629574999977</v>
      </c>
      <c r="N644" s="19">
        <f>$H644+(INT(COLUMN(N$1)/2) - 5) * ($A644-$H644)/9</f>
        <v>29822.222222222223</v>
      </c>
      <c r="O644" s="24">
        <f>MAX(0,M644*(1+inputs!$B$33)-MAX(0,inputs!$B$31*(N644-inputs!$B$30)))</f>
        <v>47311.189018624973</v>
      </c>
      <c r="P644" s="19">
        <f>$H644+(INT(COLUMN(P$1)/2) - 5) * ($A644-$H644)/9</f>
        <v>34733.333333333336</v>
      </c>
      <c r="Q644" s="24">
        <f>MAX(0,O644*(1+inputs!$B$33)-MAX(0,inputs!$B$31*(P644-inputs!$B$30)))</f>
        <v>46711.416853904338</v>
      </c>
      <c r="R644" s="19">
        <f>$H644+(INT(COLUMN(R$1)/2) - 5) * ($A644-$H644)/9</f>
        <v>39644.444444444445</v>
      </c>
      <c r="S644" s="24">
        <f>MAX(0,Q644*(1+inputs!$B$33)-MAX(0,inputs!$B$31*(R644-inputs!$B$30)))</f>
        <v>45660.648106712899</v>
      </c>
      <c r="T644" s="19">
        <f>$H644+(INT(COLUMN(T$1)/2) - 5) * ($A644-$H644)/9</f>
        <v>44555.555555555555</v>
      </c>
      <c r="U644" s="24">
        <f>MAX(0,S644*(1+inputs!$B$33)-MAX(0,inputs!$B$31*(T644-inputs!$B$30)))</f>
        <v>44152.117828313589</v>
      </c>
      <c r="V644" s="19">
        <f>$H644+(INT(COLUMN(V$1)/2) - 5) * ($A644-$H644)/9</f>
        <v>49466.666666666672</v>
      </c>
      <c r="W644" s="24">
        <f>MAX(0,U644*(1+inputs!$B$33)-MAX(0,inputs!$B$31*(V644-inputs!$B$30)))</f>
        <v>42178.959595738284</v>
      </c>
      <c r="X644" s="19">
        <f>$H644+(INT(COLUMN(X$1)/2) - 5) * ($A644-$H644)/9</f>
        <v>54377.777777777781</v>
      </c>
      <c r="Y644" s="24">
        <f>MAX(0,W644*(1+inputs!$B$33)-MAX(0,inputs!$B$31*(X644-inputs!$B$30)))</f>
        <v>39734.203989674352</v>
      </c>
      <c r="Z644" s="19">
        <f>IF(inputs!$B$27="YES",MAX(0,inputs!$B$31*(X644-inputs!$B$30)),0)</f>
        <v>0</v>
      </c>
      <c r="AA644" s="3">
        <f t="shared" si="45"/>
        <v>21022.25</v>
      </c>
      <c r="AB644" s="1">
        <f t="shared" si="46"/>
        <v>0.42</v>
      </c>
      <c r="AC644" s="8">
        <f t="shared" si="43"/>
        <v>43177.75</v>
      </c>
    </row>
    <row r="645" spans="1:29" x14ac:dyDescent="0.2">
      <c r="A645" s="11">
        <f t="shared" si="44"/>
        <v>64300</v>
      </c>
      <c r="B645" s="15">
        <f>inputs!$C$3-MAX(0,MIN((calculations!A645-inputs!$B$8)*0.5,inputs!$C$3))+IF(AND(inputs!$B$23="YES",A645&lt;=inputs!$B$25),inputs!$B$24,0)</f>
        <v>12570</v>
      </c>
      <c r="C645" s="15">
        <f>MAX(0,MIN(A645-B645,inputs!$C$4)*inputs!$B$3)</f>
        <v>7540</v>
      </c>
      <c r="D645" s="16">
        <f>MAX(0,(MIN(A645,inputs!$C$5)-(inputs!$C$4+B645))*inputs!$B$4)</f>
        <v>5612</v>
      </c>
      <c r="E645" s="16">
        <f>MAX(0, (calculations!A645-inputs!$C$5)*inputs!$B$5)</f>
        <v>0</v>
      </c>
      <c r="F645" s="19">
        <f>MAX(0,inputs!$B$13*(MIN(calculations!A645,inputs!$C$14)-inputs!$C$13))+MAX(0,inputs!$B$14*(calculations!A645-inputs!$C$14))</f>
        <v>5275.85</v>
      </c>
      <c r="G645" s="22">
        <f>MAX(MIN((calculations!A645-inputs!$B$21)/10000,100%),0) * inputs!$B$18</f>
        <v>2636.4</v>
      </c>
      <c r="H645" s="24">
        <f>MIN(inputs!$B$32,A645)</f>
        <v>20000</v>
      </c>
      <c r="I645" s="24">
        <f>inputs!$B$29*(1+inputs!$B$33)-MAX(0,inputs!$B$31*(H645-inputs!$B$30))</f>
        <v>46486.999999999993</v>
      </c>
      <c r="J645" s="19">
        <f>$H645+(INT(COLUMN(J$1)/2) - 5) * ($A645-$H645)/9</f>
        <v>20000</v>
      </c>
      <c r="K645" s="24">
        <f>MAX(0,I645*(1+inputs!$B$33)-MAX(0,inputs!$B$31*(J645-inputs!$B$30)))</f>
        <v>47184.304999999986</v>
      </c>
      <c r="L645" s="19">
        <f>$H645+(INT(COLUMN(L$1)/2) - 5) * ($A645-$H645)/9</f>
        <v>24922.222222222223</v>
      </c>
      <c r="M645" s="24">
        <f>MAX(0,K645*(1+inputs!$B$33)-MAX(0,inputs!$B$31*(L645-inputs!$B$30)))</f>
        <v>47465.629574999977</v>
      </c>
      <c r="N645" s="19">
        <f>$H645+(INT(COLUMN(N$1)/2) - 5) * ($A645-$H645)/9</f>
        <v>29844.444444444445</v>
      </c>
      <c r="O645" s="24">
        <f>MAX(0,M645*(1+inputs!$B$33)-MAX(0,inputs!$B$31*(N645-inputs!$B$30)))</f>
        <v>47308.174018624966</v>
      </c>
      <c r="P645" s="19">
        <f>$H645+(INT(COLUMN(P$1)/2) - 5) * ($A645-$H645)/9</f>
        <v>34766.666666666664</v>
      </c>
      <c r="Q645" s="24">
        <f>MAX(0,O645*(1+inputs!$B$33)-MAX(0,inputs!$B$31*(P645-inputs!$B$30)))</f>
        <v>46705.356628904337</v>
      </c>
      <c r="R645" s="19">
        <f>$H645+(INT(COLUMN(R$1)/2) - 5) * ($A645-$H645)/9</f>
        <v>39688.888888888891</v>
      </c>
      <c r="S645" s="24">
        <f>MAX(0,Q645*(1+inputs!$B$33)-MAX(0,inputs!$B$31*(R645-inputs!$B$30)))</f>
        <v>45650.496978337898</v>
      </c>
      <c r="T645" s="19">
        <f>$H645+(INT(COLUMN(T$1)/2) - 5) * ($A645-$H645)/9</f>
        <v>44611.111111111109</v>
      </c>
      <c r="U645" s="24">
        <f>MAX(0,S645*(1+inputs!$B$33)-MAX(0,inputs!$B$31*(T645-inputs!$B$30)))</f>
        <v>44136.814433012958</v>
      </c>
      <c r="V645" s="19">
        <f>$H645+(INT(COLUMN(V$1)/2) - 5) * ($A645-$H645)/9</f>
        <v>49533.333333333328</v>
      </c>
      <c r="W645" s="24">
        <f>MAX(0,U645*(1+inputs!$B$33)-MAX(0,inputs!$B$31*(V645-inputs!$B$30)))</f>
        <v>42157.426649508147</v>
      </c>
      <c r="X645" s="19">
        <f>$H645+(INT(COLUMN(X$1)/2) - 5) * ($A645-$H645)/9</f>
        <v>54455.555555555555</v>
      </c>
      <c r="Y645" s="24">
        <f>MAX(0,W645*(1+inputs!$B$33)-MAX(0,inputs!$B$31*(X645-inputs!$B$30)))</f>
        <v>39705.348049250759</v>
      </c>
      <c r="Z645" s="19">
        <f>IF(inputs!$B$27="YES",MAX(0,inputs!$B$31*(X645-inputs!$B$30)),0)</f>
        <v>0</v>
      </c>
      <c r="AA645" s="3">
        <f t="shared" si="45"/>
        <v>21064.25</v>
      </c>
      <c r="AB645" s="1">
        <f t="shared" si="46"/>
        <v>0.42</v>
      </c>
      <c r="AC645" s="8">
        <f t="shared" si="43"/>
        <v>43235.75</v>
      </c>
    </row>
    <row r="646" spans="1:29" x14ac:dyDescent="0.2">
      <c r="A646" s="11">
        <f t="shared" si="44"/>
        <v>64400</v>
      </c>
      <c r="B646" s="15">
        <f>inputs!$C$3-MAX(0,MIN((calculations!A646-inputs!$B$8)*0.5,inputs!$C$3))+IF(AND(inputs!$B$23="YES",A646&lt;=inputs!$B$25),inputs!$B$24,0)</f>
        <v>12570</v>
      </c>
      <c r="C646" s="15">
        <f>MAX(0,MIN(A646-B646,inputs!$C$4)*inputs!$B$3)</f>
        <v>7540</v>
      </c>
      <c r="D646" s="16">
        <f>MAX(0,(MIN(A646,inputs!$C$5)-(inputs!$C$4+B646))*inputs!$B$4)</f>
        <v>5652</v>
      </c>
      <c r="E646" s="16">
        <f>MAX(0, (calculations!A646-inputs!$C$5)*inputs!$B$5)</f>
        <v>0</v>
      </c>
      <c r="F646" s="19">
        <f>MAX(0,inputs!$B$13*(MIN(calculations!A646,inputs!$C$14)-inputs!$C$13))+MAX(0,inputs!$B$14*(calculations!A646-inputs!$C$14))</f>
        <v>5277.85</v>
      </c>
      <c r="G646" s="22">
        <f>MAX(MIN((calculations!A646-inputs!$B$21)/10000,100%),0) * inputs!$B$18</f>
        <v>2636.4</v>
      </c>
      <c r="H646" s="24">
        <f>MIN(inputs!$B$32,A646)</f>
        <v>20000</v>
      </c>
      <c r="I646" s="24">
        <f>inputs!$B$29*(1+inputs!$B$33)-MAX(0,inputs!$B$31*(H646-inputs!$B$30))</f>
        <v>46486.999999999993</v>
      </c>
      <c r="J646" s="19">
        <f>$H646+(INT(COLUMN(J$1)/2) - 5) * ($A646-$H646)/9</f>
        <v>20000</v>
      </c>
      <c r="K646" s="24">
        <f>MAX(0,I646*(1+inputs!$B$33)-MAX(0,inputs!$B$31*(J646-inputs!$B$30)))</f>
        <v>47184.304999999986</v>
      </c>
      <c r="L646" s="19">
        <f>$H646+(INT(COLUMN(L$1)/2) - 5) * ($A646-$H646)/9</f>
        <v>24933.333333333332</v>
      </c>
      <c r="M646" s="24">
        <f>MAX(0,K646*(1+inputs!$B$33)-MAX(0,inputs!$B$31*(L646-inputs!$B$30)))</f>
        <v>47464.629574999977</v>
      </c>
      <c r="N646" s="19">
        <f>$H646+(INT(COLUMN(N$1)/2) - 5) * ($A646-$H646)/9</f>
        <v>29866.666666666664</v>
      </c>
      <c r="O646" s="24">
        <f>MAX(0,M646*(1+inputs!$B$33)-MAX(0,inputs!$B$31*(N646-inputs!$B$30)))</f>
        <v>47305.159018624967</v>
      </c>
      <c r="P646" s="19">
        <f>$H646+(INT(COLUMN(P$1)/2) - 5) * ($A646-$H646)/9</f>
        <v>34800</v>
      </c>
      <c r="Q646" s="24">
        <f>MAX(0,O646*(1+inputs!$B$33)-MAX(0,inputs!$B$31*(P646-inputs!$B$30)))</f>
        <v>46699.296403904336</v>
      </c>
      <c r="R646" s="19">
        <f>$H646+(INT(COLUMN(R$1)/2) - 5) * ($A646-$H646)/9</f>
        <v>39733.333333333328</v>
      </c>
      <c r="S646" s="24">
        <f>MAX(0,Q646*(1+inputs!$B$33)-MAX(0,inputs!$B$31*(R646-inputs!$B$30)))</f>
        <v>45640.345849962898</v>
      </c>
      <c r="T646" s="19">
        <f>$H646+(INT(COLUMN(T$1)/2) - 5) * ($A646-$H646)/9</f>
        <v>44666.666666666672</v>
      </c>
      <c r="U646" s="24">
        <f>MAX(0,S646*(1+inputs!$B$33)-MAX(0,inputs!$B$31*(T646-inputs!$B$30)))</f>
        <v>44121.511037712335</v>
      </c>
      <c r="V646" s="19">
        <f>$H646+(INT(COLUMN(V$1)/2) - 5) * ($A646-$H646)/9</f>
        <v>49600</v>
      </c>
      <c r="W646" s="24">
        <f>MAX(0,U646*(1+inputs!$B$33)-MAX(0,inputs!$B$31*(V646-inputs!$B$30)))</f>
        <v>42135.893703278016</v>
      </c>
      <c r="X646" s="19">
        <f>$H646+(INT(COLUMN(X$1)/2) - 5) * ($A646-$H646)/9</f>
        <v>54533.333333333336</v>
      </c>
      <c r="Y646" s="24">
        <f>MAX(0,W646*(1+inputs!$B$33)-MAX(0,inputs!$B$31*(X646-inputs!$B$30)))</f>
        <v>39676.49210882718</v>
      </c>
      <c r="Z646" s="19">
        <f>IF(inputs!$B$27="YES",MAX(0,inputs!$B$31*(X646-inputs!$B$30)),0)</f>
        <v>0</v>
      </c>
      <c r="AA646" s="3">
        <f t="shared" si="45"/>
        <v>21106.25</v>
      </c>
      <c r="AB646" s="1">
        <f t="shared" si="46"/>
        <v>0.42</v>
      </c>
      <c r="AC646" s="8">
        <f t="shared" si="43"/>
        <v>43293.75</v>
      </c>
    </row>
    <row r="647" spans="1:29" x14ac:dyDescent="0.2">
      <c r="A647" s="11">
        <f t="shared" si="44"/>
        <v>64500</v>
      </c>
      <c r="B647" s="15">
        <f>inputs!$C$3-MAX(0,MIN((calculations!A647-inputs!$B$8)*0.5,inputs!$C$3))+IF(AND(inputs!$B$23="YES",A647&lt;=inputs!$B$25),inputs!$B$24,0)</f>
        <v>12570</v>
      </c>
      <c r="C647" s="15">
        <f>MAX(0,MIN(A647-B647,inputs!$C$4)*inputs!$B$3)</f>
        <v>7540</v>
      </c>
      <c r="D647" s="16">
        <f>MAX(0,(MIN(A647,inputs!$C$5)-(inputs!$C$4+B647))*inputs!$B$4)</f>
        <v>5692</v>
      </c>
      <c r="E647" s="16">
        <f>MAX(0, (calculations!A647-inputs!$C$5)*inputs!$B$5)</f>
        <v>0</v>
      </c>
      <c r="F647" s="19">
        <f>MAX(0,inputs!$B$13*(MIN(calculations!A647,inputs!$C$14)-inputs!$C$13))+MAX(0,inputs!$B$14*(calculations!A647-inputs!$C$14))</f>
        <v>5279.85</v>
      </c>
      <c r="G647" s="22">
        <f>MAX(MIN((calculations!A647-inputs!$B$21)/10000,100%),0) * inputs!$B$18</f>
        <v>2636.4</v>
      </c>
      <c r="H647" s="24">
        <f>MIN(inputs!$B$32,A647)</f>
        <v>20000</v>
      </c>
      <c r="I647" s="24">
        <f>inputs!$B$29*(1+inputs!$B$33)-MAX(0,inputs!$B$31*(H647-inputs!$B$30))</f>
        <v>46486.999999999993</v>
      </c>
      <c r="J647" s="19">
        <f>$H647+(INT(COLUMN(J$1)/2) - 5) * ($A647-$H647)/9</f>
        <v>20000</v>
      </c>
      <c r="K647" s="24">
        <f>MAX(0,I647*(1+inputs!$B$33)-MAX(0,inputs!$B$31*(J647-inputs!$B$30)))</f>
        <v>47184.304999999986</v>
      </c>
      <c r="L647" s="19">
        <f>$H647+(INT(COLUMN(L$1)/2) - 5) * ($A647-$H647)/9</f>
        <v>24944.444444444445</v>
      </c>
      <c r="M647" s="24">
        <f>MAX(0,K647*(1+inputs!$B$33)-MAX(0,inputs!$B$31*(L647-inputs!$B$30)))</f>
        <v>47463.629574999977</v>
      </c>
      <c r="N647" s="19">
        <f>$H647+(INT(COLUMN(N$1)/2) - 5) * ($A647-$H647)/9</f>
        <v>29888.888888888891</v>
      </c>
      <c r="O647" s="24">
        <f>MAX(0,M647*(1+inputs!$B$33)-MAX(0,inputs!$B$31*(N647-inputs!$B$30)))</f>
        <v>47302.144018624967</v>
      </c>
      <c r="P647" s="19">
        <f>$H647+(INT(COLUMN(P$1)/2) - 5) * ($A647-$H647)/9</f>
        <v>34833.333333333336</v>
      </c>
      <c r="Q647" s="24">
        <f>MAX(0,O647*(1+inputs!$B$33)-MAX(0,inputs!$B$31*(P647-inputs!$B$30)))</f>
        <v>46693.236178904335</v>
      </c>
      <c r="R647" s="19">
        <f>$H647+(INT(COLUMN(R$1)/2) - 5) * ($A647-$H647)/9</f>
        <v>39777.777777777781</v>
      </c>
      <c r="S647" s="24">
        <f>MAX(0,Q647*(1+inputs!$B$33)-MAX(0,inputs!$B$31*(R647-inputs!$B$30)))</f>
        <v>45630.19472158789</v>
      </c>
      <c r="T647" s="19">
        <f>$H647+(INT(COLUMN(T$1)/2) - 5) * ($A647-$H647)/9</f>
        <v>44722.222222222219</v>
      </c>
      <c r="U647" s="24">
        <f>MAX(0,S647*(1+inputs!$B$33)-MAX(0,inputs!$B$31*(T647-inputs!$B$30)))</f>
        <v>44106.207642411704</v>
      </c>
      <c r="V647" s="19">
        <f>$H647+(INT(COLUMN(V$1)/2) - 5) * ($A647-$H647)/9</f>
        <v>49666.666666666672</v>
      </c>
      <c r="W647" s="24">
        <f>MAX(0,U647*(1+inputs!$B$33)-MAX(0,inputs!$B$31*(V647-inputs!$B$30)))</f>
        <v>42114.360757047871</v>
      </c>
      <c r="X647" s="19">
        <f>$H647+(INT(COLUMN(X$1)/2) - 5) * ($A647-$H647)/9</f>
        <v>54611.111111111109</v>
      </c>
      <c r="Y647" s="24">
        <f>MAX(0,W647*(1+inputs!$B$33)-MAX(0,inputs!$B$31*(X647-inputs!$B$30)))</f>
        <v>39647.63616840358</v>
      </c>
      <c r="Z647" s="19">
        <f>IF(inputs!$B$27="YES",MAX(0,inputs!$B$31*(X647-inputs!$B$30)),0)</f>
        <v>0</v>
      </c>
      <c r="AA647" s="3">
        <f t="shared" si="45"/>
        <v>21148.25</v>
      </c>
      <c r="AB647" s="1">
        <f t="shared" si="46"/>
        <v>0.42</v>
      </c>
      <c r="AC647" s="8">
        <f t="shared" si="43"/>
        <v>43351.75</v>
      </c>
    </row>
    <row r="648" spans="1:29" x14ac:dyDescent="0.2">
      <c r="A648" s="11">
        <f t="shared" si="44"/>
        <v>64600</v>
      </c>
      <c r="B648" s="15">
        <f>inputs!$C$3-MAX(0,MIN((calculations!A648-inputs!$B$8)*0.5,inputs!$C$3))+IF(AND(inputs!$B$23="YES",A648&lt;=inputs!$B$25),inputs!$B$24,0)</f>
        <v>12570</v>
      </c>
      <c r="C648" s="15">
        <f>MAX(0,MIN(A648-B648,inputs!$C$4)*inputs!$B$3)</f>
        <v>7540</v>
      </c>
      <c r="D648" s="16">
        <f>MAX(0,(MIN(A648,inputs!$C$5)-(inputs!$C$4+B648))*inputs!$B$4)</f>
        <v>5732</v>
      </c>
      <c r="E648" s="16">
        <f>MAX(0, (calculations!A648-inputs!$C$5)*inputs!$B$5)</f>
        <v>0</v>
      </c>
      <c r="F648" s="19">
        <f>MAX(0,inputs!$B$13*(MIN(calculations!A648,inputs!$C$14)-inputs!$C$13))+MAX(0,inputs!$B$14*(calculations!A648-inputs!$C$14))</f>
        <v>5281.85</v>
      </c>
      <c r="G648" s="22">
        <f>MAX(MIN((calculations!A648-inputs!$B$21)/10000,100%),0) * inputs!$B$18</f>
        <v>2636.4</v>
      </c>
      <c r="H648" s="24">
        <f>MIN(inputs!$B$32,A648)</f>
        <v>20000</v>
      </c>
      <c r="I648" s="24">
        <f>inputs!$B$29*(1+inputs!$B$33)-MAX(0,inputs!$B$31*(H648-inputs!$B$30))</f>
        <v>46486.999999999993</v>
      </c>
      <c r="J648" s="19">
        <f>$H648+(INT(COLUMN(J$1)/2) - 5) * ($A648-$H648)/9</f>
        <v>20000</v>
      </c>
      <c r="K648" s="24">
        <f>MAX(0,I648*(1+inputs!$B$33)-MAX(0,inputs!$B$31*(J648-inputs!$B$30)))</f>
        <v>47184.304999999986</v>
      </c>
      <c r="L648" s="19">
        <f>$H648+(INT(COLUMN(L$1)/2) - 5) * ($A648-$H648)/9</f>
        <v>24955.555555555555</v>
      </c>
      <c r="M648" s="24">
        <f>MAX(0,K648*(1+inputs!$B$33)-MAX(0,inputs!$B$31*(L648-inputs!$B$30)))</f>
        <v>47462.629574999977</v>
      </c>
      <c r="N648" s="19">
        <f>$H648+(INT(COLUMN(N$1)/2) - 5) * ($A648-$H648)/9</f>
        <v>29911.111111111109</v>
      </c>
      <c r="O648" s="24">
        <f>MAX(0,M648*(1+inputs!$B$33)-MAX(0,inputs!$B$31*(N648-inputs!$B$30)))</f>
        <v>47299.129018624968</v>
      </c>
      <c r="P648" s="19">
        <f>$H648+(INT(COLUMN(P$1)/2) - 5) * ($A648-$H648)/9</f>
        <v>34866.666666666664</v>
      </c>
      <c r="Q648" s="24">
        <f>MAX(0,O648*(1+inputs!$B$33)-MAX(0,inputs!$B$31*(P648-inputs!$B$30)))</f>
        <v>46687.175953904334</v>
      </c>
      <c r="R648" s="19">
        <f>$H648+(INT(COLUMN(R$1)/2) - 5) * ($A648-$H648)/9</f>
        <v>39822.222222222219</v>
      </c>
      <c r="S648" s="24">
        <f>MAX(0,Q648*(1+inputs!$B$33)-MAX(0,inputs!$B$31*(R648-inputs!$B$30)))</f>
        <v>45620.043593212889</v>
      </c>
      <c r="T648" s="19">
        <f>$H648+(INT(COLUMN(T$1)/2) - 5) * ($A648-$H648)/9</f>
        <v>44777.777777777781</v>
      </c>
      <c r="U648" s="24">
        <f>MAX(0,S648*(1+inputs!$B$33)-MAX(0,inputs!$B$31*(T648-inputs!$B$30)))</f>
        <v>44090.904247111073</v>
      </c>
      <c r="V648" s="19">
        <f>$H648+(INT(COLUMN(V$1)/2) - 5) * ($A648-$H648)/9</f>
        <v>49733.333333333328</v>
      </c>
      <c r="W648" s="24">
        <f>MAX(0,U648*(1+inputs!$B$33)-MAX(0,inputs!$B$31*(V648-inputs!$B$30)))</f>
        <v>42092.827810817733</v>
      </c>
      <c r="X648" s="19">
        <f>$H648+(INT(COLUMN(X$1)/2) - 5) * ($A648-$H648)/9</f>
        <v>54688.888888888891</v>
      </c>
      <c r="Y648" s="24">
        <f>MAX(0,W648*(1+inputs!$B$33)-MAX(0,inputs!$B$31*(X648-inputs!$B$30)))</f>
        <v>39618.780227979994</v>
      </c>
      <c r="Z648" s="19">
        <f>IF(inputs!$B$27="YES",MAX(0,inputs!$B$31*(X648-inputs!$B$30)),0)</f>
        <v>0</v>
      </c>
      <c r="AA648" s="3">
        <f t="shared" si="45"/>
        <v>21190.25</v>
      </c>
      <c r="AB648" s="1">
        <f t="shared" si="46"/>
        <v>0.42</v>
      </c>
      <c r="AC648" s="8">
        <f t="shared" si="43"/>
        <v>43409.75</v>
      </c>
    </row>
    <row r="649" spans="1:29" x14ac:dyDescent="0.2">
      <c r="A649" s="11">
        <f t="shared" si="44"/>
        <v>64700</v>
      </c>
      <c r="B649" s="15">
        <f>inputs!$C$3-MAX(0,MIN((calculations!A649-inputs!$B$8)*0.5,inputs!$C$3))+IF(AND(inputs!$B$23="YES",A649&lt;=inputs!$B$25),inputs!$B$24,0)</f>
        <v>12570</v>
      </c>
      <c r="C649" s="15">
        <f>MAX(0,MIN(A649-B649,inputs!$C$4)*inputs!$B$3)</f>
        <v>7540</v>
      </c>
      <c r="D649" s="16">
        <f>MAX(0,(MIN(A649,inputs!$C$5)-(inputs!$C$4+B649))*inputs!$B$4)</f>
        <v>5772</v>
      </c>
      <c r="E649" s="16">
        <f>MAX(0, (calculations!A649-inputs!$C$5)*inputs!$B$5)</f>
        <v>0</v>
      </c>
      <c r="F649" s="19">
        <f>MAX(0,inputs!$B$13*(MIN(calculations!A649,inputs!$C$14)-inputs!$C$13))+MAX(0,inputs!$B$14*(calculations!A649-inputs!$C$14))</f>
        <v>5283.85</v>
      </c>
      <c r="G649" s="22">
        <f>MAX(MIN((calculations!A649-inputs!$B$21)/10000,100%),0) * inputs!$B$18</f>
        <v>2636.4</v>
      </c>
      <c r="H649" s="24">
        <f>MIN(inputs!$B$32,A649)</f>
        <v>20000</v>
      </c>
      <c r="I649" s="24">
        <f>inputs!$B$29*(1+inputs!$B$33)-MAX(0,inputs!$B$31*(H649-inputs!$B$30))</f>
        <v>46486.999999999993</v>
      </c>
      <c r="J649" s="19">
        <f>$H649+(INT(COLUMN(J$1)/2) - 5) * ($A649-$H649)/9</f>
        <v>20000</v>
      </c>
      <c r="K649" s="24">
        <f>MAX(0,I649*(1+inputs!$B$33)-MAX(0,inputs!$B$31*(J649-inputs!$B$30)))</f>
        <v>47184.304999999986</v>
      </c>
      <c r="L649" s="19">
        <f>$H649+(INT(COLUMN(L$1)/2) - 5) * ($A649-$H649)/9</f>
        <v>24966.666666666668</v>
      </c>
      <c r="M649" s="24">
        <f>MAX(0,K649*(1+inputs!$B$33)-MAX(0,inputs!$B$31*(L649-inputs!$B$30)))</f>
        <v>47461.629574999977</v>
      </c>
      <c r="N649" s="19">
        <f>$H649+(INT(COLUMN(N$1)/2) - 5) * ($A649-$H649)/9</f>
        <v>29933.333333333336</v>
      </c>
      <c r="O649" s="24">
        <f>MAX(0,M649*(1+inputs!$B$33)-MAX(0,inputs!$B$31*(N649-inputs!$B$30)))</f>
        <v>47296.114018624969</v>
      </c>
      <c r="P649" s="19">
        <f>$H649+(INT(COLUMN(P$1)/2) - 5) * ($A649-$H649)/9</f>
        <v>34900</v>
      </c>
      <c r="Q649" s="24">
        <f>MAX(0,O649*(1+inputs!$B$33)-MAX(0,inputs!$B$31*(P649-inputs!$B$30)))</f>
        <v>46681.115728904333</v>
      </c>
      <c r="R649" s="19">
        <f>$H649+(INT(COLUMN(R$1)/2) - 5) * ($A649-$H649)/9</f>
        <v>39866.666666666672</v>
      </c>
      <c r="S649" s="24">
        <f>MAX(0,Q649*(1+inputs!$B$33)-MAX(0,inputs!$B$31*(R649-inputs!$B$30)))</f>
        <v>45609.892464837889</v>
      </c>
      <c r="T649" s="19">
        <f>$H649+(INT(COLUMN(T$1)/2) - 5) * ($A649-$H649)/9</f>
        <v>44833.333333333328</v>
      </c>
      <c r="U649" s="24">
        <f>MAX(0,S649*(1+inputs!$B$33)-MAX(0,inputs!$B$31*(T649-inputs!$B$30)))</f>
        <v>44075.60085181045</v>
      </c>
      <c r="V649" s="19">
        <f>$H649+(INT(COLUMN(V$1)/2) - 5) * ($A649-$H649)/9</f>
        <v>49800</v>
      </c>
      <c r="W649" s="24">
        <f>MAX(0,U649*(1+inputs!$B$33)-MAX(0,inputs!$B$31*(V649-inputs!$B$30)))</f>
        <v>42071.294864587602</v>
      </c>
      <c r="X649" s="19">
        <f>$H649+(INT(COLUMN(X$1)/2) - 5) * ($A649-$H649)/9</f>
        <v>54766.666666666664</v>
      </c>
      <c r="Y649" s="24">
        <f>MAX(0,W649*(1+inputs!$B$33)-MAX(0,inputs!$B$31*(X649-inputs!$B$30)))</f>
        <v>39589.924287556409</v>
      </c>
      <c r="Z649" s="19">
        <f>IF(inputs!$B$27="YES",MAX(0,inputs!$B$31*(X649-inputs!$B$30)),0)</f>
        <v>0</v>
      </c>
      <c r="AA649" s="3">
        <f t="shared" si="45"/>
        <v>21232.25</v>
      </c>
      <c r="AB649" s="1">
        <f t="shared" si="46"/>
        <v>0.42</v>
      </c>
      <c r="AC649" s="8">
        <f t="shared" si="43"/>
        <v>43467.75</v>
      </c>
    </row>
    <row r="650" spans="1:29" x14ac:dyDescent="0.2">
      <c r="A650" s="11">
        <f t="shared" si="44"/>
        <v>64800</v>
      </c>
      <c r="B650" s="15">
        <f>inputs!$C$3-MAX(0,MIN((calculations!A650-inputs!$B$8)*0.5,inputs!$C$3))+IF(AND(inputs!$B$23="YES",A650&lt;=inputs!$B$25),inputs!$B$24,0)</f>
        <v>12570</v>
      </c>
      <c r="C650" s="15">
        <f>MAX(0,MIN(A650-B650,inputs!$C$4)*inputs!$B$3)</f>
        <v>7540</v>
      </c>
      <c r="D650" s="16">
        <f>MAX(0,(MIN(A650,inputs!$C$5)-(inputs!$C$4+B650))*inputs!$B$4)</f>
        <v>5812</v>
      </c>
      <c r="E650" s="16">
        <f>MAX(0, (calculations!A650-inputs!$C$5)*inputs!$B$5)</f>
        <v>0</v>
      </c>
      <c r="F650" s="19">
        <f>MAX(0,inputs!$B$13*(MIN(calculations!A650,inputs!$C$14)-inputs!$C$13))+MAX(0,inputs!$B$14*(calculations!A650-inputs!$C$14))</f>
        <v>5285.85</v>
      </c>
      <c r="G650" s="22">
        <f>MAX(MIN((calculations!A650-inputs!$B$21)/10000,100%),0) * inputs!$B$18</f>
        <v>2636.4</v>
      </c>
      <c r="H650" s="24">
        <f>MIN(inputs!$B$32,A650)</f>
        <v>20000</v>
      </c>
      <c r="I650" s="24">
        <f>inputs!$B$29*(1+inputs!$B$33)-MAX(0,inputs!$B$31*(H650-inputs!$B$30))</f>
        <v>46486.999999999993</v>
      </c>
      <c r="J650" s="19">
        <f>$H650+(INT(COLUMN(J$1)/2) - 5) * ($A650-$H650)/9</f>
        <v>20000</v>
      </c>
      <c r="K650" s="24">
        <f>MAX(0,I650*(1+inputs!$B$33)-MAX(0,inputs!$B$31*(J650-inputs!$B$30)))</f>
        <v>47184.304999999986</v>
      </c>
      <c r="L650" s="19">
        <f>$H650+(INT(COLUMN(L$1)/2) - 5) * ($A650-$H650)/9</f>
        <v>24977.777777777777</v>
      </c>
      <c r="M650" s="24">
        <f>MAX(0,K650*(1+inputs!$B$33)-MAX(0,inputs!$B$31*(L650-inputs!$B$30)))</f>
        <v>47460.629574999977</v>
      </c>
      <c r="N650" s="19">
        <f>$H650+(INT(COLUMN(N$1)/2) - 5) * ($A650-$H650)/9</f>
        <v>29955.555555555555</v>
      </c>
      <c r="O650" s="24">
        <f>MAX(0,M650*(1+inputs!$B$33)-MAX(0,inputs!$B$31*(N650-inputs!$B$30)))</f>
        <v>47293.099018624969</v>
      </c>
      <c r="P650" s="19">
        <f>$H650+(INT(COLUMN(P$1)/2) - 5) * ($A650-$H650)/9</f>
        <v>34933.333333333336</v>
      </c>
      <c r="Q650" s="24">
        <f>MAX(0,O650*(1+inputs!$B$33)-MAX(0,inputs!$B$31*(P650-inputs!$B$30)))</f>
        <v>46675.055503904339</v>
      </c>
      <c r="R650" s="19">
        <f>$H650+(INT(COLUMN(R$1)/2) - 5) * ($A650-$H650)/9</f>
        <v>39911.111111111109</v>
      </c>
      <c r="S650" s="24">
        <f>MAX(0,Q650*(1+inputs!$B$33)-MAX(0,inputs!$B$31*(R650-inputs!$B$30)))</f>
        <v>45599.741336462896</v>
      </c>
      <c r="T650" s="19">
        <f>$H650+(INT(COLUMN(T$1)/2) - 5) * ($A650-$H650)/9</f>
        <v>44888.888888888891</v>
      </c>
      <c r="U650" s="24">
        <f>MAX(0,S650*(1+inputs!$B$33)-MAX(0,inputs!$B$31*(T650-inputs!$B$30)))</f>
        <v>44060.297456509834</v>
      </c>
      <c r="V650" s="19">
        <f>$H650+(INT(COLUMN(V$1)/2) - 5) * ($A650-$H650)/9</f>
        <v>49866.666666666672</v>
      </c>
      <c r="W650" s="24">
        <f>MAX(0,U650*(1+inputs!$B$33)-MAX(0,inputs!$B$31*(V650-inputs!$B$30)))</f>
        <v>42049.761918357472</v>
      </c>
      <c r="X650" s="19">
        <f>$H650+(INT(COLUMN(X$1)/2) - 5) * ($A650-$H650)/9</f>
        <v>54844.444444444445</v>
      </c>
      <c r="Y650" s="24">
        <f>MAX(0,W650*(1+inputs!$B$33)-MAX(0,inputs!$B$31*(X650-inputs!$B$30)))</f>
        <v>39561.06834713283</v>
      </c>
      <c r="Z650" s="19">
        <f>IF(inputs!$B$27="YES",MAX(0,inputs!$B$31*(X650-inputs!$B$30)),0)</f>
        <v>0</v>
      </c>
      <c r="AA650" s="3">
        <f t="shared" si="45"/>
        <v>21274.25</v>
      </c>
      <c r="AB650" s="1">
        <f t="shared" si="46"/>
        <v>0.42</v>
      </c>
      <c r="AC650" s="8">
        <f t="shared" si="43"/>
        <v>43525.75</v>
      </c>
    </row>
    <row r="651" spans="1:29" x14ac:dyDescent="0.2">
      <c r="A651" s="11">
        <f t="shared" si="44"/>
        <v>64900</v>
      </c>
      <c r="B651" s="15">
        <f>inputs!$C$3-MAX(0,MIN((calculations!A651-inputs!$B$8)*0.5,inputs!$C$3))+IF(AND(inputs!$B$23="YES",A651&lt;=inputs!$B$25),inputs!$B$24,0)</f>
        <v>12570</v>
      </c>
      <c r="C651" s="15">
        <f>MAX(0,MIN(A651-B651,inputs!$C$4)*inputs!$B$3)</f>
        <v>7540</v>
      </c>
      <c r="D651" s="16">
        <f>MAX(0,(MIN(A651,inputs!$C$5)-(inputs!$C$4+B651))*inputs!$B$4)</f>
        <v>5852</v>
      </c>
      <c r="E651" s="16">
        <f>MAX(0, (calculations!A651-inputs!$C$5)*inputs!$B$5)</f>
        <v>0</v>
      </c>
      <c r="F651" s="19">
        <f>MAX(0,inputs!$B$13*(MIN(calculations!A651,inputs!$C$14)-inputs!$C$13))+MAX(0,inputs!$B$14*(calculations!A651-inputs!$C$14))</f>
        <v>5287.85</v>
      </c>
      <c r="G651" s="22">
        <f>MAX(MIN((calculations!A651-inputs!$B$21)/10000,100%),0) * inputs!$B$18</f>
        <v>2636.4</v>
      </c>
      <c r="H651" s="24">
        <f>MIN(inputs!$B$32,A651)</f>
        <v>20000</v>
      </c>
      <c r="I651" s="24">
        <f>inputs!$B$29*(1+inputs!$B$33)-MAX(0,inputs!$B$31*(H651-inputs!$B$30))</f>
        <v>46486.999999999993</v>
      </c>
      <c r="J651" s="19">
        <f>$H651+(INT(COLUMN(J$1)/2) - 5) * ($A651-$H651)/9</f>
        <v>20000</v>
      </c>
      <c r="K651" s="24">
        <f>MAX(0,I651*(1+inputs!$B$33)-MAX(0,inputs!$B$31*(J651-inputs!$B$30)))</f>
        <v>47184.304999999986</v>
      </c>
      <c r="L651" s="19">
        <f>$H651+(INT(COLUMN(L$1)/2) - 5) * ($A651-$H651)/9</f>
        <v>24988.888888888891</v>
      </c>
      <c r="M651" s="24">
        <f>MAX(0,K651*(1+inputs!$B$33)-MAX(0,inputs!$B$31*(L651-inputs!$B$30)))</f>
        <v>47459.629574999977</v>
      </c>
      <c r="N651" s="19">
        <f>$H651+(INT(COLUMN(N$1)/2) - 5) * ($A651-$H651)/9</f>
        <v>29977.777777777777</v>
      </c>
      <c r="O651" s="24">
        <f>MAX(0,M651*(1+inputs!$B$33)-MAX(0,inputs!$B$31*(N651-inputs!$B$30)))</f>
        <v>47290.08401862497</v>
      </c>
      <c r="P651" s="19">
        <f>$H651+(INT(COLUMN(P$1)/2) - 5) * ($A651-$H651)/9</f>
        <v>34966.666666666664</v>
      </c>
      <c r="Q651" s="24">
        <f>MAX(0,O651*(1+inputs!$B$33)-MAX(0,inputs!$B$31*(P651-inputs!$B$30)))</f>
        <v>46668.995278904338</v>
      </c>
      <c r="R651" s="19">
        <f>$H651+(INT(COLUMN(R$1)/2) - 5) * ($A651-$H651)/9</f>
        <v>39955.555555555555</v>
      </c>
      <c r="S651" s="24">
        <f>MAX(0,Q651*(1+inputs!$B$33)-MAX(0,inputs!$B$31*(R651-inputs!$B$30)))</f>
        <v>45589.590208087895</v>
      </c>
      <c r="T651" s="19">
        <f>$H651+(INT(COLUMN(T$1)/2) - 5) * ($A651-$H651)/9</f>
        <v>44944.444444444445</v>
      </c>
      <c r="U651" s="24">
        <f>MAX(0,S651*(1+inputs!$B$33)-MAX(0,inputs!$B$31*(T651-inputs!$B$30)))</f>
        <v>44044.994061209203</v>
      </c>
      <c r="V651" s="19">
        <f>$H651+(INT(COLUMN(V$1)/2) - 5) * ($A651-$H651)/9</f>
        <v>49933.333333333328</v>
      </c>
      <c r="W651" s="24">
        <f>MAX(0,U651*(1+inputs!$B$33)-MAX(0,inputs!$B$31*(V651-inputs!$B$30)))</f>
        <v>42028.228972127334</v>
      </c>
      <c r="X651" s="19">
        <f>$H651+(INT(COLUMN(X$1)/2) - 5) * ($A651-$H651)/9</f>
        <v>54922.222222222219</v>
      </c>
      <c r="Y651" s="24">
        <f>MAX(0,W651*(1+inputs!$B$33)-MAX(0,inputs!$B$31*(X651-inputs!$B$30)))</f>
        <v>39532.212406709237</v>
      </c>
      <c r="Z651" s="19">
        <f>IF(inputs!$B$27="YES",MAX(0,inputs!$B$31*(X651-inputs!$B$30)),0)</f>
        <v>0</v>
      </c>
      <c r="AA651" s="3">
        <f t="shared" si="45"/>
        <v>21316.25</v>
      </c>
      <c r="AB651" s="1">
        <f t="shared" si="46"/>
        <v>0.42</v>
      </c>
      <c r="AC651" s="8">
        <f t="shared" si="43"/>
        <v>43583.75</v>
      </c>
    </row>
    <row r="652" spans="1:29" x14ac:dyDescent="0.2">
      <c r="A652" s="11">
        <f t="shared" si="44"/>
        <v>65000</v>
      </c>
      <c r="B652" s="15">
        <f>inputs!$C$3-MAX(0,MIN((calculations!A652-inputs!$B$8)*0.5,inputs!$C$3))+IF(AND(inputs!$B$23="YES",A652&lt;=inputs!$B$25),inputs!$B$24,0)</f>
        <v>12570</v>
      </c>
      <c r="C652" s="15">
        <f>MAX(0,MIN(A652-B652,inputs!$C$4)*inputs!$B$3)</f>
        <v>7540</v>
      </c>
      <c r="D652" s="16">
        <f>MAX(0,(MIN(A652,inputs!$C$5)-(inputs!$C$4+B652))*inputs!$B$4)</f>
        <v>5892</v>
      </c>
      <c r="E652" s="16">
        <f>MAX(0, (calculations!A652-inputs!$C$5)*inputs!$B$5)</f>
        <v>0</v>
      </c>
      <c r="F652" s="19">
        <f>MAX(0,inputs!$B$13*(MIN(calculations!A652,inputs!$C$14)-inputs!$C$13))+MAX(0,inputs!$B$14*(calculations!A652-inputs!$C$14))</f>
        <v>5289.85</v>
      </c>
      <c r="G652" s="22">
        <f>MAX(MIN((calculations!A652-inputs!$B$21)/10000,100%),0) * inputs!$B$18</f>
        <v>2636.4</v>
      </c>
      <c r="H652" s="24">
        <f>MIN(inputs!$B$32,A652)</f>
        <v>20000</v>
      </c>
      <c r="I652" s="24">
        <f>inputs!$B$29*(1+inputs!$B$33)-MAX(0,inputs!$B$31*(H652-inputs!$B$30))</f>
        <v>46486.999999999993</v>
      </c>
      <c r="J652" s="19">
        <f>$H652+(INT(COLUMN(J$1)/2) - 5) * ($A652-$H652)/9</f>
        <v>20000</v>
      </c>
      <c r="K652" s="24">
        <f>MAX(0,I652*(1+inputs!$B$33)-MAX(0,inputs!$B$31*(J652-inputs!$B$30)))</f>
        <v>47184.304999999986</v>
      </c>
      <c r="L652" s="19">
        <f>$H652+(INT(COLUMN(L$1)/2) - 5) * ($A652-$H652)/9</f>
        <v>25000</v>
      </c>
      <c r="M652" s="24">
        <f>MAX(0,K652*(1+inputs!$B$33)-MAX(0,inputs!$B$31*(L652-inputs!$B$30)))</f>
        <v>47458.629574999977</v>
      </c>
      <c r="N652" s="19">
        <f>$H652+(INT(COLUMN(N$1)/2) - 5) * ($A652-$H652)/9</f>
        <v>30000</v>
      </c>
      <c r="O652" s="24">
        <f>MAX(0,M652*(1+inputs!$B$33)-MAX(0,inputs!$B$31*(N652-inputs!$B$30)))</f>
        <v>47287.06901862497</v>
      </c>
      <c r="P652" s="19">
        <f>$H652+(INT(COLUMN(P$1)/2) - 5) * ($A652-$H652)/9</f>
        <v>35000</v>
      </c>
      <c r="Q652" s="24">
        <f>MAX(0,O652*(1+inputs!$B$33)-MAX(0,inputs!$B$31*(P652-inputs!$B$30)))</f>
        <v>46662.935053904337</v>
      </c>
      <c r="R652" s="19">
        <f>$H652+(INT(COLUMN(R$1)/2) - 5) * ($A652-$H652)/9</f>
        <v>40000</v>
      </c>
      <c r="S652" s="24">
        <f>MAX(0,Q652*(1+inputs!$B$33)-MAX(0,inputs!$B$31*(R652-inputs!$B$30)))</f>
        <v>45579.439079712894</v>
      </c>
      <c r="T652" s="19">
        <f>$H652+(INT(COLUMN(T$1)/2) - 5) * ($A652-$H652)/9</f>
        <v>45000</v>
      </c>
      <c r="U652" s="24">
        <f>MAX(0,S652*(1+inputs!$B$33)-MAX(0,inputs!$B$31*(T652-inputs!$B$30)))</f>
        <v>44029.69066590858</v>
      </c>
      <c r="V652" s="19">
        <f>$H652+(INT(COLUMN(V$1)/2) - 5) * ($A652-$H652)/9</f>
        <v>50000</v>
      </c>
      <c r="W652" s="24">
        <f>MAX(0,U652*(1+inputs!$B$33)-MAX(0,inputs!$B$31*(V652-inputs!$B$30)))</f>
        <v>42006.696025897203</v>
      </c>
      <c r="X652" s="19">
        <f>$H652+(INT(COLUMN(X$1)/2) - 5) * ($A652-$H652)/9</f>
        <v>55000</v>
      </c>
      <c r="Y652" s="24">
        <f>MAX(0,W652*(1+inputs!$B$33)-MAX(0,inputs!$B$31*(X652-inputs!$B$30)))</f>
        <v>39503.356466285652</v>
      </c>
      <c r="Z652" s="19">
        <f>IF(inputs!$B$27="YES",MAX(0,inputs!$B$31*(X652-inputs!$B$30)),0)</f>
        <v>0</v>
      </c>
      <c r="AA652" s="3">
        <f t="shared" si="45"/>
        <v>21358.25</v>
      </c>
      <c r="AB652" s="1">
        <f t="shared" si="46"/>
        <v>0.42</v>
      </c>
      <c r="AC652" s="8">
        <f t="shared" si="43"/>
        <v>43641.75</v>
      </c>
    </row>
    <row r="653" spans="1:29" x14ac:dyDescent="0.2">
      <c r="A653" s="11">
        <f t="shared" si="44"/>
        <v>65100</v>
      </c>
      <c r="B653" s="15">
        <f>inputs!$C$3-MAX(0,MIN((calculations!A653-inputs!$B$8)*0.5,inputs!$C$3))+IF(AND(inputs!$B$23="YES",A653&lt;=inputs!$B$25),inputs!$B$24,0)</f>
        <v>12570</v>
      </c>
      <c r="C653" s="15">
        <f>MAX(0,MIN(A653-B653,inputs!$C$4)*inputs!$B$3)</f>
        <v>7540</v>
      </c>
      <c r="D653" s="16">
        <f>MAX(0,(MIN(A653,inputs!$C$5)-(inputs!$C$4+B653))*inputs!$B$4)</f>
        <v>5932</v>
      </c>
      <c r="E653" s="16">
        <f>MAX(0, (calculations!A653-inputs!$C$5)*inputs!$B$5)</f>
        <v>0</v>
      </c>
      <c r="F653" s="19">
        <f>MAX(0,inputs!$B$13*(MIN(calculations!A653,inputs!$C$14)-inputs!$C$13))+MAX(0,inputs!$B$14*(calculations!A653-inputs!$C$14))</f>
        <v>5291.85</v>
      </c>
      <c r="G653" s="22">
        <f>MAX(MIN((calculations!A653-inputs!$B$21)/10000,100%),0) * inputs!$B$18</f>
        <v>2636.4</v>
      </c>
      <c r="H653" s="24">
        <f>MIN(inputs!$B$32,A653)</f>
        <v>20000</v>
      </c>
      <c r="I653" s="24">
        <f>inputs!$B$29*(1+inputs!$B$33)-MAX(0,inputs!$B$31*(H653-inputs!$B$30))</f>
        <v>46486.999999999993</v>
      </c>
      <c r="J653" s="19">
        <f>$H653+(INT(COLUMN(J$1)/2) - 5) * ($A653-$H653)/9</f>
        <v>20000</v>
      </c>
      <c r="K653" s="24">
        <f>MAX(0,I653*(1+inputs!$B$33)-MAX(0,inputs!$B$31*(J653-inputs!$B$30)))</f>
        <v>47184.304999999986</v>
      </c>
      <c r="L653" s="19">
        <f>$H653+(INT(COLUMN(L$1)/2) - 5) * ($A653-$H653)/9</f>
        <v>25011.111111111109</v>
      </c>
      <c r="M653" s="24">
        <f>MAX(0,K653*(1+inputs!$B$33)-MAX(0,inputs!$B$31*(L653-inputs!$B$30)))</f>
        <v>47457.629574999977</v>
      </c>
      <c r="N653" s="19">
        <f>$H653+(INT(COLUMN(N$1)/2) - 5) * ($A653-$H653)/9</f>
        <v>30022.222222222223</v>
      </c>
      <c r="O653" s="24">
        <f>MAX(0,M653*(1+inputs!$B$33)-MAX(0,inputs!$B$31*(N653-inputs!$B$30)))</f>
        <v>47284.054018624971</v>
      </c>
      <c r="P653" s="19">
        <f>$H653+(INT(COLUMN(P$1)/2) - 5) * ($A653-$H653)/9</f>
        <v>35033.333333333336</v>
      </c>
      <c r="Q653" s="24">
        <f>MAX(0,O653*(1+inputs!$B$33)-MAX(0,inputs!$B$31*(P653-inputs!$B$30)))</f>
        <v>46656.874828904336</v>
      </c>
      <c r="R653" s="19">
        <f>$H653+(INT(COLUMN(R$1)/2) - 5) * ($A653-$H653)/9</f>
        <v>40044.444444444445</v>
      </c>
      <c r="S653" s="24">
        <f>MAX(0,Q653*(1+inputs!$B$33)-MAX(0,inputs!$B$31*(R653-inputs!$B$30)))</f>
        <v>45569.287951337894</v>
      </c>
      <c r="T653" s="19">
        <f>$H653+(INT(COLUMN(T$1)/2) - 5) * ($A653-$H653)/9</f>
        <v>45055.555555555555</v>
      </c>
      <c r="U653" s="24">
        <f>MAX(0,S653*(1+inputs!$B$33)-MAX(0,inputs!$B$31*(T653-inputs!$B$30)))</f>
        <v>44014.387270607956</v>
      </c>
      <c r="V653" s="19">
        <f>$H653+(INT(COLUMN(V$1)/2) - 5) * ($A653-$H653)/9</f>
        <v>50066.666666666672</v>
      </c>
      <c r="W653" s="24">
        <f>MAX(0,U653*(1+inputs!$B$33)-MAX(0,inputs!$B$31*(V653-inputs!$B$30)))</f>
        <v>41985.163079667072</v>
      </c>
      <c r="X653" s="19">
        <f>$H653+(INT(COLUMN(X$1)/2) - 5) * ($A653-$H653)/9</f>
        <v>55077.777777777781</v>
      </c>
      <c r="Y653" s="24">
        <f>MAX(0,W653*(1+inputs!$B$33)-MAX(0,inputs!$B$31*(X653-inputs!$B$30)))</f>
        <v>39474.500525862073</v>
      </c>
      <c r="Z653" s="19">
        <f>IF(inputs!$B$27="YES",MAX(0,inputs!$B$31*(X653-inputs!$B$30)),0)</f>
        <v>0</v>
      </c>
      <c r="AA653" s="3">
        <f t="shared" si="45"/>
        <v>21400.25</v>
      </c>
      <c r="AB653" s="1">
        <f t="shared" si="46"/>
        <v>0.42</v>
      </c>
      <c r="AC653" s="8">
        <f t="shared" si="43"/>
        <v>43699.75</v>
      </c>
    </row>
    <row r="654" spans="1:29" x14ac:dyDescent="0.2">
      <c r="A654" s="11">
        <f t="shared" si="44"/>
        <v>65200</v>
      </c>
      <c r="B654" s="15">
        <f>inputs!$C$3-MAX(0,MIN((calculations!A654-inputs!$B$8)*0.5,inputs!$C$3))+IF(AND(inputs!$B$23="YES",A654&lt;=inputs!$B$25),inputs!$B$24,0)</f>
        <v>12570</v>
      </c>
      <c r="C654" s="15">
        <f>MAX(0,MIN(A654-B654,inputs!$C$4)*inputs!$B$3)</f>
        <v>7540</v>
      </c>
      <c r="D654" s="16">
        <f>MAX(0,(MIN(A654,inputs!$C$5)-(inputs!$C$4+B654))*inputs!$B$4)</f>
        <v>5972</v>
      </c>
      <c r="E654" s="16">
        <f>MAX(0, (calculations!A654-inputs!$C$5)*inputs!$B$5)</f>
        <v>0</v>
      </c>
      <c r="F654" s="19">
        <f>MAX(0,inputs!$B$13*(MIN(calculations!A654,inputs!$C$14)-inputs!$C$13))+MAX(0,inputs!$B$14*(calculations!A654-inputs!$C$14))</f>
        <v>5293.85</v>
      </c>
      <c r="G654" s="22">
        <f>MAX(MIN((calculations!A654-inputs!$B$21)/10000,100%),0) * inputs!$B$18</f>
        <v>2636.4</v>
      </c>
      <c r="H654" s="24">
        <f>MIN(inputs!$B$32,A654)</f>
        <v>20000</v>
      </c>
      <c r="I654" s="24">
        <f>inputs!$B$29*(1+inputs!$B$33)-MAX(0,inputs!$B$31*(H654-inputs!$B$30))</f>
        <v>46486.999999999993</v>
      </c>
      <c r="J654" s="19">
        <f>$H654+(INT(COLUMN(J$1)/2) - 5) * ($A654-$H654)/9</f>
        <v>20000</v>
      </c>
      <c r="K654" s="24">
        <f>MAX(0,I654*(1+inputs!$B$33)-MAX(0,inputs!$B$31*(J654-inputs!$B$30)))</f>
        <v>47184.304999999986</v>
      </c>
      <c r="L654" s="19">
        <f>$H654+(INT(COLUMN(L$1)/2) - 5) * ($A654-$H654)/9</f>
        <v>25022.222222222223</v>
      </c>
      <c r="M654" s="24">
        <f>MAX(0,K654*(1+inputs!$B$33)-MAX(0,inputs!$B$31*(L654-inputs!$B$30)))</f>
        <v>47456.629574999977</v>
      </c>
      <c r="N654" s="19">
        <f>$H654+(INT(COLUMN(N$1)/2) - 5) * ($A654-$H654)/9</f>
        <v>30044.444444444445</v>
      </c>
      <c r="O654" s="24">
        <f>MAX(0,M654*(1+inputs!$B$33)-MAX(0,inputs!$B$31*(N654-inputs!$B$30)))</f>
        <v>47281.039018624972</v>
      </c>
      <c r="P654" s="19">
        <f>$H654+(INT(COLUMN(P$1)/2) - 5) * ($A654-$H654)/9</f>
        <v>35066.666666666664</v>
      </c>
      <c r="Q654" s="24">
        <f>MAX(0,O654*(1+inputs!$B$33)-MAX(0,inputs!$B$31*(P654-inputs!$B$30)))</f>
        <v>46650.814603904342</v>
      </c>
      <c r="R654" s="19">
        <f>$H654+(INT(COLUMN(R$1)/2) - 5) * ($A654-$H654)/9</f>
        <v>40088.888888888891</v>
      </c>
      <c r="S654" s="24">
        <f>MAX(0,Q654*(1+inputs!$B$33)-MAX(0,inputs!$B$31*(R654-inputs!$B$30)))</f>
        <v>45559.136822962901</v>
      </c>
      <c r="T654" s="19">
        <f>$H654+(INT(COLUMN(T$1)/2) - 5) * ($A654-$H654)/9</f>
        <v>45111.111111111109</v>
      </c>
      <c r="U654" s="24">
        <f>MAX(0,S654*(1+inputs!$B$33)-MAX(0,inputs!$B$31*(T654-inputs!$B$30)))</f>
        <v>43999.08387530734</v>
      </c>
      <c r="V654" s="19">
        <f>$H654+(INT(COLUMN(V$1)/2) - 5) * ($A654-$H654)/9</f>
        <v>50133.333333333328</v>
      </c>
      <c r="W654" s="24">
        <f>MAX(0,U654*(1+inputs!$B$33)-MAX(0,inputs!$B$31*(V654-inputs!$B$30)))</f>
        <v>41963.630133436942</v>
      </c>
      <c r="X654" s="19">
        <f>$H654+(INT(COLUMN(X$1)/2) - 5) * ($A654-$H654)/9</f>
        <v>55155.555555555555</v>
      </c>
      <c r="Y654" s="24">
        <f>MAX(0,W654*(1+inputs!$B$33)-MAX(0,inputs!$B$31*(X654-inputs!$B$30)))</f>
        <v>39445.644585438487</v>
      </c>
      <c r="Z654" s="19">
        <f>IF(inputs!$B$27="YES",MAX(0,inputs!$B$31*(X654-inputs!$B$30)),0)</f>
        <v>0</v>
      </c>
      <c r="AA654" s="3">
        <f t="shared" si="45"/>
        <v>21442.25</v>
      </c>
      <c r="AB654" s="1">
        <f t="shared" si="46"/>
        <v>0.42</v>
      </c>
      <c r="AC654" s="8">
        <f t="shared" si="43"/>
        <v>43757.75</v>
      </c>
    </row>
    <row r="655" spans="1:29" x14ac:dyDescent="0.2">
      <c r="A655" s="11">
        <f t="shared" si="44"/>
        <v>65300</v>
      </c>
      <c r="B655" s="15">
        <f>inputs!$C$3-MAX(0,MIN((calculations!A655-inputs!$B$8)*0.5,inputs!$C$3))+IF(AND(inputs!$B$23="YES",A655&lt;=inputs!$B$25),inputs!$B$24,0)</f>
        <v>12570</v>
      </c>
      <c r="C655" s="15">
        <f>MAX(0,MIN(A655-B655,inputs!$C$4)*inputs!$B$3)</f>
        <v>7540</v>
      </c>
      <c r="D655" s="16">
        <f>MAX(0,(MIN(A655,inputs!$C$5)-(inputs!$C$4+B655))*inputs!$B$4)</f>
        <v>6012</v>
      </c>
      <c r="E655" s="16">
        <f>MAX(0, (calculations!A655-inputs!$C$5)*inputs!$B$5)</f>
        <v>0</v>
      </c>
      <c r="F655" s="19">
        <f>MAX(0,inputs!$B$13*(MIN(calculations!A655,inputs!$C$14)-inputs!$C$13))+MAX(0,inputs!$B$14*(calculations!A655-inputs!$C$14))</f>
        <v>5295.85</v>
      </c>
      <c r="G655" s="22">
        <f>MAX(MIN((calculations!A655-inputs!$B$21)/10000,100%),0) * inputs!$B$18</f>
        <v>2636.4</v>
      </c>
      <c r="H655" s="24">
        <f>MIN(inputs!$B$32,A655)</f>
        <v>20000</v>
      </c>
      <c r="I655" s="24">
        <f>inputs!$B$29*(1+inputs!$B$33)-MAX(0,inputs!$B$31*(H655-inputs!$B$30))</f>
        <v>46486.999999999993</v>
      </c>
      <c r="J655" s="19">
        <f>$H655+(INT(COLUMN(J$1)/2) - 5) * ($A655-$H655)/9</f>
        <v>20000</v>
      </c>
      <c r="K655" s="24">
        <f>MAX(0,I655*(1+inputs!$B$33)-MAX(0,inputs!$B$31*(J655-inputs!$B$30)))</f>
        <v>47184.304999999986</v>
      </c>
      <c r="L655" s="19">
        <f>$H655+(INT(COLUMN(L$1)/2) - 5) * ($A655-$H655)/9</f>
        <v>25033.333333333332</v>
      </c>
      <c r="M655" s="24">
        <f>MAX(0,K655*(1+inputs!$B$33)-MAX(0,inputs!$B$31*(L655-inputs!$B$30)))</f>
        <v>47455.629574999977</v>
      </c>
      <c r="N655" s="19">
        <f>$H655+(INT(COLUMN(N$1)/2) - 5) * ($A655-$H655)/9</f>
        <v>30066.666666666664</v>
      </c>
      <c r="O655" s="24">
        <f>MAX(0,M655*(1+inputs!$B$33)-MAX(0,inputs!$B$31*(N655-inputs!$B$30)))</f>
        <v>47278.024018624972</v>
      </c>
      <c r="P655" s="19">
        <f>$H655+(INT(COLUMN(P$1)/2) - 5) * ($A655-$H655)/9</f>
        <v>35100</v>
      </c>
      <c r="Q655" s="24">
        <f>MAX(0,O655*(1+inputs!$B$33)-MAX(0,inputs!$B$31*(P655-inputs!$B$30)))</f>
        <v>46644.754378904341</v>
      </c>
      <c r="R655" s="19">
        <f>$H655+(INT(COLUMN(R$1)/2) - 5) * ($A655-$H655)/9</f>
        <v>40133.333333333328</v>
      </c>
      <c r="S655" s="24">
        <f>MAX(0,Q655*(1+inputs!$B$33)-MAX(0,inputs!$B$31*(R655-inputs!$B$30)))</f>
        <v>45548.9856945879</v>
      </c>
      <c r="T655" s="19">
        <f>$H655+(INT(COLUMN(T$1)/2) - 5) * ($A655-$H655)/9</f>
        <v>45166.666666666672</v>
      </c>
      <c r="U655" s="24">
        <f>MAX(0,S655*(1+inputs!$B$33)-MAX(0,inputs!$B$31*(T655-inputs!$B$30)))</f>
        <v>43983.78048000671</v>
      </c>
      <c r="V655" s="19">
        <f>$H655+(INT(COLUMN(V$1)/2) - 5) * ($A655-$H655)/9</f>
        <v>50200</v>
      </c>
      <c r="W655" s="24">
        <f>MAX(0,U655*(1+inputs!$B$33)-MAX(0,inputs!$B$31*(V655-inputs!$B$30)))</f>
        <v>41942.097187206804</v>
      </c>
      <c r="X655" s="19">
        <f>$H655+(INT(COLUMN(X$1)/2) - 5) * ($A655-$H655)/9</f>
        <v>55233.333333333336</v>
      </c>
      <c r="Y655" s="24">
        <f>MAX(0,W655*(1+inputs!$B$33)-MAX(0,inputs!$B$31*(X655-inputs!$B$30)))</f>
        <v>39416.788645014902</v>
      </c>
      <c r="Z655" s="19">
        <f>IF(inputs!$B$27="YES",MAX(0,inputs!$B$31*(X655-inputs!$B$30)),0)</f>
        <v>0</v>
      </c>
      <c r="AA655" s="3">
        <f t="shared" si="45"/>
        <v>21484.25</v>
      </c>
      <c r="AB655" s="1">
        <f t="shared" si="46"/>
        <v>0.42</v>
      </c>
      <c r="AC655" s="8">
        <f t="shared" si="43"/>
        <v>43815.75</v>
      </c>
    </row>
    <row r="656" spans="1:29" x14ac:dyDescent="0.2">
      <c r="A656" s="11">
        <f t="shared" si="44"/>
        <v>65400</v>
      </c>
      <c r="B656" s="15">
        <f>inputs!$C$3-MAX(0,MIN((calculations!A656-inputs!$B$8)*0.5,inputs!$C$3))+IF(AND(inputs!$B$23="YES",A656&lt;=inputs!$B$25),inputs!$B$24,0)</f>
        <v>12570</v>
      </c>
      <c r="C656" s="15">
        <f>MAX(0,MIN(A656-B656,inputs!$C$4)*inputs!$B$3)</f>
        <v>7540</v>
      </c>
      <c r="D656" s="16">
        <f>MAX(0,(MIN(A656,inputs!$C$5)-(inputs!$C$4+B656))*inputs!$B$4)</f>
        <v>6052</v>
      </c>
      <c r="E656" s="16">
        <f>MAX(0, (calculations!A656-inputs!$C$5)*inputs!$B$5)</f>
        <v>0</v>
      </c>
      <c r="F656" s="19">
        <f>MAX(0,inputs!$B$13*(MIN(calculations!A656,inputs!$C$14)-inputs!$C$13))+MAX(0,inputs!$B$14*(calculations!A656-inputs!$C$14))</f>
        <v>5297.85</v>
      </c>
      <c r="G656" s="22">
        <f>MAX(MIN((calculations!A656-inputs!$B$21)/10000,100%),0) * inputs!$B$18</f>
        <v>2636.4</v>
      </c>
      <c r="H656" s="24">
        <f>MIN(inputs!$B$32,A656)</f>
        <v>20000</v>
      </c>
      <c r="I656" s="24">
        <f>inputs!$B$29*(1+inputs!$B$33)-MAX(0,inputs!$B$31*(H656-inputs!$B$30))</f>
        <v>46486.999999999993</v>
      </c>
      <c r="J656" s="19">
        <f>$H656+(INT(COLUMN(J$1)/2) - 5) * ($A656-$H656)/9</f>
        <v>20000</v>
      </c>
      <c r="K656" s="24">
        <f>MAX(0,I656*(1+inputs!$B$33)-MAX(0,inputs!$B$31*(J656-inputs!$B$30)))</f>
        <v>47184.304999999986</v>
      </c>
      <c r="L656" s="19">
        <f>$H656+(INT(COLUMN(L$1)/2) - 5) * ($A656-$H656)/9</f>
        <v>25044.444444444445</v>
      </c>
      <c r="M656" s="24">
        <f>MAX(0,K656*(1+inputs!$B$33)-MAX(0,inputs!$B$31*(L656-inputs!$B$30)))</f>
        <v>47454.629574999977</v>
      </c>
      <c r="N656" s="19">
        <f>$H656+(INT(COLUMN(N$1)/2) - 5) * ($A656-$H656)/9</f>
        <v>30088.888888888891</v>
      </c>
      <c r="O656" s="24">
        <f>MAX(0,M656*(1+inputs!$B$33)-MAX(0,inputs!$B$31*(N656-inputs!$B$30)))</f>
        <v>47275.009018624973</v>
      </c>
      <c r="P656" s="19">
        <f>$H656+(INT(COLUMN(P$1)/2) - 5) * ($A656-$H656)/9</f>
        <v>35133.333333333336</v>
      </c>
      <c r="Q656" s="24">
        <f>MAX(0,O656*(1+inputs!$B$33)-MAX(0,inputs!$B$31*(P656-inputs!$B$30)))</f>
        <v>46638.69415390434</v>
      </c>
      <c r="R656" s="19">
        <f>$H656+(INT(COLUMN(R$1)/2) - 5) * ($A656-$H656)/9</f>
        <v>40177.777777777781</v>
      </c>
      <c r="S656" s="24">
        <f>MAX(0,Q656*(1+inputs!$B$33)-MAX(0,inputs!$B$31*(R656-inputs!$B$30)))</f>
        <v>45538.8345662129</v>
      </c>
      <c r="T656" s="19">
        <f>$H656+(INT(COLUMN(T$1)/2) - 5) * ($A656-$H656)/9</f>
        <v>45222.222222222219</v>
      </c>
      <c r="U656" s="24">
        <f>MAX(0,S656*(1+inputs!$B$33)-MAX(0,inputs!$B$31*(T656-inputs!$B$30)))</f>
        <v>43968.477084706086</v>
      </c>
      <c r="V656" s="19">
        <f>$H656+(INT(COLUMN(V$1)/2) - 5) * ($A656-$H656)/9</f>
        <v>50266.666666666672</v>
      </c>
      <c r="W656" s="24">
        <f>MAX(0,U656*(1+inputs!$B$33)-MAX(0,inputs!$B$31*(V656-inputs!$B$30)))</f>
        <v>41920.564240976673</v>
      </c>
      <c r="X656" s="19">
        <f>$H656+(INT(COLUMN(X$1)/2) - 5) * ($A656-$H656)/9</f>
        <v>55311.111111111109</v>
      </c>
      <c r="Y656" s="24">
        <f>MAX(0,W656*(1+inputs!$B$33)-MAX(0,inputs!$B$31*(X656-inputs!$B$30)))</f>
        <v>39387.932704591316</v>
      </c>
      <c r="Z656" s="19">
        <f>IF(inputs!$B$27="YES",MAX(0,inputs!$B$31*(X656-inputs!$B$30)),0)</f>
        <v>0</v>
      </c>
      <c r="AA656" s="3">
        <f t="shared" si="45"/>
        <v>21526.25</v>
      </c>
      <c r="AB656" s="1">
        <f t="shared" si="46"/>
        <v>0.42</v>
      </c>
      <c r="AC656" s="8">
        <f t="shared" si="43"/>
        <v>43873.75</v>
      </c>
    </row>
    <row r="657" spans="1:29" x14ac:dyDescent="0.2">
      <c r="A657" s="11">
        <f t="shared" si="44"/>
        <v>65500</v>
      </c>
      <c r="B657" s="15">
        <f>inputs!$C$3-MAX(0,MIN((calculations!A657-inputs!$B$8)*0.5,inputs!$C$3))+IF(AND(inputs!$B$23="YES",A657&lt;=inputs!$B$25),inputs!$B$24,0)</f>
        <v>12570</v>
      </c>
      <c r="C657" s="15">
        <f>MAX(0,MIN(A657-B657,inputs!$C$4)*inputs!$B$3)</f>
        <v>7540</v>
      </c>
      <c r="D657" s="16">
        <f>MAX(0,(MIN(A657,inputs!$C$5)-(inputs!$C$4+B657))*inputs!$B$4)</f>
        <v>6092</v>
      </c>
      <c r="E657" s="16">
        <f>MAX(0, (calculations!A657-inputs!$C$5)*inputs!$B$5)</f>
        <v>0</v>
      </c>
      <c r="F657" s="19">
        <f>MAX(0,inputs!$B$13*(MIN(calculations!A657,inputs!$C$14)-inputs!$C$13))+MAX(0,inputs!$B$14*(calculations!A657-inputs!$C$14))</f>
        <v>5299.85</v>
      </c>
      <c r="G657" s="22">
        <f>MAX(MIN((calculations!A657-inputs!$B$21)/10000,100%),0) * inputs!$B$18</f>
        <v>2636.4</v>
      </c>
      <c r="H657" s="24">
        <f>MIN(inputs!$B$32,A657)</f>
        <v>20000</v>
      </c>
      <c r="I657" s="24">
        <f>inputs!$B$29*(1+inputs!$B$33)-MAX(0,inputs!$B$31*(H657-inputs!$B$30))</f>
        <v>46486.999999999993</v>
      </c>
      <c r="J657" s="19">
        <f>$H657+(INT(COLUMN(J$1)/2) - 5) * ($A657-$H657)/9</f>
        <v>20000</v>
      </c>
      <c r="K657" s="24">
        <f>MAX(0,I657*(1+inputs!$B$33)-MAX(0,inputs!$B$31*(J657-inputs!$B$30)))</f>
        <v>47184.304999999986</v>
      </c>
      <c r="L657" s="19">
        <f>$H657+(INT(COLUMN(L$1)/2) - 5) * ($A657-$H657)/9</f>
        <v>25055.555555555555</v>
      </c>
      <c r="M657" s="24">
        <f>MAX(0,K657*(1+inputs!$B$33)-MAX(0,inputs!$B$31*(L657-inputs!$B$30)))</f>
        <v>47453.629574999977</v>
      </c>
      <c r="N657" s="19">
        <f>$H657+(INT(COLUMN(N$1)/2) - 5) * ($A657-$H657)/9</f>
        <v>30111.111111111109</v>
      </c>
      <c r="O657" s="24">
        <f>MAX(0,M657*(1+inputs!$B$33)-MAX(0,inputs!$B$31*(N657-inputs!$B$30)))</f>
        <v>47271.994018624973</v>
      </c>
      <c r="P657" s="19">
        <f>$H657+(INT(COLUMN(P$1)/2) - 5) * ($A657-$H657)/9</f>
        <v>35166.666666666664</v>
      </c>
      <c r="Q657" s="24">
        <f>MAX(0,O657*(1+inputs!$B$33)-MAX(0,inputs!$B$31*(P657-inputs!$B$30)))</f>
        <v>46632.633928904339</v>
      </c>
      <c r="R657" s="19">
        <f>$H657+(INT(COLUMN(R$1)/2) - 5) * ($A657-$H657)/9</f>
        <v>40222.222222222219</v>
      </c>
      <c r="S657" s="24">
        <f>MAX(0,Q657*(1+inputs!$B$33)-MAX(0,inputs!$B$31*(R657-inputs!$B$30)))</f>
        <v>45528.683437837899</v>
      </c>
      <c r="T657" s="19">
        <f>$H657+(INT(COLUMN(T$1)/2) - 5) * ($A657-$H657)/9</f>
        <v>45277.777777777781</v>
      </c>
      <c r="U657" s="24">
        <f>MAX(0,S657*(1+inputs!$B$33)-MAX(0,inputs!$B$31*(T657-inputs!$B$30)))</f>
        <v>43953.173689405463</v>
      </c>
      <c r="V657" s="19">
        <f>$H657+(INT(COLUMN(V$1)/2) - 5) * ($A657-$H657)/9</f>
        <v>50333.333333333328</v>
      </c>
      <c r="W657" s="24">
        <f>MAX(0,U657*(1+inputs!$B$33)-MAX(0,inputs!$B$31*(V657-inputs!$B$30)))</f>
        <v>41899.031294746535</v>
      </c>
      <c r="X657" s="19">
        <f>$H657+(INT(COLUMN(X$1)/2) - 5) * ($A657-$H657)/9</f>
        <v>55388.888888888891</v>
      </c>
      <c r="Y657" s="24">
        <f>MAX(0,W657*(1+inputs!$B$33)-MAX(0,inputs!$B$31*(X657-inputs!$B$30)))</f>
        <v>39359.07676416773</v>
      </c>
      <c r="Z657" s="19">
        <f>IF(inputs!$B$27="YES",MAX(0,inputs!$B$31*(X657-inputs!$B$30)),0)</f>
        <v>0</v>
      </c>
      <c r="AA657" s="3">
        <f t="shared" si="45"/>
        <v>21568.25</v>
      </c>
      <c r="AB657" s="1">
        <f t="shared" si="46"/>
        <v>0.42</v>
      </c>
      <c r="AC657" s="8">
        <f t="shared" si="43"/>
        <v>43931.75</v>
      </c>
    </row>
    <row r="658" spans="1:29" x14ac:dyDescent="0.2">
      <c r="A658" s="11">
        <f t="shared" si="44"/>
        <v>65600</v>
      </c>
      <c r="B658" s="15">
        <f>inputs!$C$3-MAX(0,MIN((calculations!A658-inputs!$B$8)*0.5,inputs!$C$3))+IF(AND(inputs!$B$23="YES",A658&lt;=inputs!$B$25),inputs!$B$24,0)</f>
        <v>12570</v>
      </c>
      <c r="C658" s="15">
        <f>MAX(0,MIN(A658-B658,inputs!$C$4)*inputs!$B$3)</f>
        <v>7540</v>
      </c>
      <c r="D658" s="16">
        <f>MAX(0,(MIN(A658,inputs!$C$5)-(inputs!$C$4+B658))*inputs!$B$4)</f>
        <v>6132</v>
      </c>
      <c r="E658" s="16">
        <f>MAX(0, (calculations!A658-inputs!$C$5)*inputs!$B$5)</f>
        <v>0</v>
      </c>
      <c r="F658" s="19">
        <f>MAX(0,inputs!$B$13*(MIN(calculations!A658,inputs!$C$14)-inputs!$C$13))+MAX(0,inputs!$B$14*(calculations!A658-inputs!$C$14))</f>
        <v>5301.85</v>
      </c>
      <c r="G658" s="22">
        <f>MAX(MIN((calculations!A658-inputs!$B$21)/10000,100%),0) * inputs!$B$18</f>
        <v>2636.4</v>
      </c>
      <c r="H658" s="24">
        <f>MIN(inputs!$B$32,A658)</f>
        <v>20000</v>
      </c>
      <c r="I658" s="24">
        <f>inputs!$B$29*(1+inputs!$B$33)-MAX(0,inputs!$B$31*(H658-inputs!$B$30))</f>
        <v>46486.999999999993</v>
      </c>
      <c r="J658" s="19">
        <f>$H658+(INT(COLUMN(J$1)/2) - 5) * ($A658-$H658)/9</f>
        <v>20000</v>
      </c>
      <c r="K658" s="24">
        <f>MAX(0,I658*(1+inputs!$B$33)-MAX(0,inputs!$B$31*(J658-inputs!$B$30)))</f>
        <v>47184.304999999986</v>
      </c>
      <c r="L658" s="19">
        <f>$H658+(INT(COLUMN(L$1)/2) - 5) * ($A658-$H658)/9</f>
        <v>25066.666666666668</v>
      </c>
      <c r="M658" s="24">
        <f>MAX(0,K658*(1+inputs!$B$33)-MAX(0,inputs!$B$31*(L658-inputs!$B$30)))</f>
        <v>47452.629574999977</v>
      </c>
      <c r="N658" s="19">
        <f>$H658+(INT(COLUMN(N$1)/2) - 5) * ($A658-$H658)/9</f>
        <v>30133.333333333336</v>
      </c>
      <c r="O658" s="24">
        <f>MAX(0,M658*(1+inputs!$B$33)-MAX(0,inputs!$B$31*(N658-inputs!$B$30)))</f>
        <v>47268.979018624967</v>
      </c>
      <c r="P658" s="19">
        <f>$H658+(INT(COLUMN(P$1)/2) - 5) * ($A658-$H658)/9</f>
        <v>35200</v>
      </c>
      <c r="Q658" s="24">
        <f>MAX(0,O658*(1+inputs!$B$33)-MAX(0,inputs!$B$31*(P658-inputs!$B$30)))</f>
        <v>46626.573703904331</v>
      </c>
      <c r="R658" s="19">
        <f>$H658+(INT(COLUMN(R$1)/2) - 5) * ($A658-$H658)/9</f>
        <v>40266.666666666672</v>
      </c>
      <c r="S658" s="24">
        <f>MAX(0,Q658*(1+inputs!$B$33)-MAX(0,inputs!$B$31*(R658-inputs!$B$30)))</f>
        <v>45518.532309462891</v>
      </c>
      <c r="T658" s="19">
        <f>$H658+(INT(COLUMN(T$1)/2) - 5) * ($A658-$H658)/9</f>
        <v>45333.333333333328</v>
      </c>
      <c r="U658" s="24">
        <f>MAX(0,S658*(1+inputs!$B$33)-MAX(0,inputs!$B$31*(T658-inputs!$B$30)))</f>
        <v>43937.870294104825</v>
      </c>
      <c r="V658" s="19">
        <f>$H658+(INT(COLUMN(V$1)/2) - 5) * ($A658-$H658)/9</f>
        <v>50400</v>
      </c>
      <c r="W658" s="24">
        <f>MAX(0,U658*(1+inputs!$B$33)-MAX(0,inputs!$B$31*(V658-inputs!$B$30)))</f>
        <v>41877.49834851639</v>
      </c>
      <c r="X658" s="19">
        <f>$H658+(INT(COLUMN(X$1)/2) - 5) * ($A658-$H658)/9</f>
        <v>55466.666666666664</v>
      </c>
      <c r="Y658" s="24">
        <f>MAX(0,W658*(1+inputs!$B$33)-MAX(0,inputs!$B$31*(X658-inputs!$B$30)))</f>
        <v>39330.22082374413</v>
      </c>
      <c r="Z658" s="19">
        <f>IF(inputs!$B$27="YES",MAX(0,inputs!$B$31*(X658-inputs!$B$30)),0)</f>
        <v>0</v>
      </c>
      <c r="AA658" s="3">
        <f t="shared" si="45"/>
        <v>21610.25</v>
      </c>
      <c r="AB658" s="1">
        <f t="shared" si="46"/>
        <v>0.42</v>
      </c>
      <c r="AC658" s="8">
        <f t="shared" si="43"/>
        <v>43989.75</v>
      </c>
    </row>
    <row r="659" spans="1:29" x14ac:dyDescent="0.2">
      <c r="A659" s="11">
        <f t="shared" si="44"/>
        <v>65700</v>
      </c>
      <c r="B659" s="15">
        <f>inputs!$C$3-MAX(0,MIN((calculations!A659-inputs!$B$8)*0.5,inputs!$C$3))+IF(AND(inputs!$B$23="YES",A659&lt;=inputs!$B$25),inputs!$B$24,0)</f>
        <v>12570</v>
      </c>
      <c r="C659" s="15">
        <f>MAX(0,MIN(A659-B659,inputs!$C$4)*inputs!$B$3)</f>
        <v>7540</v>
      </c>
      <c r="D659" s="16">
        <f>MAX(0,(MIN(A659,inputs!$C$5)-(inputs!$C$4+B659))*inputs!$B$4)</f>
        <v>6172</v>
      </c>
      <c r="E659" s="16">
        <f>MAX(0, (calculations!A659-inputs!$C$5)*inputs!$B$5)</f>
        <v>0</v>
      </c>
      <c r="F659" s="19">
        <f>MAX(0,inputs!$B$13*(MIN(calculations!A659,inputs!$C$14)-inputs!$C$13))+MAX(0,inputs!$B$14*(calculations!A659-inputs!$C$14))</f>
        <v>5303.85</v>
      </c>
      <c r="G659" s="22">
        <f>MAX(MIN((calculations!A659-inputs!$B$21)/10000,100%),0) * inputs!$B$18</f>
        <v>2636.4</v>
      </c>
      <c r="H659" s="24">
        <f>MIN(inputs!$B$32,A659)</f>
        <v>20000</v>
      </c>
      <c r="I659" s="24">
        <f>inputs!$B$29*(1+inputs!$B$33)-MAX(0,inputs!$B$31*(H659-inputs!$B$30))</f>
        <v>46486.999999999993</v>
      </c>
      <c r="J659" s="19">
        <f>$H659+(INT(COLUMN(J$1)/2) - 5) * ($A659-$H659)/9</f>
        <v>20000</v>
      </c>
      <c r="K659" s="24">
        <f>MAX(0,I659*(1+inputs!$B$33)-MAX(0,inputs!$B$31*(J659-inputs!$B$30)))</f>
        <v>47184.304999999986</v>
      </c>
      <c r="L659" s="19">
        <f>$H659+(INT(COLUMN(L$1)/2) - 5) * ($A659-$H659)/9</f>
        <v>25077.777777777777</v>
      </c>
      <c r="M659" s="24">
        <f>MAX(0,K659*(1+inputs!$B$33)-MAX(0,inputs!$B$31*(L659-inputs!$B$30)))</f>
        <v>47451.629574999977</v>
      </c>
      <c r="N659" s="19">
        <f>$H659+(INT(COLUMN(N$1)/2) - 5) * ($A659-$H659)/9</f>
        <v>30155.555555555555</v>
      </c>
      <c r="O659" s="24">
        <f>MAX(0,M659*(1+inputs!$B$33)-MAX(0,inputs!$B$31*(N659-inputs!$B$30)))</f>
        <v>47265.964018624967</v>
      </c>
      <c r="P659" s="19">
        <f>$H659+(INT(COLUMN(P$1)/2) - 5) * ($A659-$H659)/9</f>
        <v>35233.333333333336</v>
      </c>
      <c r="Q659" s="24">
        <f>MAX(0,O659*(1+inputs!$B$33)-MAX(0,inputs!$B$31*(P659-inputs!$B$30)))</f>
        <v>46620.513478904337</v>
      </c>
      <c r="R659" s="19">
        <f>$H659+(INT(COLUMN(R$1)/2) - 5) * ($A659-$H659)/9</f>
        <v>40311.111111111109</v>
      </c>
      <c r="S659" s="24">
        <f>MAX(0,Q659*(1+inputs!$B$33)-MAX(0,inputs!$B$31*(R659-inputs!$B$30)))</f>
        <v>45508.381181087898</v>
      </c>
      <c r="T659" s="19">
        <f>$H659+(INT(COLUMN(T$1)/2) - 5) * ($A659-$H659)/9</f>
        <v>45388.888888888891</v>
      </c>
      <c r="U659" s="24">
        <f>MAX(0,S659*(1+inputs!$B$33)-MAX(0,inputs!$B$31*(T659-inputs!$B$30)))</f>
        <v>43922.566898804209</v>
      </c>
      <c r="V659" s="19">
        <f>$H659+(INT(COLUMN(V$1)/2) - 5) * ($A659-$H659)/9</f>
        <v>50466.666666666672</v>
      </c>
      <c r="W659" s="24">
        <f>MAX(0,U659*(1+inputs!$B$33)-MAX(0,inputs!$B$31*(V659-inputs!$B$30)))</f>
        <v>41855.965402286267</v>
      </c>
      <c r="X659" s="19">
        <f>$H659+(INT(COLUMN(X$1)/2) - 5) * ($A659-$H659)/9</f>
        <v>55544.444444444445</v>
      </c>
      <c r="Y659" s="24">
        <f>MAX(0,W659*(1+inputs!$B$33)-MAX(0,inputs!$B$31*(X659-inputs!$B$30)))</f>
        <v>39301.364883320552</v>
      </c>
      <c r="Z659" s="19">
        <f>IF(inputs!$B$27="YES",MAX(0,inputs!$B$31*(X659-inputs!$B$30)),0)</f>
        <v>0</v>
      </c>
      <c r="AA659" s="3">
        <f t="shared" si="45"/>
        <v>21652.25</v>
      </c>
      <c r="AB659" s="1">
        <f t="shared" si="46"/>
        <v>0.42</v>
      </c>
      <c r="AC659" s="8">
        <f t="shared" si="43"/>
        <v>44047.75</v>
      </c>
    </row>
    <row r="660" spans="1:29" x14ac:dyDescent="0.2">
      <c r="A660" s="11">
        <f t="shared" si="44"/>
        <v>65800</v>
      </c>
      <c r="B660" s="15">
        <f>inputs!$C$3-MAX(0,MIN((calculations!A660-inputs!$B$8)*0.5,inputs!$C$3))+IF(AND(inputs!$B$23="YES",A660&lt;=inputs!$B$25),inputs!$B$24,0)</f>
        <v>12570</v>
      </c>
      <c r="C660" s="15">
        <f>MAX(0,MIN(A660-B660,inputs!$C$4)*inputs!$B$3)</f>
        <v>7540</v>
      </c>
      <c r="D660" s="16">
        <f>MAX(0,(MIN(A660,inputs!$C$5)-(inputs!$C$4+B660))*inputs!$B$4)</f>
        <v>6212</v>
      </c>
      <c r="E660" s="16">
        <f>MAX(0, (calculations!A660-inputs!$C$5)*inputs!$B$5)</f>
        <v>0</v>
      </c>
      <c r="F660" s="19">
        <f>MAX(0,inputs!$B$13*(MIN(calculations!A660,inputs!$C$14)-inputs!$C$13))+MAX(0,inputs!$B$14*(calculations!A660-inputs!$C$14))</f>
        <v>5305.85</v>
      </c>
      <c r="G660" s="22">
        <f>MAX(MIN((calculations!A660-inputs!$B$21)/10000,100%),0) * inputs!$B$18</f>
        <v>2636.4</v>
      </c>
      <c r="H660" s="24">
        <f>MIN(inputs!$B$32,A660)</f>
        <v>20000</v>
      </c>
      <c r="I660" s="24">
        <f>inputs!$B$29*(1+inputs!$B$33)-MAX(0,inputs!$B$31*(H660-inputs!$B$30))</f>
        <v>46486.999999999993</v>
      </c>
      <c r="J660" s="19">
        <f>$H660+(INT(COLUMN(J$1)/2) - 5) * ($A660-$H660)/9</f>
        <v>20000</v>
      </c>
      <c r="K660" s="24">
        <f>MAX(0,I660*(1+inputs!$B$33)-MAX(0,inputs!$B$31*(J660-inputs!$B$30)))</f>
        <v>47184.304999999986</v>
      </c>
      <c r="L660" s="19">
        <f>$H660+(INT(COLUMN(L$1)/2) - 5) * ($A660-$H660)/9</f>
        <v>25088.888888888891</v>
      </c>
      <c r="M660" s="24">
        <f>MAX(0,K660*(1+inputs!$B$33)-MAX(0,inputs!$B$31*(L660-inputs!$B$30)))</f>
        <v>47450.629574999977</v>
      </c>
      <c r="N660" s="19">
        <f>$H660+(INT(COLUMN(N$1)/2) - 5) * ($A660-$H660)/9</f>
        <v>30177.777777777777</v>
      </c>
      <c r="O660" s="24">
        <f>MAX(0,M660*(1+inputs!$B$33)-MAX(0,inputs!$B$31*(N660-inputs!$B$30)))</f>
        <v>47262.949018624968</v>
      </c>
      <c r="P660" s="19">
        <f>$H660+(INT(COLUMN(P$1)/2) - 5) * ($A660-$H660)/9</f>
        <v>35266.666666666664</v>
      </c>
      <c r="Q660" s="24">
        <f>MAX(0,O660*(1+inputs!$B$33)-MAX(0,inputs!$B$31*(P660-inputs!$B$30)))</f>
        <v>46614.453253904336</v>
      </c>
      <c r="R660" s="19">
        <f>$H660+(INT(COLUMN(R$1)/2) - 5) * ($A660-$H660)/9</f>
        <v>40355.555555555555</v>
      </c>
      <c r="S660" s="24">
        <f>MAX(0,Q660*(1+inputs!$B$33)-MAX(0,inputs!$B$31*(R660-inputs!$B$30)))</f>
        <v>45498.230052712897</v>
      </c>
      <c r="T660" s="19">
        <f>$H660+(INT(COLUMN(T$1)/2) - 5) * ($A660-$H660)/9</f>
        <v>45444.444444444445</v>
      </c>
      <c r="U660" s="24">
        <f>MAX(0,S660*(1+inputs!$B$33)-MAX(0,inputs!$B$31*(T660-inputs!$B$30)))</f>
        <v>43907.263503503586</v>
      </c>
      <c r="V660" s="19">
        <f>$H660+(INT(COLUMN(V$1)/2) - 5) * ($A660-$H660)/9</f>
        <v>50533.333333333328</v>
      </c>
      <c r="W660" s="24">
        <f>MAX(0,U660*(1+inputs!$B$33)-MAX(0,inputs!$B$31*(V660-inputs!$B$30)))</f>
        <v>41834.432456056136</v>
      </c>
      <c r="X660" s="19">
        <f>$H660+(INT(COLUMN(X$1)/2) - 5) * ($A660-$H660)/9</f>
        <v>55622.222222222219</v>
      </c>
      <c r="Y660" s="24">
        <f>MAX(0,W660*(1+inputs!$B$33)-MAX(0,inputs!$B$31*(X660-inputs!$B$30)))</f>
        <v>39272.508942896973</v>
      </c>
      <c r="Z660" s="19">
        <f>IF(inputs!$B$27="YES",MAX(0,inputs!$B$31*(X660-inputs!$B$30)),0)</f>
        <v>0</v>
      </c>
      <c r="AA660" s="3">
        <f t="shared" si="45"/>
        <v>21694.25</v>
      </c>
      <c r="AB660" s="1">
        <f t="shared" si="46"/>
        <v>0.42</v>
      </c>
      <c r="AC660" s="8">
        <f t="shared" si="43"/>
        <v>44105.75</v>
      </c>
    </row>
    <row r="661" spans="1:29" x14ac:dyDescent="0.2">
      <c r="A661" s="11">
        <f t="shared" si="44"/>
        <v>65900</v>
      </c>
      <c r="B661" s="15">
        <f>inputs!$C$3-MAX(0,MIN((calculations!A661-inputs!$B$8)*0.5,inputs!$C$3))+IF(AND(inputs!$B$23="YES",A661&lt;=inputs!$B$25),inputs!$B$24,0)</f>
        <v>12570</v>
      </c>
      <c r="C661" s="15">
        <f>MAX(0,MIN(A661-B661,inputs!$C$4)*inputs!$B$3)</f>
        <v>7540</v>
      </c>
      <c r="D661" s="16">
        <f>MAX(0,(MIN(A661,inputs!$C$5)-(inputs!$C$4+B661))*inputs!$B$4)</f>
        <v>6252</v>
      </c>
      <c r="E661" s="16">
        <f>MAX(0, (calculations!A661-inputs!$C$5)*inputs!$B$5)</f>
        <v>0</v>
      </c>
      <c r="F661" s="19">
        <f>MAX(0,inputs!$B$13*(MIN(calculations!A661,inputs!$C$14)-inputs!$C$13))+MAX(0,inputs!$B$14*(calculations!A661-inputs!$C$14))</f>
        <v>5307.85</v>
      </c>
      <c r="G661" s="22">
        <f>MAX(MIN((calculations!A661-inputs!$B$21)/10000,100%),0) * inputs!$B$18</f>
        <v>2636.4</v>
      </c>
      <c r="H661" s="24">
        <f>MIN(inputs!$B$32,A661)</f>
        <v>20000</v>
      </c>
      <c r="I661" s="24">
        <f>inputs!$B$29*(1+inputs!$B$33)-MAX(0,inputs!$B$31*(H661-inputs!$B$30))</f>
        <v>46486.999999999993</v>
      </c>
      <c r="J661" s="19">
        <f>$H661+(INT(COLUMN(J$1)/2) - 5) * ($A661-$H661)/9</f>
        <v>20000</v>
      </c>
      <c r="K661" s="24">
        <f>MAX(0,I661*(1+inputs!$B$33)-MAX(0,inputs!$B$31*(J661-inputs!$B$30)))</f>
        <v>47184.304999999986</v>
      </c>
      <c r="L661" s="19">
        <f>$H661+(INT(COLUMN(L$1)/2) - 5) * ($A661-$H661)/9</f>
        <v>25100</v>
      </c>
      <c r="M661" s="24">
        <f>MAX(0,K661*(1+inputs!$B$33)-MAX(0,inputs!$B$31*(L661-inputs!$B$30)))</f>
        <v>47449.629574999977</v>
      </c>
      <c r="N661" s="19">
        <f>$H661+(INT(COLUMN(N$1)/2) - 5) * ($A661-$H661)/9</f>
        <v>30200</v>
      </c>
      <c r="O661" s="24">
        <f>MAX(0,M661*(1+inputs!$B$33)-MAX(0,inputs!$B$31*(N661-inputs!$B$30)))</f>
        <v>47259.934018624968</v>
      </c>
      <c r="P661" s="19">
        <f>$H661+(INT(COLUMN(P$1)/2) - 5) * ($A661-$H661)/9</f>
        <v>35300</v>
      </c>
      <c r="Q661" s="24">
        <f>MAX(0,O661*(1+inputs!$B$33)-MAX(0,inputs!$B$31*(P661-inputs!$B$30)))</f>
        <v>46608.393028904335</v>
      </c>
      <c r="R661" s="19">
        <f>$H661+(INT(COLUMN(R$1)/2) - 5) * ($A661-$H661)/9</f>
        <v>40400</v>
      </c>
      <c r="S661" s="24">
        <f>MAX(0,Q661*(1+inputs!$B$33)-MAX(0,inputs!$B$31*(R661-inputs!$B$30)))</f>
        <v>45488.078924337889</v>
      </c>
      <c r="T661" s="19">
        <f>$H661+(INT(COLUMN(T$1)/2) - 5) * ($A661-$H661)/9</f>
        <v>45500</v>
      </c>
      <c r="U661" s="24">
        <f>MAX(0,S661*(1+inputs!$B$33)-MAX(0,inputs!$B$31*(T661-inputs!$B$30)))</f>
        <v>43891.960108202948</v>
      </c>
      <c r="V661" s="19">
        <f>$H661+(INT(COLUMN(V$1)/2) - 5) * ($A661-$H661)/9</f>
        <v>50600</v>
      </c>
      <c r="W661" s="24">
        <f>MAX(0,U661*(1+inputs!$B$33)-MAX(0,inputs!$B$31*(V661-inputs!$B$30)))</f>
        <v>41812.899509825984</v>
      </c>
      <c r="X661" s="19">
        <f>$H661+(INT(COLUMN(X$1)/2) - 5) * ($A661-$H661)/9</f>
        <v>55700</v>
      </c>
      <c r="Y661" s="24">
        <f>MAX(0,W661*(1+inputs!$B$33)-MAX(0,inputs!$B$31*(X661-inputs!$B$30)))</f>
        <v>39243.653002473366</v>
      </c>
      <c r="Z661" s="19">
        <f>IF(inputs!$B$27="YES",MAX(0,inputs!$B$31*(X661-inputs!$B$30)),0)</f>
        <v>0</v>
      </c>
      <c r="AA661" s="3">
        <f t="shared" si="45"/>
        <v>21736.25</v>
      </c>
      <c r="AB661" s="1">
        <f t="shared" si="46"/>
        <v>0.42</v>
      </c>
      <c r="AC661" s="8">
        <f t="shared" si="43"/>
        <v>44163.75</v>
      </c>
    </row>
    <row r="662" spans="1:29" x14ac:dyDescent="0.2">
      <c r="A662" s="11">
        <f t="shared" si="44"/>
        <v>66000</v>
      </c>
      <c r="B662" s="15">
        <f>inputs!$C$3-MAX(0,MIN((calculations!A662-inputs!$B$8)*0.5,inputs!$C$3))+IF(AND(inputs!$B$23="YES",A662&lt;=inputs!$B$25),inputs!$B$24,0)</f>
        <v>12570</v>
      </c>
      <c r="C662" s="15">
        <f>MAX(0,MIN(A662-B662,inputs!$C$4)*inputs!$B$3)</f>
        <v>7540</v>
      </c>
      <c r="D662" s="16">
        <f>MAX(0,(MIN(A662,inputs!$C$5)-(inputs!$C$4+B662))*inputs!$B$4)</f>
        <v>6292</v>
      </c>
      <c r="E662" s="16">
        <f>MAX(0, (calculations!A662-inputs!$C$5)*inputs!$B$5)</f>
        <v>0</v>
      </c>
      <c r="F662" s="19">
        <f>MAX(0,inputs!$B$13*(MIN(calculations!A662,inputs!$C$14)-inputs!$C$13))+MAX(0,inputs!$B$14*(calculations!A662-inputs!$C$14))</f>
        <v>5309.85</v>
      </c>
      <c r="G662" s="22">
        <f>MAX(MIN((calculations!A662-inputs!$B$21)/10000,100%),0) * inputs!$B$18</f>
        <v>2636.4</v>
      </c>
      <c r="H662" s="24">
        <f>MIN(inputs!$B$32,A662)</f>
        <v>20000</v>
      </c>
      <c r="I662" s="24">
        <f>inputs!$B$29*(1+inputs!$B$33)-MAX(0,inputs!$B$31*(H662-inputs!$B$30))</f>
        <v>46486.999999999993</v>
      </c>
      <c r="J662" s="19">
        <f>$H662+(INT(COLUMN(J$1)/2) - 5) * ($A662-$H662)/9</f>
        <v>20000</v>
      </c>
      <c r="K662" s="24">
        <f>MAX(0,I662*(1+inputs!$B$33)-MAX(0,inputs!$B$31*(J662-inputs!$B$30)))</f>
        <v>47184.304999999986</v>
      </c>
      <c r="L662" s="19">
        <f>$H662+(INT(COLUMN(L$1)/2) - 5) * ($A662-$H662)/9</f>
        <v>25111.111111111109</v>
      </c>
      <c r="M662" s="24">
        <f>MAX(0,K662*(1+inputs!$B$33)-MAX(0,inputs!$B$31*(L662-inputs!$B$30)))</f>
        <v>47448.629574999977</v>
      </c>
      <c r="N662" s="19">
        <f>$H662+(INT(COLUMN(N$1)/2) - 5) * ($A662-$H662)/9</f>
        <v>30222.222222222223</v>
      </c>
      <c r="O662" s="24">
        <f>MAX(0,M662*(1+inputs!$B$33)-MAX(0,inputs!$B$31*(N662-inputs!$B$30)))</f>
        <v>47256.919018624969</v>
      </c>
      <c r="P662" s="19">
        <f>$H662+(INT(COLUMN(P$1)/2) - 5) * ($A662-$H662)/9</f>
        <v>35333.333333333336</v>
      </c>
      <c r="Q662" s="24">
        <f>MAX(0,O662*(1+inputs!$B$33)-MAX(0,inputs!$B$31*(P662-inputs!$B$30)))</f>
        <v>46602.332803904334</v>
      </c>
      <c r="R662" s="19">
        <f>$H662+(INT(COLUMN(R$1)/2) - 5) * ($A662-$H662)/9</f>
        <v>40444.444444444445</v>
      </c>
      <c r="S662" s="24">
        <f>MAX(0,Q662*(1+inputs!$B$33)-MAX(0,inputs!$B$31*(R662-inputs!$B$30)))</f>
        <v>45477.927795962889</v>
      </c>
      <c r="T662" s="19">
        <f>$H662+(INT(COLUMN(T$1)/2) - 5) * ($A662-$H662)/9</f>
        <v>45555.555555555555</v>
      </c>
      <c r="U662" s="24">
        <f>MAX(0,S662*(1+inputs!$B$33)-MAX(0,inputs!$B$31*(T662-inputs!$B$30)))</f>
        <v>43876.656712902324</v>
      </c>
      <c r="V662" s="19">
        <f>$H662+(INT(COLUMN(V$1)/2) - 5) * ($A662-$H662)/9</f>
        <v>50666.666666666672</v>
      </c>
      <c r="W662" s="24">
        <f>MAX(0,U662*(1+inputs!$B$33)-MAX(0,inputs!$B$31*(V662-inputs!$B$30)))</f>
        <v>41791.366563595853</v>
      </c>
      <c r="X662" s="19">
        <f>$H662+(INT(COLUMN(X$1)/2) - 5) * ($A662-$H662)/9</f>
        <v>55777.777777777781</v>
      </c>
      <c r="Y662" s="24">
        <f>MAX(0,W662*(1+inputs!$B$33)-MAX(0,inputs!$B$31*(X662-inputs!$B$30)))</f>
        <v>39214.797062049787</v>
      </c>
      <c r="Z662" s="19">
        <f>IF(inputs!$B$27="YES",MAX(0,inputs!$B$31*(X662-inputs!$B$30)),0)</f>
        <v>0</v>
      </c>
      <c r="AA662" s="3">
        <f t="shared" si="45"/>
        <v>21778.25</v>
      </c>
      <c r="AB662" s="1">
        <f t="shared" si="46"/>
        <v>0.42</v>
      </c>
      <c r="AC662" s="8">
        <f t="shared" si="43"/>
        <v>44221.75</v>
      </c>
    </row>
    <row r="663" spans="1:29" x14ac:dyDescent="0.2">
      <c r="A663" s="11">
        <f t="shared" si="44"/>
        <v>66100</v>
      </c>
      <c r="B663" s="15">
        <f>inputs!$C$3-MAX(0,MIN((calculations!A663-inputs!$B$8)*0.5,inputs!$C$3))+IF(AND(inputs!$B$23="YES",A663&lt;=inputs!$B$25),inputs!$B$24,0)</f>
        <v>12570</v>
      </c>
      <c r="C663" s="15">
        <f>MAX(0,MIN(A663-B663,inputs!$C$4)*inputs!$B$3)</f>
        <v>7540</v>
      </c>
      <c r="D663" s="16">
        <f>MAX(0,(MIN(A663,inputs!$C$5)-(inputs!$C$4+B663))*inputs!$B$4)</f>
        <v>6332</v>
      </c>
      <c r="E663" s="16">
        <f>MAX(0, (calculations!A663-inputs!$C$5)*inputs!$B$5)</f>
        <v>0</v>
      </c>
      <c r="F663" s="19">
        <f>MAX(0,inputs!$B$13*(MIN(calculations!A663,inputs!$C$14)-inputs!$C$13))+MAX(0,inputs!$B$14*(calculations!A663-inputs!$C$14))</f>
        <v>5311.85</v>
      </c>
      <c r="G663" s="22">
        <f>MAX(MIN((calculations!A663-inputs!$B$21)/10000,100%),0) * inputs!$B$18</f>
        <v>2636.4</v>
      </c>
      <c r="H663" s="24">
        <f>MIN(inputs!$B$32,A663)</f>
        <v>20000</v>
      </c>
      <c r="I663" s="24">
        <f>inputs!$B$29*(1+inputs!$B$33)-MAX(0,inputs!$B$31*(H663-inputs!$B$30))</f>
        <v>46486.999999999993</v>
      </c>
      <c r="J663" s="19">
        <f>$H663+(INT(COLUMN(J$1)/2) - 5) * ($A663-$H663)/9</f>
        <v>20000</v>
      </c>
      <c r="K663" s="24">
        <f>MAX(0,I663*(1+inputs!$B$33)-MAX(0,inputs!$B$31*(J663-inputs!$B$30)))</f>
        <v>47184.304999999986</v>
      </c>
      <c r="L663" s="19">
        <f>$H663+(INT(COLUMN(L$1)/2) - 5) * ($A663-$H663)/9</f>
        <v>25122.222222222223</v>
      </c>
      <c r="M663" s="24">
        <f>MAX(0,K663*(1+inputs!$B$33)-MAX(0,inputs!$B$31*(L663-inputs!$B$30)))</f>
        <v>47447.629574999977</v>
      </c>
      <c r="N663" s="19">
        <f>$H663+(INT(COLUMN(N$1)/2) - 5) * ($A663-$H663)/9</f>
        <v>30244.444444444445</v>
      </c>
      <c r="O663" s="24">
        <f>MAX(0,M663*(1+inputs!$B$33)-MAX(0,inputs!$B$31*(N663-inputs!$B$30)))</f>
        <v>47253.904018624969</v>
      </c>
      <c r="P663" s="19">
        <f>$H663+(INT(COLUMN(P$1)/2) - 5) * ($A663-$H663)/9</f>
        <v>35366.666666666664</v>
      </c>
      <c r="Q663" s="24">
        <f>MAX(0,O663*(1+inputs!$B$33)-MAX(0,inputs!$B$31*(P663-inputs!$B$30)))</f>
        <v>46596.27257890434</v>
      </c>
      <c r="R663" s="19">
        <f>$H663+(INT(COLUMN(R$1)/2) - 5) * ($A663-$H663)/9</f>
        <v>40488.888888888891</v>
      </c>
      <c r="S663" s="24">
        <f>MAX(0,Q663*(1+inputs!$B$33)-MAX(0,inputs!$B$31*(R663-inputs!$B$30)))</f>
        <v>45467.776667587896</v>
      </c>
      <c r="T663" s="19">
        <f>$H663+(INT(COLUMN(T$1)/2) - 5) * ($A663-$H663)/9</f>
        <v>45611.111111111109</v>
      </c>
      <c r="U663" s="24">
        <f>MAX(0,S663*(1+inputs!$B$33)-MAX(0,inputs!$B$31*(T663-inputs!$B$30)))</f>
        <v>43861.353317601708</v>
      </c>
      <c r="V663" s="19">
        <f>$H663+(INT(COLUMN(V$1)/2) - 5) * ($A663-$H663)/9</f>
        <v>50733.333333333328</v>
      </c>
      <c r="W663" s="24">
        <f>MAX(0,U663*(1+inputs!$B$33)-MAX(0,inputs!$B$31*(V663-inputs!$B$30)))</f>
        <v>41769.83361736573</v>
      </c>
      <c r="X663" s="19">
        <f>$H663+(INT(COLUMN(X$1)/2) - 5) * ($A663-$H663)/9</f>
        <v>55855.555555555555</v>
      </c>
      <c r="Y663" s="24">
        <f>MAX(0,W663*(1+inputs!$B$33)-MAX(0,inputs!$B$31*(X663-inputs!$B$30)))</f>
        <v>39185.941121626209</v>
      </c>
      <c r="Z663" s="19">
        <f>IF(inputs!$B$27="YES",MAX(0,inputs!$B$31*(X663-inputs!$B$30)),0)</f>
        <v>0</v>
      </c>
      <c r="AA663" s="3">
        <f t="shared" si="45"/>
        <v>21820.25</v>
      </c>
      <c r="AB663" s="1">
        <f t="shared" si="46"/>
        <v>0.42</v>
      </c>
      <c r="AC663" s="8">
        <f t="shared" si="43"/>
        <v>44279.75</v>
      </c>
    </row>
    <row r="664" spans="1:29" x14ac:dyDescent="0.2">
      <c r="A664" s="11">
        <f t="shared" si="44"/>
        <v>66200</v>
      </c>
      <c r="B664" s="15">
        <f>inputs!$C$3-MAX(0,MIN((calculations!A664-inputs!$B$8)*0.5,inputs!$C$3))+IF(AND(inputs!$B$23="YES",A664&lt;=inputs!$B$25),inputs!$B$24,0)</f>
        <v>12570</v>
      </c>
      <c r="C664" s="15">
        <f>MAX(0,MIN(A664-B664,inputs!$C$4)*inputs!$B$3)</f>
        <v>7540</v>
      </c>
      <c r="D664" s="16">
        <f>MAX(0,(MIN(A664,inputs!$C$5)-(inputs!$C$4+B664))*inputs!$B$4)</f>
        <v>6372</v>
      </c>
      <c r="E664" s="16">
        <f>MAX(0, (calculations!A664-inputs!$C$5)*inputs!$B$5)</f>
        <v>0</v>
      </c>
      <c r="F664" s="19">
        <f>MAX(0,inputs!$B$13*(MIN(calculations!A664,inputs!$C$14)-inputs!$C$13))+MAX(0,inputs!$B$14*(calculations!A664-inputs!$C$14))</f>
        <v>5313.85</v>
      </c>
      <c r="G664" s="22">
        <f>MAX(MIN((calculations!A664-inputs!$B$21)/10000,100%),0) * inputs!$B$18</f>
        <v>2636.4</v>
      </c>
      <c r="H664" s="24">
        <f>MIN(inputs!$B$32,A664)</f>
        <v>20000</v>
      </c>
      <c r="I664" s="24">
        <f>inputs!$B$29*(1+inputs!$B$33)-MAX(0,inputs!$B$31*(H664-inputs!$B$30))</f>
        <v>46486.999999999993</v>
      </c>
      <c r="J664" s="19">
        <f>$H664+(INT(COLUMN(J$1)/2) - 5) * ($A664-$H664)/9</f>
        <v>20000</v>
      </c>
      <c r="K664" s="24">
        <f>MAX(0,I664*(1+inputs!$B$33)-MAX(0,inputs!$B$31*(J664-inputs!$B$30)))</f>
        <v>47184.304999999986</v>
      </c>
      <c r="L664" s="19">
        <f>$H664+(INT(COLUMN(L$1)/2) - 5) * ($A664-$H664)/9</f>
        <v>25133.333333333332</v>
      </c>
      <c r="M664" s="24">
        <f>MAX(0,K664*(1+inputs!$B$33)-MAX(0,inputs!$B$31*(L664-inputs!$B$30)))</f>
        <v>47446.629574999977</v>
      </c>
      <c r="N664" s="19">
        <f>$H664+(INT(COLUMN(N$1)/2) - 5) * ($A664-$H664)/9</f>
        <v>30266.666666666664</v>
      </c>
      <c r="O664" s="24">
        <f>MAX(0,M664*(1+inputs!$B$33)-MAX(0,inputs!$B$31*(N664-inputs!$B$30)))</f>
        <v>47250.88901862497</v>
      </c>
      <c r="P664" s="19">
        <f>$H664+(INT(COLUMN(P$1)/2) - 5) * ($A664-$H664)/9</f>
        <v>35400</v>
      </c>
      <c r="Q664" s="24">
        <f>MAX(0,O664*(1+inputs!$B$33)-MAX(0,inputs!$B$31*(P664-inputs!$B$30)))</f>
        <v>46590.212353904339</v>
      </c>
      <c r="R664" s="19">
        <f>$H664+(INT(COLUMN(R$1)/2) - 5) * ($A664-$H664)/9</f>
        <v>40533.333333333328</v>
      </c>
      <c r="S664" s="24">
        <f>MAX(0,Q664*(1+inputs!$B$33)-MAX(0,inputs!$B$31*(R664-inputs!$B$30)))</f>
        <v>45457.625539212895</v>
      </c>
      <c r="T664" s="19">
        <f>$H664+(INT(COLUMN(T$1)/2) - 5) * ($A664-$H664)/9</f>
        <v>45666.666666666672</v>
      </c>
      <c r="U664" s="24">
        <f>MAX(0,S664*(1+inputs!$B$33)-MAX(0,inputs!$B$31*(T664-inputs!$B$30)))</f>
        <v>43846.049922301085</v>
      </c>
      <c r="V664" s="19">
        <f>$H664+(INT(COLUMN(V$1)/2) - 5) * ($A664-$H664)/9</f>
        <v>50800</v>
      </c>
      <c r="W664" s="24">
        <f>MAX(0,U664*(1+inputs!$B$33)-MAX(0,inputs!$B$31*(V664-inputs!$B$30)))</f>
        <v>41748.300671135592</v>
      </c>
      <c r="X664" s="19">
        <f>$H664+(INT(COLUMN(X$1)/2) - 5) * ($A664-$H664)/9</f>
        <v>55933.333333333336</v>
      </c>
      <c r="Y664" s="24">
        <f>MAX(0,W664*(1+inputs!$B$33)-MAX(0,inputs!$B$31*(X664-inputs!$B$30)))</f>
        <v>39157.085181202623</v>
      </c>
      <c r="Z664" s="19">
        <f>IF(inputs!$B$27="YES",MAX(0,inputs!$B$31*(X664-inputs!$B$30)),0)</f>
        <v>0</v>
      </c>
      <c r="AA664" s="3">
        <f t="shared" si="45"/>
        <v>21862.25</v>
      </c>
      <c r="AB664" s="1">
        <f t="shared" si="46"/>
        <v>0.42</v>
      </c>
      <c r="AC664" s="8">
        <f t="shared" si="43"/>
        <v>44337.75</v>
      </c>
    </row>
    <row r="665" spans="1:29" x14ac:dyDescent="0.2">
      <c r="A665" s="11">
        <f t="shared" si="44"/>
        <v>66300</v>
      </c>
      <c r="B665" s="15">
        <f>inputs!$C$3-MAX(0,MIN((calculations!A665-inputs!$B$8)*0.5,inputs!$C$3))+IF(AND(inputs!$B$23="YES",A665&lt;=inputs!$B$25),inputs!$B$24,0)</f>
        <v>12570</v>
      </c>
      <c r="C665" s="15">
        <f>MAX(0,MIN(A665-B665,inputs!$C$4)*inputs!$B$3)</f>
        <v>7540</v>
      </c>
      <c r="D665" s="16">
        <f>MAX(0,(MIN(A665,inputs!$C$5)-(inputs!$C$4+B665))*inputs!$B$4)</f>
        <v>6412</v>
      </c>
      <c r="E665" s="16">
        <f>MAX(0, (calculations!A665-inputs!$C$5)*inputs!$B$5)</f>
        <v>0</v>
      </c>
      <c r="F665" s="19">
        <f>MAX(0,inputs!$B$13*(MIN(calculations!A665,inputs!$C$14)-inputs!$C$13))+MAX(0,inputs!$B$14*(calculations!A665-inputs!$C$14))</f>
        <v>5315.85</v>
      </c>
      <c r="G665" s="22">
        <f>MAX(MIN((calculations!A665-inputs!$B$21)/10000,100%),0) * inputs!$B$18</f>
        <v>2636.4</v>
      </c>
      <c r="H665" s="24">
        <f>MIN(inputs!$B$32,A665)</f>
        <v>20000</v>
      </c>
      <c r="I665" s="24">
        <f>inputs!$B$29*(1+inputs!$B$33)-MAX(0,inputs!$B$31*(H665-inputs!$B$30))</f>
        <v>46486.999999999993</v>
      </c>
      <c r="J665" s="19">
        <f>$H665+(INT(COLUMN(J$1)/2) - 5) * ($A665-$H665)/9</f>
        <v>20000</v>
      </c>
      <c r="K665" s="24">
        <f>MAX(0,I665*(1+inputs!$B$33)-MAX(0,inputs!$B$31*(J665-inputs!$B$30)))</f>
        <v>47184.304999999986</v>
      </c>
      <c r="L665" s="19">
        <f>$H665+(INT(COLUMN(L$1)/2) - 5) * ($A665-$H665)/9</f>
        <v>25144.444444444445</v>
      </c>
      <c r="M665" s="24">
        <f>MAX(0,K665*(1+inputs!$B$33)-MAX(0,inputs!$B$31*(L665-inputs!$B$30)))</f>
        <v>47445.629574999977</v>
      </c>
      <c r="N665" s="19">
        <f>$H665+(INT(COLUMN(N$1)/2) - 5) * ($A665-$H665)/9</f>
        <v>30288.888888888891</v>
      </c>
      <c r="O665" s="24">
        <f>MAX(0,M665*(1+inputs!$B$33)-MAX(0,inputs!$B$31*(N665-inputs!$B$30)))</f>
        <v>47247.874018624971</v>
      </c>
      <c r="P665" s="19">
        <f>$H665+(INT(COLUMN(P$1)/2) - 5) * ($A665-$H665)/9</f>
        <v>35433.333333333336</v>
      </c>
      <c r="Q665" s="24">
        <f>MAX(0,O665*(1+inputs!$B$33)-MAX(0,inputs!$B$31*(P665-inputs!$B$30)))</f>
        <v>46584.152128904338</v>
      </c>
      <c r="R665" s="19">
        <f>$H665+(INT(COLUMN(R$1)/2) - 5) * ($A665-$H665)/9</f>
        <v>40577.777777777781</v>
      </c>
      <c r="S665" s="24">
        <f>MAX(0,Q665*(1+inputs!$B$33)-MAX(0,inputs!$B$31*(R665-inputs!$B$30)))</f>
        <v>45447.474410837895</v>
      </c>
      <c r="T665" s="19">
        <f>$H665+(INT(COLUMN(T$1)/2) - 5) * ($A665-$H665)/9</f>
        <v>45722.222222222219</v>
      </c>
      <c r="U665" s="24">
        <f>MAX(0,S665*(1+inputs!$B$33)-MAX(0,inputs!$B$31*(T665-inputs!$B$30)))</f>
        <v>43830.746527000454</v>
      </c>
      <c r="V665" s="19">
        <f>$H665+(INT(COLUMN(V$1)/2) - 5) * ($A665-$H665)/9</f>
        <v>50866.666666666672</v>
      </c>
      <c r="W665" s="24">
        <f>MAX(0,U665*(1+inputs!$B$33)-MAX(0,inputs!$B$31*(V665-inputs!$B$30)))</f>
        <v>41726.767724905454</v>
      </c>
      <c r="X665" s="19">
        <f>$H665+(INT(COLUMN(X$1)/2) - 5) * ($A665-$H665)/9</f>
        <v>56011.111111111109</v>
      </c>
      <c r="Y665" s="24">
        <f>MAX(0,W665*(1+inputs!$B$33)-MAX(0,inputs!$B$31*(X665-inputs!$B$30)))</f>
        <v>39128.22924077903</v>
      </c>
      <c r="Z665" s="19">
        <f>IF(inputs!$B$27="YES",MAX(0,inputs!$B$31*(X665-inputs!$B$30)),0)</f>
        <v>0</v>
      </c>
      <c r="AA665" s="3">
        <f t="shared" si="45"/>
        <v>21904.25</v>
      </c>
      <c r="AB665" s="1">
        <f t="shared" si="46"/>
        <v>0.42</v>
      </c>
      <c r="AC665" s="8">
        <f t="shared" si="43"/>
        <v>44395.75</v>
      </c>
    </row>
    <row r="666" spans="1:29" x14ac:dyDescent="0.2">
      <c r="A666" s="11">
        <f t="shared" si="44"/>
        <v>66400</v>
      </c>
      <c r="B666" s="15">
        <f>inputs!$C$3-MAX(0,MIN((calculations!A666-inputs!$B$8)*0.5,inputs!$C$3))+IF(AND(inputs!$B$23="YES",A666&lt;=inputs!$B$25),inputs!$B$24,0)</f>
        <v>12570</v>
      </c>
      <c r="C666" s="15">
        <f>MAX(0,MIN(A666-B666,inputs!$C$4)*inputs!$B$3)</f>
        <v>7540</v>
      </c>
      <c r="D666" s="16">
        <f>MAX(0,(MIN(A666,inputs!$C$5)-(inputs!$C$4+B666))*inputs!$B$4)</f>
        <v>6452</v>
      </c>
      <c r="E666" s="16">
        <f>MAX(0, (calculations!A666-inputs!$C$5)*inputs!$B$5)</f>
        <v>0</v>
      </c>
      <c r="F666" s="19">
        <f>MAX(0,inputs!$B$13*(MIN(calculations!A666,inputs!$C$14)-inputs!$C$13))+MAX(0,inputs!$B$14*(calculations!A666-inputs!$C$14))</f>
        <v>5317.85</v>
      </c>
      <c r="G666" s="22">
        <f>MAX(MIN((calculations!A666-inputs!$B$21)/10000,100%),0) * inputs!$B$18</f>
        <v>2636.4</v>
      </c>
      <c r="H666" s="24">
        <f>MIN(inputs!$B$32,A666)</f>
        <v>20000</v>
      </c>
      <c r="I666" s="24">
        <f>inputs!$B$29*(1+inputs!$B$33)-MAX(0,inputs!$B$31*(H666-inputs!$B$30))</f>
        <v>46486.999999999993</v>
      </c>
      <c r="J666" s="19">
        <f>$H666+(INT(COLUMN(J$1)/2) - 5) * ($A666-$H666)/9</f>
        <v>20000</v>
      </c>
      <c r="K666" s="24">
        <f>MAX(0,I666*(1+inputs!$B$33)-MAX(0,inputs!$B$31*(J666-inputs!$B$30)))</f>
        <v>47184.304999999986</v>
      </c>
      <c r="L666" s="19">
        <f>$H666+(INT(COLUMN(L$1)/2) - 5) * ($A666-$H666)/9</f>
        <v>25155.555555555555</v>
      </c>
      <c r="M666" s="24">
        <f>MAX(0,K666*(1+inputs!$B$33)-MAX(0,inputs!$B$31*(L666-inputs!$B$30)))</f>
        <v>47444.629574999977</v>
      </c>
      <c r="N666" s="19">
        <f>$H666+(INT(COLUMN(N$1)/2) - 5) * ($A666-$H666)/9</f>
        <v>30311.111111111109</v>
      </c>
      <c r="O666" s="24">
        <f>MAX(0,M666*(1+inputs!$B$33)-MAX(0,inputs!$B$31*(N666-inputs!$B$30)))</f>
        <v>47244.859018624971</v>
      </c>
      <c r="P666" s="19">
        <f>$H666+(INT(COLUMN(P$1)/2) - 5) * ($A666-$H666)/9</f>
        <v>35466.666666666664</v>
      </c>
      <c r="Q666" s="24">
        <f>MAX(0,O666*(1+inputs!$B$33)-MAX(0,inputs!$B$31*(P666-inputs!$B$30)))</f>
        <v>46578.091903904337</v>
      </c>
      <c r="R666" s="19">
        <f>$H666+(INT(COLUMN(R$1)/2) - 5) * ($A666-$H666)/9</f>
        <v>40622.222222222219</v>
      </c>
      <c r="S666" s="24">
        <f>MAX(0,Q666*(1+inputs!$B$33)-MAX(0,inputs!$B$31*(R666-inputs!$B$30)))</f>
        <v>45437.323282462894</v>
      </c>
      <c r="T666" s="19">
        <f>$H666+(INT(COLUMN(T$1)/2) - 5) * ($A666-$H666)/9</f>
        <v>45777.777777777781</v>
      </c>
      <c r="U666" s="24">
        <f>MAX(0,S666*(1+inputs!$B$33)-MAX(0,inputs!$B$31*(T666-inputs!$B$30)))</f>
        <v>43815.443131699831</v>
      </c>
      <c r="V666" s="19">
        <f>$H666+(INT(COLUMN(V$1)/2) - 5) * ($A666-$H666)/9</f>
        <v>50933.333333333328</v>
      </c>
      <c r="W666" s="24">
        <f>MAX(0,U666*(1+inputs!$B$33)-MAX(0,inputs!$B$31*(V666-inputs!$B$30)))</f>
        <v>41705.234778675323</v>
      </c>
      <c r="X666" s="19">
        <f>$H666+(INT(COLUMN(X$1)/2) - 5) * ($A666-$H666)/9</f>
        <v>56088.888888888891</v>
      </c>
      <c r="Y666" s="24">
        <f>MAX(0,W666*(1+inputs!$B$33)-MAX(0,inputs!$B$31*(X666-inputs!$B$30)))</f>
        <v>39099.373300355444</v>
      </c>
      <c r="Z666" s="19">
        <f>IF(inputs!$B$27="YES",MAX(0,inputs!$B$31*(X666-inputs!$B$30)),0)</f>
        <v>0</v>
      </c>
      <c r="AA666" s="3">
        <f t="shared" si="45"/>
        <v>21946.25</v>
      </c>
      <c r="AB666" s="1">
        <f t="shared" si="46"/>
        <v>0.42</v>
      </c>
      <c r="AC666" s="8">
        <f t="shared" si="43"/>
        <v>44453.75</v>
      </c>
    </row>
    <row r="667" spans="1:29" x14ac:dyDescent="0.2">
      <c r="A667" s="11">
        <f t="shared" si="44"/>
        <v>66500</v>
      </c>
      <c r="B667" s="15">
        <f>inputs!$C$3-MAX(0,MIN((calculations!A667-inputs!$B$8)*0.5,inputs!$C$3))+IF(AND(inputs!$B$23="YES",A667&lt;=inputs!$B$25),inputs!$B$24,0)</f>
        <v>12570</v>
      </c>
      <c r="C667" s="15">
        <f>MAX(0,MIN(A667-B667,inputs!$C$4)*inputs!$B$3)</f>
        <v>7540</v>
      </c>
      <c r="D667" s="16">
        <f>MAX(0,(MIN(A667,inputs!$C$5)-(inputs!$C$4+B667))*inputs!$B$4)</f>
        <v>6492</v>
      </c>
      <c r="E667" s="16">
        <f>MAX(0, (calculations!A667-inputs!$C$5)*inputs!$B$5)</f>
        <v>0</v>
      </c>
      <c r="F667" s="19">
        <f>MAX(0,inputs!$B$13*(MIN(calculations!A667,inputs!$C$14)-inputs!$C$13))+MAX(0,inputs!$B$14*(calculations!A667-inputs!$C$14))</f>
        <v>5319.85</v>
      </c>
      <c r="G667" s="22">
        <f>MAX(MIN((calculations!A667-inputs!$B$21)/10000,100%),0) * inputs!$B$18</f>
        <v>2636.4</v>
      </c>
      <c r="H667" s="24">
        <f>MIN(inputs!$B$32,A667)</f>
        <v>20000</v>
      </c>
      <c r="I667" s="24">
        <f>inputs!$B$29*(1+inputs!$B$33)-MAX(0,inputs!$B$31*(H667-inputs!$B$30))</f>
        <v>46486.999999999993</v>
      </c>
      <c r="J667" s="19">
        <f>$H667+(INT(COLUMN(J$1)/2) - 5) * ($A667-$H667)/9</f>
        <v>20000</v>
      </c>
      <c r="K667" s="24">
        <f>MAX(0,I667*(1+inputs!$B$33)-MAX(0,inputs!$B$31*(J667-inputs!$B$30)))</f>
        <v>47184.304999999986</v>
      </c>
      <c r="L667" s="19">
        <f>$H667+(INT(COLUMN(L$1)/2) - 5) * ($A667-$H667)/9</f>
        <v>25166.666666666668</v>
      </c>
      <c r="M667" s="24">
        <f>MAX(0,K667*(1+inputs!$B$33)-MAX(0,inputs!$B$31*(L667-inputs!$B$30)))</f>
        <v>47443.629574999977</v>
      </c>
      <c r="N667" s="19">
        <f>$H667+(INT(COLUMN(N$1)/2) - 5) * ($A667-$H667)/9</f>
        <v>30333.333333333336</v>
      </c>
      <c r="O667" s="24">
        <f>MAX(0,M667*(1+inputs!$B$33)-MAX(0,inputs!$B$31*(N667-inputs!$B$30)))</f>
        <v>47241.844018624972</v>
      </c>
      <c r="P667" s="19">
        <f>$H667+(INT(COLUMN(P$1)/2) - 5) * ($A667-$H667)/9</f>
        <v>35500</v>
      </c>
      <c r="Q667" s="24">
        <f>MAX(0,O667*(1+inputs!$B$33)-MAX(0,inputs!$B$31*(P667-inputs!$B$30)))</f>
        <v>46572.031678904343</v>
      </c>
      <c r="R667" s="19">
        <f>$H667+(INT(COLUMN(R$1)/2) - 5) * ($A667-$H667)/9</f>
        <v>40666.666666666672</v>
      </c>
      <c r="S667" s="24">
        <f>MAX(0,Q667*(1+inputs!$B$33)-MAX(0,inputs!$B$31*(R667-inputs!$B$30)))</f>
        <v>45427.172154087901</v>
      </c>
      <c r="T667" s="19">
        <f>$H667+(INT(COLUMN(T$1)/2) - 5) * ($A667-$H667)/9</f>
        <v>45833.333333333328</v>
      </c>
      <c r="U667" s="24">
        <f>MAX(0,S667*(1+inputs!$B$33)-MAX(0,inputs!$B$31*(T667-inputs!$B$30)))</f>
        <v>43800.139736399215</v>
      </c>
      <c r="V667" s="19">
        <f>$H667+(INT(COLUMN(V$1)/2) - 5) * ($A667-$H667)/9</f>
        <v>51000</v>
      </c>
      <c r="W667" s="24">
        <f>MAX(0,U667*(1+inputs!$B$33)-MAX(0,inputs!$B$31*(V667-inputs!$B$30)))</f>
        <v>41683.701832445193</v>
      </c>
      <c r="X667" s="19">
        <f>$H667+(INT(COLUMN(X$1)/2) - 5) * ($A667-$H667)/9</f>
        <v>56166.666666666664</v>
      </c>
      <c r="Y667" s="24">
        <f>MAX(0,W667*(1+inputs!$B$33)-MAX(0,inputs!$B$31*(X667-inputs!$B$30)))</f>
        <v>39070.517359931866</v>
      </c>
      <c r="Z667" s="19">
        <f>IF(inputs!$B$27="YES",MAX(0,inputs!$B$31*(X667-inputs!$B$30)),0)</f>
        <v>0</v>
      </c>
      <c r="AA667" s="3">
        <f t="shared" si="45"/>
        <v>21988.25</v>
      </c>
      <c r="AB667" s="1">
        <f t="shared" si="46"/>
        <v>0.42</v>
      </c>
      <c r="AC667" s="8">
        <f t="shared" si="43"/>
        <v>44511.75</v>
      </c>
    </row>
    <row r="668" spans="1:29" x14ac:dyDescent="0.2">
      <c r="A668" s="11">
        <f t="shared" si="44"/>
        <v>66600</v>
      </c>
      <c r="B668" s="15">
        <f>inputs!$C$3-MAX(0,MIN((calculations!A668-inputs!$B$8)*0.5,inputs!$C$3))+IF(AND(inputs!$B$23="YES",A668&lt;=inputs!$B$25),inputs!$B$24,0)</f>
        <v>12570</v>
      </c>
      <c r="C668" s="15">
        <f>MAX(0,MIN(A668-B668,inputs!$C$4)*inputs!$B$3)</f>
        <v>7540</v>
      </c>
      <c r="D668" s="16">
        <f>MAX(0,(MIN(A668,inputs!$C$5)-(inputs!$C$4+B668))*inputs!$B$4)</f>
        <v>6532</v>
      </c>
      <c r="E668" s="16">
        <f>MAX(0, (calculations!A668-inputs!$C$5)*inputs!$B$5)</f>
        <v>0</v>
      </c>
      <c r="F668" s="19">
        <f>MAX(0,inputs!$B$13*(MIN(calculations!A668,inputs!$C$14)-inputs!$C$13))+MAX(0,inputs!$B$14*(calculations!A668-inputs!$C$14))</f>
        <v>5321.85</v>
      </c>
      <c r="G668" s="22">
        <f>MAX(MIN((calculations!A668-inputs!$B$21)/10000,100%),0) * inputs!$B$18</f>
        <v>2636.4</v>
      </c>
      <c r="H668" s="24">
        <f>MIN(inputs!$B$32,A668)</f>
        <v>20000</v>
      </c>
      <c r="I668" s="24">
        <f>inputs!$B$29*(1+inputs!$B$33)-MAX(0,inputs!$B$31*(H668-inputs!$B$30))</f>
        <v>46486.999999999993</v>
      </c>
      <c r="J668" s="19">
        <f>$H668+(INT(COLUMN(J$1)/2) - 5) * ($A668-$H668)/9</f>
        <v>20000</v>
      </c>
      <c r="K668" s="24">
        <f>MAX(0,I668*(1+inputs!$B$33)-MAX(0,inputs!$B$31*(J668-inputs!$B$30)))</f>
        <v>47184.304999999986</v>
      </c>
      <c r="L668" s="19">
        <f>$H668+(INT(COLUMN(L$1)/2) - 5) * ($A668-$H668)/9</f>
        <v>25177.777777777777</v>
      </c>
      <c r="M668" s="24">
        <f>MAX(0,K668*(1+inputs!$B$33)-MAX(0,inputs!$B$31*(L668-inputs!$B$30)))</f>
        <v>47442.629574999977</v>
      </c>
      <c r="N668" s="19">
        <f>$H668+(INT(COLUMN(N$1)/2) - 5) * ($A668-$H668)/9</f>
        <v>30355.555555555555</v>
      </c>
      <c r="O668" s="24">
        <f>MAX(0,M668*(1+inputs!$B$33)-MAX(0,inputs!$B$31*(N668-inputs!$B$30)))</f>
        <v>47238.829018624972</v>
      </c>
      <c r="P668" s="19">
        <f>$H668+(INT(COLUMN(P$1)/2) - 5) * ($A668-$H668)/9</f>
        <v>35533.333333333336</v>
      </c>
      <c r="Q668" s="24">
        <f>MAX(0,O668*(1+inputs!$B$33)-MAX(0,inputs!$B$31*(P668-inputs!$B$30)))</f>
        <v>46565.971453904342</v>
      </c>
      <c r="R668" s="19">
        <f>$H668+(INT(COLUMN(R$1)/2) - 5) * ($A668-$H668)/9</f>
        <v>40711.111111111109</v>
      </c>
      <c r="S668" s="24">
        <f>MAX(0,Q668*(1+inputs!$B$33)-MAX(0,inputs!$B$31*(R668-inputs!$B$30)))</f>
        <v>45417.0210257129</v>
      </c>
      <c r="T668" s="19">
        <f>$H668+(INT(COLUMN(T$1)/2) - 5) * ($A668-$H668)/9</f>
        <v>45888.888888888891</v>
      </c>
      <c r="U668" s="24">
        <f>MAX(0,S668*(1+inputs!$B$33)-MAX(0,inputs!$B$31*(T668-inputs!$B$30)))</f>
        <v>43784.836341098584</v>
      </c>
      <c r="V668" s="19">
        <f>$H668+(INT(COLUMN(V$1)/2) - 5) * ($A668-$H668)/9</f>
        <v>51066.666666666672</v>
      </c>
      <c r="W668" s="24">
        <f>MAX(0,U668*(1+inputs!$B$33)-MAX(0,inputs!$B$31*(V668-inputs!$B$30)))</f>
        <v>41662.168886215055</v>
      </c>
      <c r="X668" s="19">
        <f>$H668+(INT(COLUMN(X$1)/2) - 5) * ($A668-$H668)/9</f>
        <v>56244.444444444445</v>
      </c>
      <c r="Y668" s="24">
        <f>MAX(0,W668*(1+inputs!$B$33)-MAX(0,inputs!$B$31*(X668-inputs!$B$30)))</f>
        <v>39041.661419508273</v>
      </c>
      <c r="Z668" s="19">
        <f>IF(inputs!$B$27="YES",MAX(0,inputs!$B$31*(X668-inputs!$B$30)),0)</f>
        <v>0</v>
      </c>
      <c r="AA668" s="3">
        <f t="shared" si="45"/>
        <v>22030.25</v>
      </c>
      <c r="AB668" s="1">
        <f t="shared" si="46"/>
        <v>0.42</v>
      </c>
      <c r="AC668" s="8">
        <f t="shared" si="43"/>
        <v>44569.75</v>
      </c>
    </row>
    <row r="669" spans="1:29" x14ac:dyDescent="0.2">
      <c r="A669" s="11">
        <f t="shared" si="44"/>
        <v>66700</v>
      </c>
      <c r="B669" s="15">
        <f>inputs!$C$3-MAX(0,MIN((calculations!A669-inputs!$B$8)*0.5,inputs!$C$3))+IF(AND(inputs!$B$23="YES",A669&lt;=inputs!$B$25),inputs!$B$24,0)</f>
        <v>12570</v>
      </c>
      <c r="C669" s="15">
        <f>MAX(0,MIN(A669-B669,inputs!$C$4)*inputs!$B$3)</f>
        <v>7540</v>
      </c>
      <c r="D669" s="16">
        <f>MAX(0,(MIN(A669,inputs!$C$5)-(inputs!$C$4+B669))*inputs!$B$4)</f>
        <v>6572</v>
      </c>
      <c r="E669" s="16">
        <f>MAX(0, (calculations!A669-inputs!$C$5)*inputs!$B$5)</f>
        <v>0</v>
      </c>
      <c r="F669" s="19">
        <f>MAX(0,inputs!$B$13*(MIN(calculations!A669,inputs!$C$14)-inputs!$C$13))+MAX(0,inputs!$B$14*(calculations!A669-inputs!$C$14))</f>
        <v>5323.85</v>
      </c>
      <c r="G669" s="22">
        <f>MAX(MIN((calculations!A669-inputs!$B$21)/10000,100%),0) * inputs!$B$18</f>
        <v>2636.4</v>
      </c>
      <c r="H669" s="24">
        <f>MIN(inputs!$B$32,A669)</f>
        <v>20000</v>
      </c>
      <c r="I669" s="24">
        <f>inputs!$B$29*(1+inputs!$B$33)-MAX(0,inputs!$B$31*(H669-inputs!$B$30))</f>
        <v>46486.999999999993</v>
      </c>
      <c r="J669" s="19">
        <f>$H669+(INT(COLUMN(J$1)/2) - 5) * ($A669-$H669)/9</f>
        <v>20000</v>
      </c>
      <c r="K669" s="24">
        <f>MAX(0,I669*(1+inputs!$B$33)-MAX(0,inputs!$B$31*(J669-inputs!$B$30)))</f>
        <v>47184.304999999986</v>
      </c>
      <c r="L669" s="19">
        <f>$H669+(INT(COLUMN(L$1)/2) - 5) * ($A669-$H669)/9</f>
        <v>25188.888888888891</v>
      </c>
      <c r="M669" s="24">
        <f>MAX(0,K669*(1+inputs!$B$33)-MAX(0,inputs!$B$31*(L669-inputs!$B$30)))</f>
        <v>47441.629574999977</v>
      </c>
      <c r="N669" s="19">
        <f>$H669+(INT(COLUMN(N$1)/2) - 5) * ($A669-$H669)/9</f>
        <v>30377.777777777777</v>
      </c>
      <c r="O669" s="24">
        <f>MAX(0,M669*(1+inputs!$B$33)-MAX(0,inputs!$B$31*(N669-inputs!$B$30)))</f>
        <v>47235.814018624973</v>
      </c>
      <c r="P669" s="19">
        <f>$H669+(INT(COLUMN(P$1)/2) - 5) * ($A669-$H669)/9</f>
        <v>35566.666666666664</v>
      </c>
      <c r="Q669" s="24">
        <f>MAX(0,O669*(1+inputs!$B$33)-MAX(0,inputs!$B$31*(P669-inputs!$B$30)))</f>
        <v>46559.911228904341</v>
      </c>
      <c r="R669" s="19">
        <f>$H669+(INT(COLUMN(R$1)/2) - 5) * ($A669-$H669)/9</f>
        <v>40755.555555555555</v>
      </c>
      <c r="S669" s="24">
        <f>MAX(0,Q669*(1+inputs!$B$33)-MAX(0,inputs!$B$31*(R669-inputs!$B$30)))</f>
        <v>45406.8698973379</v>
      </c>
      <c r="T669" s="19">
        <f>$H669+(INT(COLUMN(T$1)/2) - 5) * ($A669-$H669)/9</f>
        <v>45944.444444444445</v>
      </c>
      <c r="U669" s="24">
        <f>MAX(0,S669*(1+inputs!$B$33)-MAX(0,inputs!$B$31*(T669-inputs!$B$30)))</f>
        <v>43769.532945797961</v>
      </c>
      <c r="V669" s="19">
        <f>$H669+(INT(COLUMN(V$1)/2) - 5) * ($A669-$H669)/9</f>
        <v>51133.333333333328</v>
      </c>
      <c r="W669" s="24">
        <f>MAX(0,U669*(1+inputs!$B$33)-MAX(0,inputs!$B$31*(V669-inputs!$B$30)))</f>
        <v>41640.635939984924</v>
      </c>
      <c r="X669" s="19">
        <f>$H669+(INT(COLUMN(X$1)/2) - 5) * ($A669-$H669)/9</f>
        <v>56322.222222222219</v>
      </c>
      <c r="Y669" s="24">
        <f>MAX(0,W669*(1+inputs!$B$33)-MAX(0,inputs!$B$31*(X669-inputs!$B$30)))</f>
        <v>39012.805479084695</v>
      </c>
      <c r="Z669" s="19">
        <f>IF(inputs!$B$27="YES",MAX(0,inputs!$B$31*(X669-inputs!$B$30)),0)</f>
        <v>0</v>
      </c>
      <c r="AA669" s="3">
        <f t="shared" si="45"/>
        <v>22072.25</v>
      </c>
      <c r="AB669" s="1">
        <f t="shared" si="46"/>
        <v>0.42</v>
      </c>
      <c r="AC669" s="8">
        <f t="shared" si="43"/>
        <v>44627.75</v>
      </c>
    </row>
    <row r="670" spans="1:29" x14ac:dyDescent="0.2">
      <c r="A670" s="11">
        <f t="shared" si="44"/>
        <v>66800</v>
      </c>
      <c r="B670" s="15">
        <f>inputs!$C$3-MAX(0,MIN((calculations!A670-inputs!$B$8)*0.5,inputs!$C$3))+IF(AND(inputs!$B$23="YES",A670&lt;=inputs!$B$25),inputs!$B$24,0)</f>
        <v>12570</v>
      </c>
      <c r="C670" s="15">
        <f>MAX(0,MIN(A670-B670,inputs!$C$4)*inputs!$B$3)</f>
        <v>7540</v>
      </c>
      <c r="D670" s="16">
        <f>MAX(0,(MIN(A670,inputs!$C$5)-(inputs!$C$4+B670))*inputs!$B$4)</f>
        <v>6612</v>
      </c>
      <c r="E670" s="16">
        <f>MAX(0, (calculations!A670-inputs!$C$5)*inputs!$B$5)</f>
        <v>0</v>
      </c>
      <c r="F670" s="19">
        <f>MAX(0,inputs!$B$13*(MIN(calculations!A670,inputs!$C$14)-inputs!$C$13))+MAX(0,inputs!$B$14*(calculations!A670-inputs!$C$14))</f>
        <v>5325.85</v>
      </c>
      <c r="G670" s="22">
        <f>MAX(MIN((calculations!A670-inputs!$B$21)/10000,100%),0) * inputs!$B$18</f>
        <v>2636.4</v>
      </c>
      <c r="H670" s="24">
        <f>MIN(inputs!$B$32,A670)</f>
        <v>20000</v>
      </c>
      <c r="I670" s="24">
        <f>inputs!$B$29*(1+inputs!$B$33)-MAX(0,inputs!$B$31*(H670-inputs!$B$30))</f>
        <v>46486.999999999993</v>
      </c>
      <c r="J670" s="19">
        <f>$H670+(INT(COLUMN(J$1)/2) - 5) * ($A670-$H670)/9</f>
        <v>20000</v>
      </c>
      <c r="K670" s="24">
        <f>MAX(0,I670*(1+inputs!$B$33)-MAX(0,inputs!$B$31*(J670-inputs!$B$30)))</f>
        <v>47184.304999999986</v>
      </c>
      <c r="L670" s="19">
        <f>$H670+(INT(COLUMN(L$1)/2) - 5) * ($A670-$H670)/9</f>
        <v>25200</v>
      </c>
      <c r="M670" s="24">
        <f>MAX(0,K670*(1+inputs!$B$33)-MAX(0,inputs!$B$31*(L670-inputs!$B$30)))</f>
        <v>47440.629574999977</v>
      </c>
      <c r="N670" s="19">
        <f>$H670+(INT(COLUMN(N$1)/2) - 5) * ($A670-$H670)/9</f>
        <v>30400</v>
      </c>
      <c r="O670" s="24">
        <f>MAX(0,M670*(1+inputs!$B$33)-MAX(0,inputs!$B$31*(N670-inputs!$B$30)))</f>
        <v>47232.799018624966</v>
      </c>
      <c r="P670" s="19">
        <f>$H670+(INT(COLUMN(P$1)/2) - 5) * ($A670-$H670)/9</f>
        <v>35600</v>
      </c>
      <c r="Q670" s="24">
        <f>MAX(0,O670*(1+inputs!$B$33)-MAX(0,inputs!$B$31*(P670-inputs!$B$30)))</f>
        <v>46553.851003904332</v>
      </c>
      <c r="R670" s="19">
        <f>$H670+(INT(COLUMN(R$1)/2) - 5) * ($A670-$H670)/9</f>
        <v>40800</v>
      </c>
      <c r="S670" s="24">
        <f>MAX(0,Q670*(1+inputs!$B$33)-MAX(0,inputs!$B$31*(R670-inputs!$B$30)))</f>
        <v>45396.718768962892</v>
      </c>
      <c r="T670" s="19">
        <f>$H670+(INT(COLUMN(T$1)/2) - 5) * ($A670-$H670)/9</f>
        <v>46000</v>
      </c>
      <c r="U670" s="24">
        <f>MAX(0,S670*(1+inputs!$B$33)-MAX(0,inputs!$B$31*(T670-inputs!$B$30)))</f>
        <v>43754.22955049733</v>
      </c>
      <c r="V670" s="19">
        <f>$H670+(INT(COLUMN(V$1)/2) - 5) * ($A670-$H670)/9</f>
        <v>51200</v>
      </c>
      <c r="W670" s="24">
        <f>MAX(0,U670*(1+inputs!$B$33)-MAX(0,inputs!$B$31*(V670-inputs!$B$30)))</f>
        <v>41619.102993754786</v>
      </c>
      <c r="X670" s="19">
        <f>$H670+(INT(COLUMN(X$1)/2) - 5) * ($A670-$H670)/9</f>
        <v>56400</v>
      </c>
      <c r="Y670" s="24">
        <f>MAX(0,W670*(1+inputs!$B$33)-MAX(0,inputs!$B$31*(X670-inputs!$B$30)))</f>
        <v>38983.949538661102</v>
      </c>
      <c r="Z670" s="19">
        <f>IF(inputs!$B$27="YES",MAX(0,inputs!$B$31*(X670-inputs!$B$30)),0)</f>
        <v>0</v>
      </c>
      <c r="AA670" s="3">
        <f t="shared" si="45"/>
        <v>22114.25</v>
      </c>
      <c r="AB670" s="1">
        <f t="shared" si="46"/>
        <v>0.42</v>
      </c>
      <c r="AC670" s="8">
        <f t="shared" si="43"/>
        <v>44685.75</v>
      </c>
    </row>
    <row r="671" spans="1:29" x14ac:dyDescent="0.2">
      <c r="A671" s="11">
        <f t="shared" si="44"/>
        <v>66900</v>
      </c>
      <c r="B671" s="15">
        <f>inputs!$C$3-MAX(0,MIN((calculations!A671-inputs!$B$8)*0.5,inputs!$C$3))+IF(AND(inputs!$B$23="YES",A671&lt;=inputs!$B$25),inputs!$B$24,0)</f>
        <v>12570</v>
      </c>
      <c r="C671" s="15">
        <f>MAX(0,MIN(A671-B671,inputs!$C$4)*inputs!$B$3)</f>
        <v>7540</v>
      </c>
      <c r="D671" s="16">
        <f>MAX(0,(MIN(A671,inputs!$C$5)-(inputs!$C$4+B671))*inputs!$B$4)</f>
        <v>6652</v>
      </c>
      <c r="E671" s="16">
        <f>MAX(0, (calculations!A671-inputs!$C$5)*inputs!$B$5)</f>
        <v>0</v>
      </c>
      <c r="F671" s="19">
        <f>MAX(0,inputs!$B$13*(MIN(calculations!A671,inputs!$C$14)-inputs!$C$13))+MAX(0,inputs!$B$14*(calculations!A671-inputs!$C$14))</f>
        <v>5327.85</v>
      </c>
      <c r="G671" s="22">
        <f>MAX(MIN((calculations!A671-inputs!$B$21)/10000,100%),0) * inputs!$B$18</f>
        <v>2636.4</v>
      </c>
      <c r="H671" s="24">
        <f>MIN(inputs!$B$32,A671)</f>
        <v>20000</v>
      </c>
      <c r="I671" s="24">
        <f>inputs!$B$29*(1+inputs!$B$33)-MAX(0,inputs!$B$31*(H671-inputs!$B$30))</f>
        <v>46486.999999999993</v>
      </c>
      <c r="J671" s="19">
        <f>$H671+(INT(COLUMN(J$1)/2) - 5) * ($A671-$H671)/9</f>
        <v>20000</v>
      </c>
      <c r="K671" s="24">
        <f>MAX(0,I671*(1+inputs!$B$33)-MAX(0,inputs!$B$31*(J671-inputs!$B$30)))</f>
        <v>47184.304999999986</v>
      </c>
      <c r="L671" s="19">
        <f>$H671+(INT(COLUMN(L$1)/2) - 5) * ($A671-$H671)/9</f>
        <v>25211.111111111109</v>
      </c>
      <c r="M671" s="24">
        <f>MAX(0,K671*(1+inputs!$B$33)-MAX(0,inputs!$B$31*(L671-inputs!$B$30)))</f>
        <v>47439.629574999977</v>
      </c>
      <c r="N671" s="19">
        <f>$H671+(INT(COLUMN(N$1)/2) - 5) * ($A671-$H671)/9</f>
        <v>30422.222222222223</v>
      </c>
      <c r="O671" s="24">
        <f>MAX(0,M671*(1+inputs!$B$33)-MAX(0,inputs!$B$31*(N671-inputs!$B$30)))</f>
        <v>47229.784018624967</v>
      </c>
      <c r="P671" s="19">
        <f>$H671+(INT(COLUMN(P$1)/2) - 5) * ($A671-$H671)/9</f>
        <v>35633.333333333336</v>
      </c>
      <c r="Q671" s="24">
        <f>MAX(0,O671*(1+inputs!$B$33)-MAX(0,inputs!$B$31*(P671-inputs!$B$30)))</f>
        <v>46547.790778904331</v>
      </c>
      <c r="R671" s="19">
        <f>$H671+(INT(COLUMN(R$1)/2) - 5) * ($A671-$H671)/9</f>
        <v>40844.444444444445</v>
      </c>
      <c r="S671" s="24">
        <f>MAX(0,Q671*(1+inputs!$B$33)-MAX(0,inputs!$B$31*(R671-inputs!$B$30)))</f>
        <v>45386.567640587891</v>
      </c>
      <c r="T671" s="19">
        <f>$H671+(INT(COLUMN(T$1)/2) - 5) * ($A671-$H671)/9</f>
        <v>46055.555555555555</v>
      </c>
      <c r="U671" s="24">
        <f>MAX(0,S671*(1+inputs!$B$33)-MAX(0,inputs!$B$31*(T671-inputs!$B$30)))</f>
        <v>43738.926155196699</v>
      </c>
      <c r="V671" s="19">
        <f>$H671+(INT(COLUMN(V$1)/2) - 5) * ($A671-$H671)/9</f>
        <v>51266.666666666672</v>
      </c>
      <c r="W671" s="24">
        <f>MAX(0,U671*(1+inputs!$B$33)-MAX(0,inputs!$B$31*(V671-inputs!$B$30)))</f>
        <v>41597.570047524641</v>
      </c>
      <c r="X671" s="19">
        <f>$H671+(INT(COLUMN(X$1)/2) - 5) * ($A671-$H671)/9</f>
        <v>56477.777777777781</v>
      </c>
      <c r="Y671" s="24">
        <f>MAX(0,W671*(1+inputs!$B$33)-MAX(0,inputs!$B$31*(X671-inputs!$B$30)))</f>
        <v>38955.093598237501</v>
      </c>
      <c r="Z671" s="19">
        <f>IF(inputs!$B$27="YES",MAX(0,inputs!$B$31*(X671-inputs!$B$30)),0)</f>
        <v>0</v>
      </c>
      <c r="AA671" s="3">
        <f t="shared" si="45"/>
        <v>22156.25</v>
      </c>
      <c r="AB671" s="1">
        <f t="shared" si="46"/>
        <v>0.42</v>
      </c>
      <c r="AC671" s="8">
        <f t="shared" si="43"/>
        <v>44743.75</v>
      </c>
    </row>
    <row r="672" spans="1:29" x14ac:dyDescent="0.2">
      <c r="A672" s="11">
        <f t="shared" si="44"/>
        <v>67000</v>
      </c>
      <c r="B672" s="15">
        <f>inputs!$C$3-MAX(0,MIN((calculations!A672-inputs!$B$8)*0.5,inputs!$C$3))+IF(AND(inputs!$B$23="YES",A672&lt;=inputs!$B$25),inputs!$B$24,0)</f>
        <v>12570</v>
      </c>
      <c r="C672" s="15">
        <f>MAX(0,MIN(A672-B672,inputs!$C$4)*inputs!$B$3)</f>
        <v>7540</v>
      </c>
      <c r="D672" s="16">
        <f>MAX(0,(MIN(A672,inputs!$C$5)-(inputs!$C$4+B672))*inputs!$B$4)</f>
        <v>6692</v>
      </c>
      <c r="E672" s="16">
        <f>MAX(0, (calculations!A672-inputs!$C$5)*inputs!$B$5)</f>
        <v>0</v>
      </c>
      <c r="F672" s="19">
        <f>MAX(0,inputs!$B$13*(MIN(calculations!A672,inputs!$C$14)-inputs!$C$13))+MAX(0,inputs!$B$14*(calculations!A672-inputs!$C$14))</f>
        <v>5329.85</v>
      </c>
      <c r="G672" s="22">
        <f>MAX(MIN((calculations!A672-inputs!$B$21)/10000,100%),0) * inputs!$B$18</f>
        <v>2636.4</v>
      </c>
      <c r="H672" s="24">
        <f>MIN(inputs!$B$32,A672)</f>
        <v>20000</v>
      </c>
      <c r="I672" s="24">
        <f>inputs!$B$29*(1+inputs!$B$33)-MAX(0,inputs!$B$31*(H672-inputs!$B$30))</f>
        <v>46486.999999999993</v>
      </c>
      <c r="J672" s="19">
        <f>$H672+(INT(COLUMN(J$1)/2) - 5) * ($A672-$H672)/9</f>
        <v>20000</v>
      </c>
      <c r="K672" s="24">
        <f>MAX(0,I672*(1+inputs!$B$33)-MAX(0,inputs!$B$31*(J672-inputs!$B$30)))</f>
        <v>47184.304999999986</v>
      </c>
      <c r="L672" s="19">
        <f>$H672+(INT(COLUMN(L$1)/2) - 5) * ($A672-$H672)/9</f>
        <v>25222.222222222223</v>
      </c>
      <c r="M672" s="24">
        <f>MAX(0,K672*(1+inputs!$B$33)-MAX(0,inputs!$B$31*(L672-inputs!$B$30)))</f>
        <v>47438.629574999977</v>
      </c>
      <c r="N672" s="19">
        <f>$H672+(INT(COLUMN(N$1)/2) - 5) * ($A672-$H672)/9</f>
        <v>30444.444444444445</v>
      </c>
      <c r="O672" s="24">
        <f>MAX(0,M672*(1+inputs!$B$33)-MAX(0,inputs!$B$31*(N672-inputs!$B$30)))</f>
        <v>47226.769018624967</v>
      </c>
      <c r="P672" s="19">
        <f>$H672+(INT(COLUMN(P$1)/2) - 5) * ($A672-$H672)/9</f>
        <v>35666.666666666664</v>
      </c>
      <c r="Q672" s="24">
        <f>MAX(0,O672*(1+inputs!$B$33)-MAX(0,inputs!$B$31*(P672-inputs!$B$30)))</f>
        <v>46541.730553904337</v>
      </c>
      <c r="R672" s="19">
        <f>$H672+(INT(COLUMN(R$1)/2) - 5) * ($A672-$H672)/9</f>
        <v>40888.888888888891</v>
      </c>
      <c r="S672" s="24">
        <f>MAX(0,Q672*(1+inputs!$B$33)-MAX(0,inputs!$B$31*(R672-inputs!$B$30)))</f>
        <v>45376.416512212898</v>
      </c>
      <c r="T672" s="19">
        <f>$H672+(INT(COLUMN(T$1)/2) - 5) * ($A672-$H672)/9</f>
        <v>46111.111111111109</v>
      </c>
      <c r="U672" s="24">
        <f>MAX(0,S672*(1+inputs!$B$33)-MAX(0,inputs!$B$31*(T672-inputs!$B$30)))</f>
        <v>43723.622759896083</v>
      </c>
      <c r="V672" s="19">
        <f>$H672+(INT(COLUMN(V$1)/2) - 5) * ($A672-$H672)/9</f>
        <v>51333.333333333328</v>
      </c>
      <c r="W672" s="24">
        <f>MAX(0,U672*(1+inputs!$B$33)-MAX(0,inputs!$B$31*(V672-inputs!$B$30)))</f>
        <v>41576.037101294518</v>
      </c>
      <c r="X672" s="19">
        <f>$H672+(INT(COLUMN(X$1)/2) - 5) * ($A672-$H672)/9</f>
        <v>56555.555555555555</v>
      </c>
      <c r="Y672" s="24">
        <f>MAX(0,W672*(1+inputs!$B$33)-MAX(0,inputs!$B$31*(X672-inputs!$B$30)))</f>
        <v>38926.23765781393</v>
      </c>
      <c r="Z672" s="19">
        <f>IF(inputs!$B$27="YES",MAX(0,inputs!$B$31*(X672-inputs!$B$30)),0)</f>
        <v>0</v>
      </c>
      <c r="AA672" s="3">
        <f t="shared" si="45"/>
        <v>22198.25</v>
      </c>
      <c r="AB672" s="1">
        <f t="shared" si="46"/>
        <v>0.42</v>
      </c>
      <c r="AC672" s="8">
        <f t="shared" si="43"/>
        <v>44801.75</v>
      </c>
    </row>
    <row r="673" spans="1:29" x14ac:dyDescent="0.2">
      <c r="A673" s="11">
        <f t="shared" si="44"/>
        <v>67100</v>
      </c>
      <c r="B673" s="15">
        <f>inputs!$C$3-MAX(0,MIN((calculations!A673-inputs!$B$8)*0.5,inputs!$C$3))+IF(AND(inputs!$B$23="YES",A673&lt;=inputs!$B$25),inputs!$B$24,0)</f>
        <v>12570</v>
      </c>
      <c r="C673" s="15">
        <f>MAX(0,MIN(A673-B673,inputs!$C$4)*inputs!$B$3)</f>
        <v>7540</v>
      </c>
      <c r="D673" s="16">
        <f>MAX(0,(MIN(A673,inputs!$C$5)-(inputs!$C$4+B673))*inputs!$B$4)</f>
        <v>6732</v>
      </c>
      <c r="E673" s="16">
        <f>MAX(0, (calculations!A673-inputs!$C$5)*inputs!$B$5)</f>
        <v>0</v>
      </c>
      <c r="F673" s="19">
        <f>MAX(0,inputs!$B$13*(MIN(calculations!A673,inputs!$C$14)-inputs!$C$13))+MAX(0,inputs!$B$14*(calculations!A673-inputs!$C$14))</f>
        <v>5331.85</v>
      </c>
      <c r="G673" s="22">
        <f>MAX(MIN((calculations!A673-inputs!$B$21)/10000,100%),0) * inputs!$B$18</f>
        <v>2636.4</v>
      </c>
      <c r="H673" s="24">
        <f>MIN(inputs!$B$32,A673)</f>
        <v>20000</v>
      </c>
      <c r="I673" s="24">
        <f>inputs!$B$29*(1+inputs!$B$33)-MAX(0,inputs!$B$31*(H673-inputs!$B$30))</f>
        <v>46486.999999999993</v>
      </c>
      <c r="J673" s="19">
        <f>$H673+(INT(COLUMN(J$1)/2) - 5) * ($A673-$H673)/9</f>
        <v>20000</v>
      </c>
      <c r="K673" s="24">
        <f>MAX(0,I673*(1+inputs!$B$33)-MAX(0,inputs!$B$31*(J673-inputs!$B$30)))</f>
        <v>47184.304999999986</v>
      </c>
      <c r="L673" s="19">
        <f>$H673+(INT(COLUMN(L$1)/2) - 5) * ($A673-$H673)/9</f>
        <v>25233.333333333332</v>
      </c>
      <c r="M673" s="24">
        <f>MAX(0,K673*(1+inputs!$B$33)-MAX(0,inputs!$B$31*(L673-inputs!$B$30)))</f>
        <v>47437.629574999977</v>
      </c>
      <c r="N673" s="19">
        <f>$H673+(INT(COLUMN(N$1)/2) - 5) * ($A673-$H673)/9</f>
        <v>30466.666666666664</v>
      </c>
      <c r="O673" s="24">
        <f>MAX(0,M673*(1+inputs!$B$33)-MAX(0,inputs!$B$31*(N673-inputs!$B$30)))</f>
        <v>47223.754018624968</v>
      </c>
      <c r="P673" s="19">
        <f>$H673+(INT(COLUMN(P$1)/2) - 5) * ($A673-$H673)/9</f>
        <v>35700</v>
      </c>
      <c r="Q673" s="24">
        <f>MAX(0,O673*(1+inputs!$B$33)-MAX(0,inputs!$B$31*(P673-inputs!$B$30)))</f>
        <v>46535.670328904336</v>
      </c>
      <c r="R673" s="19">
        <f>$H673+(INT(COLUMN(R$1)/2) - 5) * ($A673-$H673)/9</f>
        <v>40933.333333333328</v>
      </c>
      <c r="S673" s="24">
        <f>MAX(0,Q673*(1+inputs!$B$33)-MAX(0,inputs!$B$31*(R673-inputs!$B$30)))</f>
        <v>45366.265383837897</v>
      </c>
      <c r="T673" s="19">
        <f>$H673+(INT(COLUMN(T$1)/2) - 5) * ($A673-$H673)/9</f>
        <v>46166.666666666672</v>
      </c>
      <c r="U673" s="24">
        <f>MAX(0,S673*(1+inputs!$B$33)-MAX(0,inputs!$B$31*(T673-inputs!$B$30)))</f>
        <v>43708.31936459546</v>
      </c>
      <c r="V673" s="19">
        <f>$H673+(INT(COLUMN(V$1)/2) - 5) * ($A673-$H673)/9</f>
        <v>51400</v>
      </c>
      <c r="W673" s="24">
        <f>MAX(0,U673*(1+inputs!$B$33)-MAX(0,inputs!$B$31*(V673-inputs!$B$30)))</f>
        <v>41554.504155064387</v>
      </c>
      <c r="X673" s="19">
        <f>$H673+(INT(COLUMN(X$1)/2) - 5) * ($A673-$H673)/9</f>
        <v>56633.333333333336</v>
      </c>
      <c r="Y673" s="24">
        <f>MAX(0,W673*(1+inputs!$B$33)-MAX(0,inputs!$B$31*(X673-inputs!$B$30)))</f>
        <v>38897.381717390344</v>
      </c>
      <c r="Z673" s="19">
        <f>IF(inputs!$B$27="YES",MAX(0,inputs!$B$31*(X673-inputs!$B$30)),0)</f>
        <v>0</v>
      </c>
      <c r="AA673" s="3">
        <f t="shared" si="45"/>
        <v>22240.25</v>
      </c>
      <c r="AB673" s="1">
        <f t="shared" si="46"/>
        <v>0.42</v>
      </c>
      <c r="AC673" s="8">
        <f t="shared" si="43"/>
        <v>44859.75</v>
      </c>
    </row>
    <row r="674" spans="1:29" x14ac:dyDescent="0.2">
      <c r="A674" s="11">
        <f t="shared" si="44"/>
        <v>67200</v>
      </c>
      <c r="B674" s="15">
        <f>inputs!$C$3-MAX(0,MIN((calculations!A674-inputs!$B$8)*0.5,inputs!$C$3))+IF(AND(inputs!$B$23="YES",A674&lt;=inputs!$B$25),inputs!$B$24,0)</f>
        <v>12570</v>
      </c>
      <c r="C674" s="15">
        <f>MAX(0,MIN(A674-B674,inputs!$C$4)*inputs!$B$3)</f>
        <v>7540</v>
      </c>
      <c r="D674" s="16">
        <f>MAX(0,(MIN(A674,inputs!$C$5)-(inputs!$C$4+B674))*inputs!$B$4)</f>
        <v>6772</v>
      </c>
      <c r="E674" s="16">
        <f>MAX(0, (calculations!A674-inputs!$C$5)*inputs!$B$5)</f>
        <v>0</v>
      </c>
      <c r="F674" s="19">
        <f>MAX(0,inputs!$B$13*(MIN(calculations!A674,inputs!$C$14)-inputs!$C$13))+MAX(0,inputs!$B$14*(calculations!A674-inputs!$C$14))</f>
        <v>5333.85</v>
      </c>
      <c r="G674" s="22">
        <f>MAX(MIN((calculations!A674-inputs!$B$21)/10000,100%),0) * inputs!$B$18</f>
        <v>2636.4</v>
      </c>
      <c r="H674" s="24">
        <f>MIN(inputs!$B$32,A674)</f>
        <v>20000</v>
      </c>
      <c r="I674" s="24">
        <f>inputs!$B$29*(1+inputs!$B$33)-MAX(0,inputs!$B$31*(H674-inputs!$B$30))</f>
        <v>46486.999999999993</v>
      </c>
      <c r="J674" s="19">
        <f>$H674+(INT(COLUMN(J$1)/2) - 5) * ($A674-$H674)/9</f>
        <v>20000</v>
      </c>
      <c r="K674" s="24">
        <f>MAX(0,I674*(1+inputs!$B$33)-MAX(0,inputs!$B$31*(J674-inputs!$B$30)))</f>
        <v>47184.304999999986</v>
      </c>
      <c r="L674" s="19">
        <f>$H674+(INT(COLUMN(L$1)/2) - 5) * ($A674-$H674)/9</f>
        <v>25244.444444444445</v>
      </c>
      <c r="M674" s="24">
        <f>MAX(0,K674*(1+inputs!$B$33)-MAX(0,inputs!$B$31*(L674-inputs!$B$30)))</f>
        <v>47436.629574999977</v>
      </c>
      <c r="N674" s="19">
        <f>$H674+(INT(COLUMN(N$1)/2) - 5) * ($A674-$H674)/9</f>
        <v>30488.888888888891</v>
      </c>
      <c r="O674" s="24">
        <f>MAX(0,M674*(1+inputs!$B$33)-MAX(0,inputs!$B$31*(N674-inputs!$B$30)))</f>
        <v>47220.739018624969</v>
      </c>
      <c r="P674" s="19">
        <f>$H674+(INT(COLUMN(P$1)/2) - 5) * ($A674-$H674)/9</f>
        <v>35733.333333333336</v>
      </c>
      <c r="Q674" s="24">
        <f>MAX(0,O674*(1+inputs!$B$33)-MAX(0,inputs!$B$31*(P674-inputs!$B$30)))</f>
        <v>46529.610103904335</v>
      </c>
      <c r="R674" s="19">
        <f>$H674+(INT(COLUMN(R$1)/2) - 5) * ($A674-$H674)/9</f>
        <v>40977.777777777781</v>
      </c>
      <c r="S674" s="24">
        <f>MAX(0,Q674*(1+inputs!$B$33)-MAX(0,inputs!$B$31*(R674-inputs!$B$30)))</f>
        <v>45356.114255462897</v>
      </c>
      <c r="T674" s="19">
        <f>$H674+(INT(COLUMN(T$1)/2) - 5) * ($A674-$H674)/9</f>
        <v>46222.222222222219</v>
      </c>
      <c r="U674" s="24">
        <f>MAX(0,S674*(1+inputs!$B$33)-MAX(0,inputs!$B$31*(T674-inputs!$B$30)))</f>
        <v>43693.015969294836</v>
      </c>
      <c r="V674" s="19">
        <f>$H674+(INT(COLUMN(V$1)/2) - 5) * ($A674-$H674)/9</f>
        <v>51466.666666666672</v>
      </c>
      <c r="W674" s="24">
        <f>MAX(0,U674*(1+inputs!$B$33)-MAX(0,inputs!$B$31*(V674-inputs!$B$30)))</f>
        <v>41532.971208834249</v>
      </c>
      <c r="X674" s="19">
        <f>$H674+(INT(COLUMN(X$1)/2) - 5) * ($A674-$H674)/9</f>
        <v>56711.111111111109</v>
      </c>
      <c r="Y674" s="24">
        <f>MAX(0,W674*(1+inputs!$B$33)-MAX(0,inputs!$B$31*(X674-inputs!$B$30)))</f>
        <v>38868.525776966759</v>
      </c>
      <c r="Z674" s="19">
        <f>IF(inputs!$B$27="YES",MAX(0,inputs!$B$31*(X674-inputs!$B$30)),0)</f>
        <v>0</v>
      </c>
      <c r="AA674" s="3">
        <f t="shared" si="45"/>
        <v>22282.25</v>
      </c>
      <c r="AB674" s="1">
        <f t="shared" si="46"/>
        <v>0.42</v>
      </c>
      <c r="AC674" s="8">
        <f t="shared" si="43"/>
        <v>44917.75</v>
      </c>
    </row>
    <row r="675" spans="1:29" x14ac:dyDescent="0.2">
      <c r="A675" s="11">
        <f t="shared" si="44"/>
        <v>67300</v>
      </c>
      <c r="B675" s="15">
        <f>inputs!$C$3-MAX(0,MIN((calculations!A675-inputs!$B$8)*0.5,inputs!$C$3))+IF(AND(inputs!$B$23="YES",A675&lt;=inputs!$B$25),inputs!$B$24,0)</f>
        <v>12570</v>
      </c>
      <c r="C675" s="15">
        <f>MAX(0,MIN(A675-B675,inputs!$C$4)*inputs!$B$3)</f>
        <v>7540</v>
      </c>
      <c r="D675" s="16">
        <f>MAX(0,(MIN(A675,inputs!$C$5)-(inputs!$C$4+B675))*inputs!$B$4)</f>
        <v>6812</v>
      </c>
      <c r="E675" s="16">
        <f>MAX(0, (calculations!A675-inputs!$C$5)*inputs!$B$5)</f>
        <v>0</v>
      </c>
      <c r="F675" s="19">
        <f>MAX(0,inputs!$B$13*(MIN(calculations!A675,inputs!$C$14)-inputs!$C$13))+MAX(0,inputs!$B$14*(calculations!A675-inputs!$C$14))</f>
        <v>5335.85</v>
      </c>
      <c r="G675" s="22">
        <f>MAX(MIN((calculations!A675-inputs!$B$21)/10000,100%),0) * inputs!$B$18</f>
        <v>2636.4</v>
      </c>
      <c r="H675" s="24">
        <f>MIN(inputs!$B$32,A675)</f>
        <v>20000</v>
      </c>
      <c r="I675" s="24">
        <f>inputs!$B$29*(1+inputs!$B$33)-MAX(0,inputs!$B$31*(H675-inputs!$B$30))</f>
        <v>46486.999999999993</v>
      </c>
      <c r="J675" s="19">
        <f>$H675+(INT(COLUMN(J$1)/2) - 5) * ($A675-$H675)/9</f>
        <v>20000</v>
      </c>
      <c r="K675" s="24">
        <f>MAX(0,I675*(1+inputs!$B$33)-MAX(0,inputs!$B$31*(J675-inputs!$B$30)))</f>
        <v>47184.304999999986</v>
      </c>
      <c r="L675" s="19">
        <f>$H675+(INT(COLUMN(L$1)/2) - 5) * ($A675-$H675)/9</f>
        <v>25255.555555555555</v>
      </c>
      <c r="M675" s="24">
        <f>MAX(0,K675*(1+inputs!$B$33)-MAX(0,inputs!$B$31*(L675-inputs!$B$30)))</f>
        <v>47435.629574999977</v>
      </c>
      <c r="N675" s="19">
        <f>$H675+(INT(COLUMN(N$1)/2) - 5) * ($A675-$H675)/9</f>
        <v>30511.111111111109</v>
      </c>
      <c r="O675" s="24">
        <f>MAX(0,M675*(1+inputs!$B$33)-MAX(0,inputs!$B$31*(N675-inputs!$B$30)))</f>
        <v>47217.724018624969</v>
      </c>
      <c r="P675" s="19">
        <f>$H675+(INT(COLUMN(P$1)/2) - 5) * ($A675-$H675)/9</f>
        <v>35766.666666666664</v>
      </c>
      <c r="Q675" s="24">
        <f>MAX(0,O675*(1+inputs!$B$33)-MAX(0,inputs!$B$31*(P675-inputs!$B$30)))</f>
        <v>46523.549878904334</v>
      </c>
      <c r="R675" s="19">
        <f>$H675+(INT(COLUMN(R$1)/2) - 5) * ($A675-$H675)/9</f>
        <v>41022.222222222219</v>
      </c>
      <c r="S675" s="24">
        <f>MAX(0,Q675*(1+inputs!$B$33)-MAX(0,inputs!$B$31*(R675-inputs!$B$30)))</f>
        <v>45345.963127087889</v>
      </c>
      <c r="T675" s="19">
        <f>$H675+(INT(COLUMN(T$1)/2) - 5) * ($A675-$H675)/9</f>
        <v>46277.777777777781</v>
      </c>
      <c r="U675" s="24">
        <f>MAX(0,S675*(1+inputs!$B$33)-MAX(0,inputs!$B$31*(T675-inputs!$B$30)))</f>
        <v>43677.712573994198</v>
      </c>
      <c r="V675" s="19">
        <f>$H675+(INT(COLUMN(V$1)/2) - 5) * ($A675-$H675)/9</f>
        <v>51533.333333333328</v>
      </c>
      <c r="W675" s="24">
        <f>MAX(0,U675*(1+inputs!$B$33)-MAX(0,inputs!$B$31*(V675-inputs!$B$30)))</f>
        <v>41511.438262604104</v>
      </c>
      <c r="X675" s="19">
        <f>$H675+(INT(COLUMN(X$1)/2) - 5) * ($A675-$H675)/9</f>
        <v>56788.888888888891</v>
      </c>
      <c r="Y675" s="24">
        <f>MAX(0,W675*(1+inputs!$B$33)-MAX(0,inputs!$B$31*(X675-inputs!$B$30)))</f>
        <v>38839.669836543158</v>
      </c>
      <c r="Z675" s="19">
        <f>IF(inputs!$B$27="YES",MAX(0,inputs!$B$31*(X675-inputs!$B$30)),0)</f>
        <v>0</v>
      </c>
      <c r="AA675" s="3">
        <f t="shared" si="45"/>
        <v>22324.25</v>
      </c>
      <c r="AB675" s="1">
        <f t="shared" si="46"/>
        <v>0.42</v>
      </c>
      <c r="AC675" s="8">
        <f t="shared" si="43"/>
        <v>44975.75</v>
      </c>
    </row>
    <row r="676" spans="1:29" x14ac:dyDescent="0.2">
      <c r="A676" s="11">
        <f t="shared" si="44"/>
        <v>67400</v>
      </c>
      <c r="B676" s="15">
        <f>inputs!$C$3-MAX(0,MIN((calculations!A676-inputs!$B$8)*0.5,inputs!$C$3))+IF(AND(inputs!$B$23="YES",A676&lt;=inputs!$B$25),inputs!$B$24,0)</f>
        <v>12570</v>
      </c>
      <c r="C676" s="15">
        <f>MAX(0,MIN(A676-B676,inputs!$C$4)*inputs!$B$3)</f>
        <v>7540</v>
      </c>
      <c r="D676" s="16">
        <f>MAX(0,(MIN(A676,inputs!$C$5)-(inputs!$C$4+B676))*inputs!$B$4)</f>
        <v>6852</v>
      </c>
      <c r="E676" s="16">
        <f>MAX(0, (calculations!A676-inputs!$C$5)*inputs!$B$5)</f>
        <v>0</v>
      </c>
      <c r="F676" s="19">
        <f>MAX(0,inputs!$B$13*(MIN(calculations!A676,inputs!$C$14)-inputs!$C$13))+MAX(0,inputs!$B$14*(calculations!A676-inputs!$C$14))</f>
        <v>5337.85</v>
      </c>
      <c r="G676" s="22">
        <f>MAX(MIN((calculations!A676-inputs!$B$21)/10000,100%),0) * inputs!$B$18</f>
        <v>2636.4</v>
      </c>
      <c r="H676" s="24">
        <f>MIN(inputs!$B$32,A676)</f>
        <v>20000</v>
      </c>
      <c r="I676" s="24">
        <f>inputs!$B$29*(1+inputs!$B$33)-MAX(0,inputs!$B$31*(H676-inputs!$B$30))</f>
        <v>46486.999999999993</v>
      </c>
      <c r="J676" s="19">
        <f>$H676+(INT(COLUMN(J$1)/2) - 5) * ($A676-$H676)/9</f>
        <v>20000</v>
      </c>
      <c r="K676" s="24">
        <f>MAX(0,I676*(1+inputs!$B$33)-MAX(0,inputs!$B$31*(J676-inputs!$B$30)))</f>
        <v>47184.304999999986</v>
      </c>
      <c r="L676" s="19">
        <f>$H676+(INT(COLUMN(L$1)/2) - 5) * ($A676-$H676)/9</f>
        <v>25266.666666666668</v>
      </c>
      <c r="M676" s="24">
        <f>MAX(0,K676*(1+inputs!$B$33)-MAX(0,inputs!$B$31*(L676-inputs!$B$30)))</f>
        <v>47434.629574999977</v>
      </c>
      <c r="N676" s="19">
        <f>$H676+(INT(COLUMN(N$1)/2) - 5) * ($A676-$H676)/9</f>
        <v>30533.333333333336</v>
      </c>
      <c r="O676" s="24">
        <f>MAX(0,M676*(1+inputs!$B$33)-MAX(0,inputs!$B$31*(N676-inputs!$B$30)))</f>
        <v>47214.70901862497</v>
      </c>
      <c r="P676" s="19">
        <f>$H676+(INT(COLUMN(P$1)/2) - 5) * ($A676-$H676)/9</f>
        <v>35800</v>
      </c>
      <c r="Q676" s="24">
        <f>MAX(0,O676*(1+inputs!$B$33)-MAX(0,inputs!$B$31*(P676-inputs!$B$30)))</f>
        <v>46517.48965390434</v>
      </c>
      <c r="R676" s="19">
        <f>$H676+(INT(COLUMN(R$1)/2) - 5) * ($A676-$H676)/9</f>
        <v>41066.666666666672</v>
      </c>
      <c r="S676" s="24">
        <f>MAX(0,Q676*(1+inputs!$B$33)-MAX(0,inputs!$B$31*(R676-inputs!$B$30)))</f>
        <v>45335.811998712896</v>
      </c>
      <c r="T676" s="19">
        <f>$H676+(INT(COLUMN(T$1)/2) - 5) * ($A676-$H676)/9</f>
        <v>46333.333333333328</v>
      </c>
      <c r="U676" s="24">
        <f>MAX(0,S676*(1+inputs!$B$33)-MAX(0,inputs!$B$31*(T676-inputs!$B$30)))</f>
        <v>43662.409178693582</v>
      </c>
      <c r="V676" s="19">
        <f>$H676+(INT(COLUMN(V$1)/2) - 5) * ($A676-$H676)/9</f>
        <v>51600</v>
      </c>
      <c r="W676" s="24">
        <f>MAX(0,U676*(1+inputs!$B$33)-MAX(0,inputs!$B$31*(V676-inputs!$B$30)))</f>
        <v>41489.905316373981</v>
      </c>
      <c r="X676" s="19">
        <f>$H676+(INT(COLUMN(X$1)/2) - 5) * ($A676-$H676)/9</f>
        <v>56866.666666666664</v>
      </c>
      <c r="Y676" s="24">
        <f>MAX(0,W676*(1+inputs!$B$33)-MAX(0,inputs!$B$31*(X676-inputs!$B$30)))</f>
        <v>38810.813896119587</v>
      </c>
      <c r="Z676" s="19">
        <f>IF(inputs!$B$27="YES",MAX(0,inputs!$B$31*(X676-inputs!$B$30)),0)</f>
        <v>0</v>
      </c>
      <c r="AA676" s="3">
        <f t="shared" si="45"/>
        <v>22366.25</v>
      </c>
      <c r="AB676" s="1">
        <f t="shared" si="46"/>
        <v>0.42</v>
      </c>
      <c r="AC676" s="8">
        <f t="shared" si="43"/>
        <v>45033.75</v>
      </c>
    </row>
    <row r="677" spans="1:29" x14ac:dyDescent="0.2">
      <c r="A677" s="11">
        <f t="shared" si="44"/>
        <v>67500</v>
      </c>
      <c r="B677" s="15">
        <f>inputs!$C$3-MAX(0,MIN((calculations!A677-inputs!$B$8)*0.5,inputs!$C$3))+IF(AND(inputs!$B$23="YES",A677&lt;=inputs!$B$25),inputs!$B$24,0)</f>
        <v>12570</v>
      </c>
      <c r="C677" s="15">
        <f>MAX(0,MIN(A677-B677,inputs!$C$4)*inputs!$B$3)</f>
        <v>7540</v>
      </c>
      <c r="D677" s="16">
        <f>MAX(0,(MIN(A677,inputs!$C$5)-(inputs!$C$4+B677))*inputs!$B$4)</f>
        <v>6892</v>
      </c>
      <c r="E677" s="16">
        <f>MAX(0, (calculations!A677-inputs!$C$5)*inputs!$B$5)</f>
        <v>0</v>
      </c>
      <c r="F677" s="19">
        <f>MAX(0,inputs!$B$13*(MIN(calculations!A677,inputs!$C$14)-inputs!$C$13))+MAX(0,inputs!$B$14*(calculations!A677-inputs!$C$14))</f>
        <v>5339.85</v>
      </c>
      <c r="G677" s="22">
        <f>MAX(MIN((calculations!A677-inputs!$B$21)/10000,100%),0) * inputs!$B$18</f>
        <v>2636.4</v>
      </c>
      <c r="H677" s="24">
        <f>MIN(inputs!$B$32,A677)</f>
        <v>20000</v>
      </c>
      <c r="I677" s="24">
        <f>inputs!$B$29*(1+inputs!$B$33)-MAX(0,inputs!$B$31*(H677-inputs!$B$30))</f>
        <v>46486.999999999993</v>
      </c>
      <c r="J677" s="19">
        <f>$H677+(INT(COLUMN(J$1)/2) - 5) * ($A677-$H677)/9</f>
        <v>20000</v>
      </c>
      <c r="K677" s="24">
        <f>MAX(0,I677*(1+inputs!$B$33)-MAX(0,inputs!$B$31*(J677-inputs!$B$30)))</f>
        <v>47184.304999999986</v>
      </c>
      <c r="L677" s="19">
        <f>$H677+(INT(COLUMN(L$1)/2) - 5) * ($A677-$H677)/9</f>
        <v>25277.777777777777</v>
      </c>
      <c r="M677" s="24">
        <f>MAX(0,K677*(1+inputs!$B$33)-MAX(0,inputs!$B$31*(L677-inputs!$B$30)))</f>
        <v>47433.629574999977</v>
      </c>
      <c r="N677" s="19">
        <f>$H677+(INT(COLUMN(N$1)/2) - 5) * ($A677-$H677)/9</f>
        <v>30555.555555555555</v>
      </c>
      <c r="O677" s="24">
        <f>MAX(0,M677*(1+inputs!$B$33)-MAX(0,inputs!$B$31*(N677-inputs!$B$30)))</f>
        <v>47211.69401862497</v>
      </c>
      <c r="P677" s="19">
        <f>$H677+(INT(COLUMN(P$1)/2) - 5) * ($A677-$H677)/9</f>
        <v>35833.333333333336</v>
      </c>
      <c r="Q677" s="24">
        <f>MAX(0,O677*(1+inputs!$B$33)-MAX(0,inputs!$B$31*(P677-inputs!$B$30)))</f>
        <v>46511.429428904339</v>
      </c>
      <c r="R677" s="19">
        <f>$H677+(INT(COLUMN(R$1)/2) - 5) * ($A677-$H677)/9</f>
        <v>41111.111111111109</v>
      </c>
      <c r="S677" s="24">
        <f>MAX(0,Q677*(1+inputs!$B$33)-MAX(0,inputs!$B$31*(R677-inputs!$B$30)))</f>
        <v>45325.660870337895</v>
      </c>
      <c r="T677" s="19">
        <f>$H677+(INT(COLUMN(T$1)/2) - 5) * ($A677-$H677)/9</f>
        <v>46388.888888888891</v>
      </c>
      <c r="U677" s="24">
        <f>MAX(0,S677*(1+inputs!$B$33)-MAX(0,inputs!$B$31*(T677-inputs!$B$30)))</f>
        <v>43647.105783392959</v>
      </c>
      <c r="V677" s="19">
        <f>$H677+(INT(COLUMN(V$1)/2) - 5) * ($A677-$H677)/9</f>
        <v>51666.666666666672</v>
      </c>
      <c r="W677" s="24">
        <f>MAX(0,U677*(1+inputs!$B$33)-MAX(0,inputs!$B$31*(V677-inputs!$B$30)))</f>
        <v>41468.37237014385</v>
      </c>
      <c r="X677" s="19">
        <f>$H677+(INT(COLUMN(X$1)/2) - 5) * ($A677-$H677)/9</f>
        <v>56944.444444444445</v>
      </c>
      <c r="Y677" s="24">
        <f>MAX(0,W677*(1+inputs!$B$33)-MAX(0,inputs!$B$31*(X677-inputs!$B$30)))</f>
        <v>38781.957955696002</v>
      </c>
      <c r="Z677" s="19">
        <f>IF(inputs!$B$27="YES",MAX(0,inputs!$B$31*(X677-inputs!$B$30)),0)</f>
        <v>0</v>
      </c>
      <c r="AA677" s="3">
        <f t="shared" si="45"/>
        <v>22408.25</v>
      </c>
      <c r="AB677" s="1">
        <f t="shared" si="46"/>
        <v>0.42</v>
      </c>
      <c r="AC677" s="8">
        <f t="shared" si="43"/>
        <v>45091.75</v>
      </c>
    </row>
    <row r="678" spans="1:29" x14ac:dyDescent="0.2">
      <c r="A678" s="11">
        <f t="shared" si="44"/>
        <v>67600</v>
      </c>
      <c r="B678" s="15">
        <f>inputs!$C$3-MAX(0,MIN((calculations!A678-inputs!$B$8)*0.5,inputs!$C$3))+IF(AND(inputs!$B$23="YES",A678&lt;=inputs!$B$25),inputs!$B$24,0)</f>
        <v>12570</v>
      </c>
      <c r="C678" s="15">
        <f>MAX(0,MIN(A678-B678,inputs!$C$4)*inputs!$B$3)</f>
        <v>7540</v>
      </c>
      <c r="D678" s="16">
        <f>MAX(0,(MIN(A678,inputs!$C$5)-(inputs!$C$4+B678))*inputs!$B$4)</f>
        <v>6932</v>
      </c>
      <c r="E678" s="16">
        <f>MAX(0, (calculations!A678-inputs!$C$5)*inputs!$B$5)</f>
        <v>0</v>
      </c>
      <c r="F678" s="19">
        <f>MAX(0,inputs!$B$13*(MIN(calculations!A678,inputs!$C$14)-inputs!$C$13))+MAX(0,inputs!$B$14*(calculations!A678-inputs!$C$14))</f>
        <v>5341.85</v>
      </c>
      <c r="G678" s="22">
        <f>MAX(MIN((calculations!A678-inputs!$B$21)/10000,100%),0) * inputs!$B$18</f>
        <v>2636.4</v>
      </c>
      <c r="H678" s="24">
        <f>MIN(inputs!$B$32,A678)</f>
        <v>20000</v>
      </c>
      <c r="I678" s="24">
        <f>inputs!$B$29*(1+inputs!$B$33)-MAX(0,inputs!$B$31*(H678-inputs!$B$30))</f>
        <v>46486.999999999993</v>
      </c>
      <c r="J678" s="19">
        <f>$H678+(INT(COLUMN(J$1)/2) - 5) * ($A678-$H678)/9</f>
        <v>20000</v>
      </c>
      <c r="K678" s="24">
        <f>MAX(0,I678*(1+inputs!$B$33)-MAX(0,inputs!$B$31*(J678-inputs!$B$30)))</f>
        <v>47184.304999999986</v>
      </c>
      <c r="L678" s="19">
        <f>$H678+(INT(COLUMN(L$1)/2) - 5) * ($A678-$H678)/9</f>
        <v>25288.888888888891</v>
      </c>
      <c r="M678" s="24">
        <f>MAX(0,K678*(1+inputs!$B$33)-MAX(0,inputs!$B$31*(L678-inputs!$B$30)))</f>
        <v>47432.629574999977</v>
      </c>
      <c r="N678" s="19">
        <f>$H678+(INT(COLUMN(N$1)/2) - 5) * ($A678-$H678)/9</f>
        <v>30577.777777777777</v>
      </c>
      <c r="O678" s="24">
        <f>MAX(0,M678*(1+inputs!$B$33)-MAX(0,inputs!$B$31*(N678-inputs!$B$30)))</f>
        <v>47208.679018624971</v>
      </c>
      <c r="P678" s="19">
        <f>$H678+(INT(COLUMN(P$1)/2) - 5) * ($A678-$H678)/9</f>
        <v>35866.666666666664</v>
      </c>
      <c r="Q678" s="24">
        <f>MAX(0,O678*(1+inputs!$B$33)-MAX(0,inputs!$B$31*(P678-inputs!$B$30)))</f>
        <v>46505.369203904338</v>
      </c>
      <c r="R678" s="19">
        <f>$H678+(INT(COLUMN(R$1)/2) - 5) * ($A678-$H678)/9</f>
        <v>41155.555555555555</v>
      </c>
      <c r="S678" s="24">
        <f>MAX(0,Q678*(1+inputs!$B$33)-MAX(0,inputs!$B$31*(R678-inputs!$B$30)))</f>
        <v>45315.509741962895</v>
      </c>
      <c r="T678" s="19">
        <f>$H678+(INT(COLUMN(T$1)/2) - 5) * ($A678-$H678)/9</f>
        <v>46444.444444444445</v>
      </c>
      <c r="U678" s="24">
        <f>MAX(0,S678*(1+inputs!$B$33)-MAX(0,inputs!$B$31*(T678-inputs!$B$30)))</f>
        <v>43631.802388092328</v>
      </c>
      <c r="V678" s="19">
        <f>$H678+(INT(COLUMN(V$1)/2) - 5) * ($A678-$H678)/9</f>
        <v>51733.333333333328</v>
      </c>
      <c r="W678" s="24">
        <f>MAX(0,U678*(1+inputs!$B$33)-MAX(0,inputs!$B$31*(V678-inputs!$B$30)))</f>
        <v>41446.839423913705</v>
      </c>
      <c r="X678" s="19">
        <f>$H678+(INT(COLUMN(X$1)/2) - 5) * ($A678-$H678)/9</f>
        <v>57022.222222222219</v>
      </c>
      <c r="Y678" s="24">
        <f>MAX(0,W678*(1+inputs!$B$33)-MAX(0,inputs!$B$31*(X678-inputs!$B$30)))</f>
        <v>38753.102015272401</v>
      </c>
      <c r="Z678" s="19">
        <f>IF(inputs!$B$27="YES",MAX(0,inputs!$B$31*(X678-inputs!$B$30)),0)</f>
        <v>0</v>
      </c>
      <c r="AA678" s="3">
        <f t="shared" si="45"/>
        <v>22450.25</v>
      </c>
      <c r="AB678" s="1">
        <f t="shared" si="46"/>
        <v>0.42</v>
      </c>
      <c r="AC678" s="8">
        <f t="shared" si="43"/>
        <v>45149.75</v>
      </c>
    </row>
    <row r="679" spans="1:29" x14ac:dyDescent="0.2">
      <c r="A679" s="11">
        <f t="shared" si="44"/>
        <v>67700</v>
      </c>
      <c r="B679" s="15">
        <f>inputs!$C$3-MAX(0,MIN((calculations!A679-inputs!$B$8)*0.5,inputs!$C$3))+IF(AND(inputs!$B$23="YES",A679&lt;=inputs!$B$25),inputs!$B$24,0)</f>
        <v>12570</v>
      </c>
      <c r="C679" s="15">
        <f>MAX(0,MIN(A679-B679,inputs!$C$4)*inputs!$B$3)</f>
        <v>7540</v>
      </c>
      <c r="D679" s="16">
        <f>MAX(0,(MIN(A679,inputs!$C$5)-(inputs!$C$4+B679))*inputs!$B$4)</f>
        <v>6972</v>
      </c>
      <c r="E679" s="16">
        <f>MAX(0, (calculations!A679-inputs!$C$5)*inputs!$B$5)</f>
        <v>0</v>
      </c>
      <c r="F679" s="19">
        <f>MAX(0,inputs!$B$13*(MIN(calculations!A679,inputs!$C$14)-inputs!$C$13))+MAX(0,inputs!$B$14*(calculations!A679-inputs!$C$14))</f>
        <v>5343.85</v>
      </c>
      <c r="G679" s="22">
        <f>MAX(MIN((calculations!A679-inputs!$B$21)/10000,100%),0) * inputs!$B$18</f>
        <v>2636.4</v>
      </c>
      <c r="H679" s="24">
        <f>MIN(inputs!$B$32,A679)</f>
        <v>20000</v>
      </c>
      <c r="I679" s="24">
        <f>inputs!$B$29*(1+inputs!$B$33)-MAX(0,inputs!$B$31*(H679-inputs!$B$30))</f>
        <v>46486.999999999993</v>
      </c>
      <c r="J679" s="19">
        <f>$H679+(INT(COLUMN(J$1)/2) - 5) * ($A679-$H679)/9</f>
        <v>20000</v>
      </c>
      <c r="K679" s="24">
        <f>MAX(0,I679*(1+inputs!$B$33)-MAX(0,inputs!$B$31*(J679-inputs!$B$30)))</f>
        <v>47184.304999999986</v>
      </c>
      <c r="L679" s="19">
        <f>$H679+(INT(COLUMN(L$1)/2) - 5) * ($A679-$H679)/9</f>
        <v>25300</v>
      </c>
      <c r="M679" s="24">
        <f>MAX(0,K679*(1+inputs!$B$33)-MAX(0,inputs!$B$31*(L679-inputs!$B$30)))</f>
        <v>47431.629574999977</v>
      </c>
      <c r="N679" s="19">
        <f>$H679+(INT(COLUMN(N$1)/2) - 5) * ($A679-$H679)/9</f>
        <v>30600</v>
      </c>
      <c r="O679" s="24">
        <f>MAX(0,M679*(1+inputs!$B$33)-MAX(0,inputs!$B$31*(N679-inputs!$B$30)))</f>
        <v>47205.664018624972</v>
      </c>
      <c r="P679" s="19">
        <f>$H679+(INT(COLUMN(P$1)/2) - 5) * ($A679-$H679)/9</f>
        <v>35900</v>
      </c>
      <c r="Q679" s="24">
        <f>MAX(0,O679*(1+inputs!$B$33)-MAX(0,inputs!$B$31*(P679-inputs!$B$30)))</f>
        <v>46499.308978904337</v>
      </c>
      <c r="R679" s="19">
        <f>$H679+(INT(COLUMN(R$1)/2) - 5) * ($A679-$H679)/9</f>
        <v>41200</v>
      </c>
      <c r="S679" s="24">
        <f>MAX(0,Q679*(1+inputs!$B$33)-MAX(0,inputs!$B$31*(R679-inputs!$B$30)))</f>
        <v>45305.358613587894</v>
      </c>
      <c r="T679" s="19">
        <f>$H679+(INT(COLUMN(T$1)/2) - 5) * ($A679-$H679)/9</f>
        <v>46500</v>
      </c>
      <c r="U679" s="24">
        <f>MAX(0,S679*(1+inputs!$B$33)-MAX(0,inputs!$B$31*(T679-inputs!$B$30)))</f>
        <v>43616.498992791705</v>
      </c>
      <c r="V679" s="19">
        <f>$H679+(INT(COLUMN(V$1)/2) - 5) * ($A679-$H679)/9</f>
        <v>51800</v>
      </c>
      <c r="W679" s="24">
        <f>MAX(0,U679*(1+inputs!$B$33)-MAX(0,inputs!$B$31*(V679-inputs!$B$30)))</f>
        <v>41425.306477683574</v>
      </c>
      <c r="X679" s="19">
        <f>$H679+(INT(COLUMN(X$1)/2) - 5) * ($A679-$H679)/9</f>
        <v>57100</v>
      </c>
      <c r="Y679" s="24">
        <f>MAX(0,W679*(1+inputs!$B$33)-MAX(0,inputs!$B$31*(X679-inputs!$B$30)))</f>
        <v>38724.246074848823</v>
      </c>
      <c r="Z679" s="19">
        <f>IF(inputs!$B$27="YES",MAX(0,inputs!$B$31*(X679-inputs!$B$30)),0)</f>
        <v>0</v>
      </c>
      <c r="AA679" s="3">
        <f t="shared" si="45"/>
        <v>22492.25</v>
      </c>
      <c r="AB679" s="1">
        <f t="shared" si="46"/>
        <v>0.42</v>
      </c>
      <c r="AC679" s="8">
        <f t="shared" si="43"/>
        <v>45207.75</v>
      </c>
    </row>
    <row r="680" spans="1:29" x14ac:dyDescent="0.2">
      <c r="A680" s="11">
        <f t="shared" si="44"/>
        <v>67800</v>
      </c>
      <c r="B680" s="15">
        <f>inputs!$C$3-MAX(0,MIN((calculations!A680-inputs!$B$8)*0.5,inputs!$C$3))+IF(AND(inputs!$B$23="YES",A680&lt;=inputs!$B$25),inputs!$B$24,0)</f>
        <v>12570</v>
      </c>
      <c r="C680" s="15">
        <f>MAX(0,MIN(A680-B680,inputs!$C$4)*inputs!$B$3)</f>
        <v>7540</v>
      </c>
      <c r="D680" s="16">
        <f>MAX(0,(MIN(A680,inputs!$C$5)-(inputs!$C$4+B680))*inputs!$B$4)</f>
        <v>7012</v>
      </c>
      <c r="E680" s="16">
        <f>MAX(0, (calculations!A680-inputs!$C$5)*inputs!$B$5)</f>
        <v>0</v>
      </c>
      <c r="F680" s="19">
        <f>MAX(0,inputs!$B$13*(MIN(calculations!A680,inputs!$C$14)-inputs!$C$13))+MAX(0,inputs!$B$14*(calculations!A680-inputs!$C$14))</f>
        <v>5345.85</v>
      </c>
      <c r="G680" s="22">
        <f>MAX(MIN((calculations!A680-inputs!$B$21)/10000,100%),0) * inputs!$B$18</f>
        <v>2636.4</v>
      </c>
      <c r="H680" s="24">
        <f>MIN(inputs!$B$32,A680)</f>
        <v>20000</v>
      </c>
      <c r="I680" s="24">
        <f>inputs!$B$29*(1+inputs!$B$33)-MAX(0,inputs!$B$31*(H680-inputs!$B$30))</f>
        <v>46486.999999999993</v>
      </c>
      <c r="J680" s="19">
        <f>$H680+(INT(COLUMN(J$1)/2) - 5) * ($A680-$H680)/9</f>
        <v>20000</v>
      </c>
      <c r="K680" s="24">
        <f>MAX(0,I680*(1+inputs!$B$33)-MAX(0,inputs!$B$31*(J680-inputs!$B$30)))</f>
        <v>47184.304999999986</v>
      </c>
      <c r="L680" s="19">
        <f>$H680+(INT(COLUMN(L$1)/2) - 5) * ($A680-$H680)/9</f>
        <v>25311.111111111109</v>
      </c>
      <c r="M680" s="24">
        <f>MAX(0,K680*(1+inputs!$B$33)-MAX(0,inputs!$B$31*(L680-inputs!$B$30)))</f>
        <v>47430.629574999977</v>
      </c>
      <c r="N680" s="19">
        <f>$H680+(INT(COLUMN(N$1)/2) - 5) * ($A680-$H680)/9</f>
        <v>30622.222222222223</v>
      </c>
      <c r="O680" s="24">
        <f>MAX(0,M680*(1+inputs!$B$33)-MAX(0,inputs!$B$31*(N680-inputs!$B$30)))</f>
        <v>47202.649018624972</v>
      </c>
      <c r="P680" s="19">
        <f>$H680+(INT(COLUMN(P$1)/2) - 5) * ($A680-$H680)/9</f>
        <v>35933.333333333336</v>
      </c>
      <c r="Q680" s="24">
        <f>MAX(0,O680*(1+inputs!$B$33)-MAX(0,inputs!$B$31*(P680-inputs!$B$30)))</f>
        <v>46493.248753904343</v>
      </c>
      <c r="R680" s="19">
        <f>$H680+(INT(COLUMN(R$1)/2) - 5) * ($A680-$H680)/9</f>
        <v>41244.444444444445</v>
      </c>
      <c r="S680" s="24">
        <f>MAX(0,Q680*(1+inputs!$B$33)-MAX(0,inputs!$B$31*(R680-inputs!$B$30)))</f>
        <v>45295.207485212901</v>
      </c>
      <c r="T680" s="19">
        <f>$H680+(INT(COLUMN(T$1)/2) - 5) * ($A680-$H680)/9</f>
        <v>46555.555555555555</v>
      </c>
      <c r="U680" s="24">
        <f>MAX(0,S680*(1+inputs!$B$33)-MAX(0,inputs!$B$31*(T680-inputs!$B$30)))</f>
        <v>43601.195597491089</v>
      </c>
      <c r="V680" s="19">
        <f>$H680+(INT(COLUMN(V$1)/2) - 5) * ($A680-$H680)/9</f>
        <v>51866.666666666672</v>
      </c>
      <c r="W680" s="24">
        <f>MAX(0,U680*(1+inputs!$B$33)-MAX(0,inputs!$B$31*(V680-inputs!$B$30)))</f>
        <v>41403.773531453451</v>
      </c>
      <c r="X680" s="19">
        <f>$H680+(INT(COLUMN(X$1)/2) - 5) * ($A680-$H680)/9</f>
        <v>57177.777777777781</v>
      </c>
      <c r="Y680" s="24">
        <f>MAX(0,W680*(1+inputs!$B$33)-MAX(0,inputs!$B$31*(X680-inputs!$B$30)))</f>
        <v>38695.390134425244</v>
      </c>
      <c r="Z680" s="19">
        <f>IF(inputs!$B$27="YES",MAX(0,inputs!$B$31*(X680-inputs!$B$30)),0)</f>
        <v>0</v>
      </c>
      <c r="AA680" s="3">
        <f t="shared" si="45"/>
        <v>22534.25</v>
      </c>
      <c r="AB680" s="1">
        <f t="shared" si="46"/>
        <v>0.42</v>
      </c>
      <c r="AC680" s="8">
        <f t="shared" si="43"/>
        <v>45265.75</v>
      </c>
    </row>
    <row r="681" spans="1:29" x14ac:dyDescent="0.2">
      <c r="A681" s="11">
        <f t="shared" si="44"/>
        <v>67900</v>
      </c>
      <c r="B681" s="15">
        <f>inputs!$C$3-MAX(0,MIN((calculations!A681-inputs!$B$8)*0.5,inputs!$C$3))+IF(AND(inputs!$B$23="YES",A681&lt;=inputs!$B$25),inputs!$B$24,0)</f>
        <v>12570</v>
      </c>
      <c r="C681" s="15">
        <f>MAX(0,MIN(A681-B681,inputs!$C$4)*inputs!$B$3)</f>
        <v>7540</v>
      </c>
      <c r="D681" s="16">
        <f>MAX(0,(MIN(A681,inputs!$C$5)-(inputs!$C$4+B681))*inputs!$B$4)</f>
        <v>7052</v>
      </c>
      <c r="E681" s="16">
        <f>MAX(0, (calculations!A681-inputs!$C$5)*inputs!$B$5)</f>
        <v>0</v>
      </c>
      <c r="F681" s="19">
        <f>MAX(0,inputs!$B$13*(MIN(calculations!A681,inputs!$C$14)-inputs!$C$13))+MAX(0,inputs!$B$14*(calculations!A681-inputs!$C$14))</f>
        <v>5347.85</v>
      </c>
      <c r="G681" s="22">
        <f>MAX(MIN((calculations!A681-inputs!$B$21)/10000,100%),0) * inputs!$B$18</f>
        <v>2636.4</v>
      </c>
      <c r="H681" s="24">
        <f>MIN(inputs!$B$32,A681)</f>
        <v>20000</v>
      </c>
      <c r="I681" s="24">
        <f>inputs!$B$29*(1+inputs!$B$33)-MAX(0,inputs!$B$31*(H681-inputs!$B$30))</f>
        <v>46486.999999999993</v>
      </c>
      <c r="J681" s="19">
        <f>$H681+(INT(COLUMN(J$1)/2) - 5) * ($A681-$H681)/9</f>
        <v>20000</v>
      </c>
      <c r="K681" s="24">
        <f>MAX(0,I681*(1+inputs!$B$33)-MAX(0,inputs!$B$31*(J681-inputs!$B$30)))</f>
        <v>47184.304999999986</v>
      </c>
      <c r="L681" s="19">
        <f>$H681+(INT(COLUMN(L$1)/2) - 5) * ($A681-$H681)/9</f>
        <v>25322.222222222223</v>
      </c>
      <c r="M681" s="24">
        <f>MAX(0,K681*(1+inputs!$B$33)-MAX(0,inputs!$B$31*(L681-inputs!$B$30)))</f>
        <v>47429.629574999977</v>
      </c>
      <c r="N681" s="19">
        <f>$H681+(INT(COLUMN(N$1)/2) - 5) * ($A681-$H681)/9</f>
        <v>30644.444444444445</v>
      </c>
      <c r="O681" s="24">
        <f>MAX(0,M681*(1+inputs!$B$33)-MAX(0,inputs!$B$31*(N681-inputs!$B$30)))</f>
        <v>47199.634018624973</v>
      </c>
      <c r="P681" s="19">
        <f>$H681+(INT(COLUMN(P$1)/2) - 5) * ($A681-$H681)/9</f>
        <v>35966.666666666664</v>
      </c>
      <c r="Q681" s="24">
        <f>MAX(0,O681*(1+inputs!$B$33)-MAX(0,inputs!$B$31*(P681-inputs!$B$30)))</f>
        <v>46487.188528904342</v>
      </c>
      <c r="R681" s="19">
        <f>$H681+(INT(COLUMN(R$1)/2) - 5) * ($A681-$H681)/9</f>
        <v>41288.888888888891</v>
      </c>
      <c r="S681" s="24">
        <f>MAX(0,Q681*(1+inputs!$B$33)-MAX(0,inputs!$B$31*(R681-inputs!$B$30)))</f>
        <v>45285.0563568379</v>
      </c>
      <c r="T681" s="19">
        <f>$H681+(INT(COLUMN(T$1)/2) - 5) * ($A681-$H681)/9</f>
        <v>46611.111111111109</v>
      </c>
      <c r="U681" s="24">
        <f>MAX(0,S681*(1+inputs!$B$33)-MAX(0,inputs!$B$31*(T681-inputs!$B$30)))</f>
        <v>43585.892202190465</v>
      </c>
      <c r="V681" s="19">
        <f>$H681+(INT(COLUMN(V$1)/2) - 5) * ($A681-$H681)/9</f>
        <v>51933.333333333328</v>
      </c>
      <c r="W681" s="24">
        <f>MAX(0,U681*(1+inputs!$B$33)-MAX(0,inputs!$B$31*(V681-inputs!$B$30)))</f>
        <v>41382.240585223313</v>
      </c>
      <c r="X681" s="19">
        <f>$H681+(INT(COLUMN(X$1)/2) - 5) * ($A681-$H681)/9</f>
        <v>57255.555555555555</v>
      </c>
      <c r="Y681" s="24">
        <f>MAX(0,W681*(1+inputs!$B$33)-MAX(0,inputs!$B$31*(X681-inputs!$B$30)))</f>
        <v>38666.534194001659</v>
      </c>
      <c r="Z681" s="19">
        <f>IF(inputs!$B$27="YES",MAX(0,inputs!$B$31*(X681-inputs!$B$30)),0)</f>
        <v>0</v>
      </c>
      <c r="AA681" s="3">
        <f t="shared" si="45"/>
        <v>22576.25</v>
      </c>
      <c r="AB681" s="1">
        <f t="shared" si="46"/>
        <v>0.42</v>
      </c>
      <c r="AC681" s="8">
        <f t="shared" si="43"/>
        <v>45323.75</v>
      </c>
    </row>
    <row r="682" spans="1:29" x14ac:dyDescent="0.2">
      <c r="A682" s="11">
        <f t="shared" si="44"/>
        <v>68000</v>
      </c>
      <c r="B682" s="15">
        <f>inputs!$C$3-MAX(0,MIN((calculations!A682-inputs!$B$8)*0.5,inputs!$C$3))+IF(AND(inputs!$B$23="YES",A682&lt;=inputs!$B$25),inputs!$B$24,0)</f>
        <v>12570</v>
      </c>
      <c r="C682" s="15">
        <f>MAX(0,MIN(A682-B682,inputs!$C$4)*inputs!$B$3)</f>
        <v>7540</v>
      </c>
      <c r="D682" s="16">
        <f>MAX(0,(MIN(A682,inputs!$C$5)-(inputs!$C$4+B682))*inputs!$B$4)</f>
        <v>7092</v>
      </c>
      <c r="E682" s="16">
        <f>MAX(0, (calculations!A682-inputs!$C$5)*inputs!$B$5)</f>
        <v>0</v>
      </c>
      <c r="F682" s="19">
        <f>MAX(0,inputs!$B$13*(MIN(calculations!A682,inputs!$C$14)-inputs!$C$13))+MAX(0,inputs!$B$14*(calculations!A682-inputs!$C$14))</f>
        <v>5349.85</v>
      </c>
      <c r="G682" s="22">
        <f>MAX(MIN((calculations!A682-inputs!$B$21)/10000,100%),0) * inputs!$B$18</f>
        <v>2636.4</v>
      </c>
      <c r="H682" s="24">
        <f>MIN(inputs!$B$32,A682)</f>
        <v>20000</v>
      </c>
      <c r="I682" s="24">
        <f>inputs!$B$29*(1+inputs!$B$33)-MAX(0,inputs!$B$31*(H682-inputs!$B$30))</f>
        <v>46486.999999999993</v>
      </c>
      <c r="J682" s="19">
        <f>$H682+(INT(COLUMN(J$1)/2) - 5) * ($A682-$H682)/9</f>
        <v>20000</v>
      </c>
      <c r="K682" s="24">
        <f>MAX(0,I682*(1+inputs!$B$33)-MAX(0,inputs!$B$31*(J682-inputs!$B$30)))</f>
        <v>47184.304999999986</v>
      </c>
      <c r="L682" s="19">
        <f>$H682+(INT(COLUMN(L$1)/2) - 5) * ($A682-$H682)/9</f>
        <v>25333.333333333332</v>
      </c>
      <c r="M682" s="24">
        <f>MAX(0,K682*(1+inputs!$B$33)-MAX(0,inputs!$B$31*(L682-inputs!$B$30)))</f>
        <v>47428.629574999977</v>
      </c>
      <c r="N682" s="19">
        <f>$H682+(INT(COLUMN(N$1)/2) - 5) * ($A682-$H682)/9</f>
        <v>30666.666666666664</v>
      </c>
      <c r="O682" s="24">
        <f>MAX(0,M682*(1+inputs!$B$33)-MAX(0,inputs!$B$31*(N682-inputs!$B$30)))</f>
        <v>47196.619018624973</v>
      </c>
      <c r="P682" s="19">
        <f>$H682+(INT(COLUMN(P$1)/2) - 5) * ($A682-$H682)/9</f>
        <v>36000</v>
      </c>
      <c r="Q682" s="24">
        <f>MAX(0,O682*(1+inputs!$B$33)-MAX(0,inputs!$B$31*(P682-inputs!$B$30)))</f>
        <v>46481.128303904341</v>
      </c>
      <c r="R682" s="19">
        <f>$H682+(INT(COLUMN(R$1)/2) - 5) * ($A682-$H682)/9</f>
        <v>41333.333333333328</v>
      </c>
      <c r="S682" s="24">
        <f>MAX(0,Q682*(1+inputs!$B$33)-MAX(0,inputs!$B$31*(R682-inputs!$B$30)))</f>
        <v>45274.9052284629</v>
      </c>
      <c r="T682" s="19">
        <f>$H682+(INT(COLUMN(T$1)/2) - 5) * ($A682-$H682)/9</f>
        <v>46666.666666666672</v>
      </c>
      <c r="U682" s="24">
        <f>MAX(0,S682*(1+inputs!$B$33)-MAX(0,inputs!$B$31*(T682-inputs!$B$30)))</f>
        <v>43570.588806889835</v>
      </c>
      <c r="V682" s="19">
        <f>$H682+(INT(COLUMN(V$1)/2) - 5) * ($A682-$H682)/9</f>
        <v>52000</v>
      </c>
      <c r="W682" s="24">
        <f>MAX(0,U682*(1+inputs!$B$33)-MAX(0,inputs!$B$31*(V682-inputs!$B$30)))</f>
        <v>41360.707638993175</v>
      </c>
      <c r="X682" s="19">
        <f>$H682+(INT(COLUMN(X$1)/2) - 5) * ($A682-$H682)/9</f>
        <v>57333.333333333336</v>
      </c>
      <c r="Y682" s="24">
        <f>MAX(0,W682*(1+inputs!$B$33)-MAX(0,inputs!$B$31*(X682-inputs!$B$30)))</f>
        <v>38637.678253578066</v>
      </c>
      <c r="Z682" s="19">
        <f>IF(inputs!$B$27="YES",MAX(0,inputs!$B$31*(X682-inputs!$B$30)),0)</f>
        <v>0</v>
      </c>
      <c r="AA682" s="3">
        <f t="shared" si="45"/>
        <v>22618.25</v>
      </c>
      <c r="AB682" s="1">
        <f t="shared" si="46"/>
        <v>0.42</v>
      </c>
      <c r="AC682" s="8">
        <f t="shared" si="43"/>
        <v>45381.75</v>
      </c>
    </row>
    <row r="683" spans="1:29" x14ac:dyDescent="0.2">
      <c r="A683" s="11">
        <f t="shared" si="44"/>
        <v>68100</v>
      </c>
      <c r="B683" s="15">
        <f>inputs!$C$3-MAX(0,MIN((calculations!A683-inputs!$B$8)*0.5,inputs!$C$3))+IF(AND(inputs!$B$23="YES",A683&lt;=inputs!$B$25),inputs!$B$24,0)</f>
        <v>12570</v>
      </c>
      <c r="C683" s="15">
        <f>MAX(0,MIN(A683-B683,inputs!$C$4)*inputs!$B$3)</f>
        <v>7540</v>
      </c>
      <c r="D683" s="16">
        <f>MAX(0,(MIN(A683,inputs!$C$5)-(inputs!$C$4+B683))*inputs!$B$4)</f>
        <v>7132</v>
      </c>
      <c r="E683" s="16">
        <f>MAX(0, (calculations!A683-inputs!$C$5)*inputs!$B$5)</f>
        <v>0</v>
      </c>
      <c r="F683" s="19">
        <f>MAX(0,inputs!$B$13*(MIN(calculations!A683,inputs!$C$14)-inputs!$C$13))+MAX(0,inputs!$B$14*(calculations!A683-inputs!$C$14))</f>
        <v>5351.85</v>
      </c>
      <c r="G683" s="22">
        <f>MAX(MIN((calculations!A683-inputs!$B$21)/10000,100%),0) * inputs!$B$18</f>
        <v>2636.4</v>
      </c>
      <c r="H683" s="24">
        <f>MIN(inputs!$B$32,A683)</f>
        <v>20000</v>
      </c>
      <c r="I683" s="24">
        <f>inputs!$B$29*(1+inputs!$B$33)-MAX(0,inputs!$B$31*(H683-inputs!$B$30))</f>
        <v>46486.999999999993</v>
      </c>
      <c r="J683" s="19">
        <f>$H683+(INT(COLUMN(J$1)/2) - 5) * ($A683-$H683)/9</f>
        <v>20000</v>
      </c>
      <c r="K683" s="24">
        <f>MAX(0,I683*(1+inputs!$B$33)-MAX(0,inputs!$B$31*(J683-inputs!$B$30)))</f>
        <v>47184.304999999986</v>
      </c>
      <c r="L683" s="19">
        <f>$H683+(INT(COLUMN(L$1)/2) - 5) * ($A683-$H683)/9</f>
        <v>25344.444444444445</v>
      </c>
      <c r="M683" s="24">
        <f>MAX(0,K683*(1+inputs!$B$33)-MAX(0,inputs!$B$31*(L683-inputs!$B$30)))</f>
        <v>47427.629574999977</v>
      </c>
      <c r="N683" s="19">
        <f>$H683+(INT(COLUMN(N$1)/2) - 5) * ($A683-$H683)/9</f>
        <v>30688.888888888891</v>
      </c>
      <c r="O683" s="24">
        <f>MAX(0,M683*(1+inputs!$B$33)-MAX(0,inputs!$B$31*(N683-inputs!$B$30)))</f>
        <v>47193.604018624967</v>
      </c>
      <c r="P683" s="19">
        <f>$H683+(INT(COLUMN(P$1)/2) - 5) * ($A683-$H683)/9</f>
        <v>36033.333333333336</v>
      </c>
      <c r="Q683" s="24">
        <f>MAX(0,O683*(1+inputs!$B$33)-MAX(0,inputs!$B$31*(P683-inputs!$B$30)))</f>
        <v>46475.068078904333</v>
      </c>
      <c r="R683" s="19">
        <f>$H683+(INT(COLUMN(R$1)/2) - 5) * ($A683-$H683)/9</f>
        <v>41377.777777777781</v>
      </c>
      <c r="S683" s="24">
        <f>MAX(0,Q683*(1+inputs!$B$33)-MAX(0,inputs!$B$31*(R683-inputs!$B$30)))</f>
        <v>45264.754100087892</v>
      </c>
      <c r="T683" s="19">
        <f>$H683+(INT(COLUMN(T$1)/2) - 5) * ($A683-$H683)/9</f>
        <v>46722.222222222219</v>
      </c>
      <c r="U683" s="24">
        <f>MAX(0,S683*(1+inputs!$B$33)-MAX(0,inputs!$B$31*(T683-inputs!$B$30)))</f>
        <v>43555.285411589204</v>
      </c>
      <c r="V683" s="19">
        <f>$H683+(INT(COLUMN(V$1)/2) - 5) * ($A683-$H683)/9</f>
        <v>52066.666666666672</v>
      </c>
      <c r="W683" s="24">
        <f>MAX(0,U683*(1+inputs!$B$33)-MAX(0,inputs!$B$31*(V683-inputs!$B$30)))</f>
        <v>41339.174692763037</v>
      </c>
      <c r="X683" s="19">
        <f>$H683+(INT(COLUMN(X$1)/2) - 5) * ($A683-$H683)/9</f>
        <v>57411.111111111109</v>
      </c>
      <c r="Y683" s="24">
        <f>MAX(0,W683*(1+inputs!$B$33)-MAX(0,inputs!$B$31*(X683-inputs!$B$30)))</f>
        <v>38608.82231315448</v>
      </c>
      <c r="Z683" s="19">
        <f>IF(inputs!$B$27="YES",MAX(0,inputs!$B$31*(X683-inputs!$B$30)),0)</f>
        <v>0</v>
      </c>
      <c r="AA683" s="3">
        <f t="shared" si="45"/>
        <v>22660.25</v>
      </c>
      <c r="AB683" s="1">
        <f t="shared" si="46"/>
        <v>0.42</v>
      </c>
      <c r="AC683" s="8">
        <f t="shared" si="43"/>
        <v>45439.75</v>
      </c>
    </row>
    <row r="684" spans="1:29" x14ac:dyDescent="0.2">
      <c r="A684" s="11">
        <f t="shared" si="44"/>
        <v>68200</v>
      </c>
      <c r="B684" s="15">
        <f>inputs!$C$3-MAX(0,MIN((calculations!A684-inputs!$B$8)*0.5,inputs!$C$3))+IF(AND(inputs!$B$23="YES",A684&lt;=inputs!$B$25),inputs!$B$24,0)</f>
        <v>12570</v>
      </c>
      <c r="C684" s="15">
        <f>MAX(0,MIN(A684-B684,inputs!$C$4)*inputs!$B$3)</f>
        <v>7540</v>
      </c>
      <c r="D684" s="16">
        <f>MAX(0,(MIN(A684,inputs!$C$5)-(inputs!$C$4+B684))*inputs!$B$4)</f>
        <v>7172</v>
      </c>
      <c r="E684" s="16">
        <f>MAX(0, (calculations!A684-inputs!$C$5)*inputs!$B$5)</f>
        <v>0</v>
      </c>
      <c r="F684" s="19">
        <f>MAX(0,inputs!$B$13*(MIN(calculations!A684,inputs!$C$14)-inputs!$C$13))+MAX(0,inputs!$B$14*(calculations!A684-inputs!$C$14))</f>
        <v>5353.85</v>
      </c>
      <c r="G684" s="22">
        <f>MAX(MIN((calculations!A684-inputs!$B$21)/10000,100%),0) * inputs!$B$18</f>
        <v>2636.4</v>
      </c>
      <c r="H684" s="24">
        <f>MIN(inputs!$B$32,A684)</f>
        <v>20000</v>
      </c>
      <c r="I684" s="24">
        <f>inputs!$B$29*(1+inputs!$B$33)-MAX(0,inputs!$B$31*(H684-inputs!$B$30))</f>
        <v>46486.999999999993</v>
      </c>
      <c r="J684" s="19">
        <f>$H684+(INT(COLUMN(J$1)/2) - 5) * ($A684-$H684)/9</f>
        <v>20000</v>
      </c>
      <c r="K684" s="24">
        <f>MAX(0,I684*(1+inputs!$B$33)-MAX(0,inputs!$B$31*(J684-inputs!$B$30)))</f>
        <v>47184.304999999986</v>
      </c>
      <c r="L684" s="19">
        <f>$H684+(INT(COLUMN(L$1)/2) - 5) * ($A684-$H684)/9</f>
        <v>25355.555555555555</v>
      </c>
      <c r="M684" s="24">
        <f>MAX(0,K684*(1+inputs!$B$33)-MAX(0,inputs!$B$31*(L684-inputs!$B$30)))</f>
        <v>47426.629574999977</v>
      </c>
      <c r="N684" s="19">
        <f>$H684+(INT(COLUMN(N$1)/2) - 5) * ($A684-$H684)/9</f>
        <v>30711.111111111109</v>
      </c>
      <c r="O684" s="24">
        <f>MAX(0,M684*(1+inputs!$B$33)-MAX(0,inputs!$B$31*(N684-inputs!$B$30)))</f>
        <v>47190.589018624967</v>
      </c>
      <c r="P684" s="19">
        <f>$H684+(INT(COLUMN(P$1)/2) - 5) * ($A684-$H684)/9</f>
        <v>36066.666666666664</v>
      </c>
      <c r="Q684" s="24">
        <f>MAX(0,O684*(1+inputs!$B$33)-MAX(0,inputs!$B$31*(P684-inputs!$B$30)))</f>
        <v>46469.007853904332</v>
      </c>
      <c r="R684" s="19">
        <f>$H684+(INT(COLUMN(R$1)/2) - 5) * ($A684-$H684)/9</f>
        <v>41422.222222222219</v>
      </c>
      <c r="S684" s="24">
        <f>MAX(0,Q684*(1+inputs!$B$33)-MAX(0,inputs!$B$31*(R684-inputs!$B$30)))</f>
        <v>45254.602971712891</v>
      </c>
      <c r="T684" s="19">
        <f>$H684+(INT(COLUMN(T$1)/2) - 5) * ($A684-$H684)/9</f>
        <v>46777.777777777781</v>
      </c>
      <c r="U684" s="24">
        <f>MAX(0,S684*(1+inputs!$B$33)-MAX(0,inputs!$B$31*(T684-inputs!$B$30)))</f>
        <v>43539.982016288581</v>
      </c>
      <c r="V684" s="19">
        <f>$H684+(INT(COLUMN(V$1)/2) - 5) * ($A684-$H684)/9</f>
        <v>52133.333333333328</v>
      </c>
      <c r="W684" s="24">
        <f>MAX(0,U684*(1+inputs!$B$33)-MAX(0,inputs!$B$31*(V684-inputs!$B$30)))</f>
        <v>41317.6417465329</v>
      </c>
      <c r="X684" s="19">
        <f>$H684+(INT(COLUMN(X$1)/2) - 5) * ($A684-$H684)/9</f>
        <v>57488.888888888891</v>
      </c>
      <c r="Y684" s="24">
        <f>MAX(0,W684*(1+inputs!$B$33)-MAX(0,inputs!$B$31*(X684-inputs!$B$30)))</f>
        <v>38579.966372730887</v>
      </c>
      <c r="Z684" s="19">
        <f>IF(inputs!$B$27="YES",MAX(0,inputs!$B$31*(X684-inputs!$B$30)),0)</f>
        <v>0</v>
      </c>
      <c r="AA684" s="3">
        <f t="shared" si="45"/>
        <v>22702.25</v>
      </c>
      <c r="AB684" s="1">
        <f t="shared" si="46"/>
        <v>0.42</v>
      </c>
      <c r="AC684" s="8">
        <f t="shared" si="43"/>
        <v>45497.75</v>
      </c>
    </row>
    <row r="685" spans="1:29" x14ac:dyDescent="0.2">
      <c r="A685" s="11">
        <f t="shared" si="44"/>
        <v>68300</v>
      </c>
      <c r="B685" s="15">
        <f>inputs!$C$3-MAX(0,MIN((calculations!A685-inputs!$B$8)*0.5,inputs!$C$3))+IF(AND(inputs!$B$23="YES",A685&lt;=inputs!$B$25),inputs!$B$24,0)</f>
        <v>12570</v>
      </c>
      <c r="C685" s="15">
        <f>MAX(0,MIN(A685-B685,inputs!$C$4)*inputs!$B$3)</f>
        <v>7540</v>
      </c>
      <c r="D685" s="16">
        <f>MAX(0,(MIN(A685,inputs!$C$5)-(inputs!$C$4+B685))*inputs!$B$4)</f>
        <v>7212</v>
      </c>
      <c r="E685" s="16">
        <f>MAX(0, (calculations!A685-inputs!$C$5)*inputs!$B$5)</f>
        <v>0</v>
      </c>
      <c r="F685" s="19">
        <f>MAX(0,inputs!$B$13*(MIN(calculations!A685,inputs!$C$14)-inputs!$C$13))+MAX(0,inputs!$B$14*(calculations!A685-inputs!$C$14))</f>
        <v>5355.85</v>
      </c>
      <c r="G685" s="22">
        <f>MAX(MIN((calculations!A685-inputs!$B$21)/10000,100%),0) * inputs!$B$18</f>
        <v>2636.4</v>
      </c>
      <c r="H685" s="24">
        <f>MIN(inputs!$B$32,A685)</f>
        <v>20000</v>
      </c>
      <c r="I685" s="24">
        <f>inputs!$B$29*(1+inputs!$B$33)-MAX(0,inputs!$B$31*(H685-inputs!$B$30))</f>
        <v>46486.999999999993</v>
      </c>
      <c r="J685" s="19">
        <f>$H685+(INT(COLUMN(J$1)/2) - 5) * ($A685-$H685)/9</f>
        <v>20000</v>
      </c>
      <c r="K685" s="24">
        <f>MAX(0,I685*(1+inputs!$B$33)-MAX(0,inputs!$B$31*(J685-inputs!$B$30)))</f>
        <v>47184.304999999986</v>
      </c>
      <c r="L685" s="19">
        <f>$H685+(INT(COLUMN(L$1)/2) - 5) * ($A685-$H685)/9</f>
        <v>25366.666666666668</v>
      </c>
      <c r="M685" s="24">
        <f>MAX(0,K685*(1+inputs!$B$33)-MAX(0,inputs!$B$31*(L685-inputs!$B$30)))</f>
        <v>47425.629574999977</v>
      </c>
      <c r="N685" s="19">
        <f>$H685+(INT(COLUMN(N$1)/2) - 5) * ($A685-$H685)/9</f>
        <v>30733.333333333336</v>
      </c>
      <c r="O685" s="24">
        <f>MAX(0,M685*(1+inputs!$B$33)-MAX(0,inputs!$B$31*(N685-inputs!$B$30)))</f>
        <v>47187.574018624968</v>
      </c>
      <c r="P685" s="19">
        <f>$H685+(INT(COLUMN(P$1)/2) - 5) * ($A685-$H685)/9</f>
        <v>36100</v>
      </c>
      <c r="Q685" s="24">
        <f>MAX(0,O685*(1+inputs!$B$33)-MAX(0,inputs!$B$31*(P685-inputs!$B$30)))</f>
        <v>46462.947628904338</v>
      </c>
      <c r="R685" s="19">
        <f>$H685+(INT(COLUMN(R$1)/2) - 5) * ($A685-$H685)/9</f>
        <v>41466.666666666672</v>
      </c>
      <c r="S685" s="24">
        <f>MAX(0,Q685*(1+inputs!$B$33)-MAX(0,inputs!$B$31*(R685-inputs!$B$30)))</f>
        <v>45244.451843337898</v>
      </c>
      <c r="T685" s="19">
        <f>$H685+(INT(COLUMN(T$1)/2) - 5) * ($A685-$H685)/9</f>
        <v>46833.333333333328</v>
      </c>
      <c r="U685" s="24">
        <f>MAX(0,S685*(1+inputs!$B$33)-MAX(0,inputs!$B$31*(T685-inputs!$B$30)))</f>
        <v>43524.678620987957</v>
      </c>
      <c r="V685" s="19">
        <f>$H685+(INT(COLUMN(V$1)/2) - 5) * ($A685-$H685)/9</f>
        <v>52200</v>
      </c>
      <c r="W685" s="24">
        <f>MAX(0,U685*(1+inputs!$B$33)-MAX(0,inputs!$B$31*(V685-inputs!$B$30)))</f>
        <v>41296.108800302769</v>
      </c>
      <c r="X685" s="19">
        <f>$H685+(INT(COLUMN(X$1)/2) - 5) * ($A685-$H685)/9</f>
        <v>57566.666666666664</v>
      </c>
      <c r="Y685" s="24">
        <f>MAX(0,W685*(1+inputs!$B$33)-MAX(0,inputs!$B$31*(X685-inputs!$B$30)))</f>
        <v>38551.110432307301</v>
      </c>
      <c r="Z685" s="19">
        <f>IF(inputs!$B$27="YES",MAX(0,inputs!$B$31*(X685-inputs!$B$30)),0)</f>
        <v>0</v>
      </c>
      <c r="AA685" s="3">
        <f t="shared" si="45"/>
        <v>22744.25</v>
      </c>
      <c r="AB685" s="1">
        <f t="shared" si="46"/>
        <v>0.42</v>
      </c>
      <c r="AC685" s="8">
        <f t="shared" si="43"/>
        <v>45555.75</v>
      </c>
    </row>
    <row r="686" spans="1:29" x14ac:dyDescent="0.2">
      <c r="A686" s="11">
        <f t="shared" si="44"/>
        <v>68400</v>
      </c>
      <c r="B686" s="15">
        <f>inputs!$C$3-MAX(0,MIN((calculations!A686-inputs!$B$8)*0.5,inputs!$C$3))+IF(AND(inputs!$B$23="YES",A686&lt;=inputs!$B$25),inputs!$B$24,0)</f>
        <v>12570</v>
      </c>
      <c r="C686" s="15">
        <f>MAX(0,MIN(A686-B686,inputs!$C$4)*inputs!$B$3)</f>
        <v>7540</v>
      </c>
      <c r="D686" s="16">
        <f>MAX(0,(MIN(A686,inputs!$C$5)-(inputs!$C$4+B686))*inputs!$B$4)</f>
        <v>7252</v>
      </c>
      <c r="E686" s="16">
        <f>MAX(0, (calculations!A686-inputs!$C$5)*inputs!$B$5)</f>
        <v>0</v>
      </c>
      <c r="F686" s="19">
        <f>MAX(0,inputs!$B$13*(MIN(calculations!A686,inputs!$C$14)-inputs!$C$13))+MAX(0,inputs!$B$14*(calculations!A686-inputs!$C$14))</f>
        <v>5357.85</v>
      </c>
      <c r="G686" s="22">
        <f>MAX(MIN((calculations!A686-inputs!$B$21)/10000,100%),0) * inputs!$B$18</f>
        <v>2636.4</v>
      </c>
      <c r="H686" s="24">
        <f>MIN(inputs!$B$32,A686)</f>
        <v>20000</v>
      </c>
      <c r="I686" s="24">
        <f>inputs!$B$29*(1+inputs!$B$33)-MAX(0,inputs!$B$31*(H686-inputs!$B$30))</f>
        <v>46486.999999999993</v>
      </c>
      <c r="J686" s="19">
        <f>$H686+(INT(COLUMN(J$1)/2) - 5) * ($A686-$H686)/9</f>
        <v>20000</v>
      </c>
      <c r="K686" s="24">
        <f>MAX(0,I686*(1+inputs!$B$33)-MAX(0,inputs!$B$31*(J686-inputs!$B$30)))</f>
        <v>47184.304999999986</v>
      </c>
      <c r="L686" s="19">
        <f>$H686+(INT(COLUMN(L$1)/2) - 5) * ($A686-$H686)/9</f>
        <v>25377.777777777777</v>
      </c>
      <c r="M686" s="24">
        <f>MAX(0,K686*(1+inputs!$B$33)-MAX(0,inputs!$B$31*(L686-inputs!$B$30)))</f>
        <v>47424.629574999977</v>
      </c>
      <c r="N686" s="19">
        <f>$H686+(INT(COLUMN(N$1)/2) - 5) * ($A686-$H686)/9</f>
        <v>30755.555555555555</v>
      </c>
      <c r="O686" s="24">
        <f>MAX(0,M686*(1+inputs!$B$33)-MAX(0,inputs!$B$31*(N686-inputs!$B$30)))</f>
        <v>47184.559018624968</v>
      </c>
      <c r="P686" s="19">
        <f>$H686+(INT(COLUMN(P$1)/2) - 5) * ($A686-$H686)/9</f>
        <v>36133.333333333336</v>
      </c>
      <c r="Q686" s="24">
        <f>MAX(0,O686*(1+inputs!$B$33)-MAX(0,inputs!$B$31*(P686-inputs!$B$30)))</f>
        <v>46456.887403904337</v>
      </c>
      <c r="R686" s="19">
        <f>$H686+(INT(COLUMN(R$1)/2) - 5) * ($A686-$H686)/9</f>
        <v>41511.111111111109</v>
      </c>
      <c r="S686" s="24">
        <f>MAX(0,Q686*(1+inputs!$B$33)-MAX(0,inputs!$B$31*(R686-inputs!$B$30)))</f>
        <v>45234.300714962897</v>
      </c>
      <c r="T686" s="19">
        <f>$H686+(INT(COLUMN(T$1)/2) - 5) * ($A686-$H686)/9</f>
        <v>46888.888888888891</v>
      </c>
      <c r="U686" s="24">
        <f>MAX(0,S686*(1+inputs!$B$33)-MAX(0,inputs!$B$31*(T686-inputs!$B$30)))</f>
        <v>43509.375225687334</v>
      </c>
      <c r="V686" s="19">
        <f>$H686+(INT(COLUMN(V$1)/2) - 5) * ($A686-$H686)/9</f>
        <v>52266.666666666672</v>
      </c>
      <c r="W686" s="24">
        <f>MAX(0,U686*(1+inputs!$B$33)-MAX(0,inputs!$B$31*(V686-inputs!$B$30)))</f>
        <v>41274.575854072638</v>
      </c>
      <c r="X686" s="19">
        <f>$H686+(INT(COLUMN(X$1)/2) - 5) * ($A686-$H686)/9</f>
        <v>57644.444444444445</v>
      </c>
      <c r="Y686" s="24">
        <f>MAX(0,W686*(1+inputs!$B$33)-MAX(0,inputs!$B$31*(X686-inputs!$B$30)))</f>
        <v>38522.254491883723</v>
      </c>
      <c r="Z686" s="19">
        <f>IF(inputs!$B$27="YES",MAX(0,inputs!$B$31*(X686-inputs!$B$30)),0)</f>
        <v>0</v>
      </c>
      <c r="AA686" s="3">
        <f t="shared" si="45"/>
        <v>22786.25</v>
      </c>
      <c r="AB686" s="1">
        <f t="shared" si="46"/>
        <v>0.42</v>
      </c>
      <c r="AC686" s="8">
        <f t="shared" si="43"/>
        <v>45613.75</v>
      </c>
    </row>
    <row r="687" spans="1:29" x14ac:dyDescent="0.2">
      <c r="A687" s="11">
        <f t="shared" si="44"/>
        <v>68500</v>
      </c>
      <c r="B687" s="15">
        <f>inputs!$C$3-MAX(0,MIN((calculations!A687-inputs!$B$8)*0.5,inputs!$C$3))+IF(AND(inputs!$B$23="YES",A687&lt;=inputs!$B$25),inputs!$B$24,0)</f>
        <v>12570</v>
      </c>
      <c r="C687" s="15">
        <f>MAX(0,MIN(A687-B687,inputs!$C$4)*inputs!$B$3)</f>
        <v>7540</v>
      </c>
      <c r="D687" s="16">
        <f>MAX(0,(MIN(A687,inputs!$C$5)-(inputs!$C$4+B687))*inputs!$B$4)</f>
        <v>7292</v>
      </c>
      <c r="E687" s="16">
        <f>MAX(0, (calculations!A687-inputs!$C$5)*inputs!$B$5)</f>
        <v>0</v>
      </c>
      <c r="F687" s="19">
        <f>MAX(0,inputs!$B$13*(MIN(calculations!A687,inputs!$C$14)-inputs!$C$13))+MAX(0,inputs!$B$14*(calculations!A687-inputs!$C$14))</f>
        <v>5359.85</v>
      </c>
      <c r="G687" s="22">
        <f>MAX(MIN((calculations!A687-inputs!$B$21)/10000,100%),0) * inputs!$B$18</f>
        <v>2636.4</v>
      </c>
      <c r="H687" s="24">
        <f>MIN(inputs!$B$32,A687)</f>
        <v>20000</v>
      </c>
      <c r="I687" s="24">
        <f>inputs!$B$29*(1+inputs!$B$33)-MAX(0,inputs!$B$31*(H687-inputs!$B$30))</f>
        <v>46486.999999999993</v>
      </c>
      <c r="J687" s="19">
        <f>$H687+(INT(COLUMN(J$1)/2) - 5) * ($A687-$H687)/9</f>
        <v>20000</v>
      </c>
      <c r="K687" s="24">
        <f>MAX(0,I687*(1+inputs!$B$33)-MAX(0,inputs!$B$31*(J687-inputs!$B$30)))</f>
        <v>47184.304999999986</v>
      </c>
      <c r="L687" s="19">
        <f>$H687+(INT(COLUMN(L$1)/2) - 5) * ($A687-$H687)/9</f>
        <v>25388.888888888891</v>
      </c>
      <c r="M687" s="24">
        <f>MAX(0,K687*(1+inputs!$B$33)-MAX(0,inputs!$B$31*(L687-inputs!$B$30)))</f>
        <v>47423.629574999977</v>
      </c>
      <c r="N687" s="19">
        <f>$H687+(INT(COLUMN(N$1)/2) - 5) * ($A687-$H687)/9</f>
        <v>30777.777777777777</v>
      </c>
      <c r="O687" s="24">
        <f>MAX(0,M687*(1+inputs!$B$33)-MAX(0,inputs!$B$31*(N687-inputs!$B$30)))</f>
        <v>47181.544018624969</v>
      </c>
      <c r="P687" s="19">
        <f>$H687+(INT(COLUMN(P$1)/2) - 5) * ($A687-$H687)/9</f>
        <v>36166.666666666664</v>
      </c>
      <c r="Q687" s="24">
        <f>MAX(0,O687*(1+inputs!$B$33)-MAX(0,inputs!$B$31*(P687-inputs!$B$30)))</f>
        <v>46450.827178904336</v>
      </c>
      <c r="R687" s="19">
        <f>$H687+(INT(COLUMN(R$1)/2) - 5) * ($A687-$H687)/9</f>
        <v>41555.555555555555</v>
      </c>
      <c r="S687" s="24">
        <f>MAX(0,Q687*(1+inputs!$B$33)-MAX(0,inputs!$B$31*(R687-inputs!$B$30)))</f>
        <v>45224.149586587897</v>
      </c>
      <c r="T687" s="19">
        <f>$H687+(INT(COLUMN(T$1)/2) - 5) * ($A687-$H687)/9</f>
        <v>46944.444444444445</v>
      </c>
      <c r="U687" s="24">
        <f>MAX(0,S687*(1+inputs!$B$33)-MAX(0,inputs!$B$31*(T687-inputs!$B$30)))</f>
        <v>43494.071830386711</v>
      </c>
      <c r="V687" s="19">
        <f>$H687+(INT(COLUMN(V$1)/2) - 5) * ($A687-$H687)/9</f>
        <v>52333.333333333328</v>
      </c>
      <c r="W687" s="24">
        <f>MAX(0,U687*(1+inputs!$B$33)-MAX(0,inputs!$B$31*(V687-inputs!$B$30)))</f>
        <v>41253.042907842508</v>
      </c>
      <c r="X687" s="19">
        <f>$H687+(INT(COLUMN(X$1)/2) - 5) * ($A687-$H687)/9</f>
        <v>57722.222222222219</v>
      </c>
      <c r="Y687" s="24">
        <f>MAX(0,W687*(1+inputs!$B$33)-MAX(0,inputs!$B$31*(X687-inputs!$B$30)))</f>
        <v>38493.398551460137</v>
      </c>
      <c r="Z687" s="19">
        <f>IF(inputs!$B$27="YES",MAX(0,inputs!$B$31*(X687-inputs!$B$30)),0)</f>
        <v>0</v>
      </c>
      <c r="AA687" s="3">
        <f t="shared" si="45"/>
        <v>22828.25</v>
      </c>
      <c r="AB687" s="1">
        <f t="shared" si="46"/>
        <v>0.42</v>
      </c>
      <c r="AC687" s="8">
        <f t="shared" si="43"/>
        <v>45671.75</v>
      </c>
    </row>
    <row r="688" spans="1:29" x14ac:dyDescent="0.2">
      <c r="A688" s="11">
        <f t="shared" si="44"/>
        <v>68600</v>
      </c>
      <c r="B688" s="15">
        <f>inputs!$C$3-MAX(0,MIN((calculations!A688-inputs!$B$8)*0.5,inputs!$C$3))+IF(AND(inputs!$B$23="YES",A688&lt;=inputs!$B$25),inputs!$B$24,0)</f>
        <v>12570</v>
      </c>
      <c r="C688" s="15">
        <f>MAX(0,MIN(A688-B688,inputs!$C$4)*inputs!$B$3)</f>
        <v>7540</v>
      </c>
      <c r="D688" s="16">
        <f>MAX(0,(MIN(A688,inputs!$C$5)-(inputs!$C$4+B688))*inputs!$B$4)</f>
        <v>7332</v>
      </c>
      <c r="E688" s="16">
        <f>MAX(0, (calculations!A688-inputs!$C$5)*inputs!$B$5)</f>
        <v>0</v>
      </c>
      <c r="F688" s="19">
        <f>MAX(0,inputs!$B$13*(MIN(calculations!A688,inputs!$C$14)-inputs!$C$13))+MAX(0,inputs!$B$14*(calculations!A688-inputs!$C$14))</f>
        <v>5361.85</v>
      </c>
      <c r="G688" s="22">
        <f>MAX(MIN((calculations!A688-inputs!$B$21)/10000,100%),0) * inputs!$B$18</f>
        <v>2636.4</v>
      </c>
      <c r="H688" s="24">
        <f>MIN(inputs!$B$32,A688)</f>
        <v>20000</v>
      </c>
      <c r="I688" s="24">
        <f>inputs!$B$29*(1+inputs!$B$33)-MAX(0,inputs!$B$31*(H688-inputs!$B$30))</f>
        <v>46486.999999999993</v>
      </c>
      <c r="J688" s="19">
        <f>$H688+(INT(COLUMN(J$1)/2) - 5) * ($A688-$H688)/9</f>
        <v>20000</v>
      </c>
      <c r="K688" s="24">
        <f>MAX(0,I688*(1+inputs!$B$33)-MAX(0,inputs!$B$31*(J688-inputs!$B$30)))</f>
        <v>47184.304999999986</v>
      </c>
      <c r="L688" s="19">
        <f>$H688+(INT(COLUMN(L$1)/2) - 5) * ($A688-$H688)/9</f>
        <v>25400</v>
      </c>
      <c r="M688" s="24">
        <f>MAX(0,K688*(1+inputs!$B$33)-MAX(0,inputs!$B$31*(L688-inputs!$B$30)))</f>
        <v>47422.629574999977</v>
      </c>
      <c r="N688" s="19">
        <f>$H688+(INT(COLUMN(N$1)/2) - 5) * ($A688-$H688)/9</f>
        <v>30800</v>
      </c>
      <c r="O688" s="24">
        <f>MAX(0,M688*(1+inputs!$B$33)-MAX(0,inputs!$B$31*(N688-inputs!$B$30)))</f>
        <v>47178.529018624969</v>
      </c>
      <c r="P688" s="19">
        <f>$H688+(INT(COLUMN(P$1)/2) - 5) * ($A688-$H688)/9</f>
        <v>36200</v>
      </c>
      <c r="Q688" s="24">
        <f>MAX(0,O688*(1+inputs!$B$33)-MAX(0,inputs!$B$31*(P688-inputs!$B$30)))</f>
        <v>46444.766953904335</v>
      </c>
      <c r="R688" s="19">
        <f>$H688+(INT(COLUMN(R$1)/2) - 5) * ($A688-$H688)/9</f>
        <v>41600</v>
      </c>
      <c r="S688" s="24">
        <f>MAX(0,Q688*(1+inputs!$B$33)-MAX(0,inputs!$B$31*(R688-inputs!$B$30)))</f>
        <v>45213.998458212889</v>
      </c>
      <c r="T688" s="19">
        <f>$H688+(INT(COLUMN(T$1)/2) - 5) * ($A688-$H688)/9</f>
        <v>47000</v>
      </c>
      <c r="U688" s="24">
        <f>MAX(0,S688*(1+inputs!$B$33)-MAX(0,inputs!$B$31*(T688-inputs!$B$30)))</f>
        <v>43478.768435086073</v>
      </c>
      <c r="V688" s="19">
        <f>$H688+(INT(COLUMN(V$1)/2) - 5) * ($A688-$H688)/9</f>
        <v>52400</v>
      </c>
      <c r="W688" s="24">
        <f>MAX(0,U688*(1+inputs!$B$33)-MAX(0,inputs!$B$31*(V688-inputs!$B$30)))</f>
        <v>41231.509961612355</v>
      </c>
      <c r="X688" s="19">
        <f>$H688+(INT(COLUMN(X$1)/2) - 5) * ($A688-$H688)/9</f>
        <v>57800</v>
      </c>
      <c r="Y688" s="24">
        <f>MAX(0,W688*(1+inputs!$B$33)-MAX(0,inputs!$B$31*(X688-inputs!$B$30)))</f>
        <v>38464.542611036537</v>
      </c>
      <c r="Z688" s="19">
        <f>IF(inputs!$B$27="YES",MAX(0,inputs!$B$31*(X688-inputs!$B$30)),0)</f>
        <v>0</v>
      </c>
      <c r="AA688" s="3">
        <f t="shared" si="45"/>
        <v>22870.25</v>
      </c>
      <c r="AB688" s="1">
        <f t="shared" si="46"/>
        <v>0.42</v>
      </c>
      <c r="AC688" s="8">
        <f t="shared" si="43"/>
        <v>45729.75</v>
      </c>
    </row>
    <row r="689" spans="1:29" x14ac:dyDescent="0.2">
      <c r="A689" s="11">
        <f t="shared" si="44"/>
        <v>68700</v>
      </c>
      <c r="B689" s="15">
        <f>inputs!$C$3-MAX(0,MIN((calculations!A689-inputs!$B$8)*0.5,inputs!$C$3))+IF(AND(inputs!$B$23="YES",A689&lt;=inputs!$B$25),inputs!$B$24,0)</f>
        <v>12570</v>
      </c>
      <c r="C689" s="15">
        <f>MAX(0,MIN(A689-B689,inputs!$C$4)*inputs!$B$3)</f>
        <v>7540</v>
      </c>
      <c r="D689" s="16">
        <f>MAX(0,(MIN(A689,inputs!$C$5)-(inputs!$C$4+B689))*inputs!$B$4)</f>
        <v>7372</v>
      </c>
      <c r="E689" s="16">
        <f>MAX(0, (calculations!A689-inputs!$C$5)*inputs!$B$5)</f>
        <v>0</v>
      </c>
      <c r="F689" s="19">
        <f>MAX(0,inputs!$B$13*(MIN(calculations!A689,inputs!$C$14)-inputs!$C$13))+MAX(0,inputs!$B$14*(calculations!A689-inputs!$C$14))</f>
        <v>5363.85</v>
      </c>
      <c r="G689" s="22">
        <f>MAX(MIN((calculations!A689-inputs!$B$21)/10000,100%),0) * inputs!$B$18</f>
        <v>2636.4</v>
      </c>
      <c r="H689" s="24">
        <f>MIN(inputs!$B$32,A689)</f>
        <v>20000</v>
      </c>
      <c r="I689" s="24">
        <f>inputs!$B$29*(1+inputs!$B$33)-MAX(0,inputs!$B$31*(H689-inputs!$B$30))</f>
        <v>46486.999999999993</v>
      </c>
      <c r="J689" s="19">
        <f>$H689+(INT(COLUMN(J$1)/2) - 5) * ($A689-$H689)/9</f>
        <v>20000</v>
      </c>
      <c r="K689" s="24">
        <f>MAX(0,I689*(1+inputs!$B$33)-MAX(0,inputs!$B$31*(J689-inputs!$B$30)))</f>
        <v>47184.304999999986</v>
      </c>
      <c r="L689" s="19">
        <f>$H689+(INT(COLUMN(L$1)/2) - 5) * ($A689-$H689)/9</f>
        <v>25411.111111111109</v>
      </c>
      <c r="M689" s="24">
        <f>MAX(0,K689*(1+inputs!$B$33)-MAX(0,inputs!$B$31*(L689-inputs!$B$30)))</f>
        <v>47421.629574999977</v>
      </c>
      <c r="N689" s="19">
        <f>$H689+(INT(COLUMN(N$1)/2) - 5) * ($A689-$H689)/9</f>
        <v>30822.222222222223</v>
      </c>
      <c r="O689" s="24">
        <f>MAX(0,M689*(1+inputs!$B$33)-MAX(0,inputs!$B$31*(N689-inputs!$B$30)))</f>
        <v>47175.51401862497</v>
      </c>
      <c r="P689" s="19">
        <f>$H689+(INT(COLUMN(P$1)/2) - 5) * ($A689-$H689)/9</f>
        <v>36233.333333333336</v>
      </c>
      <c r="Q689" s="24">
        <f>MAX(0,O689*(1+inputs!$B$33)-MAX(0,inputs!$B$31*(P689-inputs!$B$30)))</f>
        <v>46438.706728904341</v>
      </c>
      <c r="R689" s="19">
        <f>$H689+(INT(COLUMN(R$1)/2) - 5) * ($A689-$H689)/9</f>
        <v>41644.444444444445</v>
      </c>
      <c r="S689" s="24">
        <f>MAX(0,Q689*(1+inputs!$B$33)-MAX(0,inputs!$B$31*(R689-inputs!$B$30)))</f>
        <v>45203.847329837896</v>
      </c>
      <c r="T689" s="19">
        <f>$H689+(INT(COLUMN(T$1)/2) - 5) * ($A689-$H689)/9</f>
        <v>47055.555555555555</v>
      </c>
      <c r="U689" s="24">
        <f>MAX(0,S689*(1+inputs!$B$33)-MAX(0,inputs!$B$31*(T689-inputs!$B$30)))</f>
        <v>43463.465039785457</v>
      </c>
      <c r="V689" s="19">
        <f>$H689+(INT(COLUMN(V$1)/2) - 5) * ($A689-$H689)/9</f>
        <v>52466.666666666672</v>
      </c>
      <c r="W689" s="24">
        <f>MAX(0,U689*(1+inputs!$B$33)-MAX(0,inputs!$B$31*(V689-inputs!$B$30)))</f>
        <v>41209.977015382232</v>
      </c>
      <c r="X689" s="19">
        <f>$H689+(INT(COLUMN(X$1)/2) - 5) * ($A689-$H689)/9</f>
        <v>57877.777777777781</v>
      </c>
      <c r="Y689" s="24">
        <f>MAX(0,W689*(1+inputs!$B$33)-MAX(0,inputs!$B$31*(X689-inputs!$B$30)))</f>
        <v>38435.686670612959</v>
      </c>
      <c r="Z689" s="19">
        <f>IF(inputs!$B$27="YES",MAX(0,inputs!$B$31*(X689-inputs!$B$30)),0)</f>
        <v>0</v>
      </c>
      <c r="AA689" s="3">
        <f t="shared" si="45"/>
        <v>22912.25</v>
      </c>
      <c r="AB689" s="1">
        <f t="shared" si="46"/>
        <v>0.42</v>
      </c>
      <c r="AC689" s="8">
        <f t="shared" si="43"/>
        <v>45787.75</v>
      </c>
    </row>
    <row r="690" spans="1:29" x14ac:dyDescent="0.2">
      <c r="A690" s="11">
        <f t="shared" si="44"/>
        <v>68800</v>
      </c>
      <c r="B690" s="15">
        <f>inputs!$C$3-MAX(0,MIN((calculations!A690-inputs!$B$8)*0.5,inputs!$C$3))+IF(AND(inputs!$B$23="YES",A690&lt;=inputs!$B$25),inputs!$B$24,0)</f>
        <v>12570</v>
      </c>
      <c r="C690" s="15">
        <f>MAX(0,MIN(A690-B690,inputs!$C$4)*inputs!$B$3)</f>
        <v>7540</v>
      </c>
      <c r="D690" s="16">
        <f>MAX(0,(MIN(A690,inputs!$C$5)-(inputs!$C$4+B690))*inputs!$B$4)</f>
        <v>7412</v>
      </c>
      <c r="E690" s="16">
        <f>MAX(0, (calculations!A690-inputs!$C$5)*inputs!$B$5)</f>
        <v>0</v>
      </c>
      <c r="F690" s="19">
        <f>MAX(0,inputs!$B$13*(MIN(calculations!A690,inputs!$C$14)-inputs!$C$13))+MAX(0,inputs!$B$14*(calculations!A690-inputs!$C$14))</f>
        <v>5365.85</v>
      </c>
      <c r="G690" s="22">
        <f>MAX(MIN((calculations!A690-inputs!$B$21)/10000,100%),0) * inputs!$B$18</f>
        <v>2636.4</v>
      </c>
      <c r="H690" s="24">
        <f>MIN(inputs!$B$32,A690)</f>
        <v>20000</v>
      </c>
      <c r="I690" s="24">
        <f>inputs!$B$29*(1+inputs!$B$33)-MAX(0,inputs!$B$31*(H690-inputs!$B$30))</f>
        <v>46486.999999999993</v>
      </c>
      <c r="J690" s="19">
        <f>$H690+(INT(COLUMN(J$1)/2) - 5) * ($A690-$H690)/9</f>
        <v>20000</v>
      </c>
      <c r="K690" s="24">
        <f>MAX(0,I690*(1+inputs!$B$33)-MAX(0,inputs!$B$31*(J690-inputs!$B$30)))</f>
        <v>47184.304999999986</v>
      </c>
      <c r="L690" s="19">
        <f>$H690+(INT(COLUMN(L$1)/2) - 5) * ($A690-$H690)/9</f>
        <v>25422.222222222223</v>
      </c>
      <c r="M690" s="24">
        <f>MAX(0,K690*(1+inputs!$B$33)-MAX(0,inputs!$B$31*(L690-inputs!$B$30)))</f>
        <v>47420.629574999977</v>
      </c>
      <c r="N690" s="19">
        <f>$H690+(INT(COLUMN(N$1)/2) - 5) * ($A690-$H690)/9</f>
        <v>30844.444444444445</v>
      </c>
      <c r="O690" s="24">
        <f>MAX(0,M690*(1+inputs!$B$33)-MAX(0,inputs!$B$31*(N690-inputs!$B$30)))</f>
        <v>47172.499018624971</v>
      </c>
      <c r="P690" s="19">
        <f>$H690+(INT(COLUMN(P$1)/2) - 5) * ($A690-$H690)/9</f>
        <v>36266.666666666664</v>
      </c>
      <c r="Q690" s="24">
        <f>MAX(0,O690*(1+inputs!$B$33)-MAX(0,inputs!$B$31*(P690-inputs!$B$30)))</f>
        <v>46432.64650390434</v>
      </c>
      <c r="R690" s="19">
        <f>$H690+(INT(COLUMN(R$1)/2) - 5) * ($A690-$H690)/9</f>
        <v>41688.888888888891</v>
      </c>
      <c r="S690" s="24">
        <f>MAX(0,Q690*(1+inputs!$B$33)-MAX(0,inputs!$B$31*(R690-inputs!$B$30)))</f>
        <v>45193.696201462895</v>
      </c>
      <c r="T690" s="19">
        <f>$H690+(INT(COLUMN(T$1)/2) - 5) * ($A690-$H690)/9</f>
        <v>47111.111111111109</v>
      </c>
      <c r="U690" s="24">
        <f>MAX(0,S690*(1+inputs!$B$33)-MAX(0,inputs!$B$31*(T690-inputs!$B$30)))</f>
        <v>43448.161644484833</v>
      </c>
      <c r="V690" s="19">
        <f>$H690+(INT(COLUMN(V$1)/2) - 5) * ($A690-$H690)/9</f>
        <v>52533.333333333328</v>
      </c>
      <c r="W690" s="24">
        <f>MAX(0,U690*(1+inputs!$B$33)-MAX(0,inputs!$B$31*(V690-inputs!$B$30)))</f>
        <v>41188.444069152101</v>
      </c>
      <c r="X690" s="19">
        <f>$H690+(INT(COLUMN(X$1)/2) - 5) * ($A690-$H690)/9</f>
        <v>57955.555555555555</v>
      </c>
      <c r="Y690" s="24">
        <f>MAX(0,W690*(1+inputs!$B$33)-MAX(0,inputs!$B$31*(X690-inputs!$B$30)))</f>
        <v>38406.830730189373</v>
      </c>
      <c r="Z690" s="19">
        <f>IF(inputs!$B$27="YES",MAX(0,inputs!$B$31*(X690-inputs!$B$30)),0)</f>
        <v>0</v>
      </c>
      <c r="AA690" s="3">
        <f t="shared" si="45"/>
        <v>22954.25</v>
      </c>
      <c r="AB690" s="1">
        <f t="shared" si="46"/>
        <v>0.42</v>
      </c>
      <c r="AC690" s="8">
        <f t="shared" si="43"/>
        <v>45845.75</v>
      </c>
    </row>
    <row r="691" spans="1:29" x14ac:dyDescent="0.2">
      <c r="A691" s="11">
        <f t="shared" si="44"/>
        <v>68900</v>
      </c>
      <c r="B691" s="15">
        <f>inputs!$C$3-MAX(0,MIN((calculations!A691-inputs!$B$8)*0.5,inputs!$C$3))+IF(AND(inputs!$B$23="YES",A691&lt;=inputs!$B$25),inputs!$B$24,0)</f>
        <v>12570</v>
      </c>
      <c r="C691" s="15">
        <f>MAX(0,MIN(A691-B691,inputs!$C$4)*inputs!$B$3)</f>
        <v>7540</v>
      </c>
      <c r="D691" s="16">
        <f>MAX(0,(MIN(A691,inputs!$C$5)-(inputs!$C$4+B691))*inputs!$B$4)</f>
        <v>7452</v>
      </c>
      <c r="E691" s="16">
        <f>MAX(0, (calculations!A691-inputs!$C$5)*inputs!$B$5)</f>
        <v>0</v>
      </c>
      <c r="F691" s="19">
        <f>MAX(0,inputs!$B$13*(MIN(calculations!A691,inputs!$C$14)-inputs!$C$13))+MAX(0,inputs!$B$14*(calculations!A691-inputs!$C$14))</f>
        <v>5367.85</v>
      </c>
      <c r="G691" s="22">
        <f>MAX(MIN((calculations!A691-inputs!$B$21)/10000,100%),0) * inputs!$B$18</f>
        <v>2636.4</v>
      </c>
      <c r="H691" s="24">
        <f>MIN(inputs!$B$32,A691)</f>
        <v>20000</v>
      </c>
      <c r="I691" s="24">
        <f>inputs!$B$29*(1+inputs!$B$33)-MAX(0,inputs!$B$31*(H691-inputs!$B$30))</f>
        <v>46486.999999999993</v>
      </c>
      <c r="J691" s="19">
        <f>$H691+(INT(COLUMN(J$1)/2) - 5) * ($A691-$H691)/9</f>
        <v>20000</v>
      </c>
      <c r="K691" s="24">
        <f>MAX(0,I691*(1+inputs!$B$33)-MAX(0,inputs!$B$31*(J691-inputs!$B$30)))</f>
        <v>47184.304999999986</v>
      </c>
      <c r="L691" s="19">
        <f>$H691+(INT(COLUMN(L$1)/2) - 5) * ($A691-$H691)/9</f>
        <v>25433.333333333332</v>
      </c>
      <c r="M691" s="24">
        <f>MAX(0,K691*(1+inputs!$B$33)-MAX(0,inputs!$B$31*(L691-inputs!$B$30)))</f>
        <v>47419.629574999977</v>
      </c>
      <c r="N691" s="19">
        <f>$H691+(INT(COLUMN(N$1)/2) - 5) * ($A691-$H691)/9</f>
        <v>30866.666666666664</v>
      </c>
      <c r="O691" s="24">
        <f>MAX(0,M691*(1+inputs!$B$33)-MAX(0,inputs!$B$31*(N691-inputs!$B$30)))</f>
        <v>47169.484018624971</v>
      </c>
      <c r="P691" s="19">
        <f>$H691+(INT(COLUMN(P$1)/2) - 5) * ($A691-$H691)/9</f>
        <v>36300</v>
      </c>
      <c r="Q691" s="24">
        <f>MAX(0,O691*(1+inputs!$B$33)-MAX(0,inputs!$B$31*(P691-inputs!$B$30)))</f>
        <v>46426.586278904339</v>
      </c>
      <c r="R691" s="19">
        <f>$H691+(INT(COLUMN(R$1)/2) - 5) * ($A691-$H691)/9</f>
        <v>41733.333333333328</v>
      </c>
      <c r="S691" s="24">
        <f>MAX(0,Q691*(1+inputs!$B$33)-MAX(0,inputs!$B$31*(R691-inputs!$B$30)))</f>
        <v>45183.545073087895</v>
      </c>
      <c r="T691" s="19">
        <f>$H691+(INT(COLUMN(T$1)/2) - 5) * ($A691-$H691)/9</f>
        <v>47166.666666666672</v>
      </c>
      <c r="U691" s="24">
        <f>MAX(0,S691*(1+inputs!$B$33)-MAX(0,inputs!$B$31*(T691-inputs!$B$30)))</f>
        <v>43432.85824918421</v>
      </c>
      <c r="V691" s="19">
        <f>$H691+(INT(COLUMN(V$1)/2) - 5) * ($A691-$H691)/9</f>
        <v>52600</v>
      </c>
      <c r="W691" s="24">
        <f>MAX(0,U691*(1+inputs!$B$33)-MAX(0,inputs!$B$31*(V691-inputs!$B$30)))</f>
        <v>41166.911122921963</v>
      </c>
      <c r="X691" s="19">
        <f>$H691+(INT(COLUMN(X$1)/2) - 5) * ($A691-$H691)/9</f>
        <v>58033.333333333336</v>
      </c>
      <c r="Y691" s="24">
        <f>MAX(0,W691*(1+inputs!$B$33)-MAX(0,inputs!$B$31*(X691-inputs!$B$30)))</f>
        <v>38377.974789765787</v>
      </c>
      <c r="Z691" s="19">
        <f>IF(inputs!$B$27="YES",MAX(0,inputs!$B$31*(X691-inputs!$B$30)),0)</f>
        <v>0</v>
      </c>
      <c r="AA691" s="3">
        <f t="shared" si="45"/>
        <v>22996.25</v>
      </c>
      <c r="AB691" s="1">
        <f t="shared" si="46"/>
        <v>0.42</v>
      </c>
      <c r="AC691" s="8">
        <f t="shared" si="43"/>
        <v>45903.75</v>
      </c>
    </row>
    <row r="692" spans="1:29" x14ac:dyDescent="0.2">
      <c r="A692" s="11">
        <f t="shared" si="44"/>
        <v>69000</v>
      </c>
      <c r="B692" s="15">
        <f>inputs!$C$3-MAX(0,MIN((calculations!A692-inputs!$B$8)*0.5,inputs!$C$3))+IF(AND(inputs!$B$23="YES",A692&lt;=inputs!$B$25),inputs!$B$24,0)</f>
        <v>12570</v>
      </c>
      <c r="C692" s="15">
        <f>MAX(0,MIN(A692-B692,inputs!$C$4)*inputs!$B$3)</f>
        <v>7540</v>
      </c>
      <c r="D692" s="16">
        <f>MAX(0,(MIN(A692,inputs!$C$5)-(inputs!$C$4+B692))*inputs!$B$4)</f>
        <v>7492</v>
      </c>
      <c r="E692" s="16">
        <f>MAX(0, (calculations!A692-inputs!$C$5)*inputs!$B$5)</f>
        <v>0</v>
      </c>
      <c r="F692" s="19">
        <f>MAX(0,inputs!$B$13*(MIN(calculations!A692,inputs!$C$14)-inputs!$C$13))+MAX(0,inputs!$B$14*(calculations!A692-inputs!$C$14))</f>
        <v>5369.85</v>
      </c>
      <c r="G692" s="22">
        <f>MAX(MIN((calculations!A692-inputs!$B$21)/10000,100%),0) * inputs!$B$18</f>
        <v>2636.4</v>
      </c>
      <c r="H692" s="24">
        <f>MIN(inputs!$B$32,A692)</f>
        <v>20000</v>
      </c>
      <c r="I692" s="24">
        <f>inputs!$B$29*(1+inputs!$B$33)-MAX(0,inputs!$B$31*(H692-inputs!$B$30))</f>
        <v>46486.999999999993</v>
      </c>
      <c r="J692" s="19">
        <f>$H692+(INT(COLUMN(J$1)/2) - 5) * ($A692-$H692)/9</f>
        <v>20000</v>
      </c>
      <c r="K692" s="24">
        <f>MAX(0,I692*(1+inputs!$B$33)-MAX(0,inputs!$B$31*(J692-inputs!$B$30)))</f>
        <v>47184.304999999986</v>
      </c>
      <c r="L692" s="19">
        <f>$H692+(INT(COLUMN(L$1)/2) - 5) * ($A692-$H692)/9</f>
        <v>25444.444444444445</v>
      </c>
      <c r="M692" s="24">
        <f>MAX(0,K692*(1+inputs!$B$33)-MAX(0,inputs!$B$31*(L692-inputs!$B$30)))</f>
        <v>47418.629574999977</v>
      </c>
      <c r="N692" s="19">
        <f>$H692+(INT(COLUMN(N$1)/2) - 5) * ($A692-$H692)/9</f>
        <v>30888.888888888891</v>
      </c>
      <c r="O692" s="24">
        <f>MAX(0,M692*(1+inputs!$B$33)-MAX(0,inputs!$B$31*(N692-inputs!$B$30)))</f>
        <v>47166.469018624972</v>
      </c>
      <c r="P692" s="19">
        <f>$H692+(INT(COLUMN(P$1)/2) - 5) * ($A692-$H692)/9</f>
        <v>36333.333333333336</v>
      </c>
      <c r="Q692" s="24">
        <f>MAX(0,O692*(1+inputs!$B$33)-MAX(0,inputs!$B$31*(P692-inputs!$B$30)))</f>
        <v>46420.526053904337</v>
      </c>
      <c r="R692" s="19">
        <f>$H692+(INT(COLUMN(R$1)/2) - 5) * ($A692-$H692)/9</f>
        <v>41777.777777777781</v>
      </c>
      <c r="S692" s="24">
        <f>MAX(0,Q692*(1+inputs!$B$33)-MAX(0,inputs!$B$31*(R692-inputs!$B$30)))</f>
        <v>45173.393944712894</v>
      </c>
      <c r="T692" s="19">
        <f>$H692+(INT(COLUMN(T$1)/2) - 5) * ($A692-$H692)/9</f>
        <v>47222.222222222219</v>
      </c>
      <c r="U692" s="24">
        <f>MAX(0,S692*(1+inputs!$B$33)-MAX(0,inputs!$B$31*(T692-inputs!$B$30)))</f>
        <v>43417.554853883579</v>
      </c>
      <c r="V692" s="19">
        <f>$H692+(INT(COLUMN(V$1)/2) - 5) * ($A692-$H692)/9</f>
        <v>52666.666666666672</v>
      </c>
      <c r="W692" s="24">
        <f>MAX(0,U692*(1+inputs!$B$33)-MAX(0,inputs!$B$31*(V692-inputs!$B$30)))</f>
        <v>41145.378176691826</v>
      </c>
      <c r="X692" s="19">
        <f>$H692+(INT(COLUMN(X$1)/2) - 5) * ($A692-$H692)/9</f>
        <v>58111.111111111109</v>
      </c>
      <c r="Y692" s="24">
        <f>MAX(0,W692*(1+inputs!$B$33)-MAX(0,inputs!$B$31*(X692-inputs!$B$30)))</f>
        <v>38349.118849342194</v>
      </c>
      <c r="Z692" s="19">
        <f>IF(inputs!$B$27="YES",MAX(0,inputs!$B$31*(X692-inputs!$B$30)),0)</f>
        <v>0</v>
      </c>
      <c r="AA692" s="3">
        <f t="shared" si="45"/>
        <v>23038.25</v>
      </c>
      <c r="AB692" s="1">
        <f t="shared" si="46"/>
        <v>0.42</v>
      </c>
      <c r="AC692" s="8">
        <f t="shared" si="43"/>
        <v>45961.75</v>
      </c>
    </row>
    <row r="693" spans="1:29" x14ac:dyDescent="0.2">
      <c r="A693" s="11">
        <f t="shared" si="44"/>
        <v>69100</v>
      </c>
      <c r="B693" s="15">
        <f>inputs!$C$3-MAX(0,MIN((calculations!A693-inputs!$B$8)*0.5,inputs!$C$3))+IF(AND(inputs!$B$23="YES",A693&lt;=inputs!$B$25),inputs!$B$24,0)</f>
        <v>12570</v>
      </c>
      <c r="C693" s="15">
        <f>MAX(0,MIN(A693-B693,inputs!$C$4)*inputs!$B$3)</f>
        <v>7540</v>
      </c>
      <c r="D693" s="16">
        <f>MAX(0,(MIN(A693,inputs!$C$5)-(inputs!$C$4+B693))*inputs!$B$4)</f>
        <v>7532</v>
      </c>
      <c r="E693" s="16">
        <f>MAX(0, (calculations!A693-inputs!$C$5)*inputs!$B$5)</f>
        <v>0</v>
      </c>
      <c r="F693" s="19">
        <f>MAX(0,inputs!$B$13*(MIN(calculations!A693,inputs!$C$14)-inputs!$C$13))+MAX(0,inputs!$B$14*(calculations!A693-inputs!$C$14))</f>
        <v>5371.85</v>
      </c>
      <c r="G693" s="22">
        <f>MAX(MIN((calculations!A693-inputs!$B$21)/10000,100%),0) * inputs!$B$18</f>
        <v>2636.4</v>
      </c>
      <c r="H693" s="24">
        <f>MIN(inputs!$B$32,A693)</f>
        <v>20000</v>
      </c>
      <c r="I693" s="24">
        <f>inputs!$B$29*(1+inputs!$B$33)-MAX(0,inputs!$B$31*(H693-inputs!$B$30))</f>
        <v>46486.999999999993</v>
      </c>
      <c r="J693" s="19">
        <f>$H693+(INT(COLUMN(J$1)/2) - 5) * ($A693-$H693)/9</f>
        <v>20000</v>
      </c>
      <c r="K693" s="24">
        <f>MAX(0,I693*(1+inputs!$B$33)-MAX(0,inputs!$B$31*(J693-inputs!$B$30)))</f>
        <v>47184.304999999986</v>
      </c>
      <c r="L693" s="19">
        <f>$H693+(INT(COLUMN(L$1)/2) - 5) * ($A693-$H693)/9</f>
        <v>25455.555555555555</v>
      </c>
      <c r="M693" s="24">
        <f>MAX(0,K693*(1+inputs!$B$33)-MAX(0,inputs!$B$31*(L693-inputs!$B$30)))</f>
        <v>47417.629574999977</v>
      </c>
      <c r="N693" s="19">
        <f>$H693+(INT(COLUMN(N$1)/2) - 5) * ($A693-$H693)/9</f>
        <v>30911.111111111109</v>
      </c>
      <c r="O693" s="24">
        <f>MAX(0,M693*(1+inputs!$B$33)-MAX(0,inputs!$B$31*(N693-inputs!$B$30)))</f>
        <v>47163.454018624972</v>
      </c>
      <c r="P693" s="19">
        <f>$H693+(INT(COLUMN(P$1)/2) - 5) * ($A693-$H693)/9</f>
        <v>36366.666666666664</v>
      </c>
      <c r="Q693" s="24">
        <f>MAX(0,O693*(1+inputs!$B$33)-MAX(0,inputs!$B$31*(P693-inputs!$B$30)))</f>
        <v>46414.465828904344</v>
      </c>
      <c r="R693" s="19">
        <f>$H693+(INT(COLUMN(R$1)/2) - 5) * ($A693-$H693)/9</f>
        <v>41822.222222222219</v>
      </c>
      <c r="S693" s="24">
        <f>MAX(0,Q693*(1+inputs!$B$33)-MAX(0,inputs!$B$31*(R693-inputs!$B$30)))</f>
        <v>45163.242816337901</v>
      </c>
      <c r="T693" s="19">
        <f>$H693+(INT(COLUMN(T$1)/2) - 5) * ($A693-$H693)/9</f>
        <v>47277.777777777781</v>
      </c>
      <c r="U693" s="24">
        <f>MAX(0,S693*(1+inputs!$B$33)-MAX(0,inputs!$B$31*(T693-inputs!$B$30)))</f>
        <v>43402.251458582963</v>
      </c>
      <c r="V693" s="19">
        <f>$H693+(INT(COLUMN(V$1)/2) - 5) * ($A693-$H693)/9</f>
        <v>52733.333333333328</v>
      </c>
      <c r="W693" s="24">
        <f>MAX(0,U693*(1+inputs!$B$33)-MAX(0,inputs!$B$31*(V693-inputs!$B$30)))</f>
        <v>41123.845230461702</v>
      </c>
      <c r="X693" s="19">
        <f>$H693+(INT(COLUMN(X$1)/2) - 5) * ($A693-$H693)/9</f>
        <v>58188.888888888891</v>
      </c>
      <c r="Y693" s="24">
        <f>MAX(0,W693*(1+inputs!$B$33)-MAX(0,inputs!$B$31*(X693-inputs!$B$30)))</f>
        <v>38320.262908918623</v>
      </c>
      <c r="Z693" s="19">
        <f>IF(inputs!$B$27="YES",MAX(0,inputs!$B$31*(X693-inputs!$B$30)),0)</f>
        <v>0</v>
      </c>
      <c r="AA693" s="3">
        <f t="shared" si="45"/>
        <v>23080.25</v>
      </c>
      <c r="AB693" s="1">
        <f t="shared" si="46"/>
        <v>0.42</v>
      </c>
      <c r="AC693" s="8">
        <f t="shared" si="43"/>
        <v>46019.75</v>
      </c>
    </row>
    <row r="694" spans="1:29" x14ac:dyDescent="0.2">
      <c r="A694" s="11">
        <f t="shared" si="44"/>
        <v>69200</v>
      </c>
      <c r="B694" s="15">
        <f>inputs!$C$3-MAX(0,MIN((calculations!A694-inputs!$B$8)*0.5,inputs!$C$3))+IF(AND(inputs!$B$23="YES",A694&lt;=inputs!$B$25),inputs!$B$24,0)</f>
        <v>12570</v>
      </c>
      <c r="C694" s="15">
        <f>MAX(0,MIN(A694-B694,inputs!$C$4)*inputs!$B$3)</f>
        <v>7540</v>
      </c>
      <c r="D694" s="16">
        <f>MAX(0,(MIN(A694,inputs!$C$5)-(inputs!$C$4+B694))*inputs!$B$4)</f>
        <v>7572</v>
      </c>
      <c r="E694" s="16">
        <f>MAX(0, (calculations!A694-inputs!$C$5)*inputs!$B$5)</f>
        <v>0</v>
      </c>
      <c r="F694" s="19">
        <f>MAX(0,inputs!$B$13*(MIN(calculations!A694,inputs!$C$14)-inputs!$C$13))+MAX(0,inputs!$B$14*(calculations!A694-inputs!$C$14))</f>
        <v>5373.85</v>
      </c>
      <c r="G694" s="22">
        <f>MAX(MIN((calculations!A694-inputs!$B$21)/10000,100%),0) * inputs!$B$18</f>
        <v>2636.4</v>
      </c>
      <c r="H694" s="24">
        <f>MIN(inputs!$B$32,A694)</f>
        <v>20000</v>
      </c>
      <c r="I694" s="24">
        <f>inputs!$B$29*(1+inputs!$B$33)-MAX(0,inputs!$B$31*(H694-inputs!$B$30))</f>
        <v>46486.999999999993</v>
      </c>
      <c r="J694" s="19">
        <f>$H694+(INT(COLUMN(J$1)/2) - 5) * ($A694-$H694)/9</f>
        <v>20000</v>
      </c>
      <c r="K694" s="24">
        <f>MAX(0,I694*(1+inputs!$B$33)-MAX(0,inputs!$B$31*(J694-inputs!$B$30)))</f>
        <v>47184.304999999986</v>
      </c>
      <c r="L694" s="19">
        <f>$H694+(INT(COLUMN(L$1)/2) - 5) * ($A694-$H694)/9</f>
        <v>25466.666666666668</v>
      </c>
      <c r="M694" s="24">
        <f>MAX(0,K694*(1+inputs!$B$33)-MAX(0,inputs!$B$31*(L694-inputs!$B$30)))</f>
        <v>47416.629574999977</v>
      </c>
      <c r="N694" s="19">
        <f>$H694+(INT(COLUMN(N$1)/2) - 5) * ($A694-$H694)/9</f>
        <v>30933.333333333336</v>
      </c>
      <c r="O694" s="24">
        <f>MAX(0,M694*(1+inputs!$B$33)-MAX(0,inputs!$B$31*(N694-inputs!$B$30)))</f>
        <v>47160.439018624973</v>
      </c>
      <c r="P694" s="19">
        <f>$H694+(INT(COLUMN(P$1)/2) - 5) * ($A694-$H694)/9</f>
        <v>36400</v>
      </c>
      <c r="Q694" s="24">
        <f>MAX(0,O694*(1+inputs!$B$33)-MAX(0,inputs!$B$31*(P694-inputs!$B$30)))</f>
        <v>46408.405603904343</v>
      </c>
      <c r="R694" s="19">
        <f>$H694+(INT(COLUMN(R$1)/2) - 5) * ($A694-$H694)/9</f>
        <v>41866.666666666672</v>
      </c>
      <c r="S694" s="24">
        <f>MAX(0,Q694*(1+inputs!$B$33)-MAX(0,inputs!$B$31*(R694-inputs!$B$30)))</f>
        <v>45153.0916879629</v>
      </c>
      <c r="T694" s="19">
        <f>$H694+(INT(COLUMN(T$1)/2) - 5) * ($A694-$H694)/9</f>
        <v>47333.333333333328</v>
      </c>
      <c r="U694" s="24">
        <f>MAX(0,S694*(1+inputs!$B$33)-MAX(0,inputs!$B$31*(T694-inputs!$B$30)))</f>
        <v>43386.94806328234</v>
      </c>
      <c r="V694" s="19">
        <f>$H694+(INT(COLUMN(V$1)/2) - 5) * ($A694-$H694)/9</f>
        <v>52800</v>
      </c>
      <c r="W694" s="24">
        <f>MAX(0,U694*(1+inputs!$B$33)-MAX(0,inputs!$B$31*(V694-inputs!$B$30)))</f>
        <v>41102.312284231572</v>
      </c>
      <c r="X694" s="19">
        <f>$H694+(INT(COLUMN(X$1)/2) - 5) * ($A694-$H694)/9</f>
        <v>58266.666666666664</v>
      </c>
      <c r="Y694" s="24">
        <f>MAX(0,W694*(1+inputs!$B$33)-MAX(0,inputs!$B$31*(X694-inputs!$B$30)))</f>
        <v>38291.406968495037</v>
      </c>
      <c r="Z694" s="19">
        <f>IF(inputs!$B$27="YES",MAX(0,inputs!$B$31*(X694-inputs!$B$30)),0)</f>
        <v>0</v>
      </c>
      <c r="AA694" s="3">
        <f t="shared" si="45"/>
        <v>23122.25</v>
      </c>
      <c r="AB694" s="1">
        <f t="shared" si="46"/>
        <v>0.42</v>
      </c>
      <c r="AC694" s="8">
        <f t="shared" si="43"/>
        <v>46077.75</v>
      </c>
    </row>
    <row r="695" spans="1:29" x14ac:dyDescent="0.2">
      <c r="A695" s="11">
        <f t="shared" si="44"/>
        <v>69300</v>
      </c>
      <c r="B695" s="15">
        <f>inputs!$C$3-MAX(0,MIN((calculations!A695-inputs!$B$8)*0.5,inputs!$C$3))+IF(AND(inputs!$B$23="YES",A695&lt;=inputs!$B$25),inputs!$B$24,0)</f>
        <v>12570</v>
      </c>
      <c r="C695" s="15">
        <f>MAX(0,MIN(A695-B695,inputs!$C$4)*inputs!$B$3)</f>
        <v>7540</v>
      </c>
      <c r="D695" s="16">
        <f>MAX(0,(MIN(A695,inputs!$C$5)-(inputs!$C$4+B695))*inputs!$B$4)</f>
        <v>7612</v>
      </c>
      <c r="E695" s="16">
        <f>MAX(0, (calculations!A695-inputs!$C$5)*inputs!$B$5)</f>
        <v>0</v>
      </c>
      <c r="F695" s="19">
        <f>MAX(0,inputs!$B$13*(MIN(calculations!A695,inputs!$C$14)-inputs!$C$13))+MAX(0,inputs!$B$14*(calculations!A695-inputs!$C$14))</f>
        <v>5375.85</v>
      </c>
      <c r="G695" s="22">
        <f>MAX(MIN((calculations!A695-inputs!$B$21)/10000,100%),0) * inputs!$B$18</f>
        <v>2636.4</v>
      </c>
      <c r="H695" s="24">
        <f>MIN(inputs!$B$32,A695)</f>
        <v>20000</v>
      </c>
      <c r="I695" s="24">
        <f>inputs!$B$29*(1+inputs!$B$33)-MAX(0,inputs!$B$31*(H695-inputs!$B$30))</f>
        <v>46486.999999999993</v>
      </c>
      <c r="J695" s="19">
        <f>$H695+(INT(COLUMN(J$1)/2) - 5) * ($A695-$H695)/9</f>
        <v>20000</v>
      </c>
      <c r="K695" s="24">
        <f>MAX(0,I695*(1+inputs!$B$33)-MAX(0,inputs!$B$31*(J695-inputs!$B$30)))</f>
        <v>47184.304999999986</v>
      </c>
      <c r="L695" s="19">
        <f>$H695+(INT(COLUMN(L$1)/2) - 5) * ($A695-$H695)/9</f>
        <v>25477.777777777777</v>
      </c>
      <c r="M695" s="24">
        <f>MAX(0,K695*(1+inputs!$B$33)-MAX(0,inputs!$B$31*(L695-inputs!$B$30)))</f>
        <v>47415.629574999977</v>
      </c>
      <c r="N695" s="19">
        <f>$H695+(INT(COLUMN(N$1)/2) - 5) * ($A695-$H695)/9</f>
        <v>30955.555555555555</v>
      </c>
      <c r="O695" s="24">
        <f>MAX(0,M695*(1+inputs!$B$33)-MAX(0,inputs!$B$31*(N695-inputs!$B$30)))</f>
        <v>47157.424018624966</v>
      </c>
      <c r="P695" s="19">
        <f>$H695+(INT(COLUMN(P$1)/2) - 5) * ($A695-$H695)/9</f>
        <v>36433.333333333328</v>
      </c>
      <c r="Q695" s="24">
        <f>MAX(0,O695*(1+inputs!$B$33)-MAX(0,inputs!$B$31*(P695-inputs!$B$30)))</f>
        <v>46402.345378904334</v>
      </c>
      <c r="R695" s="19">
        <f>$H695+(INT(COLUMN(R$1)/2) - 5) * ($A695-$H695)/9</f>
        <v>41911.111111111109</v>
      </c>
      <c r="S695" s="24">
        <f>MAX(0,Q695*(1+inputs!$B$33)-MAX(0,inputs!$B$31*(R695-inputs!$B$30)))</f>
        <v>45142.940559587892</v>
      </c>
      <c r="T695" s="19">
        <f>$H695+(INT(COLUMN(T$1)/2) - 5) * ($A695-$H695)/9</f>
        <v>47388.888888888891</v>
      </c>
      <c r="U695" s="24">
        <f>MAX(0,S695*(1+inputs!$B$33)-MAX(0,inputs!$B$31*(T695-inputs!$B$30)))</f>
        <v>43371.644667981702</v>
      </c>
      <c r="V695" s="19">
        <f>$H695+(INT(COLUMN(V$1)/2) - 5) * ($A695-$H695)/9</f>
        <v>52866.666666666664</v>
      </c>
      <c r="W695" s="24">
        <f>MAX(0,U695*(1+inputs!$B$33)-MAX(0,inputs!$B$31*(V695-inputs!$B$30)))</f>
        <v>41080.779338001419</v>
      </c>
      <c r="X695" s="19">
        <f>$H695+(INT(COLUMN(X$1)/2) - 5) * ($A695-$H695)/9</f>
        <v>58344.444444444445</v>
      </c>
      <c r="Y695" s="24">
        <f>MAX(0,W695*(1+inputs!$B$33)-MAX(0,inputs!$B$31*(X695-inputs!$B$30)))</f>
        <v>38262.551028071437</v>
      </c>
      <c r="Z695" s="19">
        <f>IF(inputs!$B$27="YES",MAX(0,inputs!$B$31*(X695-inputs!$B$30)),0)</f>
        <v>0</v>
      </c>
      <c r="AA695" s="3">
        <f t="shared" si="45"/>
        <v>23164.25</v>
      </c>
      <c r="AB695" s="1">
        <f t="shared" si="46"/>
        <v>0.42</v>
      </c>
      <c r="AC695" s="8">
        <f t="shared" si="43"/>
        <v>46135.75</v>
      </c>
    </row>
    <row r="696" spans="1:29" x14ac:dyDescent="0.2">
      <c r="A696" s="11">
        <f t="shared" si="44"/>
        <v>69400</v>
      </c>
      <c r="B696" s="15">
        <f>inputs!$C$3-MAX(0,MIN((calculations!A696-inputs!$B$8)*0.5,inputs!$C$3))+IF(AND(inputs!$B$23="YES",A696&lt;=inputs!$B$25),inputs!$B$24,0)</f>
        <v>12570</v>
      </c>
      <c r="C696" s="15">
        <f>MAX(0,MIN(A696-B696,inputs!$C$4)*inputs!$B$3)</f>
        <v>7540</v>
      </c>
      <c r="D696" s="16">
        <f>MAX(0,(MIN(A696,inputs!$C$5)-(inputs!$C$4+B696))*inputs!$B$4)</f>
        <v>7652</v>
      </c>
      <c r="E696" s="16">
        <f>MAX(0, (calculations!A696-inputs!$C$5)*inputs!$B$5)</f>
        <v>0</v>
      </c>
      <c r="F696" s="19">
        <f>MAX(0,inputs!$B$13*(MIN(calculations!A696,inputs!$C$14)-inputs!$C$13))+MAX(0,inputs!$B$14*(calculations!A696-inputs!$C$14))</f>
        <v>5377.85</v>
      </c>
      <c r="G696" s="22">
        <f>MAX(MIN((calculations!A696-inputs!$B$21)/10000,100%),0) * inputs!$B$18</f>
        <v>2636.4</v>
      </c>
      <c r="H696" s="24">
        <f>MIN(inputs!$B$32,A696)</f>
        <v>20000</v>
      </c>
      <c r="I696" s="24">
        <f>inputs!$B$29*(1+inputs!$B$33)-MAX(0,inputs!$B$31*(H696-inputs!$B$30))</f>
        <v>46486.999999999993</v>
      </c>
      <c r="J696" s="19">
        <f>$H696+(INT(COLUMN(J$1)/2) - 5) * ($A696-$H696)/9</f>
        <v>20000</v>
      </c>
      <c r="K696" s="24">
        <f>MAX(0,I696*(1+inputs!$B$33)-MAX(0,inputs!$B$31*(J696-inputs!$B$30)))</f>
        <v>47184.304999999986</v>
      </c>
      <c r="L696" s="19">
        <f>$H696+(INT(COLUMN(L$1)/2) - 5) * ($A696-$H696)/9</f>
        <v>25488.888888888891</v>
      </c>
      <c r="M696" s="24">
        <f>MAX(0,K696*(1+inputs!$B$33)-MAX(0,inputs!$B$31*(L696-inputs!$B$30)))</f>
        <v>47414.629574999977</v>
      </c>
      <c r="N696" s="19">
        <f>$H696+(INT(COLUMN(N$1)/2) - 5) * ($A696-$H696)/9</f>
        <v>30977.777777777777</v>
      </c>
      <c r="O696" s="24">
        <f>MAX(0,M696*(1+inputs!$B$33)-MAX(0,inputs!$B$31*(N696-inputs!$B$30)))</f>
        <v>47154.409018624967</v>
      </c>
      <c r="P696" s="19">
        <f>$H696+(INT(COLUMN(P$1)/2) - 5) * ($A696-$H696)/9</f>
        <v>36466.666666666672</v>
      </c>
      <c r="Q696" s="24">
        <f>MAX(0,O696*(1+inputs!$B$33)-MAX(0,inputs!$B$31*(P696-inputs!$B$30)))</f>
        <v>46396.285153904333</v>
      </c>
      <c r="R696" s="19">
        <f>$H696+(INT(COLUMN(R$1)/2) - 5) * ($A696-$H696)/9</f>
        <v>41955.555555555555</v>
      </c>
      <c r="S696" s="24">
        <f>MAX(0,Q696*(1+inputs!$B$33)-MAX(0,inputs!$B$31*(R696-inputs!$B$30)))</f>
        <v>45132.789431212892</v>
      </c>
      <c r="T696" s="19">
        <f>$H696+(INT(COLUMN(T$1)/2) - 5) * ($A696-$H696)/9</f>
        <v>47444.444444444445</v>
      </c>
      <c r="U696" s="24">
        <f>MAX(0,S696*(1+inputs!$B$33)-MAX(0,inputs!$B$31*(T696-inputs!$B$30)))</f>
        <v>43356.341272681078</v>
      </c>
      <c r="V696" s="19">
        <f>$H696+(INT(COLUMN(V$1)/2) - 5) * ($A696-$H696)/9</f>
        <v>52933.333333333336</v>
      </c>
      <c r="W696" s="24">
        <f>MAX(0,U696*(1+inputs!$B$33)-MAX(0,inputs!$B$31*(V696-inputs!$B$30)))</f>
        <v>41059.246391771288</v>
      </c>
      <c r="X696" s="19">
        <f>$H696+(INT(COLUMN(X$1)/2) - 5) * ($A696-$H696)/9</f>
        <v>58422.222222222219</v>
      </c>
      <c r="Y696" s="24">
        <f>MAX(0,W696*(1+inputs!$B$33)-MAX(0,inputs!$B$31*(X696-inputs!$B$30)))</f>
        <v>38233.695087647851</v>
      </c>
      <c r="Z696" s="19">
        <f>IF(inputs!$B$27="YES",MAX(0,inputs!$B$31*(X696-inputs!$B$30)),0)</f>
        <v>0</v>
      </c>
      <c r="AA696" s="3">
        <f t="shared" si="45"/>
        <v>23206.25</v>
      </c>
      <c r="AB696" s="1">
        <f t="shared" si="46"/>
        <v>0.42</v>
      </c>
      <c r="AC696" s="8">
        <f t="shared" si="43"/>
        <v>46193.75</v>
      </c>
    </row>
    <row r="697" spans="1:29" x14ac:dyDescent="0.2">
      <c r="A697" s="11">
        <f t="shared" si="44"/>
        <v>69500</v>
      </c>
      <c r="B697" s="15">
        <f>inputs!$C$3-MAX(0,MIN((calculations!A697-inputs!$B$8)*0.5,inputs!$C$3))+IF(AND(inputs!$B$23="YES",A697&lt;=inputs!$B$25),inputs!$B$24,0)</f>
        <v>12570</v>
      </c>
      <c r="C697" s="15">
        <f>MAX(0,MIN(A697-B697,inputs!$C$4)*inputs!$B$3)</f>
        <v>7540</v>
      </c>
      <c r="D697" s="16">
        <f>MAX(0,(MIN(A697,inputs!$C$5)-(inputs!$C$4+B697))*inputs!$B$4)</f>
        <v>7692</v>
      </c>
      <c r="E697" s="16">
        <f>MAX(0, (calculations!A697-inputs!$C$5)*inputs!$B$5)</f>
        <v>0</v>
      </c>
      <c r="F697" s="19">
        <f>MAX(0,inputs!$B$13*(MIN(calculations!A697,inputs!$C$14)-inputs!$C$13))+MAX(0,inputs!$B$14*(calculations!A697-inputs!$C$14))</f>
        <v>5379.85</v>
      </c>
      <c r="G697" s="22">
        <f>MAX(MIN((calculations!A697-inputs!$B$21)/10000,100%),0) * inputs!$B$18</f>
        <v>2636.4</v>
      </c>
      <c r="H697" s="24">
        <f>MIN(inputs!$B$32,A697)</f>
        <v>20000</v>
      </c>
      <c r="I697" s="24">
        <f>inputs!$B$29*(1+inputs!$B$33)-MAX(0,inputs!$B$31*(H697-inputs!$B$30))</f>
        <v>46486.999999999993</v>
      </c>
      <c r="J697" s="19">
        <f>$H697+(INT(COLUMN(J$1)/2) - 5) * ($A697-$H697)/9</f>
        <v>20000</v>
      </c>
      <c r="K697" s="24">
        <f>MAX(0,I697*(1+inputs!$B$33)-MAX(0,inputs!$B$31*(J697-inputs!$B$30)))</f>
        <v>47184.304999999986</v>
      </c>
      <c r="L697" s="19">
        <f>$H697+(INT(COLUMN(L$1)/2) - 5) * ($A697-$H697)/9</f>
        <v>25500</v>
      </c>
      <c r="M697" s="24">
        <f>MAX(0,K697*(1+inputs!$B$33)-MAX(0,inputs!$B$31*(L697-inputs!$B$30)))</f>
        <v>47413.629574999977</v>
      </c>
      <c r="N697" s="19">
        <f>$H697+(INT(COLUMN(N$1)/2) - 5) * ($A697-$H697)/9</f>
        <v>31000</v>
      </c>
      <c r="O697" s="24">
        <f>MAX(0,M697*(1+inputs!$B$33)-MAX(0,inputs!$B$31*(N697-inputs!$B$30)))</f>
        <v>47151.394018624967</v>
      </c>
      <c r="P697" s="19">
        <f>$H697+(INT(COLUMN(P$1)/2) - 5) * ($A697-$H697)/9</f>
        <v>36500</v>
      </c>
      <c r="Q697" s="24">
        <f>MAX(0,O697*(1+inputs!$B$33)-MAX(0,inputs!$B$31*(P697-inputs!$B$30)))</f>
        <v>46390.224928904332</v>
      </c>
      <c r="R697" s="19">
        <f>$H697+(INT(COLUMN(R$1)/2) - 5) * ($A697-$H697)/9</f>
        <v>42000</v>
      </c>
      <c r="S697" s="24">
        <f>MAX(0,Q697*(1+inputs!$B$33)-MAX(0,inputs!$B$31*(R697-inputs!$B$30)))</f>
        <v>45122.638302837891</v>
      </c>
      <c r="T697" s="19">
        <f>$H697+(INT(COLUMN(T$1)/2) - 5) * ($A697-$H697)/9</f>
        <v>47500</v>
      </c>
      <c r="U697" s="24">
        <f>MAX(0,S697*(1+inputs!$B$33)-MAX(0,inputs!$B$31*(T697-inputs!$B$30)))</f>
        <v>43341.037877380455</v>
      </c>
      <c r="V697" s="19">
        <f>$H697+(INT(COLUMN(V$1)/2) - 5) * ($A697-$H697)/9</f>
        <v>53000</v>
      </c>
      <c r="W697" s="24">
        <f>MAX(0,U697*(1+inputs!$B$33)-MAX(0,inputs!$B$31*(V697-inputs!$B$30)))</f>
        <v>41037.713445541158</v>
      </c>
      <c r="X697" s="19">
        <f>$H697+(INT(COLUMN(X$1)/2) - 5) * ($A697-$H697)/9</f>
        <v>58500</v>
      </c>
      <c r="Y697" s="24">
        <f>MAX(0,W697*(1+inputs!$B$33)-MAX(0,inputs!$B$31*(X697-inputs!$B$30)))</f>
        <v>38204.839147224266</v>
      </c>
      <c r="Z697" s="19">
        <f>IF(inputs!$B$27="YES",MAX(0,inputs!$B$31*(X697-inputs!$B$30)),0)</f>
        <v>0</v>
      </c>
      <c r="AA697" s="3">
        <f t="shared" si="45"/>
        <v>23248.25</v>
      </c>
      <c r="AB697" s="1">
        <f t="shared" si="46"/>
        <v>0.42</v>
      </c>
      <c r="AC697" s="8">
        <f t="shared" si="43"/>
        <v>46251.75</v>
      </c>
    </row>
    <row r="698" spans="1:29" x14ac:dyDescent="0.2">
      <c r="A698" s="11">
        <f t="shared" si="44"/>
        <v>69600</v>
      </c>
      <c r="B698" s="15">
        <f>inputs!$C$3-MAX(0,MIN((calculations!A698-inputs!$B$8)*0.5,inputs!$C$3))+IF(AND(inputs!$B$23="YES",A698&lt;=inputs!$B$25),inputs!$B$24,0)</f>
        <v>12570</v>
      </c>
      <c r="C698" s="15">
        <f>MAX(0,MIN(A698-B698,inputs!$C$4)*inputs!$B$3)</f>
        <v>7540</v>
      </c>
      <c r="D698" s="16">
        <f>MAX(0,(MIN(A698,inputs!$C$5)-(inputs!$C$4+B698))*inputs!$B$4)</f>
        <v>7732</v>
      </c>
      <c r="E698" s="16">
        <f>MAX(0, (calculations!A698-inputs!$C$5)*inputs!$B$5)</f>
        <v>0</v>
      </c>
      <c r="F698" s="19">
        <f>MAX(0,inputs!$B$13*(MIN(calculations!A698,inputs!$C$14)-inputs!$C$13))+MAX(0,inputs!$B$14*(calculations!A698-inputs!$C$14))</f>
        <v>5381.85</v>
      </c>
      <c r="G698" s="22">
        <f>MAX(MIN((calculations!A698-inputs!$B$21)/10000,100%),0) * inputs!$B$18</f>
        <v>2636.4</v>
      </c>
      <c r="H698" s="24">
        <f>MIN(inputs!$B$32,A698)</f>
        <v>20000</v>
      </c>
      <c r="I698" s="24">
        <f>inputs!$B$29*(1+inputs!$B$33)-MAX(0,inputs!$B$31*(H698-inputs!$B$30))</f>
        <v>46486.999999999993</v>
      </c>
      <c r="J698" s="19">
        <f>$H698+(INT(COLUMN(J$1)/2) - 5) * ($A698-$H698)/9</f>
        <v>20000</v>
      </c>
      <c r="K698" s="24">
        <f>MAX(0,I698*(1+inputs!$B$33)-MAX(0,inputs!$B$31*(J698-inputs!$B$30)))</f>
        <v>47184.304999999986</v>
      </c>
      <c r="L698" s="19">
        <f>$H698+(INT(COLUMN(L$1)/2) - 5) * ($A698-$H698)/9</f>
        <v>25511.111111111109</v>
      </c>
      <c r="M698" s="24">
        <f>MAX(0,K698*(1+inputs!$B$33)-MAX(0,inputs!$B$31*(L698-inputs!$B$30)))</f>
        <v>47412.629574999977</v>
      </c>
      <c r="N698" s="19">
        <f>$H698+(INT(COLUMN(N$1)/2) - 5) * ($A698-$H698)/9</f>
        <v>31022.222222222223</v>
      </c>
      <c r="O698" s="24">
        <f>MAX(0,M698*(1+inputs!$B$33)-MAX(0,inputs!$B$31*(N698-inputs!$B$30)))</f>
        <v>47148.379018624968</v>
      </c>
      <c r="P698" s="19">
        <f>$H698+(INT(COLUMN(P$1)/2) - 5) * ($A698-$H698)/9</f>
        <v>36533.333333333328</v>
      </c>
      <c r="Q698" s="24">
        <f>MAX(0,O698*(1+inputs!$B$33)-MAX(0,inputs!$B$31*(P698-inputs!$B$30)))</f>
        <v>46384.164703904338</v>
      </c>
      <c r="R698" s="19">
        <f>$H698+(INT(COLUMN(R$1)/2) - 5) * ($A698-$H698)/9</f>
        <v>42044.444444444445</v>
      </c>
      <c r="S698" s="24">
        <f>MAX(0,Q698*(1+inputs!$B$33)-MAX(0,inputs!$B$31*(R698-inputs!$B$30)))</f>
        <v>45112.487174462898</v>
      </c>
      <c r="T698" s="19">
        <f>$H698+(INT(COLUMN(T$1)/2) - 5) * ($A698-$H698)/9</f>
        <v>47555.555555555555</v>
      </c>
      <c r="U698" s="24">
        <f>MAX(0,S698*(1+inputs!$B$33)-MAX(0,inputs!$B$31*(T698-inputs!$B$30)))</f>
        <v>43325.734482079832</v>
      </c>
      <c r="V698" s="19">
        <f>$H698+(INT(COLUMN(V$1)/2) - 5) * ($A698-$H698)/9</f>
        <v>53066.666666666664</v>
      </c>
      <c r="W698" s="24">
        <f>MAX(0,U698*(1+inputs!$B$33)-MAX(0,inputs!$B$31*(V698-inputs!$B$30)))</f>
        <v>41016.18049931102</v>
      </c>
      <c r="X698" s="19">
        <f>$H698+(INT(COLUMN(X$1)/2) - 5) * ($A698-$H698)/9</f>
        <v>58577.777777777781</v>
      </c>
      <c r="Y698" s="24">
        <f>MAX(0,W698*(1+inputs!$B$33)-MAX(0,inputs!$B$31*(X698-inputs!$B$30)))</f>
        <v>38175.98320680068</v>
      </c>
      <c r="Z698" s="19">
        <f>IF(inputs!$B$27="YES",MAX(0,inputs!$B$31*(X698-inputs!$B$30)),0)</f>
        <v>0</v>
      </c>
      <c r="AA698" s="3">
        <f t="shared" si="45"/>
        <v>23290.25</v>
      </c>
      <c r="AB698" s="1">
        <f t="shared" si="46"/>
        <v>0.42</v>
      </c>
      <c r="AC698" s="8">
        <f t="shared" si="43"/>
        <v>46309.75</v>
      </c>
    </row>
    <row r="699" spans="1:29" x14ac:dyDescent="0.2">
      <c r="A699" s="11">
        <f t="shared" si="44"/>
        <v>69700</v>
      </c>
      <c r="B699" s="15">
        <f>inputs!$C$3-MAX(0,MIN((calculations!A699-inputs!$B$8)*0.5,inputs!$C$3))+IF(AND(inputs!$B$23="YES",A699&lt;=inputs!$B$25),inputs!$B$24,0)</f>
        <v>12570</v>
      </c>
      <c r="C699" s="15">
        <f>MAX(0,MIN(A699-B699,inputs!$C$4)*inputs!$B$3)</f>
        <v>7540</v>
      </c>
      <c r="D699" s="16">
        <f>MAX(0,(MIN(A699,inputs!$C$5)-(inputs!$C$4+B699))*inputs!$B$4)</f>
        <v>7772</v>
      </c>
      <c r="E699" s="16">
        <f>MAX(0, (calculations!A699-inputs!$C$5)*inputs!$B$5)</f>
        <v>0</v>
      </c>
      <c r="F699" s="19">
        <f>MAX(0,inputs!$B$13*(MIN(calculations!A699,inputs!$C$14)-inputs!$C$13))+MAX(0,inputs!$B$14*(calculations!A699-inputs!$C$14))</f>
        <v>5383.85</v>
      </c>
      <c r="G699" s="22">
        <f>MAX(MIN((calculations!A699-inputs!$B$21)/10000,100%),0) * inputs!$B$18</f>
        <v>2636.4</v>
      </c>
      <c r="H699" s="24">
        <f>MIN(inputs!$B$32,A699)</f>
        <v>20000</v>
      </c>
      <c r="I699" s="24">
        <f>inputs!$B$29*(1+inputs!$B$33)-MAX(0,inputs!$B$31*(H699-inputs!$B$30))</f>
        <v>46486.999999999993</v>
      </c>
      <c r="J699" s="19">
        <f>$H699+(INT(COLUMN(J$1)/2) - 5) * ($A699-$H699)/9</f>
        <v>20000</v>
      </c>
      <c r="K699" s="24">
        <f>MAX(0,I699*(1+inputs!$B$33)-MAX(0,inputs!$B$31*(J699-inputs!$B$30)))</f>
        <v>47184.304999999986</v>
      </c>
      <c r="L699" s="19">
        <f>$H699+(INT(COLUMN(L$1)/2) - 5) * ($A699-$H699)/9</f>
        <v>25522.222222222223</v>
      </c>
      <c r="M699" s="24">
        <f>MAX(0,K699*(1+inputs!$B$33)-MAX(0,inputs!$B$31*(L699-inputs!$B$30)))</f>
        <v>47411.629574999977</v>
      </c>
      <c r="N699" s="19">
        <f>$H699+(INT(COLUMN(N$1)/2) - 5) * ($A699-$H699)/9</f>
        <v>31044.444444444445</v>
      </c>
      <c r="O699" s="24">
        <f>MAX(0,M699*(1+inputs!$B$33)-MAX(0,inputs!$B$31*(N699-inputs!$B$30)))</f>
        <v>47145.364018624969</v>
      </c>
      <c r="P699" s="19">
        <f>$H699+(INT(COLUMN(P$1)/2) - 5) * ($A699-$H699)/9</f>
        <v>36566.666666666672</v>
      </c>
      <c r="Q699" s="24">
        <f>MAX(0,O699*(1+inputs!$B$33)-MAX(0,inputs!$B$31*(P699-inputs!$B$30)))</f>
        <v>46378.104478904337</v>
      </c>
      <c r="R699" s="19">
        <f>$H699+(INT(COLUMN(R$1)/2) - 5) * ($A699-$H699)/9</f>
        <v>42088.888888888891</v>
      </c>
      <c r="S699" s="24">
        <f>MAX(0,Q699*(1+inputs!$B$33)-MAX(0,inputs!$B$31*(R699-inputs!$B$30)))</f>
        <v>45102.336046087898</v>
      </c>
      <c r="T699" s="19">
        <f>$H699+(INT(COLUMN(T$1)/2) - 5) * ($A699-$H699)/9</f>
        <v>47611.111111111109</v>
      </c>
      <c r="U699" s="24">
        <f>MAX(0,S699*(1+inputs!$B$33)-MAX(0,inputs!$B$31*(T699-inputs!$B$30)))</f>
        <v>43310.431086779208</v>
      </c>
      <c r="V699" s="19">
        <f>$H699+(INT(COLUMN(V$1)/2) - 5) * ($A699-$H699)/9</f>
        <v>53133.333333333336</v>
      </c>
      <c r="W699" s="24">
        <f>MAX(0,U699*(1+inputs!$B$33)-MAX(0,inputs!$B$31*(V699-inputs!$B$30)))</f>
        <v>40994.647553080889</v>
      </c>
      <c r="X699" s="19">
        <f>$H699+(INT(COLUMN(X$1)/2) - 5) * ($A699-$H699)/9</f>
        <v>58655.555555555555</v>
      </c>
      <c r="Y699" s="24">
        <f>MAX(0,W699*(1+inputs!$B$33)-MAX(0,inputs!$B$31*(X699-inputs!$B$30)))</f>
        <v>38147.127266377094</v>
      </c>
      <c r="Z699" s="19">
        <f>IF(inputs!$B$27="YES",MAX(0,inputs!$B$31*(X699-inputs!$B$30)),0)</f>
        <v>0</v>
      </c>
      <c r="AA699" s="3">
        <f t="shared" si="45"/>
        <v>23332.25</v>
      </c>
      <c r="AB699" s="1">
        <f t="shared" si="46"/>
        <v>0.42</v>
      </c>
      <c r="AC699" s="8">
        <f t="shared" si="43"/>
        <v>46367.75</v>
      </c>
    </row>
    <row r="700" spans="1:29" x14ac:dyDescent="0.2">
      <c r="A700" s="11">
        <f t="shared" si="44"/>
        <v>69800</v>
      </c>
      <c r="B700" s="15">
        <f>inputs!$C$3-MAX(0,MIN((calculations!A700-inputs!$B$8)*0.5,inputs!$C$3))+IF(AND(inputs!$B$23="YES",A700&lt;=inputs!$B$25),inputs!$B$24,0)</f>
        <v>12570</v>
      </c>
      <c r="C700" s="15">
        <f>MAX(0,MIN(A700-B700,inputs!$C$4)*inputs!$B$3)</f>
        <v>7540</v>
      </c>
      <c r="D700" s="16">
        <f>MAX(0,(MIN(A700,inputs!$C$5)-(inputs!$C$4+B700))*inputs!$B$4)</f>
        <v>7812</v>
      </c>
      <c r="E700" s="16">
        <f>MAX(0, (calculations!A700-inputs!$C$5)*inputs!$B$5)</f>
        <v>0</v>
      </c>
      <c r="F700" s="19">
        <f>MAX(0,inputs!$B$13*(MIN(calculations!A700,inputs!$C$14)-inputs!$C$13))+MAX(0,inputs!$B$14*(calculations!A700-inputs!$C$14))</f>
        <v>5385.85</v>
      </c>
      <c r="G700" s="22">
        <f>MAX(MIN((calculations!A700-inputs!$B$21)/10000,100%),0) * inputs!$B$18</f>
        <v>2636.4</v>
      </c>
      <c r="H700" s="24">
        <f>MIN(inputs!$B$32,A700)</f>
        <v>20000</v>
      </c>
      <c r="I700" s="24">
        <f>inputs!$B$29*(1+inputs!$B$33)-MAX(0,inputs!$B$31*(H700-inputs!$B$30))</f>
        <v>46486.999999999993</v>
      </c>
      <c r="J700" s="19">
        <f>$H700+(INT(COLUMN(J$1)/2) - 5) * ($A700-$H700)/9</f>
        <v>20000</v>
      </c>
      <c r="K700" s="24">
        <f>MAX(0,I700*(1+inputs!$B$33)-MAX(0,inputs!$B$31*(J700-inputs!$B$30)))</f>
        <v>47184.304999999986</v>
      </c>
      <c r="L700" s="19">
        <f>$H700+(INT(COLUMN(L$1)/2) - 5) * ($A700-$H700)/9</f>
        <v>25533.333333333332</v>
      </c>
      <c r="M700" s="24">
        <f>MAX(0,K700*(1+inputs!$B$33)-MAX(0,inputs!$B$31*(L700-inputs!$B$30)))</f>
        <v>47410.629574999977</v>
      </c>
      <c r="N700" s="19">
        <f>$H700+(INT(COLUMN(N$1)/2) - 5) * ($A700-$H700)/9</f>
        <v>31066.666666666664</v>
      </c>
      <c r="O700" s="24">
        <f>MAX(0,M700*(1+inputs!$B$33)-MAX(0,inputs!$B$31*(N700-inputs!$B$30)))</f>
        <v>47142.349018624969</v>
      </c>
      <c r="P700" s="19">
        <f>$H700+(INT(COLUMN(P$1)/2) - 5) * ($A700-$H700)/9</f>
        <v>36600</v>
      </c>
      <c r="Q700" s="24">
        <f>MAX(0,O700*(1+inputs!$B$33)-MAX(0,inputs!$B$31*(P700-inputs!$B$30)))</f>
        <v>46372.044253904336</v>
      </c>
      <c r="R700" s="19">
        <f>$H700+(INT(COLUMN(R$1)/2) - 5) * ($A700-$H700)/9</f>
        <v>42133.333333333328</v>
      </c>
      <c r="S700" s="24">
        <f>MAX(0,Q700*(1+inputs!$B$33)-MAX(0,inputs!$B$31*(R700-inputs!$B$30)))</f>
        <v>45092.184917712897</v>
      </c>
      <c r="T700" s="19">
        <f>$H700+(INT(COLUMN(T$1)/2) - 5) * ($A700-$H700)/9</f>
        <v>47666.666666666672</v>
      </c>
      <c r="U700" s="24">
        <f>MAX(0,S700*(1+inputs!$B$33)-MAX(0,inputs!$B$31*(T700-inputs!$B$30)))</f>
        <v>43295.127691478585</v>
      </c>
      <c r="V700" s="19">
        <f>$H700+(INT(COLUMN(V$1)/2) - 5) * ($A700-$H700)/9</f>
        <v>53200</v>
      </c>
      <c r="W700" s="24">
        <f>MAX(0,U700*(1+inputs!$B$33)-MAX(0,inputs!$B$31*(V700-inputs!$B$30)))</f>
        <v>40973.114606850759</v>
      </c>
      <c r="X700" s="19">
        <f>$H700+(INT(COLUMN(X$1)/2) - 5) * ($A700-$H700)/9</f>
        <v>58733.333333333336</v>
      </c>
      <c r="Y700" s="24">
        <f>MAX(0,W700*(1+inputs!$B$33)-MAX(0,inputs!$B$31*(X700-inputs!$B$30)))</f>
        <v>38118.271325953516</v>
      </c>
      <c r="Z700" s="19">
        <f>IF(inputs!$B$27="YES",MAX(0,inputs!$B$31*(X700-inputs!$B$30)),0)</f>
        <v>0</v>
      </c>
      <c r="AA700" s="3">
        <f t="shared" si="45"/>
        <v>23374.25</v>
      </c>
      <c r="AB700" s="1">
        <f t="shared" si="46"/>
        <v>0.42</v>
      </c>
      <c r="AC700" s="8">
        <f t="shared" si="43"/>
        <v>46425.75</v>
      </c>
    </row>
    <row r="701" spans="1:29" x14ac:dyDescent="0.2">
      <c r="A701" s="11">
        <f t="shared" si="44"/>
        <v>69900</v>
      </c>
      <c r="B701" s="15">
        <f>inputs!$C$3-MAX(0,MIN((calculations!A701-inputs!$B$8)*0.5,inputs!$C$3))+IF(AND(inputs!$B$23="YES",A701&lt;=inputs!$B$25),inputs!$B$24,0)</f>
        <v>12570</v>
      </c>
      <c r="C701" s="15">
        <f>MAX(0,MIN(A701-B701,inputs!$C$4)*inputs!$B$3)</f>
        <v>7540</v>
      </c>
      <c r="D701" s="16">
        <f>MAX(0,(MIN(A701,inputs!$C$5)-(inputs!$C$4+B701))*inputs!$B$4)</f>
        <v>7852</v>
      </c>
      <c r="E701" s="16">
        <f>MAX(0, (calculations!A701-inputs!$C$5)*inputs!$B$5)</f>
        <v>0</v>
      </c>
      <c r="F701" s="19">
        <f>MAX(0,inputs!$B$13*(MIN(calculations!A701,inputs!$C$14)-inputs!$C$13))+MAX(0,inputs!$B$14*(calculations!A701-inputs!$C$14))</f>
        <v>5387.85</v>
      </c>
      <c r="G701" s="22">
        <f>MAX(MIN((calculations!A701-inputs!$B$21)/10000,100%),0) * inputs!$B$18</f>
        <v>2636.4</v>
      </c>
      <c r="H701" s="24">
        <f>MIN(inputs!$B$32,A701)</f>
        <v>20000</v>
      </c>
      <c r="I701" s="24">
        <f>inputs!$B$29*(1+inputs!$B$33)-MAX(0,inputs!$B$31*(H701-inputs!$B$30))</f>
        <v>46486.999999999993</v>
      </c>
      <c r="J701" s="19">
        <f>$H701+(INT(COLUMN(J$1)/2) - 5) * ($A701-$H701)/9</f>
        <v>20000</v>
      </c>
      <c r="K701" s="24">
        <f>MAX(0,I701*(1+inputs!$B$33)-MAX(0,inputs!$B$31*(J701-inputs!$B$30)))</f>
        <v>47184.304999999986</v>
      </c>
      <c r="L701" s="19">
        <f>$H701+(INT(COLUMN(L$1)/2) - 5) * ($A701-$H701)/9</f>
        <v>25544.444444444445</v>
      </c>
      <c r="M701" s="24">
        <f>MAX(0,K701*(1+inputs!$B$33)-MAX(0,inputs!$B$31*(L701-inputs!$B$30)))</f>
        <v>47409.629574999977</v>
      </c>
      <c r="N701" s="19">
        <f>$H701+(INT(COLUMN(N$1)/2) - 5) * ($A701-$H701)/9</f>
        <v>31088.888888888891</v>
      </c>
      <c r="O701" s="24">
        <f>MAX(0,M701*(1+inputs!$B$33)-MAX(0,inputs!$B$31*(N701-inputs!$B$30)))</f>
        <v>47139.33401862497</v>
      </c>
      <c r="P701" s="19">
        <f>$H701+(INT(COLUMN(P$1)/2) - 5) * ($A701-$H701)/9</f>
        <v>36633.333333333328</v>
      </c>
      <c r="Q701" s="24">
        <f>MAX(0,O701*(1+inputs!$B$33)-MAX(0,inputs!$B$31*(P701-inputs!$B$30)))</f>
        <v>46365.984028904335</v>
      </c>
      <c r="R701" s="19">
        <f>$H701+(INT(COLUMN(R$1)/2) - 5) * ($A701-$H701)/9</f>
        <v>42177.777777777781</v>
      </c>
      <c r="S701" s="24">
        <f>MAX(0,Q701*(1+inputs!$B$33)-MAX(0,inputs!$B$31*(R701-inputs!$B$30)))</f>
        <v>45082.033789337896</v>
      </c>
      <c r="T701" s="19">
        <f>$H701+(INT(COLUMN(T$1)/2) - 5) * ($A701-$H701)/9</f>
        <v>47722.222222222219</v>
      </c>
      <c r="U701" s="24">
        <f>MAX(0,S701*(1+inputs!$B$33)-MAX(0,inputs!$B$31*(T701-inputs!$B$30)))</f>
        <v>43279.824296177962</v>
      </c>
      <c r="V701" s="19">
        <f>$H701+(INT(COLUMN(V$1)/2) - 5) * ($A701-$H701)/9</f>
        <v>53266.666666666664</v>
      </c>
      <c r="W701" s="24">
        <f>MAX(0,U701*(1+inputs!$B$33)-MAX(0,inputs!$B$31*(V701-inputs!$B$30)))</f>
        <v>40951.581660620621</v>
      </c>
      <c r="X701" s="19">
        <f>$H701+(INT(COLUMN(X$1)/2) - 5) * ($A701-$H701)/9</f>
        <v>58811.111111111109</v>
      </c>
      <c r="Y701" s="24">
        <f>MAX(0,W701*(1+inputs!$B$33)-MAX(0,inputs!$B$31*(X701-inputs!$B$30)))</f>
        <v>38089.415385529923</v>
      </c>
      <c r="Z701" s="19">
        <f>IF(inputs!$B$27="YES",MAX(0,inputs!$B$31*(X701-inputs!$B$30)),0)</f>
        <v>0</v>
      </c>
      <c r="AA701" s="3">
        <f t="shared" si="45"/>
        <v>23416.25</v>
      </c>
      <c r="AB701" s="1">
        <f t="shared" si="46"/>
        <v>0.42</v>
      </c>
      <c r="AC701" s="8">
        <f t="shared" si="43"/>
        <v>46483.75</v>
      </c>
    </row>
    <row r="702" spans="1:29" x14ac:dyDescent="0.2">
      <c r="A702" s="11">
        <f t="shared" si="44"/>
        <v>70000</v>
      </c>
      <c r="B702" s="15">
        <f>inputs!$C$3-MAX(0,MIN((calculations!A702-inputs!$B$8)*0.5,inputs!$C$3))+IF(AND(inputs!$B$23="YES",A702&lt;=inputs!$B$25),inputs!$B$24,0)</f>
        <v>12570</v>
      </c>
      <c r="C702" s="15">
        <f>MAX(0,MIN(A702-B702,inputs!$C$4)*inputs!$B$3)</f>
        <v>7540</v>
      </c>
      <c r="D702" s="16">
        <f>MAX(0,(MIN(A702,inputs!$C$5)-(inputs!$C$4+B702))*inputs!$B$4)</f>
        <v>7892</v>
      </c>
      <c r="E702" s="16">
        <f>MAX(0, (calculations!A702-inputs!$C$5)*inputs!$B$5)</f>
        <v>0</v>
      </c>
      <c r="F702" s="19">
        <f>MAX(0,inputs!$B$13*(MIN(calculations!A702,inputs!$C$14)-inputs!$C$13))+MAX(0,inputs!$B$14*(calculations!A702-inputs!$C$14))</f>
        <v>5389.85</v>
      </c>
      <c r="G702" s="22">
        <f>MAX(MIN((calculations!A702-inputs!$B$21)/10000,100%),0) * inputs!$B$18</f>
        <v>2636.4</v>
      </c>
      <c r="H702" s="24">
        <f>MIN(inputs!$B$32,A702)</f>
        <v>20000</v>
      </c>
      <c r="I702" s="24">
        <f>inputs!$B$29*(1+inputs!$B$33)-MAX(0,inputs!$B$31*(H702-inputs!$B$30))</f>
        <v>46486.999999999993</v>
      </c>
      <c r="J702" s="19">
        <f>$H702+(INT(COLUMN(J$1)/2) - 5) * ($A702-$H702)/9</f>
        <v>20000</v>
      </c>
      <c r="K702" s="24">
        <f>MAX(0,I702*(1+inputs!$B$33)-MAX(0,inputs!$B$31*(J702-inputs!$B$30)))</f>
        <v>47184.304999999986</v>
      </c>
      <c r="L702" s="19">
        <f>$H702+(INT(COLUMN(L$1)/2) - 5) * ($A702-$H702)/9</f>
        <v>25555.555555555555</v>
      </c>
      <c r="M702" s="24">
        <f>MAX(0,K702*(1+inputs!$B$33)-MAX(0,inputs!$B$31*(L702-inputs!$B$30)))</f>
        <v>47408.629574999977</v>
      </c>
      <c r="N702" s="19">
        <f>$H702+(INT(COLUMN(N$1)/2) - 5) * ($A702-$H702)/9</f>
        <v>31111.111111111109</v>
      </c>
      <c r="O702" s="24">
        <f>MAX(0,M702*(1+inputs!$B$33)-MAX(0,inputs!$B$31*(N702-inputs!$B$30)))</f>
        <v>47136.31901862497</v>
      </c>
      <c r="P702" s="19">
        <f>$H702+(INT(COLUMN(P$1)/2) - 5) * ($A702-$H702)/9</f>
        <v>36666.666666666672</v>
      </c>
      <c r="Q702" s="24">
        <f>MAX(0,O702*(1+inputs!$B$33)-MAX(0,inputs!$B$31*(P702-inputs!$B$30)))</f>
        <v>46359.923803904341</v>
      </c>
      <c r="R702" s="19">
        <f>$H702+(INT(COLUMN(R$1)/2) - 5) * ($A702-$H702)/9</f>
        <v>42222.222222222219</v>
      </c>
      <c r="S702" s="24">
        <f>MAX(0,Q702*(1+inputs!$B$33)-MAX(0,inputs!$B$31*(R702-inputs!$B$30)))</f>
        <v>45071.882660962896</v>
      </c>
      <c r="T702" s="19">
        <f>$H702+(INT(COLUMN(T$1)/2) - 5) * ($A702-$H702)/9</f>
        <v>47777.777777777781</v>
      </c>
      <c r="U702" s="24">
        <f>MAX(0,S702*(1+inputs!$B$33)-MAX(0,inputs!$B$31*(T702-inputs!$B$30)))</f>
        <v>43264.520900877331</v>
      </c>
      <c r="V702" s="19">
        <f>$H702+(INT(COLUMN(V$1)/2) - 5) * ($A702-$H702)/9</f>
        <v>53333.333333333336</v>
      </c>
      <c r="W702" s="24">
        <f>MAX(0,U702*(1+inputs!$B$33)-MAX(0,inputs!$B$31*(V702-inputs!$B$30)))</f>
        <v>40930.048714390483</v>
      </c>
      <c r="X702" s="19">
        <f>$H702+(INT(COLUMN(X$1)/2) - 5) * ($A702-$H702)/9</f>
        <v>58888.888888888891</v>
      </c>
      <c r="Y702" s="24">
        <f>MAX(0,W702*(1+inputs!$B$33)-MAX(0,inputs!$B$31*(X702-inputs!$B$30)))</f>
        <v>38060.559445106337</v>
      </c>
      <c r="Z702" s="19">
        <f>IF(inputs!$B$27="YES",MAX(0,inputs!$B$31*(X702-inputs!$B$30)),0)</f>
        <v>0</v>
      </c>
      <c r="AA702" s="3">
        <f t="shared" si="45"/>
        <v>23458.25</v>
      </c>
      <c r="AB702" s="1">
        <f t="shared" si="46"/>
        <v>0.42</v>
      </c>
      <c r="AC702" s="8">
        <f t="shared" si="43"/>
        <v>46541.75</v>
      </c>
    </row>
    <row r="703" spans="1:29" x14ac:dyDescent="0.2">
      <c r="A703" s="11">
        <f t="shared" si="44"/>
        <v>70100</v>
      </c>
      <c r="B703" s="15">
        <f>inputs!$C$3-MAX(0,MIN((calculations!A703-inputs!$B$8)*0.5,inputs!$C$3))+IF(AND(inputs!$B$23="YES",A703&lt;=inputs!$B$25),inputs!$B$24,0)</f>
        <v>12570</v>
      </c>
      <c r="C703" s="15">
        <f>MAX(0,MIN(A703-B703,inputs!$C$4)*inputs!$B$3)</f>
        <v>7540</v>
      </c>
      <c r="D703" s="16">
        <f>MAX(0,(MIN(A703,inputs!$C$5)-(inputs!$C$4+B703))*inputs!$B$4)</f>
        <v>7932</v>
      </c>
      <c r="E703" s="16">
        <f>MAX(0, (calculations!A703-inputs!$C$5)*inputs!$B$5)</f>
        <v>0</v>
      </c>
      <c r="F703" s="19">
        <f>MAX(0,inputs!$B$13*(MIN(calculations!A703,inputs!$C$14)-inputs!$C$13))+MAX(0,inputs!$B$14*(calculations!A703-inputs!$C$14))</f>
        <v>5391.85</v>
      </c>
      <c r="G703" s="22">
        <f>MAX(MIN((calculations!A703-inputs!$B$21)/10000,100%),0) * inputs!$B$18</f>
        <v>2636.4</v>
      </c>
      <c r="H703" s="24">
        <f>MIN(inputs!$B$32,A703)</f>
        <v>20000</v>
      </c>
      <c r="I703" s="24">
        <f>inputs!$B$29*(1+inputs!$B$33)-MAX(0,inputs!$B$31*(H703-inputs!$B$30))</f>
        <v>46486.999999999993</v>
      </c>
      <c r="J703" s="19">
        <f>$H703+(INT(COLUMN(J$1)/2) - 5) * ($A703-$H703)/9</f>
        <v>20000</v>
      </c>
      <c r="K703" s="24">
        <f>MAX(0,I703*(1+inputs!$B$33)-MAX(0,inputs!$B$31*(J703-inputs!$B$30)))</f>
        <v>47184.304999999986</v>
      </c>
      <c r="L703" s="19">
        <f>$H703+(INT(COLUMN(L$1)/2) - 5) * ($A703-$H703)/9</f>
        <v>25566.666666666668</v>
      </c>
      <c r="M703" s="24">
        <f>MAX(0,K703*(1+inputs!$B$33)-MAX(0,inputs!$B$31*(L703-inputs!$B$30)))</f>
        <v>47407.629574999977</v>
      </c>
      <c r="N703" s="19">
        <f>$H703+(INT(COLUMN(N$1)/2) - 5) * ($A703-$H703)/9</f>
        <v>31133.333333333336</v>
      </c>
      <c r="O703" s="24">
        <f>MAX(0,M703*(1+inputs!$B$33)-MAX(0,inputs!$B$31*(N703-inputs!$B$30)))</f>
        <v>47133.304018624971</v>
      </c>
      <c r="P703" s="19">
        <f>$H703+(INT(COLUMN(P$1)/2) - 5) * ($A703-$H703)/9</f>
        <v>36700</v>
      </c>
      <c r="Q703" s="24">
        <f>MAX(0,O703*(1+inputs!$B$33)-MAX(0,inputs!$B$31*(P703-inputs!$B$30)))</f>
        <v>46353.86357890434</v>
      </c>
      <c r="R703" s="19">
        <f>$H703+(INT(COLUMN(R$1)/2) - 5) * ($A703-$H703)/9</f>
        <v>42266.666666666672</v>
      </c>
      <c r="S703" s="24">
        <f>MAX(0,Q703*(1+inputs!$B$33)-MAX(0,inputs!$B$31*(R703-inputs!$B$30)))</f>
        <v>45061.731532587895</v>
      </c>
      <c r="T703" s="19">
        <f>$H703+(INT(COLUMN(T$1)/2) - 5) * ($A703-$H703)/9</f>
        <v>47833.333333333328</v>
      </c>
      <c r="U703" s="24">
        <f>MAX(0,S703*(1+inputs!$B$33)-MAX(0,inputs!$B$31*(T703-inputs!$B$30)))</f>
        <v>43249.217505576707</v>
      </c>
      <c r="V703" s="19">
        <f>$H703+(INT(COLUMN(V$1)/2) - 5) * ($A703-$H703)/9</f>
        <v>53400</v>
      </c>
      <c r="W703" s="24">
        <f>MAX(0,U703*(1+inputs!$B$33)-MAX(0,inputs!$B$31*(V703-inputs!$B$30)))</f>
        <v>40908.515768160352</v>
      </c>
      <c r="X703" s="19">
        <f>$H703+(INT(COLUMN(X$1)/2) - 5) * ($A703-$H703)/9</f>
        <v>58966.666666666664</v>
      </c>
      <c r="Y703" s="24">
        <f>MAX(0,W703*(1+inputs!$B$33)-MAX(0,inputs!$B$31*(X703-inputs!$B$30)))</f>
        <v>38031.703504682751</v>
      </c>
      <c r="Z703" s="19">
        <f>IF(inputs!$B$27="YES",MAX(0,inputs!$B$31*(X703-inputs!$B$30)),0)</f>
        <v>0</v>
      </c>
      <c r="AA703" s="3">
        <f t="shared" si="45"/>
        <v>23500.25</v>
      </c>
      <c r="AB703" s="1">
        <f t="shared" si="46"/>
        <v>0.42</v>
      </c>
      <c r="AC703" s="8">
        <f t="shared" si="43"/>
        <v>46599.75</v>
      </c>
    </row>
    <row r="704" spans="1:29" x14ac:dyDescent="0.2">
      <c r="A704" s="11">
        <f t="shared" si="44"/>
        <v>70200</v>
      </c>
      <c r="B704" s="15">
        <f>inputs!$C$3-MAX(0,MIN((calculations!A704-inputs!$B$8)*0.5,inputs!$C$3))+IF(AND(inputs!$B$23="YES",A704&lt;=inputs!$B$25),inputs!$B$24,0)</f>
        <v>12570</v>
      </c>
      <c r="C704" s="15">
        <f>MAX(0,MIN(A704-B704,inputs!$C$4)*inputs!$B$3)</f>
        <v>7540</v>
      </c>
      <c r="D704" s="16">
        <f>MAX(0,(MIN(A704,inputs!$C$5)-(inputs!$C$4+B704))*inputs!$B$4)</f>
        <v>7972</v>
      </c>
      <c r="E704" s="16">
        <f>MAX(0, (calculations!A704-inputs!$C$5)*inputs!$B$5)</f>
        <v>0</v>
      </c>
      <c r="F704" s="19">
        <f>MAX(0,inputs!$B$13*(MIN(calculations!A704,inputs!$C$14)-inputs!$C$13))+MAX(0,inputs!$B$14*(calculations!A704-inputs!$C$14))</f>
        <v>5393.85</v>
      </c>
      <c r="G704" s="22">
        <f>MAX(MIN((calculations!A704-inputs!$B$21)/10000,100%),0) * inputs!$B$18</f>
        <v>2636.4</v>
      </c>
      <c r="H704" s="24">
        <f>MIN(inputs!$B$32,A704)</f>
        <v>20000</v>
      </c>
      <c r="I704" s="24">
        <f>inputs!$B$29*(1+inputs!$B$33)-MAX(0,inputs!$B$31*(H704-inputs!$B$30))</f>
        <v>46486.999999999993</v>
      </c>
      <c r="J704" s="19">
        <f>$H704+(INT(COLUMN(J$1)/2) - 5) * ($A704-$H704)/9</f>
        <v>20000</v>
      </c>
      <c r="K704" s="24">
        <f>MAX(0,I704*(1+inputs!$B$33)-MAX(0,inputs!$B$31*(J704-inputs!$B$30)))</f>
        <v>47184.304999999986</v>
      </c>
      <c r="L704" s="19">
        <f>$H704+(INT(COLUMN(L$1)/2) - 5) * ($A704-$H704)/9</f>
        <v>25577.777777777777</v>
      </c>
      <c r="M704" s="24">
        <f>MAX(0,K704*(1+inputs!$B$33)-MAX(0,inputs!$B$31*(L704-inputs!$B$30)))</f>
        <v>47406.629574999977</v>
      </c>
      <c r="N704" s="19">
        <f>$H704+(INT(COLUMN(N$1)/2) - 5) * ($A704-$H704)/9</f>
        <v>31155.555555555555</v>
      </c>
      <c r="O704" s="24">
        <f>MAX(0,M704*(1+inputs!$B$33)-MAX(0,inputs!$B$31*(N704-inputs!$B$30)))</f>
        <v>47130.289018624972</v>
      </c>
      <c r="P704" s="19">
        <f>$H704+(INT(COLUMN(P$1)/2) - 5) * ($A704-$H704)/9</f>
        <v>36733.333333333328</v>
      </c>
      <c r="Q704" s="24">
        <f>MAX(0,O704*(1+inputs!$B$33)-MAX(0,inputs!$B$31*(P704-inputs!$B$30)))</f>
        <v>46347.803353904339</v>
      </c>
      <c r="R704" s="19">
        <f>$H704+(INT(COLUMN(R$1)/2) - 5) * ($A704-$H704)/9</f>
        <v>42311.111111111109</v>
      </c>
      <c r="S704" s="24">
        <f>MAX(0,Q704*(1+inputs!$B$33)-MAX(0,inputs!$B$31*(R704-inputs!$B$30)))</f>
        <v>45051.580404212895</v>
      </c>
      <c r="T704" s="19">
        <f>$H704+(INT(COLUMN(T$1)/2) - 5) * ($A704-$H704)/9</f>
        <v>47888.888888888891</v>
      </c>
      <c r="U704" s="24">
        <f>MAX(0,S704*(1+inputs!$B$33)-MAX(0,inputs!$B$31*(T704-inputs!$B$30)))</f>
        <v>43233.914110276084</v>
      </c>
      <c r="V704" s="19">
        <f>$H704+(INT(COLUMN(V$1)/2) - 5) * ($A704-$H704)/9</f>
        <v>53466.666666666664</v>
      </c>
      <c r="W704" s="24">
        <f>MAX(0,U704*(1+inputs!$B$33)-MAX(0,inputs!$B$31*(V704-inputs!$B$30)))</f>
        <v>40886.982821930222</v>
      </c>
      <c r="X704" s="19">
        <f>$H704+(INT(COLUMN(X$1)/2) - 5) * ($A704-$H704)/9</f>
        <v>59044.444444444445</v>
      </c>
      <c r="Y704" s="24">
        <f>MAX(0,W704*(1+inputs!$B$33)-MAX(0,inputs!$B$31*(X704-inputs!$B$30)))</f>
        <v>38002.847564259166</v>
      </c>
      <c r="Z704" s="19">
        <f>IF(inputs!$B$27="YES",MAX(0,inputs!$B$31*(X704-inputs!$B$30)),0)</f>
        <v>0</v>
      </c>
      <c r="AA704" s="3">
        <f t="shared" si="45"/>
        <v>23542.25</v>
      </c>
      <c r="AB704" s="1">
        <f t="shared" si="46"/>
        <v>0.42</v>
      </c>
      <c r="AC704" s="8">
        <f t="shared" si="43"/>
        <v>46657.75</v>
      </c>
    </row>
    <row r="705" spans="1:29" x14ac:dyDescent="0.2">
      <c r="A705" s="11">
        <f t="shared" si="44"/>
        <v>70300</v>
      </c>
      <c r="B705" s="15">
        <f>inputs!$C$3-MAX(0,MIN((calculations!A705-inputs!$B$8)*0.5,inputs!$C$3))+IF(AND(inputs!$B$23="YES",A705&lt;=inputs!$B$25),inputs!$B$24,0)</f>
        <v>12570</v>
      </c>
      <c r="C705" s="15">
        <f>MAX(0,MIN(A705-B705,inputs!$C$4)*inputs!$B$3)</f>
        <v>7540</v>
      </c>
      <c r="D705" s="16">
        <f>MAX(0,(MIN(A705,inputs!$C$5)-(inputs!$C$4+B705))*inputs!$B$4)</f>
        <v>8012</v>
      </c>
      <c r="E705" s="16">
        <f>MAX(0, (calculations!A705-inputs!$C$5)*inputs!$B$5)</f>
        <v>0</v>
      </c>
      <c r="F705" s="19">
        <f>MAX(0,inputs!$B$13*(MIN(calculations!A705,inputs!$C$14)-inputs!$C$13))+MAX(0,inputs!$B$14*(calculations!A705-inputs!$C$14))</f>
        <v>5395.85</v>
      </c>
      <c r="G705" s="22">
        <f>MAX(MIN((calculations!A705-inputs!$B$21)/10000,100%),0) * inputs!$B$18</f>
        <v>2636.4</v>
      </c>
      <c r="H705" s="24">
        <f>MIN(inputs!$B$32,A705)</f>
        <v>20000</v>
      </c>
      <c r="I705" s="24">
        <f>inputs!$B$29*(1+inputs!$B$33)-MAX(0,inputs!$B$31*(H705-inputs!$B$30))</f>
        <v>46486.999999999993</v>
      </c>
      <c r="J705" s="19">
        <f>$H705+(INT(COLUMN(J$1)/2) - 5) * ($A705-$H705)/9</f>
        <v>20000</v>
      </c>
      <c r="K705" s="24">
        <f>MAX(0,I705*(1+inputs!$B$33)-MAX(0,inputs!$B$31*(J705-inputs!$B$30)))</f>
        <v>47184.304999999986</v>
      </c>
      <c r="L705" s="19">
        <f>$H705+(INT(COLUMN(L$1)/2) - 5) * ($A705-$H705)/9</f>
        <v>25588.888888888891</v>
      </c>
      <c r="M705" s="24">
        <f>MAX(0,K705*(1+inputs!$B$33)-MAX(0,inputs!$B$31*(L705-inputs!$B$30)))</f>
        <v>47405.629574999977</v>
      </c>
      <c r="N705" s="19">
        <f>$H705+(INT(COLUMN(N$1)/2) - 5) * ($A705-$H705)/9</f>
        <v>31177.777777777777</v>
      </c>
      <c r="O705" s="24">
        <f>MAX(0,M705*(1+inputs!$B$33)-MAX(0,inputs!$B$31*(N705-inputs!$B$30)))</f>
        <v>47127.274018624972</v>
      </c>
      <c r="P705" s="19">
        <f>$H705+(INT(COLUMN(P$1)/2) - 5) * ($A705-$H705)/9</f>
        <v>36766.666666666672</v>
      </c>
      <c r="Q705" s="24">
        <f>MAX(0,O705*(1+inputs!$B$33)-MAX(0,inputs!$B$31*(P705-inputs!$B$30)))</f>
        <v>46341.743128904338</v>
      </c>
      <c r="R705" s="19">
        <f>$H705+(INT(COLUMN(R$1)/2) - 5) * ($A705-$H705)/9</f>
        <v>42355.555555555555</v>
      </c>
      <c r="S705" s="24">
        <f>MAX(0,Q705*(1+inputs!$B$33)-MAX(0,inputs!$B$31*(R705-inputs!$B$30)))</f>
        <v>45041.429275837894</v>
      </c>
      <c r="T705" s="19">
        <f>$H705+(INT(COLUMN(T$1)/2) - 5) * ($A705-$H705)/9</f>
        <v>47944.444444444445</v>
      </c>
      <c r="U705" s="24">
        <f>MAX(0,S705*(1+inputs!$B$33)-MAX(0,inputs!$B$31*(T705-inputs!$B$30)))</f>
        <v>43218.610714975453</v>
      </c>
      <c r="V705" s="19">
        <f>$H705+(INT(COLUMN(V$1)/2) - 5) * ($A705-$H705)/9</f>
        <v>53533.333333333336</v>
      </c>
      <c r="W705" s="24">
        <f>MAX(0,U705*(1+inputs!$B$33)-MAX(0,inputs!$B$31*(V705-inputs!$B$30)))</f>
        <v>40865.449875700077</v>
      </c>
      <c r="X705" s="19">
        <f>$H705+(INT(COLUMN(X$1)/2) - 5) * ($A705-$H705)/9</f>
        <v>59122.222222222219</v>
      </c>
      <c r="Y705" s="24">
        <f>MAX(0,W705*(1+inputs!$B$33)-MAX(0,inputs!$B$31*(X705-inputs!$B$30)))</f>
        <v>37973.991623835573</v>
      </c>
      <c r="Z705" s="19">
        <f>IF(inputs!$B$27="YES",MAX(0,inputs!$B$31*(X705-inputs!$B$30)),0)</f>
        <v>0</v>
      </c>
      <c r="AA705" s="3">
        <f t="shared" si="45"/>
        <v>23584.25</v>
      </c>
      <c r="AB705" s="1">
        <f t="shared" si="46"/>
        <v>0.42</v>
      </c>
      <c r="AC705" s="8">
        <f t="shared" ref="AC705:AC768" si="47">A705-AA705</f>
        <v>46715.75</v>
      </c>
    </row>
    <row r="706" spans="1:29" x14ac:dyDescent="0.2">
      <c r="A706" s="11">
        <f t="shared" si="44"/>
        <v>70400</v>
      </c>
      <c r="B706" s="15">
        <f>inputs!$C$3-MAX(0,MIN((calculations!A706-inputs!$B$8)*0.5,inputs!$C$3))+IF(AND(inputs!$B$23="YES",A706&lt;=inputs!$B$25),inputs!$B$24,0)</f>
        <v>12570</v>
      </c>
      <c r="C706" s="15">
        <f>MAX(0,MIN(A706-B706,inputs!$C$4)*inputs!$B$3)</f>
        <v>7540</v>
      </c>
      <c r="D706" s="16">
        <f>MAX(0,(MIN(A706,inputs!$C$5)-(inputs!$C$4+B706))*inputs!$B$4)</f>
        <v>8052</v>
      </c>
      <c r="E706" s="16">
        <f>MAX(0, (calculations!A706-inputs!$C$5)*inputs!$B$5)</f>
        <v>0</v>
      </c>
      <c r="F706" s="19">
        <f>MAX(0,inputs!$B$13*(MIN(calculations!A706,inputs!$C$14)-inputs!$C$13))+MAX(0,inputs!$B$14*(calculations!A706-inputs!$C$14))</f>
        <v>5397.85</v>
      </c>
      <c r="G706" s="22">
        <f>MAX(MIN((calculations!A706-inputs!$B$21)/10000,100%),0) * inputs!$B$18</f>
        <v>2636.4</v>
      </c>
      <c r="H706" s="24">
        <f>MIN(inputs!$B$32,A706)</f>
        <v>20000</v>
      </c>
      <c r="I706" s="24">
        <f>inputs!$B$29*(1+inputs!$B$33)-MAX(0,inputs!$B$31*(H706-inputs!$B$30))</f>
        <v>46486.999999999993</v>
      </c>
      <c r="J706" s="19">
        <f>$H706+(INT(COLUMN(J$1)/2) - 5) * ($A706-$H706)/9</f>
        <v>20000</v>
      </c>
      <c r="K706" s="24">
        <f>MAX(0,I706*(1+inputs!$B$33)-MAX(0,inputs!$B$31*(J706-inputs!$B$30)))</f>
        <v>47184.304999999986</v>
      </c>
      <c r="L706" s="19">
        <f>$H706+(INT(COLUMN(L$1)/2) - 5) * ($A706-$H706)/9</f>
        <v>25600</v>
      </c>
      <c r="M706" s="24">
        <f>MAX(0,K706*(1+inputs!$B$33)-MAX(0,inputs!$B$31*(L706-inputs!$B$30)))</f>
        <v>47404.629574999977</v>
      </c>
      <c r="N706" s="19">
        <f>$H706+(INT(COLUMN(N$1)/2) - 5) * ($A706-$H706)/9</f>
        <v>31200</v>
      </c>
      <c r="O706" s="24">
        <f>MAX(0,M706*(1+inputs!$B$33)-MAX(0,inputs!$B$31*(N706-inputs!$B$30)))</f>
        <v>47124.259018624973</v>
      </c>
      <c r="P706" s="19">
        <f>$H706+(INT(COLUMN(P$1)/2) - 5) * ($A706-$H706)/9</f>
        <v>36800</v>
      </c>
      <c r="Q706" s="24">
        <f>MAX(0,O706*(1+inputs!$B$33)-MAX(0,inputs!$B$31*(P706-inputs!$B$30)))</f>
        <v>46335.682903904337</v>
      </c>
      <c r="R706" s="19">
        <f>$H706+(INT(COLUMN(R$1)/2) - 5) * ($A706-$H706)/9</f>
        <v>42400</v>
      </c>
      <c r="S706" s="24">
        <f>MAX(0,Q706*(1+inputs!$B$33)-MAX(0,inputs!$B$31*(R706-inputs!$B$30)))</f>
        <v>45031.278147462894</v>
      </c>
      <c r="T706" s="19">
        <f>$H706+(INT(COLUMN(T$1)/2) - 5) * ($A706-$H706)/9</f>
        <v>48000</v>
      </c>
      <c r="U706" s="24">
        <f>MAX(0,S706*(1+inputs!$B$33)-MAX(0,inputs!$B$31*(T706-inputs!$B$30)))</f>
        <v>43203.30731967483</v>
      </c>
      <c r="V706" s="19">
        <f>$H706+(INT(COLUMN(V$1)/2) - 5) * ($A706-$H706)/9</f>
        <v>53600</v>
      </c>
      <c r="W706" s="24">
        <f>MAX(0,U706*(1+inputs!$B$33)-MAX(0,inputs!$B$31*(V706-inputs!$B$30)))</f>
        <v>40843.916929469946</v>
      </c>
      <c r="X706" s="19">
        <f>$H706+(INT(COLUMN(X$1)/2) - 5) * ($A706-$H706)/9</f>
        <v>59200</v>
      </c>
      <c r="Y706" s="24">
        <f>MAX(0,W706*(1+inputs!$B$33)-MAX(0,inputs!$B$31*(X706-inputs!$B$30)))</f>
        <v>37945.135683411987</v>
      </c>
      <c r="Z706" s="19">
        <f>IF(inputs!$B$27="YES",MAX(0,inputs!$B$31*(X706-inputs!$B$30)),0)</f>
        <v>0</v>
      </c>
      <c r="AA706" s="3">
        <f t="shared" si="45"/>
        <v>23626.25</v>
      </c>
      <c r="AB706" s="1">
        <f t="shared" si="46"/>
        <v>0.42</v>
      </c>
      <c r="AC706" s="8">
        <f t="shared" si="47"/>
        <v>46773.75</v>
      </c>
    </row>
    <row r="707" spans="1:29" x14ac:dyDescent="0.2">
      <c r="A707" s="11">
        <f t="shared" ref="A707:A770" si="48">(ROW(A707)-2)*100</f>
        <v>70500</v>
      </c>
      <c r="B707" s="15">
        <f>inputs!$C$3-MAX(0,MIN((calculations!A707-inputs!$B$8)*0.5,inputs!$C$3))+IF(AND(inputs!$B$23="YES",A707&lt;=inputs!$B$25),inputs!$B$24,0)</f>
        <v>12570</v>
      </c>
      <c r="C707" s="15">
        <f>MAX(0,MIN(A707-B707,inputs!$C$4)*inputs!$B$3)</f>
        <v>7540</v>
      </c>
      <c r="D707" s="16">
        <f>MAX(0,(MIN(A707,inputs!$C$5)-(inputs!$C$4+B707))*inputs!$B$4)</f>
        <v>8092</v>
      </c>
      <c r="E707" s="16">
        <f>MAX(0, (calculations!A707-inputs!$C$5)*inputs!$B$5)</f>
        <v>0</v>
      </c>
      <c r="F707" s="19">
        <f>MAX(0,inputs!$B$13*(MIN(calculations!A707,inputs!$C$14)-inputs!$C$13))+MAX(0,inputs!$B$14*(calculations!A707-inputs!$C$14))</f>
        <v>5399.85</v>
      </c>
      <c r="G707" s="22">
        <f>MAX(MIN((calculations!A707-inputs!$B$21)/10000,100%),0) * inputs!$B$18</f>
        <v>2636.4</v>
      </c>
      <c r="H707" s="24">
        <f>MIN(inputs!$B$32,A707)</f>
        <v>20000</v>
      </c>
      <c r="I707" s="24">
        <f>inputs!$B$29*(1+inputs!$B$33)-MAX(0,inputs!$B$31*(H707-inputs!$B$30))</f>
        <v>46486.999999999993</v>
      </c>
      <c r="J707" s="19">
        <f>$H707+(INT(COLUMN(J$1)/2) - 5) * ($A707-$H707)/9</f>
        <v>20000</v>
      </c>
      <c r="K707" s="24">
        <f>MAX(0,I707*(1+inputs!$B$33)-MAX(0,inputs!$B$31*(J707-inputs!$B$30)))</f>
        <v>47184.304999999986</v>
      </c>
      <c r="L707" s="19">
        <f>$H707+(INT(COLUMN(L$1)/2) - 5) * ($A707-$H707)/9</f>
        <v>25611.111111111109</v>
      </c>
      <c r="M707" s="24">
        <f>MAX(0,K707*(1+inputs!$B$33)-MAX(0,inputs!$B$31*(L707-inputs!$B$30)))</f>
        <v>47403.629574999977</v>
      </c>
      <c r="N707" s="19">
        <f>$H707+(INT(COLUMN(N$1)/2) - 5) * ($A707-$H707)/9</f>
        <v>31222.222222222223</v>
      </c>
      <c r="O707" s="24">
        <f>MAX(0,M707*(1+inputs!$B$33)-MAX(0,inputs!$B$31*(N707-inputs!$B$30)))</f>
        <v>47121.244018624973</v>
      </c>
      <c r="P707" s="19">
        <f>$H707+(INT(COLUMN(P$1)/2) - 5) * ($A707-$H707)/9</f>
        <v>36833.333333333328</v>
      </c>
      <c r="Q707" s="24">
        <f>MAX(0,O707*(1+inputs!$B$33)-MAX(0,inputs!$B$31*(P707-inputs!$B$30)))</f>
        <v>46329.622678904343</v>
      </c>
      <c r="R707" s="19">
        <f>$H707+(INT(COLUMN(R$1)/2) - 5) * ($A707-$H707)/9</f>
        <v>42444.444444444445</v>
      </c>
      <c r="S707" s="24">
        <f>MAX(0,Q707*(1+inputs!$B$33)-MAX(0,inputs!$B$31*(R707-inputs!$B$30)))</f>
        <v>45021.1270190879</v>
      </c>
      <c r="T707" s="19">
        <f>$H707+(INT(COLUMN(T$1)/2) - 5) * ($A707-$H707)/9</f>
        <v>48055.555555555555</v>
      </c>
      <c r="U707" s="24">
        <f>MAX(0,S707*(1+inputs!$B$33)-MAX(0,inputs!$B$31*(T707-inputs!$B$30)))</f>
        <v>43188.003924374214</v>
      </c>
      <c r="V707" s="19">
        <f>$H707+(INT(COLUMN(V$1)/2) - 5) * ($A707-$H707)/9</f>
        <v>53666.666666666664</v>
      </c>
      <c r="W707" s="24">
        <f>MAX(0,U707*(1+inputs!$B$33)-MAX(0,inputs!$B$31*(V707-inputs!$B$30)))</f>
        <v>40822.383983239823</v>
      </c>
      <c r="X707" s="19">
        <f>$H707+(INT(COLUMN(X$1)/2) - 5) * ($A707-$H707)/9</f>
        <v>59277.777777777781</v>
      </c>
      <c r="Y707" s="24">
        <f>MAX(0,W707*(1+inputs!$B$33)-MAX(0,inputs!$B$31*(X707-inputs!$B$30)))</f>
        <v>37916.279742988416</v>
      </c>
      <c r="Z707" s="19">
        <f>IF(inputs!$B$27="YES",MAX(0,inputs!$B$31*(X707-inputs!$B$30)),0)</f>
        <v>0</v>
      </c>
      <c r="AA707" s="3">
        <f t="shared" ref="AA707:AA770" si="49">SUM(C707:G707)+Z707</f>
        <v>23668.25</v>
      </c>
      <c r="AB707" s="1">
        <f t="shared" ref="AB707:AB770" si="50">(AA708-AA707)/100</f>
        <v>0.42</v>
      </c>
      <c r="AC707" s="8">
        <f t="shared" si="47"/>
        <v>46831.75</v>
      </c>
    </row>
    <row r="708" spans="1:29" x14ac:dyDescent="0.2">
      <c r="A708" s="11">
        <f t="shared" si="48"/>
        <v>70600</v>
      </c>
      <c r="B708" s="15">
        <f>inputs!$C$3-MAX(0,MIN((calculations!A708-inputs!$B$8)*0.5,inputs!$C$3))+IF(AND(inputs!$B$23="YES",A708&lt;=inputs!$B$25),inputs!$B$24,0)</f>
        <v>12570</v>
      </c>
      <c r="C708" s="15">
        <f>MAX(0,MIN(A708-B708,inputs!$C$4)*inputs!$B$3)</f>
        <v>7540</v>
      </c>
      <c r="D708" s="16">
        <f>MAX(0,(MIN(A708,inputs!$C$5)-(inputs!$C$4+B708))*inputs!$B$4)</f>
        <v>8132</v>
      </c>
      <c r="E708" s="16">
        <f>MAX(0, (calculations!A708-inputs!$C$5)*inputs!$B$5)</f>
        <v>0</v>
      </c>
      <c r="F708" s="19">
        <f>MAX(0,inputs!$B$13*(MIN(calculations!A708,inputs!$C$14)-inputs!$C$13))+MAX(0,inputs!$B$14*(calculations!A708-inputs!$C$14))</f>
        <v>5401.85</v>
      </c>
      <c r="G708" s="22">
        <f>MAX(MIN((calculations!A708-inputs!$B$21)/10000,100%),0) * inputs!$B$18</f>
        <v>2636.4</v>
      </c>
      <c r="H708" s="24">
        <f>MIN(inputs!$B$32,A708)</f>
        <v>20000</v>
      </c>
      <c r="I708" s="24">
        <f>inputs!$B$29*(1+inputs!$B$33)-MAX(0,inputs!$B$31*(H708-inputs!$B$30))</f>
        <v>46486.999999999993</v>
      </c>
      <c r="J708" s="19">
        <f>$H708+(INT(COLUMN(J$1)/2) - 5) * ($A708-$H708)/9</f>
        <v>20000</v>
      </c>
      <c r="K708" s="24">
        <f>MAX(0,I708*(1+inputs!$B$33)-MAX(0,inputs!$B$31*(J708-inputs!$B$30)))</f>
        <v>47184.304999999986</v>
      </c>
      <c r="L708" s="19">
        <f>$H708+(INT(COLUMN(L$1)/2) - 5) * ($A708-$H708)/9</f>
        <v>25622.222222222223</v>
      </c>
      <c r="M708" s="24">
        <f>MAX(0,K708*(1+inputs!$B$33)-MAX(0,inputs!$B$31*(L708-inputs!$B$30)))</f>
        <v>47402.629574999977</v>
      </c>
      <c r="N708" s="19">
        <f>$H708+(INT(COLUMN(N$1)/2) - 5) * ($A708-$H708)/9</f>
        <v>31244.444444444445</v>
      </c>
      <c r="O708" s="24">
        <f>MAX(0,M708*(1+inputs!$B$33)-MAX(0,inputs!$B$31*(N708-inputs!$B$30)))</f>
        <v>47118.229018624967</v>
      </c>
      <c r="P708" s="19">
        <f>$H708+(INT(COLUMN(P$1)/2) - 5) * ($A708-$H708)/9</f>
        <v>36866.666666666672</v>
      </c>
      <c r="Q708" s="24">
        <f>MAX(0,O708*(1+inputs!$B$33)-MAX(0,inputs!$B$31*(P708-inputs!$B$30)))</f>
        <v>46323.562453904335</v>
      </c>
      <c r="R708" s="19">
        <f>$H708+(INT(COLUMN(R$1)/2) - 5) * ($A708-$H708)/9</f>
        <v>42488.888888888891</v>
      </c>
      <c r="S708" s="24">
        <f>MAX(0,Q708*(1+inputs!$B$33)-MAX(0,inputs!$B$31*(R708-inputs!$B$30)))</f>
        <v>45010.975890712893</v>
      </c>
      <c r="T708" s="19">
        <f>$H708+(INT(COLUMN(T$1)/2) - 5) * ($A708-$H708)/9</f>
        <v>48111.111111111109</v>
      </c>
      <c r="U708" s="24">
        <f>MAX(0,S708*(1+inputs!$B$33)-MAX(0,inputs!$B$31*(T708-inputs!$B$30)))</f>
        <v>43172.700529073576</v>
      </c>
      <c r="V708" s="19">
        <f>$H708+(INT(COLUMN(V$1)/2) - 5) * ($A708-$H708)/9</f>
        <v>53733.333333333336</v>
      </c>
      <c r="W708" s="24">
        <f>MAX(0,U708*(1+inputs!$B$33)-MAX(0,inputs!$B$31*(V708-inputs!$B$30)))</f>
        <v>40800.85103700967</v>
      </c>
      <c r="X708" s="19">
        <f>$H708+(INT(COLUMN(X$1)/2) - 5) * ($A708-$H708)/9</f>
        <v>59355.555555555555</v>
      </c>
      <c r="Y708" s="24">
        <f>MAX(0,W708*(1+inputs!$B$33)-MAX(0,inputs!$B$31*(X708-inputs!$B$30)))</f>
        <v>37887.423802564808</v>
      </c>
      <c r="Z708" s="19">
        <f>IF(inputs!$B$27="YES",MAX(0,inputs!$B$31*(X708-inputs!$B$30)),0)</f>
        <v>0</v>
      </c>
      <c r="AA708" s="3">
        <f t="shared" si="49"/>
        <v>23710.25</v>
      </c>
      <c r="AB708" s="1">
        <f t="shared" si="50"/>
        <v>0.42</v>
      </c>
      <c r="AC708" s="8">
        <f t="shared" si="47"/>
        <v>46889.75</v>
      </c>
    </row>
    <row r="709" spans="1:29" x14ac:dyDescent="0.2">
      <c r="A709" s="11">
        <f t="shared" si="48"/>
        <v>70700</v>
      </c>
      <c r="B709" s="15">
        <f>inputs!$C$3-MAX(0,MIN((calculations!A709-inputs!$B$8)*0.5,inputs!$C$3))+IF(AND(inputs!$B$23="YES",A709&lt;=inputs!$B$25),inputs!$B$24,0)</f>
        <v>12570</v>
      </c>
      <c r="C709" s="15">
        <f>MAX(0,MIN(A709-B709,inputs!$C$4)*inputs!$B$3)</f>
        <v>7540</v>
      </c>
      <c r="D709" s="16">
        <f>MAX(0,(MIN(A709,inputs!$C$5)-(inputs!$C$4+B709))*inputs!$B$4)</f>
        <v>8172</v>
      </c>
      <c r="E709" s="16">
        <f>MAX(0, (calculations!A709-inputs!$C$5)*inputs!$B$5)</f>
        <v>0</v>
      </c>
      <c r="F709" s="19">
        <f>MAX(0,inputs!$B$13*(MIN(calculations!A709,inputs!$C$14)-inputs!$C$13))+MAX(0,inputs!$B$14*(calculations!A709-inputs!$C$14))</f>
        <v>5403.85</v>
      </c>
      <c r="G709" s="22">
        <f>MAX(MIN((calculations!A709-inputs!$B$21)/10000,100%),0) * inputs!$B$18</f>
        <v>2636.4</v>
      </c>
      <c r="H709" s="24">
        <f>MIN(inputs!$B$32,A709)</f>
        <v>20000</v>
      </c>
      <c r="I709" s="24">
        <f>inputs!$B$29*(1+inputs!$B$33)-MAX(0,inputs!$B$31*(H709-inputs!$B$30))</f>
        <v>46486.999999999993</v>
      </c>
      <c r="J709" s="19">
        <f>$H709+(INT(COLUMN(J$1)/2) - 5) * ($A709-$H709)/9</f>
        <v>20000</v>
      </c>
      <c r="K709" s="24">
        <f>MAX(0,I709*(1+inputs!$B$33)-MAX(0,inputs!$B$31*(J709-inputs!$B$30)))</f>
        <v>47184.304999999986</v>
      </c>
      <c r="L709" s="19">
        <f>$H709+(INT(COLUMN(L$1)/2) - 5) * ($A709-$H709)/9</f>
        <v>25633.333333333332</v>
      </c>
      <c r="M709" s="24">
        <f>MAX(0,K709*(1+inputs!$B$33)-MAX(0,inputs!$B$31*(L709-inputs!$B$30)))</f>
        <v>47401.629574999977</v>
      </c>
      <c r="N709" s="19">
        <f>$H709+(INT(COLUMN(N$1)/2) - 5) * ($A709-$H709)/9</f>
        <v>31266.666666666664</v>
      </c>
      <c r="O709" s="24">
        <f>MAX(0,M709*(1+inputs!$B$33)-MAX(0,inputs!$B$31*(N709-inputs!$B$30)))</f>
        <v>47115.214018624967</v>
      </c>
      <c r="P709" s="19">
        <f>$H709+(INT(COLUMN(P$1)/2) - 5) * ($A709-$H709)/9</f>
        <v>36900</v>
      </c>
      <c r="Q709" s="24">
        <f>MAX(0,O709*(1+inputs!$B$33)-MAX(0,inputs!$B$31*(P709-inputs!$B$30)))</f>
        <v>46317.502228904334</v>
      </c>
      <c r="R709" s="19">
        <f>$H709+(INT(COLUMN(R$1)/2) - 5) * ($A709-$H709)/9</f>
        <v>42533.333333333328</v>
      </c>
      <c r="S709" s="24">
        <f>MAX(0,Q709*(1+inputs!$B$33)-MAX(0,inputs!$B$31*(R709-inputs!$B$30)))</f>
        <v>45000.824762337892</v>
      </c>
      <c r="T709" s="19">
        <f>$H709+(INT(COLUMN(T$1)/2) - 5) * ($A709-$H709)/9</f>
        <v>48166.666666666672</v>
      </c>
      <c r="U709" s="24">
        <f>MAX(0,S709*(1+inputs!$B$33)-MAX(0,inputs!$B$31*(T709-inputs!$B$30)))</f>
        <v>43157.397133772953</v>
      </c>
      <c r="V709" s="19">
        <f>$H709+(INT(COLUMN(V$1)/2) - 5) * ($A709-$H709)/9</f>
        <v>53800</v>
      </c>
      <c r="W709" s="24">
        <f>MAX(0,U709*(1+inputs!$B$33)-MAX(0,inputs!$B$31*(V709-inputs!$B$30)))</f>
        <v>40779.318090779539</v>
      </c>
      <c r="X709" s="19">
        <f>$H709+(INT(COLUMN(X$1)/2) - 5) * ($A709-$H709)/9</f>
        <v>59433.333333333336</v>
      </c>
      <c r="Y709" s="24">
        <f>MAX(0,W709*(1+inputs!$B$33)-MAX(0,inputs!$B$31*(X709-inputs!$B$30)))</f>
        <v>37858.56786214123</v>
      </c>
      <c r="Z709" s="19">
        <f>IF(inputs!$B$27="YES",MAX(0,inputs!$B$31*(X709-inputs!$B$30)),0)</f>
        <v>0</v>
      </c>
      <c r="AA709" s="3">
        <f t="shared" si="49"/>
        <v>23752.25</v>
      </c>
      <c r="AB709" s="1">
        <f t="shared" si="50"/>
        <v>0.42</v>
      </c>
      <c r="AC709" s="8">
        <f t="shared" si="47"/>
        <v>46947.75</v>
      </c>
    </row>
    <row r="710" spans="1:29" x14ac:dyDescent="0.2">
      <c r="A710" s="11">
        <f t="shared" si="48"/>
        <v>70800</v>
      </c>
      <c r="B710" s="15">
        <f>inputs!$C$3-MAX(0,MIN((calculations!A710-inputs!$B$8)*0.5,inputs!$C$3))+IF(AND(inputs!$B$23="YES",A710&lt;=inputs!$B$25),inputs!$B$24,0)</f>
        <v>12570</v>
      </c>
      <c r="C710" s="15">
        <f>MAX(0,MIN(A710-B710,inputs!$C$4)*inputs!$B$3)</f>
        <v>7540</v>
      </c>
      <c r="D710" s="16">
        <f>MAX(0,(MIN(A710,inputs!$C$5)-(inputs!$C$4+B710))*inputs!$B$4)</f>
        <v>8212</v>
      </c>
      <c r="E710" s="16">
        <f>MAX(0, (calculations!A710-inputs!$C$5)*inputs!$B$5)</f>
        <v>0</v>
      </c>
      <c r="F710" s="19">
        <f>MAX(0,inputs!$B$13*(MIN(calculations!A710,inputs!$C$14)-inputs!$C$13))+MAX(0,inputs!$B$14*(calculations!A710-inputs!$C$14))</f>
        <v>5405.85</v>
      </c>
      <c r="G710" s="22">
        <f>MAX(MIN((calculations!A710-inputs!$B$21)/10000,100%),0) * inputs!$B$18</f>
        <v>2636.4</v>
      </c>
      <c r="H710" s="24">
        <f>MIN(inputs!$B$32,A710)</f>
        <v>20000</v>
      </c>
      <c r="I710" s="24">
        <f>inputs!$B$29*(1+inputs!$B$33)-MAX(0,inputs!$B$31*(H710-inputs!$B$30))</f>
        <v>46486.999999999993</v>
      </c>
      <c r="J710" s="19">
        <f>$H710+(INT(COLUMN(J$1)/2) - 5) * ($A710-$H710)/9</f>
        <v>20000</v>
      </c>
      <c r="K710" s="24">
        <f>MAX(0,I710*(1+inputs!$B$33)-MAX(0,inputs!$B$31*(J710-inputs!$B$30)))</f>
        <v>47184.304999999986</v>
      </c>
      <c r="L710" s="19">
        <f>$H710+(INT(COLUMN(L$1)/2) - 5) * ($A710-$H710)/9</f>
        <v>25644.444444444445</v>
      </c>
      <c r="M710" s="24">
        <f>MAX(0,K710*(1+inputs!$B$33)-MAX(0,inputs!$B$31*(L710-inputs!$B$30)))</f>
        <v>47400.629574999977</v>
      </c>
      <c r="N710" s="19">
        <f>$H710+(INT(COLUMN(N$1)/2) - 5) * ($A710-$H710)/9</f>
        <v>31288.888888888891</v>
      </c>
      <c r="O710" s="24">
        <f>MAX(0,M710*(1+inputs!$B$33)-MAX(0,inputs!$B$31*(N710-inputs!$B$30)))</f>
        <v>47112.199018624968</v>
      </c>
      <c r="P710" s="19">
        <f>$H710+(INT(COLUMN(P$1)/2) - 5) * ($A710-$H710)/9</f>
        <v>36933.333333333328</v>
      </c>
      <c r="Q710" s="24">
        <f>MAX(0,O710*(1+inputs!$B$33)-MAX(0,inputs!$B$31*(P710-inputs!$B$30)))</f>
        <v>46311.442003904333</v>
      </c>
      <c r="R710" s="19">
        <f>$H710+(INT(COLUMN(R$1)/2) - 5) * ($A710-$H710)/9</f>
        <v>42577.777777777781</v>
      </c>
      <c r="S710" s="24">
        <f>MAX(0,Q710*(1+inputs!$B$33)-MAX(0,inputs!$B$31*(R710-inputs!$B$30)))</f>
        <v>44990.673633962891</v>
      </c>
      <c r="T710" s="19">
        <f>$H710+(INT(COLUMN(T$1)/2) - 5) * ($A710-$H710)/9</f>
        <v>48222.222222222219</v>
      </c>
      <c r="U710" s="24">
        <f>MAX(0,S710*(1+inputs!$B$33)-MAX(0,inputs!$B$31*(T710-inputs!$B$30)))</f>
        <v>43142.093738472329</v>
      </c>
      <c r="V710" s="19">
        <f>$H710+(INT(COLUMN(V$1)/2) - 5) * ($A710-$H710)/9</f>
        <v>53866.666666666664</v>
      </c>
      <c r="W710" s="24">
        <f>MAX(0,U710*(1+inputs!$B$33)-MAX(0,inputs!$B$31*(V710-inputs!$B$30)))</f>
        <v>40757.785144549409</v>
      </c>
      <c r="X710" s="19">
        <f>$H710+(INT(COLUMN(X$1)/2) - 5) * ($A710-$H710)/9</f>
        <v>59511.111111111109</v>
      </c>
      <c r="Y710" s="24">
        <f>MAX(0,W710*(1+inputs!$B$33)-MAX(0,inputs!$B$31*(X710-inputs!$B$30)))</f>
        <v>37829.711921717644</v>
      </c>
      <c r="Z710" s="19">
        <f>IF(inputs!$B$27="YES",MAX(0,inputs!$B$31*(X710-inputs!$B$30)),0)</f>
        <v>0</v>
      </c>
      <c r="AA710" s="3">
        <f t="shared" si="49"/>
        <v>23794.25</v>
      </c>
      <c r="AB710" s="1">
        <f t="shared" si="50"/>
        <v>0.42</v>
      </c>
      <c r="AC710" s="8">
        <f t="shared" si="47"/>
        <v>47005.75</v>
      </c>
    </row>
    <row r="711" spans="1:29" x14ac:dyDescent="0.2">
      <c r="A711" s="11">
        <f t="shared" si="48"/>
        <v>70900</v>
      </c>
      <c r="B711" s="15">
        <f>inputs!$C$3-MAX(0,MIN((calculations!A711-inputs!$B$8)*0.5,inputs!$C$3))+IF(AND(inputs!$B$23="YES",A711&lt;=inputs!$B$25),inputs!$B$24,0)</f>
        <v>12570</v>
      </c>
      <c r="C711" s="15">
        <f>MAX(0,MIN(A711-B711,inputs!$C$4)*inputs!$B$3)</f>
        <v>7540</v>
      </c>
      <c r="D711" s="16">
        <f>MAX(0,(MIN(A711,inputs!$C$5)-(inputs!$C$4+B711))*inputs!$B$4)</f>
        <v>8252</v>
      </c>
      <c r="E711" s="16">
        <f>MAX(0, (calculations!A711-inputs!$C$5)*inputs!$B$5)</f>
        <v>0</v>
      </c>
      <c r="F711" s="19">
        <f>MAX(0,inputs!$B$13*(MIN(calculations!A711,inputs!$C$14)-inputs!$C$13))+MAX(0,inputs!$B$14*(calculations!A711-inputs!$C$14))</f>
        <v>5407.85</v>
      </c>
      <c r="G711" s="22">
        <f>MAX(MIN((calculations!A711-inputs!$B$21)/10000,100%),0) * inputs!$B$18</f>
        <v>2636.4</v>
      </c>
      <c r="H711" s="24">
        <f>MIN(inputs!$B$32,A711)</f>
        <v>20000</v>
      </c>
      <c r="I711" s="24">
        <f>inputs!$B$29*(1+inputs!$B$33)-MAX(0,inputs!$B$31*(H711-inputs!$B$30))</f>
        <v>46486.999999999993</v>
      </c>
      <c r="J711" s="19">
        <f>$H711+(INT(COLUMN(J$1)/2) - 5) * ($A711-$H711)/9</f>
        <v>20000</v>
      </c>
      <c r="K711" s="24">
        <f>MAX(0,I711*(1+inputs!$B$33)-MAX(0,inputs!$B$31*(J711-inputs!$B$30)))</f>
        <v>47184.304999999986</v>
      </c>
      <c r="L711" s="19">
        <f>$H711+(INT(COLUMN(L$1)/2) - 5) * ($A711-$H711)/9</f>
        <v>25655.555555555555</v>
      </c>
      <c r="M711" s="24">
        <f>MAX(0,K711*(1+inputs!$B$33)-MAX(0,inputs!$B$31*(L711-inputs!$B$30)))</f>
        <v>47399.629574999977</v>
      </c>
      <c r="N711" s="19">
        <f>$H711+(INT(COLUMN(N$1)/2) - 5) * ($A711-$H711)/9</f>
        <v>31311.111111111109</v>
      </c>
      <c r="O711" s="24">
        <f>MAX(0,M711*(1+inputs!$B$33)-MAX(0,inputs!$B$31*(N711-inputs!$B$30)))</f>
        <v>47109.184018624968</v>
      </c>
      <c r="P711" s="19">
        <f>$H711+(INT(COLUMN(P$1)/2) - 5) * ($A711-$H711)/9</f>
        <v>36966.666666666672</v>
      </c>
      <c r="Q711" s="24">
        <f>MAX(0,O711*(1+inputs!$B$33)-MAX(0,inputs!$B$31*(P711-inputs!$B$30)))</f>
        <v>46305.381778904339</v>
      </c>
      <c r="R711" s="19">
        <f>$H711+(INT(COLUMN(R$1)/2) - 5) * ($A711-$H711)/9</f>
        <v>42622.222222222219</v>
      </c>
      <c r="S711" s="24">
        <f>MAX(0,Q711*(1+inputs!$B$33)-MAX(0,inputs!$B$31*(R711-inputs!$B$30)))</f>
        <v>44980.522505587898</v>
      </c>
      <c r="T711" s="19">
        <f>$H711+(INT(COLUMN(T$1)/2) - 5) * ($A711-$H711)/9</f>
        <v>48277.777777777781</v>
      </c>
      <c r="U711" s="24">
        <f>MAX(0,S711*(1+inputs!$B$33)-MAX(0,inputs!$B$31*(T711-inputs!$B$30)))</f>
        <v>43126.790343171713</v>
      </c>
      <c r="V711" s="19">
        <f>$H711+(INT(COLUMN(V$1)/2) - 5) * ($A711-$H711)/9</f>
        <v>53933.333333333336</v>
      </c>
      <c r="W711" s="24">
        <f>MAX(0,U711*(1+inputs!$B$33)-MAX(0,inputs!$B$31*(V711-inputs!$B$30)))</f>
        <v>40736.252198319286</v>
      </c>
      <c r="X711" s="19">
        <f>$H711+(INT(COLUMN(X$1)/2) - 5) * ($A711-$H711)/9</f>
        <v>59588.888888888891</v>
      </c>
      <c r="Y711" s="24">
        <f>MAX(0,W711*(1+inputs!$B$33)-MAX(0,inputs!$B$31*(X711-inputs!$B$30)))</f>
        <v>37800.855981294066</v>
      </c>
      <c r="Z711" s="19">
        <f>IF(inputs!$B$27="YES",MAX(0,inputs!$B$31*(X711-inputs!$B$30)),0)</f>
        <v>0</v>
      </c>
      <c r="AA711" s="3">
        <f t="shared" si="49"/>
        <v>23836.25</v>
      </c>
      <c r="AB711" s="1">
        <f t="shared" si="50"/>
        <v>0.42</v>
      </c>
      <c r="AC711" s="8">
        <f t="shared" si="47"/>
        <v>47063.75</v>
      </c>
    </row>
    <row r="712" spans="1:29" x14ac:dyDescent="0.2">
      <c r="A712" s="11">
        <f t="shared" si="48"/>
        <v>71000</v>
      </c>
      <c r="B712" s="15">
        <f>inputs!$C$3-MAX(0,MIN((calculations!A712-inputs!$B$8)*0.5,inputs!$C$3))+IF(AND(inputs!$B$23="YES",A712&lt;=inputs!$B$25),inputs!$B$24,0)</f>
        <v>12570</v>
      </c>
      <c r="C712" s="15">
        <f>MAX(0,MIN(A712-B712,inputs!$C$4)*inputs!$B$3)</f>
        <v>7540</v>
      </c>
      <c r="D712" s="16">
        <f>MAX(0,(MIN(A712,inputs!$C$5)-(inputs!$C$4+B712))*inputs!$B$4)</f>
        <v>8292</v>
      </c>
      <c r="E712" s="16">
        <f>MAX(0, (calculations!A712-inputs!$C$5)*inputs!$B$5)</f>
        <v>0</v>
      </c>
      <c r="F712" s="19">
        <f>MAX(0,inputs!$B$13*(MIN(calculations!A712,inputs!$C$14)-inputs!$C$13))+MAX(0,inputs!$B$14*(calculations!A712-inputs!$C$14))</f>
        <v>5409.85</v>
      </c>
      <c r="G712" s="22">
        <f>MAX(MIN((calculations!A712-inputs!$B$21)/10000,100%),0) * inputs!$B$18</f>
        <v>2636.4</v>
      </c>
      <c r="H712" s="24">
        <f>MIN(inputs!$B$32,A712)</f>
        <v>20000</v>
      </c>
      <c r="I712" s="24">
        <f>inputs!$B$29*(1+inputs!$B$33)-MAX(0,inputs!$B$31*(H712-inputs!$B$30))</f>
        <v>46486.999999999993</v>
      </c>
      <c r="J712" s="19">
        <f>$H712+(INT(COLUMN(J$1)/2) - 5) * ($A712-$H712)/9</f>
        <v>20000</v>
      </c>
      <c r="K712" s="24">
        <f>MAX(0,I712*(1+inputs!$B$33)-MAX(0,inputs!$B$31*(J712-inputs!$B$30)))</f>
        <v>47184.304999999986</v>
      </c>
      <c r="L712" s="19">
        <f>$H712+(INT(COLUMN(L$1)/2) - 5) * ($A712-$H712)/9</f>
        <v>25666.666666666668</v>
      </c>
      <c r="M712" s="24">
        <f>MAX(0,K712*(1+inputs!$B$33)-MAX(0,inputs!$B$31*(L712-inputs!$B$30)))</f>
        <v>47398.629574999977</v>
      </c>
      <c r="N712" s="19">
        <f>$H712+(INT(COLUMN(N$1)/2) - 5) * ($A712-$H712)/9</f>
        <v>31333.333333333336</v>
      </c>
      <c r="O712" s="24">
        <f>MAX(0,M712*(1+inputs!$B$33)-MAX(0,inputs!$B$31*(N712-inputs!$B$30)))</f>
        <v>47106.169018624969</v>
      </c>
      <c r="P712" s="19">
        <f>$H712+(INT(COLUMN(P$1)/2) - 5) * ($A712-$H712)/9</f>
        <v>37000</v>
      </c>
      <c r="Q712" s="24">
        <f>MAX(0,O712*(1+inputs!$B$33)-MAX(0,inputs!$B$31*(P712-inputs!$B$30)))</f>
        <v>46299.321553904338</v>
      </c>
      <c r="R712" s="19">
        <f>$H712+(INT(COLUMN(R$1)/2) - 5) * ($A712-$H712)/9</f>
        <v>42666.666666666672</v>
      </c>
      <c r="S712" s="24">
        <f>MAX(0,Q712*(1+inputs!$B$33)-MAX(0,inputs!$B$31*(R712-inputs!$B$30)))</f>
        <v>44970.371377212898</v>
      </c>
      <c r="T712" s="19">
        <f>$H712+(INT(COLUMN(T$1)/2) - 5) * ($A712-$H712)/9</f>
        <v>48333.333333333328</v>
      </c>
      <c r="U712" s="24">
        <f>MAX(0,S712*(1+inputs!$B$33)-MAX(0,inputs!$B$31*(T712-inputs!$B$30)))</f>
        <v>43111.486947871083</v>
      </c>
      <c r="V712" s="19">
        <f>$H712+(INT(COLUMN(V$1)/2) - 5) * ($A712-$H712)/9</f>
        <v>54000</v>
      </c>
      <c r="W712" s="24">
        <f>MAX(0,U712*(1+inputs!$B$33)-MAX(0,inputs!$B$31*(V712-inputs!$B$30)))</f>
        <v>40714.71925208914</v>
      </c>
      <c r="X712" s="19">
        <f>$H712+(INT(COLUMN(X$1)/2) - 5) * ($A712-$H712)/9</f>
        <v>59666.666666666664</v>
      </c>
      <c r="Y712" s="24">
        <f>MAX(0,W712*(1+inputs!$B$33)-MAX(0,inputs!$B$31*(X712-inputs!$B$30)))</f>
        <v>37772.000040870473</v>
      </c>
      <c r="Z712" s="19">
        <f>IF(inputs!$B$27="YES",MAX(0,inputs!$B$31*(X712-inputs!$B$30)),0)</f>
        <v>0</v>
      </c>
      <c r="AA712" s="3">
        <f t="shared" si="49"/>
        <v>23878.25</v>
      </c>
      <c r="AB712" s="1">
        <f t="shared" si="50"/>
        <v>0.42</v>
      </c>
      <c r="AC712" s="8">
        <f t="shared" si="47"/>
        <v>47121.75</v>
      </c>
    </row>
    <row r="713" spans="1:29" x14ac:dyDescent="0.2">
      <c r="A713" s="11">
        <f t="shared" si="48"/>
        <v>71100</v>
      </c>
      <c r="B713" s="15">
        <f>inputs!$C$3-MAX(0,MIN((calculations!A713-inputs!$B$8)*0.5,inputs!$C$3))+IF(AND(inputs!$B$23="YES",A713&lt;=inputs!$B$25),inputs!$B$24,0)</f>
        <v>12570</v>
      </c>
      <c r="C713" s="15">
        <f>MAX(0,MIN(A713-B713,inputs!$C$4)*inputs!$B$3)</f>
        <v>7540</v>
      </c>
      <c r="D713" s="16">
        <f>MAX(0,(MIN(A713,inputs!$C$5)-(inputs!$C$4+B713))*inputs!$B$4)</f>
        <v>8332</v>
      </c>
      <c r="E713" s="16">
        <f>MAX(0, (calculations!A713-inputs!$C$5)*inputs!$B$5)</f>
        <v>0</v>
      </c>
      <c r="F713" s="19">
        <f>MAX(0,inputs!$B$13*(MIN(calculations!A713,inputs!$C$14)-inputs!$C$13))+MAX(0,inputs!$B$14*(calculations!A713-inputs!$C$14))</f>
        <v>5411.85</v>
      </c>
      <c r="G713" s="22">
        <f>MAX(MIN((calculations!A713-inputs!$B$21)/10000,100%),0) * inputs!$B$18</f>
        <v>2636.4</v>
      </c>
      <c r="H713" s="24">
        <f>MIN(inputs!$B$32,A713)</f>
        <v>20000</v>
      </c>
      <c r="I713" s="24">
        <f>inputs!$B$29*(1+inputs!$B$33)-MAX(0,inputs!$B$31*(H713-inputs!$B$30))</f>
        <v>46486.999999999993</v>
      </c>
      <c r="J713" s="19">
        <f>$H713+(INT(COLUMN(J$1)/2) - 5) * ($A713-$H713)/9</f>
        <v>20000</v>
      </c>
      <c r="K713" s="24">
        <f>MAX(0,I713*(1+inputs!$B$33)-MAX(0,inputs!$B$31*(J713-inputs!$B$30)))</f>
        <v>47184.304999999986</v>
      </c>
      <c r="L713" s="19">
        <f>$H713+(INT(COLUMN(L$1)/2) - 5) * ($A713-$H713)/9</f>
        <v>25677.777777777777</v>
      </c>
      <c r="M713" s="24">
        <f>MAX(0,K713*(1+inputs!$B$33)-MAX(0,inputs!$B$31*(L713-inputs!$B$30)))</f>
        <v>47397.629574999977</v>
      </c>
      <c r="N713" s="19">
        <f>$H713+(INT(COLUMN(N$1)/2) - 5) * ($A713-$H713)/9</f>
        <v>31355.555555555555</v>
      </c>
      <c r="O713" s="24">
        <f>MAX(0,M713*(1+inputs!$B$33)-MAX(0,inputs!$B$31*(N713-inputs!$B$30)))</f>
        <v>47103.154018624969</v>
      </c>
      <c r="P713" s="19">
        <f>$H713+(INT(COLUMN(P$1)/2) - 5) * ($A713-$H713)/9</f>
        <v>37033.333333333328</v>
      </c>
      <c r="Q713" s="24">
        <f>MAX(0,O713*(1+inputs!$B$33)-MAX(0,inputs!$B$31*(P713-inputs!$B$30)))</f>
        <v>46293.261328904337</v>
      </c>
      <c r="R713" s="19">
        <f>$H713+(INT(COLUMN(R$1)/2) - 5) * ($A713-$H713)/9</f>
        <v>42711.111111111109</v>
      </c>
      <c r="S713" s="24">
        <f>MAX(0,Q713*(1+inputs!$B$33)-MAX(0,inputs!$B$31*(R713-inputs!$B$30)))</f>
        <v>44960.220248837897</v>
      </c>
      <c r="T713" s="19">
        <f>$H713+(INT(COLUMN(T$1)/2) - 5) * ($A713-$H713)/9</f>
        <v>48388.888888888891</v>
      </c>
      <c r="U713" s="24">
        <f>MAX(0,S713*(1+inputs!$B$33)-MAX(0,inputs!$B$31*(T713-inputs!$B$30)))</f>
        <v>43096.183552570459</v>
      </c>
      <c r="V713" s="19">
        <f>$H713+(INT(COLUMN(V$1)/2) - 5) * ($A713-$H713)/9</f>
        <v>54066.666666666664</v>
      </c>
      <c r="W713" s="24">
        <f>MAX(0,U713*(1+inputs!$B$33)-MAX(0,inputs!$B$31*(V713-inputs!$B$30)))</f>
        <v>40693.18630585901</v>
      </c>
      <c r="X713" s="19">
        <f>$H713+(INT(COLUMN(X$1)/2) - 5) * ($A713-$H713)/9</f>
        <v>59744.444444444445</v>
      </c>
      <c r="Y713" s="24">
        <f>MAX(0,W713*(1+inputs!$B$33)-MAX(0,inputs!$B$31*(X713-inputs!$B$30)))</f>
        <v>37743.144100446887</v>
      </c>
      <c r="Z713" s="19">
        <f>IF(inputs!$B$27="YES",MAX(0,inputs!$B$31*(X713-inputs!$B$30)),0)</f>
        <v>0</v>
      </c>
      <c r="AA713" s="3">
        <f t="shared" si="49"/>
        <v>23920.25</v>
      </c>
      <c r="AB713" s="1">
        <f t="shared" si="50"/>
        <v>0.42</v>
      </c>
      <c r="AC713" s="8">
        <f t="shared" si="47"/>
        <v>47179.75</v>
      </c>
    </row>
    <row r="714" spans="1:29" x14ac:dyDescent="0.2">
      <c r="A714" s="11">
        <f t="shared" si="48"/>
        <v>71200</v>
      </c>
      <c r="B714" s="15">
        <f>inputs!$C$3-MAX(0,MIN((calculations!A714-inputs!$B$8)*0.5,inputs!$C$3))+IF(AND(inputs!$B$23="YES",A714&lt;=inputs!$B$25),inputs!$B$24,0)</f>
        <v>12570</v>
      </c>
      <c r="C714" s="15">
        <f>MAX(0,MIN(A714-B714,inputs!$C$4)*inputs!$B$3)</f>
        <v>7540</v>
      </c>
      <c r="D714" s="16">
        <f>MAX(0,(MIN(A714,inputs!$C$5)-(inputs!$C$4+B714))*inputs!$B$4)</f>
        <v>8372</v>
      </c>
      <c r="E714" s="16">
        <f>MAX(0, (calculations!A714-inputs!$C$5)*inputs!$B$5)</f>
        <v>0</v>
      </c>
      <c r="F714" s="19">
        <f>MAX(0,inputs!$B$13*(MIN(calculations!A714,inputs!$C$14)-inputs!$C$13))+MAX(0,inputs!$B$14*(calculations!A714-inputs!$C$14))</f>
        <v>5413.85</v>
      </c>
      <c r="G714" s="22">
        <f>MAX(MIN((calculations!A714-inputs!$B$21)/10000,100%),0) * inputs!$B$18</f>
        <v>2636.4</v>
      </c>
      <c r="H714" s="24">
        <f>MIN(inputs!$B$32,A714)</f>
        <v>20000</v>
      </c>
      <c r="I714" s="24">
        <f>inputs!$B$29*(1+inputs!$B$33)-MAX(0,inputs!$B$31*(H714-inputs!$B$30))</f>
        <v>46486.999999999993</v>
      </c>
      <c r="J714" s="19">
        <f>$H714+(INT(COLUMN(J$1)/2) - 5) * ($A714-$H714)/9</f>
        <v>20000</v>
      </c>
      <c r="K714" s="24">
        <f>MAX(0,I714*(1+inputs!$B$33)-MAX(0,inputs!$B$31*(J714-inputs!$B$30)))</f>
        <v>47184.304999999986</v>
      </c>
      <c r="L714" s="19">
        <f>$H714+(INT(COLUMN(L$1)/2) - 5) * ($A714-$H714)/9</f>
        <v>25688.888888888891</v>
      </c>
      <c r="M714" s="24">
        <f>MAX(0,K714*(1+inputs!$B$33)-MAX(0,inputs!$B$31*(L714-inputs!$B$30)))</f>
        <v>47396.629574999977</v>
      </c>
      <c r="N714" s="19">
        <f>$H714+(INT(COLUMN(N$1)/2) - 5) * ($A714-$H714)/9</f>
        <v>31377.777777777777</v>
      </c>
      <c r="O714" s="24">
        <f>MAX(0,M714*(1+inputs!$B$33)-MAX(0,inputs!$B$31*(N714-inputs!$B$30)))</f>
        <v>47100.13901862497</v>
      </c>
      <c r="P714" s="19">
        <f>$H714+(INT(COLUMN(P$1)/2) - 5) * ($A714-$H714)/9</f>
        <v>37066.666666666672</v>
      </c>
      <c r="Q714" s="24">
        <f>MAX(0,O714*(1+inputs!$B$33)-MAX(0,inputs!$B$31*(P714-inputs!$B$30)))</f>
        <v>46287.201103904335</v>
      </c>
      <c r="R714" s="19">
        <f>$H714+(INT(COLUMN(R$1)/2) - 5) * ($A714-$H714)/9</f>
        <v>42755.555555555555</v>
      </c>
      <c r="S714" s="24">
        <f>MAX(0,Q714*(1+inputs!$B$33)-MAX(0,inputs!$B$31*(R714-inputs!$B$30)))</f>
        <v>44950.069120462897</v>
      </c>
      <c r="T714" s="19">
        <f>$H714+(INT(COLUMN(T$1)/2) - 5) * ($A714-$H714)/9</f>
        <v>48444.444444444445</v>
      </c>
      <c r="U714" s="24">
        <f>MAX(0,S714*(1+inputs!$B$33)-MAX(0,inputs!$B$31*(T714-inputs!$B$30)))</f>
        <v>43080.880157269836</v>
      </c>
      <c r="V714" s="19">
        <f>$H714+(INT(COLUMN(V$1)/2) - 5) * ($A714-$H714)/9</f>
        <v>54133.333333333336</v>
      </c>
      <c r="W714" s="24">
        <f>MAX(0,U714*(1+inputs!$B$33)-MAX(0,inputs!$B$31*(V714-inputs!$B$30)))</f>
        <v>40671.653359628879</v>
      </c>
      <c r="X714" s="19">
        <f>$H714+(INT(COLUMN(X$1)/2) - 5) * ($A714-$H714)/9</f>
        <v>59822.222222222219</v>
      </c>
      <c r="Y714" s="24">
        <f>MAX(0,W714*(1+inputs!$B$33)-MAX(0,inputs!$B$31*(X714-inputs!$B$30)))</f>
        <v>37714.288160023309</v>
      </c>
      <c r="Z714" s="19">
        <f>IF(inputs!$B$27="YES",MAX(0,inputs!$B$31*(X714-inputs!$B$30)),0)</f>
        <v>0</v>
      </c>
      <c r="AA714" s="3">
        <f t="shared" si="49"/>
        <v>23962.25</v>
      </c>
      <c r="AB714" s="1">
        <f t="shared" si="50"/>
        <v>0.42</v>
      </c>
      <c r="AC714" s="8">
        <f t="shared" si="47"/>
        <v>47237.75</v>
      </c>
    </row>
    <row r="715" spans="1:29" x14ac:dyDescent="0.2">
      <c r="A715" s="11">
        <f t="shared" si="48"/>
        <v>71300</v>
      </c>
      <c r="B715" s="15">
        <f>inputs!$C$3-MAX(0,MIN((calculations!A715-inputs!$B$8)*0.5,inputs!$C$3))+IF(AND(inputs!$B$23="YES",A715&lt;=inputs!$B$25),inputs!$B$24,0)</f>
        <v>12570</v>
      </c>
      <c r="C715" s="15">
        <f>MAX(0,MIN(A715-B715,inputs!$C$4)*inputs!$B$3)</f>
        <v>7540</v>
      </c>
      <c r="D715" s="16">
        <f>MAX(0,(MIN(A715,inputs!$C$5)-(inputs!$C$4+B715))*inputs!$B$4)</f>
        <v>8412</v>
      </c>
      <c r="E715" s="16">
        <f>MAX(0, (calculations!A715-inputs!$C$5)*inputs!$B$5)</f>
        <v>0</v>
      </c>
      <c r="F715" s="19">
        <f>MAX(0,inputs!$B$13*(MIN(calculations!A715,inputs!$C$14)-inputs!$C$13))+MAX(0,inputs!$B$14*(calculations!A715-inputs!$C$14))</f>
        <v>5415.85</v>
      </c>
      <c r="G715" s="22">
        <f>MAX(MIN((calculations!A715-inputs!$B$21)/10000,100%),0) * inputs!$B$18</f>
        <v>2636.4</v>
      </c>
      <c r="H715" s="24">
        <f>MIN(inputs!$B$32,A715)</f>
        <v>20000</v>
      </c>
      <c r="I715" s="24">
        <f>inputs!$B$29*(1+inputs!$B$33)-MAX(0,inputs!$B$31*(H715-inputs!$B$30))</f>
        <v>46486.999999999993</v>
      </c>
      <c r="J715" s="19">
        <f>$H715+(INT(COLUMN(J$1)/2) - 5) * ($A715-$H715)/9</f>
        <v>20000</v>
      </c>
      <c r="K715" s="24">
        <f>MAX(0,I715*(1+inputs!$B$33)-MAX(0,inputs!$B$31*(J715-inputs!$B$30)))</f>
        <v>47184.304999999986</v>
      </c>
      <c r="L715" s="19">
        <f>$H715+(INT(COLUMN(L$1)/2) - 5) * ($A715-$H715)/9</f>
        <v>25700</v>
      </c>
      <c r="M715" s="24">
        <f>MAX(0,K715*(1+inputs!$B$33)-MAX(0,inputs!$B$31*(L715-inputs!$B$30)))</f>
        <v>47395.629574999977</v>
      </c>
      <c r="N715" s="19">
        <f>$H715+(INT(COLUMN(N$1)/2) - 5) * ($A715-$H715)/9</f>
        <v>31400</v>
      </c>
      <c r="O715" s="24">
        <f>MAX(0,M715*(1+inputs!$B$33)-MAX(0,inputs!$B$31*(N715-inputs!$B$30)))</f>
        <v>47097.124018624971</v>
      </c>
      <c r="P715" s="19">
        <f>$H715+(INT(COLUMN(P$1)/2) - 5) * ($A715-$H715)/9</f>
        <v>37100</v>
      </c>
      <c r="Q715" s="24">
        <f>MAX(0,O715*(1+inputs!$B$33)-MAX(0,inputs!$B$31*(P715-inputs!$B$30)))</f>
        <v>46281.140878904342</v>
      </c>
      <c r="R715" s="19">
        <f>$H715+(INT(COLUMN(R$1)/2) - 5) * ($A715-$H715)/9</f>
        <v>42800</v>
      </c>
      <c r="S715" s="24">
        <f>MAX(0,Q715*(1+inputs!$B$33)-MAX(0,inputs!$B$31*(R715-inputs!$B$30)))</f>
        <v>44939.917992087903</v>
      </c>
      <c r="T715" s="19">
        <f>$H715+(INT(COLUMN(T$1)/2) - 5) * ($A715-$H715)/9</f>
        <v>48500</v>
      </c>
      <c r="U715" s="24">
        <f>MAX(0,S715*(1+inputs!$B$33)-MAX(0,inputs!$B$31*(T715-inputs!$B$30)))</f>
        <v>43065.576761969212</v>
      </c>
      <c r="V715" s="19">
        <f>$H715+(INT(COLUMN(V$1)/2) - 5) * ($A715-$H715)/9</f>
        <v>54200</v>
      </c>
      <c r="W715" s="24">
        <f>MAX(0,U715*(1+inputs!$B$33)-MAX(0,inputs!$B$31*(V715-inputs!$B$30)))</f>
        <v>40650.120413398741</v>
      </c>
      <c r="X715" s="19">
        <f>$H715+(INT(COLUMN(X$1)/2) - 5) * ($A715-$H715)/9</f>
        <v>59900</v>
      </c>
      <c r="Y715" s="24">
        <f>MAX(0,W715*(1+inputs!$B$33)-MAX(0,inputs!$B$31*(X715-inputs!$B$30)))</f>
        <v>37685.432219599716</v>
      </c>
      <c r="Z715" s="19">
        <f>IF(inputs!$B$27="YES",MAX(0,inputs!$B$31*(X715-inputs!$B$30)),0)</f>
        <v>0</v>
      </c>
      <c r="AA715" s="3">
        <f t="shared" si="49"/>
        <v>24004.25</v>
      </c>
      <c r="AB715" s="1">
        <f t="shared" si="50"/>
        <v>0.42</v>
      </c>
      <c r="AC715" s="8">
        <f t="shared" si="47"/>
        <v>47295.75</v>
      </c>
    </row>
    <row r="716" spans="1:29" x14ac:dyDescent="0.2">
      <c r="A716" s="11">
        <f t="shared" si="48"/>
        <v>71400</v>
      </c>
      <c r="B716" s="15">
        <f>inputs!$C$3-MAX(0,MIN((calculations!A716-inputs!$B$8)*0.5,inputs!$C$3))+IF(AND(inputs!$B$23="YES",A716&lt;=inputs!$B$25),inputs!$B$24,0)</f>
        <v>12570</v>
      </c>
      <c r="C716" s="15">
        <f>MAX(0,MIN(A716-B716,inputs!$C$4)*inputs!$B$3)</f>
        <v>7540</v>
      </c>
      <c r="D716" s="16">
        <f>MAX(0,(MIN(A716,inputs!$C$5)-(inputs!$C$4+B716))*inputs!$B$4)</f>
        <v>8452</v>
      </c>
      <c r="E716" s="16">
        <f>MAX(0, (calculations!A716-inputs!$C$5)*inputs!$B$5)</f>
        <v>0</v>
      </c>
      <c r="F716" s="19">
        <f>MAX(0,inputs!$B$13*(MIN(calculations!A716,inputs!$C$14)-inputs!$C$13))+MAX(0,inputs!$B$14*(calculations!A716-inputs!$C$14))</f>
        <v>5417.85</v>
      </c>
      <c r="G716" s="22">
        <f>MAX(MIN((calculations!A716-inputs!$B$21)/10000,100%),0) * inputs!$B$18</f>
        <v>2636.4</v>
      </c>
      <c r="H716" s="24">
        <f>MIN(inputs!$B$32,A716)</f>
        <v>20000</v>
      </c>
      <c r="I716" s="24">
        <f>inputs!$B$29*(1+inputs!$B$33)-MAX(0,inputs!$B$31*(H716-inputs!$B$30))</f>
        <v>46486.999999999993</v>
      </c>
      <c r="J716" s="19">
        <f>$H716+(INT(COLUMN(J$1)/2) - 5) * ($A716-$H716)/9</f>
        <v>20000</v>
      </c>
      <c r="K716" s="24">
        <f>MAX(0,I716*(1+inputs!$B$33)-MAX(0,inputs!$B$31*(J716-inputs!$B$30)))</f>
        <v>47184.304999999986</v>
      </c>
      <c r="L716" s="19">
        <f>$H716+(INT(COLUMN(L$1)/2) - 5) * ($A716-$H716)/9</f>
        <v>25711.111111111109</v>
      </c>
      <c r="M716" s="24">
        <f>MAX(0,K716*(1+inputs!$B$33)-MAX(0,inputs!$B$31*(L716-inputs!$B$30)))</f>
        <v>47394.629574999977</v>
      </c>
      <c r="N716" s="19">
        <f>$H716+(INT(COLUMN(N$1)/2) - 5) * ($A716-$H716)/9</f>
        <v>31422.222222222223</v>
      </c>
      <c r="O716" s="24">
        <f>MAX(0,M716*(1+inputs!$B$33)-MAX(0,inputs!$B$31*(N716-inputs!$B$30)))</f>
        <v>47094.109018624971</v>
      </c>
      <c r="P716" s="19">
        <f>$H716+(INT(COLUMN(P$1)/2) - 5) * ($A716-$H716)/9</f>
        <v>37133.333333333328</v>
      </c>
      <c r="Q716" s="24">
        <f>MAX(0,O716*(1+inputs!$B$33)-MAX(0,inputs!$B$31*(P716-inputs!$B$30)))</f>
        <v>46275.080653904341</v>
      </c>
      <c r="R716" s="19">
        <f>$H716+(INT(COLUMN(R$1)/2) - 5) * ($A716-$H716)/9</f>
        <v>42844.444444444445</v>
      </c>
      <c r="S716" s="24">
        <f>MAX(0,Q716*(1+inputs!$B$33)-MAX(0,inputs!$B$31*(R716-inputs!$B$30)))</f>
        <v>44929.766863712895</v>
      </c>
      <c r="T716" s="19">
        <f>$H716+(INT(COLUMN(T$1)/2) - 5) * ($A716-$H716)/9</f>
        <v>48555.555555555555</v>
      </c>
      <c r="U716" s="24">
        <f>MAX(0,S716*(1+inputs!$B$33)-MAX(0,inputs!$B$31*(T716-inputs!$B$30)))</f>
        <v>43050.273366668582</v>
      </c>
      <c r="V716" s="19">
        <f>$H716+(INT(COLUMN(V$1)/2) - 5) * ($A716-$H716)/9</f>
        <v>54266.666666666664</v>
      </c>
      <c r="W716" s="24">
        <f>MAX(0,U716*(1+inputs!$B$33)-MAX(0,inputs!$B$31*(V716-inputs!$B$30)))</f>
        <v>40628.587467168603</v>
      </c>
      <c r="X716" s="19">
        <f>$H716+(INT(COLUMN(X$1)/2) - 5) * ($A716-$H716)/9</f>
        <v>59977.777777777781</v>
      </c>
      <c r="Y716" s="24">
        <f>MAX(0,W716*(1+inputs!$B$33)-MAX(0,inputs!$B$31*(X716-inputs!$B$30)))</f>
        <v>37656.576279176123</v>
      </c>
      <c r="Z716" s="19">
        <f>IF(inputs!$B$27="YES",MAX(0,inputs!$B$31*(X716-inputs!$B$30)),0)</f>
        <v>0</v>
      </c>
      <c r="AA716" s="3">
        <f t="shared" si="49"/>
        <v>24046.25</v>
      </c>
      <c r="AB716" s="1">
        <f t="shared" si="50"/>
        <v>0.42</v>
      </c>
      <c r="AC716" s="8">
        <f t="shared" si="47"/>
        <v>47353.75</v>
      </c>
    </row>
    <row r="717" spans="1:29" x14ac:dyDescent="0.2">
      <c r="A717" s="11">
        <f t="shared" si="48"/>
        <v>71500</v>
      </c>
      <c r="B717" s="15">
        <f>inputs!$C$3-MAX(0,MIN((calculations!A717-inputs!$B$8)*0.5,inputs!$C$3))+IF(AND(inputs!$B$23="YES",A717&lt;=inputs!$B$25),inputs!$B$24,0)</f>
        <v>12570</v>
      </c>
      <c r="C717" s="15">
        <f>MAX(0,MIN(A717-B717,inputs!$C$4)*inputs!$B$3)</f>
        <v>7540</v>
      </c>
      <c r="D717" s="16">
        <f>MAX(0,(MIN(A717,inputs!$C$5)-(inputs!$C$4+B717))*inputs!$B$4)</f>
        <v>8492</v>
      </c>
      <c r="E717" s="16">
        <f>MAX(0, (calculations!A717-inputs!$C$5)*inputs!$B$5)</f>
        <v>0</v>
      </c>
      <c r="F717" s="19">
        <f>MAX(0,inputs!$B$13*(MIN(calculations!A717,inputs!$C$14)-inputs!$C$13))+MAX(0,inputs!$B$14*(calculations!A717-inputs!$C$14))</f>
        <v>5419.85</v>
      </c>
      <c r="G717" s="22">
        <f>MAX(MIN((calculations!A717-inputs!$B$21)/10000,100%),0) * inputs!$B$18</f>
        <v>2636.4</v>
      </c>
      <c r="H717" s="24">
        <f>MIN(inputs!$B$32,A717)</f>
        <v>20000</v>
      </c>
      <c r="I717" s="24">
        <f>inputs!$B$29*(1+inputs!$B$33)-MAX(0,inputs!$B$31*(H717-inputs!$B$30))</f>
        <v>46486.999999999993</v>
      </c>
      <c r="J717" s="19">
        <f>$H717+(INT(COLUMN(J$1)/2) - 5) * ($A717-$H717)/9</f>
        <v>20000</v>
      </c>
      <c r="K717" s="24">
        <f>MAX(0,I717*(1+inputs!$B$33)-MAX(0,inputs!$B$31*(J717-inputs!$B$30)))</f>
        <v>47184.304999999986</v>
      </c>
      <c r="L717" s="19">
        <f>$H717+(INT(COLUMN(L$1)/2) - 5) * ($A717-$H717)/9</f>
        <v>25722.222222222223</v>
      </c>
      <c r="M717" s="24">
        <f>MAX(0,K717*(1+inputs!$B$33)-MAX(0,inputs!$B$31*(L717-inputs!$B$30)))</f>
        <v>47393.629574999977</v>
      </c>
      <c r="N717" s="19">
        <f>$H717+(INT(COLUMN(N$1)/2) - 5) * ($A717-$H717)/9</f>
        <v>31444.444444444445</v>
      </c>
      <c r="O717" s="24">
        <f>MAX(0,M717*(1+inputs!$B$33)-MAX(0,inputs!$B$31*(N717-inputs!$B$30)))</f>
        <v>47091.094018624972</v>
      </c>
      <c r="P717" s="19">
        <f>$H717+(INT(COLUMN(P$1)/2) - 5) * ($A717-$H717)/9</f>
        <v>37166.666666666672</v>
      </c>
      <c r="Q717" s="24">
        <f>MAX(0,O717*(1+inputs!$B$33)-MAX(0,inputs!$B$31*(P717-inputs!$B$30)))</f>
        <v>46269.020428904339</v>
      </c>
      <c r="R717" s="19">
        <f>$H717+(INT(COLUMN(R$1)/2) - 5) * ($A717-$H717)/9</f>
        <v>42888.888888888891</v>
      </c>
      <c r="S717" s="24">
        <f>MAX(0,Q717*(1+inputs!$B$33)-MAX(0,inputs!$B$31*(R717-inputs!$B$30)))</f>
        <v>44919.615735337895</v>
      </c>
      <c r="T717" s="19">
        <f>$H717+(INT(COLUMN(T$1)/2) - 5) * ($A717-$H717)/9</f>
        <v>48611.111111111109</v>
      </c>
      <c r="U717" s="24">
        <f>MAX(0,S717*(1+inputs!$B$33)-MAX(0,inputs!$B$31*(T717-inputs!$B$30)))</f>
        <v>43034.969971367958</v>
      </c>
      <c r="V717" s="19">
        <f>$H717+(INT(COLUMN(V$1)/2) - 5) * ($A717-$H717)/9</f>
        <v>54333.333333333336</v>
      </c>
      <c r="W717" s="24">
        <f>MAX(0,U717*(1+inputs!$B$33)-MAX(0,inputs!$B$31*(V717-inputs!$B$30)))</f>
        <v>40607.054520938473</v>
      </c>
      <c r="X717" s="19">
        <f>$H717+(INT(COLUMN(X$1)/2) - 5) * ($A717-$H717)/9</f>
        <v>60055.555555555555</v>
      </c>
      <c r="Y717" s="24">
        <f>MAX(0,W717*(1+inputs!$B$33)-MAX(0,inputs!$B$31*(X717-inputs!$B$30)))</f>
        <v>37627.720338752544</v>
      </c>
      <c r="Z717" s="19">
        <f>IF(inputs!$B$27="YES",MAX(0,inputs!$B$31*(X717-inputs!$B$30)),0)</f>
        <v>0</v>
      </c>
      <c r="AA717" s="3">
        <f t="shared" si="49"/>
        <v>24088.25</v>
      </c>
      <c r="AB717" s="1">
        <f t="shared" si="50"/>
        <v>0.42</v>
      </c>
      <c r="AC717" s="8">
        <f t="shared" si="47"/>
        <v>47411.75</v>
      </c>
    </row>
    <row r="718" spans="1:29" x14ac:dyDescent="0.2">
      <c r="A718" s="11">
        <f t="shared" si="48"/>
        <v>71600</v>
      </c>
      <c r="B718" s="15">
        <f>inputs!$C$3-MAX(0,MIN((calculations!A718-inputs!$B$8)*0.5,inputs!$C$3))+IF(AND(inputs!$B$23="YES",A718&lt;=inputs!$B$25),inputs!$B$24,0)</f>
        <v>12570</v>
      </c>
      <c r="C718" s="15">
        <f>MAX(0,MIN(A718-B718,inputs!$C$4)*inputs!$B$3)</f>
        <v>7540</v>
      </c>
      <c r="D718" s="16">
        <f>MAX(0,(MIN(A718,inputs!$C$5)-(inputs!$C$4+B718))*inputs!$B$4)</f>
        <v>8532</v>
      </c>
      <c r="E718" s="16">
        <f>MAX(0, (calculations!A718-inputs!$C$5)*inputs!$B$5)</f>
        <v>0</v>
      </c>
      <c r="F718" s="19">
        <f>MAX(0,inputs!$B$13*(MIN(calculations!A718,inputs!$C$14)-inputs!$C$13))+MAX(0,inputs!$B$14*(calculations!A718-inputs!$C$14))</f>
        <v>5421.85</v>
      </c>
      <c r="G718" s="22">
        <f>MAX(MIN((calculations!A718-inputs!$B$21)/10000,100%),0) * inputs!$B$18</f>
        <v>2636.4</v>
      </c>
      <c r="H718" s="24">
        <f>MIN(inputs!$B$32,A718)</f>
        <v>20000</v>
      </c>
      <c r="I718" s="24">
        <f>inputs!$B$29*(1+inputs!$B$33)-MAX(0,inputs!$B$31*(H718-inputs!$B$30))</f>
        <v>46486.999999999993</v>
      </c>
      <c r="J718" s="19">
        <f>$H718+(INT(COLUMN(J$1)/2) - 5) * ($A718-$H718)/9</f>
        <v>20000</v>
      </c>
      <c r="K718" s="24">
        <f>MAX(0,I718*(1+inputs!$B$33)-MAX(0,inputs!$B$31*(J718-inputs!$B$30)))</f>
        <v>47184.304999999986</v>
      </c>
      <c r="L718" s="19">
        <f>$H718+(INT(COLUMN(L$1)/2) - 5) * ($A718-$H718)/9</f>
        <v>25733.333333333332</v>
      </c>
      <c r="M718" s="24">
        <f>MAX(0,K718*(1+inputs!$B$33)-MAX(0,inputs!$B$31*(L718-inputs!$B$30)))</f>
        <v>47392.629574999977</v>
      </c>
      <c r="N718" s="19">
        <f>$H718+(INT(COLUMN(N$1)/2) - 5) * ($A718-$H718)/9</f>
        <v>31466.666666666664</v>
      </c>
      <c r="O718" s="24">
        <f>MAX(0,M718*(1+inputs!$B$33)-MAX(0,inputs!$B$31*(N718-inputs!$B$30)))</f>
        <v>47088.079018624972</v>
      </c>
      <c r="P718" s="19">
        <f>$H718+(INT(COLUMN(P$1)/2) - 5) * ($A718-$H718)/9</f>
        <v>37200</v>
      </c>
      <c r="Q718" s="24">
        <f>MAX(0,O718*(1+inputs!$B$33)-MAX(0,inputs!$B$31*(P718-inputs!$B$30)))</f>
        <v>46262.960203904338</v>
      </c>
      <c r="R718" s="19">
        <f>$H718+(INT(COLUMN(R$1)/2) - 5) * ($A718-$H718)/9</f>
        <v>42933.333333333328</v>
      </c>
      <c r="S718" s="24">
        <f>MAX(0,Q718*(1+inputs!$B$33)-MAX(0,inputs!$B$31*(R718-inputs!$B$30)))</f>
        <v>44909.464606962894</v>
      </c>
      <c r="T718" s="19">
        <f>$H718+(INT(COLUMN(T$1)/2) - 5) * ($A718-$H718)/9</f>
        <v>48666.666666666672</v>
      </c>
      <c r="U718" s="24">
        <f>MAX(0,S718*(1+inputs!$B$33)-MAX(0,inputs!$B$31*(T718-inputs!$B$30)))</f>
        <v>43019.666576067328</v>
      </c>
      <c r="V718" s="19">
        <f>$H718+(INT(COLUMN(V$1)/2) - 5) * ($A718-$H718)/9</f>
        <v>54400</v>
      </c>
      <c r="W718" s="24">
        <f>MAX(0,U718*(1+inputs!$B$33)-MAX(0,inputs!$B$31*(V718-inputs!$B$30)))</f>
        <v>40585.521574708328</v>
      </c>
      <c r="X718" s="19">
        <f>$H718+(INT(COLUMN(X$1)/2) - 5) * ($A718-$H718)/9</f>
        <v>60133.333333333336</v>
      </c>
      <c r="Y718" s="24">
        <f>MAX(0,W718*(1+inputs!$B$33)-MAX(0,inputs!$B$31*(X718-inputs!$B$30)))</f>
        <v>37598.864398328944</v>
      </c>
      <c r="Z718" s="19">
        <f>IF(inputs!$B$27="YES",MAX(0,inputs!$B$31*(X718-inputs!$B$30)),0)</f>
        <v>0</v>
      </c>
      <c r="AA718" s="3">
        <f t="shared" si="49"/>
        <v>24130.25</v>
      </c>
      <c r="AB718" s="1">
        <f t="shared" si="50"/>
        <v>0.42</v>
      </c>
      <c r="AC718" s="8">
        <f t="shared" si="47"/>
        <v>47469.75</v>
      </c>
    </row>
    <row r="719" spans="1:29" x14ac:dyDescent="0.2">
      <c r="A719" s="11">
        <f t="shared" si="48"/>
        <v>71700</v>
      </c>
      <c r="B719" s="15">
        <f>inputs!$C$3-MAX(0,MIN((calculations!A719-inputs!$B$8)*0.5,inputs!$C$3))+IF(AND(inputs!$B$23="YES",A719&lt;=inputs!$B$25),inputs!$B$24,0)</f>
        <v>12570</v>
      </c>
      <c r="C719" s="15">
        <f>MAX(0,MIN(A719-B719,inputs!$C$4)*inputs!$B$3)</f>
        <v>7540</v>
      </c>
      <c r="D719" s="16">
        <f>MAX(0,(MIN(A719,inputs!$C$5)-(inputs!$C$4+B719))*inputs!$B$4)</f>
        <v>8572</v>
      </c>
      <c r="E719" s="16">
        <f>MAX(0, (calculations!A719-inputs!$C$5)*inputs!$B$5)</f>
        <v>0</v>
      </c>
      <c r="F719" s="19">
        <f>MAX(0,inputs!$B$13*(MIN(calculations!A719,inputs!$C$14)-inputs!$C$13))+MAX(0,inputs!$B$14*(calculations!A719-inputs!$C$14))</f>
        <v>5423.85</v>
      </c>
      <c r="G719" s="22">
        <f>MAX(MIN((calculations!A719-inputs!$B$21)/10000,100%),0) * inputs!$B$18</f>
        <v>2636.4</v>
      </c>
      <c r="H719" s="24">
        <f>MIN(inputs!$B$32,A719)</f>
        <v>20000</v>
      </c>
      <c r="I719" s="24">
        <f>inputs!$B$29*(1+inputs!$B$33)-MAX(0,inputs!$B$31*(H719-inputs!$B$30))</f>
        <v>46486.999999999993</v>
      </c>
      <c r="J719" s="19">
        <f>$H719+(INT(COLUMN(J$1)/2) - 5) * ($A719-$H719)/9</f>
        <v>20000</v>
      </c>
      <c r="K719" s="24">
        <f>MAX(0,I719*(1+inputs!$B$33)-MAX(0,inputs!$B$31*(J719-inputs!$B$30)))</f>
        <v>47184.304999999986</v>
      </c>
      <c r="L719" s="19">
        <f>$H719+(INT(COLUMN(L$1)/2) - 5) * ($A719-$H719)/9</f>
        <v>25744.444444444445</v>
      </c>
      <c r="M719" s="24">
        <f>MAX(0,K719*(1+inputs!$B$33)-MAX(0,inputs!$B$31*(L719-inputs!$B$30)))</f>
        <v>47391.629574999977</v>
      </c>
      <c r="N719" s="19">
        <f>$H719+(INT(COLUMN(N$1)/2) - 5) * ($A719-$H719)/9</f>
        <v>31488.888888888891</v>
      </c>
      <c r="O719" s="24">
        <f>MAX(0,M719*(1+inputs!$B$33)-MAX(0,inputs!$B$31*(N719-inputs!$B$30)))</f>
        <v>47085.064018624973</v>
      </c>
      <c r="P719" s="19">
        <f>$H719+(INT(COLUMN(P$1)/2) - 5) * ($A719-$H719)/9</f>
        <v>37233.333333333328</v>
      </c>
      <c r="Q719" s="24">
        <f>MAX(0,O719*(1+inputs!$B$33)-MAX(0,inputs!$B$31*(P719-inputs!$B$30)))</f>
        <v>46256.899978904337</v>
      </c>
      <c r="R719" s="19">
        <f>$H719+(INT(COLUMN(R$1)/2) - 5) * ($A719-$H719)/9</f>
        <v>42977.777777777781</v>
      </c>
      <c r="S719" s="24">
        <f>MAX(0,Q719*(1+inputs!$B$33)-MAX(0,inputs!$B$31*(R719-inputs!$B$30)))</f>
        <v>44899.313478587894</v>
      </c>
      <c r="T719" s="19">
        <f>$H719+(INT(COLUMN(T$1)/2) - 5) * ($A719-$H719)/9</f>
        <v>48722.222222222219</v>
      </c>
      <c r="U719" s="24">
        <f>MAX(0,S719*(1+inputs!$B$33)-MAX(0,inputs!$B$31*(T719-inputs!$B$30)))</f>
        <v>43004.363180766704</v>
      </c>
      <c r="V719" s="19">
        <f>$H719+(INT(COLUMN(V$1)/2) - 5) * ($A719-$H719)/9</f>
        <v>54466.666666666664</v>
      </c>
      <c r="W719" s="24">
        <f>MAX(0,U719*(1+inputs!$B$33)-MAX(0,inputs!$B$31*(V719-inputs!$B$30)))</f>
        <v>40563.988628478197</v>
      </c>
      <c r="X719" s="19">
        <f>$H719+(INT(COLUMN(X$1)/2) - 5) * ($A719-$H719)/9</f>
        <v>60211.111111111109</v>
      </c>
      <c r="Y719" s="24">
        <f>MAX(0,W719*(1+inputs!$B$33)-MAX(0,inputs!$B$31*(X719-inputs!$B$30)))</f>
        <v>37570.008457905366</v>
      </c>
      <c r="Z719" s="19">
        <f>IF(inputs!$B$27="YES",MAX(0,inputs!$B$31*(X719-inputs!$B$30)),0)</f>
        <v>0</v>
      </c>
      <c r="AA719" s="3">
        <f t="shared" si="49"/>
        <v>24172.25</v>
      </c>
      <c r="AB719" s="1">
        <f t="shared" si="50"/>
        <v>0.42</v>
      </c>
      <c r="AC719" s="8">
        <f t="shared" si="47"/>
        <v>47527.75</v>
      </c>
    </row>
    <row r="720" spans="1:29" x14ac:dyDescent="0.2">
      <c r="A720" s="11">
        <f t="shared" si="48"/>
        <v>71800</v>
      </c>
      <c r="B720" s="15">
        <f>inputs!$C$3-MAX(0,MIN((calculations!A720-inputs!$B$8)*0.5,inputs!$C$3))+IF(AND(inputs!$B$23="YES",A720&lt;=inputs!$B$25),inputs!$B$24,0)</f>
        <v>12570</v>
      </c>
      <c r="C720" s="15">
        <f>MAX(0,MIN(A720-B720,inputs!$C$4)*inputs!$B$3)</f>
        <v>7540</v>
      </c>
      <c r="D720" s="16">
        <f>MAX(0,(MIN(A720,inputs!$C$5)-(inputs!$C$4+B720))*inputs!$B$4)</f>
        <v>8612</v>
      </c>
      <c r="E720" s="16">
        <f>MAX(0, (calculations!A720-inputs!$C$5)*inputs!$B$5)</f>
        <v>0</v>
      </c>
      <c r="F720" s="19">
        <f>MAX(0,inputs!$B$13*(MIN(calculations!A720,inputs!$C$14)-inputs!$C$13))+MAX(0,inputs!$B$14*(calculations!A720-inputs!$C$14))</f>
        <v>5425.85</v>
      </c>
      <c r="G720" s="22">
        <f>MAX(MIN((calculations!A720-inputs!$B$21)/10000,100%),0) * inputs!$B$18</f>
        <v>2636.4</v>
      </c>
      <c r="H720" s="24">
        <f>MIN(inputs!$B$32,A720)</f>
        <v>20000</v>
      </c>
      <c r="I720" s="24">
        <f>inputs!$B$29*(1+inputs!$B$33)-MAX(0,inputs!$B$31*(H720-inputs!$B$30))</f>
        <v>46486.999999999993</v>
      </c>
      <c r="J720" s="19">
        <f>$H720+(INT(COLUMN(J$1)/2) - 5) * ($A720-$H720)/9</f>
        <v>20000</v>
      </c>
      <c r="K720" s="24">
        <f>MAX(0,I720*(1+inputs!$B$33)-MAX(0,inputs!$B$31*(J720-inputs!$B$30)))</f>
        <v>47184.304999999986</v>
      </c>
      <c r="L720" s="19">
        <f>$H720+(INT(COLUMN(L$1)/2) - 5) * ($A720-$H720)/9</f>
        <v>25755.555555555555</v>
      </c>
      <c r="M720" s="24">
        <f>MAX(0,K720*(1+inputs!$B$33)-MAX(0,inputs!$B$31*(L720-inputs!$B$30)))</f>
        <v>47390.629574999977</v>
      </c>
      <c r="N720" s="19">
        <f>$H720+(INT(COLUMN(N$1)/2) - 5) * ($A720-$H720)/9</f>
        <v>31511.111111111109</v>
      </c>
      <c r="O720" s="24">
        <f>MAX(0,M720*(1+inputs!$B$33)-MAX(0,inputs!$B$31*(N720-inputs!$B$30)))</f>
        <v>47082.049018624966</v>
      </c>
      <c r="P720" s="19">
        <f>$H720+(INT(COLUMN(P$1)/2) - 5) * ($A720-$H720)/9</f>
        <v>37266.666666666672</v>
      </c>
      <c r="Q720" s="24">
        <f>MAX(0,O720*(1+inputs!$B$33)-MAX(0,inputs!$B$31*(P720-inputs!$B$30)))</f>
        <v>46250.839753904336</v>
      </c>
      <c r="R720" s="19">
        <f>$H720+(INT(COLUMN(R$1)/2) - 5) * ($A720-$H720)/9</f>
        <v>43022.222222222219</v>
      </c>
      <c r="S720" s="24">
        <f>MAX(0,Q720*(1+inputs!$B$33)-MAX(0,inputs!$B$31*(R720-inputs!$B$30)))</f>
        <v>44889.162350212893</v>
      </c>
      <c r="T720" s="19">
        <f>$H720+(INT(COLUMN(T$1)/2) - 5) * ($A720-$H720)/9</f>
        <v>48777.777777777781</v>
      </c>
      <c r="U720" s="24">
        <f>MAX(0,S720*(1+inputs!$B$33)-MAX(0,inputs!$B$31*(T720-inputs!$B$30)))</f>
        <v>42989.059785466081</v>
      </c>
      <c r="V720" s="19">
        <f>$H720+(INT(COLUMN(V$1)/2) - 5) * ($A720-$H720)/9</f>
        <v>54533.333333333336</v>
      </c>
      <c r="W720" s="24">
        <f>MAX(0,U720*(1+inputs!$B$33)-MAX(0,inputs!$B$31*(V720-inputs!$B$30)))</f>
        <v>40542.455682248066</v>
      </c>
      <c r="X720" s="19">
        <f>$H720+(INT(COLUMN(X$1)/2) - 5) * ($A720-$H720)/9</f>
        <v>60288.888888888891</v>
      </c>
      <c r="Y720" s="24">
        <f>MAX(0,W720*(1+inputs!$B$33)-MAX(0,inputs!$B$31*(X720-inputs!$B$30)))</f>
        <v>37541.15251748178</v>
      </c>
      <c r="Z720" s="19">
        <f>IF(inputs!$B$27="YES",MAX(0,inputs!$B$31*(X720-inputs!$B$30)),0)</f>
        <v>0</v>
      </c>
      <c r="AA720" s="3">
        <f t="shared" si="49"/>
        <v>24214.25</v>
      </c>
      <c r="AB720" s="1">
        <f t="shared" si="50"/>
        <v>0.42</v>
      </c>
      <c r="AC720" s="8">
        <f t="shared" si="47"/>
        <v>47585.75</v>
      </c>
    </row>
    <row r="721" spans="1:29" x14ac:dyDescent="0.2">
      <c r="A721" s="11">
        <f t="shared" si="48"/>
        <v>71900</v>
      </c>
      <c r="B721" s="15">
        <f>inputs!$C$3-MAX(0,MIN((calculations!A721-inputs!$B$8)*0.5,inputs!$C$3))+IF(AND(inputs!$B$23="YES",A721&lt;=inputs!$B$25),inputs!$B$24,0)</f>
        <v>12570</v>
      </c>
      <c r="C721" s="15">
        <f>MAX(0,MIN(A721-B721,inputs!$C$4)*inputs!$B$3)</f>
        <v>7540</v>
      </c>
      <c r="D721" s="16">
        <f>MAX(0,(MIN(A721,inputs!$C$5)-(inputs!$C$4+B721))*inputs!$B$4)</f>
        <v>8652</v>
      </c>
      <c r="E721" s="16">
        <f>MAX(0, (calculations!A721-inputs!$C$5)*inputs!$B$5)</f>
        <v>0</v>
      </c>
      <c r="F721" s="19">
        <f>MAX(0,inputs!$B$13*(MIN(calculations!A721,inputs!$C$14)-inputs!$C$13))+MAX(0,inputs!$B$14*(calculations!A721-inputs!$C$14))</f>
        <v>5427.85</v>
      </c>
      <c r="G721" s="22">
        <f>MAX(MIN((calculations!A721-inputs!$B$21)/10000,100%),0) * inputs!$B$18</f>
        <v>2636.4</v>
      </c>
      <c r="H721" s="24">
        <f>MIN(inputs!$B$32,A721)</f>
        <v>20000</v>
      </c>
      <c r="I721" s="24">
        <f>inputs!$B$29*(1+inputs!$B$33)-MAX(0,inputs!$B$31*(H721-inputs!$B$30))</f>
        <v>46486.999999999993</v>
      </c>
      <c r="J721" s="19">
        <f>$H721+(INT(COLUMN(J$1)/2) - 5) * ($A721-$H721)/9</f>
        <v>20000</v>
      </c>
      <c r="K721" s="24">
        <f>MAX(0,I721*(1+inputs!$B$33)-MAX(0,inputs!$B$31*(J721-inputs!$B$30)))</f>
        <v>47184.304999999986</v>
      </c>
      <c r="L721" s="19">
        <f>$H721+(INT(COLUMN(L$1)/2) - 5) * ($A721-$H721)/9</f>
        <v>25766.666666666668</v>
      </c>
      <c r="M721" s="24">
        <f>MAX(0,K721*(1+inputs!$B$33)-MAX(0,inputs!$B$31*(L721-inputs!$B$30)))</f>
        <v>47389.629574999977</v>
      </c>
      <c r="N721" s="19">
        <f>$H721+(INT(COLUMN(N$1)/2) - 5) * ($A721-$H721)/9</f>
        <v>31533.333333333336</v>
      </c>
      <c r="O721" s="24">
        <f>MAX(0,M721*(1+inputs!$B$33)-MAX(0,inputs!$B$31*(N721-inputs!$B$30)))</f>
        <v>47079.034018624967</v>
      </c>
      <c r="P721" s="19">
        <f>$H721+(INT(COLUMN(P$1)/2) - 5) * ($A721-$H721)/9</f>
        <v>37300</v>
      </c>
      <c r="Q721" s="24">
        <f>MAX(0,O721*(1+inputs!$B$33)-MAX(0,inputs!$B$31*(P721-inputs!$B$30)))</f>
        <v>46244.779528904335</v>
      </c>
      <c r="R721" s="19">
        <f>$H721+(INT(COLUMN(R$1)/2) - 5) * ($A721-$H721)/9</f>
        <v>43066.666666666672</v>
      </c>
      <c r="S721" s="24">
        <f>MAX(0,Q721*(1+inputs!$B$33)-MAX(0,inputs!$B$31*(R721-inputs!$B$30)))</f>
        <v>44879.011221837893</v>
      </c>
      <c r="T721" s="19">
        <f>$H721+(INT(COLUMN(T$1)/2) - 5) * ($A721-$H721)/9</f>
        <v>48833.333333333328</v>
      </c>
      <c r="U721" s="24">
        <f>MAX(0,S721*(1+inputs!$B$33)-MAX(0,inputs!$B$31*(T721-inputs!$B$30)))</f>
        <v>42973.756390165458</v>
      </c>
      <c r="V721" s="19">
        <f>$H721+(INT(COLUMN(V$1)/2) - 5) * ($A721-$H721)/9</f>
        <v>54600</v>
      </c>
      <c r="W721" s="24">
        <f>MAX(0,U721*(1+inputs!$B$33)-MAX(0,inputs!$B$31*(V721-inputs!$B$30)))</f>
        <v>40520.922736017936</v>
      </c>
      <c r="X721" s="19">
        <f>$H721+(INT(COLUMN(X$1)/2) - 5) * ($A721-$H721)/9</f>
        <v>60366.666666666664</v>
      </c>
      <c r="Y721" s="24">
        <f>MAX(0,W721*(1+inputs!$B$33)-MAX(0,inputs!$B$31*(X721-inputs!$B$30)))</f>
        <v>37512.296577058201</v>
      </c>
      <c r="Z721" s="19">
        <f>IF(inputs!$B$27="YES",MAX(0,inputs!$B$31*(X721-inputs!$B$30)),0)</f>
        <v>0</v>
      </c>
      <c r="AA721" s="3">
        <f t="shared" si="49"/>
        <v>24256.25</v>
      </c>
      <c r="AB721" s="1">
        <f t="shared" si="50"/>
        <v>0.42</v>
      </c>
      <c r="AC721" s="8">
        <f t="shared" si="47"/>
        <v>47643.75</v>
      </c>
    </row>
    <row r="722" spans="1:29" x14ac:dyDescent="0.2">
      <c r="A722" s="11">
        <f t="shared" si="48"/>
        <v>72000</v>
      </c>
      <c r="B722" s="15">
        <f>inputs!$C$3-MAX(0,MIN((calculations!A722-inputs!$B$8)*0.5,inputs!$C$3))+IF(AND(inputs!$B$23="YES",A722&lt;=inputs!$B$25),inputs!$B$24,0)</f>
        <v>12570</v>
      </c>
      <c r="C722" s="15">
        <f>MAX(0,MIN(A722-B722,inputs!$C$4)*inputs!$B$3)</f>
        <v>7540</v>
      </c>
      <c r="D722" s="16">
        <f>MAX(0,(MIN(A722,inputs!$C$5)-(inputs!$C$4+B722))*inputs!$B$4)</f>
        <v>8692</v>
      </c>
      <c r="E722" s="16">
        <f>MAX(0, (calculations!A722-inputs!$C$5)*inputs!$B$5)</f>
        <v>0</v>
      </c>
      <c r="F722" s="19">
        <f>MAX(0,inputs!$B$13*(MIN(calculations!A722,inputs!$C$14)-inputs!$C$13))+MAX(0,inputs!$B$14*(calculations!A722-inputs!$C$14))</f>
        <v>5429.85</v>
      </c>
      <c r="G722" s="22">
        <f>MAX(MIN((calculations!A722-inputs!$B$21)/10000,100%),0) * inputs!$B$18</f>
        <v>2636.4</v>
      </c>
      <c r="H722" s="24">
        <f>MIN(inputs!$B$32,A722)</f>
        <v>20000</v>
      </c>
      <c r="I722" s="24">
        <f>inputs!$B$29*(1+inputs!$B$33)-MAX(0,inputs!$B$31*(H722-inputs!$B$30))</f>
        <v>46486.999999999993</v>
      </c>
      <c r="J722" s="19">
        <f>$H722+(INT(COLUMN(J$1)/2) - 5) * ($A722-$H722)/9</f>
        <v>20000</v>
      </c>
      <c r="K722" s="24">
        <f>MAX(0,I722*(1+inputs!$B$33)-MAX(0,inputs!$B$31*(J722-inputs!$B$30)))</f>
        <v>47184.304999999986</v>
      </c>
      <c r="L722" s="19">
        <f>$H722+(INT(COLUMN(L$1)/2) - 5) * ($A722-$H722)/9</f>
        <v>25777.777777777777</v>
      </c>
      <c r="M722" s="24">
        <f>MAX(0,K722*(1+inputs!$B$33)-MAX(0,inputs!$B$31*(L722-inputs!$B$30)))</f>
        <v>47388.629574999977</v>
      </c>
      <c r="N722" s="19">
        <f>$H722+(INT(COLUMN(N$1)/2) - 5) * ($A722-$H722)/9</f>
        <v>31555.555555555555</v>
      </c>
      <c r="O722" s="24">
        <f>MAX(0,M722*(1+inputs!$B$33)-MAX(0,inputs!$B$31*(N722-inputs!$B$30)))</f>
        <v>47076.019018624967</v>
      </c>
      <c r="P722" s="19">
        <f>$H722+(INT(COLUMN(P$1)/2) - 5) * ($A722-$H722)/9</f>
        <v>37333.333333333328</v>
      </c>
      <c r="Q722" s="24">
        <f>MAX(0,O722*(1+inputs!$B$33)-MAX(0,inputs!$B$31*(P722-inputs!$B$30)))</f>
        <v>46238.719303904334</v>
      </c>
      <c r="R722" s="19">
        <f>$H722+(INT(COLUMN(R$1)/2) - 5) * ($A722-$H722)/9</f>
        <v>43111.111111111109</v>
      </c>
      <c r="S722" s="24">
        <f>MAX(0,Q722*(1+inputs!$B$33)-MAX(0,inputs!$B$31*(R722-inputs!$B$30)))</f>
        <v>44868.860093462892</v>
      </c>
      <c r="T722" s="19">
        <f>$H722+(INT(COLUMN(T$1)/2) - 5) * ($A722-$H722)/9</f>
        <v>48888.888888888891</v>
      </c>
      <c r="U722" s="24">
        <f>MAX(0,S722*(1+inputs!$B$33)-MAX(0,inputs!$B$31*(T722-inputs!$B$30)))</f>
        <v>42958.452994864827</v>
      </c>
      <c r="V722" s="19">
        <f>$H722+(INT(COLUMN(V$1)/2) - 5) * ($A722-$H722)/9</f>
        <v>54666.666666666664</v>
      </c>
      <c r="W722" s="24">
        <f>MAX(0,U722*(1+inputs!$B$33)-MAX(0,inputs!$B$31*(V722-inputs!$B$30)))</f>
        <v>40499.389789787791</v>
      </c>
      <c r="X722" s="19">
        <f>$H722+(INT(COLUMN(X$1)/2) - 5) * ($A722-$H722)/9</f>
        <v>60444.444444444445</v>
      </c>
      <c r="Y722" s="24">
        <f>MAX(0,W722*(1+inputs!$B$33)-MAX(0,inputs!$B$31*(X722-inputs!$B$30)))</f>
        <v>37483.440636634601</v>
      </c>
      <c r="Z722" s="19">
        <f>IF(inputs!$B$27="YES",MAX(0,inputs!$B$31*(X722-inputs!$B$30)),0)</f>
        <v>0</v>
      </c>
      <c r="AA722" s="3">
        <f t="shared" si="49"/>
        <v>24298.25</v>
      </c>
      <c r="AB722" s="1">
        <f t="shared" si="50"/>
        <v>0.42</v>
      </c>
      <c r="AC722" s="8">
        <f t="shared" si="47"/>
        <v>47701.75</v>
      </c>
    </row>
    <row r="723" spans="1:29" x14ac:dyDescent="0.2">
      <c r="A723" s="11">
        <f t="shared" si="48"/>
        <v>72100</v>
      </c>
      <c r="B723" s="15">
        <f>inputs!$C$3-MAX(0,MIN((calculations!A723-inputs!$B$8)*0.5,inputs!$C$3))+IF(AND(inputs!$B$23="YES",A723&lt;=inputs!$B$25),inputs!$B$24,0)</f>
        <v>12570</v>
      </c>
      <c r="C723" s="15">
        <f>MAX(0,MIN(A723-B723,inputs!$C$4)*inputs!$B$3)</f>
        <v>7540</v>
      </c>
      <c r="D723" s="16">
        <f>MAX(0,(MIN(A723,inputs!$C$5)-(inputs!$C$4+B723))*inputs!$B$4)</f>
        <v>8732</v>
      </c>
      <c r="E723" s="16">
        <f>MAX(0, (calculations!A723-inputs!$C$5)*inputs!$B$5)</f>
        <v>0</v>
      </c>
      <c r="F723" s="19">
        <f>MAX(0,inputs!$B$13*(MIN(calculations!A723,inputs!$C$14)-inputs!$C$13))+MAX(0,inputs!$B$14*(calculations!A723-inputs!$C$14))</f>
        <v>5431.85</v>
      </c>
      <c r="G723" s="22">
        <f>MAX(MIN((calculations!A723-inputs!$B$21)/10000,100%),0) * inputs!$B$18</f>
        <v>2636.4</v>
      </c>
      <c r="H723" s="24">
        <f>MIN(inputs!$B$32,A723)</f>
        <v>20000</v>
      </c>
      <c r="I723" s="24">
        <f>inputs!$B$29*(1+inputs!$B$33)-MAX(0,inputs!$B$31*(H723-inputs!$B$30))</f>
        <v>46486.999999999993</v>
      </c>
      <c r="J723" s="19">
        <f>$H723+(INT(COLUMN(J$1)/2) - 5) * ($A723-$H723)/9</f>
        <v>20000</v>
      </c>
      <c r="K723" s="24">
        <f>MAX(0,I723*(1+inputs!$B$33)-MAX(0,inputs!$B$31*(J723-inputs!$B$30)))</f>
        <v>47184.304999999986</v>
      </c>
      <c r="L723" s="19">
        <f>$H723+(INT(COLUMN(L$1)/2) - 5) * ($A723-$H723)/9</f>
        <v>25788.888888888891</v>
      </c>
      <c r="M723" s="24">
        <f>MAX(0,K723*(1+inputs!$B$33)-MAX(0,inputs!$B$31*(L723-inputs!$B$30)))</f>
        <v>47387.629574999977</v>
      </c>
      <c r="N723" s="19">
        <f>$H723+(INT(COLUMN(N$1)/2) - 5) * ($A723-$H723)/9</f>
        <v>31577.777777777777</v>
      </c>
      <c r="O723" s="24">
        <f>MAX(0,M723*(1+inputs!$B$33)-MAX(0,inputs!$B$31*(N723-inputs!$B$30)))</f>
        <v>47073.004018624968</v>
      </c>
      <c r="P723" s="19">
        <f>$H723+(INT(COLUMN(P$1)/2) - 5) * ($A723-$H723)/9</f>
        <v>37366.666666666672</v>
      </c>
      <c r="Q723" s="24">
        <f>MAX(0,O723*(1+inputs!$B$33)-MAX(0,inputs!$B$31*(P723-inputs!$B$30)))</f>
        <v>46232.659078904333</v>
      </c>
      <c r="R723" s="19">
        <f>$H723+(INT(COLUMN(R$1)/2) - 5) * ($A723-$H723)/9</f>
        <v>43155.555555555555</v>
      </c>
      <c r="S723" s="24">
        <f>MAX(0,Q723*(1+inputs!$B$33)-MAX(0,inputs!$B$31*(R723-inputs!$B$30)))</f>
        <v>44858.708965087892</v>
      </c>
      <c r="T723" s="19">
        <f>$H723+(INT(COLUMN(T$1)/2) - 5) * ($A723-$H723)/9</f>
        <v>48944.444444444445</v>
      </c>
      <c r="U723" s="24">
        <f>MAX(0,S723*(1+inputs!$B$33)-MAX(0,inputs!$B$31*(T723-inputs!$B$30)))</f>
        <v>42943.149599564204</v>
      </c>
      <c r="V723" s="19">
        <f>$H723+(INT(COLUMN(V$1)/2) - 5) * ($A723-$H723)/9</f>
        <v>54733.333333333336</v>
      </c>
      <c r="W723" s="24">
        <f>MAX(0,U723*(1+inputs!$B$33)-MAX(0,inputs!$B$31*(V723-inputs!$B$30)))</f>
        <v>40477.85684355766</v>
      </c>
      <c r="X723" s="19">
        <f>$H723+(INT(COLUMN(X$1)/2) - 5) * ($A723-$H723)/9</f>
        <v>60522.222222222219</v>
      </c>
      <c r="Y723" s="24">
        <f>MAX(0,W723*(1+inputs!$B$33)-MAX(0,inputs!$B$31*(X723-inputs!$B$30)))</f>
        <v>37454.584696211015</v>
      </c>
      <c r="Z723" s="19">
        <f>IF(inputs!$B$27="YES",MAX(0,inputs!$B$31*(X723-inputs!$B$30)),0)</f>
        <v>0</v>
      </c>
      <c r="AA723" s="3">
        <f t="shared" si="49"/>
        <v>24340.25</v>
      </c>
      <c r="AB723" s="1">
        <f t="shared" si="50"/>
        <v>0.42</v>
      </c>
      <c r="AC723" s="8">
        <f t="shared" si="47"/>
        <v>47759.75</v>
      </c>
    </row>
    <row r="724" spans="1:29" x14ac:dyDescent="0.2">
      <c r="A724" s="11">
        <f t="shared" si="48"/>
        <v>72200</v>
      </c>
      <c r="B724" s="15">
        <f>inputs!$C$3-MAX(0,MIN((calculations!A724-inputs!$B$8)*0.5,inputs!$C$3))+IF(AND(inputs!$B$23="YES",A724&lt;=inputs!$B$25),inputs!$B$24,0)</f>
        <v>12570</v>
      </c>
      <c r="C724" s="15">
        <f>MAX(0,MIN(A724-B724,inputs!$C$4)*inputs!$B$3)</f>
        <v>7540</v>
      </c>
      <c r="D724" s="16">
        <f>MAX(0,(MIN(A724,inputs!$C$5)-(inputs!$C$4+B724))*inputs!$B$4)</f>
        <v>8772</v>
      </c>
      <c r="E724" s="16">
        <f>MAX(0, (calculations!A724-inputs!$C$5)*inputs!$B$5)</f>
        <v>0</v>
      </c>
      <c r="F724" s="19">
        <f>MAX(0,inputs!$B$13*(MIN(calculations!A724,inputs!$C$14)-inputs!$C$13))+MAX(0,inputs!$B$14*(calculations!A724-inputs!$C$14))</f>
        <v>5433.85</v>
      </c>
      <c r="G724" s="22">
        <f>MAX(MIN((calculations!A724-inputs!$B$21)/10000,100%),0) * inputs!$B$18</f>
        <v>2636.4</v>
      </c>
      <c r="H724" s="24">
        <f>MIN(inputs!$B$32,A724)</f>
        <v>20000</v>
      </c>
      <c r="I724" s="24">
        <f>inputs!$B$29*(1+inputs!$B$33)-MAX(0,inputs!$B$31*(H724-inputs!$B$30))</f>
        <v>46486.999999999993</v>
      </c>
      <c r="J724" s="19">
        <f>$H724+(INT(COLUMN(J$1)/2) - 5) * ($A724-$H724)/9</f>
        <v>20000</v>
      </c>
      <c r="K724" s="24">
        <f>MAX(0,I724*(1+inputs!$B$33)-MAX(0,inputs!$B$31*(J724-inputs!$B$30)))</f>
        <v>47184.304999999986</v>
      </c>
      <c r="L724" s="19">
        <f>$H724+(INT(COLUMN(L$1)/2) - 5) * ($A724-$H724)/9</f>
        <v>25800</v>
      </c>
      <c r="M724" s="24">
        <f>MAX(0,K724*(1+inputs!$B$33)-MAX(0,inputs!$B$31*(L724-inputs!$B$30)))</f>
        <v>47386.629574999977</v>
      </c>
      <c r="N724" s="19">
        <f>$H724+(INT(COLUMN(N$1)/2) - 5) * ($A724-$H724)/9</f>
        <v>31600</v>
      </c>
      <c r="O724" s="24">
        <f>MAX(0,M724*(1+inputs!$B$33)-MAX(0,inputs!$B$31*(N724-inputs!$B$30)))</f>
        <v>47069.989018624969</v>
      </c>
      <c r="P724" s="19">
        <f>$H724+(INT(COLUMN(P$1)/2) - 5) * ($A724-$H724)/9</f>
        <v>37400</v>
      </c>
      <c r="Q724" s="24">
        <f>MAX(0,O724*(1+inputs!$B$33)-MAX(0,inputs!$B$31*(P724-inputs!$B$30)))</f>
        <v>46226.598853904339</v>
      </c>
      <c r="R724" s="19">
        <f>$H724+(INT(COLUMN(R$1)/2) - 5) * ($A724-$H724)/9</f>
        <v>43200</v>
      </c>
      <c r="S724" s="24">
        <f>MAX(0,Q724*(1+inputs!$B$33)-MAX(0,inputs!$B$31*(R724-inputs!$B$30)))</f>
        <v>44848.557836712898</v>
      </c>
      <c r="T724" s="19">
        <f>$H724+(INT(COLUMN(T$1)/2) - 5) * ($A724-$H724)/9</f>
        <v>49000</v>
      </c>
      <c r="U724" s="24">
        <f>MAX(0,S724*(1+inputs!$B$33)-MAX(0,inputs!$B$31*(T724-inputs!$B$30)))</f>
        <v>42927.846204263587</v>
      </c>
      <c r="V724" s="19">
        <f>$H724+(INT(COLUMN(V$1)/2) - 5) * ($A724-$H724)/9</f>
        <v>54800</v>
      </c>
      <c r="W724" s="24">
        <f>MAX(0,U724*(1+inputs!$B$33)-MAX(0,inputs!$B$31*(V724-inputs!$B$30)))</f>
        <v>40456.323897327537</v>
      </c>
      <c r="X724" s="19">
        <f>$H724+(INT(COLUMN(X$1)/2) - 5) * ($A724-$H724)/9</f>
        <v>60600</v>
      </c>
      <c r="Y724" s="24">
        <f>MAX(0,W724*(1+inputs!$B$33)-MAX(0,inputs!$B$31*(X724-inputs!$B$30)))</f>
        <v>37425.728755787444</v>
      </c>
      <c r="Z724" s="19">
        <f>IF(inputs!$B$27="YES",MAX(0,inputs!$B$31*(X724-inputs!$B$30)),0)</f>
        <v>0</v>
      </c>
      <c r="AA724" s="3">
        <f t="shared" si="49"/>
        <v>24382.25</v>
      </c>
      <c r="AB724" s="1">
        <f t="shared" si="50"/>
        <v>0.42</v>
      </c>
      <c r="AC724" s="8">
        <f t="shared" si="47"/>
        <v>47817.75</v>
      </c>
    </row>
    <row r="725" spans="1:29" x14ac:dyDescent="0.2">
      <c r="A725" s="11">
        <f t="shared" si="48"/>
        <v>72300</v>
      </c>
      <c r="B725" s="15">
        <f>inputs!$C$3-MAX(0,MIN((calculations!A725-inputs!$B$8)*0.5,inputs!$C$3))+IF(AND(inputs!$B$23="YES",A725&lt;=inputs!$B$25),inputs!$B$24,0)</f>
        <v>12570</v>
      </c>
      <c r="C725" s="15">
        <f>MAX(0,MIN(A725-B725,inputs!$C$4)*inputs!$B$3)</f>
        <v>7540</v>
      </c>
      <c r="D725" s="16">
        <f>MAX(0,(MIN(A725,inputs!$C$5)-(inputs!$C$4+B725))*inputs!$B$4)</f>
        <v>8812</v>
      </c>
      <c r="E725" s="16">
        <f>MAX(0, (calculations!A725-inputs!$C$5)*inputs!$B$5)</f>
        <v>0</v>
      </c>
      <c r="F725" s="19">
        <f>MAX(0,inputs!$B$13*(MIN(calculations!A725,inputs!$C$14)-inputs!$C$13))+MAX(0,inputs!$B$14*(calculations!A725-inputs!$C$14))</f>
        <v>5435.85</v>
      </c>
      <c r="G725" s="22">
        <f>MAX(MIN((calculations!A725-inputs!$B$21)/10000,100%),0) * inputs!$B$18</f>
        <v>2636.4</v>
      </c>
      <c r="H725" s="24">
        <f>MIN(inputs!$B$32,A725)</f>
        <v>20000</v>
      </c>
      <c r="I725" s="24">
        <f>inputs!$B$29*(1+inputs!$B$33)-MAX(0,inputs!$B$31*(H725-inputs!$B$30))</f>
        <v>46486.999999999993</v>
      </c>
      <c r="J725" s="19">
        <f>$H725+(INT(COLUMN(J$1)/2) - 5) * ($A725-$H725)/9</f>
        <v>20000</v>
      </c>
      <c r="K725" s="24">
        <f>MAX(0,I725*(1+inputs!$B$33)-MAX(0,inputs!$B$31*(J725-inputs!$B$30)))</f>
        <v>47184.304999999986</v>
      </c>
      <c r="L725" s="19">
        <f>$H725+(INT(COLUMN(L$1)/2) - 5) * ($A725-$H725)/9</f>
        <v>25811.111111111109</v>
      </c>
      <c r="M725" s="24">
        <f>MAX(0,K725*(1+inputs!$B$33)-MAX(0,inputs!$B$31*(L725-inputs!$B$30)))</f>
        <v>47385.629574999977</v>
      </c>
      <c r="N725" s="19">
        <f>$H725+(INT(COLUMN(N$1)/2) - 5) * ($A725-$H725)/9</f>
        <v>31622.222222222223</v>
      </c>
      <c r="O725" s="24">
        <f>MAX(0,M725*(1+inputs!$B$33)-MAX(0,inputs!$B$31*(N725-inputs!$B$30)))</f>
        <v>47066.974018624969</v>
      </c>
      <c r="P725" s="19">
        <f>$H725+(INT(COLUMN(P$1)/2) - 5) * ($A725-$H725)/9</f>
        <v>37433.333333333328</v>
      </c>
      <c r="Q725" s="24">
        <f>MAX(0,O725*(1+inputs!$B$33)-MAX(0,inputs!$B$31*(P725-inputs!$B$30)))</f>
        <v>46220.538628904338</v>
      </c>
      <c r="R725" s="19">
        <f>$H725+(INT(COLUMN(R$1)/2) - 5) * ($A725-$H725)/9</f>
        <v>43244.444444444445</v>
      </c>
      <c r="S725" s="24">
        <f>MAX(0,Q725*(1+inputs!$B$33)-MAX(0,inputs!$B$31*(R725-inputs!$B$30)))</f>
        <v>44838.406708337898</v>
      </c>
      <c r="T725" s="19">
        <f>$H725+(INT(COLUMN(T$1)/2) - 5) * ($A725-$H725)/9</f>
        <v>49055.555555555555</v>
      </c>
      <c r="U725" s="24">
        <f>MAX(0,S725*(1+inputs!$B$33)-MAX(0,inputs!$B$31*(T725-inputs!$B$30)))</f>
        <v>42912.542808962957</v>
      </c>
      <c r="V725" s="19">
        <f>$H725+(INT(COLUMN(V$1)/2) - 5) * ($A725-$H725)/9</f>
        <v>54866.666666666664</v>
      </c>
      <c r="W725" s="24">
        <f>MAX(0,U725*(1+inputs!$B$33)-MAX(0,inputs!$B$31*(V725-inputs!$B$30)))</f>
        <v>40434.790951097391</v>
      </c>
      <c r="X725" s="19">
        <f>$H725+(INT(COLUMN(X$1)/2) - 5) * ($A725-$H725)/9</f>
        <v>60677.777777777781</v>
      </c>
      <c r="Y725" s="24">
        <f>MAX(0,W725*(1+inputs!$B$33)-MAX(0,inputs!$B$31*(X725-inputs!$B$30)))</f>
        <v>37396.872815363844</v>
      </c>
      <c r="Z725" s="19">
        <f>IF(inputs!$B$27="YES",MAX(0,inputs!$B$31*(X725-inputs!$B$30)),0)</f>
        <v>0</v>
      </c>
      <c r="AA725" s="3">
        <f t="shared" si="49"/>
        <v>24424.25</v>
      </c>
      <c r="AB725" s="1">
        <f t="shared" si="50"/>
        <v>0.42</v>
      </c>
      <c r="AC725" s="8">
        <f t="shared" si="47"/>
        <v>47875.75</v>
      </c>
    </row>
    <row r="726" spans="1:29" x14ac:dyDescent="0.2">
      <c r="A726" s="11">
        <f t="shared" si="48"/>
        <v>72400</v>
      </c>
      <c r="B726" s="15">
        <f>inputs!$C$3-MAX(0,MIN((calculations!A726-inputs!$B$8)*0.5,inputs!$C$3))+IF(AND(inputs!$B$23="YES",A726&lt;=inputs!$B$25),inputs!$B$24,0)</f>
        <v>12570</v>
      </c>
      <c r="C726" s="15">
        <f>MAX(0,MIN(A726-B726,inputs!$C$4)*inputs!$B$3)</f>
        <v>7540</v>
      </c>
      <c r="D726" s="16">
        <f>MAX(0,(MIN(A726,inputs!$C$5)-(inputs!$C$4+B726))*inputs!$B$4)</f>
        <v>8852</v>
      </c>
      <c r="E726" s="16">
        <f>MAX(0, (calculations!A726-inputs!$C$5)*inputs!$B$5)</f>
        <v>0</v>
      </c>
      <c r="F726" s="19">
        <f>MAX(0,inputs!$B$13*(MIN(calculations!A726,inputs!$C$14)-inputs!$C$13))+MAX(0,inputs!$B$14*(calculations!A726-inputs!$C$14))</f>
        <v>5437.85</v>
      </c>
      <c r="G726" s="22">
        <f>MAX(MIN((calculations!A726-inputs!$B$21)/10000,100%),0) * inputs!$B$18</f>
        <v>2636.4</v>
      </c>
      <c r="H726" s="24">
        <f>MIN(inputs!$B$32,A726)</f>
        <v>20000</v>
      </c>
      <c r="I726" s="24">
        <f>inputs!$B$29*(1+inputs!$B$33)-MAX(0,inputs!$B$31*(H726-inputs!$B$30))</f>
        <v>46486.999999999993</v>
      </c>
      <c r="J726" s="19">
        <f>$H726+(INT(COLUMN(J$1)/2) - 5) * ($A726-$H726)/9</f>
        <v>20000</v>
      </c>
      <c r="K726" s="24">
        <f>MAX(0,I726*(1+inputs!$B$33)-MAX(0,inputs!$B$31*(J726-inputs!$B$30)))</f>
        <v>47184.304999999986</v>
      </c>
      <c r="L726" s="19">
        <f>$H726+(INT(COLUMN(L$1)/2) - 5) * ($A726-$H726)/9</f>
        <v>25822.222222222223</v>
      </c>
      <c r="M726" s="24">
        <f>MAX(0,K726*(1+inputs!$B$33)-MAX(0,inputs!$B$31*(L726-inputs!$B$30)))</f>
        <v>47384.629574999977</v>
      </c>
      <c r="N726" s="19">
        <f>$H726+(INT(COLUMN(N$1)/2) - 5) * ($A726-$H726)/9</f>
        <v>31644.444444444445</v>
      </c>
      <c r="O726" s="24">
        <f>MAX(0,M726*(1+inputs!$B$33)-MAX(0,inputs!$B$31*(N726-inputs!$B$30)))</f>
        <v>47063.95901862497</v>
      </c>
      <c r="P726" s="19">
        <f>$H726+(INT(COLUMN(P$1)/2) - 5) * ($A726-$H726)/9</f>
        <v>37466.666666666672</v>
      </c>
      <c r="Q726" s="24">
        <f>MAX(0,O726*(1+inputs!$B$33)-MAX(0,inputs!$B$31*(P726-inputs!$B$30)))</f>
        <v>46214.478403904337</v>
      </c>
      <c r="R726" s="19">
        <f>$H726+(INT(COLUMN(R$1)/2) - 5) * ($A726-$H726)/9</f>
        <v>43288.888888888891</v>
      </c>
      <c r="S726" s="24">
        <f>MAX(0,Q726*(1+inputs!$B$33)-MAX(0,inputs!$B$31*(R726-inputs!$B$30)))</f>
        <v>44828.255579962897</v>
      </c>
      <c r="T726" s="19">
        <f>$H726+(INT(COLUMN(T$1)/2) - 5) * ($A726-$H726)/9</f>
        <v>49111.111111111109</v>
      </c>
      <c r="U726" s="24">
        <f>MAX(0,S726*(1+inputs!$B$33)-MAX(0,inputs!$B$31*(T726-inputs!$B$30)))</f>
        <v>42897.239413662333</v>
      </c>
      <c r="V726" s="19">
        <f>$H726+(INT(COLUMN(V$1)/2) - 5) * ($A726-$H726)/9</f>
        <v>54933.333333333336</v>
      </c>
      <c r="W726" s="24">
        <f>MAX(0,U726*(1+inputs!$B$33)-MAX(0,inputs!$B$31*(V726-inputs!$B$30)))</f>
        <v>40413.258004867261</v>
      </c>
      <c r="X726" s="19">
        <f>$H726+(INT(COLUMN(X$1)/2) - 5) * ($A726-$H726)/9</f>
        <v>60755.555555555555</v>
      </c>
      <c r="Y726" s="24">
        <f>MAX(0,W726*(1+inputs!$B$33)-MAX(0,inputs!$B$31*(X726-inputs!$B$30)))</f>
        <v>37368.016874940266</v>
      </c>
      <c r="Z726" s="19">
        <f>IF(inputs!$B$27="YES",MAX(0,inputs!$B$31*(X726-inputs!$B$30)),0)</f>
        <v>0</v>
      </c>
      <c r="AA726" s="3">
        <f t="shared" si="49"/>
        <v>24466.25</v>
      </c>
      <c r="AB726" s="1">
        <f t="shared" si="50"/>
        <v>0.42</v>
      </c>
      <c r="AC726" s="8">
        <f t="shared" si="47"/>
        <v>47933.75</v>
      </c>
    </row>
    <row r="727" spans="1:29" x14ac:dyDescent="0.2">
      <c r="A727" s="11">
        <f t="shared" si="48"/>
        <v>72500</v>
      </c>
      <c r="B727" s="15">
        <f>inputs!$C$3-MAX(0,MIN((calculations!A727-inputs!$B$8)*0.5,inputs!$C$3))+IF(AND(inputs!$B$23="YES",A727&lt;=inputs!$B$25),inputs!$B$24,0)</f>
        <v>12570</v>
      </c>
      <c r="C727" s="15">
        <f>MAX(0,MIN(A727-B727,inputs!$C$4)*inputs!$B$3)</f>
        <v>7540</v>
      </c>
      <c r="D727" s="16">
        <f>MAX(0,(MIN(A727,inputs!$C$5)-(inputs!$C$4+B727))*inputs!$B$4)</f>
        <v>8892</v>
      </c>
      <c r="E727" s="16">
        <f>MAX(0, (calculations!A727-inputs!$C$5)*inputs!$B$5)</f>
        <v>0</v>
      </c>
      <c r="F727" s="19">
        <f>MAX(0,inputs!$B$13*(MIN(calculations!A727,inputs!$C$14)-inputs!$C$13))+MAX(0,inputs!$B$14*(calculations!A727-inputs!$C$14))</f>
        <v>5439.85</v>
      </c>
      <c r="G727" s="22">
        <f>MAX(MIN((calculations!A727-inputs!$B$21)/10000,100%),0) * inputs!$B$18</f>
        <v>2636.4</v>
      </c>
      <c r="H727" s="24">
        <f>MIN(inputs!$B$32,A727)</f>
        <v>20000</v>
      </c>
      <c r="I727" s="24">
        <f>inputs!$B$29*(1+inputs!$B$33)-MAX(0,inputs!$B$31*(H727-inputs!$B$30))</f>
        <v>46486.999999999993</v>
      </c>
      <c r="J727" s="19">
        <f>$H727+(INT(COLUMN(J$1)/2) - 5) * ($A727-$H727)/9</f>
        <v>20000</v>
      </c>
      <c r="K727" s="24">
        <f>MAX(0,I727*(1+inputs!$B$33)-MAX(0,inputs!$B$31*(J727-inputs!$B$30)))</f>
        <v>47184.304999999986</v>
      </c>
      <c r="L727" s="19">
        <f>$H727+(INT(COLUMN(L$1)/2) - 5) * ($A727-$H727)/9</f>
        <v>25833.333333333332</v>
      </c>
      <c r="M727" s="24">
        <f>MAX(0,K727*(1+inputs!$B$33)-MAX(0,inputs!$B$31*(L727-inputs!$B$30)))</f>
        <v>47383.629574999977</v>
      </c>
      <c r="N727" s="19">
        <f>$H727+(INT(COLUMN(N$1)/2) - 5) * ($A727-$H727)/9</f>
        <v>31666.666666666664</v>
      </c>
      <c r="O727" s="24">
        <f>MAX(0,M727*(1+inputs!$B$33)-MAX(0,inputs!$B$31*(N727-inputs!$B$30)))</f>
        <v>47060.94401862497</v>
      </c>
      <c r="P727" s="19">
        <f>$H727+(INT(COLUMN(P$1)/2) - 5) * ($A727-$H727)/9</f>
        <v>37500</v>
      </c>
      <c r="Q727" s="24">
        <f>MAX(0,O727*(1+inputs!$B$33)-MAX(0,inputs!$B$31*(P727-inputs!$B$30)))</f>
        <v>46208.418178904336</v>
      </c>
      <c r="R727" s="19">
        <f>$H727+(INT(COLUMN(R$1)/2) - 5) * ($A727-$H727)/9</f>
        <v>43333.333333333328</v>
      </c>
      <c r="S727" s="24">
        <f>MAX(0,Q727*(1+inputs!$B$33)-MAX(0,inputs!$B$31*(R727-inputs!$B$30)))</f>
        <v>44818.104451587897</v>
      </c>
      <c r="T727" s="19">
        <f>$H727+(INT(COLUMN(T$1)/2) - 5) * ($A727-$H727)/9</f>
        <v>49166.666666666672</v>
      </c>
      <c r="U727" s="24">
        <f>MAX(0,S727*(1+inputs!$B$33)-MAX(0,inputs!$B$31*(T727-inputs!$B$30)))</f>
        <v>42881.93601836171</v>
      </c>
      <c r="V727" s="19">
        <f>$H727+(INT(COLUMN(V$1)/2) - 5) * ($A727-$H727)/9</f>
        <v>55000</v>
      </c>
      <c r="W727" s="24">
        <f>MAX(0,U727*(1+inputs!$B$33)-MAX(0,inputs!$B$31*(V727-inputs!$B$30)))</f>
        <v>40391.72505863713</v>
      </c>
      <c r="X727" s="19">
        <f>$H727+(INT(COLUMN(X$1)/2) - 5) * ($A727-$H727)/9</f>
        <v>60833.333333333336</v>
      </c>
      <c r="Y727" s="24">
        <f>MAX(0,W727*(1+inputs!$B$33)-MAX(0,inputs!$B$31*(X727-inputs!$B$30)))</f>
        <v>37339.16093451668</v>
      </c>
      <c r="Z727" s="19">
        <f>IF(inputs!$B$27="YES",MAX(0,inputs!$B$31*(X727-inputs!$B$30)),0)</f>
        <v>0</v>
      </c>
      <c r="AA727" s="3">
        <f t="shared" si="49"/>
        <v>24508.25</v>
      </c>
      <c r="AB727" s="1">
        <f t="shared" si="50"/>
        <v>0.42</v>
      </c>
      <c r="AC727" s="8">
        <f t="shared" si="47"/>
        <v>47991.75</v>
      </c>
    </row>
    <row r="728" spans="1:29" x14ac:dyDescent="0.2">
      <c r="A728" s="11">
        <f t="shared" si="48"/>
        <v>72600</v>
      </c>
      <c r="B728" s="15">
        <f>inputs!$C$3-MAX(0,MIN((calculations!A728-inputs!$B$8)*0.5,inputs!$C$3))+IF(AND(inputs!$B$23="YES",A728&lt;=inputs!$B$25),inputs!$B$24,0)</f>
        <v>12570</v>
      </c>
      <c r="C728" s="15">
        <f>MAX(0,MIN(A728-B728,inputs!$C$4)*inputs!$B$3)</f>
        <v>7540</v>
      </c>
      <c r="D728" s="16">
        <f>MAX(0,(MIN(A728,inputs!$C$5)-(inputs!$C$4+B728))*inputs!$B$4)</f>
        <v>8932</v>
      </c>
      <c r="E728" s="16">
        <f>MAX(0, (calculations!A728-inputs!$C$5)*inputs!$B$5)</f>
        <v>0</v>
      </c>
      <c r="F728" s="19">
        <f>MAX(0,inputs!$B$13*(MIN(calculations!A728,inputs!$C$14)-inputs!$C$13))+MAX(0,inputs!$B$14*(calculations!A728-inputs!$C$14))</f>
        <v>5441.85</v>
      </c>
      <c r="G728" s="22">
        <f>MAX(MIN((calculations!A728-inputs!$B$21)/10000,100%),0) * inputs!$B$18</f>
        <v>2636.4</v>
      </c>
      <c r="H728" s="24">
        <f>MIN(inputs!$B$32,A728)</f>
        <v>20000</v>
      </c>
      <c r="I728" s="24">
        <f>inputs!$B$29*(1+inputs!$B$33)-MAX(0,inputs!$B$31*(H728-inputs!$B$30))</f>
        <v>46486.999999999993</v>
      </c>
      <c r="J728" s="19">
        <f>$H728+(INT(COLUMN(J$1)/2) - 5) * ($A728-$H728)/9</f>
        <v>20000</v>
      </c>
      <c r="K728" s="24">
        <f>MAX(0,I728*(1+inputs!$B$33)-MAX(0,inputs!$B$31*(J728-inputs!$B$30)))</f>
        <v>47184.304999999986</v>
      </c>
      <c r="L728" s="19">
        <f>$H728+(INT(COLUMN(L$1)/2) - 5) * ($A728-$H728)/9</f>
        <v>25844.444444444445</v>
      </c>
      <c r="M728" s="24">
        <f>MAX(0,K728*(1+inputs!$B$33)-MAX(0,inputs!$B$31*(L728-inputs!$B$30)))</f>
        <v>47382.629574999977</v>
      </c>
      <c r="N728" s="19">
        <f>$H728+(INT(COLUMN(N$1)/2) - 5) * ($A728-$H728)/9</f>
        <v>31688.888888888891</v>
      </c>
      <c r="O728" s="24">
        <f>MAX(0,M728*(1+inputs!$B$33)-MAX(0,inputs!$B$31*(N728-inputs!$B$30)))</f>
        <v>47057.929018624971</v>
      </c>
      <c r="P728" s="19">
        <f>$H728+(INT(COLUMN(P$1)/2) - 5) * ($A728-$H728)/9</f>
        <v>37533.333333333328</v>
      </c>
      <c r="Q728" s="24">
        <f>MAX(0,O728*(1+inputs!$B$33)-MAX(0,inputs!$B$31*(P728-inputs!$B$30)))</f>
        <v>46202.357953904342</v>
      </c>
      <c r="R728" s="19">
        <f>$H728+(INT(COLUMN(R$1)/2) - 5) * ($A728-$H728)/9</f>
        <v>43377.777777777781</v>
      </c>
      <c r="S728" s="24">
        <f>MAX(0,Q728*(1+inputs!$B$33)-MAX(0,inputs!$B$31*(R728-inputs!$B$30)))</f>
        <v>44807.953323212903</v>
      </c>
      <c r="T728" s="19">
        <f>$H728+(INT(COLUMN(T$1)/2) - 5) * ($A728-$H728)/9</f>
        <v>49222.222222222219</v>
      </c>
      <c r="U728" s="24">
        <f>MAX(0,S728*(1+inputs!$B$33)-MAX(0,inputs!$B$31*(T728-inputs!$B$30)))</f>
        <v>42866.632623061087</v>
      </c>
      <c r="V728" s="19">
        <f>$H728+(INT(COLUMN(V$1)/2) - 5) * ($A728-$H728)/9</f>
        <v>55066.666666666664</v>
      </c>
      <c r="W728" s="24">
        <f>MAX(0,U728*(1+inputs!$B$33)-MAX(0,inputs!$B$31*(V728-inputs!$B$30)))</f>
        <v>40370.192112407</v>
      </c>
      <c r="X728" s="19">
        <f>$H728+(INT(COLUMN(X$1)/2) - 5) * ($A728-$H728)/9</f>
        <v>60911.111111111109</v>
      </c>
      <c r="Y728" s="24">
        <f>MAX(0,W728*(1+inputs!$B$33)-MAX(0,inputs!$B$31*(X728-inputs!$B$30)))</f>
        <v>37310.304994093101</v>
      </c>
      <c r="Z728" s="19">
        <f>IF(inputs!$B$27="YES",MAX(0,inputs!$B$31*(X728-inputs!$B$30)),0)</f>
        <v>0</v>
      </c>
      <c r="AA728" s="3">
        <f t="shared" si="49"/>
        <v>24550.25</v>
      </c>
      <c r="AB728" s="1">
        <f t="shared" si="50"/>
        <v>0.42</v>
      </c>
      <c r="AC728" s="8">
        <f t="shared" si="47"/>
        <v>48049.75</v>
      </c>
    </row>
    <row r="729" spans="1:29" x14ac:dyDescent="0.2">
      <c r="A729" s="11">
        <f t="shared" si="48"/>
        <v>72700</v>
      </c>
      <c r="B729" s="15">
        <f>inputs!$C$3-MAX(0,MIN((calculations!A729-inputs!$B$8)*0.5,inputs!$C$3))+IF(AND(inputs!$B$23="YES",A729&lt;=inputs!$B$25),inputs!$B$24,0)</f>
        <v>12570</v>
      </c>
      <c r="C729" s="15">
        <f>MAX(0,MIN(A729-B729,inputs!$C$4)*inputs!$B$3)</f>
        <v>7540</v>
      </c>
      <c r="D729" s="16">
        <f>MAX(0,(MIN(A729,inputs!$C$5)-(inputs!$C$4+B729))*inputs!$B$4)</f>
        <v>8972</v>
      </c>
      <c r="E729" s="16">
        <f>MAX(0, (calculations!A729-inputs!$C$5)*inputs!$B$5)</f>
        <v>0</v>
      </c>
      <c r="F729" s="19">
        <f>MAX(0,inputs!$B$13*(MIN(calculations!A729,inputs!$C$14)-inputs!$C$13))+MAX(0,inputs!$B$14*(calculations!A729-inputs!$C$14))</f>
        <v>5443.85</v>
      </c>
      <c r="G729" s="22">
        <f>MAX(MIN((calculations!A729-inputs!$B$21)/10000,100%),0) * inputs!$B$18</f>
        <v>2636.4</v>
      </c>
      <c r="H729" s="24">
        <f>MIN(inputs!$B$32,A729)</f>
        <v>20000</v>
      </c>
      <c r="I729" s="24">
        <f>inputs!$B$29*(1+inputs!$B$33)-MAX(0,inputs!$B$31*(H729-inputs!$B$30))</f>
        <v>46486.999999999993</v>
      </c>
      <c r="J729" s="19">
        <f>$H729+(INT(COLUMN(J$1)/2) - 5) * ($A729-$H729)/9</f>
        <v>20000</v>
      </c>
      <c r="K729" s="24">
        <f>MAX(0,I729*(1+inputs!$B$33)-MAX(0,inputs!$B$31*(J729-inputs!$B$30)))</f>
        <v>47184.304999999986</v>
      </c>
      <c r="L729" s="19">
        <f>$H729+(INT(COLUMN(L$1)/2) - 5) * ($A729-$H729)/9</f>
        <v>25855.555555555555</v>
      </c>
      <c r="M729" s="24">
        <f>MAX(0,K729*(1+inputs!$B$33)-MAX(0,inputs!$B$31*(L729-inputs!$B$30)))</f>
        <v>47381.629574999977</v>
      </c>
      <c r="N729" s="19">
        <f>$H729+(INT(COLUMN(N$1)/2) - 5) * ($A729-$H729)/9</f>
        <v>31711.111111111109</v>
      </c>
      <c r="O729" s="24">
        <f>MAX(0,M729*(1+inputs!$B$33)-MAX(0,inputs!$B$31*(N729-inputs!$B$30)))</f>
        <v>47054.914018624972</v>
      </c>
      <c r="P729" s="19">
        <f>$H729+(INT(COLUMN(P$1)/2) - 5) * ($A729-$H729)/9</f>
        <v>37566.666666666672</v>
      </c>
      <c r="Q729" s="24">
        <f>MAX(0,O729*(1+inputs!$B$33)-MAX(0,inputs!$B$31*(P729-inputs!$B$30)))</f>
        <v>46196.297728904341</v>
      </c>
      <c r="R729" s="19">
        <f>$H729+(INT(COLUMN(R$1)/2) - 5) * ($A729-$H729)/9</f>
        <v>43422.222222222219</v>
      </c>
      <c r="S729" s="24">
        <f>MAX(0,Q729*(1+inputs!$B$33)-MAX(0,inputs!$B$31*(R729-inputs!$B$30)))</f>
        <v>44797.802194837903</v>
      </c>
      <c r="T729" s="19">
        <f>$H729+(INT(COLUMN(T$1)/2) - 5) * ($A729-$H729)/9</f>
        <v>49277.777777777781</v>
      </c>
      <c r="U729" s="24">
        <f>MAX(0,S729*(1+inputs!$B$33)-MAX(0,inputs!$B$31*(T729-inputs!$B$30)))</f>
        <v>42851.329227760463</v>
      </c>
      <c r="V729" s="19">
        <f>$H729+(INT(COLUMN(V$1)/2) - 5) * ($A729-$H729)/9</f>
        <v>55133.333333333336</v>
      </c>
      <c r="W729" s="24">
        <f>MAX(0,U729*(1+inputs!$B$33)-MAX(0,inputs!$B$31*(V729-inputs!$B$30)))</f>
        <v>40348.659166176862</v>
      </c>
      <c r="X729" s="19">
        <f>$H729+(INT(COLUMN(X$1)/2) - 5) * ($A729-$H729)/9</f>
        <v>60988.888888888891</v>
      </c>
      <c r="Y729" s="24">
        <f>MAX(0,W729*(1+inputs!$B$33)-MAX(0,inputs!$B$31*(X729-inputs!$B$30)))</f>
        <v>37281.449053669508</v>
      </c>
      <c r="Z729" s="19">
        <f>IF(inputs!$B$27="YES",MAX(0,inputs!$B$31*(X729-inputs!$B$30)),0)</f>
        <v>0</v>
      </c>
      <c r="AA729" s="3">
        <f t="shared" si="49"/>
        <v>24592.25</v>
      </c>
      <c r="AB729" s="1">
        <f t="shared" si="50"/>
        <v>0.42</v>
      </c>
      <c r="AC729" s="8">
        <f t="shared" si="47"/>
        <v>48107.75</v>
      </c>
    </row>
    <row r="730" spans="1:29" x14ac:dyDescent="0.2">
      <c r="A730" s="11">
        <f t="shared" si="48"/>
        <v>72800</v>
      </c>
      <c r="B730" s="15">
        <f>inputs!$C$3-MAX(0,MIN((calculations!A730-inputs!$B$8)*0.5,inputs!$C$3))+IF(AND(inputs!$B$23="YES",A730&lt;=inputs!$B$25),inputs!$B$24,0)</f>
        <v>12570</v>
      </c>
      <c r="C730" s="15">
        <f>MAX(0,MIN(A730-B730,inputs!$C$4)*inputs!$B$3)</f>
        <v>7540</v>
      </c>
      <c r="D730" s="16">
        <f>MAX(0,(MIN(A730,inputs!$C$5)-(inputs!$C$4+B730))*inputs!$B$4)</f>
        <v>9012</v>
      </c>
      <c r="E730" s="16">
        <f>MAX(0, (calculations!A730-inputs!$C$5)*inputs!$B$5)</f>
        <v>0</v>
      </c>
      <c r="F730" s="19">
        <f>MAX(0,inputs!$B$13*(MIN(calculations!A730,inputs!$C$14)-inputs!$C$13))+MAX(0,inputs!$B$14*(calculations!A730-inputs!$C$14))</f>
        <v>5445.85</v>
      </c>
      <c r="G730" s="22">
        <f>MAX(MIN((calculations!A730-inputs!$B$21)/10000,100%),0) * inputs!$B$18</f>
        <v>2636.4</v>
      </c>
      <c r="H730" s="24">
        <f>MIN(inputs!$B$32,A730)</f>
        <v>20000</v>
      </c>
      <c r="I730" s="24">
        <f>inputs!$B$29*(1+inputs!$B$33)-MAX(0,inputs!$B$31*(H730-inputs!$B$30))</f>
        <v>46486.999999999993</v>
      </c>
      <c r="J730" s="19">
        <f>$H730+(INT(COLUMN(J$1)/2) - 5) * ($A730-$H730)/9</f>
        <v>20000</v>
      </c>
      <c r="K730" s="24">
        <f>MAX(0,I730*(1+inputs!$B$33)-MAX(0,inputs!$B$31*(J730-inputs!$B$30)))</f>
        <v>47184.304999999986</v>
      </c>
      <c r="L730" s="19">
        <f>$H730+(INT(COLUMN(L$1)/2) - 5) * ($A730-$H730)/9</f>
        <v>25866.666666666668</v>
      </c>
      <c r="M730" s="24">
        <f>MAX(0,K730*(1+inputs!$B$33)-MAX(0,inputs!$B$31*(L730-inputs!$B$30)))</f>
        <v>47380.629574999977</v>
      </c>
      <c r="N730" s="19">
        <f>$H730+(INT(COLUMN(N$1)/2) - 5) * ($A730-$H730)/9</f>
        <v>31733.333333333336</v>
      </c>
      <c r="O730" s="24">
        <f>MAX(0,M730*(1+inputs!$B$33)-MAX(0,inputs!$B$31*(N730-inputs!$B$30)))</f>
        <v>47051.899018624972</v>
      </c>
      <c r="P730" s="19">
        <f>$H730+(INT(COLUMN(P$1)/2) - 5) * ($A730-$H730)/9</f>
        <v>37600</v>
      </c>
      <c r="Q730" s="24">
        <f>MAX(0,O730*(1+inputs!$B$33)-MAX(0,inputs!$B$31*(P730-inputs!$B$30)))</f>
        <v>46190.23750390434</v>
      </c>
      <c r="R730" s="19">
        <f>$H730+(INT(COLUMN(R$1)/2) - 5) * ($A730-$H730)/9</f>
        <v>43466.666666666672</v>
      </c>
      <c r="S730" s="24">
        <f>MAX(0,Q730*(1+inputs!$B$33)-MAX(0,inputs!$B$31*(R730-inputs!$B$30)))</f>
        <v>44787.651066462895</v>
      </c>
      <c r="T730" s="19">
        <f>$H730+(INT(COLUMN(T$1)/2) - 5) * ($A730-$H730)/9</f>
        <v>49333.333333333328</v>
      </c>
      <c r="U730" s="24">
        <f>MAX(0,S730*(1+inputs!$B$33)-MAX(0,inputs!$B$31*(T730-inputs!$B$30)))</f>
        <v>42836.025832459833</v>
      </c>
      <c r="V730" s="19">
        <f>$H730+(INT(COLUMN(V$1)/2) - 5) * ($A730-$H730)/9</f>
        <v>55200</v>
      </c>
      <c r="W730" s="24">
        <f>MAX(0,U730*(1+inputs!$B$33)-MAX(0,inputs!$B$31*(V730-inputs!$B$30)))</f>
        <v>40327.126219946724</v>
      </c>
      <c r="X730" s="19">
        <f>$H730+(INT(COLUMN(X$1)/2) - 5) * ($A730-$H730)/9</f>
        <v>61066.666666666664</v>
      </c>
      <c r="Y730" s="24">
        <f>MAX(0,W730*(1+inputs!$B$33)-MAX(0,inputs!$B$31*(X730-inputs!$B$30)))</f>
        <v>37252.593113245915</v>
      </c>
      <c r="Z730" s="19">
        <f>IF(inputs!$B$27="YES",MAX(0,inputs!$B$31*(X730-inputs!$B$30)),0)</f>
        <v>0</v>
      </c>
      <c r="AA730" s="3">
        <f t="shared" si="49"/>
        <v>24634.25</v>
      </c>
      <c r="AB730" s="1">
        <f t="shared" si="50"/>
        <v>0.42</v>
      </c>
      <c r="AC730" s="8">
        <f t="shared" si="47"/>
        <v>48165.75</v>
      </c>
    </row>
    <row r="731" spans="1:29" x14ac:dyDescent="0.2">
      <c r="A731" s="11">
        <f t="shared" si="48"/>
        <v>72900</v>
      </c>
      <c r="B731" s="15">
        <f>inputs!$C$3-MAX(0,MIN((calculations!A731-inputs!$B$8)*0.5,inputs!$C$3))+IF(AND(inputs!$B$23="YES",A731&lt;=inputs!$B$25),inputs!$B$24,0)</f>
        <v>12570</v>
      </c>
      <c r="C731" s="15">
        <f>MAX(0,MIN(A731-B731,inputs!$C$4)*inputs!$B$3)</f>
        <v>7540</v>
      </c>
      <c r="D731" s="16">
        <f>MAX(0,(MIN(A731,inputs!$C$5)-(inputs!$C$4+B731))*inputs!$B$4)</f>
        <v>9052</v>
      </c>
      <c r="E731" s="16">
        <f>MAX(0, (calculations!A731-inputs!$C$5)*inputs!$B$5)</f>
        <v>0</v>
      </c>
      <c r="F731" s="19">
        <f>MAX(0,inputs!$B$13*(MIN(calculations!A731,inputs!$C$14)-inputs!$C$13))+MAX(0,inputs!$B$14*(calculations!A731-inputs!$C$14))</f>
        <v>5447.85</v>
      </c>
      <c r="G731" s="22">
        <f>MAX(MIN((calculations!A731-inputs!$B$21)/10000,100%),0) * inputs!$B$18</f>
        <v>2636.4</v>
      </c>
      <c r="H731" s="24">
        <f>MIN(inputs!$B$32,A731)</f>
        <v>20000</v>
      </c>
      <c r="I731" s="24">
        <f>inputs!$B$29*(1+inputs!$B$33)-MAX(0,inputs!$B$31*(H731-inputs!$B$30))</f>
        <v>46486.999999999993</v>
      </c>
      <c r="J731" s="19">
        <f>$H731+(INT(COLUMN(J$1)/2) - 5) * ($A731-$H731)/9</f>
        <v>20000</v>
      </c>
      <c r="K731" s="24">
        <f>MAX(0,I731*(1+inputs!$B$33)-MAX(0,inputs!$B$31*(J731-inputs!$B$30)))</f>
        <v>47184.304999999986</v>
      </c>
      <c r="L731" s="19">
        <f>$H731+(INT(COLUMN(L$1)/2) - 5) * ($A731-$H731)/9</f>
        <v>25877.777777777777</v>
      </c>
      <c r="M731" s="24">
        <f>MAX(0,K731*(1+inputs!$B$33)-MAX(0,inputs!$B$31*(L731-inputs!$B$30)))</f>
        <v>47379.629574999977</v>
      </c>
      <c r="N731" s="19">
        <f>$H731+(INT(COLUMN(N$1)/2) - 5) * ($A731-$H731)/9</f>
        <v>31755.555555555555</v>
      </c>
      <c r="O731" s="24">
        <f>MAX(0,M731*(1+inputs!$B$33)-MAX(0,inputs!$B$31*(N731-inputs!$B$30)))</f>
        <v>47048.884018624973</v>
      </c>
      <c r="P731" s="19">
        <f>$H731+(INT(COLUMN(P$1)/2) - 5) * ($A731-$H731)/9</f>
        <v>37633.333333333328</v>
      </c>
      <c r="Q731" s="24">
        <f>MAX(0,O731*(1+inputs!$B$33)-MAX(0,inputs!$B$31*(P731-inputs!$B$30)))</f>
        <v>46184.177278904339</v>
      </c>
      <c r="R731" s="19">
        <f>$H731+(INT(COLUMN(R$1)/2) - 5) * ($A731-$H731)/9</f>
        <v>43511.111111111109</v>
      </c>
      <c r="S731" s="24">
        <f>MAX(0,Q731*(1+inputs!$B$33)-MAX(0,inputs!$B$31*(R731-inputs!$B$30)))</f>
        <v>44777.499938087894</v>
      </c>
      <c r="T731" s="19">
        <f>$H731+(INT(COLUMN(T$1)/2) - 5) * ($A731-$H731)/9</f>
        <v>49388.888888888891</v>
      </c>
      <c r="U731" s="24">
        <f>MAX(0,S731*(1+inputs!$B$33)-MAX(0,inputs!$B$31*(T731-inputs!$B$30)))</f>
        <v>42820.722437159209</v>
      </c>
      <c r="V731" s="19">
        <f>$H731+(INT(COLUMN(V$1)/2) - 5) * ($A731-$H731)/9</f>
        <v>55266.666666666664</v>
      </c>
      <c r="W731" s="24">
        <f>MAX(0,U731*(1+inputs!$B$33)-MAX(0,inputs!$B$31*(V731-inputs!$B$30)))</f>
        <v>40305.593273716593</v>
      </c>
      <c r="X731" s="19">
        <f>$H731+(INT(COLUMN(X$1)/2) - 5) * ($A731-$H731)/9</f>
        <v>61144.444444444445</v>
      </c>
      <c r="Y731" s="24">
        <f>MAX(0,W731*(1+inputs!$B$33)-MAX(0,inputs!$B$31*(X731-inputs!$B$30)))</f>
        <v>37223.737172822337</v>
      </c>
      <c r="Z731" s="19">
        <f>IF(inputs!$B$27="YES",MAX(0,inputs!$B$31*(X731-inputs!$B$30)),0)</f>
        <v>0</v>
      </c>
      <c r="AA731" s="3">
        <f t="shared" si="49"/>
        <v>24676.25</v>
      </c>
      <c r="AB731" s="1">
        <f t="shared" si="50"/>
        <v>0.42</v>
      </c>
      <c r="AC731" s="8">
        <f t="shared" si="47"/>
        <v>48223.75</v>
      </c>
    </row>
    <row r="732" spans="1:29" x14ac:dyDescent="0.2">
      <c r="A732" s="11">
        <f t="shared" si="48"/>
        <v>73000</v>
      </c>
      <c r="B732" s="15">
        <f>inputs!$C$3-MAX(0,MIN((calculations!A732-inputs!$B$8)*0.5,inputs!$C$3))+IF(AND(inputs!$B$23="YES",A732&lt;=inputs!$B$25),inputs!$B$24,0)</f>
        <v>12570</v>
      </c>
      <c r="C732" s="15">
        <f>MAX(0,MIN(A732-B732,inputs!$C$4)*inputs!$B$3)</f>
        <v>7540</v>
      </c>
      <c r="D732" s="16">
        <f>MAX(0,(MIN(A732,inputs!$C$5)-(inputs!$C$4+B732))*inputs!$B$4)</f>
        <v>9092</v>
      </c>
      <c r="E732" s="16">
        <f>MAX(0, (calculations!A732-inputs!$C$5)*inputs!$B$5)</f>
        <v>0</v>
      </c>
      <c r="F732" s="19">
        <f>MAX(0,inputs!$B$13*(MIN(calculations!A732,inputs!$C$14)-inputs!$C$13))+MAX(0,inputs!$B$14*(calculations!A732-inputs!$C$14))</f>
        <v>5449.85</v>
      </c>
      <c r="G732" s="22">
        <f>MAX(MIN((calculations!A732-inputs!$B$21)/10000,100%),0) * inputs!$B$18</f>
        <v>2636.4</v>
      </c>
      <c r="H732" s="24">
        <f>MIN(inputs!$B$32,A732)</f>
        <v>20000</v>
      </c>
      <c r="I732" s="24">
        <f>inputs!$B$29*(1+inputs!$B$33)-MAX(0,inputs!$B$31*(H732-inputs!$B$30))</f>
        <v>46486.999999999993</v>
      </c>
      <c r="J732" s="19">
        <f>$H732+(INT(COLUMN(J$1)/2) - 5) * ($A732-$H732)/9</f>
        <v>20000</v>
      </c>
      <c r="K732" s="24">
        <f>MAX(0,I732*(1+inputs!$B$33)-MAX(0,inputs!$B$31*(J732-inputs!$B$30)))</f>
        <v>47184.304999999986</v>
      </c>
      <c r="L732" s="19">
        <f>$H732+(INT(COLUMN(L$1)/2) - 5) * ($A732-$H732)/9</f>
        <v>25888.888888888891</v>
      </c>
      <c r="M732" s="24">
        <f>MAX(0,K732*(1+inputs!$B$33)-MAX(0,inputs!$B$31*(L732-inputs!$B$30)))</f>
        <v>47378.629574999977</v>
      </c>
      <c r="N732" s="19">
        <f>$H732+(INT(COLUMN(N$1)/2) - 5) * ($A732-$H732)/9</f>
        <v>31777.777777777777</v>
      </c>
      <c r="O732" s="24">
        <f>MAX(0,M732*(1+inputs!$B$33)-MAX(0,inputs!$B$31*(N732-inputs!$B$30)))</f>
        <v>47045.869018624973</v>
      </c>
      <c r="P732" s="19">
        <f>$H732+(INT(COLUMN(P$1)/2) - 5) * ($A732-$H732)/9</f>
        <v>37666.666666666672</v>
      </c>
      <c r="Q732" s="24">
        <f>MAX(0,O732*(1+inputs!$B$33)-MAX(0,inputs!$B$31*(P732-inputs!$B$30)))</f>
        <v>46178.117053904338</v>
      </c>
      <c r="R732" s="19">
        <f>$H732+(INT(COLUMN(R$1)/2) - 5) * ($A732-$H732)/9</f>
        <v>43555.555555555555</v>
      </c>
      <c r="S732" s="24">
        <f>MAX(0,Q732*(1+inputs!$B$33)-MAX(0,inputs!$B$31*(R732-inputs!$B$30)))</f>
        <v>44767.348809712894</v>
      </c>
      <c r="T732" s="19">
        <f>$H732+(INT(COLUMN(T$1)/2) - 5) * ($A732-$H732)/9</f>
        <v>49444.444444444445</v>
      </c>
      <c r="U732" s="24">
        <f>MAX(0,S732*(1+inputs!$B$33)-MAX(0,inputs!$B$31*(T732-inputs!$B$30)))</f>
        <v>42805.419041858579</v>
      </c>
      <c r="V732" s="19">
        <f>$H732+(INT(COLUMN(V$1)/2) - 5) * ($A732-$H732)/9</f>
        <v>55333.333333333336</v>
      </c>
      <c r="W732" s="24">
        <f>MAX(0,U732*(1+inputs!$B$33)-MAX(0,inputs!$B$31*(V732-inputs!$B$30)))</f>
        <v>40284.060327486448</v>
      </c>
      <c r="X732" s="19">
        <f>$H732+(INT(COLUMN(X$1)/2) - 5) * ($A732-$H732)/9</f>
        <v>61222.222222222219</v>
      </c>
      <c r="Y732" s="24">
        <f>MAX(0,W732*(1+inputs!$B$33)-MAX(0,inputs!$B$31*(X732-inputs!$B$30)))</f>
        <v>37194.881232398737</v>
      </c>
      <c r="Z732" s="19">
        <f>IF(inputs!$B$27="YES",MAX(0,inputs!$B$31*(X732-inputs!$B$30)),0)</f>
        <v>0</v>
      </c>
      <c r="AA732" s="3">
        <f t="shared" si="49"/>
        <v>24718.25</v>
      </c>
      <c r="AB732" s="1">
        <f t="shared" si="50"/>
        <v>0.42</v>
      </c>
      <c r="AC732" s="8">
        <f t="shared" si="47"/>
        <v>48281.75</v>
      </c>
    </row>
    <row r="733" spans="1:29" x14ac:dyDescent="0.2">
      <c r="A733" s="11">
        <f t="shared" si="48"/>
        <v>73100</v>
      </c>
      <c r="B733" s="15">
        <f>inputs!$C$3-MAX(0,MIN((calculations!A733-inputs!$B$8)*0.5,inputs!$C$3))+IF(AND(inputs!$B$23="YES",A733&lt;=inputs!$B$25),inputs!$B$24,0)</f>
        <v>12570</v>
      </c>
      <c r="C733" s="15">
        <f>MAX(0,MIN(A733-B733,inputs!$C$4)*inputs!$B$3)</f>
        <v>7540</v>
      </c>
      <c r="D733" s="16">
        <f>MAX(0,(MIN(A733,inputs!$C$5)-(inputs!$C$4+B733))*inputs!$B$4)</f>
        <v>9132</v>
      </c>
      <c r="E733" s="16">
        <f>MAX(0, (calculations!A733-inputs!$C$5)*inputs!$B$5)</f>
        <v>0</v>
      </c>
      <c r="F733" s="19">
        <f>MAX(0,inputs!$B$13*(MIN(calculations!A733,inputs!$C$14)-inputs!$C$13))+MAX(0,inputs!$B$14*(calculations!A733-inputs!$C$14))</f>
        <v>5451.85</v>
      </c>
      <c r="G733" s="22">
        <f>MAX(MIN((calculations!A733-inputs!$B$21)/10000,100%),0) * inputs!$B$18</f>
        <v>2636.4</v>
      </c>
      <c r="H733" s="24">
        <f>MIN(inputs!$B$32,A733)</f>
        <v>20000</v>
      </c>
      <c r="I733" s="24">
        <f>inputs!$B$29*(1+inputs!$B$33)-MAX(0,inputs!$B$31*(H733-inputs!$B$30))</f>
        <v>46486.999999999993</v>
      </c>
      <c r="J733" s="19">
        <f>$H733+(INT(COLUMN(J$1)/2) - 5) * ($A733-$H733)/9</f>
        <v>20000</v>
      </c>
      <c r="K733" s="24">
        <f>MAX(0,I733*(1+inputs!$B$33)-MAX(0,inputs!$B$31*(J733-inputs!$B$30)))</f>
        <v>47184.304999999986</v>
      </c>
      <c r="L733" s="19">
        <f>$H733+(INT(COLUMN(L$1)/2) - 5) * ($A733-$H733)/9</f>
        <v>25900</v>
      </c>
      <c r="M733" s="24">
        <f>MAX(0,K733*(1+inputs!$B$33)-MAX(0,inputs!$B$31*(L733-inputs!$B$30)))</f>
        <v>47377.629574999977</v>
      </c>
      <c r="N733" s="19">
        <f>$H733+(INT(COLUMN(N$1)/2) - 5) * ($A733-$H733)/9</f>
        <v>31800</v>
      </c>
      <c r="O733" s="24">
        <f>MAX(0,M733*(1+inputs!$B$33)-MAX(0,inputs!$B$31*(N733-inputs!$B$30)))</f>
        <v>47042.854018624967</v>
      </c>
      <c r="P733" s="19">
        <f>$H733+(INT(COLUMN(P$1)/2) - 5) * ($A733-$H733)/9</f>
        <v>37700</v>
      </c>
      <c r="Q733" s="24">
        <f>MAX(0,O733*(1+inputs!$B$33)-MAX(0,inputs!$B$31*(P733-inputs!$B$30)))</f>
        <v>46172.056828904337</v>
      </c>
      <c r="R733" s="19">
        <f>$H733+(INT(COLUMN(R$1)/2) - 5) * ($A733-$H733)/9</f>
        <v>43600</v>
      </c>
      <c r="S733" s="24">
        <f>MAX(0,Q733*(1+inputs!$B$33)-MAX(0,inputs!$B$31*(R733-inputs!$B$30)))</f>
        <v>44757.197681337893</v>
      </c>
      <c r="T733" s="19">
        <f>$H733+(INT(COLUMN(T$1)/2) - 5) * ($A733-$H733)/9</f>
        <v>49500</v>
      </c>
      <c r="U733" s="24">
        <f>MAX(0,S733*(1+inputs!$B$33)-MAX(0,inputs!$B$31*(T733-inputs!$B$30)))</f>
        <v>42790.115646557955</v>
      </c>
      <c r="V733" s="19">
        <f>$H733+(INT(COLUMN(V$1)/2) - 5) * ($A733-$H733)/9</f>
        <v>55400</v>
      </c>
      <c r="W733" s="24">
        <f>MAX(0,U733*(1+inputs!$B$33)-MAX(0,inputs!$B$31*(V733-inputs!$B$30)))</f>
        <v>40262.527381256317</v>
      </c>
      <c r="X733" s="19">
        <f>$H733+(INT(COLUMN(X$1)/2) - 5) * ($A733-$H733)/9</f>
        <v>61300</v>
      </c>
      <c r="Y733" s="24">
        <f>MAX(0,W733*(1+inputs!$B$33)-MAX(0,inputs!$B$31*(X733-inputs!$B$30)))</f>
        <v>37166.025291975158</v>
      </c>
      <c r="Z733" s="19">
        <f>IF(inputs!$B$27="YES",MAX(0,inputs!$B$31*(X733-inputs!$B$30)),0)</f>
        <v>0</v>
      </c>
      <c r="AA733" s="3">
        <f t="shared" si="49"/>
        <v>24760.25</v>
      </c>
      <c r="AB733" s="1">
        <f t="shared" si="50"/>
        <v>0.42</v>
      </c>
      <c r="AC733" s="8">
        <f t="shared" si="47"/>
        <v>48339.75</v>
      </c>
    </row>
    <row r="734" spans="1:29" x14ac:dyDescent="0.2">
      <c r="A734" s="11">
        <f t="shared" si="48"/>
        <v>73200</v>
      </c>
      <c r="B734" s="15">
        <f>inputs!$C$3-MAX(0,MIN((calculations!A734-inputs!$B$8)*0.5,inputs!$C$3))+IF(AND(inputs!$B$23="YES",A734&lt;=inputs!$B$25),inputs!$B$24,0)</f>
        <v>12570</v>
      </c>
      <c r="C734" s="15">
        <f>MAX(0,MIN(A734-B734,inputs!$C$4)*inputs!$B$3)</f>
        <v>7540</v>
      </c>
      <c r="D734" s="16">
        <f>MAX(0,(MIN(A734,inputs!$C$5)-(inputs!$C$4+B734))*inputs!$B$4)</f>
        <v>9172</v>
      </c>
      <c r="E734" s="16">
        <f>MAX(0, (calculations!A734-inputs!$C$5)*inputs!$B$5)</f>
        <v>0</v>
      </c>
      <c r="F734" s="19">
        <f>MAX(0,inputs!$B$13*(MIN(calculations!A734,inputs!$C$14)-inputs!$C$13))+MAX(0,inputs!$B$14*(calculations!A734-inputs!$C$14))</f>
        <v>5453.85</v>
      </c>
      <c r="G734" s="22">
        <f>MAX(MIN((calculations!A734-inputs!$B$21)/10000,100%),0) * inputs!$B$18</f>
        <v>2636.4</v>
      </c>
      <c r="H734" s="24">
        <f>MIN(inputs!$B$32,A734)</f>
        <v>20000</v>
      </c>
      <c r="I734" s="24">
        <f>inputs!$B$29*(1+inputs!$B$33)-MAX(0,inputs!$B$31*(H734-inputs!$B$30))</f>
        <v>46486.999999999993</v>
      </c>
      <c r="J734" s="19">
        <f>$H734+(INT(COLUMN(J$1)/2) - 5) * ($A734-$H734)/9</f>
        <v>20000</v>
      </c>
      <c r="K734" s="24">
        <f>MAX(0,I734*(1+inputs!$B$33)-MAX(0,inputs!$B$31*(J734-inputs!$B$30)))</f>
        <v>47184.304999999986</v>
      </c>
      <c r="L734" s="19">
        <f>$H734+(INT(COLUMN(L$1)/2) - 5) * ($A734-$H734)/9</f>
        <v>25911.111111111109</v>
      </c>
      <c r="M734" s="24">
        <f>MAX(0,K734*(1+inputs!$B$33)-MAX(0,inputs!$B$31*(L734-inputs!$B$30)))</f>
        <v>47376.629574999977</v>
      </c>
      <c r="N734" s="19">
        <f>$H734+(INT(COLUMN(N$1)/2) - 5) * ($A734-$H734)/9</f>
        <v>31822.222222222223</v>
      </c>
      <c r="O734" s="24">
        <f>MAX(0,M734*(1+inputs!$B$33)-MAX(0,inputs!$B$31*(N734-inputs!$B$30)))</f>
        <v>47039.839018624967</v>
      </c>
      <c r="P734" s="19">
        <f>$H734+(INT(COLUMN(P$1)/2) - 5) * ($A734-$H734)/9</f>
        <v>37733.333333333328</v>
      </c>
      <c r="Q734" s="24">
        <f>MAX(0,O734*(1+inputs!$B$33)-MAX(0,inputs!$B$31*(P734-inputs!$B$30)))</f>
        <v>46165.996603904336</v>
      </c>
      <c r="R734" s="19">
        <f>$H734+(INT(COLUMN(R$1)/2) - 5) * ($A734-$H734)/9</f>
        <v>43644.444444444445</v>
      </c>
      <c r="S734" s="24">
        <f>MAX(0,Q734*(1+inputs!$B$33)-MAX(0,inputs!$B$31*(R734-inputs!$B$30)))</f>
        <v>44747.046552962893</v>
      </c>
      <c r="T734" s="19">
        <f>$H734+(INT(COLUMN(T$1)/2) - 5) * ($A734-$H734)/9</f>
        <v>49555.555555555555</v>
      </c>
      <c r="U734" s="24">
        <f>MAX(0,S734*(1+inputs!$B$33)-MAX(0,inputs!$B$31*(T734-inputs!$B$30)))</f>
        <v>42774.812251257332</v>
      </c>
      <c r="V734" s="19">
        <f>$H734+(INT(COLUMN(V$1)/2) - 5) * ($A734-$H734)/9</f>
        <v>55466.666666666664</v>
      </c>
      <c r="W734" s="24">
        <f>MAX(0,U734*(1+inputs!$B$33)-MAX(0,inputs!$B$31*(V734-inputs!$B$30)))</f>
        <v>40240.994435026187</v>
      </c>
      <c r="X734" s="19">
        <f>$H734+(INT(COLUMN(X$1)/2) - 5) * ($A734-$H734)/9</f>
        <v>61377.777777777781</v>
      </c>
      <c r="Y734" s="24">
        <f>MAX(0,W734*(1+inputs!$B$33)-MAX(0,inputs!$B$31*(X734-inputs!$B$30)))</f>
        <v>37137.169351551573</v>
      </c>
      <c r="Z734" s="19">
        <f>IF(inputs!$B$27="YES",MAX(0,inputs!$B$31*(X734-inputs!$B$30)),0)</f>
        <v>0</v>
      </c>
      <c r="AA734" s="3">
        <f t="shared" si="49"/>
        <v>24802.25</v>
      </c>
      <c r="AB734" s="1">
        <f t="shared" si="50"/>
        <v>0.42</v>
      </c>
      <c r="AC734" s="8">
        <f t="shared" si="47"/>
        <v>48397.75</v>
      </c>
    </row>
    <row r="735" spans="1:29" x14ac:dyDescent="0.2">
      <c r="A735" s="11">
        <f t="shared" si="48"/>
        <v>73300</v>
      </c>
      <c r="B735" s="15">
        <f>inputs!$C$3-MAX(0,MIN((calculations!A735-inputs!$B$8)*0.5,inputs!$C$3))+IF(AND(inputs!$B$23="YES",A735&lt;=inputs!$B$25),inputs!$B$24,0)</f>
        <v>12570</v>
      </c>
      <c r="C735" s="15">
        <f>MAX(0,MIN(A735-B735,inputs!$C$4)*inputs!$B$3)</f>
        <v>7540</v>
      </c>
      <c r="D735" s="16">
        <f>MAX(0,(MIN(A735,inputs!$C$5)-(inputs!$C$4+B735))*inputs!$B$4)</f>
        <v>9212</v>
      </c>
      <c r="E735" s="16">
        <f>MAX(0, (calculations!A735-inputs!$C$5)*inputs!$B$5)</f>
        <v>0</v>
      </c>
      <c r="F735" s="19">
        <f>MAX(0,inputs!$B$13*(MIN(calculations!A735,inputs!$C$14)-inputs!$C$13))+MAX(0,inputs!$B$14*(calculations!A735-inputs!$C$14))</f>
        <v>5455.85</v>
      </c>
      <c r="G735" s="22">
        <f>MAX(MIN((calculations!A735-inputs!$B$21)/10000,100%),0) * inputs!$B$18</f>
        <v>2636.4</v>
      </c>
      <c r="H735" s="24">
        <f>MIN(inputs!$B$32,A735)</f>
        <v>20000</v>
      </c>
      <c r="I735" s="24">
        <f>inputs!$B$29*(1+inputs!$B$33)-MAX(0,inputs!$B$31*(H735-inputs!$B$30))</f>
        <v>46486.999999999993</v>
      </c>
      <c r="J735" s="19">
        <f>$H735+(INT(COLUMN(J$1)/2) - 5) * ($A735-$H735)/9</f>
        <v>20000</v>
      </c>
      <c r="K735" s="24">
        <f>MAX(0,I735*(1+inputs!$B$33)-MAX(0,inputs!$B$31*(J735-inputs!$B$30)))</f>
        <v>47184.304999999986</v>
      </c>
      <c r="L735" s="19">
        <f>$H735+(INT(COLUMN(L$1)/2) - 5) * ($A735-$H735)/9</f>
        <v>25922.222222222223</v>
      </c>
      <c r="M735" s="24">
        <f>MAX(0,K735*(1+inputs!$B$33)-MAX(0,inputs!$B$31*(L735-inputs!$B$30)))</f>
        <v>47375.629574999977</v>
      </c>
      <c r="N735" s="19">
        <f>$H735+(INT(COLUMN(N$1)/2) - 5) * ($A735-$H735)/9</f>
        <v>31844.444444444445</v>
      </c>
      <c r="O735" s="24">
        <f>MAX(0,M735*(1+inputs!$B$33)-MAX(0,inputs!$B$31*(N735-inputs!$B$30)))</f>
        <v>47036.824018624968</v>
      </c>
      <c r="P735" s="19">
        <f>$H735+(INT(COLUMN(P$1)/2) - 5) * ($A735-$H735)/9</f>
        <v>37766.666666666672</v>
      </c>
      <c r="Q735" s="24">
        <f>MAX(0,O735*(1+inputs!$B$33)-MAX(0,inputs!$B$31*(P735-inputs!$B$30)))</f>
        <v>46159.936378904335</v>
      </c>
      <c r="R735" s="19">
        <f>$H735+(INT(COLUMN(R$1)/2) - 5) * ($A735-$H735)/9</f>
        <v>43688.888888888891</v>
      </c>
      <c r="S735" s="24">
        <f>MAX(0,Q735*(1+inputs!$B$33)-MAX(0,inputs!$B$31*(R735-inputs!$B$30)))</f>
        <v>44736.895424587892</v>
      </c>
      <c r="T735" s="19">
        <f>$H735+(INT(COLUMN(T$1)/2) - 5) * ($A735-$H735)/9</f>
        <v>49611.111111111109</v>
      </c>
      <c r="U735" s="24">
        <f>MAX(0,S735*(1+inputs!$B$33)-MAX(0,inputs!$B$31*(T735-inputs!$B$30)))</f>
        <v>42759.508855956701</v>
      </c>
      <c r="V735" s="19">
        <f>$H735+(INT(COLUMN(V$1)/2) - 5) * ($A735-$H735)/9</f>
        <v>55533.333333333336</v>
      </c>
      <c r="W735" s="24">
        <f>MAX(0,U735*(1+inputs!$B$33)-MAX(0,inputs!$B$31*(V735-inputs!$B$30)))</f>
        <v>40219.461488796049</v>
      </c>
      <c r="X735" s="19">
        <f>$H735+(INT(COLUMN(X$1)/2) - 5) * ($A735-$H735)/9</f>
        <v>61455.555555555555</v>
      </c>
      <c r="Y735" s="24">
        <f>MAX(0,W735*(1+inputs!$B$33)-MAX(0,inputs!$B$31*(X735-inputs!$B$30)))</f>
        <v>37108.31341112798</v>
      </c>
      <c r="Z735" s="19">
        <f>IF(inputs!$B$27="YES",MAX(0,inputs!$B$31*(X735-inputs!$B$30)),0)</f>
        <v>0</v>
      </c>
      <c r="AA735" s="3">
        <f t="shared" si="49"/>
        <v>24844.25</v>
      </c>
      <c r="AB735" s="1">
        <f t="shared" si="50"/>
        <v>0.42</v>
      </c>
      <c r="AC735" s="8">
        <f t="shared" si="47"/>
        <v>48455.75</v>
      </c>
    </row>
    <row r="736" spans="1:29" x14ac:dyDescent="0.2">
      <c r="A736" s="11">
        <f t="shared" si="48"/>
        <v>73400</v>
      </c>
      <c r="B736" s="15">
        <f>inputs!$C$3-MAX(0,MIN((calculations!A736-inputs!$B$8)*0.5,inputs!$C$3))+IF(AND(inputs!$B$23="YES",A736&lt;=inputs!$B$25),inputs!$B$24,0)</f>
        <v>12570</v>
      </c>
      <c r="C736" s="15">
        <f>MAX(0,MIN(A736-B736,inputs!$C$4)*inputs!$B$3)</f>
        <v>7540</v>
      </c>
      <c r="D736" s="16">
        <f>MAX(0,(MIN(A736,inputs!$C$5)-(inputs!$C$4+B736))*inputs!$B$4)</f>
        <v>9252</v>
      </c>
      <c r="E736" s="16">
        <f>MAX(0, (calculations!A736-inputs!$C$5)*inputs!$B$5)</f>
        <v>0</v>
      </c>
      <c r="F736" s="19">
        <f>MAX(0,inputs!$B$13*(MIN(calculations!A736,inputs!$C$14)-inputs!$C$13))+MAX(0,inputs!$B$14*(calculations!A736-inputs!$C$14))</f>
        <v>5457.85</v>
      </c>
      <c r="G736" s="22">
        <f>MAX(MIN((calculations!A736-inputs!$B$21)/10000,100%),0) * inputs!$B$18</f>
        <v>2636.4</v>
      </c>
      <c r="H736" s="24">
        <f>MIN(inputs!$B$32,A736)</f>
        <v>20000</v>
      </c>
      <c r="I736" s="24">
        <f>inputs!$B$29*(1+inputs!$B$33)-MAX(0,inputs!$B$31*(H736-inputs!$B$30))</f>
        <v>46486.999999999993</v>
      </c>
      <c r="J736" s="19">
        <f>$H736+(INT(COLUMN(J$1)/2) - 5) * ($A736-$H736)/9</f>
        <v>20000</v>
      </c>
      <c r="K736" s="24">
        <f>MAX(0,I736*(1+inputs!$B$33)-MAX(0,inputs!$B$31*(J736-inputs!$B$30)))</f>
        <v>47184.304999999986</v>
      </c>
      <c r="L736" s="19">
        <f>$H736+(INT(COLUMN(L$1)/2) - 5) * ($A736-$H736)/9</f>
        <v>25933.333333333332</v>
      </c>
      <c r="M736" s="24">
        <f>MAX(0,K736*(1+inputs!$B$33)-MAX(0,inputs!$B$31*(L736-inputs!$B$30)))</f>
        <v>47374.629574999977</v>
      </c>
      <c r="N736" s="19">
        <f>$H736+(INT(COLUMN(N$1)/2) - 5) * ($A736-$H736)/9</f>
        <v>31866.666666666664</v>
      </c>
      <c r="O736" s="24">
        <f>MAX(0,M736*(1+inputs!$B$33)-MAX(0,inputs!$B$31*(N736-inputs!$B$30)))</f>
        <v>47033.809018624968</v>
      </c>
      <c r="P736" s="19">
        <f>$H736+(INT(COLUMN(P$1)/2) - 5) * ($A736-$H736)/9</f>
        <v>37800</v>
      </c>
      <c r="Q736" s="24">
        <f>MAX(0,O736*(1+inputs!$B$33)-MAX(0,inputs!$B$31*(P736-inputs!$B$30)))</f>
        <v>46153.876153904333</v>
      </c>
      <c r="R736" s="19">
        <f>$H736+(INT(COLUMN(R$1)/2) - 5) * ($A736-$H736)/9</f>
        <v>43733.333333333328</v>
      </c>
      <c r="S736" s="24">
        <f>MAX(0,Q736*(1+inputs!$B$33)-MAX(0,inputs!$B$31*(R736-inputs!$B$30)))</f>
        <v>44726.744296212892</v>
      </c>
      <c r="T736" s="19">
        <f>$H736+(INT(COLUMN(T$1)/2) - 5) * ($A736-$H736)/9</f>
        <v>49666.666666666672</v>
      </c>
      <c r="U736" s="24">
        <f>MAX(0,S736*(1+inputs!$B$33)-MAX(0,inputs!$B$31*(T736-inputs!$B$30)))</f>
        <v>42744.205460656078</v>
      </c>
      <c r="V736" s="19">
        <f>$H736+(INT(COLUMN(V$1)/2) - 5) * ($A736-$H736)/9</f>
        <v>55600</v>
      </c>
      <c r="W736" s="24">
        <f>MAX(0,U736*(1+inputs!$B$33)-MAX(0,inputs!$B$31*(V736-inputs!$B$30)))</f>
        <v>40197.928542565911</v>
      </c>
      <c r="X736" s="19">
        <f>$H736+(INT(COLUMN(X$1)/2) - 5) * ($A736-$H736)/9</f>
        <v>61533.333333333336</v>
      </c>
      <c r="Y736" s="24">
        <f>MAX(0,W736*(1+inputs!$B$33)-MAX(0,inputs!$B$31*(X736-inputs!$B$30)))</f>
        <v>37079.457470704394</v>
      </c>
      <c r="Z736" s="19">
        <f>IF(inputs!$B$27="YES",MAX(0,inputs!$B$31*(X736-inputs!$B$30)),0)</f>
        <v>0</v>
      </c>
      <c r="AA736" s="3">
        <f t="shared" si="49"/>
        <v>24886.25</v>
      </c>
      <c r="AB736" s="1">
        <f t="shared" si="50"/>
        <v>0.42</v>
      </c>
      <c r="AC736" s="8">
        <f t="shared" si="47"/>
        <v>48513.75</v>
      </c>
    </row>
    <row r="737" spans="1:29" x14ac:dyDescent="0.2">
      <c r="A737" s="11">
        <f t="shared" si="48"/>
        <v>73500</v>
      </c>
      <c r="B737" s="15">
        <f>inputs!$C$3-MAX(0,MIN((calculations!A737-inputs!$B$8)*0.5,inputs!$C$3))+IF(AND(inputs!$B$23="YES",A737&lt;=inputs!$B$25),inputs!$B$24,0)</f>
        <v>12570</v>
      </c>
      <c r="C737" s="15">
        <f>MAX(0,MIN(A737-B737,inputs!$C$4)*inputs!$B$3)</f>
        <v>7540</v>
      </c>
      <c r="D737" s="16">
        <f>MAX(0,(MIN(A737,inputs!$C$5)-(inputs!$C$4+B737))*inputs!$B$4)</f>
        <v>9292</v>
      </c>
      <c r="E737" s="16">
        <f>MAX(0, (calculations!A737-inputs!$C$5)*inputs!$B$5)</f>
        <v>0</v>
      </c>
      <c r="F737" s="19">
        <f>MAX(0,inputs!$B$13*(MIN(calculations!A737,inputs!$C$14)-inputs!$C$13))+MAX(0,inputs!$B$14*(calculations!A737-inputs!$C$14))</f>
        <v>5459.85</v>
      </c>
      <c r="G737" s="22">
        <f>MAX(MIN((calculations!A737-inputs!$B$21)/10000,100%),0) * inputs!$B$18</f>
        <v>2636.4</v>
      </c>
      <c r="H737" s="24">
        <f>MIN(inputs!$B$32,A737)</f>
        <v>20000</v>
      </c>
      <c r="I737" s="24">
        <f>inputs!$B$29*(1+inputs!$B$33)-MAX(0,inputs!$B$31*(H737-inputs!$B$30))</f>
        <v>46486.999999999993</v>
      </c>
      <c r="J737" s="19">
        <f>$H737+(INT(COLUMN(J$1)/2) - 5) * ($A737-$H737)/9</f>
        <v>20000</v>
      </c>
      <c r="K737" s="24">
        <f>MAX(0,I737*(1+inputs!$B$33)-MAX(0,inputs!$B$31*(J737-inputs!$B$30)))</f>
        <v>47184.304999999986</v>
      </c>
      <c r="L737" s="19">
        <f>$H737+(INT(COLUMN(L$1)/2) - 5) * ($A737-$H737)/9</f>
        <v>25944.444444444445</v>
      </c>
      <c r="M737" s="24">
        <f>MAX(0,K737*(1+inputs!$B$33)-MAX(0,inputs!$B$31*(L737-inputs!$B$30)))</f>
        <v>47373.629574999977</v>
      </c>
      <c r="N737" s="19">
        <f>$H737+(INT(COLUMN(N$1)/2) - 5) * ($A737-$H737)/9</f>
        <v>31888.888888888891</v>
      </c>
      <c r="O737" s="24">
        <f>MAX(0,M737*(1+inputs!$B$33)-MAX(0,inputs!$B$31*(N737-inputs!$B$30)))</f>
        <v>47030.794018624969</v>
      </c>
      <c r="P737" s="19">
        <f>$H737+(INT(COLUMN(P$1)/2) - 5) * ($A737-$H737)/9</f>
        <v>37833.333333333328</v>
      </c>
      <c r="Q737" s="24">
        <f>MAX(0,O737*(1+inputs!$B$33)-MAX(0,inputs!$B$31*(P737-inputs!$B$30)))</f>
        <v>46147.81592890434</v>
      </c>
      <c r="R737" s="19">
        <f>$H737+(INT(COLUMN(R$1)/2) - 5) * ($A737-$H737)/9</f>
        <v>43777.777777777781</v>
      </c>
      <c r="S737" s="24">
        <f>MAX(0,Q737*(1+inputs!$B$33)-MAX(0,inputs!$B$31*(R737-inputs!$B$30)))</f>
        <v>44716.593167837898</v>
      </c>
      <c r="T737" s="19">
        <f>$H737+(INT(COLUMN(T$1)/2) - 5) * ($A737-$H737)/9</f>
        <v>49722.222222222219</v>
      </c>
      <c r="U737" s="24">
        <f>MAX(0,S737*(1+inputs!$B$33)-MAX(0,inputs!$B$31*(T737-inputs!$B$30)))</f>
        <v>42728.902065355462</v>
      </c>
      <c r="V737" s="19">
        <f>$H737+(INT(COLUMN(V$1)/2) - 5) * ($A737-$H737)/9</f>
        <v>55666.666666666664</v>
      </c>
      <c r="W737" s="24">
        <f>MAX(0,U737*(1+inputs!$B$33)-MAX(0,inputs!$B$31*(V737-inputs!$B$30)))</f>
        <v>40176.395596335788</v>
      </c>
      <c r="X737" s="19">
        <f>$H737+(INT(COLUMN(X$1)/2) - 5) * ($A737-$H737)/9</f>
        <v>61611.111111111109</v>
      </c>
      <c r="Y737" s="24">
        <f>MAX(0,W737*(1+inputs!$B$33)-MAX(0,inputs!$B$31*(X737-inputs!$B$30)))</f>
        <v>37050.601530280815</v>
      </c>
      <c r="Z737" s="19">
        <f>IF(inputs!$B$27="YES",MAX(0,inputs!$B$31*(X737-inputs!$B$30)),0)</f>
        <v>0</v>
      </c>
      <c r="AA737" s="3">
        <f t="shared" si="49"/>
        <v>24928.25</v>
      </c>
      <c r="AB737" s="1">
        <f t="shared" si="50"/>
        <v>0.42</v>
      </c>
      <c r="AC737" s="8">
        <f t="shared" si="47"/>
        <v>48571.75</v>
      </c>
    </row>
    <row r="738" spans="1:29" x14ac:dyDescent="0.2">
      <c r="A738" s="11">
        <f t="shared" si="48"/>
        <v>73600</v>
      </c>
      <c r="B738" s="15">
        <f>inputs!$C$3-MAX(0,MIN((calculations!A738-inputs!$B$8)*0.5,inputs!$C$3))+IF(AND(inputs!$B$23="YES",A738&lt;=inputs!$B$25),inputs!$B$24,0)</f>
        <v>12570</v>
      </c>
      <c r="C738" s="15">
        <f>MAX(0,MIN(A738-B738,inputs!$C$4)*inputs!$B$3)</f>
        <v>7540</v>
      </c>
      <c r="D738" s="16">
        <f>MAX(0,(MIN(A738,inputs!$C$5)-(inputs!$C$4+B738))*inputs!$B$4)</f>
        <v>9332</v>
      </c>
      <c r="E738" s="16">
        <f>MAX(0, (calculations!A738-inputs!$C$5)*inputs!$B$5)</f>
        <v>0</v>
      </c>
      <c r="F738" s="19">
        <f>MAX(0,inputs!$B$13*(MIN(calculations!A738,inputs!$C$14)-inputs!$C$13))+MAX(0,inputs!$B$14*(calculations!A738-inputs!$C$14))</f>
        <v>5461.85</v>
      </c>
      <c r="G738" s="22">
        <f>MAX(MIN((calculations!A738-inputs!$B$21)/10000,100%),0) * inputs!$B$18</f>
        <v>2636.4</v>
      </c>
      <c r="H738" s="24">
        <f>MIN(inputs!$B$32,A738)</f>
        <v>20000</v>
      </c>
      <c r="I738" s="24">
        <f>inputs!$B$29*(1+inputs!$B$33)-MAX(0,inputs!$B$31*(H738-inputs!$B$30))</f>
        <v>46486.999999999993</v>
      </c>
      <c r="J738" s="19">
        <f>$H738+(INT(COLUMN(J$1)/2) - 5) * ($A738-$H738)/9</f>
        <v>20000</v>
      </c>
      <c r="K738" s="24">
        <f>MAX(0,I738*(1+inputs!$B$33)-MAX(0,inputs!$B$31*(J738-inputs!$B$30)))</f>
        <v>47184.304999999986</v>
      </c>
      <c r="L738" s="19">
        <f>$H738+(INT(COLUMN(L$1)/2) - 5) * ($A738-$H738)/9</f>
        <v>25955.555555555555</v>
      </c>
      <c r="M738" s="24">
        <f>MAX(0,K738*(1+inputs!$B$33)-MAX(0,inputs!$B$31*(L738-inputs!$B$30)))</f>
        <v>47372.629574999977</v>
      </c>
      <c r="N738" s="19">
        <f>$H738+(INT(COLUMN(N$1)/2) - 5) * ($A738-$H738)/9</f>
        <v>31911.111111111109</v>
      </c>
      <c r="O738" s="24">
        <f>MAX(0,M738*(1+inputs!$B$33)-MAX(0,inputs!$B$31*(N738-inputs!$B$30)))</f>
        <v>47027.779018624969</v>
      </c>
      <c r="P738" s="19">
        <f>$H738+(INT(COLUMN(P$1)/2) - 5) * ($A738-$H738)/9</f>
        <v>37866.666666666672</v>
      </c>
      <c r="Q738" s="24">
        <f>MAX(0,O738*(1+inputs!$B$33)-MAX(0,inputs!$B$31*(P738-inputs!$B$30)))</f>
        <v>46141.755703904339</v>
      </c>
      <c r="R738" s="19">
        <f>$H738+(INT(COLUMN(R$1)/2) - 5) * ($A738-$H738)/9</f>
        <v>43822.222222222219</v>
      </c>
      <c r="S738" s="24">
        <f>MAX(0,Q738*(1+inputs!$B$33)-MAX(0,inputs!$B$31*(R738-inputs!$B$30)))</f>
        <v>44706.442039462898</v>
      </c>
      <c r="T738" s="19">
        <f>$H738+(INT(COLUMN(T$1)/2) - 5) * ($A738-$H738)/9</f>
        <v>49777.777777777781</v>
      </c>
      <c r="U738" s="24">
        <f>MAX(0,S738*(1+inputs!$B$33)-MAX(0,inputs!$B$31*(T738-inputs!$B$30)))</f>
        <v>42713.598670054831</v>
      </c>
      <c r="V738" s="19">
        <f>$H738+(INT(COLUMN(V$1)/2) - 5) * ($A738-$H738)/9</f>
        <v>55733.333333333336</v>
      </c>
      <c r="W738" s="24">
        <f>MAX(0,U738*(1+inputs!$B$33)-MAX(0,inputs!$B$31*(V738-inputs!$B$30)))</f>
        <v>40154.86265010565</v>
      </c>
      <c r="X738" s="19">
        <f>$H738+(INT(COLUMN(X$1)/2) - 5) * ($A738-$H738)/9</f>
        <v>61688.888888888891</v>
      </c>
      <c r="Y738" s="24">
        <f>MAX(0,W738*(1+inputs!$B$33)-MAX(0,inputs!$B$31*(X738-inputs!$B$30)))</f>
        <v>37021.74558985723</v>
      </c>
      <c r="Z738" s="19">
        <f>IF(inputs!$B$27="YES",MAX(0,inputs!$B$31*(X738-inputs!$B$30)),0)</f>
        <v>0</v>
      </c>
      <c r="AA738" s="3">
        <f t="shared" si="49"/>
        <v>24970.25</v>
      </c>
      <c r="AB738" s="1">
        <f t="shared" si="50"/>
        <v>0.42</v>
      </c>
      <c r="AC738" s="8">
        <f t="shared" si="47"/>
        <v>48629.75</v>
      </c>
    </row>
    <row r="739" spans="1:29" x14ac:dyDescent="0.2">
      <c r="A739" s="11">
        <f t="shared" si="48"/>
        <v>73700</v>
      </c>
      <c r="B739" s="15">
        <f>inputs!$C$3-MAX(0,MIN((calculations!A739-inputs!$B$8)*0.5,inputs!$C$3))+IF(AND(inputs!$B$23="YES",A739&lt;=inputs!$B$25),inputs!$B$24,0)</f>
        <v>12570</v>
      </c>
      <c r="C739" s="15">
        <f>MAX(0,MIN(A739-B739,inputs!$C$4)*inputs!$B$3)</f>
        <v>7540</v>
      </c>
      <c r="D739" s="16">
        <f>MAX(0,(MIN(A739,inputs!$C$5)-(inputs!$C$4+B739))*inputs!$B$4)</f>
        <v>9372</v>
      </c>
      <c r="E739" s="16">
        <f>MAX(0, (calculations!A739-inputs!$C$5)*inputs!$B$5)</f>
        <v>0</v>
      </c>
      <c r="F739" s="19">
        <f>MAX(0,inputs!$B$13*(MIN(calculations!A739,inputs!$C$14)-inputs!$C$13))+MAX(0,inputs!$B$14*(calculations!A739-inputs!$C$14))</f>
        <v>5463.85</v>
      </c>
      <c r="G739" s="22">
        <f>MAX(MIN((calculations!A739-inputs!$B$21)/10000,100%),0) * inputs!$B$18</f>
        <v>2636.4</v>
      </c>
      <c r="H739" s="24">
        <f>MIN(inputs!$B$32,A739)</f>
        <v>20000</v>
      </c>
      <c r="I739" s="24">
        <f>inputs!$B$29*(1+inputs!$B$33)-MAX(0,inputs!$B$31*(H739-inputs!$B$30))</f>
        <v>46486.999999999993</v>
      </c>
      <c r="J739" s="19">
        <f>$H739+(INT(COLUMN(J$1)/2) - 5) * ($A739-$H739)/9</f>
        <v>20000</v>
      </c>
      <c r="K739" s="24">
        <f>MAX(0,I739*(1+inputs!$B$33)-MAX(0,inputs!$B$31*(J739-inputs!$B$30)))</f>
        <v>47184.304999999986</v>
      </c>
      <c r="L739" s="19">
        <f>$H739+(INT(COLUMN(L$1)/2) - 5) * ($A739-$H739)/9</f>
        <v>25966.666666666668</v>
      </c>
      <c r="M739" s="24">
        <f>MAX(0,K739*(1+inputs!$B$33)-MAX(0,inputs!$B$31*(L739-inputs!$B$30)))</f>
        <v>47371.629574999977</v>
      </c>
      <c r="N739" s="19">
        <f>$H739+(INT(COLUMN(N$1)/2) - 5) * ($A739-$H739)/9</f>
        <v>31933.333333333336</v>
      </c>
      <c r="O739" s="24">
        <f>MAX(0,M739*(1+inputs!$B$33)-MAX(0,inputs!$B$31*(N739-inputs!$B$30)))</f>
        <v>47024.76401862497</v>
      </c>
      <c r="P739" s="19">
        <f>$H739+(INT(COLUMN(P$1)/2) - 5) * ($A739-$H739)/9</f>
        <v>37900</v>
      </c>
      <c r="Q739" s="24">
        <f>MAX(0,O739*(1+inputs!$B$33)-MAX(0,inputs!$B$31*(P739-inputs!$B$30)))</f>
        <v>46135.695478904338</v>
      </c>
      <c r="R739" s="19">
        <f>$H739+(INT(COLUMN(R$1)/2) - 5) * ($A739-$H739)/9</f>
        <v>43866.666666666672</v>
      </c>
      <c r="S739" s="24">
        <f>MAX(0,Q739*(1+inputs!$B$33)-MAX(0,inputs!$B$31*(R739-inputs!$B$30)))</f>
        <v>44696.290911087897</v>
      </c>
      <c r="T739" s="19">
        <f>$H739+(INT(COLUMN(T$1)/2) - 5) * ($A739-$H739)/9</f>
        <v>49833.333333333328</v>
      </c>
      <c r="U739" s="24">
        <f>MAX(0,S739*(1+inputs!$B$33)-MAX(0,inputs!$B$31*(T739-inputs!$B$30)))</f>
        <v>42698.295274754208</v>
      </c>
      <c r="V739" s="19">
        <f>$H739+(INT(COLUMN(V$1)/2) - 5) * ($A739-$H739)/9</f>
        <v>55800</v>
      </c>
      <c r="W739" s="24">
        <f>MAX(0,U739*(1+inputs!$B$33)-MAX(0,inputs!$B$31*(V739-inputs!$B$30)))</f>
        <v>40133.329703875512</v>
      </c>
      <c r="X739" s="19">
        <f>$H739+(INT(COLUMN(X$1)/2) - 5) * ($A739-$H739)/9</f>
        <v>61766.666666666664</v>
      </c>
      <c r="Y739" s="24">
        <f>MAX(0,W739*(1+inputs!$B$33)-MAX(0,inputs!$B$31*(X739-inputs!$B$30)))</f>
        <v>36992.889649433637</v>
      </c>
      <c r="Z739" s="19">
        <f>IF(inputs!$B$27="YES",MAX(0,inputs!$B$31*(X739-inputs!$B$30)),0)</f>
        <v>0</v>
      </c>
      <c r="AA739" s="3">
        <f t="shared" si="49"/>
        <v>25012.25</v>
      </c>
      <c r="AB739" s="1">
        <f t="shared" si="50"/>
        <v>0.42</v>
      </c>
      <c r="AC739" s="8">
        <f t="shared" si="47"/>
        <v>48687.75</v>
      </c>
    </row>
    <row r="740" spans="1:29" x14ac:dyDescent="0.2">
      <c r="A740" s="11">
        <f t="shared" si="48"/>
        <v>73800</v>
      </c>
      <c r="B740" s="15">
        <f>inputs!$C$3-MAX(0,MIN((calculations!A740-inputs!$B$8)*0.5,inputs!$C$3))+IF(AND(inputs!$B$23="YES",A740&lt;=inputs!$B$25),inputs!$B$24,0)</f>
        <v>12570</v>
      </c>
      <c r="C740" s="15">
        <f>MAX(0,MIN(A740-B740,inputs!$C$4)*inputs!$B$3)</f>
        <v>7540</v>
      </c>
      <c r="D740" s="16">
        <f>MAX(0,(MIN(A740,inputs!$C$5)-(inputs!$C$4+B740))*inputs!$B$4)</f>
        <v>9412</v>
      </c>
      <c r="E740" s="16">
        <f>MAX(0, (calculations!A740-inputs!$C$5)*inputs!$B$5)</f>
        <v>0</v>
      </c>
      <c r="F740" s="19">
        <f>MAX(0,inputs!$B$13*(MIN(calculations!A740,inputs!$C$14)-inputs!$C$13))+MAX(0,inputs!$B$14*(calculations!A740-inputs!$C$14))</f>
        <v>5465.85</v>
      </c>
      <c r="G740" s="22">
        <f>MAX(MIN((calculations!A740-inputs!$B$21)/10000,100%),0) * inputs!$B$18</f>
        <v>2636.4</v>
      </c>
      <c r="H740" s="24">
        <f>MIN(inputs!$B$32,A740)</f>
        <v>20000</v>
      </c>
      <c r="I740" s="24">
        <f>inputs!$B$29*(1+inputs!$B$33)-MAX(0,inputs!$B$31*(H740-inputs!$B$30))</f>
        <v>46486.999999999993</v>
      </c>
      <c r="J740" s="19">
        <f>$H740+(INT(COLUMN(J$1)/2) - 5) * ($A740-$H740)/9</f>
        <v>20000</v>
      </c>
      <c r="K740" s="24">
        <f>MAX(0,I740*(1+inputs!$B$33)-MAX(0,inputs!$B$31*(J740-inputs!$B$30)))</f>
        <v>47184.304999999986</v>
      </c>
      <c r="L740" s="19">
        <f>$H740+(INT(COLUMN(L$1)/2) - 5) * ($A740-$H740)/9</f>
        <v>25977.777777777777</v>
      </c>
      <c r="M740" s="24">
        <f>MAX(0,K740*(1+inputs!$B$33)-MAX(0,inputs!$B$31*(L740-inputs!$B$30)))</f>
        <v>47370.629574999977</v>
      </c>
      <c r="N740" s="19">
        <f>$H740+(INT(COLUMN(N$1)/2) - 5) * ($A740-$H740)/9</f>
        <v>31955.555555555555</v>
      </c>
      <c r="O740" s="24">
        <f>MAX(0,M740*(1+inputs!$B$33)-MAX(0,inputs!$B$31*(N740-inputs!$B$30)))</f>
        <v>47021.749018624971</v>
      </c>
      <c r="P740" s="19">
        <f>$H740+(INT(COLUMN(P$1)/2) - 5) * ($A740-$H740)/9</f>
        <v>37933.333333333328</v>
      </c>
      <c r="Q740" s="24">
        <f>MAX(0,O740*(1+inputs!$B$33)-MAX(0,inputs!$B$31*(P740-inputs!$B$30)))</f>
        <v>46129.635253904336</v>
      </c>
      <c r="R740" s="19">
        <f>$H740+(INT(COLUMN(R$1)/2) - 5) * ($A740-$H740)/9</f>
        <v>43911.111111111109</v>
      </c>
      <c r="S740" s="24">
        <f>MAX(0,Q740*(1+inputs!$B$33)-MAX(0,inputs!$B$31*(R740-inputs!$B$30)))</f>
        <v>44686.139782712897</v>
      </c>
      <c r="T740" s="19">
        <f>$H740+(INT(COLUMN(T$1)/2) - 5) * ($A740-$H740)/9</f>
        <v>49888.888888888891</v>
      </c>
      <c r="U740" s="24">
        <f>MAX(0,S740*(1+inputs!$B$33)-MAX(0,inputs!$B$31*(T740-inputs!$B$30)))</f>
        <v>42682.991879453584</v>
      </c>
      <c r="V740" s="19">
        <f>$H740+(INT(COLUMN(V$1)/2) - 5) * ($A740-$H740)/9</f>
        <v>55866.666666666664</v>
      </c>
      <c r="W740" s="24">
        <f>MAX(0,U740*(1+inputs!$B$33)-MAX(0,inputs!$B$31*(V740-inputs!$B$30)))</f>
        <v>40111.796757645381</v>
      </c>
      <c r="X740" s="19">
        <f>$H740+(INT(COLUMN(X$1)/2) - 5) * ($A740-$H740)/9</f>
        <v>61844.444444444445</v>
      </c>
      <c r="Y740" s="24">
        <f>MAX(0,W740*(1+inputs!$B$33)-MAX(0,inputs!$B$31*(X740-inputs!$B$30)))</f>
        <v>36964.033709010058</v>
      </c>
      <c r="Z740" s="19">
        <f>IF(inputs!$B$27="YES",MAX(0,inputs!$B$31*(X740-inputs!$B$30)),0)</f>
        <v>0</v>
      </c>
      <c r="AA740" s="3">
        <f t="shared" si="49"/>
        <v>25054.25</v>
      </c>
      <c r="AB740" s="1">
        <f t="shared" si="50"/>
        <v>0.42</v>
      </c>
      <c r="AC740" s="8">
        <f t="shared" si="47"/>
        <v>48745.75</v>
      </c>
    </row>
    <row r="741" spans="1:29" x14ac:dyDescent="0.2">
      <c r="A741" s="11">
        <f t="shared" si="48"/>
        <v>73900</v>
      </c>
      <c r="B741" s="15">
        <f>inputs!$C$3-MAX(0,MIN((calculations!A741-inputs!$B$8)*0.5,inputs!$C$3))+IF(AND(inputs!$B$23="YES",A741&lt;=inputs!$B$25),inputs!$B$24,0)</f>
        <v>12570</v>
      </c>
      <c r="C741" s="15">
        <f>MAX(0,MIN(A741-B741,inputs!$C$4)*inputs!$B$3)</f>
        <v>7540</v>
      </c>
      <c r="D741" s="16">
        <f>MAX(0,(MIN(A741,inputs!$C$5)-(inputs!$C$4+B741))*inputs!$B$4)</f>
        <v>9452</v>
      </c>
      <c r="E741" s="16">
        <f>MAX(0, (calculations!A741-inputs!$C$5)*inputs!$B$5)</f>
        <v>0</v>
      </c>
      <c r="F741" s="19">
        <f>MAX(0,inputs!$B$13*(MIN(calculations!A741,inputs!$C$14)-inputs!$C$13))+MAX(0,inputs!$B$14*(calculations!A741-inputs!$C$14))</f>
        <v>5467.85</v>
      </c>
      <c r="G741" s="22">
        <f>MAX(MIN((calculations!A741-inputs!$B$21)/10000,100%),0) * inputs!$B$18</f>
        <v>2636.4</v>
      </c>
      <c r="H741" s="24">
        <f>MIN(inputs!$B$32,A741)</f>
        <v>20000</v>
      </c>
      <c r="I741" s="24">
        <f>inputs!$B$29*(1+inputs!$B$33)-MAX(0,inputs!$B$31*(H741-inputs!$B$30))</f>
        <v>46486.999999999993</v>
      </c>
      <c r="J741" s="19">
        <f>$H741+(INT(COLUMN(J$1)/2) - 5) * ($A741-$H741)/9</f>
        <v>20000</v>
      </c>
      <c r="K741" s="24">
        <f>MAX(0,I741*(1+inputs!$B$33)-MAX(0,inputs!$B$31*(J741-inputs!$B$30)))</f>
        <v>47184.304999999986</v>
      </c>
      <c r="L741" s="19">
        <f>$H741+(INT(COLUMN(L$1)/2) - 5) * ($A741-$H741)/9</f>
        <v>25988.888888888891</v>
      </c>
      <c r="M741" s="24">
        <f>MAX(0,K741*(1+inputs!$B$33)-MAX(0,inputs!$B$31*(L741-inputs!$B$30)))</f>
        <v>47369.629574999977</v>
      </c>
      <c r="N741" s="19">
        <f>$H741+(INT(COLUMN(N$1)/2) - 5) * ($A741-$H741)/9</f>
        <v>31977.777777777777</v>
      </c>
      <c r="O741" s="24">
        <f>MAX(0,M741*(1+inputs!$B$33)-MAX(0,inputs!$B$31*(N741-inputs!$B$30)))</f>
        <v>47018.734018624971</v>
      </c>
      <c r="P741" s="19">
        <f>$H741+(INT(COLUMN(P$1)/2) - 5) * ($A741-$H741)/9</f>
        <v>37966.666666666672</v>
      </c>
      <c r="Q741" s="24">
        <f>MAX(0,O741*(1+inputs!$B$33)-MAX(0,inputs!$B$31*(P741-inputs!$B$30)))</f>
        <v>46123.575028904335</v>
      </c>
      <c r="R741" s="19">
        <f>$H741+(INT(COLUMN(R$1)/2) - 5) * ($A741-$H741)/9</f>
        <v>43955.555555555555</v>
      </c>
      <c r="S741" s="24">
        <f>MAX(0,Q741*(1+inputs!$B$33)-MAX(0,inputs!$B$31*(R741-inputs!$B$30)))</f>
        <v>44675.988654337896</v>
      </c>
      <c r="T741" s="19">
        <f>$H741+(INT(COLUMN(T$1)/2) - 5) * ($A741-$H741)/9</f>
        <v>49944.444444444445</v>
      </c>
      <c r="U741" s="24">
        <f>MAX(0,S741*(1+inputs!$B$33)-MAX(0,inputs!$B$31*(T741-inputs!$B$30)))</f>
        <v>42667.688484152961</v>
      </c>
      <c r="V741" s="19">
        <f>$H741+(INT(COLUMN(V$1)/2) - 5) * ($A741-$H741)/9</f>
        <v>55933.333333333336</v>
      </c>
      <c r="W741" s="24">
        <f>MAX(0,U741*(1+inputs!$B$33)-MAX(0,inputs!$B$31*(V741-inputs!$B$30)))</f>
        <v>40090.263811415251</v>
      </c>
      <c r="X741" s="19">
        <f>$H741+(INT(COLUMN(X$1)/2) - 5) * ($A741-$H741)/9</f>
        <v>61922.222222222219</v>
      </c>
      <c r="Y741" s="24">
        <f>MAX(0,W741*(1+inputs!$B$33)-MAX(0,inputs!$B$31*(X741-inputs!$B$30)))</f>
        <v>36935.177768586473</v>
      </c>
      <c r="Z741" s="19">
        <f>IF(inputs!$B$27="YES",MAX(0,inputs!$B$31*(X741-inputs!$B$30)),0)</f>
        <v>0</v>
      </c>
      <c r="AA741" s="3">
        <f t="shared" si="49"/>
        <v>25096.25</v>
      </c>
      <c r="AB741" s="1">
        <f t="shared" si="50"/>
        <v>0.42</v>
      </c>
      <c r="AC741" s="8">
        <f t="shared" si="47"/>
        <v>48803.75</v>
      </c>
    </row>
    <row r="742" spans="1:29" x14ac:dyDescent="0.2">
      <c r="A742" s="11">
        <f t="shared" si="48"/>
        <v>74000</v>
      </c>
      <c r="B742" s="15">
        <f>inputs!$C$3-MAX(0,MIN((calculations!A742-inputs!$B$8)*0.5,inputs!$C$3))+IF(AND(inputs!$B$23="YES",A742&lt;=inputs!$B$25),inputs!$B$24,0)</f>
        <v>12570</v>
      </c>
      <c r="C742" s="15">
        <f>MAX(0,MIN(A742-B742,inputs!$C$4)*inputs!$B$3)</f>
        <v>7540</v>
      </c>
      <c r="D742" s="16">
        <f>MAX(0,(MIN(A742,inputs!$C$5)-(inputs!$C$4+B742))*inputs!$B$4)</f>
        <v>9492</v>
      </c>
      <c r="E742" s="16">
        <f>MAX(0, (calculations!A742-inputs!$C$5)*inputs!$B$5)</f>
        <v>0</v>
      </c>
      <c r="F742" s="19">
        <f>MAX(0,inputs!$B$13*(MIN(calculations!A742,inputs!$C$14)-inputs!$C$13))+MAX(0,inputs!$B$14*(calculations!A742-inputs!$C$14))</f>
        <v>5469.85</v>
      </c>
      <c r="G742" s="22">
        <f>MAX(MIN((calculations!A742-inputs!$B$21)/10000,100%),0) * inputs!$B$18</f>
        <v>2636.4</v>
      </c>
      <c r="H742" s="24">
        <f>MIN(inputs!$B$32,A742)</f>
        <v>20000</v>
      </c>
      <c r="I742" s="24">
        <f>inputs!$B$29*(1+inputs!$B$33)-MAX(0,inputs!$B$31*(H742-inputs!$B$30))</f>
        <v>46486.999999999993</v>
      </c>
      <c r="J742" s="19">
        <f>$H742+(INT(COLUMN(J$1)/2) - 5) * ($A742-$H742)/9</f>
        <v>20000</v>
      </c>
      <c r="K742" s="24">
        <f>MAX(0,I742*(1+inputs!$B$33)-MAX(0,inputs!$B$31*(J742-inputs!$B$30)))</f>
        <v>47184.304999999986</v>
      </c>
      <c r="L742" s="19">
        <f>$H742+(INT(COLUMN(L$1)/2) - 5) * ($A742-$H742)/9</f>
        <v>26000</v>
      </c>
      <c r="M742" s="24">
        <f>MAX(0,K742*(1+inputs!$B$33)-MAX(0,inputs!$B$31*(L742-inputs!$B$30)))</f>
        <v>47368.629574999977</v>
      </c>
      <c r="N742" s="19">
        <f>$H742+(INT(COLUMN(N$1)/2) - 5) * ($A742-$H742)/9</f>
        <v>32000</v>
      </c>
      <c r="O742" s="24">
        <f>MAX(0,M742*(1+inputs!$B$33)-MAX(0,inputs!$B$31*(N742-inputs!$B$30)))</f>
        <v>47015.719018624972</v>
      </c>
      <c r="P742" s="19">
        <f>$H742+(INT(COLUMN(P$1)/2) - 5) * ($A742-$H742)/9</f>
        <v>38000</v>
      </c>
      <c r="Q742" s="24">
        <f>MAX(0,O742*(1+inputs!$B$33)-MAX(0,inputs!$B$31*(P742-inputs!$B$30)))</f>
        <v>46117.514803904342</v>
      </c>
      <c r="R742" s="19">
        <f>$H742+(INT(COLUMN(R$1)/2) - 5) * ($A742-$H742)/9</f>
        <v>44000</v>
      </c>
      <c r="S742" s="24">
        <f>MAX(0,Q742*(1+inputs!$B$33)-MAX(0,inputs!$B$31*(R742-inputs!$B$30)))</f>
        <v>44665.837525962903</v>
      </c>
      <c r="T742" s="19">
        <f>$H742+(INT(COLUMN(T$1)/2) - 5) * ($A742-$H742)/9</f>
        <v>50000</v>
      </c>
      <c r="U742" s="24">
        <f>MAX(0,S742*(1+inputs!$B$33)-MAX(0,inputs!$B$31*(T742-inputs!$B$30)))</f>
        <v>42652.385088852338</v>
      </c>
      <c r="V742" s="19">
        <f>$H742+(INT(COLUMN(V$1)/2) - 5) * ($A742-$H742)/9</f>
        <v>56000</v>
      </c>
      <c r="W742" s="24">
        <f>MAX(0,U742*(1+inputs!$B$33)-MAX(0,inputs!$B$31*(V742-inputs!$B$30)))</f>
        <v>40068.730865185113</v>
      </c>
      <c r="X742" s="19">
        <f>$H742+(INT(COLUMN(X$1)/2) - 5) * ($A742-$H742)/9</f>
        <v>62000</v>
      </c>
      <c r="Y742" s="24">
        <f>MAX(0,W742*(1+inputs!$B$33)-MAX(0,inputs!$B$31*(X742-inputs!$B$30)))</f>
        <v>36906.32182816288</v>
      </c>
      <c r="Z742" s="19">
        <f>IF(inputs!$B$27="YES",MAX(0,inputs!$B$31*(X742-inputs!$B$30)),0)</f>
        <v>0</v>
      </c>
      <c r="AA742" s="3">
        <f t="shared" si="49"/>
        <v>25138.25</v>
      </c>
      <c r="AB742" s="1">
        <f t="shared" si="50"/>
        <v>0.42</v>
      </c>
      <c r="AC742" s="8">
        <f t="shared" si="47"/>
        <v>48861.75</v>
      </c>
    </row>
    <row r="743" spans="1:29" x14ac:dyDescent="0.2">
      <c r="A743" s="11">
        <f t="shared" si="48"/>
        <v>74100</v>
      </c>
      <c r="B743" s="15">
        <f>inputs!$C$3-MAX(0,MIN((calculations!A743-inputs!$B$8)*0.5,inputs!$C$3))+IF(AND(inputs!$B$23="YES",A743&lt;=inputs!$B$25),inputs!$B$24,0)</f>
        <v>12570</v>
      </c>
      <c r="C743" s="15">
        <f>MAX(0,MIN(A743-B743,inputs!$C$4)*inputs!$B$3)</f>
        <v>7540</v>
      </c>
      <c r="D743" s="16">
        <f>MAX(0,(MIN(A743,inputs!$C$5)-(inputs!$C$4+B743))*inputs!$B$4)</f>
        <v>9532</v>
      </c>
      <c r="E743" s="16">
        <f>MAX(0, (calculations!A743-inputs!$C$5)*inputs!$B$5)</f>
        <v>0</v>
      </c>
      <c r="F743" s="19">
        <f>MAX(0,inputs!$B$13*(MIN(calculations!A743,inputs!$C$14)-inputs!$C$13))+MAX(0,inputs!$B$14*(calculations!A743-inputs!$C$14))</f>
        <v>5471.85</v>
      </c>
      <c r="G743" s="22">
        <f>MAX(MIN((calculations!A743-inputs!$B$21)/10000,100%),0) * inputs!$B$18</f>
        <v>2636.4</v>
      </c>
      <c r="H743" s="24">
        <f>MIN(inputs!$B$32,A743)</f>
        <v>20000</v>
      </c>
      <c r="I743" s="24">
        <f>inputs!$B$29*(1+inputs!$B$33)-MAX(0,inputs!$B$31*(H743-inputs!$B$30))</f>
        <v>46486.999999999993</v>
      </c>
      <c r="J743" s="19">
        <f>$H743+(INT(COLUMN(J$1)/2) - 5) * ($A743-$H743)/9</f>
        <v>20000</v>
      </c>
      <c r="K743" s="24">
        <f>MAX(0,I743*(1+inputs!$B$33)-MAX(0,inputs!$B$31*(J743-inputs!$B$30)))</f>
        <v>47184.304999999986</v>
      </c>
      <c r="L743" s="19">
        <f>$H743+(INT(COLUMN(L$1)/2) - 5) * ($A743-$H743)/9</f>
        <v>26011.111111111109</v>
      </c>
      <c r="M743" s="24">
        <f>MAX(0,K743*(1+inputs!$B$33)-MAX(0,inputs!$B$31*(L743-inputs!$B$30)))</f>
        <v>47367.629574999977</v>
      </c>
      <c r="N743" s="19">
        <f>$H743+(INT(COLUMN(N$1)/2) - 5) * ($A743-$H743)/9</f>
        <v>32022.222222222223</v>
      </c>
      <c r="O743" s="24">
        <f>MAX(0,M743*(1+inputs!$B$33)-MAX(0,inputs!$B$31*(N743-inputs!$B$30)))</f>
        <v>47012.704018624972</v>
      </c>
      <c r="P743" s="19">
        <f>$H743+(INT(COLUMN(P$1)/2) - 5) * ($A743-$H743)/9</f>
        <v>38033.333333333328</v>
      </c>
      <c r="Q743" s="24">
        <f>MAX(0,O743*(1+inputs!$B$33)-MAX(0,inputs!$B$31*(P743-inputs!$B$30)))</f>
        <v>46111.45457890434</v>
      </c>
      <c r="R743" s="19">
        <f>$H743+(INT(COLUMN(R$1)/2) - 5) * ($A743-$H743)/9</f>
        <v>44044.444444444445</v>
      </c>
      <c r="S743" s="24">
        <f>MAX(0,Q743*(1+inputs!$B$33)-MAX(0,inputs!$B$31*(R743-inputs!$B$30)))</f>
        <v>44655.686397587902</v>
      </c>
      <c r="T743" s="19">
        <f>$H743+(INT(COLUMN(T$1)/2) - 5) * ($A743-$H743)/9</f>
        <v>50055.555555555555</v>
      </c>
      <c r="U743" s="24">
        <f>MAX(0,S743*(1+inputs!$B$33)-MAX(0,inputs!$B$31*(T743-inputs!$B$30)))</f>
        <v>42637.081693551714</v>
      </c>
      <c r="V743" s="19">
        <f>$H743+(INT(COLUMN(V$1)/2) - 5) * ($A743-$H743)/9</f>
        <v>56066.666666666664</v>
      </c>
      <c r="W743" s="24">
        <f>MAX(0,U743*(1+inputs!$B$33)-MAX(0,inputs!$B$31*(V743-inputs!$B$30)))</f>
        <v>40047.197918954982</v>
      </c>
      <c r="X743" s="19">
        <f>$H743+(INT(COLUMN(X$1)/2) - 5) * ($A743-$H743)/9</f>
        <v>62077.777777777781</v>
      </c>
      <c r="Y743" s="24">
        <f>MAX(0,W743*(1+inputs!$B$33)-MAX(0,inputs!$B$31*(X743-inputs!$B$30)))</f>
        <v>36877.465887739301</v>
      </c>
      <c r="Z743" s="19">
        <f>IF(inputs!$B$27="YES",MAX(0,inputs!$B$31*(X743-inputs!$B$30)),0)</f>
        <v>0</v>
      </c>
      <c r="AA743" s="3">
        <f t="shared" si="49"/>
        <v>25180.25</v>
      </c>
      <c r="AB743" s="1">
        <f t="shared" si="50"/>
        <v>0.42</v>
      </c>
      <c r="AC743" s="8">
        <f t="shared" si="47"/>
        <v>48919.75</v>
      </c>
    </row>
    <row r="744" spans="1:29" x14ac:dyDescent="0.2">
      <c r="A744" s="11">
        <f t="shared" si="48"/>
        <v>74200</v>
      </c>
      <c r="B744" s="15">
        <f>inputs!$C$3-MAX(0,MIN((calculations!A744-inputs!$B$8)*0.5,inputs!$C$3))+IF(AND(inputs!$B$23="YES",A744&lt;=inputs!$B$25),inputs!$B$24,0)</f>
        <v>12570</v>
      </c>
      <c r="C744" s="15">
        <f>MAX(0,MIN(A744-B744,inputs!$C$4)*inputs!$B$3)</f>
        <v>7540</v>
      </c>
      <c r="D744" s="16">
        <f>MAX(0,(MIN(A744,inputs!$C$5)-(inputs!$C$4+B744))*inputs!$B$4)</f>
        <v>9572</v>
      </c>
      <c r="E744" s="16">
        <f>MAX(0, (calculations!A744-inputs!$C$5)*inputs!$B$5)</f>
        <v>0</v>
      </c>
      <c r="F744" s="19">
        <f>MAX(0,inputs!$B$13*(MIN(calculations!A744,inputs!$C$14)-inputs!$C$13))+MAX(0,inputs!$B$14*(calculations!A744-inputs!$C$14))</f>
        <v>5473.85</v>
      </c>
      <c r="G744" s="22">
        <f>MAX(MIN((calculations!A744-inputs!$B$21)/10000,100%),0) * inputs!$B$18</f>
        <v>2636.4</v>
      </c>
      <c r="H744" s="24">
        <f>MIN(inputs!$B$32,A744)</f>
        <v>20000</v>
      </c>
      <c r="I744" s="24">
        <f>inputs!$B$29*(1+inputs!$B$33)-MAX(0,inputs!$B$31*(H744-inputs!$B$30))</f>
        <v>46486.999999999993</v>
      </c>
      <c r="J744" s="19">
        <f>$H744+(INT(COLUMN(J$1)/2) - 5) * ($A744-$H744)/9</f>
        <v>20000</v>
      </c>
      <c r="K744" s="24">
        <f>MAX(0,I744*(1+inputs!$B$33)-MAX(0,inputs!$B$31*(J744-inputs!$B$30)))</f>
        <v>47184.304999999986</v>
      </c>
      <c r="L744" s="19">
        <f>$H744+(INT(COLUMN(L$1)/2) - 5) * ($A744-$H744)/9</f>
        <v>26022.222222222223</v>
      </c>
      <c r="M744" s="24">
        <f>MAX(0,K744*(1+inputs!$B$33)-MAX(0,inputs!$B$31*(L744-inputs!$B$30)))</f>
        <v>47366.629574999977</v>
      </c>
      <c r="N744" s="19">
        <f>$H744+(INT(COLUMN(N$1)/2) - 5) * ($A744-$H744)/9</f>
        <v>32044.444444444445</v>
      </c>
      <c r="O744" s="24">
        <f>MAX(0,M744*(1+inputs!$B$33)-MAX(0,inputs!$B$31*(N744-inputs!$B$30)))</f>
        <v>47009.689018624973</v>
      </c>
      <c r="P744" s="19">
        <f>$H744+(INT(COLUMN(P$1)/2) - 5) * ($A744-$H744)/9</f>
        <v>38066.666666666672</v>
      </c>
      <c r="Q744" s="24">
        <f>MAX(0,O744*(1+inputs!$B$33)-MAX(0,inputs!$B$31*(P744-inputs!$B$30)))</f>
        <v>46105.394353904339</v>
      </c>
      <c r="R744" s="19">
        <f>$H744+(INT(COLUMN(R$1)/2) - 5) * ($A744-$H744)/9</f>
        <v>44088.888888888891</v>
      </c>
      <c r="S744" s="24">
        <f>MAX(0,Q744*(1+inputs!$B$33)-MAX(0,inputs!$B$31*(R744-inputs!$B$30)))</f>
        <v>44645.535269212894</v>
      </c>
      <c r="T744" s="19">
        <f>$H744+(INT(COLUMN(T$1)/2) - 5) * ($A744-$H744)/9</f>
        <v>50111.111111111109</v>
      </c>
      <c r="U744" s="24">
        <f>MAX(0,S744*(1+inputs!$B$33)-MAX(0,inputs!$B$31*(T744-inputs!$B$30)))</f>
        <v>42621.778298251083</v>
      </c>
      <c r="V744" s="19">
        <f>$H744+(INT(COLUMN(V$1)/2) - 5) * ($A744-$H744)/9</f>
        <v>56133.333333333336</v>
      </c>
      <c r="W744" s="24">
        <f>MAX(0,U744*(1+inputs!$B$33)-MAX(0,inputs!$B$31*(V744-inputs!$B$30)))</f>
        <v>40025.664972724844</v>
      </c>
      <c r="X744" s="19">
        <f>$H744+(INT(COLUMN(X$1)/2) - 5) * ($A744-$H744)/9</f>
        <v>62155.555555555555</v>
      </c>
      <c r="Y744" s="24">
        <f>MAX(0,W744*(1+inputs!$B$33)-MAX(0,inputs!$B$31*(X744-inputs!$B$30)))</f>
        <v>36848.609947315708</v>
      </c>
      <c r="Z744" s="19">
        <f>IF(inputs!$B$27="YES",MAX(0,inputs!$B$31*(X744-inputs!$B$30)),0)</f>
        <v>0</v>
      </c>
      <c r="AA744" s="3">
        <f t="shared" si="49"/>
        <v>25222.25</v>
      </c>
      <c r="AB744" s="1">
        <f t="shared" si="50"/>
        <v>0.42</v>
      </c>
      <c r="AC744" s="8">
        <f t="shared" si="47"/>
        <v>48977.75</v>
      </c>
    </row>
    <row r="745" spans="1:29" x14ac:dyDescent="0.2">
      <c r="A745" s="11">
        <f t="shared" si="48"/>
        <v>74300</v>
      </c>
      <c r="B745" s="15">
        <f>inputs!$C$3-MAX(0,MIN((calculations!A745-inputs!$B$8)*0.5,inputs!$C$3))+IF(AND(inputs!$B$23="YES",A745&lt;=inputs!$B$25),inputs!$B$24,0)</f>
        <v>12570</v>
      </c>
      <c r="C745" s="15">
        <f>MAX(0,MIN(A745-B745,inputs!$C$4)*inputs!$B$3)</f>
        <v>7540</v>
      </c>
      <c r="D745" s="16">
        <f>MAX(0,(MIN(A745,inputs!$C$5)-(inputs!$C$4+B745))*inputs!$B$4)</f>
        <v>9612</v>
      </c>
      <c r="E745" s="16">
        <f>MAX(0, (calculations!A745-inputs!$C$5)*inputs!$B$5)</f>
        <v>0</v>
      </c>
      <c r="F745" s="19">
        <f>MAX(0,inputs!$B$13*(MIN(calculations!A745,inputs!$C$14)-inputs!$C$13))+MAX(0,inputs!$B$14*(calculations!A745-inputs!$C$14))</f>
        <v>5475.85</v>
      </c>
      <c r="G745" s="22">
        <f>MAX(MIN((calculations!A745-inputs!$B$21)/10000,100%),0) * inputs!$B$18</f>
        <v>2636.4</v>
      </c>
      <c r="H745" s="24">
        <f>MIN(inputs!$B$32,A745)</f>
        <v>20000</v>
      </c>
      <c r="I745" s="24">
        <f>inputs!$B$29*(1+inputs!$B$33)-MAX(0,inputs!$B$31*(H745-inputs!$B$30))</f>
        <v>46486.999999999993</v>
      </c>
      <c r="J745" s="19">
        <f>$H745+(INT(COLUMN(J$1)/2) - 5) * ($A745-$H745)/9</f>
        <v>20000</v>
      </c>
      <c r="K745" s="24">
        <f>MAX(0,I745*(1+inputs!$B$33)-MAX(0,inputs!$B$31*(J745-inputs!$B$30)))</f>
        <v>47184.304999999986</v>
      </c>
      <c r="L745" s="19">
        <f>$H745+(INT(COLUMN(L$1)/2) - 5) * ($A745-$H745)/9</f>
        <v>26033.333333333332</v>
      </c>
      <c r="M745" s="24">
        <f>MAX(0,K745*(1+inputs!$B$33)-MAX(0,inputs!$B$31*(L745-inputs!$B$30)))</f>
        <v>47365.629574999977</v>
      </c>
      <c r="N745" s="19">
        <f>$H745+(INT(COLUMN(N$1)/2) - 5) * ($A745-$H745)/9</f>
        <v>32066.666666666664</v>
      </c>
      <c r="O745" s="24">
        <f>MAX(0,M745*(1+inputs!$B$33)-MAX(0,inputs!$B$31*(N745-inputs!$B$30)))</f>
        <v>47006.674018624966</v>
      </c>
      <c r="P745" s="19">
        <f>$H745+(INT(COLUMN(P$1)/2) - 5) * ($A745-$H745)/9</f>
        <v>38100</v>
      </c>
      <c r="Q745" s="24">
        <f>MAX(0,O745*(1+inputs!$B$33)-MAX(0,inputs!$B$31*(P745-inputs!$B$30)))</f>
        <v>46099.334128904331</v>
      </c>
      <c r="R745" s="19">
        <f>$H745+(INT(COLUMN(R$1)/2) - 5) * ($A745-$H745)/9</f>
        <v>44133.333333333328</v>
      </c>
      <c r="S745" s="24">
        <f>MAX(0,Q745*(1+inputs!$B$33)-MAX(0,inputs!$B$31*(R745-inputs!$B$30)))</f>
        <v>44635.384140837887</v>
      </c>
      <c r="T745" s="19">
        <f>$H745+(INT(COLUMN(T$1)/2) - 5) * ($A745-$H745)/9</f>
        <v>50166.666666666672</v>
      </c>
      <c r="U745" s="24">
        <f>MAX(0,S745*(1+inputs!$B$33)-MAX(0,inputs!$B$31*(T745-inputs!$B$30)))</f>
        <v>42606.474902950446</v>
      </c>
      <c r="V745" s="19">
        <f>$H745+(INT(COLUMN(V$1)/2) - 5) * ($A745-$H745)/9</f>
        <v>56200</v>
      </c>
      <c r="W745" s="24">
        <f>MAX(0,U745*(1+inputs!$B$33)-MAX(0,inputs!$B$31*(V745-inputs!$B$30)))</f>
        <v>40004.132026494699</v>
      </c>
      <c r="X745" s="19">
        <f>$H745+(INT(COLUMN(X$1)/2) - 5) * ($A745-$H745)/9</f>
        <v>62233.333333333336</v>
      </c>
      <c r="Y745" s="24">
        <f>MAX(0,W745*(1+inputs!$B$33)-MAX(0,inputs!$B$31*(X745-inputs!$B$30)))</f>
        <v>36819.754006892115</v>
      </c>
      <c r="Z745" s="19">
        <f>IF(inputs!$B$27="YES",MAX(0,inputs!$B$31*(X745-inputs!$B$30)),0)</f>
        <v>0</v>
      </c>
      <c r="AA745" s="3">
        <f t="shared" si="49"/>
        <v>25264.25</v>
      </c>
      <c r="AB745" s="1">
        <f t="shared" si="50"/>
        <v>0.42</v>
      </c>
      <c r="AC745" s="8">
        <f t="shared" si="47"/>
        <v>49035.75</v>
      </c>
    </row>
    <row r="746" spans="1:29" x14ac:dyDescent="0.2">
      <c r="A746" s="11">
        <f t="shared" si="48"/>
        <v>74400</v>
      </c>
      <c r="B746" s="15">
        <f>inputs!$C$3-MAX(0,MIN((calculations!A746-inputs!$B$8)*0.5,inputs!$C$3))+IF(AND(inputs!$B$23="YES",A746&lt;=inputs!$B$25),inputs!$B$24,0)</f>
        <v>12570</v>
      </c>
      <c r="C746" s="15">
        <f>MAX(0,MIN(A746-B746,inputs!$C$4)*inputs!$B$3)</f>
        <v>7540</v>
      </c>
      <c r="D746" s="16">
        <f>MAX(0,(MIN(A746,inputs!$C$5)-(inputs!$C$4+B746))*inputs!$B$4)</f>
        <v>9652</v>
      </c>
      <c r="E746" s="16">
        <f>MAX(0, (calculations!A746-inputs!$C$5)*inputs!$B$5)</f>
        <v>0</v>
      </c>
      <c r="F746" s="19">
        <f>MAX(0,inputs!$B$13*(MIN(calculations!A746,inputs!$C$14)-inputs!$C$13))+MAX(0,inputs!$B$14*(calculations!A746-inputs!$C$14))</f>
        <v>5477.85</v>
      </c>
      <c r="G746" s="22">
        <f>MAX(MIN((calculations!A746-inputs!$B$21)/10000,100%),0) * inputs!$B$18</f>
        <v>2636.4</v>
      </c>
      <c r="H746" s="24">
        <f>MIN(inputs!$B$32,A746)</f>
        <v>20000</v>
      </c>
      <c r="I746" s="24">
        <f>inputs!$B$29*(1+inputs!$B$33)-MAX(0,inputs!$B$31*(H746-inputs!$B$30))</f>
        <v>46486.999999999993</v>
      </c>
      <c r="J746" s="19">
        <f>$H746+(INT(COLUMN(J$1)/2) - 5) * ($A746-$H746)/9</f>
        <v>20000</v>
      </c>
      <c r="K746" s="24">
        <f>MAX(0,I746*(1+inputs!$B$33)-MAX(0,inputs!$B$31*(J746-inputs!$B$30)))</f>
        <v>47184.304999999986</v>
      </c>
      <c r="L746" s="19">
        <f>$H746+(INT(COLUMN(L$1)/2) - 5) * ($A746-$H746)/9</f>
        <v>26044.444444444445</v>
      </c>
      <c r="M746" s="24">
        <f>MAX(0,K746*(1+inputs!$B$33)-MAX(0,inputs!$B$31*(L746-inputs!$B$30)))</f>
        <v>47364.629574999977</v>
      </c>
      <c r="N746" s="19">
        <f>$H746+(INT(COLUMN(N$1)/2) - 5) * ($A746-$H746)/9</f>
        <v>32088.888888888891</v>
      </c>
      <c r="O746" s="24">
        <f>MAX(0,M746*(1+inputs!$B$33)-MAX(0,inputs!$B$31*(N746-inputs!$B$30)))</f>
        <v>47003.659018624967</v>
      </c>
      <c r="P746" s="19">
        <f>$H746+(INT(COLUMN(P$1)/2) - 5) * ($A746-$H746)/9</f>
        <v>38133.333333333328</v>
      </c>
      <c r="Q746" s="24">
        <f>MAX(0,O746*(1+inputs!$B$33)-MAX(0,inputs!$B$31*(P746-inputs!$B$30)))</f>
        <v>46093.273903904337</v>
      </c>
      <c r="R746" s="19">
        <f>$H746+(INT(COLUMN(R$1)/2) - 5) * ($A746-$H746)/9</f>
        <v>44177.777777777781</v>
      </c>
      <c r="S746" s="24">
        <f>MAX(0,Q746*(1+inputs!$B$33)-MAX(0,inputs!$B$31*(R746-inputs!$B$30)))</f>
        <v>44625.233012462893</v>
      </c>
      <c r="T746" s="19">
        <f>$H746+(INT(COLUMN(T$1)/2) - 5) * ($A746-$H746)/9</f>
        <v>50222.222222222219</v>
      </c>
      <c r="U746" s="24">
        <f>MAX(0,S746*(1+inputs!$B$33)-MAX(0,inputs!$B$31*(T746-inputs!$B$30)))</f>
        <v>42591.171507649829</v>
      </c>
      <c r="V746" s="19">
        <f>$H746+(INT(COLUMN(V$1)/2) - 5) * ($A746-$H746)/9</f>
        <v>56266.666666666664</v>
      </c>
      <c r="W746" s="24">
        <f>MAX(0,U746*(1+inputs!$B$33)-MAX(0,inputs!$B$31*(V746-inputs!$B$30)))</f>
        <v>39982.599080264568</v>
      </c>
      <c r="X746" s="19">
        <f>$H746+(INT(COLUMN(X$1)/2) - 5) * ($A746-$H746)/9</f>
        <v>62311.111111111109</v>
      </c>
      <c r="Y746" s="24">
        <f>MAX(0,W746*(1+inputs!$B$33)-MAX(0,inputs!$B$31*(X746-inputs!$B$30)))</f>
        <v>36790.89806646853</v>
      </c>
      <c r="Z746" s="19">
        <f>IF(inputs!$B$27="YES",MAX(0,inputs!$B$31*(X746-inputs!$B$30)),0)</f>
        <v>0</v>
      </c>
      <c r="AA746" s="3">
        <f t="shared" si="49"/>
        <v>25306.25</v>
      </c>
      <c r="AB746" s="1">
        <f t="shared" si="50"/>
        <v>0.42</v>
      </c>
      <c r="AC746" s="8">
        <f t="shared" si="47"/>
        <v>49093.75</v>
      </c>
    </row>
    <row r="747" spans="1:29" x14ac:dyDescent="0.2">
      <c r="A747" s="11">
        <f t="shared" si="48"/>
        <v>74500</v>
      </c>
      <c r="B747" s="15">
        <f>inputs!$C$3-MAX(0,MIN((calculations!A747-inputs!$B$8)*0.5,inputs!$C$3))+IF(AND(inputs!$B$23="YES",A747&lt;=inputs!$B$25),inputs!$B$24,0)</f>
        <v>12570</v>
      </c>
      <c r="C747" s="15">
        <f>MAX(0,MIN(A747-B747,inputs!$C$4)*inputs!$B$3)</f>
        <v>7540</v>
      </c>
      <c r="D747" s="16">
        <f>MAX(0,(MIN(A747,inputs!$C$5)-(inputs!$C$4+B747))*inputs!$B$4)</f>
        <v>9692</v>
      </c>
      <c r="E747" s="16">
        <f>MAX(0, (calculations!A747-inputs!$C$5)*inputs!$B$5)</f>
        <v>0</v>
      </c>
      <c r="F747" s="19">
        <f>MAX(0,inputs!$B$13*(MIN(calculations!A747,inputs!$C$14)-inputs!$C$13))+MAX(0,inputs!$B$14*(calculations!A747-inputs!$C$14))</f>
        <v>5479.85</v>
      </c>
      <c r="G747" s="22">
        <f>MAX(MIN((calculations!A747-inputs!$B$21)/10000,100%),0) * inputs!$B$18</f>
        <v>2636.4</v>
      </c>
      <c r="H747" s="24">
        <f>MIN(inputs!$B$32,A747)</f>
        <v>20000</v>
      </c>
      <c r="I747" s="24">
        <f>inputs!$B$29*(1+inputs!$B$33)-MAX(0,inputs!$B$31*(H747-inputs!$B$30))</f>
        <v>46486.999999999993</v>
      </c>
      <c r="J747" s="19">
        <f>$H747+(INT(COLUMN(J$1)/2) - 5) * ($A747-$H747)/9</f>
        <v>20000</v>
      </c>
      <c r="K747" s="24">
        <f>MAX(0,I747*(1+inputs!$B$33)-MAX(0,inputs!$B$31*(J747-inputs!$B$30)))</f>
        <v>47184.304999999986</v>
      </c>
      <c r="L747" s="19">
        <f>$H747+(INT(COLUMN(L$1)/2) - 5) * ($A747-$H747)/9</f>
        <v>26055.555555555555</v>
      </c>
      <c r="M747" s="24">
        <f>MAX(0,K747*(1+inputs!$B$33)-MAX(0,inputs!$B$31*(L747-inputs!$B$30)))</f>
        <v>47363.629574999977</v>
      </c>
      <c r="N747" s="19">
        <f>$H747+(INT(COLUMN(N$1)/2) - 5) * ($A747-$H747)/9</f>
        <v>32111.111111111109</v>
      </c>
      <c r="O747" s="24">
        <f>MAX(0,M747*(1+inputs!$B$33)-MAX(0,inputs!$B$31*(N747-inputs!$B$30)))</f>
        <v>47000.644018624967</v>
      </c>
      <c r="P747" s="19">
        <f>$H747+(INT(COLUMN(P$1)/2) - 5) * ($A747-$H747)/9</f>
        <v>38166.666666666672</v>
      </c>
      <c r="Q747" s="24">
        <f>MAX(0,O747*(1+inputs!$B$33)-MAX(0,inputs!$B$31*(P747-inputs!$B$30)))</f>
        <v>46087.213678904336</v>
      </c>
      <c r="R747" s="19">
        <f>$H747+(INT(COLUMN(R$1)/2) - 5) * ($A747-$H747)/9</f>
        <v>44222.222222222219</v>
      </c>
      <c r="S747" s="24">
        <f>MAX(0,Q747*(1+inputs!$B$33)-MAX(0,inputs!$B$31*(R747-inputs!$B$30)))</f>
        <v>44615.081884087893</v>
      </c>
      <c r="T747" s="19">
        <f>$H747+(INT(COLUMN(T$1)/2) - 5) * ($A747-$H747)/9</f>
        <v>50277.777777777781</v>
      </c>
      <c r="U747" s="24">
        <f>MAX(0,S747*(1+inputs!$B$33)-MAX(0,inputs!$B$31*(T747-inputs!$B$30)))</f>
        <v>42575.868112349206</v>
      </c>
      <c r="V747" s="19">
        <f>$H747+(INT(COLUMN(V$1)/2) - 5) * ($A747-$H747)/9</f>
        <v>56333.333333333336</v>
      </c>
      <c r="W747" s="24">
        <f>MAX(0,U747*(1+inputs!$B$33)-MAX(0,inputs!$B$31*(V747-inputs!$B$30)))</f>
        <v>39961.066134034438</v>
      </c>
      <c r="X747" s="19">
        <f>$H747+(INT(COLUMN(X$1)/2) - 5) * ($A747-$H747)/9</f>
        <v>62388.888888888891</v>
      </c>
      <c r="Y747" s="24">
        <f>MAX(0,W747*(1+inputs!$B$33)-MAX(0,inputs!$B$31*(X747-inputs!$B$30)))</f>
        <v>36762.042126044951</v>
      </c>
      <c r="Z747" s="19">
        <f>IF(inputs!$B$27="YES",MAX(0,inputs!$B$31*(X747-inputs!$B$30)),0)</f>
        <v>0</v>
      </c>
      <c r="AA747" s="3">
        <f t="shared" si="49"/>
        <v>25348.25</v>
      </c>
      <c r="AB747" s="1">
        <f t="shared" si="50"/>
        <v>0.42</v>
      </c>
      <c r="AC747" s="8">
        <f t="shared" si="47"/>
        <v>49151.75</v>
      </c>
    </row>
    <row r="748" spans="1:29" x14ac:dyDescent="0.2">
      <c r="A748" s="11">
        <f t="shared" si="48"/>
        <v>74600</v>
      </c>
      <c r="B748" s="15">
        <f>inputs!$C$3-MAX(0,MIN((calculations!A748-inputs!$B$8)*0.5,inputs!$C$3))+IF(AND(inputs!$B$23="YES",A748&lt;=inputs!$B$25),inputs!$B$24,0)</f>
        <v>12570</v>
      </c>
      <c r="C748" s="15">
        <f>MAX(0,MIN(A748-B748,inputs!$C$4)*inputs!$B$3)</f>
        <v>7540</v>
      </c>
      <c r="D748" s="16">
        <f>MAX(0,(MIN(A748,inputs!$C$5)-(inputs!$C$4+B748))*inputs!$B$4)</f>
        <v>9732</v>
      </c>
      <c r="E748" s="16">
        <f>MAX(0, (calculations!A748-inputs!$C$5)*inputs!$B$5)</f>
        <v>0</v>
      </c>
      <c r="F748" s="19">
        <f>MAX(0,inputs!$B$13*(MIN(calculations!A748,inputs!$C$14)-inputs!$C$13))+MAX(0,inputs!$B$14*(calculations!A748-inputs!$C$14))</f>
        <v>5481.85</v>
      </c>
      <c r="G748" s="22">
        <f>MAX(MIN((calculations!A748-inputs!$B$21)/10000,100%),0) * inputs!$B$18</f>
        <v>2636.4</v>
      </c>
      <c r="H748" s="24">
        <f>MIN(inputs!$B$32,A748)</f>
        <v>20000</v>
      </c>
      <c r="I748" s="24">
        <f>inputs!$B$29*(1+inputs!$B$33)-MAX(0,inputs!$B$31*(H748-inputs!$B$30))</f>
        <v>46486.999999999993</v>
      </c>
      <c r="J748" s="19">
        <f>$H748+(INT(COLUMN(J$1)/2) - 5) * ($A748-$H748)/9</f>
        <v>20000</v>
      </c>
      <c r="K748" s="24">
        <f>MAX(0,I748*(1+inputs!$B$33)-MAX(0,inputs!$B$31*(J748-inputs!$B$30)))</f>
        <v>47184.304999999986</v>
      </c>
      <c r="L748" s="19">
        <f>$H748+(INT(COLUMN(L$1)/2) - 5) * ($A748-$H748)/9</f>
        <v>26066.666666666668</v>
      </c>
      <c r="M748" s="24">
        <f>MAX(0,K748*(1+inputs!$B$33)-MAX(0,inputs!$B$31*(L748-inputs!$B$30)))</f>
        <v>47362.629574999977</v>
      </c>
      <c r="N748" s="19">
        <f>$H748+(INT(COLUMN(N$1)/2) - 5) * ($A748-$H748)/9</f>
        <v>32133.333333333336</v>
      </c>
      <c r="O748" s="24">
        <f>MAX(0,M748*(1+inputs!$B$33)-MAX(0,inputs!$B$31*(N748-inputs!$B$30)))</f>
        <v>46997.629018624968</v>
      </c>
      <c r="P748" s="19">
        <f>$H748+(INT(COLUMN(P$1)/2) - 5) * ($A748-$H748)/9</f>
        <v>38200</v>
      </c>
      <c r="Q748" s="24">
        <f>MAX(0,O748*(1+inputs!$B$33)-MAX(0,inputs!$B$31*(P748-inputs!$B$30)))</f>
        <v>46081.153453904335</v>
      </c>
      <c r="R748" s="19">
        <f>$H748+(INT(COLUMN(R$1)/2) - 5) * ($A748-$H748)/9</f>
        <v>44266.666666666672</v>
      </c>
      <c r="S748" s="24">
        <f>MAX(0,Q748*(1+inputs!$B$33)-MAX(0,inputs!$B$31*(R748-inputs!$B$30)))</f>
        <v>44604.930755712892</v>
      </c>
      <c r="T748" s="19">
        <f>$H748+(INT(COLUMN(T$1)/2) - 5) * ($A748-$H748)/9</f>
        <v>50333.333333333328</v>
      </c>
      <c r="U748" s="24">
        <f>MAX(0,S748*(1+inputs!$B$33)-MAX(0,inputs!$B$31*(T748-inputs!$B$30)))</f>
        <v>42560.564717048575</v>
      </c>
      <c r="V748" s="19">
        <f>$H748+(INT(COLUMN(V$1)/2) - 5) * ($A748-$H748)/9</f>
        <v>56400</v>
      </c>
      <c r="W748" s="24">
        <f>MAX(0,U748*(1+inputs!$B$33)-MAX(0,inputs!$B$31*(V748-inputs!$B$30)))</f>
        <v>39939.5331878043</v>
      </c>
      <c r="X748" s="19">
        <f>$H748+(INT(COLUMN(X$1)/2) - 5) * ($A748-$H748)/9</f>
        <v>62466.666666666664</v>
      </c>
      <c r="Y748" s="24">
        <f>MAX(0,W748*(1+inputs!$B$33)-MAX(0,inputs!$B$31*(X748-inputs!$B$30)))</f>
        <v>36733.186185621358</v>
      </c>
      <c r="Z748" s="19">
        <f>IF(inputs!$B$27="YES",MAX(0,inputs!$B$31*(X748-inputs!$B$30)),0)</f>
        <v>0</v>
      </c>
      <c r="AA748" s="3">
        <f t="shared" si="49"/>
        <v>25390.25</v>
      </c>
      <c r="AB748" s="1">
        <f t="shared" si="50"/>
        <v>0.42</v>
      </c>
      <c r="AC748" s="8">
        <f t="shared" si="47"/>
        <v>49209.75</v>
      </c>
    </row>
    <row r="749" spans="1:29" x14ac:dyDescent="0.2">
      <c r="A749" s="11">
        <f t="shared" si="48"/>
        <v>74700</v>
      </c>
      <c r="B749" s="15">
        <f>inputs!$C$3-MAX(0,MIN((calculations!A749-inputs!$B$8)*0.5,inputs!$C$3))+IF(AND(inputs!$B$23="YES",A749&lt;=inputs!$B$25),inputs!$B$24,0)</f>
        <v>12570</v>
      </c>
      <c r="C749" s="15">
        <f>MAX(0,MIN(A749-B749,inputs!$C$4)*inputs!$B$3)</f>
        <v>7540</v>
      </c>
      <c r="D749" s="16">
        <f>MAX(0,(MIN(A749,inputs!$C$5)-(inputs!$C$4+B749))*inputs!$B$4)</f>
        <v>9772</v>
      </c>
      <c r="E749" s="16">
        <f>MAX(0, (calculations!A749-inputs!$C$5)*inputs!$B$5)</f>
        <v>0</v>
      </c>
      <c r="F749" s="19">
        <f>MAX(0,inputs!$B$13*(MIN(calculations!A749,inputs!$C$14)-inputs!$C$13))+MAX(0,inputs!$B$14*(calculations!A749-inputs!$C$14))</f>
        <v>5483.85</v>
      </c>
      <c r="G749" s="22">
        <f>MAX(MIN((calculations!A749-inputs!$B$21)/10000,100%),0) * inputs!$B$18</f>
        <v>2636.4</v>
      </c>
      <c r="H749" s="24">
        <f>MIN(inputs!$B$32,A749)</f>
        <v>20000</v>
      </c>
      <c r="I749" s="24">
        <f>inputs!$B$29*(1+inputs!$B$33)-MAX(0,inputs!$B$31*(H749-inputs!$B$30))</f>
        <v>46486.999999999993</v>
      </c>
      <c r="J749" s="19">
        <f>$H749+(INT(COLUMN(J$1)/2) - 5) * ($A749-$H749)/9</f>
        <v>20000</v>
      </c>
      <c r="K749" s="24">
        <f>MAX(0,I749*(1+inputs!$B$33)-MAX(0,inputs!$B$31*(J749-inputs!$B$30)))</f>
        <v>47184.304999999986</v>
      </c>
      <c r="L749" s="19">
        <f>$H749+(INT(COLUMN(L$1)/2) - 5) * ($A749-$H749)/9</f>
        <v>26077.777777777777</v>
      </c>
      <c r="M749" s="24">
        <f>MAX(0,K749*(1+inputs!$B$33)-MAX(0,inputs!$B$31*(L749-inputs!$B$30)))</f>
        <v>47361.629574999977</v>
      </c>
      <c r="N749" s="19">
        <f>$H749+(INT(COLUMN(N$1)/2) - 5) * ($A749-$H749)/9</f>
        <v>32155.555555555555</v>
      </c>
      <c r="O749" s="24">
        <f>MAX(0,M749*(1+inputs!$B$33)-MAX(0,inputs!$B$31*(N749-inputs!$B$30)))</f>
        <v>46994.614018624969</v>
      </c>
      <c r="P749" s="19">
        <f>$H749+(INT(COLUMN(P$1)/2) - 5) * ($A749-$H749)/9</f>
        <v>38233.333333333328</v>
      </c>
      <c r="Q749" s="24">
        <f>MAX(0,O749*(1+inputs!$B$33)-MAX(0,inputs!$B$31*(P749-inputs!$B$30)))</f>
        <v>46075.093228904334</v>
      </c>
      <c r="R749" s="19">
        <f>$H749+(INT(COLUMN(R$1)/2) - 5) * ($A749-$H749)/9</f>
        <v>44311.111111111109</v>
      </c>
      <c r="S749" s="24">
        <f>MAX(0,Q749*(1+inputs!$B$33)-MAX(0,inputs!$B$31*(R749-inputs!$B$30)))</f>
        <v>44594.779627337892</v>
      </c>
      <c r="T749" s="19">
        <f>$H749+(INT(COLUMN(T$1)/2) - 5) * ($A749-$H749)/9</f>
        <v>50388.888888888891</v>
      </c>
      <c r="U749" s="24">
        <f>MAX(0,S749*(1+inputs!$B$33)-MAX(0,inputs!$B$31*(T749-inputs!$B$30)))</f>
        <v>42545.261321747952</v>
      </c>
      <c r="V749" s="19">
        <f>$H749+(INT(COLUMN(V$1)/2) - 5) * ($A749-$H749)/9</f>
        <v>56466.666666666664</v>
      </c>
      <c r="W749" s="24">
        <f>MAX(0,U749*(1+inputs!$B$33)-MAX(0,inputs!$B$31*(V749-inputs!$B$30)))</f>
        <v>39918.000241574162</v>
      </c>
      <c r="X749" s="19">
        <f>$H749+(INT(COLUMN(X$1)/2) - 5) * ($A749-$H749)/9</f>
        <v>62544.444444444445</v>
      </c>
      <c r="Y749" s="24">
        <f>MAX(0,W749*(1+inputs!$B$33)-MAX(0,inputs!$B$31*(X749-inputs!$B$30)))</f>
        <v>36704.330245197765</v>
      </c>
      <c r="Z749" s="19">
        <f>IF(inputs!$B$27="YES",MAX(0,inputs!$B$31*(X749-inputs!$B$30)),0)</f>
        <v>0</v>
      </c>
      <c r="AA749" s="3">
        <f t="shared" si="49"/>
        <v>25432.25</v>
      </c>
      <c r="AB749" s="1">
        <f t="shared" si="50"/>
        <v>0.42</v>
      </c>
      <c r="AC749" s="8">
        <f t="shared" si="47"/>
        <v>49267.75</v>
      </c>
    </row>
    <row r="750" spans="1:29" x14ac:dyDescent="0.2">
      <c r="A750" s="11">
        <f t="shared" si="48"/>
        <v>74800</v>
      </c>
      <c r="B750" s="15">
        <f>inputs!$C$3-MAX(0,MIN((calculations!A750-inputs!$B$8)*0.5,inputs!$C$3))+IF(AND(inputs!$B$23="YES",A750&lt;=inputs!$B$25),inputs!$B$24,0)</f>
        <v>12570</v>
      </c>
      <c r="C750" s="15">
        <f>MAX(0,MIN(A750-B750,inputs!$C$4)*inputs!$B$3)</f>
        <v>7540</v>
      </c>
      <c r="D750" s="16">
        <f>MAX(0,(MIN(A750,inputs!$C$5)-(inputs!$C$4+B750))*inputs!$B$4)</f>
        <v>9812</v>
      </c>
      <c r="E750" s="16">
        <f>MAX(0, (calculations!A750-inputs!$C$5)*inputs!$B$5)</f>
        <v>0</v>
      </c>
      <c r="F750" s="19">
        <f>MAX(0,inputs!$B$13*(MIN(calculations!A750,inputs!$C$14)-inputs!$C$13))+MAX(0,inputs!$B$14*(calculations!A750-inputs!$C$14))</f>
        <v>5485.85</v>
      </c>
      <c r="G750" s="22">
        <f>MAX(MIN((calculations!A750-inputs!$B$21)/10000,100%),0) * inputs!$B$18</f>
        <v>2636.4</v>
      </c>
      <c r="H750" s="24">
        <f>MIN(inputs!$B$32,A750)</f>
        <v>20000</v>
      </c>
      <c r="I750" s="24">
        <f>inputs!$B$29*(1+inputs!$B$33)-MAX(0,inputs!$B$31*(H750-inputs!$B$30))</f>
        <v>46486.999999999993</v>
      </c>
      <c r="J750" s="19">
        <f>$H750+(INT(COLUMN(J$1)/2) - 5) * ($A750-$H750)/9</f>
        <v>20000</v>
      </c>
      <c r="K750" s="24">
        <f>MAX(0,I750*(1+inputs!$B$33)-MAX(0,inputs!$B$31*(J750-inputs!$B$30)))</f>
        <v>47184.304999999986</v>
      </c>
      <c r="L750" s="19">
        <f>$H750+(INT(COLUMN(L$1)/2) - 5) * ($A750-$H750)/9</f>
        <v>26088.888888888891</v>
      </c>
      <c r="M750" s="24">
        <f>MAX(0,K750*(1+inputs!$B$33)-MAX(0,inputs!$B$31*(L750-inputs!$B$30)))</f>
        <v>47360.629574999977</v>
      </c>
      <c r="N750" s="19">
        <f>$H750+(INT(COLUMN(N$1)/2) - 5) * ($A750-$H750)/9</f>
        <v>32177.777777777777</v>
      </c>
      <c r="O750" s="24">
        <f>MAX(0,M750*(1+inputs!$B$33)-MAX(0,inputs!$B$31*(N750-inputs!$B$30)))</f>
        <v>46991.599018624969</v>
      </c>
      <c r="P750" s="19">
        <f>$H750+(INT(COLUMN(P$1)/2) - 5) * ($A750-$H750)/9</f>
        <v>38266.666666666672</v>
      </c>
      <c r="Q750" s="24">
        <f>MAX(0,O750*(1+inputs!$B$33)-MAX(0,inputs!$B$31*(P750-inputs!$B$30)))</f>
        <v>46069.03300390434</v>
      </c>
      <c r="R750" s="19">
        <f>$H750+(INT(COLUMN(R$1)/2) - 5) * ($A750-$H750)/9</f>
        <v>44355.555555555555</v>
      </c>
      <c r="S750" s="24">
        <f>MAX(0,Q750*(1+inputs!$B$33)-MAX(0,inputs!$B$31*(R750-inputs!$B$30)))</f>
        <v>44584.628498962898</v>
      </c>
      <c r="T750" s="19">
        <f>$H750+(INT(COLUMN(T$1)/2) - 5) * ($A750-$H750)/9</f>
        <v>50444.444444444445</v>
      </c>
      <c r="U750" s="24">
        <f>MAX(0,S750*(1+inputs!$B$33)-MAX(0,inputs!$B$31*(T750-inputs!$B$30)))</f>
        <v>42529.957926447336</v>
      </c>
      <c r="V750" s="19">
        <f>$H750+(INT(COLUMN(V$1)/2) - 5) * ($A750-$H750)/9</f>
        <v>56533.333333333336</v>
      </c>
      <c r="W750" s="24">
        <f>MAX(0,U750*(1+inputs!$B$33)-MAX(0,inputs!$B$31*(V750-inputs!$B$30)))</f>
        <v>39896.467295344039</v>
      </c>
      <c r="X750" s="19">
        <f>$H750+(INT(COLUMN(X$1)/2) - 5) * ($A750-$H750)/9</f>
        <v>62622.222222222219</v>
      </c>
      <c r="Y750" s="24">
        <f>MAX(0,W750*(1+inputs!$B$33)-MAX(0,inputs!$B$31*(X750-inputs!$B$30)))</f>
        <v>36675.474304774194</v>
      </c>
      <c r="Z750" s="19">
        <f>IF(inputs!$B$27="YES",MAX(0,inputs!$B$31*(X750-inputs!$B$30)),0)</f>
        <v>0</v>
      </c>
      <c r="AA750" s="3">
        <f t="shared" si="49"/>
        <v>25474.25</v>
      </c>
      <c r="AB750" s="1">
        <f t="shared" si="50"/>
        <v>0.42</v>
      </c>
      <c r="AC750" s="8">
        <f t="shared" si="47"/>
        <v>49325.75</v>
      </c>
    </row>
    <row r="751" spans="1:29" x14ac:dyDescent="0.2">
      <c r="A751" s="11">
        <f t="shared" si="48"/>
        <v>74900</v>
      </c>
      <c r="B751" s="15">
        <f>inputs!$C$3-MAX(0,MIN((calculations!A751-inputs!$B$8)*0.5,inputs!$C$3))+IF(AND(inputs!$B$23="YES",A751&lt;=inputs!$B$25),inputs!$B$24,0)</f>
        <v>12570</v>
      </c>
      <c r="C751" s="15">
        <f>MAX(0,MIN(A751-B751,inputs!$C$4)*inputs!$B$3)</f>
        <v>7540</v>
      </c>
      <c r="D751" s="16">
        <f>MAX(0,(MIN(A751,inputs!$C$5)-(inputs!$C$4+B751))*inputs!$B$4)</f>
        <v>9852</v>
      </c>
      <c r="E751" s="16">
        <f>MAX(0, (calculations!A751-inputs!$C$5)*inputs!$B$5)</f>
        <v>0</v>
      </c>
      <c r="F751" s="19">
        <f>MAX(0,inputs!$B$13*(MIN(calculations!A751,inputs!$C$14)-inputs!$C$13))+MAX(0,inputs!$B$14*(calculations!A751-inputs!$C$14))</f>
        <v>5487.85</v>
      </c>
      <c r="G751" s="22">
        <f>MAX(MIN((calculations!A751-inputs!$B$21)/10000,100%),0) * inputs!$B$18</f>
        <v>2636.4</v>
      </c>
      <c r="H751" s="24">
        <f>MIN(inputs!$B$32,A751)</f>
        <v>20000</v>
      </c>
      <c r="I751" s="24">
        <f>inputs!$B$29*(1+inputs!$B$33)-MAX(0,inputs!$B$31*(H751-inputs!$B$30))</f>
        <v>46486.999999999993</v>
      </c>
      <c r="J751" s="19">
        <f>$H751+(INT(COLUMN(J$1)/2) - 5) * ($A751-$H751)/9</f>
        <v>20000</v>
      </c>
      <c r="K751" s="24">
        <f>MAX(0,I751*(1+inputs!$B$33)-MAX(0,inputs!$B$31*(J751-inputs!$B$30)))</f>
        <v>47184.304999999986</v>
      </c>
      <c r="L751" s="19">
        <f>$H751+(INT(COLUMN(L$1)/2) - 5) * ($A751-$H751)/9</f>
        <v>26100</v>
      </c>
      <c r="M751" s="24">
        <f>MAX(0,K751*(1+inputs!$B$33)-MAX(0,inputs!$B$31*(L751-inputs!$B$30)))</f>
        <v>47359.629574999977</v>
      </c>
      <c r="N751" s="19">
        <f>$H751+(INT(COLUMN(N$1)/2) - 5) * ($A751-$H751)/9</f>
        <v>32200</v>
      </c>
      <c r="O751" s="24">
        <f>MAX(0,M751*(1+inputs!$B$33)-MAX(0,inputs!$B$31*(N751-inputs!$B$30)))</f>
        <v>46988.58401862497</v>
      </c>
      <c r="P751" s="19">
        <f>$H751+(INT(COLUMN(P$1)/2) - 5) * ($A751-$H751)/9</f>
        <v>38300</v>
      </c>
      <c r="Q751" s="24">
        <f>MAX(0,O751*(1+inputs!$B$33)-MAX(0,inputs!$B$31*(P751-inputs!$B$30)))</f>
        <v>46062.972778904339</v>
      </c>
      <c r="R751" s="19">
        <f>$H751+(INT(COLUMN(R$1)/2) - 5) * ($A751-$H751)/9</f>
        <v>44400</v>
      </c>
      <c r="S751" s="24">
        <f>MAX(0,Q751*(1+inputs!$B$33)-MAX(0,inputs!$B$31*(R751-inputs!$B$30)))</f>
        <v>44574.477370587898</v>
      </c>
      <c r="T751" s="19">
        <f>$H751+(INT(COLUMN(T$1)/2) - 5) * ($A751-$H751)/9</f>
        <v>50500</v>
      </c>
      <c r="U751" s="24">
        <f>MAX(0,S751*(1+inputs!$B$33)-MAX(0,inputs!$B$31*(T751-inputs!$B$30)))</f>
        <v>42514.654531146713</v>
      </c>
      <c r="V751" s="19">
        <f>$H751+(INT(COLUMN(V$1)/2) - 5) * ($A751-$H751)/9</f>
        <v>56600</v>
      </c>
      <c r="W751" s="24">
        <f>MAX(0,U751*(1+inputs!$B$33)-MAX(0,inputs!$B$31*(V751-inputs!$B$30)))</f>
        <v>39874.934349113908</v>
      </c>
      <c r="X751" s="19">
        <f>$H751+(INT(COLUMN(X$1)/2) - 5) * ($A751-$H751)/9</f>
        <v>62700</v>
      </c>
      <c r="Y751" s="24">
        <f>MAX(0,W751*(1+inputs!$B$33)-MAX(0,inputs!$B$31*(X751-inputs!$B$30)))</f>
        <v>36646.618364350608</v>
      </c>
      <c r="Z751" s="19">
        <f>IF(inputs!$B$27="YES",MAX(0,inputs!$B$31*(X751-inputs!$B$30)),0)</f>
        <v>0</v>
      </c>
      <c r="AA751" s="3">
        <f t="shared" si="49"/>
        <v>25516.25</v>
      </c>
      <c r="AB751" s="1">
        <f t="shared" si="50"/>
        <v>0.42</v>
      </c>
      <c r="AC751" s="8">
        <f t="shared" si="47"/>
        <v>49383.75</v>
      </c>
    </row>
    <row r="752" spans="1:29" x14ac:dyDescent="0.2">
      <c r="A752" s="11">
        <f t="shared" si="48"/>
        <v>75000</v>
      </c>
      <c r="B752" s="15">
        <f>inputs!$C$3-MAX(0,MIN((calculations!A752-inputs!$B$8)*0.5,inputs!$C$3))+IF(AND(inputs!$B$23="YES",A752&lt;=inputs!$B$25),inputs!$B$24,0)</f>
        <v>12570</v>
      </c>
      <c r="C752" s="15">
        <f>MAX(0,MIN(A752-B752,inputs!$C$4)*inputs!$B$3)</f>
        <v>7540</v>
      </c>
      <c r="D752" s="16">
        <f>MAX(0,(MIN(A752,inputs!$C$5)-(inputs!$C$4+B752))*inputs!$B$4)</f>
        <v>9892</v>
      </c>
      <c r="E752" s="16">
        <f>MAX(0, (calculations!A752-inputs!$C$5)*inputs!$B$5)</f>
        <v>0</v>
      </c>
      <c r="F752" s="19">
        <f>MAX(0,inputs!$B$13*(MIN(calculations!A752,inputs!$C$14)-inputs!$C$13))+MAX(0,inputs!$B$14*(calculations!A752-inputs!$C$14))</f>
        <v>5489.85</v>
      </c>
      <c r="G752" s="22">
        <f>MAX(MIN((calculations!A752-inputs!$B$21)/10000,100%),0) * inputs!$B$18</f>
        <v>2636.4</v>
      </c>
      <c r="H752" s="24">
        <f>MIN(inputs!$B$32,A752)</f>
        <v>20000</v>
      </c>
      <c r="I752" s="24">
        <f>inputs!$B$29*(1+inputs!$B$33)-MAX(0,inputs!$B$31*(H752-inputs!$B$30))</f>
        <v>46486.999999999993</v>
      </c>
      <c r="J752" s="19">
        <f>$H752+(INT(COLUMN(J$1)/2) - 5) * ($A752-$H752)/9</f>
        <v>20000</v>
      </c>
      <c r="K752" s="24">
        <f>MAX(0,I752*(1+inputs!$B$33)-MAX(0,inputs!$B$31*(J752-inputs!$B$30)))</f>
        <v>47184.304999999986</v>
      </c>
      <c r="L752" s="19">
        <f>$H752+(INT(COLUMN(L$1)/2) - 5) * ($A752-$H752)/9</f>
        <v>26111.111111111109</v>
      </c>
      <c r="M752" s="24">
        <f>MAX(0,K752*(1+inputs!$B$33)-MAX(0,inputs!$B$31*(L752-inputs!$B$30)))</f>
        <v>47358.629574999977</v>
      </c>
      <c r="N752" s="19">
        <f>$H752+(INT(COLUMN(N$1)/2) - 5) * ($A752-$H752)/9</f>
        <v>32222.222222222223</v>
      </c>
      <c r="O752" s="24">
        <f>MAX(0,M752*(1+inputs!$B$33)-MAX(0,inputs!$B$31*(N752-inputs!$B$30)))</f>
        <v>46985.56901862497</v>
      </c>
      <c r="P752" s="19">
        <f>$H752+(INT(COLUMN(P$1)/2) - 5) * ($A752-$H752)/9</f>
        <v>38333.333333333328</v>
      </c>
      <c r="Q752" s="24">
        <f>MAX(0,O752*(1+inputs!$B$33)-MAX(0,inputs!$B$31*(P752-inputs!$B$30)))</f>
        <v>46056.912553904338</v>
      </c>
      <c r="R752" s="19">
        <f>$H752+(INT(COLUMN(R$1)/2) - 5) * ($A752-$H752)/9</f>
        <v>44444.444444444445</v>
      </c>
      <c r="S752" s="24">
        <f>MAX(0,Q752*(1+inputs!$B$33)-MAX(0,inputs!$B$31*(R752-inputs!$B$30)))</f>
        <v>44564.326242212897</v>
      </c>
      <c r="T752" s="19">
        <f>$H752+(INT(COLUMN(T$1)/2) - 5) * ($A752-$H752)/9</f>
        <v>50555.555555555555</v>
      </c>
      <c r="U752" s="24">
        <f>MAX(0,S752*(1+inputs!$B$33)-MAX(0,inputs!$B$31*(T752-inputs!$B$30)))</f>
        <v>42499.351135846082</v>
      </c>
      <c r="V752" s="19">
        <f>$H752+(INT(COLUMN(V$1)/2) - 5) * ($A752-$H752)/9</f>
        <v>56666.666666666664</v>
      </c>
      <c r="W752" s="24">
        <f>MAX(0,U752*(1+inputs!$B$33)-MAX(0,inputs!$B$31*(V752-inputs!$B$30)))</f>
        <v>39853.40140288377</v>
      </c>
      <c r="X752" s="19">
        <f>$H752+(INT(COLUMN(X$1)/2) - 5) * ($A752-$H752)/9</f>
        <v>62777.777777777781</v>
      </c>
      <c r="Y752" s="24">
        <f>MAX(0,W752*(1+inputs!$B$33)-MAX(0,inputs!$B$31*(X752-inputs!$B$30)))</f>
        <v>36617.762423927023</v>
      </c>
      <c r="Z752" s="19">
        <f>IF(inputs!$B$27="YES",MAX(0,inputs!$B$31*(X752-inputs!$B$30)),0)</f>
        <v>0</v>
      </c>
      <c r="AA752" s="3">
        <f t="shared" si="49"/>
        <v>25558.25</v>
      </c>
      <c r="AB752" s="1">
        <f t="shared" si="50"/>
        <v>0.42</v>
      </c>
      <c r="AC752" s="8">
        <f t="shared" si="47"/>
        <v>49441.75</v>
      </c>
    </row>
    <row r="753" spans="1:29" x14ac:dyDescent="0.2">
      <c r="A753" s="11">
        <f t="shared" si="48"/>
        <v>75100</v>
      </c>
      <c r="B753" s="15">
        <f>inputs!$C$3-MAX(0,MIN((calculations!A753-inputs!$B$8)*0.5,inputs!$C$3))+IF(AND(inputs!$B$23="YES",A753&lt;=inputs!$B$25),inputs!$B$24,0)</f>
        <v>12570</v>
      </c>
      <c r="C753" s="15">
        <f>MAX(0,MIN(A753-B753,inputs!$C$4)*inputs!$B$3)</f>
        <v>7540</v>
      </c>
      <c r="D753" s="16">
        <f>MAX(0,(MIN(A753,inputs!$C$5)-(inputs!$C$4+B753))*inputs!$B$4)</f>
        <v>9932</v>
      </c>
      <c r="E753" s="16">
        <f>MAX(0, (calculations!A753-inputs!$C$5)*inputs!$B$5)</f>
        <v>0</v>
      </c>
      <c r="F753" s="19">
        <f>MAX(0,inputs!$B$13*(MIN(calculations!A753,inputs!$C$14)-inputs!$C$13))+MAX(0,inputs!$B$14*(calculations!A753-inputs!$C$14))</f>
        <v>5491.85</v>
      </c>
      <c r="G753" s="22">
        <f>MAX(MIN((calculations!A753-inputs!$B$21)/10000,100%),0) * inputs!$B$18</f>
        <v>2636.4</v>
      </c>
      <c r="H753" s="24">
        <f>MIN(inputs!$B$32,A753)</f>
        <v>20000</v>
      </c>
      <c r="I753" s="24">
        <f>inputs!$B$29*(1+inputs!$B$33)-MAX(0,inputs!$B$31*(H753-inputs!$B$30))</f>
        <v>46486.999999999993</v>
      </c>
      <c r="J753" s="19">
        <f>$H753+(INT(COLUMN(J$1)/2) - 5) * ($A753-$H753)/9</f>
        <v>20000</v>
      </c>
      <c r="K753" s="24">
        <f>MAX(0,I753*(1+inputs!$B$33)-MAX(0,inputs!$B$31*(J753-inputs!$B$30)))</f>
        <v>47184.304999999986</v>
      </c>
      <c r="L753" s="19">
        <f>$H753+(INT(COLUMN(L$1)/2) - 5) * ($A753-$H753)/9</f>
        <v>26122.222222222223</v>
      </c>
      <c r="M753" s="24">
        <f>MAX(0,K753*(1+inputs!$B$33)-MAX(0,inputs!$B$31*(L753-inputs!$B$30)))</f>
        <v>47357.629574999977</v>
      </c>
      <c r="N753" s="19">
        <f>$H753+(INT(COLUMN(N$1)/2) - 5) * ($A753-$H753)/9</f>
        <v>32244.444444444445</v>
      </c>
      <c r="O753" s="24">
        <f>MAX(0,M753*(1+inputs!$B$33)-MAX(0,inputs!$B$31*(N753-inputs!$B$30)))</f>
        <v>46982.554018624971</v>
      </c>
      <c r="P753" s="19">
        <f>$H753+(INT(COLUMN(P$1)/2) - 5) * ($A753-$H753)/9</f>
        <v>38366.666666666672</v>
      </c>
      <c r="Q753" s="24">
        <f>MAX(0,O753*(1+inputs!$B$33)-MAX(0,inputs!$B$31*(P753-inputs!$B$30)))</f>
        <v>46050.852328904337</v>
      </c>
      <c r="R753" s="19">
        <f>$H753+(INT(COLUMN(R$1)/2) - 5) * ($A753-$H753)/9</f>
        <v>44488.888888888891</v>
      </c>
      <c r="S753" s="24">
        <f>MAX(0,Q753*(1+inputs!$B$33)-MAX(0,inputs!$B$31*(R753-inputs!$B$30)))</f>
        <v>44554.175113837897</v>
      </c>
      <c r="T753" s="19">
        <f>$H753+(INT(COLUMN(T$1)/2) - 5) * ($A753-$H753)/9</f>
        <v>50611.111111111109</v>
      </c>
      <c r="U753" s="24">
        <f>MAX(0,S753*(1+inputs!$B$33)-MAX(0,inputs!$B$31*(T753-inputs!$B$30)))</f>
        <v>42484.047740545459</v>
      </c>
      <c r="V753" s="19">
        <f>$H753+(INT(COLUMN(V$1)/2) - 5) * ($A753-$H753)/9</f>
        <v>56733.333333333336</v>
      </c>
      <c r="W753" s="24">
        <f>MAX(0,U753*(1+inputs!$B$33)-MAX(0,inputs!$B$31*(V753-inputs!$B$30)))</f>
        <v>39831.868456653632</v>
      </c>
      <c r="X753" s="19">
        <f>$H753+(INT(COLUMN(X$1)/2) - 5) * ($A753-$H753)/9</f>
        <v>62855.555555555555</v>
      </c>
      <c r="Y753" s="24">
        <f>MAX(0,W753*(1+inputs!$B$33)-MAX(0,inputs!$B$31*(X753-inputs!$B$30)))</f>
        <v>36588.90648350343</v>
      </c>
      <c r="Z753" s="19">
        <f>IF(inputs!$B$27="YES",MAX(0,inputs!$B$31*(X753-inputs!$B$30)),0)</f>
        <v>0</v>
      </c>
      <c r="AA753" s="3">
        <f t="shared" si="49"/>
        <v>25600.25</v>
      </c>
      <c r="AB753" s="1">
        <f t="shared" si="50"/>
        <v>0.42</v>
      </c>
      <c r="AC753" s="8">
        <f t="shared" si="47"/>
        <v>49499.75</v>
      </c>
    </row>
    <row r="754" spans="1:29" x14ac:dyDescent="0.2">
      <c r="A754" s="11">
        <f t="shared" si="48"/>
        <v>75200</v>
      </c>
      <c r="B754" s="15">
        <f>inputs!$C$3-MAX(0,MIN((calculations!A754-inputs!$B$8)*0.5,inputs!$C$3))+IF(AND(inputs!$B$23="YES",A754&lt;=inputs!$B$25),inputs!$B$24,0)</f>
        <v>12570</v>
      </c>
      <c r="C754" s="15">
        <f>MAX(0,MIN(A754-B754,inputs!$C$4)*inputs!$B$3)</f>
        <v>7540</v>
      </c>
      <c r="D754" s="16">
        <f>MAX(0,(MIN(A754,inputs!$C$5)-(inputs!$C$4+B754))*inputs!$B$4)</f>
        <v>9972</v>
      </c>
      <c r="E754" s="16">
        <f>MAX(0, (calculations!A754-inputs!$C$5)*inputs!$B$5)</f>
        <v>0</v>
      </c>
      <c r="F754" s="19">
        <f>MAX(0,inputs!$B$13*(MIN(calculations!A754,inputs!$C$14)-inputs!$C$13))+MAX(0,inputs!$B$14*(calculations!A754-inputs!$C$14))</f>
        <v>5493.85</v>
      </c>
      <c r="G754" s="22">
        <f>MAX(MIN((calculations!A754-inputs!$B$21)/10000,100%),0) * inputs!$B$18</f>
        <v>2636.4</v>
      </c>
      <c r="H754" s="24">
        <f>MIN(inputs!$B$32,A754)</f>
        <v>20000</v>
      </c>
      <c r="I754" s="24">
        <f>inputs!$B$29*(1+inputs!$B$33)-MAX(0,inputs!$B$31*(H754-inputs!$B$30))</f>
        <v>46486.999999999993</v>
      </c>
      <c r="J754" s="19">
        <f>$H754+(INT(COLUMN(J$1)/2) - 5) * ($A754-$H754)/9</f>
        <v>20000</v>
      </c>
      <c r="K754" s="24">
        <f>MAX(0,I754*(1+inputs!$B$33)-MAX(0,inputs!$B$31*(J754-inputs!$B$30)))</f>
        <v>47184.304999999986</v>
      </c>
      <c r="L754" s="19">
        <f>$H754+(INT(COLUMN(L$1)/2) - 5) * ($A754-$H754)/9</f>
        <v>26133.333333333332</v>
      </c>
      <c r="M754" s="24">
        <f>MAX(0,K754*(1+inputs!$B$33)-MAX(0,inputs!$B$31*(L754-inputs!$B$30)))</f>
        <v>47356.629574999977</v>
      </c>
      <c r="N754" s="19">
        <f>$H754+(INT(COLUMN(N$1)/2) - 5) * ($A754-$H754)/9</f>
        <v>32266.666666666664</v>
      </c>
      <c r="O754" s="24">
        <f>MAX(0,M754*(1+inputs!$B$33)-MAX(0,inputs!$B$31*(N754-inputs!$B$30)))</f>
        <v>46979.539018624972</v>
      </c>
      <c r="P754" s="19">
        <f>$H754+(INT(COLUMN(P$1)/2) - 5) * ($A754-$H754)/9</f>
        <v>38400</v>
      </c>
      <c r="Q754" s="24">
        <f>MAX(0,O754*(1+inputs!$B$33)-MAX(0,inputs!$B$31*(P754-inputs!$B$30)))</f>
        <v>46044.792103904336</v>
      </c>
      <c r="R754" s="19">
        <f>$H754+(INT(COLUMN(R$1)/2) - 5) * ($A754-$H754)/9</f>
        <v>44533.333333333328</v>
      </c>
      <c r="S754" s="24">
        <f>MAX(0,Q754*(1+inputs!$B$33)-MAX(0,inputs!$B$31*(R754-inputs!$B$30)))</f>
        <v>44544.023985462896</v>
      </c>
      <c r="T754" s="19">
        <f>$H754+(INT(COLUMN(T$1)/2) - 5) * ($A754-$H754)/9</f>
        <v>50666.666666666672</v>
      </c>
      <c r="U754" s="24">
        <f>MAX(0,S754*(1+inputs!$B$33)-MAX(0,inputs!$B$31*(T754-inputs!$B$30)))</f>
        <v>42468.744345244835</v>
      </c>
      <c r="V754" s="19">
        <f>$H754+(INT(COLUMN(V$1)/2) - 5) * ($A754-$H754)/9</f>
        <v>56800</v>
      </c>
      <c r="W754" s="24">
        <f>MAX(0,U754*(1+inputs!$B$33)-MAX(0,inputs!$B$31*(V754-inputs!$B$30)))</f>
        <v>39810.335510423502</v>
      </c>
      <c r="X754" s="19">
        <f>$H754+(INT(COLUMN(X$1)/2) - 5) * ($A754-$H754)/9</f>
        <v>62933.333333333336</v>
      </c>
      <c r="Y754" s="24">
        <f>MAX(0,W754*(1+inputs!$B$33)-MAX(0,inputs!$B$31*(X754-inputs!$B$30)))</f>
        <v>36560.050543079851</v>
      </c>
      <c r="Z754" s="19">
        <f>IF(inputs!$B$27="YES",MAX(0,inputs!$B$31*(X754-inputs!$B$30)),0)</f>
        <v>0</v>
      </c>
      <c r="AA754" s="3">
        <f t="shared" si="49"/>
        <v>25642.25</v>
      </c>
      <c r="AB754" s="1">
        <f t="shared" si="50"/>
        <v>0.42</v>
      </c>
      <c r="AC754" s="8">
        <f t="shared" si="47"/>
        <v>49557.75</v>
      </c>
    </row>
    <row r="755" spans="1:29" x14ac:dyDescent="0.2">
      <c r="A755" s="11">
        <f t="shared" si="48"/>
        <v>75300</v>
      </c>
      <c r="B755" s="15">
        <f>inputs!$C$3-MAX(0,MIN((calculations!A755-inputs!$B$8)*0.5,inputs!$C$3))+IF(AND(inputs!$B$23="YES",A755&lt;=inputs!$B$25),inputs!$B$24,0)</f>
        <v>12570</v>
      </c>
      <c r="C755" s="15">
        <f>MAX(0,MIN(A755-B755,inputs!$C$4)*inputs!$B$3)</f>
        <v>7540</v>
      </c>
      <c r="D755" s="16">
        <f>MAX(0,(MIN(A755,inputs!$C$5)-(inputs!$C$4+B755))*inputs!$B$4)</f>
        <v>10012</v>
      </c>
      <c r="E755" s="16">
        <f>MAX(0, (calculations!A755-inputs!$C$5)*inputs!$B$5)</f>
        <v>0</v>
      </c>
      <c r="F755" s="19">
        <f>MAX(0,inputs!$B$13*(MIN(calculations!A755,inputs!$C$14)-inputs!$C$13))+MAX(0,inputs!$B$14*(calculations!A755-inputs!$C$14))</f>
        <v>5495.85</v>
      </c>
      <c r="G755" s="22">
        <f>MAX(MIN((calculations!A755-inputs!$B$21)/10000,100%),0) * inputs!$B$18</f>
        <v>2636.4</v>
      </c>
      <c r="H755" s="24">
        <f>MIN(inputs!$B$32,A755)</f>
        <v>20000</v>
      </c>
      <c r="I755" s="24">
        <f>inputs!$B$29*(1+inputs!$B$33)-MAX(0,inputs!$B$31*(H755-inputs!$B$30))</f>
        <v>46486.999999999993</v>
      </c>
      <c r="J755" s="19">
        <f>$H755+(INT(COLUMN(J$1)/2) - 5) * ($A755-$H755)/9</f>
        <v>20000</v>
      </c>
      <c r="K755" s="24">
        <f>MAX(0,I755*(1+inputs!$B$33)-MAX(0,inputs!$B$31*(J755-inputs!$B$30)))</f>
        <v>47184.304999999986</v>
      </c>
      <c r="L755" s="19">
        <f>$H755+(INT(COLUMN(L$1)/2) - 5) * ($A755-$H755)/9</f>
        <v>26144.444444444445</v>
      </c>
      <c r="M755" s="24">
        <f>MAX(0,K755*(1+inputs!$B$33)-MAX(0,inputs!$B$31*(L755-inputs!$B$30)))</f>
        <v>47355.629574999977</v>
      </c>
      <c r="N755" s="19">
        <f>$H755+(INT(COLUMN(N$1)/2) - 5) * ($A755-$H755)/9</f>
        <v>32288.888888888891</v>
      </c>
      <c r="O755" s="24">
        <f>MAX(0,M755*(1+inputs!$B$33)-MAX(0,inputs!$B$31*(N755-inputs!$B$30)))</f>
        <v>46976.524018624972</v>
      </c>
      <c r="P755" s="19">
        <f>$H755+(INT(COLUMN(P$1)/2) - 5) * ($A755-$H755)/9</f>
        <v>38433.333333333328</v>
      </c>
      <c r="Q755" s="24">
        <f>MAX(0,O755*(1+inputs!$B$33)-MAX(0,inputs!$B$31*(P755-inputs!$B$30)))</f>
        <v>46038.731878904342</v>
      </c>
      <c r="R755" s="19">
        <f>$H755+(INT(COLUMN(R$1)/2) - 5) * ($A755-$H755)/9</f>
        <v>44577.777777777781</v>
      </c>
      <c r="S755" s="24">
        <f>MAX(0,Q755*(1+inputs!$B$33)-MAX(0,inputs!$B$31*(R755-inputs!$B$30)))</f>
        <v>44533.872857087903</v>
      </c>
      <c r="T755" s="19">
        <f>$H755+(INT(COLUMN(T$1)/2) - 5) * ($A755-$H755)/9</f>
        <v>50722.222222222219</v>
      </c>
      <c r="U755" s="24">
        <f>MAX(0,S755*(1+inputs!$B$33)-MAX(0,inputs!$B$31*(T755-inputs!$B$30)))</f>
        <v>42453.440949944212</v>
      </c>
      <c r="V755" s="19">
        <f>$H755+(INT(COLUMN(V$1)/2) - 5) * ($A755-$H755)/9</f>
        <v>56866.666666666664</v>
      </c>
      <c r="W755" s="24">
        <f>MAX(0,U755*(1+inputs!$B$33)-MAX(0,inputs!$B$31*(V755-inputs!$B$30)))</f>
        <v>39788.802564193371</v>
      </c>
      <c r="X755" s="19">
        <f>$H755+(INT(COLUMN(X$1)/2) - 5) * ($A755-$H755)/9</f>
        <v>63011.111111111109</v>
      </c>
      <c r="Y755" s="24">
        <f>MAX(0,W755*(1+inputs!$B$33)-MAX(0,inputs!$B$31*(X755-inputs!$B$30)))</f>
        <v>36531.194602656265</v>
      </c>
      <c r="Z755" s="19">
        <f>IF(inputs!$B$27="YES",MAX(0,inputs!$B$31*(X755-inputs!$B$30)),0)</f>
        <v>0</v>
      </c>
      <c r="AA755" s="3">
        <f t="shared" si="49"/>
        <v>25684.25</v>
      </c>
      <c r="AB755" s="1">
        <f t="shared" si="50"/>
        <v>0.42</v>
      </c>
      <c r="AC755" s="8">
        <f t="shared" si="47"/>
        <v>49615.75</v>
      </c>
    </row>
    <row r="756" spans="1:29" x14ac:dyDescent="0.2">
      <c r="A756" s="11">
        <f t="shared" si="48"/>
        <v>75400</v>
      </c>
      <c r="B756" s="15">
        <f>inputs!$C$3-MAX(0,MIN((calculations!A756-inputs!$B$8)*0.5,inputs!$C$3))+IF(AND(inputs!$B$23="YES",A756&lt;=inputs!$B$25),inputs!$B$24,0)</f>
        <v>12570</v>
      </c>
      <c r="C756" s="15">
        <f>MAX(0,MIN(A756-B756,inputs!$C$4)*inputs!$B$3)</f>
        <v>7540</v>
      </c>
      <c r="D756" s="16">
        <f>MAX(0,(MIN(A756,inputs!$C$5)-(inputs!$C$4+B756))*inputs!$B$4)</f>
        <v>10052</v>
      </c>
      <c r="E756" s="16">
        <f>MAX(0, (calculations!A756-inputs!$C$5)*inputs!$B$5)</f>
        <v>0</v>
      </c>
      <c r="F756" s="19">
        <f>MAX(0,inputs!$B$13*(MIN(calculations!A756,inputs!$C$14)-inputs!$C$13))+MAX(0,inputs!$B$14*(calculations!A756-inputs!$C$14))</f>
        <v>5497.85</v>
      </c>
      <c r="G756" s="22">
        <f>MAX(MIN((calculations!A756-inputs!$B$21)/10000,100%),0) * inputs!$B$18</f>
        <v>2636.4</v>
      </c>
      <c r="H756" s="24">
        <f>MIN(inputs!$B$32,A756)</f>
        <v>20000</v>
      </c>
      <c r="I756" s="24">
        <f>inputs!$B$29*(1+inputs!$B$33)-MAX(0,inputs!$B$31*(H756-inputs!$B$30))</f>
        <v>46486.999999999993</v>
      </c>
      <c r="J756" s="19">
        <f>$H756+(INT(COLUMN(J$1)/2) - 5) * ($A756-$H756)/9</f>
        <v>20000</v>
      </c>
      <c r="K756" s="24">
        <f>MAX(0,I756*(1+inputs!$B$33)-MAX(0,inputs!$B$31*(J756-inputs!$B$30)))</f>
        <v>47184.304999999986</v>
      </c>
      <c r="L756" s="19">
        <f>$H756+(INT(COLUMN(L$1)/2) - 5) * ($A756-$H756)/9</f>
        <v>26155.555555555555</v>
      </c>
      <c r="M756" s="24">
        <f>MAX(0,K756*(1+inputs!$B$33)-MAX(0,inputs!$B$31*(L756-inputs!$B$30)))</f>
        <v>47354.629574999977</v>
      </c>
      <c r="N756" s="19">
        <f>$H756+(INT(COLUMN(N$1)/2) - 5) * ($A756-$H756)/9</f>
        <v>32311.111111111109</v>
      </c>
      <c r="O756" s="24">
        <f>MAX(0,M756*(1+inputs!$B$33)-MAX(0,inputs!$B$31*(N756-inputs!$B$30)))</f>
        <v>46973.509018624973</v>
      </c>
      <c r="P756" s="19">
        <f>$H756+(INT(COLUMN(P$1)/2) - 5) * ($A756-$H756)/9</f>
        <v>38466.666666666672</v>
      </c>
      <c r="Q756" s="24">
        <f>MAX(0,O756*(1+inputs!$B$33)-MAX(0,inputs!$B$31*(P756-inputs!$B$30)))</f>
        <v>46032.671653904341</v>
      </c>
      <c r="R756" s="19">
        <f>$H756+(INT(COLUMN(R$1)/2) - 5) * ($A756-$H756)/9</f>
        <v>44622.222222222219</v>
      </c>
      <c r="S756" s="24">
        <f>MAX(0,Q756*(1+inputs!$B$33)-MAX(0,inputs!$B$31*(R756-inputs!$B$30)))</f>
        <v>44523.721728712902</v>
      </c>
      <c r="T756" s="19">
        <f>$H756+(INT(COLUMN(T$1)/2) - 5) * ($A756-$H756)/9</f>
        <v>50777.777777777781</v>
      </c>
      <c r="U756" s="24">
        <f>MAX(0,S756*(1+inputs!$B$33)-MAX(0,inputs!$B$31*(T756-inputs!$B$30)))</f>
        <v>42438.137554643588</v>
      </c>
      <c r="V756" s="19">
        <f>$H756+(INT(COLUMN(V$1)/2) - 5) * ($A756-$H756)/9</f>
        <v>56933.333333333336</v>
      </c>
      <c r="W756" s="24">
        <f>MAX(0,U756*(1+inputs!$B$33)-MAX(0,inputs!$B$31*(V756-inputs!$B$30)))</f>
        <v>39767.269617963233</v>
      </c>
      <c r="X756" s="19">
        <f>$H756+(INT(COLUMN(X$1)/2) - 5) * ($A756-$H756)/9</f>
        <v>63088.888888888891</v>
      </c>
      <c r="Y756" s="24">
        <f>MAX(0,W756*(1+inputs!$B$33)-MAX(0,inputs!$B$31*(X756-inputs!$B$30)))</f>
        <v>36502.338662232673</v>
      </c>
      <c r="Z756" s="19">
        <f>IF(inputs!$B$27="YES",MAX(0,inputs!$B$31*(X756-inputs!$B$30)),0)</f>
        <v>0</v>
      </c>
      <c r="AA756" s="3">
        <f t="shared" si="49"/>
        <v>25726.25</v>
      </c>
      <c r="AB756" s="1">
        <f t="shared" si="50"/>
        <v>0.42</v>
      </c>
      <c r="AC756" s="8">
        <f t="shared" si="47"/>
        <v>49673.75</v>
      </c>
    </row>
    <row r="757" spans="1:29" x14ac:dyDescent="0.2">
      <c r="A757" s="11">
        <f t="shared" si="48"/>
        <v>75500</v>
      </c>
      <c r="B757" s="15">
        <f>inputs!$C$3-MAX(0,MIN((calculations!A757-inputs!$B$8)*0.5,inputs!$C$3))+IF(AND(inputs!$B$23="YES",A757&lt;=inputs!$B$25),inputs!$B$24,0)</f>
        <v>12570</v>
      </c>
      <c r="C757" s="15">
        <f>MAX(0,MIN(A757-B757,inputs!$C$4)*inputs!$B$3)</f>
        <v>7540</v>
      </c>
      <c r="D757" s="16">
        <f>MAX(0,(MIN(A757,inputs!$C$5)-(inputs!$C$4+B757))*inputs!$B$4)</f>
        <v>10092</v>
      </c>
      <c r="E757" s="16">
        <f>MAX(0, (calculations!A757-inputs!$C$5)*inputs!$B$5)</f>
        <v>0</v>
      </c>
      <c r="F757" s="19">
        <f>MAX(0,inputs!$B$13*(MIN(calculations!A757,inputs!$C$14)-inputs!$C$13))+MAX(0,inputs!$B$14*(calculations!A757-inputs!$C$14))</f>
        <v>5499.85</v>
      </c>
      <c r="G757" s="22">
        <f>MAX(MIN((calculations!A757-inputs!$B$21)/10000,100%),0) * inputs!$B$18</f>
        <v>2636.4</v>
      </c>
      <c r="H757" s="24">
        <f>MIN(inputs!$B$32,A757)</f>
        <v>20000</v>
      </c>
      <c r="I757" s="24">
        <f>inputs!$B$29*(1+inputs!$B$33)-MAX(0,inputs!$B$31*(H757-inputs!$B$30))</f>
        <v>46486.999999999993</v>
      </c>
      <c r="J757" s="19">
        <f>$H757+(INT(COLUMN(J$1)/2) - 5) * ($A757-$H757)/9</f>
        <v>20000</v>
      </c>
      <c r="K757" s="24">
        <f>MAX(0,I757*(1+inputs!$B$33)-MAX(0,inputs!$B$31*(J757-inputs!$B$30)))</f>
        <v>47184.304999999986</v>
      </c>
      <c r="L757" s="19">
        <f>$H757+(INT(COLUMN(L$1)/2) - 5) * ($A757-$H757)/9</f>
        <v>26166.666666666668</v>
      </c>
      <c r="M757" s="24">
        <f>MAX(0,K757*(1+inputs!$B$33)-MAX(0,inputs!$B$31*(L757-inputs!$B$30)))</f>
        <v>47353.629574999977</v>
      </c>
      <c r="N757" s="19">
        <f>$H757+(INT(COLUMN(N$1)/2) - 5) * ($A757-$H757)/9</f>
        <v>32333.333333333336</v>
      </c>
      <c r="O757" s="24">
        <f>MAX(0,M757*(1+inputs!$B$33)-MAX(0,inputs!$B$31*(N757-inputs!$B$30)))</f>
        <v>46970.494018624973</v>
      </c>
      <c r="P757" s="19">
        <f>$H757+(INT(COLUMN(P$1)/2) - 5) * ($A757-$H757)/9</f>
        <v>38500</v>
      </c>
      <c r="Q757" s="24">
        <f>MAX(0,O757*(1+inputs!$B$33)-MAX(0,inputs!$B$31*(P757-inputs!$B$30)))</f>
        <v>46026.61142890434</v>
      </c>
      <c r="R757" s="19">
        <f>$H757+(INT(COLUMN(R$1)/2) - 5) * ($A757-$H757)/9</f>
        <v>44666.666666666672</v>
      </c>
      <c r="S757" s="24">
        <f>MAX(0,Q757*(1+inputs!$B$33)-MAX(0,inputs!$B$31*(R757-inputs!$B$30)))</f>
        <v>44513.570600337895</v>
      </c>
      <c r="T757" s="19">
        <f>$H757+(INT(COLUMN(T$1)/2) - 5) * ($A757-$H757)/9</f>
        <v>50833.333333333328</v>
      </c>
      <c r="U757" s="24">
        <f>MAX(0,S757*(1+inputs!$B$33)-MAX(0,inputs!$B$31*(T757-inputs!$B$30)))</f>
        <v>42422.834159342958</v>
      </c>
      <c r="V757" s="19">
        <f>$H757+(INT(COLUMN(V$1)/2) - 5) * ($A757-$H757)/9</f>
        <v>57000</v>
      </c>
      <c r="W757" s="24">
        <f>MAX(0,U757*(1+inputs!$B$33)-MAX(0,inputs!$B$31*(V757-inputs!$B$30)))</f>
        <v>39745.736671733095</v>
      </c>
      <c r="X757" s="19">
        <f>$H757+(INT(COLUMN(X$1)/2) - 5) * ($A757-$H757)/9</f>
        <v>63166.666666666664</v>
      </c>
      <c r="Y757" s="24">
        <f>MAX(0,W757*(1+inputs!$B$33)-MAX(0,inputs!$B$31*(X757-inputs!$B$30)))</f>
        <v>36473.482721809087</v>
      </c>
      <c r="Z757" s="19">
        <f>IF(inputs!$B$27="YES",MAX(0,inputs!$B$31*(X757-inputs!$B$30)),0)</f>
        <v>0</v>
      </c>
      <c r="AA757" s="3">
        <f t="shared" si="49"/>
        <v>25768.25</v>
      </c>
      <c r="AB757" s="1">
        <f t="shared" si="50"/>
        <v>0.42</v>
      </c>
      <c r="AC757" s="8">
        <f t="shared" si="47"/>
        <v>49731.75</v>
      </c>
    </row>
    <row r="758" spans="1:29" x14ac:dyDescent="0.2">
      <c r="A758" s="11">
        <f t="shared" si="48"/>
        <v>75600</v>
      </c>
      <c r="B758" s="15">
        <f>inputs!$C$3-MAX(0,MIN((calculations!A758-inputs!$B$8)*0.5,inputs!$C$3))+IF(AND(inputs!$B$23="YES",A758&lt;=inputs!$B$25),inputs!$B$24,0)</f>
        <v>12570</v>
      </c>
      <c r="C758" s="15">
        <f>MAX(0,MIN(A758-B758,inputs!$C$4)*inputs!$B$3)</f>
        <v>7540</v>
      </c>
      <c r="D758" s="16">
        <f>MAX(0,(MIN(A758,inputs!$C$5)-(inputs!$C$4+B758))*inputs!$B$4)</f>
        <v>10132</v>
      </c>
      <c r="E758" s="16">
        <f>MAX(0, (calculations!A758-inputs!$C$5)*inputs!$B$5)</f>
        <v>0</v>
      </c>
      <c r="F758" s="19">
        <f>MAX(0,inputs!$B$13*(MIN(calculations!A758,inputs!$C$14)-inputs!$C$13))+MAX(0,inputs!$B$14*(calculations!A758-inputs!$C$14))</f>
        <v>5501.85</v>
      </c>
      <c r="G758" s="22">
        <f>MAX(MIN((calculations!A758-inputs!$B$21)/10000,100%),0) * inputs!$B$18</f>
        <v>2636.4</v>
      </c>
      <c r="H758" s="24">
        <f>MIN(inputs!$B$32,A758)</f>
        <v>20000</v>
      </c>
      <c r="I758" s="24">
        <f>inputs!$B$29*(1+inputs!$B$33)-MAX(0,inputs!$B$31*(H758-inputs!$B$30))</f>
        <v>46486.999999999993</v>
      </c>
      <c r="J758" s="19">
        <f>$H758+(INT(COLUMN(J$1)/2) - 5) * ($A758-$H758)/9</f>
        <v>20000</v>
      </c>
      <c r="K758" s="24">
        <f>MAX(0,I758*(1+inputs!$B$33)-MAX(0,inputs!$B$31*(J758-inputs!$B$30)))</f>
        <v>47184.304999999986</v>
      </c>
      <c r="L758" s="19">
        <f>$H758+(INT(COLUMN(L$1)/2) - 5) * ($A758-$H758)/9</f>
        <v>26177.777777777777</v>
      </c>
      <c r="M758" s="24">
        <f>MAX(0,K758*(1+inputs!$B$33)-MAX(0,inputs!$B$31*(L758-inputs!$B$30)))</f>
        <v>47352.629574999977</v>
      </c>
      <c r="N758" s="19">
        <f>$H758+(INT(COLUMN(N$1)/2) - 5) * ($A758-$H758)/9</f>
        <v>32355.555555555555</v>
      </c>
      <c r="O758" s="24">
        <f>MAX(0,M758*(1+inputs!$B$33)-MAX(0,inputs!$B$31*(N758-inputs!$B$30)))</f>
        <v>46967.479018624967</v>
      </c>
      <c r="P758" s="19">
        <f>$H758+(INT(COLUMN(P$1)/2) - 5) * ($A758-$H758)/9</f>
        <v>38533.333333333328</v>
      </c>
      <c r="Q758" s="24">
        <f>MAX(0,O758*(1+inputs!$B$33)-MAX(0,inputs!$B$31*(P758-inputs!$B$30)))</f>
        <v>46020.551203904331</v>
      </c>
      <c r="R758" s="19">
        <f>$H758+(INT(COLUMN(R$1)/2) - 5) * ($A758-$H758)/9</f>
        <v>44711.111111111109</v>
      </c>
      <c r="S758" s="24">
        <f>MAX(0,Q758*(1+inputs!$B$33)-MAX(0,inputs!$B$31*(R758-inputs!$B$30)))</f>
        <v>44503.419471962887</v>
      </c>
      <c r="T758" s="19">
        <f>$H758+(INT(COLUMN(T$1)/2) - 5) * ($A758-$H758)/9</f>
        <v>50888.888888888891</v>
      </c>
      <c r="U758" s="24">
        <f>MAX(0,S758*(1+inputs!$B$33)-MAX(0,inputs!$B$31*(T758-inputs!$B$30)))</f>
        <v>42407.53076404232</v>
      </c>
      <c r="V758" s="19">
        <f>$H758+(INT(COLUMN(V$1)/2) - 5) * ($A758-$H758)/9</f>
        <v>57066.666666666664</v>
      </c>
      <c r="W758" s="24">
        <f>MAX(0,U758*(1+inputs!$B$33)-MAX(0,inputs!$B$31*(V758-inputs!$B$30)))</f>
        <v>39724.20372550295</v>
      </c>
      <c r="X758" s="19">
        <f>$H758+(INT(COLUMN(X$1)/2) - 5) * ($A758-$H758)/9</f>
        <v>63244.444444444445</v>
      </c>
      <c r="Y758" s="24">
        <f>MAX(0,W758*(1+inputs!$B$33)-MAX(0,inputs!$B$31*(X758-inputs!$B$30)))</f>
        <v>36444.626781385487</v>
      </c>
      <c r="Z758" s="19">
        <f>IF(inputs!$B$27="YES",MAX(0,inputs!$B$31*(X758-inputs!$B$30)),0)</f>
        <v>0</v>
      </c>
      <c r="AA758" s="3">
        <f t="shared" si="49"/>
        <v>25810.25</v>
      </c>
      <c r="AB758" s="1">
        <f t="shared" si="50"/>
        <v>0.42</v>
      </c>
      <c r="AC758" s="8">
        <f t="shared" si="47"/>
        <v>49789.75</v>
      </c>
    </row>
    <row r="759" spans="1:29" x14ac:dyDescent="0.2">
      <c r="A759" s="11">
        <f t="shared" si="48"/>
        <v>75700</v>
      </c>
      <c r="B759" s="15">
        <f>inputs!$C$3-MAX(0,MIN((calculations!A759-inputs!$B$8)*0.5,inputs!$C$3))+IF(AND(inputs!$B$23="YES",A759&lt;=inputs!$B$25),inputs!$B$24,0)</f>
        <v>12570</v>
      </c>
      <c r="C759" s="15">
        <f>MAX(0,MIN(A759-B759,inputs!$C$4)*inputs!$B$3)</f>
        <v>7540</v>
      </c>
      <c r="D759" s="16">
        <f>MAX(0,(MIN(A759,inputs!$C$5)-(inputs!$C$4+B759))*inputs!$B$4)</f>
        <v>10172</v>
      </c>
      <c r="E759" s="16">
        <f>MAX(0, (calculations!A759-inputs!$C$5)*inputs!$B$5)</f>
        <v>0</v>
      </c>
      <c r="F759" s="19">
        <f>MAX(0,inputs!$B$13*(MIN(calculations!A759,inputs!$C$14)-inputs!$C$13))+MAX(0,inputs!$B$14*(calculations!A759-inputs!$C$14))</f>
        <v>5503.85</v>
      </c>
      <c r="G759" s="22">
        <f>MAX(MIN((calculations!A759-inputs!$B$21)/10000,100%),0) * inputs!$B$18</f>
        <v>2636.4</v>
      </c>
      <c r="H759" s="24">
        <f>MIN(inputs!$B$32,A759)</f>
        <v>20000</v>
      </c>
      <c r="I759" s="24">
        <f>inputs!$B$29*(1+inputs!$B$33)-MAX(0,inputs!$B$31*(H759-inputs!$B$30))</f>
        <v>46486.999999999993</v>
      </c>
      <c r="J759" s="19">
        <f>$H759+(INT(COLUMN(J$1)/2) - 5) * ($A759-$H759)/9</f>
        <v>20000</v>
      </c>
      <c r="K759" s="24">
        <f>MAX(0,I759*(1+inputs!$B$33)-MAX(0,inputs!$B$31*(J759-inputs!$B$30)))</f>
        <v>47184.304999999986</v>
      </c>
      <c r="L759" s="19">
        <f>$H759+(INT(COLUMN(L$1)/2) - 5) * ($A759-$H759)/9</f>
        <v>26188.888888888891</v>
      </c>
      <c r="M759" s="24">
        <f>MAX(0,K759*(1+inputs!$B$33)-MAX(0,inputs!$B$31*(L759-inputs!$B$30)))</f>
        <v>47351.629574999977</v>
      </c>
      <c r="N759" s="19">
        <f>$H759+(INT(COLUMN(N$1)/2) - 5) * ($A759-$H759)/9</f>
        <v>32377.777777777777</v>
      </c>
      <c r="O759" s="24">
        <f>MAX(0,M759*(1+inputs!$B$33)-MAX(0,inputs!$B$31*(N759-inputs!$B$30)))</f>
        <v>46964.464018624967</v>
      </c>
      <c r="P759" s="19">
        <f>$H759+(INT(COLUMN(P$1)/2) - 5) * ($A759-$H759)/9</f>
        <v>38566.666666666672</v>
      </c>
      <c r="Q759" s="24">
        <f>MAX(0,O759*(1+inputs!$B$33)-MAX(0,inputs!$B$31*(P759-inputs!$B$30)))</f>
        <v>46014.490978904338</v>
      </c>
      <c r="R759" s="19">
        <f>$H759+(INT(COLUMN(R$1)/2) - 5) * ($A759-$H759)/9</f>
        <v>44755.555555555555</v>
      </c>
      <c r="S759" s="24">
        <f>MAX(0,Q759*(1+inputs!$B$33)-MAX(0,inputs!$B$31*(R759-inputs!$B$30)))</f>
        <v>44493.268343587893</v>
      </c>
      <c r="T759" s="19">
        <f>$H759+(INT(COLUMN(T$1)/2) - 5) * ($A759-$H759)/9</f>
        <v>50944.444444444445</v>
      </c>
      <c r="U759" s="24">
        <f>MAX(0,S759*(1+inputs!$B$33)-MAX(0,inputs!$B$31*(T759-inputs!$B$30)))</f>
        <v>42392.227368741704</v>
      </c>
      <c r="V759" s="19">
        <f>$H759+(INT(COLUMN(V$1)/2) - 5) * ($A759-$H759)/9</f>
        <v>57133.333333333336</v>
      </c>
      <c r="W759" s="24">
        <f>MAX(0,U759*(1+inputs!$B$33)-MAX(0,inputs!$B$31*(V759-inputs!$B$30)))</f>
        <v>39702.670779272819</v>
      </c>
      <c r="X759" s="19">
        <f>$H759+(INT(COLUMN(X$1)/2) - 5) * ($A759-$H759)/9</f>
        <v>63322.222222222219</v>
      </c>
      <c r="Y759" s="24">
        <f>MAX(0,W759*(1+inputs!$B$33)-MAX(0,inputs!$B$31*(X759-inputs!$B$30)))</f>
        <v>36415.770840961908</v>
      </c>
      <c r="Z759" s="19">
        <f>IF(inputs!$B$27="YES",MAX(0,inputs!$B$31*(X759-inputs!$B$30)),0)</f>
        <v>0</v>
      </c>
      <c r="AA759" s="3">
        <f t="shared" si="49"/>
        <v>25852.25</v>
      </c>
      <c r="AB759" s="1">
        <f t="shared" si="50"/>
        <v>0.42</v>
      </c>
      <c r="AC759" s="8">
        <f t="shared" si="47"/>
        <v>49847.75</v>
      </c>
    </row>
    <row r="760" spans="1:29" x14ac:dyDescent="0.2">
      <c r="A760" s="11">
        <f t="shared" si="48"/>
        <v>75800</v>
      </c>
      <c r="B760" s="15">
        <f>inputs!$C$3-MAX(0,MIN((calculations!A760-inputs!$B$8)*0.5,inputs!$C$3))+IF(AND(inputs!$B$23="YES",A760&lt;=inputs!$B$25),inputs!$B$24,0)</f>
        <v>12570</v>
      </c>
      <c r="C760" s="15">
        <f>MAX(0,MIN(A760-B760,inputs!$C$4)*inputs!$B$3)</f>
        <v>7540</v>
      </c>
      <c r="D760" s="16">
        <f>MAX(0,(MIN(A760,inputs!$C$5)-(inputs!$C$4+B760))*inputs!$B$4)</f>
        <v>10212</v>
      </c>
      <c r="E760" s="16">
        <f>MAX(0, (calculations!A760-inputs!$C$5)*inputs!$B$5)</f>
        <v>0</v>
      </c>
      <c r="F760" s="19">
        <f>MAX(0,inputs!$B$13*(MIN(calculations!A760,inputs!$C$14)-inputs!$C$13))+MAX(0,inputs!$B$14*(calculations!A760-inputs!$C$14))</f>
        <v>5505.85</v>
      </c>
      <c r="G760" s="22">
        <f>MAX(MIN((calculations!A760-inputs!$B$21)/10000,100%),0) * inputs!$B$18</f>
        <v>2636.4</v>
      </c>
      <c r="H760" s="24">
        <f>MIN(inputs!$B$32,A760)</f>
        <v>20000</v>
      </c>
      <c r="I760" s="24">
        <f>inputs!$B$29*(1+inputs!$B$33)-MAX(0,inputs!$B$31*(H760-inputs!$B$30))</f>
        <v>46486.999999999993</v>
      </c>
      <c r="J760" s="19">
        <f>$H760+(INT(COLUMN(J$1)/2) - 5) * ($A760-$H760)/9</f>
        <v>20000</v>
      </c>
      <c r="K760" s="24">
        <f>MAX(0,I760*(1+inputs!$B$33)-MAX(0,inputs!$B$31*(J760-inputs!$B$30)))</f>
        <v>47184.304999999986</v>
      </c>
      <c r="L760" s="19">
        <f>$H760+(INT(COLUMN(L$1)/2) - 5) * ($A760-$H760)/9</f>
        <v>26200</v>
      </c>
      <c r="M760" s="24">
        <f>MAX(0,K760*(1+inputs!$B$33)-MAX(0,inputs!$B$31*(L760-inputs!$B$30)))</f>
        <v>47350.629574999977</v>
      </c>
      <c r="N760" s="19">
        <f>$H760+(INT(COLUMN(N$1)/2) - 5) * ($A760-$H760)/9</f>
        <v>32400</v>
      </c>
      <c r="O760" s="24">
        <f>MAX(0,M760*(1+inputs!$B$33)-MAX(0,inputs!$B$31*(N760-inputs!$B$30)))</f>
        <v>46961.449018624968</v>
      </c>
      <c r="P760" s="19">
        <f>$H760+(INT(COLUMN(P$1)/2) - 5) * ($A760-$H760)/9</f>
        <v>38600</v>
      </c>
      <c r="Q760" s="24">
        <f>MAX(0,O760*(1+inputs!$B$33)-MAX(0,inputs!$B$31*(P760-inputs!$B$30)))</f>
        <v>46008.430753904337</v>
      </c>
      <c r="R760" s="19">
        <f>$H760+(INT(COLUMN(R$1)/2) - 5) * ($A760-$H760)/9</f>
        <v>44800</v>
      </c>
      <c r="S760" s="24">
        <f>MAX(0,Q760*(1+inputs!$B$33)-MAX(0,inputs!$B$31*(R760-inputs!$B$30)))</f>
        <v>44483.117215212893</v>
      </c>
      <c r="T760" s="19">
        <f>$H760+(INT(COLUMN(T$1)/2) - 5) * ($A760-$H760)/9</f>
        <v>51000</v>
      </c>
      <c r="U760" s="24">
        <f>MAX(0,S760*(1+inputs!$B$33)-MAX(0,inputs!$B$31*(T760-inputs!$B$30)))</f>
        <v>42376.92397344108</v>
      </c>
      <c r="V760" s="19">
        <f>$H760+(INT(COLUMN(V$1)/2) - 5) * ($A760-$H760)/9</f>
        <v>57200</v>
      </c>
      <c r="W760" s="24">
        <f>MAX(0,U760*(1+inputs!$B$33)-MAX(0,inputs!$B$31*(V760-inputs!$B$30)))</f>
        <v>39681.137833042689</v>
      </c>
      <c r="X760" s="19">
        <f>$H760+(INT(COLUMN(X$1)/2) - 5) * ($A760-$H760)/9</f>
        <v>63400</v>
      </c>
      <c r="Y760" s="24">
        <f>MAX(0,W760*(1+inputs!$B$33)-MAX(0,inputs!$B$31*(X760-inputs!$B$30)))</f>
        <v>36386.914900538322</v>
      </c>
      <c r="Z760" s="19">
        <f>IF(inputs!$B$27="YES",MAX(0,inputs!$B$31*(X760-inputs!$B$30)),0)</f>
        <v>0</v>
      </c>
      <c r="AA760" s="3">
        <f t="shared" si="49"/>
        <v>25894.25</v>
      </c>
      <c r="AB760" s="1">
        <f t="shared" si="50"/>
        <v>0.42</v>
      </c>
      <c r="AC760" s="8">
        <f t="shared" si="47"/>
        <v>49905.75</v>
      </c>
    </row>
    <row r="761" spans="1:29" x14ac:dyDescent="0.2">
      <c r="A761" s="11">
        <f t="shared" si="48"/>
        <v>75900</v>
      </c>
      <c r="B761" s="15">
        <f>inputs!$C$3-MAX(0,MIN((calculations!A761-inputs!$B$8)*0.5,inputs!$C$3))+IF(AND(inputs!$B$23="YES",A761&lt;=inputs!$B$25),inputs!$B$24,0)</f>
        <v>12570</v>
      </c>
      <c r="C761" s="15">
        <f>MAX(0,MIN(A761-B761,inputs!$C$4)*inputs!$B$3)</f>
        <v>7540</v>
      </c>
      <c r="D761" s="16">
        <f>MAX(0,(MIN(A761,inputs!$C$5)-(inputs!$C$4+B761))*inputs!$B$4)</f>
        <v>10252</v>
      </c>
      <c r="E761" s="16">
        <f>MAX(0, (calculations!A761-inputs!$C$5)*inputs!$B$5)</f>
        <v>0</v>
      </c>
      <c r="F761" s="19">
        <f>MAX(0,inputs!$B$13*(MIN(calculations!A761,inputs!$C$14)-inputs!$C$13))+MAX(0,inputs!$B$14*(calculations!A761-inputs!$C$14))</f>
        <v>5507.85</v>
      </c>
      <c r="G761" s="22">
        <f>MAX(MIN((calculations!A761-inputs!$B$21)/10000,100%),0) * inputs!$B$18</f>
        <v>2636.4</v>
      </c>
      <c r="H761" s="24">
        <f>MIN(inputs!$B$32,A761)</f>
        <v>20000</v>
      </c>
      <c r="I761" s="24">
        <f>inputs!$B$29*(1+inputs!$B$33)-MAX(0,inputs!$B$31*(H761-inputs!$B$30))</f>
        <v>46486.999999999993</v>
      </c>
      <c r="J761" s="19">
        <f>$H761+(INT(COLUMN(J$1)/2) - 5) * ($A761-$H761)/9</f>
        <v>20000</v>
      </c>
      <c r="K761" s="24">
        <f>MAX(0,I761*(1+inputs!$B$33)-MAX(0,inputs!$B$31*(J761-inputs!$B$30)))</f>
        <v>47184.304999999986</v>
      </c>
      <c r="L761" s="19">
        <f>$H761+(INT(COLUMN(L$1)/2) - 5) * ($A761-$H761)/9</f>
        <v>26211.111111111109</v>
      </c>
      <c r="M761" s="24">
        <f>MAX(0,K761*(1+inputs!$B$33)-MAX(0,inputs!$B$31*(L761-inputs!$B$30)))</f>
        <v>47349.629574999977</v>
      </c>
      <c r="N761" s="19">
        <f>$H761+(INT(COLUMN(N$1)/2) - 5) * ($A761-$H761)/9</f>
        <v>32422.222222222223</v>
      </c>
      <c r="O761" s="24">
        <f>MAX(0,M761*(1+inputs!$B$33)-MAX(0,inputs!$B$31*(N761-inputs!$B$30)))</f>
        <v>46958.434018624968</v>
      </c>
      <c r="P761" s="19">
        <f>$H761+(INT(COLUMN(P$1)/2) - 5) * ($A761-$H761)/9</f>
        <v>38633.333333333328</v>
      </c>
      <c r="Q761" s="24">
        <f>MAX(0,O761*(1+inputs!$B$33)-MAX(0,inputs!$B$31*(P761-inputs!$B$30)))</f>
        <v>46002.370528904336</v>
      </c>
      <c r="R761" s="19">
        <f>$H761+(INT(COLUMN(R$1)/2) - 5) * ($A761-$H761)/9</f>
        <v>44844.444444444445</v>
      </c>
      <c r="S761" s="24">
        <f>MAX(0,Q761*(1+inputs!$B$33)-MAX(0,inputs!$B$31*(R761-inputs!$B$30)))</f>
        <v>44472.966086837892</v>
      </c>
      <c r="T761" s="19">
        <f>$H761+(INT(COLUMN(T$1)/2) - 5) * ($A761-$H761)/9</f>
        <v>51055.555555555555</v>
      </c>
      <c r="U761" s="24">
        <f>MAX(0,S761*(1+inputs!$B$33)-MAX(0,inputs!$B$31*(T761-inputs!$B$30)))</f>
        <v>42361.620578140457</v>
      </c>
      <c r="V761" s="19">
        <f>$H761+(INT(COLUMN(V$1)/2) - 5) * ($A761-$H761)/9</f>
        <v>57266.666666666664</v>
      </c>
      <c r="W761" s="24">
        <f>MAX(0,U761*(1+inputs!$B$33)-MAX(0,inputs!$B$31*(V761-inputs!$B$30)))</f>
        <v>39659.604886812558</v>
      </c>
      <c r="X761" s="19">
        <f>$H761+(INT(COLUMN(X$1)/2) - 5) * ($A761-$H761)/9</f>
        <v>63477.777777777781</v>
      </c>
      <c r="Y761" s="24">
        <f>MAX(0,W761*(1+inputs!$B$33)-MAX(0,inputs!$B$31*(X761-inputs!$B$30)))</f>
        <v>36358.058960114737</v>
      </c>
      <c r="Z761" s="19">
        <f>IF(inputs!$B$27="YES",MAX(0,inputs!$B$31*(X761-inputs!$B$30)),0)</f>
        <v>0</v>
      </c>
      <c r="AA761" s="3">
        <f t="shared" si="49"/>
        <v>25936.25</v>
      </c>
      <c r="AB761" s="1">
        <f t="shared" si="50"/>
        <v>0.42</v>
      </c>
      <c r="AC761" s="8">
        <f t="shared" si="47"/>
        <v>49963.75</v>
      </c>
    </row>
    <row r="762" spans="1:29" x14ac:dyDescent="0.2">
      <c r="A762" s="11">
        <f t="shared" si="48"/>
        <v>76000</v>
      </c>
      <c r="B762" s="15">
        <f>inputs!$C$3-MAX(0,MIN((calculations!A762-inputs!$B$8)*0.5,inputs!$C$3))+IF(AND(inputs!$B$23="YES",A762&lt;=inputs!$B$25),inputs!$B$24,0)</f>
        <v>12570</v>
      </c>
      <c r="C762" s="15">
        <f>MAX(0,MIN(A762-B762,inputs!$C$4)*inputs!$B$3)</f>
        <v>7540</v>
      </c>
      <c r="D762" s="16">
        <f>MAX(0,(MIN(A762,inputs!$C$5)-(inputs!$C$4+B762))*inputs!$B$4)</f>
        <v>10292</v>
      </c>
      <c r="E762" s="16">
        <f>MAX(0, (calculations!A762-inputs!$C$5)*inputs!$B$5)</f>
        <v>0</v>
      </c>
      <c r="F762" s="19">
        <f>MAX(0,inputs!$B$13*(MIN(calculations!A762,inputs!$C$14)-inputs!$C$13))+MAX(0,inputs!$B$14*(calculations!A762-inputs!$C$14))</f>
        <v>5509.85</v>
      </c>
      <c r="G762" s="22">
        <f>MAX(MIN((calculations!A762-inputs!$B$21)/10000,100%),0) * inputs!$B$18</f>
        <v>2636.4</v>
      </c>
      <c r="H762" s="24">
        <f>MIN(inputs!$B$32,A762)</f>
        <v>20000</v>
      </c>
      <c r="I762" s="24">
        <f>inputs!$B$29*(1+inputs!$B$33)-MAX(0,inputs!$B$31*(H762-inputs!$B$30))</f>
        <v>46486.999999999993</v>
      </c>
      <c r="J762" s="19">
        <f>$H762+(INT(COLUMN(J$1)/2) - 5) * ($A762-$H762)/9</f>
        <v>20000</v>
      </c>
      <c r="K762" s="24">
        <f>MAX(0,I762*(1+inputs!$B$33)-MAX(0,inputs!$B$31*(J762-inputs!$B$30)))</f>
        <v>47184.304999999986</v>
      </c>
      <c r="L762" s="19">
        <f>$H762+(INT(COLUMN(L$1)/2) - 5) * ($A762-$H762)/9</f>
        <v>26222.222222222223</v>
      </c>
      <c r="M762" s="24">
        <f>MAX(0,K762*(1+inputs!$B$33)-MAX(0,inputs!$B$31*(L762-inputs!$B$30)))</f>
        <v>47348.629574999977</v>
      </c>
      <c r="N762" s="19">
        <f>$H762+(INT(COLUMN(N$1)/2) - 5) * ($A762-$H762)/9</f>
        <v>32444.444444444445</v>
      </c>
      <c r="O762" s="24">
        <f>MAX(0,M762*(1+inputs!$B$33)-MAX(0,inputs!$B$31*(N762-inputs!$B$30)))</f>
        <v>46955.419018624969</v>
      </c>
      <c r="P762" s="19">
        <f>$H762+(INT(COLUMN(P$1)/2) - 5) * ($A762-$H762)/9</f>
        <v>38666.666666666672</v>
      </c>
      <c r="Q762" s="24">
        <f>MAX(0,O762*(1+inputs!$B$33)-MAX(0,inputs!$B$31*(P762-inputs!$B$30)))</f>
        <v>45996.310303904334</v>
      </c>
      <c r="R762" s="19">
        <f>$H762+(INT(COLUMN(R$1)/2) - 5) * ($A762-$H762)/9</f>
        <v>44888.888888888891</v>
      </c>
      <c r="S762" s="24">
        <f>MAX(0,Q762*(1+inputs!$B$33)-MAX(0,inputs!$B$31*(R762-inputs!$B$30)))</f>
        <v>44462.814958462892</v>
      </c>
      <c r="T762" s="19">
        <f>$H762+(INT(COLUMN(T$1)/2) - 5) * ($A762-$H762)/9</f>
        <v>51111.111111111109</v>
      </c>
      <c r="U762" s="24">
        <f>MAX(0,S762*(1+inputs!$B$33)-MAX(0,inputs!$B$31*(T762-inputs!$B$30)))</f>
        <v>42346.317182839826</v>
      </c>
      <c r="V762" s="19">
        <f>$H762+(INT(COLUMN(V$1)/2) - 5) * ($A762-$H762)/9</f>
        <v>57333.333333333336</v>
      </c>
      <c r="W762" s="24">
        <f>MAX(0,U762*(1+inputs!$B$33)-MAX(0,inputs!$B$31*(V762-inputs!$B$30)))</f>
        <v>39638.07194058242</v>
      </c>
      <c r="X762" s="19">
        <f>$H762+(INT(COLUMN(X$1)/2) - 5) * ($A762-$H762)/9</f>
        <v>63555.555555555555</v>
      </c>
      <c r="Y762" s="24">
        <f>MAX(0,W762*(1+inputs!$B$33)-MAX(0,inputs!$B$31*(X762-inputs!$B$30)))</f>
        <v>36329.203019691151</v>
      </c>
      <c r="Z762" s="19">
        <f>IF(inputs!$B$27="YES",MAX(0,inputs!$B$31*(X762-inputs!$B$30)),0)</f>
        <v>0</v>
      </c>
      <c r="AA762" s="3">
        <f t="shared" si="49"/>
        <v>25978.25</v>
      </c>
      <c r="AB762" s="1">
        <f t="shared" si="50"/>
        <v>0.42</v>
      </c>
      <c r="AC762" s="8">
        <f t="shared" si="47"/>
        <v>50021.75</v>
      </c>
    </row>
    <row r="763" spans="1:29" x14ac:dyDescent="0.2">
      <c r="A763" s="11">
        <f t="shared" si="48"/>
        <v>76100</v>
      </c>
      <c r="B763" s="15">
        <f>inputs!$C$3-MAX(0,MIN((calculations!A763-inputs!$B$8)*0.5,inputs!$C$3))+IF(AND(inputs!$B$23="YES",A763&lt;=inputs!$B$25),inputs!$B$24,0)</f>
        <v>12570</v>
      </c>
      <c r="C763" s="15">
        <f>MAX(0,MIN(A763-B763,inputs!$C$4)*inputs!$B$3)</f>
        <v>7540</v>
      </c>
      <c r="D763" s="16">
        <f>MAX(0,(MIN(A763,inputs!$C$5)-(inputs!$C$4+B763))*inputs!$B$4)</f>
        <v>10332</v>
      </c>
      <c r="E763" s="16">
        <f>MAX(0, (calculations!A763-inputs!$C$5)*inputs!$B$5)</f>
        <v>0</v>
      </c>
      <c r="F763" s="19">
        <f>MAX(0,inputs!$B$13*(MIN(calculations!A763,inputs!$C$14)-inputs!$C$13))+MAX(0,inputs!$B$14*(calculations!A763-inputs!$C$14))</f>
        <v>5511.85</v>
      </c>
      <c r="G763" s="22">
        <f>MAX(MIN((calculations!A763-inputs!$B$21)/10000,100%),0) * inputs!$B$18</f>
        <v>2636.4</v>
      </c>
      <c r="H763" s="24">
        <f>MIN(inputs!$B$32,A763)</f>
        <v>20000</v>
      </c>
      <c r="I763" s="24">
        <f>inputs!$B$29*(1+inputs!$B$33)-MAX(0,inputs!$B$31*(H763-inputs!$B$30))</f>
        <v>46486.999999999993</v>
      </c>
      <c r="J763" s="19">
        <f>$H763+(INT(COLUMN(J$1)/2) - 5) * ($A763-$H763)/9</f>
        <v>20000</v>
      </c>
      <c r="K763" s="24">
        <f>MAX(0,I763*(1+inputs!$B$33)-MAX(0,inputs!$B$31*(J763-inputs!$B$30)))</f>
        <v>47184.304999999986</v>
      </c>
      <c r="L763" s="19">
        <f>$H763+(INT(COLUMN(L$1)/2) - 5) * ($A763-$H763)/9</f>
        <v>26233.333333333332</v>
      </c>
      <c r="M763" s="24">
        <f>MAX(0,K763*(1+inputs!$B$33)-MAX(0,inputs!$B$31*(L763-inputs!$B$30)))</f>
        <v>47347.629574999977</v>
      </c>
      <c r="N763" s="19">
        <f>$H763+(INT(COLUMN(N$1)/2) - 5) * ($A763-$H763)/9</f>
        <v>32466.666666666664</v>
      </c>
      <c r="O763" s="24">
        <f>MAX(0,M763*(1+inputs!$B$33)-MAX(0,inputs!$B$31*(N763-inputs!$B$30)))</f>
        <v>46952.404018624969</v>
      </c>
      <c r="P763" s="19">
        <f>$H763+(INT(COLUMN(P$1)/2) - 5) * ($A763-$H763)/9</f>
        <v>38700</v>
      </c>
      <c r="Q763" s="24">
        <f>MAX(0,O763*(1+inputs!$B$33)-MAX(0,inputs!$B$31*(P763-inputs!$B$30)))</f>
        <v>45990.250078904341</v>
      </c>
      <c r="R763" s="19">
        <f>$H763+(INT(COLUMN(R$1)/2) - 5) * ($A763-$H763)/9</f>
        <v>44933.333333333328</v>
      </c>
      <c r="S763" s="24">
        <f>MAX(0,Q763*(1+inputs!$B$33)-MAX(0,inputs!$B$31*(R763-inputs!$B$30)))</f>
        <v>44452.663830087899</v>
      </c>
      <c r="T763" s="19">
        <f>$H763+(INT(COLUMN(T$1)/2) - 5) * ($A763-$H763)/9</f>
        <v>51166.666666666672</v>
      </c>
      <c r="U763" s="24">
        <f>MAX(0,S763*(1+inputs!$B$33)-MAX(0,inputs!$B$31*(T763-inputs!$B$30)))</f>
        <v>42331.01378753921</v>
      </c>
      <c r="V763" s="19">
        <f>$H763+(INT(COLUMN(V$1)/2) - 5) * ($A763-$H763)/9</f>
        <v>57400</v>
      </c>
      <c r="W763" s="24">
        <f>MAX(0,U763*(1+inputs!$B$33)-MAX(0,inputs!$B$31*(V763-inputs!$B$30)))</f>
        <v>39616.53899435229</v>
      </c>
      <c r="X763" s="19">
        <f>$H763+(INT(COLUMN(X$1)/2) - 5) * ($A763-$H763)/9</f>
        <v>63633.333333333336</v>
      </c>
      <c r="Y763" s="24">
        <f>MAX(0,W763*(1+inputs!$B$33)-MAX(0,inputs!$B$31*(X763-inputs!$B$30)))</f>
        <v>36300.347079267565</v>
      </c>
      <c r="Z763" s="19">
        <f>IF(inputs!$B$27="YES",MAX(0,inputs!$B$31*(X763-inputs!$B$30)),0)</f>
        <v>0</v>
      </c>
      <c r="AA763" s="3">
        <f t="shared" si="49"/>
        <v>26020.25</v>
      </c>
      <c r="AB763" s="1">
        <f t="shared" si="50"/>
        <v>0.42</v>
      </c>
      <c r="AC763" s="8">
        <f t="shared" si="47"/>
        <v>50079.75</v>
      </c>
    </row>
    <row r="764" spans="1:29" x14ac:dyDescent="0.2">
      <c r="A764" s="11">
        <f t="shared" si="48"/>
        <v>76200</v>
      </c>
      <c r="B764" s="15">
        <f>inputs!$C$3-MAX(0,MIN((calculations!A764-inputs!$B$8)*0.5,inputs!$C$3))+IF(AND(inputs!$B$23="YES",A764&lt;=inputs!$B$25),inputs!$B$24,0)</f>
        <v>12570</v>
      </c>
      <c r="C764" s="15">
        <f>MAX(0,MIN(A764-B764,inputs!$C$4)*inputs!$B$3)</f>
        <v>7540</v>
      </c>
      <c r="D764" s="16">
        <f>MAX(0,(MIN(A764,inputs!$C$5)-(inputs!$C$4+B764))*inputs!$B$4)</f>
        <v>10372</v>
      </c>
      <c r="E764" s="16">
        <f>MAX(0, (calculations!A764-inputs!$C$5)*inputs!$B$5)</f>
        <v>0</v>
      </c>
      <c r="F764" s="19">
        <f>MAX(0,inputs!$B$13*(MIN(calculations!A764,inputs!$C$14)-inputs!$C$13))+MAX(0,inputs!$B$14*(calculations!A764-inputs!$C$14))</f>
        <v>5513.85</v>
      </c>
      <c r="G764" s="22">
        <f>MAX(MIN((calculations!A764-inputs!$B$21)/10000,100%),0) * inputs!$B$18</f>
        <v>2636.4</v>
      </c>
      <c r="H764" s="24">
        <f>MIN(inputs!$B$32,A764)</f>
        <v>20000</v>
      </c>
      <c r="I764" s="24">
        <f>inputs!$B$29*(1+inputs!$B$33)-MAX(0,inputs!$B$31*(H764-inputs!$B$30))</f>
        <v>46486.999999999993</v>
      </c>
      <c r="J764" s="19">
        <f>$H764+(INT(COLUMN(J$1)/2) - 5) * ($A764-$H764)/9</f>
        <v>20000</v>
      </c>
      <c r="K764" s="24">
        <f>MAX(0,I764*(1+inputs!$B$33)-MAX(0,inputs!$B$31*(J764-inputs!$B$30)))</f>
        <v>47184.304999999986</v>
      </c>
      <c r="L764" s="19">
        <f>$H764+(INT(COLUMN(L$1)/2) - 5) * ($A764-$H764)/9</f>
        <v>26244.444444444445</v>
      </c>
      <c r="M764" s="24">
        <f>MAX(0,K764*(1+inputs!$B$33)-MAX(0,inputs!$B$31*(L764-inputs!$B$30)))</f>
        <v>47346.629574999977</v>
      </c>
      <c r="N764" s="19">
        <f>$H764+(INT(COLUMN(N$1)/2) - 5) * ($A764-$H764)/9</f>
        <v>32488.888888888891</v>
      </c>
      <c r="O764" s="24">
        <f>MAX(0,M764*(1+inputs!$B$33)-MAX(0,inputs!$B$31*(N764-inputs!$B$30)))</f>
        <v>46949.38901862497</v>
      </c>
      <c r="P764" s="19">
        <f>$H764+(INT(COLUMN(P$1)/2) - 5) * ($A764-$H764)/9</f>
        <v>38733.333333333328</v>
      </c>
      <c r="Q764" s="24">
        <f>MAX(0,O764*(1+inputs!$B$33)-MAX(0,inputs!$B$31*(P764-inputs!$B$30)))</f>
        <v>45984.18985390434</v>
      </c>
      <c r="R764" s="19">
        <f>$H764+(INT(COLUMN(R$1)/2) - 5) * ($A764-$H764)/9</f>
        <v>44977.777777777781</v>
      </c>
      <c r="S764" s="24">
        <f>MAX(0,Q764*(1+inputs!$B$33)-MAX(0,inputs!$B$31*(R764-inputs!$B$30)))</f>
        <v>44442.512701712898</v>
      </c>
      <c r="T764" s="19">
        <f>$H764+(INT(COLUMN(T$1)/2) - 5) * ($A764-$H764)/9</f>
        <v>51222.222222222219</v>
      </c>
      <c r="U764" s="24">
        <f>MAX(0,S764*(1+inputs!$B$33)-MAX(0,inputs!$B$31*(T764-inputs!$B$30)))</f>
        <v>42315.710392238587</v>
      </c>
      <c r="V764" s="19">
        <f>$H764+(INT(COLUMN(V$1)/2) - 5) * ($A764-$H764)/9</f>
        <v>57466.666666666664</v>
      </c>
      <c r="W764" s="24">
        <f>MAX(0,U764*(1+inputs!$B$33)-MAX(0,inputs!$B$31*(V764-inputs!$B$30)))</f>
        <v>39595.006048122159</v>
      </c>
      <c r="X764" s="19">
        <f>$H764+(INT(COLUMN(X$1)/2) - 5) * ($A764-$H764)/9</f>
        <v>63711.111111111109</v>
      </c>
      <c r="Y764" s="24">
        <f>MAX(0,W764*(1+inputs!$B$33)-MAX(0,inputs!$B$31*(X764-inputs!$B$30)))</f>
        <v>36271.491138843987</v>
      </c>
      <c r="Z764" s="19">
        <f>IF(inputs!$B$27="YES",MAX(0,inputs!$B$31*(X764-inputs!$B$30)),0)</f>
        <v>0</v>
      </c>
      <c r="AA764" s="3">
        <f t="shared" si="49"/>
        <v>26062.25</v>
      </c>
      <c r="AB764" s="1">
        <f t="shared" si="50"/>
        <v>0.42</v>
      </c>
      <c r="AC764" s="8">
        <f t="shared" si="47"/>
        <v>50137.75</v>
      </c>
    </row>
    <row r="765" spans="1:29" x14ac:dyDescent="0.2">
      <c r="A765" s="11">
        <f t="shared" si="48"/>
        <v>76300</v>
      </c>
      <c r="B765" s="15">
        <f>inputs!$C$3-MAX(0,MIN((calculations!A765-inputs!$B$8)*0.5,inputs!$C$3))+IF(AND(inputs!$B$23="YES",A765&lt;=inputs!$B$25),inputs!$B$24,0)</f>
        <v>12570</v>
      </c>
      <c r="C765" s="15">
        <f>MAX(0,MIN(A765-B765,inputs!$C$4)*inputs!$B$3)</f>
        <v>7540</v>
      </c>
      <c r="D765" s="16">
        <f>MAX(0,(MIN(A765,inputs!$C$5)-(inputs!$C$4+B765))*inputs!$B$4)</f>
        <v>10412</v>
      </c>
      <c r="E765" s="16">
        <f>MAX(0, (calculations!A765-inputs!$C$5)*inputs!$B$5)</f>
        <v>0</v>
      </c>
      <c r="F765" s="19">
        <f>MAX(0,inputs!$B$13*(MIN(calculations!A765,inputs!$C$14)-inputs!$C$13))+MAX(0,inputs!$B$14*(calculations!A765-inputs!$C$14))</f>
        <v>5515.85</v>
      </c>
      <c r="G765" s="22">
        <f>MAX(MIN((calculations!A765-inputs!$B$21)/10000,100%),0) * inputs!$B$18</f>
        <v>2636.4</v>
      </c>
      <c r="H765" s="24">
        <f>MIN(inputs!$B$32,A765)</f>
        <v>20000</v>
      </c>
      <c r="I765" s="24">
        <f>inputs!$B$29*(1+inputs!$B$33)-MAX(0,inputs!$B$31*(H765-inputs!$B$30))</f>
        <v>46486.999999999993</v>
      </c>
      <c r="J765" s="19">
        <f>$H765+(INT(COLUMN(J$1)/2) - 5) * ($A765-$H765)/9</f>
        <v>20000</v>
      </c>
      <c r="K765" s="24">
        <f>MAX(0,I765*(1+inputs!$B$33)-MAX(0,inputs!$B$31*(J765-inputs!$B$30)))</f>
        <v>47184.304999999986</v>
      </c>
      <c r="L765" s="19">
        <f>$H765+(INT(COLUMN(L$1)/2) - 5) * ($A765-$H765)/9</f>
        <v>26255.555555555555</v>
      </c>
      <c r="M765" s="24">
        <f>MAX(0,K765*(1+inputs!$B$33)-MAX(0,inputs!$B$31*(L765-inputs!$B$30)))</f>
        <v>47345.629574999977</v>
      </c>
      <c r="N765" s="19">
        <f>$H765+(INT(COLUMN(N$1)/2) - 5) * ($A765-$H765)/9</f>
        <v>32511.111111111109</v>
      </c>
      <c r="O765" s="24">
        <f>MAX(0,M765*(1+inputs!$B$33)-MAX(0,inputs!$B$31*(N765-inputs!$B$30)))</f>
        <v>46946.374018624971</v>
      </c>
      <c r="P765" s="19">
        <f>$H765+(INT(COLUMN(P$1)/2) - 5) * ($A765-$H765)/9</f>
        <v>38766.666666666672</v>
      </c>
      <c r="Q765" s="24">
        <f>MAX(0,O765*(1+inputs!$B$33)-MAX(0,inputs!$B$31*(P765-inputs!$B$30)))</f>
        <v>45978.129628904338</v>
      </c>
      <c r="R765" s="19">
        <f>$H765+(INT(COLUMN(R$1)/2) - 5) * ($A765-$H765)/9</f>
        <v>45022.222222222219</v>
      </c>
      <c r="S765" s="24">
        <f>MAX(0,Q765*(1+inputs!$B$33)-MAX(0,inputs!$B$31*(R765-inputs!$B$30)))</f>
        <v>44432.361573337897</v>
      </c>
      <c r="T765" s="19">
        <f>$H765+(INT(COLUMN(T$1)/2) - 5) * ($A765-$H765)/9</f>
        <v>51277.777777777781</v>
      </c>
      <c r="U765" s="24">
        <f>MAX(0,S765*(1+inputs!$B$33)-MAX(0,inputs!$B$31*(T765-inputs!$B$30)))</f>
        <v>42300.406996937956</v>
      </c>
      <c r="V765" s="19">
        <f>$H765+(INT(COLUMN(V$1)/2) - 5) * ($A765-$H765)/9</f>
        <v>57533.333333333336</v>
      </c>
      <c r="W765" s="24">
        <f>MAX(0,U765*(1+inputs!$B$33)-MAX(0,inputs!$B$31*(V765-inputs!$B$30)))</f>
        <v>39573.473101892021</v>
      </c>
      <c r="X765" s="19">
        <f>$H765+(INT(COLUMN(X$1)/2) - 5) * ($A765-$H765)/9</f>
        <v>63788.888888888891</v>
      </c>
      <c r="Y765" s="24">
        <f>MAX(0,W765*(1+inputs!$B$33)-MAX(0,inputs!$B$31*(X765-inputs!$B$30)))</f>
        <v>36242.635198420394</v>
      </c>
      <c r="Z765" s="19">
        <f>IF(inputs!$B$27="YES",MAX(0,inputs!$B$31*(X765-inputs!$B$30)),0)</f>
        <v>0</v>
      </c>
      <c r="AA765" s="3">
        <f t="shared" si="49"/>
        <v>26104.25</v>
      </c>
      <c r="AB765" s="1">
        <f t="shared" si="50"/>
        <v>0.42</v>
      </c>
      <c r="AC765" s="8">
        <f t="shared" si="47"/>
        <v>50195.75</v>
      </c>
    </row>
    <row r="766" spans="1:29" x14ac:dyDescent="0.2">
      <c r="A766" s="11">
        <f t="shared" si="48"/>
        <v>76400</v>
      </c>
      <c r="B766" s="15">
        <f>inputs!$C$3-MAX(0,MIN((calculations!A766-inputs!$B$8)*0.5,inputs!$C$3))+IF(AND(inputs!$B$23="YES",A766&lt;=inputs!$B$25),inputs!$B$24,0)</f>
        <v>12570</v>
      </c>
      <c r="C766" s="15">
        <f>MAX(0,MIN(A766-B766,inputs!$C$4)*inputs!$B$3)</f>
        <v>7540</v>
      </c>
      <c r="D766" s="16">
        <f>MAX(0,(MIN(A766,inputs!$C$5)-(inputs!$C$4+B766))*inputs!$B$4)</f>
        <v>10452</v>
      </c>
      <c r="E766" s="16">
        <f>MAX(0, (calculations!A766-inputs!$C$5)*inputs!$B$5)</f>
        <v>0</v>
      </c>
      <c r="F766" s="19">
        <f>MAX(0,inputs!$B$13*(MIN(calculations!A766,inputs!$C$14)-inputs!$C$13))+MAX(0,inputs!$B$14*(calculations!A766-inputs!$C$14))</f>
        <v>5517.85</v>
      </c>
      <c r="G766" s="22">
        <f>MAX(MIN((calculations!A766-inputs!$B$21)/10000,100%),0) * inputs!$B$18</f>
        <v>2636.4</v>
      </c>
      <c r="H766" s="24">
        <f>MIN(inputs!$B$32,A766)</f>
        <v>20000</v>
      </c>
      <c r="I766" s="24">
        <f>inputs!$B$29*(1+inputs!$B$33)-MAX(0,inputs!$B$31*(H766-inputs!$B$30))</f>
        <v>46486.999999999993</v>
      </c>
      <c r="J766" s="19">
        <f>$H766+(INT(COLUMN(J$1)/2) - 5) * ($A766-$H766)/9</f>
        <v>20000</v>
      </c>
      <c r="K766" s="24">
        <f>MAX(0,I766*(1+inputs!$B$33)-MAX(0,inputs!$B$31*(J766-inputs!$B$30)))</f>
        <v>47184.304999999986</v>
      </c>
      <c r="L766" s="19">
        <f>$H766+(INT(COLUMN(L$1)/2) - 5) * ($A766-$H766)/9</f>
        <v>26266.666666666668</v>
      </c>
      <c r="M766" s="24">
        <f>MAX(0,K766*(1+inputs!$B$33)-MAX(0,inputs!$B$31*(L766-inputs!$B$30)))</f>
        <v>47344.629574999977</v>
      </c>
      <c r="N766" s="19">
        <f>$H766+(INT(COLUMN(N$1)/2) - 5) * ($A766-$H766)/9</f>
        <v>32533.333333333336</v>
      </c>
      <c r="O766" s="24">
        <f>MAX(0,M766*(1+inputs!$B$33)-MAX(0,inputs!$B$31*(N766-inputs!$B$30)))</f>
        <v>46943.359018624971</v>
      </c>
      <c r="P766" s="19">
        <f>$H766+(INT(COLUMN(P$1)/2) - 5) * ($A766-$H766)/9</f>
        <v>38800</v>
      </c>
      <c r="Q766" s="24">
        <f>MAX(0,O766*(1+inputs!$B$33)-MAX(0,inputs!$B$31*(P766-inputs!$B$30)))</f>
        <v>45972.069403904337</v>
      </c>
      <c r="R766" s="19">
        <f>$H766+(INT(COLUMN(R$1)/2) - 5) * ($A766-$H766)/9</f>
        <v>45066.666666666672</v>
      </c>
      <c r="S766" s="24">
        <f>MAX(0,Q766*(1+inputs!$B$33)-MAX(0,inputs!$B$31*(R766-inputs!$B$30)))</f>
        <v>44422.210444962897</v>
      </c>
      <c r="T766" s="19">
        <f>$H766+(INT(COLUMN(T$1)/2) - 5) * ($A766-$H766)/9</f>
        <v>51333.333333333328</v>
      </c>
      <c r="U766" s="24">
        <f>MAX(0,S766*(1+inputs!$B$33)-MAX(0,inputs!$B$31*(T766-inputs!$B$30)))</f>
        <v>42285.103601637333</v>
      </c>
      <c r="V766" s="19">
        <f>$H766+(INT(COLUMN(V$1)/2) - 5) * ($A766-$H766)/9</f>
        <v>57600</v>
      </c>
      <c r="W766" s="24">
        <f>MAX(0,U766*(1+inputs!$B$33)-MAX(0,inputs!$B$31*(V766-inputs!$B$30)))</f>
        <v>39551.940155661883</v>
      </c>
      <c r="X766" s="19">
        <f>$H766+(INT(COLUMN(X$1)/2) - 5) * ($A766-$H766)/9</f>
        <v>63866.666666666664</v>
      </c>
      <c r="Y766" s="24">
        <f>MAX(0,W766*(1+inputs!$B$33)-MAX(0,inputs!$B$31*(X766-inputs!$B$30)))</f>
        <v>36213.779257996808</v>
      </c>
      <c r="Z766" s="19">
        <f>IF(inputs!$B$27="YES",MAX(0,inputs!$B$31*(X766-inputs!$B$30)),0)</f>
        <v>0</v>
      </c>
      <c r="AA766" s="3">
        <f t="shared" si="49"/>
        <v>26146.25</v>
      </c>
      <c r="AB766" s="1">
        <f t="shared" si="50"/>
        <v>0.42</v>
      </c>
      <c r="AC766" s="8">
        <f t="shared" si="47"/>
        <v>50253.75</v>
      </c>
    </row>
    <row r="767" spans="1:29" x14ac:dyDescent="0.2">
      <c r="A767" s="11">
        <f t="shared" si="48"/>
        <v>76500</v>
      </c>
      <c r="B767" s="15">
        <f>inputs!$C$3-MAX(0,MIN((calculations!A767-inputs!$B$8)*0.5,inputs!$C$3))+IF(AND(inputs!$B$23="YES",A767&lt;=inputs!$B$25),inputs!$B$24,0)</f>
        <v>12570</v>
      </c>
      <c r="C767" s="15">
        <f>MAX(0,MIN(A767-B767,inputs!$C$4)*inputs!$B$3)</f>
        <v>7540</v>
      </c>
      <c r="D767" s="16">
        <f>MAX(0,(MIN(A767,inputs!$C$5)-(inputs!$C$4+B767))*inputs!$B$4)</f>
        <v>10492</v>
      </c>
      <c r="E767" s="16">
        <f>MAX(0, (calculations!A767-inputs!$C$5)*inputs!$B$5)</f>
        <v>0</v>
      </c>
      <c r="F767" s="19">
        <f>MAX(0,inputs!$B$13*(MIN(calculations!A767,inputs!$C$14)-inputs!$C$13))+MAX(0,inputs!$B$14*(calculations!A767-inputs!$C$14))</f>
        <v>5519.85</v>
      </c>
      <c r="G767" s="22">
        <f>MAX(MIN((calculations!A767-inputs!$B$21)/10000,100%),0) * inputs!$B$18</f>
        <v>2636.4</v>
      </c>
      <c r="H767" s="24">
        <f>MIN(inputs!$B$32,A767)</f>
        <v>20000</v>
      </c>
      <c r="I767" s="24">
        <f>inputs!$B$29*(1+inputs!$B$33)-MAX(0,inputs!$B$31*(H767-inputs!$B$30))</f>
        <v>46486.999999999993</v>
      </c>
      <c r="J767" s="19">
        <f>$H767+(INT(COLUMN(J$1)/2) - 5) * ($A767-$H767)/9</f>
        <v>20000</v>
      </c>
      <c r="K767" s="24">
        <f>MAX(0,I767*(1+inputs!$B$33)-MAX(0,inputs!$B$31*(J767-inputs!$B$30)))</f>
        <v>47184.304999999986</v>
      </c>
      <c r="L767" s="19">
        <f>$H767+(INT(COLUMN(L$1)/2) - 5) * ($A767-$H767)/9</f>
        <v>26277.777777777777</v>
      </c>
      <c r="M767" s="24">
        <f>MAX(0,K767*(1+inputs!$B$33)-MAX(0,inputs!$B$31*(L767-inputs!$B$30)))</f>
        <v>47343.629574999977</v>
      </c>
      <c r="N767" s="19">
        <f>$H767+(INT(COLUMN(N$1)/2) - 5) * ($A767-$H767)/9</f>
        <v>32555.555555555555</v>
      </c>
      <c r="O767" s="24">
        <f>MAX(0,M767*(1+inputs!$B$33)-MAX(0,inputs!$B$31*(N767-inputs!$B$30)))</f>
        <v>46940.344018624972</v>
      </c>
      <c r="P767" s="19">
        <f>$H767+(INT(COLUMN(P$1)/2) - 5) * ($A767-$H767)/9</f>
        <v>38833.333333333328</v>
      </c>
      <c r="Q767" s="24">
        <f>MAX(0,O767*(1+inputs!$B$33)-MAX(0,inputs!$B$31*(P767-inputs!$B$30)))</f>
        <v>45966.009178904336</v>
      </c>
      <c r="R767" s="19">
        <f>$H767+(INT(COLUMN(R$1)/2) - 5) * ($A767-$H767)/9</f>
        <v>45111.111111111109</v>
      </c>
      <c r="S767" s="24">
        <f>MAX(0,Q767*(1+inputs!$B$33)-MAX(0,inputs!$B$31*(R767-inputs!$B$30)))</f>
        <v>44412.059316587896</v>
      </c>
      <c r="T767" s="19">
        <f>$H767+(INT(COLUMN(T$1)/2) - 5) * ($A767-$H767)/9</f>
        <v>51388.888888888891</v>
      </c>
      <c r="U767" s="24">
        <f>MAX(0,S767*(1+inputs!$B$33)-MAX(0,inputs!$B$31*(T767-inputs!$B$30)))</f>
        <v>42269.800206336709</v>
      </c>
      <c r="V767" s="19">
        <f>$H767+(INT(COLUMN(V$1)/2) - 5) * ($A767-$H767)/9</f>
        <v>57666.666666666664</v>
      </c>
      <c r="W767" s="24">
        <f>MAX(0,U767*(1+inputs!$B$33)-MAX(0,inputs!$B$31*(V767-inputs!$B$30)))</f>
        <v>39530.407209431753</v>
      </c>
      <c r="X767" s="19">
        <f>$H767+(INT(COLUMN(X$1)/2) - 5) * ($A767-$H767)/9</f>
        <v>63944.444444444445</v>
      </c>
      <c r="Y767" s="24">
        <f>MAX(0,W767*(1+inputs!$B$33)-MAX(0,inputs!$B$31*(X767-inputs!$B$30)))</f>
        <v>36184.923317573222</v>
      </c>
      <c r="Z767" s="19">
        <f>IF(inputs!$B$27="YES",MAX(0,inputs!$B$31*(X767-inputs!$B$30)),0)</f>
        <v>0</v>
      </c>
      <c r="AA767" s="3">
        <f t="shared" si="49"/>
        <v>26188.25</v>
      </c>
      <c r="AB767" s="1">
        <f t="shared" si="50"/>
        <v>0.42</v>
      </c>
      <c r="AC767" s="8">
        <f t="shared" si="47"/>
        <v>50311.75</v>
      </c>
    </row>
    <row r="768" spans="1:29" x14ac:dyDescent="0.2">
      <c r="A768" s="11">
        <f t="shared" si="48"/>
        <v>76600</v>
      </c>
      <c r="B768" s="15">
        <f>inputs!$C$3-MAX(0,MIN((calculations!A768-inputs!$B$8)*0.5,inputs!$C$3))+IF(AND(inputs!$B$23="YES",A768&lt;=inputs!$B$25),inputs!$B$24,0)</f>
        <v>12570</v>
      </c>
      <c r="C768" s="15">
        <f>MAX(0,MIN(A768-B768,inputs!$C$4)*inputs!$B$3)</f>
        <v>7540</v>
      </c>
      <c r="D768" s="16">
        <f>MAX(0,(MIN(A768,inputs!$C$5)-(inputs!$C$4+B768))*inputs!$B$4)</f>
        <v>10532</v>
      </c>
      <c r="E768" s="16">
        <f>MAX(0, (calculations!A768-inputs!$C$5)*inputs!$B$5)</f>
        <v>0</v>
      </c>
      <c r="F768" s="19">
        <f>MAX(0,inputs!$B$13*(MIN(calculations!A768,inputs!$C$14)-inputs!$C$13))+MAX(0,inputs!$B$14*(calculations!A768-inputs!$C$14))</f>
        <v>5521.85</v>
      </c>
      <c r="G768" s="22">
        <f>MAX(MIN((calculations!A768-inputs!$B$21)/10000,100%),0) * inputs!$B$18</f>
        <v>2636.4</v>
      </c>
      <c r="H768" s="24">
        <f>MIN(inputs!$B$32,A768)</f>
        <v>20000</v>
      </c>
      <c r="I768" s="24">
        <f>inputs!$B$29*(1+inputs!$B$33)-MAX(0,inputs!$B$31*(H768-inputs!$B$30))</f>
        <v>46486.999999999993</v>
      </c>
      <c r="J768" s="19">
        <f>$H768+(INT(COLUMN(J$1)/2) - 5) * ($A768-$H768)/9</f>
        <v>20000</v>
      </c>
      <c r="K768" s="24">
        <f>MAX(0,I768*(1+inputs!$B$33)-MAX(0,inputs!$B$31*(J768-inputs!$B$30)))</f>
        <v>47184.304999999986</v>
      </c>
      <c r="L768" s="19">
        <f>$H768+(INT(COLUMN(L$1)/2) - 5) * ($A768-$H768)/9</f>
        <v>26288.888888888891</v>
      </c>
      <c r="M768" s="24">
        <f>MAX(0,K768*(1+inputs!$B$33)-MAX(0,inputs!$B$31*(L768-inputs!$B$30)))</f>
        <v>47342.629574999977</v>
      </c>
      <c r="N768" s="19">
        <f>$H768+(INT(COLUMN(N$1)/2) - 5) * ($A768-$H768)/9</f>
        <v>32577.777777777777</v>
      </c>
      <c r="O768" s="24">
        <f>MAX(0,M768*(1+inputs!$B$33)-MAX(0,inputs!$B$31*(N768-inputs!$B$30)))</f>
        <v>46937.329018624972</v>
      </c>
      <c r="P768" s="19">
        <f>$H768+(INT(COLUMN(P$1)/2) - 5) * ($A768-$H768)/9</f>
        <v>38866.666666666672</v>
      </c>
      <c r="Q768" s="24">
        <f>MAX(0,O768*(1+inputs!$B$33)-MAX(0,inputs!$B$31*(P768-inputs!$B$30)))</f>
        <v>45959.948953904342</v>
      </c>
      <c r="R768" s="19">
        <f>$H768+(INT(COLUMN(R$1)/2) - 5) * ($A768-$H768)/9</f>
        <v>45155.555555555555</v>
      </c>
      <c r="S768" s="24">
        <f>MAX(0,Q768*(1+inputs!$B$33)-MAX(0,inputs!$B$31*(R768-inputs!$B$30)))</f>
        <v>44401.908188212903</v>
      </c>
      <c r="T768" s="19">
        <f>$H768+(INT(COLUMN(T$1)/2) - 5) * ($A768-$H768)/9</f>
        <v>51444.444444444445</v>
      </c>
      <c r="U768" s="24">
        <f>MAX(0,S768*(1+inputs!$B$33)-MAX(0,inputs!$B$31*(T768-inputs!$B$30)))</f>
        <v>42254.496811036093</v>
      </c>
      <c r="V768" s="19">
        <f>$H768+(INT(COLUMN(V$1)/2) - 5) * ($A768-$H768)/9</f>
        <v>57733.333333333336</v>
      </c>
      <c r="W768" s="24">
        <f>MAX(0,U768*(1+inputs!$B$33)-MAX(0,inputs!$B$31*(V768-inputs!$B$30)))</f>
        <v>39508.874263201629</v>
      </c>
      <c r="X768" s="19">
        <f>$H768+(INT(COLUMN(X$1)/2) - 5) * ($A768-$H768)/9</f>
        <v>64022.222222222219</v>
      </c>
      <c r="Y768" s="24">
        <f>MAX(0,W768*(1+inputs!$B$33)-MAX(0,inputs!$B$31*(X768-inputs!$B$30)))</f>
        <v>36156.067377149644</v>
      </c>
      <c r="Z768" s="19">
        <f>IF(inputs!$B$27="YES",MAX(0,inputs!$B$31*(X768-inputs!$B$30)),0)</f>
        <v>0</v>
      </c>
      <c r="AA768" s="3">
        <f t="shared" si="49"/>
        <v>26230.25</v>
      </c>
      <c r="AB768" s="1">
        <f t="shared" si="50"/>
        <v>0.42</v>
      </c>
      <c r="AC768" s="8">
        <f t="shared" si="47"/>
        <v>50369.75</v>
      </c>
    </row>
    <row r="769" spans="1:29" x14ac:dyDescent="0.2">
      <c r="A769" s="11">
        <f t="shared" si="48"/>
        <v>76700</v>
      </c>
      <c r="B769" s="15">
        <f>inputs!$C$3-MAX(0,MIN((calculations!A769-inputs!$B$8)*0.5,inputs!$C$3))+IF(AND(inputs!$B$23="YES",A769&lt;=inputs!$B$25),inputs!$B$24,0)</f>
        <v>12570</v>
      </c>
      <c r="C769" s="15">
        <f>MAX(0,MIN(A769-B769,inputs!$C$4)*inputs!$B$3)</f>
        <v>7540</v>
      </c>
      <c r="D769" s="16">
        <f>MAX(0,(MIN(A769,inputs!$C$5)-(inputs!$C$4+B769))*inputs!$B$4)</f>
        <v>10572</v>
      </c>
      <c r="E769" s="16">
        <f>MAX(0, (calculations!A769-inputs!$C$5)*inputs!$B$5)</f>
        <v>0</v>
      </c>
      <c r="F769" s="19">
        <f>MAX(0,inputs!$B$13*(MIN(calculations!A769,inputs!$C$14)-inputs!$C$13))+MAX(0,inputs!$B$14*(calculations!A769-inputs!$C$14))</f>
        <v>5523.85</v>
      </c>
      <c r="G769" s="22">
        <f>MAX(MIN((calculations!A769-inputs!$B$21)/10000,100%),0) * inputs!$B$18</f>
        <v>2636.4</v>
      </c>
      <c r="H769" s="24">
        <f>MIN(inputs!$B$32,A769)</f>
        <v>20000</v>
      </c>
      <c r="I769" s="24">
        <f>inputs!$B$29*(1+inputs!$B$33)-MAX(0,inputs!$B$31*(H769-inputs!$B$30))</f>
        <v>46486.999999999993</v>
      </c>
      <c r="J769" s="19">
        <f>$H769+(INT(COLUMN(J$1)/2) - 5) * ($A769-$H769)/9</f>
        <v>20000</v>
      </c>
      <c r="K769" s="24">
        <f>MAX(0,I769*(1+inputs!$B$33)-MAX(0,inputs!$B$31*(J769-inputs!$B$30)))</f>
        <v>47184.304999999986</v>
      </c>
      <c r="L769" s="19">
        <f>$H769+(INT(COLUMN(L$1)/2) - 5) * ($A769-$H769)/9</f>
        <v>26300</v>
      </c>
      <c r="M769" s="24">
        <f>MAX(0,K769*(1+inputs!$B$33)-MAX(0,inputs!$B$31*(L769-inputs!$B$30)))</f>
        <v>47341.629574999977</v>
      </c>
      <c r="N769" s="19">
        <f>$H769+(INT(COLUMN(N$1)/2) - 5) * ($A769-$H769)/9</f>
        <v>32600</v>
      </c>
      <c r="O769" s="24">
        <f>MAX(0,M769*(1+inputs!$B$33)-MAX(0,inputs!$B$31*(N769-inputs!$B$30)))</f>
        <v>46934.314018624973</v>
      </c>
      <c r="P769" s="19">
        <f>$H769+(INT(COLUMN(P$1)/2) - 5) * ($A769-$H769)/9</f>
        <v>38900</v>
      </c>
      <c r="Q769" s="24">
        <f>MAX(0,O769*(1+inputs!$B$33)-MAX(0,inputs!$B$31*(P769-inputs!$B$30)))</f>
        <v>45953.888728904341</v>
      </c>
      <c r="R769" s="19">
        <f>$H769+(INT(COLUMN(R$1)/2) - 5) * ($A769-$H769)/9</f>
        <v>45200</v>
      </c>
      <c r="S769" s="24">
        <f>MAX(0,Q769*(1+inputs!$B$33)-MAX(0,inputs!$B$31*(R769-inputs!$B$30)))</f>
        <v>44391.757059837902</v>
      </c>
      <c r="T769" s="19">
        <f>$H769+(INT(COLUMN(T$1)/2) - 5) * ($A769-$H769)/9</f>
        <v>51500</v>
      </c>
      <c r="U769" s="24">
        <f>MAX(0,S769*(1+inputs!$B$33)-MAX(0,inputs!$B$31*(T769-inputs!$B$30)))</f>
        <v>42239.193415735463</v>
      </c>
      <c r="V769" s="19">
        <f>$H769+(INT(COLUMN(V$1)/2) - 5) * ($A769-$H769)/9</f>
        <v>57800</v>
      </c>
      <c r="W769" s="24">
        <f>MAX(0,U769*(1+inputs!$B$33)-MAX(0,inputs!$B$31*(V769-inputs!$B$30)))</f>
        <v>39487.341316971491</v>
      </c>
      <c r="X769" s="19">
        <f>$H769+(INT(COLUMN(X$1)/2) - 5) * ($A769-$H769)/9</f>
        <v>64100</v>
      </c>
      <c r="Y769" s="24">
        <f>MAX(0,W769*(1+inputs!$B$33)-MAX(0,inputs!$B$31*(X769-inputs!$B$30)))</f>
        <v>36127.211436726058</v>
      </c>
      <c r="Z769" s="19">
        <f>IF(inputs!$B$27="YES",MAX(0,inputs!$B$31*(X769-inputs!$B$30)),0)</f>
        <v>0</v>
      </c>
      <c r="AA769" s="3">
        <f t="shared" si="49"/>
        <v>26272.25</v>
      </c>
      <c r="AB769" s="1">
        <f t="shared" si="50"/>
        <v>0.42</v>
      </c>
      <c r="AC769" s="8">
        <f t="shared" ref="AC769:AC832" si="51">A769-AA769</f>
        <v>50427.75</v>
      </c>
    </row>
    <row r="770" spans="1:29" x14ac:dyDescent="0.2">
      <c r="A770" s="11">
        <f t="shared" si="48"/>
        <v>76800</v>
      </c>
      <c r="B770" s="15">
        <f>inputs!$C$3-MAX(0,MIN((calculations!A770-inputs!$B$8)*0.5,inputs!$C$3))+IF(AND(inputs!$B$23="YES",A770&lt;=inputs!$B$25),inputs!$B$24,0)</f>
        <v>12570</v>
      </c>
      <c r="C770" s="15">
        <f>MAX(0,MIN(A770-B770,inputs!$C$4)*inputs!$B$3)</f>
        <v>7540</v>
      </c>
      <c r="D770" s="16">
        <f>MAX(0,(MIN(A770,inputs!$C$5)-(inputs!$C$4+B770))*inputs!$B$4)</f>
        <v>10612</v>
      </c>
      <c r="E770" s="16">
        <f>MAX(0, (calculations!A770-inputs!$C$5)*inputs!$B$5)</f>
        <v>0</v>
      </c>
      <c r="F770" s="19">
        <f>MAX(0,inputs!$B$13*(MIN(calculations!A770,inputs!$C$14)-inputs!$C$13))+MAX(0,inputs!$B$14*(calculations!A770-inputs!$C$14))</f>
        <v>5525.85</v>
      </c>
      <c r="G770" s="22">
        <f>MAX(MIN((calculations!A770-inputs!$B$21)/10000,100%),0) * inputs!$B$18</f>
        <v>2636.4</v>
      </c>
      <c r="H770" s="24">
        <f>MIN(inputs!$B$32,A770)</f>
        <v>20000</v>
      </c>
      <c r="I770" s="24">
        <f>inputs!$B$29*(1+inputs!$B$33)-MAX(0,inputs!$B$31*(H770-inputs!$B$30))</f>
        <v>46486.999999999993</v>
      </c>
      <c r="J770" s="19">
        <f>$H770+(INT(COLUMN(J$1)/2) - 5) * ($A770-$H770)/9</f>
        <v>20000</v>
      </c>
      <c r="K770" s="24">
        <f>MAX(0,I770*(1+inputs!$B$33)-MAX(0,inputs!$B$31*(J770-inputs!$B$30)))</f>
        <v>47184.304999999986</v>
      </c>
      <c r="L770" s="19">
        <f>$H770+(INT(COLUMN(L$1)/2) - 5) * ($A770-$H770)/9</f>
        <v>26311.111111111109</v>
      </c>
      <c r="M770" s="24">
        <f>MAX(0,K770*(1+inputs!$B$33)-MAX(0,inputs!$B$31*(L770-inputs!$B$30)))</f>
        <v>47340.629574999977</v>
      </c>
      <c r="N770" s="19">
        <f>$H770+(INT(COLUMN(N$1)/2) - 5) * ($A770-$H770)/9</f>
        <v>32622.222222222223</v>
      </c>
      <c r="O770" s="24">
        <f>MAX(0,M770*(1+inputs!$B$33)-MAX(0,inputs!$B$31*(N770-inputs!$B$30)))</f>
        <v>46931.299018624966</v>
      </c>
      <c r="P770" s="19">
        <f>$H770+(INT(COLUMN(P$1)/2) - 5) * ($A770-$H770)/9</f>
        <v>38933.333333333328</v>
      </c>
      <c r="Q770" s="24">
        <f>MAX(0,O770*(1+inputs!$B$33)-MAX(0,inputs!$B$31*(P770-inputs!$B$30)))</f>
        <v>45947.828503904333</v>
      </c>
      <c r="R770" s="19">
        <f>$H770+(INT(COLUMN(R$1)/2) - 5) * ($A770-$H770)/9</f>
        <v>45244.444444444445</v>
      </c>
      <c r="S770" s="24">
        <f>MAX(0,Q770*(1+inputs!$B$33)-MAX(0,inputs!$B$31*(R770-inputs!$B$30)))</f>
        <v>44381.605931462895</v>
      </c>
      <c r="T770" s="19">
        <f>$H770+(INT(COLUMN(T$1)/2) - 5) * ($A770-$H770)/9</f>
        <v>51555.555555555555</v>
      </c>
      <c r="U770" s="24">
        <f>MAX(0,S770*(1+inputs!$B$33)-MAX(0,inputs!$B$31*(T770-inputs!$B$30)))</f>
        <v>42223.890020434832</v>
      </c>
      <c r="V770" s="19">
        <f>$H770+(INT(COLUMN(V$1)/2) - 5) * ($A770-$H770)/9</f>
        <v>57866.666666666664</v>
      </c>
      <c r="W770" s="24">
        <f>MAX(0,U770*(1+inputs!$B$33)-MAX(0,inputs!$B$31*(V770-inputs!$B$30)))</f>
        <v>39465.808370741346</v>
      </c>
      <c r="X770" s="19">
        <f>$H770+(INT(COLUMN(X$1)/2) - 5) * ($A770-$H770)/9</f>
        <v>64177.777777777781</v>
      </c>
      <c r="Y770" s="24">
        <f>MAX(0,W770*(1+inputs!$B$33)-MAX(0,inputs!$B$31*(X770-inputs!$B$30)))</f>
        <v>36098.355496302458</v>
      </c>
      <c r="Z770" s="19">
        <f>IF(inputs!$B$27="YES",MAX(0,inputs!$B$31*(X770-inputs!$B$30)),0)</f>
        <v>0</v>
      </c>
      <c r="AA770" s="3">
        <f t="shared" si="49"/>
        <v>26314.25</v>
      </c>
      <c r="AB770" s="1">
        <f t="shared" si="50"/>
        <v>0.42</v>
      </c>
      <c r="AC770" s="8">
        <f t="shared" si="51"/>
        <v>50485.75</v>
      </c>
    </row>
    <row r="771" spans="1:29" x14ac:dyDescent="0.2">
      <c r="A771" s="11">
        <f t="shared" ref="A771:A834" si="52">(ROW(A771)-2)*100</f>
        <v>76900</v>
      </c>
      <c r="B771" s="15">
        <f>inputs!$C$3-MAX(0,MIN((calculations!A771-inputs!$B$8)*0.5,inputs!$C$3))+IF(AND(inputs!$B$23="YES",A771&lt;=inputs!$B$25),inputs!$B$24,0)</f>
        <v>12570</v>
      </c>
      <c r="C771" s="15">
        <f>MAX(0,MIN(A771-B771,inputs!$C$4)*inputs!$B$3)</f>
        <v>7540</v>
      </c>
      <c r="D771" s="16">
        <f>MAX(0,(MIN(A771,inputs!$C$5)-(inputs!$C$4+B771))*inputs!$B$4)</f>
        <v>10652</v>
      </c>
      <c r="E771" s="16">
        <f>MAX(0, (calculations!A771-inputs!$C$5)*inputs!$B$5)</f>
        <v>0</v>
      </c>
      <c r="F771" s="19">
        <f>MAX(0,inputs!$B$13*(MIN(calculations!A771,inputs!$C$14)-inputs!$C$13))+MAX(0,inputs!$B$14*(calculations!A771-inputs!$C$14))</f>
        <v>5527.85</v>
      </c>
      <c r="G771" s="22">
        <f>MAX(MIN((calculations!A771-inputs!$B$21)/10000,100%),0) * inputs!$B$18</f>
        <v>2636.4</v>
      </c>
      <c r="H771" s="24">
        <f>MIN(inputs!$B$32,A771)</f>
        <v>20000</v>
      </c>
      <c r="I771" s="24">
        <f>inputs!$B$29*(1+inputs!$B$33)-MAX(0,inputs!$B$31*(H771-inputs!$B$30))</f>
        <v>46486.999999999993</v>
      </c>
      <c r="J771" s="19">
        <f>$H771+(INT(COLUMN(J$1)/2) - 5) * ($A771-$H771)/9</f>
        <v>20000</v>
      </c>
      <c r="K771" s="24">
        <f>MAX(0,I771*(1+inputs!$B$33)-MAX(0,inputs!$B$31*(J771-inputs!$B$30)))</f>
        <v>47184.304999999986</v>
      </c>
      <c r="L771" s="19">
        <f>$H771+(INT(COLUMN(L$1)/2) - 5) * ($A771-$H771)/9</f>
        <v>26322.222222222223</v>
      </c>
      <c r="M771" s="24">
        <f>MAX(0,K771*(1+inputs!$B$33)-MAX(0,inputs!$B$31*(L771-inputs!$B$30)))</f>
        <v>47339.629574999977</v>
      </c>
      <c r="N771" s="19">
        <f>$H771+(INT(COLUMN(N$1)/2) - 5) * ($A771-$H771)/9</f>
        <v>32644.444444444445</v>
      </c>
      <c r="O771" s="24">
        <f>MAX(0,M771*(1+inputs!$B$33)-MAX(0,inputs!$B$31*(N771-inputs!$B$30)))</f>
        <v>46928.284018624967</v>
      </c>
      <c r="P771" s="19">
        <f>$H771+(INT(COLUMN(P$1)/2) - 5) * ($A771-$H771)/9</f>
        <v>38966.666666666672</v>
      </c>
      <c r="Q771" s="24">
        <f>MAX(0,O771*(1+inputs!$B$33)-MAX(0,inputs!$B$31*(P771-inputs!$B$30)))</f>
        <v>45941.768278904332</v>
      </c>
      <c r="R771" s="19">
        <f>$H771+(INT(COLUMN(R$1)/2) - 5) * ($A771-$H771)/9</f>
        <v>45288.888888888891</v>
      </c>
      <c r="S771" s="24">
        <f>MAX(0,Q771*(1+inputs!$B$33)-MAX(0,inputs!$B$31*(R771-inputs!$B$30)))</f>
        <v>44371.454803087887</v>
      </c>
      <c r="T771" s="19">
        <f>$H771+(INT(COLUMN(T$1)/2) - 5) * ($A771-$H771)/9</f>
        <v>51611.111111111109</v>
      </c>
      <c r="U771" s="24">
        <f>MAX(0,S771*(1+inputs!$B$33)-MAX(0,inputs!$B$31*(T771-inputs!$B$30)))</f>
        <v>42208.586625134201</v>
      </c>
      <c r="V771" s="19">
        <f>$H771+(INT(COLUMN(V$1)/2) - 5) * ($A771-$H771)/9</f>
        <v>57933.333333333336</v>
      </c>
      <c r="W771" s="24">
        <f>MAX(0,U771*(1+inputs!$B$33)-MAX(0,inputs!$B$31*(V771-inputs!$B$30)))</f>
        <v>39444.275424511208</v>
      </c>
      <c r="X771" s="19">
        <f>$H771+(INT(COLUMN(X$1)/2) - 5) * ($A771-$H771)/9</f>
        <v>64255.555555555555</v>
      </c>
      <c r="Y771" s="24">
        <f>MAX(0,W771*(1+inputs!$B$33)-MAX(0,inputs!$B$31*(X771-inputs!$B$30)))</f>
        <v>36069.499555878872</v>
      </c>
      <c r="Z771" s="19">
        <f>IF(inputs!$B$27="YES",MAX(0,inputs!$B$31*(X771-inputs!$B$30)),0)</f>
        <v>0</v>
      </c>
      <c r="AA771" s="3">
        <f t="shared" ref="AA771:AA834" si="53">SUM(C771:G771)+Z771</f>
        <v>26356.25</v>
      </c>
      <c r="AB771" s="1">
        <f t="shared" ref="AB771:AB834" si="54">(AA772-AA771)/100</f>
        <v>0.42</v>
      </c>
      <c r="AC771" s="8">
        <f t="shared" si="51"/>
        <v>50543.75</v>
      </c>
    </row>
    <row r="772" spans="1:29" x14ac:dyDescent="0.2">
      <c r="A772" s="11">
        <f t="shared" si="52"/>
        <v>77000</v>
      </c>
      <c r="B772" s="15">
        <f>inputs!$C$3-MAX(0,MIN((calculations!A772-inputs!$B$8)*0.5,inputs!$C$3))+IF(AND(inputs!$B$23="YES",A772&lt;=inputs!$B$25),inputs!$B$24,0)</f>
        <v>12570</v>
      </c>
      <c r="C772" s="15">
        <f>MAX(0,MIN(A772-B772,inputs!$C$4)*inputs!$B$3)</f>
        <v>7540</v>
      </c>
      <c r="D772" s="16">
        <f>MAX(0,(MIN(A772,inputs!$C$5)-(inputs!$C$4+B772))*inputs!$B$4)</f>
        <v>10692</v>
      </c>
      <c r="E772" s="16">
        <f>MAX(0, (calculations!A772-inputs!$C$5)*inputs!$B$5)</f>
        <v>0</v>
      </c>
      <c r="F772" s="19">
        <f>MAX(0,inputs!$B$13*(MIN(calculations!A772,inputs!$C$14)-inputs!$C$13))+MAX(0,inputs!$B$14*(calculations!A772-inputs!$C$14))</f>
        <v>5529.85</v>
      </c>
      <c r="G772" s="22">
        <f>MAX(MIN((calculations!A772-inputs!$B$21)/10000,100%),0) * inputs!$B$18</f>
        <v>2636.4</v>
      </c>
      <c r="H772" s="24">
        <f>MIN(inputs!$B$32,A772)</f>
        <v>20000</v>
      </c>
      <c r="I772" s="24">
        <f>inputs!$B$29*(1+inputs!$B$33)-MAX(0,inputs!$B$31*(H772-inputs!$B$30))</f>
        <v>46486.999999999993</v>
      </c>
      <c r="J772" s="19">
        <f>$H772+(INT(COLUMN(J$1)/2) - 5) * ($A772-$H772)/9</f>
        <v>20000</v>
      </c>
      <c r="K772" s="24">
        <f>MAX(0,I772*(1+inputs!$B$33)-MAX(0,inputs!$B$31*(J772-inputs!$B$30)))</f>
        <v>47184.304999999986</v>
      </c>
      <c r="L772" s="19">
        <f>$H772+(INT(COLUMN(L$1)/2) - 5) * ($A772-$H772)/9</f>
        <v>26333.333333333332</v>
      </c>
      <c r="M772" s="24">
        <f>MAX(0,K772*(1+inputs!$B$33)-MAX(0,inputs!$B$31*(L772-inputs!$B$30)))</f>
        <v>47338.629574999977</v>
      </c>
      <c r="N772" s="19">
        <f>$H772+(INT(COLUMN(N$1)/2) - 5) * ($A772-$H772)/9</f>
        <v>32666.666666666664</v>
      </c>
      <c r="O772" s="24">
        <f>MAX(0,M772*(1+inputs!$B$33)-MAX(0,inputs!$B$31*(N772-inputs!$B$30)))</f>
        <v>46925.269018624967</v>
      </c>
      <c r="P772" s="19">
        <f>$H772+(INT(COLUMN(P$1)/2) - 5) * ($A772-$H772)/9</f>
        <v>39000</v>
      </c>
      <c r="Q772" s="24">
        <f>MAX(0,O772*(1+inputs!$B$33)-MAX(0,inputs!$B$31*(P772-inputs!$B$30)))</f>
        <v>45935.708053904338</v>
      </c>
      <c r="R772" s="19">
        <f>$H772+(INT(COLUMN(R$1)/2) - 5) * ($A772-$H772)/9</f>
        <v>45333.333333333328</v>
      </c>
      <c r="S772" s="24">
        <f>MAX(0,Q772*(1+inputs!$B$33)-MAX(0,inputs!$B$31*(R772-inputs!$B$30)))</f>
        <v>44361.303674712894</v>
      </c>
      <c r="T772" s="19">
        <f>$H772+(INT(COLUMN(T$1)/2) - 5) * ($A772-$H772)/9</f>
        <v>51666.666666666672</v>
      </c>
      <c r="U772" s="24">
        <f>MAX(0,S772*(1+inputs!$B$33)-MAX(0,inputs!$B$31*(T772-inputs!$B$30)))</f>
        <v>42193.283229833578</v>
      </c>
      <c r="V772" s="19">
        <f>$H772+(INT(COLUMN(V$1)/2) - 5) * ($A772-$H772)/9</f>
        <v>58000</v>
      </c>
      <c r="W772" s="24">
        <f>MAX(0,U772*(1+inputs!$B$33)-MAX(0,inputs!$B$31*(V772-inputs!$B$30)))</f>
        <v>39422.742478281078</v>
      </c>
      <c r="X772" s="19">
        <f>$H772+(INT(COLUMN(X$1)/2) - 5) * ($A772-$H772)/9</f>
        <v>64333.333333333336</v>
      </c>
      <c r="Y772" s="24">
        <f>MAX(0,W772*(1+inputs!$B$33)-MAX(0,inputs!$B$31*(X772-inputs!$B$30)))</f>
        <v>36040.643615455287</v>
      </c>
      <c r="Z772" s="19">
        <f>IF(inputs!$B$27="YES",MAX(0,inputs!$B$31*(X772-inputs!$B$30)),0)</f>
        <v>0</v>
      </c>
      <c r="AA772" s="3">
        <f t="shared" si="53"/>
        <v>26398.25</v>
      </c>
      <c r="AB772" s="1">
        <f t="shared" si="54"/>
        <v>0.42</v>
      </c>
      <c r="AC772" s="8">
        <f t="shared" si="51"/>
        <v>50601.75</v>
      </c>
    </row>
    <row r="773" spans="1:29" x14ac:dyDescent="0.2">
      <c r="A773" s="11">
        <f t="shared" si="52"/>
        <v>77100</v>
      </c>
      <c r="B773" s="15">
        <f>inputs!$C$3-MAX(0,MIN((calculations!A773-inputs!$B$8)*0.5,inputs!$C$3))+IF(AND(inputs!$B$23="YES",A773&lt;=inputs!$B$25),inputs!$B$24,0)</f>
        <v>12570</v>
      </c>
      <c r="C773" s="15">
        <f>MAX(0,MIN(A773-B773,inputs!$C$4)*inputs!$B$3)</f>
        <v>7540</v>
      </c>
      <c r="D773" s="16">
        <f>MAX(0,(MIN(A773,inputs!$C$5)-(inputs!$C$4+B773))*inputs!$B$4)</f>
        <v>10732</v>
      </c>
      <c r="E773" s="16">
        <f>MAX(0, (calculations!A773-inputs!$C$5)*inputs!$B$5)</f>
        <v>0</v>
      </c>
      <c r="F773" s="19">
        <f>MAX(0,inputs!$B$13*(MIN(calculations!A773,inputs!$C$14)-inputs!$C$13))+MAX(0,inputs!$B$14*(calculations!A773-inputs!$C$14))</f>
        <v>5531.85</v>
      </c>
      <c r="G773" s="22">
        <f>MAX(MIN((calculations!A773-inputs!$B$21)/10000,100%),0) * inputs!$B$18</f>
        <v>2636.4</v>
      </c>
      <c r="H773" s="24">
        <f>MIN(inputs!$B$32,A773)</f>
        <v>20000</v>
      </c>
      <c r="I773" s="24">
        <f>inputs!$B$29*(1+inputs!$B$33)-MAX(0,inputs!$B$31*(H773-inputs!$B$30))</f>
        <v>46486.999999999993</v>
      </c>
      <c r="J773" s="19">
        <f>$H773+(INT(COLUMN(J$1)/2) - 5) * ($A773-$H773)/9</f>
        <v>20000</v>
      </c>
      <c r="K773" s="24">
        <f>MAX(0,I773*(1+inputs!$B$33)-MAX(0,inputs!$B$31*(J773-inputs!$B$30)))</f>
        <v>47184.304999999986</v>
      </c>
      <c r="L773" s="19">
        <f>$H773+(INT(COLUMN(L$1)/2) - 5) * ($A773-$H773)/9</f>
        <v>26344.444444444445</v>
      </c>
      <c r="M773" s="24">
        <f>MAX(0,K773*(1+inputs!$B$33)-MAX(0,inputs!$B$31*(L773-inputs!$B$30)))</f>
        <v>47337.629574999977</v>
      </c>
      <c r="N773" s="19">
        <f>$H773+(INT(COLUMN(N$1)/2) - 5) * ($A773-$H773)/9</f>
        <v>32688.888888888891</v>
      </c>
      <c r="O773" s="24">
        <f>MAX(0,M773*(1+inputs!$B$33)-MAX(0,inputs!$B$31*(N773-inputs!$B$30)))</f>
        <v>46922.254018624968</v>
      </c>
      <c r="P773" s="19">
        <f>$H773+(INT(COLUMN(P$1)/2) - 5) * ($A773-$H773)/9</f>
        <v>39033.333333333328</v>
      </c>
      <c r="Q773" s="24">
        <f>MAX(0,O773*(1+inputs!$B$33)-MAX(0,inputs!$B$31*(P773-inputs!$B$30)))</f>
        <v>45929.647828904337</v>
      </c>
      <c r="R773" s="19">
        <f>$H773+(INT(COLUMN(R$1)/2) - 5) * ($A773-$H773)/9</f>
        <v>45377.777777777781</v>
      </c>
      <c r="S773" s="24">
        <f>MAX(0,Q773*(1+inputs!$B$33)-MAX(0,inputs!$B$31*(R773-inputs!$B$30)))</f>
        <v>44351.152546337893</v>
      </c>
      <c r="T773" s="19">
        <f>$H773+(INT(COLUMN(T$1)/2) - 5) * ($A773-$H773)/9</f>
        <v>51722.222222222219</v>
      </c>
      <c r="U773" s="24">
        <f>MAX(0,S773*(1+inputs!$B$33)-MAX(0,inputs!$B$31*(T773-inputs!$B$30)))</f>
        <v>42177.979834532955</v>
      </c>
      <c r="V773" s="19">
        <f>$H773+(INT(COLUMN(V$1)/2) - 5) * ($A773-$H773)/9</f>
        <v>58066.666666666664</v>
      </c>
      <c r="W773" s="24">
        <f>MAX(0,U773*(1+inputs!$B$33)-MAX(0,inputs!$B$31*(V773-inputs!$B$30)))</f>
        <v>39401.20953205094</v>
      </c>
      <c r="X773" s="19">
        <f>$H773+(INT(COLUMN(X$1)/2) - 5) * ($A773-$H773)/9</f>
        <v>64411.111111111109</v>
      </c>
      <c r="Y773" s="24">
        <f>MAX(0,W773*(1+inputs!$B$33)-MAX(0,inputs!$B$31*(X773-inputs!$B$30)))</f>
        <v>36011.787675031701</v>
      </c>
      <c r="Z773" s="19">
        <f>IF(inputs!$B$27="YES",MAX(0,inputs!$B$31*(X773-inputs!$B$30)),0)</f>
        <v>0</v>
      </c>
      <c r="AA773" s="3">
        <f t="shared" si="53"/>
        <v>26440.25</v>
      </c>
      <c r="AB773" s="1">
        <f t="shared" si="54"/>
        <v>0.42</v>
      </c>
      <c r="AC773" s="8">
        <f t="shared" si="51"/>
        <v>50659.75</v>
      </c>
    </row>
    <row r="774" spans="1:29" x14ac:dyDescent="0.2">
      <c r="A774" s="11">
        <f t="shared" si="52"/>
        <v>77200</v>
      </c>
      <c r="B774" s="15">
        <f>inputs!$C$3-MAX(0,MIN((calculations!A774-inputs!$B$8)*0.5,inputs!$C$3))+IF(AND(inputs!$B$23="YES",A774&lt;=inputs!$B$25),inputs!$B$24,0)</f>
        <v>12570</v>
      </c>
      <c r="C774" s="15">
        <f>MAX(0,MIN(A774-B774,inputs!$C$4)*inputs!$B$3)</f>
        <v>7540</v>
      </c>
      <c r="D774" s="16">
        <f>MAX(0,(MIN(A774,inputs!$C$5)-(inputs!$C$4+B774))*inputs!$B$4)</f>
        <v>10772</v>
      </c>
      <c r="E774" s="16">
        <f>MAX(0, (calculations!A774-inputs!$C$5)*inputs!$B$5)</f>
        <v>0</v>
      </c>
      <c r="F774" s="19">
        <f>MAX(0,inputs!$B$13*(MIN(calculations!A774,inputs!$C$14)-inputs!$C$13))+MAX(0,inputs!$B$14*(calculations!A774-inputs!$C$14))</f>
        <v>5533.85</v>
      </c>
      <c r="G774" s="22">
        <f>MAX(MIN((calculations!A774-inputs!$B$21)/10000,100%),0) * inputs!$B$18</f>
        <v>2636.4</v>
      </c>
      <c r="H774" s="24">
        <f>MIN(inputs!$B$32,A774)</f>
        <v>20000</v>
      </c>
      <c r="I774" s="24">
        <f>inputs!$B$29*(1+inputs!$B$33)-MAX(0,inputs!$B$31*(H774-inputs!$B$30))</f>
        <v>46486.999999999993</v>
      </c>
      <c r="J774" s="19">
        <f>$H774+(INT(COLUMN(J$1)/2) - 5) * ($A774-$H774)/9</f>
        <v>20000</v>
      </c>
      <c r="K774" s="24">
        <f>MAX(0,I774*(1+inputs!$B$33)-MAX(0,inputs!$B$31*(J774-inputs!$B$30)))</f>
        <v>47184.304999999986</v>
      </c>
      <c r="L774" s="19">
        <f>$H774+(INT(COLUMN(L$1)/2) - 5) * ($A774-$H774)/9</f>
        <v>26355.555555555555</v>
      </c>
      <c r="M774" s="24">
        <f>MAX(0,K774*(1+inputs!$B$33)-MAX(0,inputs!$B$31*(L774-inputs!$B$30)))</f>
        <v>47336.629574999977</v>
      </c>
      <c r="N774" s="19">
        <f>$H774+(INT(COLUMN(N$1)/2) - 5) * ($A774-$H774)/9</f>
        <v>32711.111111111109</v>
      </c>
      <c r="O774" s="24">
        <f>MAX(0,M774*(1+inputs!$B$33)-MAX(0,inputs!$B$31*(N774-inputs!$B$30)))</f>
        <v>46919.239018624969</v>
      </c>
      <c r="P774" s="19">
        <f>$H774+(INT(COLUMN(P$1)/2) - 5) * ($A774-$H774)/9</f>
        <v>39066.666666666672</v>
      </c>
      <c r="Q774" s="24">
        <f>MAX(0,O774*(1+inputs!$B$33)-MAX(0,inputs!$B$31*(P774-inputs!$B$30)))</f>
        <v>45923.587603904336</v>
      </c>
      <c r="R774" s="19">
        <f>$H774+(INT(COLUMN(R$1)/2) - 5) * ($A774-$H774)/9</f>
        <v>45422.222222222219</v>
      </c>
      <c r="S774" s="24">
        <f>MAX(0,Q774*(1+inputs!$B$33)-MAX(0,inputs!$B$31*(R774-inputs!$B$30)))</f>
        <v>44341.001417962892</v>
      </c>
      <c r="T774" s="19">
        <f>$H774+(INT(COLUMN(T$1)/2) - 5) * ($A774-$H774)/9</f>
        <v>51777.777777777781</v>
      </c>
      <c r="U774" s="24">
        <f>MAX(0,S774*(1+inputs!$B$33)-MAX(0,inputs!$B$31*(T774-inputs!$B$30)))</f>
        <v>42162.676439232331</v>
      </c>
      <c r="V774" s="19">
        <f>$H774+(INT(COLUMN(V$1)/2) - 5) * ($A774-$H774)/9</f>
        <v>58133.333333333336</v>
      </c>
      <c r="W774" s="24">
        <f>MAX(0,U774*(1+inputs!$B$33)-MAX(0,inputs!$B$31*(V774-inputs!$B$30)))</f>
        <v>39379.676585820809</v>
      </c>
      <c r="X774" s="19">
        <f>$H774+(INT(COLUMN(X$1)/2) - 5) * ($A774-$H774)/9</f>
        <v>64488.888888888891</v>
      </c>
      <c r="Y774" s="24">
        <f>MAX(0,W774*(1+inputs!$B$33)-MAX(0,inputs!$B$31*(X774-inputs!$B$30)))</f>
        <v>35982.931734608115</v>
      </c>
      <c r="Z774" s="19">
        <f>IF(inputs!$B$27="YES",MAX(0,inputs!$B$31*(X774-inputs!$B$30)),0)</f>
        <v>0</v>
      </c>
      <c r="AA774" s="3">
        <f t="shared" si="53"/>
        <v>26482.25</v>
      </c>
      <c r="AB774" s="1">
        <f t="shared" si="54"/>
        <v>0.42</v>
      </c>
      <c r="AC774" s="8">
        <f t="shared" si="51"/>
        <v>50717.75</v>
      </c>
    </row>
    <row r="775" spans="1:29" x14ac:dyDescent="0.2">
      <c r="A775" s="11">
        <f t="shared" si="52"/>
        <v>77300</v>
      </c>
      <c r="B775" s="15">
        <f>inputs!$C$3-MAX(0,MIN((calculations!A775-inputs!$B$8)*0.5,inputs!$C$3))+IF(AND(inputs!$B$23="YES",A775&lt;=inputs!$B$25),inputs!$B$24,0)</f>
        <v>12570</v>
      </c>
      <c r="C775" s="15">
        <f>MAX(0,MIN(A775-B775,inputs!$C$4)*inputs!$B$3)</f>
        <v>7540</v>
      </c>
      <c r="D775" s="16">
        <f>MAX(0,(MIN(A775,inputs!$C$5)-(inputs!$C$4+B775))*inputs!$B$4)</f>
        <v>10812</v>
      </c>
      <c r="E775" s="16">
        <f>MAX(0, (calculations!A775-inputs!$C$5)*inputs!$B$5)</f>
        <v>0</v>
      </c>
      <c r="F775" s="19">
        <f>MAX(0,inputs!$B$13*(MIN(calculations!A775,inputs!$C$14)-inputs!$C$13))+MAX(0,inputs!$B$14*(calculations!A775-inputs!$C$14))</f>
        <v>5535.85</v>
      </c>
      <c r="G775" s="22">
        <f>MAX(MIN((calculations!A775-inputs!$B$21)/10000,100%),0) * inputs!$B$18</f>
        <v>2636.4</v>
      </c>
      <c r="H775" s="24">
        <f>MIN(inputs!$B$32,A775)</f>
        <v>20000</v>
      </c>
      <c r="I775" s="24">
        <f>inputs!$B$29*(1+inputs!$B$33)-MAX(0,inputs!$B$31*(H775-inputs!$B$30))</f>
        <v>46486.999999999993</v>
      </c>
      <c r="J775" s="19">
        <f>$H775+(INT(COLUMN(J$1)/2) - 5) * ($A775-$H775)/9</f>
        <v>20000</v>
      </c>
      <c r="K775" s="24">
        <f>MAX(0,I775*(1+inputs!$B$33)-MAX(0,inputs!$B$31*(J775-inputs!$B$30)))</f>
        <v>47184.304999999986</v>
      </c>
      <c r="L775" s="19">
        <f>$H775+(INT(COLUMN(L$1)/2) - 5) * ($A775-$H775)/9</f>
        <v>26366.666666666668</v>
      </c>
      <c r="M775" s="24">
        <f>MAX(0,K775*(1+inputs!$B$33)-MAX(0,inputs!$B$31*(L775-inputs!$B$30)))</f>
        <v>47335.629574999977</v>
      </c>
      <c r="N775" s="19">
        <f>$H775+(INT(COLUMN(N$1)/2) - 5) * ($A775-$H775)/9</f>
        <v>32733.333333333336</v>
      </c>
      <c r="O775" s="24">
        <f>MAX(0,M775*(1+inputs!$B$33)-MAX(0,inputs!$B$31*(N775-inputs!$B$30)))</f>
        <v>46916.224018624969</v>
      </c>
      <c r="P775" s="19">
        <f>$H775+(INT(COLUMN(P$1)/2) - 5) * ($A775-$H775)/9</f>
        <v>39100</v>
      </c>
      <c r="Q775" s="24">
        <f>MAX(0,O775*(1+inputs!$B$33)-MAX(0,inputs!$B$31*(P775-inputs!$B$30)))</f>
        <v>45917.527378904335</v>
      </c>
      <c r="R775" s="19">
        <f>$H775+(INT(COLUMN(R$1)/2) - 5) * ($A775-$H775)/9</f>
        <v>45466.666666666672</v>
      </c>
      <c r="S775" s="24">
        <f>MAX(0,Q775*(1+inputs!$B$33)-MAX(0,inputs!$B$31*(R775-inputs!$B$30)))</f>
        <v>44330.850289587892</v>
      </c>
      <c r="T775" s="19">
        <f>$H775+(INT(COLUMN(T$1)/2) - 5) * ($A775-$H775)/9</f>
        <v>51833.333333333328</v>
      </c>
      <c r="U775" s="24">
        <f>MAX(0,S775*(1+inputs!$B$33)-MAX(0,inputs!$B$31*(T775-inputs!$B$30)))</f>
        <v>42147.373043931701</v>
      </c>
      <c r="V775" s="19">
        <f>$H775+(INT(COLUMN(V$1)/2) - 5) * ($A775-$H775)/9</f>
        <v>58200</v>
      </c>
      <c r="W775" s="24">
        <f>MAX(0,U775*(1+inputs!$B$33)-MAX(0,inputs!$B$31*(V775-inputs!$B$30)))</f>
        <v>39358.143639590671</v>
      </c>
      <c r="X775" s="19">
        <f>$H775+(INT(COLUMN(X$1)/2) - 5) * ($A775-$H775)/9</f>
        <v>64566.666666666664</v>
      </c>
      <c r="Y775" s="24">
        <f>MAX(0,W775*(1+inputs!$B$33)-MAX(0,inputs!$B$31*(X775-inputs!$B$30)))</f>
        <v>35954.075794184522</v>
      </c>
      <c r="Z775" s="19">
        <f>IF(inputs!$B$27="YES",MAX(0,inputs!$B$31*(X775-inputs!$B$30)),0)</f>
        <v>0</v>
      </c>
      <c r="AA775" s="3">
        <f t="shared" si="53"/>
        <v>26524.25</v>
      </c>
      <c r="AB775" s="1">
        <f t="shared" si="54"/>
        <v>0.42</v>
      </c>
      <c r="AC775" s="8">
        <f t="shared" si="51"/>
        <v>50775.75</v>
      </c>
    </row>
    <row r="776" spans="1:29" x14ac:dyDescent="0.2">
      <c r="A776" s="11">
        <f t="shared" si="52"/>
        <v>77400</v>
      </c>
      <c r="B776" s="15">
        <f>inputs!$C$3-MAX(0,MIN((calculations!A776-inputs!$B$8)*0.5,inputs!$C$3))+IF(AND(inputs!$B$23="YES",A776&lt;=inputs!$B$25),inputs!$B$24,0)</f>
        <v>12570</v>
      </c>
      <c r="C776" s="15">
        <f>MAX(0,MIN(A776-B776,inputs!$C$4)*inputs!$B$3)</f>
        <v>7540</v>
      </c>
      <c r="D776" s="16">
        <f>MAX(0,(MIN(A776,inputs!$C$5)-(inputs!$C$4+B776))*inputs!$B$4)</f>
        <v>10852</v>
      </c>
      <c r="E776" s="16">
        <f>MAX(0, (calculations!A776-inputs!$C$5)*inputs!$B$5)</f>
        <v>0</v>
      </c>
      <c r="F776" s="19">
        <f>MAX(0,inputs!$B$13*(MIN(calculations!A776,inputs!$C$14)-inputs!$C$13))+MAX(0,inputs!$B$14*(calculations!A776-inputs!$C$14))</f>
        <v>5537.85</v>
      </c>
      <c r="G776" s="22">
        <f>MAX(MIN((calculations!A776-inputs!$B$21)/10000,100%),0) * inputs!$B$18</f>
        <v>2636.4</v>
      </c>
      <c r="H776" s="24">
        <f>MIN(inputs!$B$32,A776)</f>
        <v>20000</v>
      </c>
      <c r="I776" s="24">
        <f>inputs!$B$29*(1+inputs!$B$33)-MAX(0,inputs!$B$31*(H776-inputs!$B$30))</f>
        <v>46486.999999999993</v>
      </c>
      <c r="J776" s="19">
        <f>$H776+(INT(COLUMN(J$1)/2) - 5) * ($A776-$H776)/9</f>
        <v>20000</v>
      </c>
      <c r="K776" s="24">
        <f>MAX(0,I776*(1+inputs!$B$33)-MAX(0,inputs!$B$31*(J776-inputs!$B$30)))</f>
        <v>47184.304999999986</v>
      </c>
      <c r="L776" s="19">
        <f>$H776+(INT(COLUMN(L$1)/2) - 5) * ($A776-$H776)/9</f>
        <v>26377.777777777777</v>
      </c>
      <c r="M776" s="24">
        <f>MAX(0,K776*(1+inputs!$B$33)-MAX(0,inputs!$B$31*(L776-inputs!$B$30)))</f>
        <v>47334.629574999977</v>
      </c>
      <c r="N776" s="19">
        <f>$H776+(INT(COLUMN(N$1)/2) - 5) * ($A776-$H776)/9</f>
        <v>32755.555555555555</v>
      </c>
      <c r="O776" s="24">
        <f>MAX(0,M776*(1+inputs!$B$33)-MAX(0,inputs!$B$31*(N776-inputs!$B$30)))</f>
        <v>46913.20901862497</v>
      </c>
      <c r="P776" s="19">
        <f>$H776+(INT(COLUMN(P$1)/2) - 5) * ($A776-$H776)/9</f>
        <v>39133.333333333328</v>
      </c>
      <c r="Q776" s="24">
        <f>MAX(0,O776*(1+inputs!$B$33)-MAX(0,inputs!$B$31*(P776-inputs!$B$30)))</f>
        <v>45911.467153904334</v>
      </c>
      <c r="R776" s="19">
        <f>$H776+(INT(COLUMN(R$1)/2) - 5) * ($A776-$H776)/9</f>
        <v>45511.111111111109</v>
      </c>
      <c r="S776" s="24">
        <f>MAX(0,Q776*(1+inputs!$B$33)-MAX(0,inputs!$B$31*(R776-inputs!$B$30)))</f>
        <v>44320.699161212891</v>
      </c>
      <c r="T776" s="19">
        <f>$H776+(INT(COLUMN(T$1)/2) - 5) * ($A776-$H776)/9</f>
        <v>51888.888888888891</v>
      </c>
      <c r="U776" s="24">
        <f>MAX(0,S776*(1+inputs!$B$33)-MAX(0,inputs!$B$31*(T776-inputs!$B$30)))</f>
        <v>42132.069648631077</v>
      </c>
      <c r="V776" s="19">
        <f>$H776+(INT(COLUMN(V$1)/2) - 5) * ($A776-$H776)/9</f>
        <v>58266.666666666664</v>
      </c>
      <c r="W776" s="24">
        <f>MAX(0,U776*(1+inputs!$B$33)-MAX(0,inputs!$B$31*(V776-inputs!$B$30)))</f>
        <v>39336.610693360533</v>
      </c>
      <c r="X776" s="19">
        <f>$H776+(INT(COLUMN(X$1)/2) - 5) * ($A776-$H776)/9</f>
        <v>64644.444444444445</v>
      </c>
      <c r="Y776" s="24">
        <f>MAX(0,W776*(1+inputs!$B$33)-MAX(0,inputs!$B$31*(X776-inputs!$B$30)))</f>
        <v>35925.219853760937</v>
      </c>
      <c r="Z776" s="19">
        <f>IF(inputs!$B$27="YES",MAX(0,inputs!$B$31*(X776-inputs!$B$30)),0)</f>
        <v>0</v>
      </c>
      <c r="AA776" s="3">
        <f t="shared" si="53"/>
        <v>26566.25</v>
      </c>
      <c r="AB776" s="1">
        <f t="shared" si="54"/>
        <v>0.42</v>
      </c>
      <c r="AC776" s="8">
        <f t="shared" si="51"/>
        <v>50833.75</v>
      </c>
    </row>
    <row r="777" spans="1:29" x14ac:dyDescent="0.2">
      <c r="A777" s="11">
        <f t="shared" si="52"/>
        <v>77500</v>
      </c>
      <c r="B777" s="15">
        <f>inputs!$C$3-MAX(0,MIN((calculations!A777-inputs!$B$8)*0.5,inputs!$C$3))+IF(AND(inputs!$B$23="YES",A777&lt;=inputs!$B$25),inputs!$B$24,0)</f>
        <v>12570</v>
      </c>
      <c r="C777" s="15">
        <f>MAX(0,MIN(A777-B777,inputs!$C$4)*inputs!$B$3)</f>
        <v>7540</v>
      </c>
      <c r="D777" s="16">
        <f>MAX(0,(MIN(A777,inputs!$C$5)-(inputs!$C$4+B777))*inputs!$B$4)</f>
        <v>10892</v>
      </c>
      <c r="E777" s="16">
        <f>MAX(0, (calculations!A777-inputs!$C$5)*inputs!$B$5)</f>
        <v>0</v>
      </c>
      <c r="F777" s="19">
        <f>MAX(0,inputs!$B$13*(MIN(calculations!A777,inputs!$C$14)-inputs!$C$13))+MAX(0,inputs!$B$14*(calculations!A777-inputs!$C$14))</f>
        <v>5539.85</v>
      </c>
      <c r="G777" s="22">
        <f>MAX(MIN((calculations!A777-inputs!$B$21)/10000,100%),0) * inputs!$B$18</f>
        <v>2636.4</v>
      </c>
      <c r="H777" s="24">
        <f>MIN(inputs!$B$32,A777)</f>
        <v>20000</v>
      </c>
      <c r="I777" s="24">
        <f>inputs!$B$29*(1+inputs!$B$33)-MAX(0,inputs!$B$31*(H777-inputs!$B$30))</f>
        <v>46486.999999999993</v>
      </c>
      <c r="J777" s="19">
        <f>$H777+(INT(COLUMN(J$1)/2) - 5) * ($A777-$H777)/9</f>
        <v>20000</v>
      </c>
      <c r="K777" s="24">
        <f>MAX(0,I777*(1+inputs!$B$33)-MAX(0,inputs!$B$31*(J777-inputs!$B$30)))</f>
        <v>47184.304999999986</v>
      </c>
      <c r="L777" s="19">
        <f>$H777+(INT(COLUMN(L$1)/2) - 5) * ($A777-$H777)/9</f>
        <v>26388.888888888891</v>
      </c>
      <c r="M777" s="24">
        <f>MAX(0,K777*(1+inputs!$B$33)-MAX(0,inputs!$B$31*(L777-inputs!$B$30)))</f>
        <v>47333.629574999977</v>
      </c>
      <c r="N777" s="19">
        <f>$H777+(INT(COLUMN(N$1)/2) - 5) * ($A777-$H777)/9</f>
        <v>32777.777777777781</v>
      </c>
      <c r="O777" s="24">
        <f>MAX(0,M777*(1+inputs!$B$33)-MAX(0,inputs!$B$31*(N777-inputs!$B$30)))</f>
        <v>46910.19401862497</v>
      </c>
      <c r="P777" s="19">
        <f>$H777+(INT(COLUMN(P$1)/2) - 5) * ($A777-$H777)/9</f>
        <v>39166.666666666672</v>
      </c>
      <c r="Q777" s="24">
        <f>MAX(0,O777*(1+inputs!$B$33)-MAX(0,inputs!$B$31*(P777-inputs!$B$30)))</f>
        <v>45905.40692890434</v>
      </c>
      <c r="R777" s="19">
        <f>$H777+(INT(COLUMN(R$1)/2) - 5) * ($A777-$H777)/9</f>
        <v>45555.555555555555</v>
      </c>
      <c r="S777" s="24">
        <f>MAX(0,Q777*(1+inputs!$B$33)-MAX(0,inputs!$B$31*(R777-inputs!$B$30)))</f>
        <v>44310.548032837898</v>
      </c>
      <c r="T777" s="19">
        <f>$H777+(INT(COLUMN(T$1)/2) - 5) * ($A777-$H777)/9</f>
        <v>51944.444444444445</v>
      </c>
      <c r="U777" s="24">
        <f>MAX(0,S777*(1+inputs!$B$33)-MAX(0,inputs!$B$31*(T777-inputs!$B$30)))</f>
        <v>42116.766253330461</v>
      </c>
      <c r="V777" s="19">
        <f>$H777+(INT(COLUMN(V$1)/2) - 5) * ($A777-$H777)/9</f>
        <v>58333.333333333336</v>
      </c>
      <c r="W777" s="24">
        <f>MAX(0,U777*(1+inputs!$B$33)-MAX(0,inputs!$B$31*(V777-inputs!$B$30)))</f>
        <v>39315.07774713041</v>
      </c>
      <c r="X777" s="19">
        <f>$H777+(INT(COLUMN(X$1)/2) - 5) * ($A777-$H777)/9</f>
        <v>64722.222222222219</v>
      </c>
      <c r="Y777" s="24">
        <f>MAX(0,W777*(1+inputs!$B$33)-MAX(0,inputs!$B$31*(X777-inputs!$B$30)))</f>
        <v>35896.363913337358</v>
      </c>
      <c r="Z777" s="19">
        <f>IF(inputs!$B$27="YES",MAX(0,inputs!$B$31*(X777-inputs!$B$30)),0)</f>
        <v>0</v>
      </c>
      <c r="AA777" s="3">
        <f t="shared" si="53"/>
        <v>26608.25</v>
      </c>
      <c r="AB777" s="1">
        <f t="shared" si="54"/>
        <v>0.42</v>
      </c>
      <c r="AC777" s="8">
        <f t="shared" si="51"/>
        <v>50891.75</v>
      </c>
    </row>
    <row r="778" spans="1:29" x14ac:dyDescent="0.2">
      <c r="A778" s="11">
        <f t="shared" si="52"/>
        <v>77600</v>
      </c>
      <c r="B778" s="15">
        <f>inputs!$C$3-MAX(0,MIN((calculations!A778-inputs!$B$8)*0.5,inputs!$C$3))+IF(AND(inputs!$B$23="YES",A778&lt;=inputs!$B$25),inputs!$B$24,0)</f>
        <v>12570</v>
      </c>
      <c r="C778" s="15">
        <f>MAX(0,MIN(A778-B778,inputs!$C$4)*inputs!$B$3)</f>
        <v>7540</v>
      </c>
      <c r="D778" s="16">
        <f>MAX(0,(MIN(A778,inputs!$C$5)-(inputs!$C$4+B778))*inputs!$B$4)</f>
        <v>10932</v>
      </c>
      <c r="E778" s="16">
        <f>MAX(0, (calculations!A778-inputs!$C$5)*inputs!$B$5)</f>
        <v>0</v>
      </c>
      <c r="F778" s="19">
        <f>MAX(0,inputs!$B$13*(MIN(calculations!A778,inputs!$C$14)-inputs!$C$13))+MAX(0,inputs!$B$14*(calculations!A778-inputs!$C$14))</f>
        <v>5541.85</v>
      </c>
      <c r="G778" s="22">
        <f>MAX(MIN((calculations!A778-inputs!$B$21)/10000,100%),0) * inputs!$B$18</f>
        <v>2636.4</v>
      </c>
      <c r="H778" s="24">
        <f>MIN(inputs!$B$32,A778)</f>
        <v>20000</v>
      </c>
      <c r="I778" s="24">
        <f>inputs!$B$29*(1+inputs!$B$33)-MAX(0,inputs!$B$31*(H778-inputs!$B$30))</f>
        <v>46486.999999999993</v>
      </c>
      <c r="J778" s="19">
        <f>$H778+(INT(COLUMN(J$1)/2) - 5) * ($A778-$H778)/9</f>
        <v>20000</v>
      </c>
      <c r="K778" s="24">
        <f>MAX(0,I778*(1+inputs!$B$33)-MAX(0,inputs!$B$31*(J778-inputs!$B$30)))</f>
        <v>47184.304999999986</v>
      </c>
      <c r="L778" s="19">
        <f>$H778+(INT(COLUMN(L$1)/2) - 5) * ($A778-$H778)/9</f>
        <v>26400</v>
      </c>
      <c r="M778" s="24">
        <f>MAX(0,K778*(1+inputs!$B$33)-MAX(0,inputs!$B$31*(L778-inputs!$B$30)))</f>
        <v>47332.629574999977</v>
      </c>
      <c r="N778" s="19">
        <f>$H778+(INT(COLUMN(N$1)/2) - 5) * ($A778-$H778)/9</f>
        <v>32800</v>
      </c>
      <c r="O778" s="24">
        <f>MAX(0,M778*(1+inputs!$B$33)-MAX(0,inputs!$B$31*(N778-inputs!$B$30)))</f>
        <v>46907.179018624971</v>
      </c>
      <c r="P778" s="19">
        <f>$H778+(INT(COLUMN(P$1)/2) - 5) * ($A778-$H778)/9</f>
        <v>39200</v>
      </c>
      <c r="Q778" s="24">
        <f>MAX(0,O778*(1+inputs!$B$33)-MAX(0,inputs!$B$31*(P778-inputs!$B$30)))</f>
        <v>45899.346703904339</v>
      </c>
      <c r="R778" s="19">
        <f>$H778+(INT(COLUMN(R$1)/2) - 5) * ($A778-$H778)/9</f>
        <v>45600</v>
      </c>
      <c r="S778" s="24">
        <f>MAX(0,Q778*(1+inputs!$B$33)-MAX(0,inputs!$B$31*(R778-inputs!$B$30)))</f>
        <v>44300.396904462898</v>
      </c>
      <c r="T778" s="19">
        <f>$H778+(INT(COLUMN(T$1)/2) - 5) * ($A778-$H778)/9</f>
        <v>52000</v>
      </c>
      <c r="U778" s="24">
        <f>MAX(0,S778*(1+inputs!$B$33)-MAX(0,inputs!$B$31*(T778-inputs!$B$30)))</f>
        <v>42101.462858029838</v>
      </c>
      <c r="V778" s="19">
        <f>$H778+(INT(COLUMN(V$1)/2) - 5) * ($A778-$H778)/9</f>
        <v>58400</v>
      </c>
      <c r="W778" s="24">
        <f>MAX(0,U778*(1+inputs!$B$33)-MAX(0,inputs!$B$31*(V778-inputs!$B$30)))</f>
        <v>39293.544800900279</v>
      </c>
      <c r="X778" s="19">
        <f>$H778+(INT(COLUMN(X$1)/2) - 5) * ($A778-$H778)/9</f>
        <v>64800</v>
      </c>
      <c r="Y778" s="24">
        <f>MAX(0,W778*(1+inputs!$B$33)-MAX(0,inputs!$B$31*(X778-inputs!$B$30)))</f>
        <v>35867.50797291378</v>
      </c>
      <c r="Z778" s="19">
        <f>IF(inputs!$B$27="YES",MAX(0,inputs!$B$31*(X778-inputs!$B$30)),0)</f>
        <v>0</v>
      </c>
      <c r="AA778" s="3">
        <f t="shared" si="53"/>
        <v>26650.25</v>
      </c>
      <c r="AB778" s="1">
        <f t="shared" si="54"/>
        <v>0.42</v>
      </c>
      <c r="AC778" s="8">
        <f t="shared" si="51"/>
        <v>50949.75</v>
      </c>
    </row>
    <row r="779" spans="1:29" x14ac:dyDescent="0.2">
      <c r="A779" s="11">
        <f t="shared" si="52"/>
        <v>77700</v>
      </c>
      <c r="B779" s="15">
        <f>inputs!$C$3-MAX(0,MIN((calculations!A779-inputs!$B$8)*0.5,inputs!$C$3))+IF(AND(inputs!$B$23="YES",A779&lt;=inputs!$B$25),inputs!$B$24,0)</f>
        <v>12570</v>
      </c>
      <c r="C779" s="15">
        <f>MAX(0,MIN(A779-B779,inputs!$C$4)*inputs!$B$3)</f>
        <v>7540</v>
      </c>
      <c r="D779" s="16">
        <f>MAX(0,(MIN(A779,inputs!$C$5)-(inputs!$C$4+B779))*inputs!$B$4)</f>
        <v>10972</v>
      </c>
      <c r="E779" s="16">
        <f>MAX(0, (calculations!A779-inputs!$C$5)*inputs!$B$5)</f>
        <v>0</v>
      </c>
      <c r="F779" s="19">
        <f>MAX(0,inputs!$B$13*(MIN(calculations!A779,inputs!$C$14)-inputs!$C$13))+MAX(0,inputs!$B$14*(calculations!A779-inputs!$C$14))</f>
        <v>5543.85</v>
      </c>
      <c r="G779" s="22">
        <f>MAX(MIN((calculations!A779-inputs!$B$21)/10000,100%),0) * inputs!$B$18</f>
        <v>2636.4</v>
      </c>
      <c r="H779" s="24">
        <f>MIN(inputs!$B$32,A779)</f>
        <v>20000</v>
      </c>
      <c r="I779" s="24">
        <f>inputs!$B$29*(1+inputs!$B$33)-MAX(0,inputs!$B$31*(H779-inputs!$B$30))</f>
        <v>46486.999999999993</v>
      </c>
      <c r="J779" s="19">
        <f>$H779+(INT(COLUMN(J$1)/2) - 5) * ($A779-$H779)/9</f>
        <v>20000</v>
      </c>
      <c r="K779" s="24">
        <f>MAX(0,I779*(1+inputs!$B$33)-MAX(0,inputs!$B$31*(J779-inputs!$B$30)))</f>
        <v>47184.304999999986</v>
      </c>
      <c r="L779" s="19">
        <f>$H779+(INT(COLUMN(L$1)/2) - 5) * ($A779-$H779)/9</f>
        <v>26411.111111111109</v>
      </c>
      <c r="M779" s="24">
        <f>MAX(0,K779*(1+inputs!$B$33)-MAX(0,inputs!$B$31*(L779-inputs!$B$30)))</f>
        <v>47331.629574999977</v>
      </c>
      <c r="N779" s="19">
        <f>$H779+(INT(COLUMN(N$1)/2) - 5) * ($A779-$H779)/9</f>
        <v>32822.222222222219</v>
      </c>
      <c r="O779" s="24">
        <f>MAX(0,M779*(1+inputs!$B$33)-MAX(0,inputs!$B$31*(N779-inputs!$B$30)))</f>
        <v>46904.164018624972</v>
      </c>
      <c r="P779" s="19">
        <f>$H779+(INT(COLUMN(P$1)/2) - 5) * ($A779-$H779)/9</f>
        <v>39233.333333333328</v>
      </c>
      <c r="Q779" s="24">
        <f>MAX(0,O779*(1+inputs!$B$33)-MAX(0,inputs!$B$31*(P779-inputs!$B$30)))</f>
        <v>45893.286478904338</v>
      </c>
      <c r="R779" s="19">
        <f>$H779+(INT(COLUMN(R$1)/2) - 5) * ($A779-$H779)/9</f>
        <v>45644.444444444445</v>
      </c>
      <c r="S779" s="24">
        <f>MAX(0,Q779*(1+inputs!$B$33)-MAX(0,inputs!$B$31*(R779-inputs!$B$30)))</f>
        <v>44290.245776087897</v>
      </c>
      <c r="T779" s="19">
        <f>$H779+(INT(COLUMN(T$1)/2) - 5) * ($A779-$H779)/9</f>
        <v>52055.555555555555</v>
      </c>
      <c r="U779" s="24">
        <f>MAX(0,S779*(1+inputs!$B$33)-MAX(0,inputs!$B$31*(T779-inputs!$B$30)))</f>
        <v>42086.159462729207</v>
      </c>
      <c r="V779" s="19">
        <f>$H779+(INT(COLUMN(V$1)/2) - 5) * ($A779-$H779)/9</f>
        <v>58466.666666666664</v>
      </c>
      <c r="W779" s="24">
        <f>MAX(0,U779*(1+inputs!$B$33)-MAX(0,inputs!$B$31*(V779-inputs!$B$30)))</f>
        <v>39272.011854670141</v>
      </c>
      <c r="X779" s="19">
        <f>$H779+(INT(COLUMN(X$1)/2) - 5) * ($A779-$H779)/9</f>
        <v>64877.777777777781</v>
      </c>
      <c r="Y779" s="24">
        <f>MAX(0,W779*(1+inputs!$B$33)-MAX(0,inputs!$B$31*(X779-inputs!$B$30)))</f>
        <v>35838.652032490187</v>
      </c>
      <c r="Z779" s="19">
        <f>IF(inputs!$B$27="YES",MAX(0,inputs!$B$31*(X779-inputs!$B$30)),0)</f>
        <v>0</v>
      </c>
      <c r="AA779" s="3">
        <f t="shared" si="53"/>
        <v>26692.25</v>
      </c>
      <c r="AB779" s="1">
        <f t="shared" si="54"/>
        <v>0.42</v>
      </c>
      <c r="AC779" s="8">
        <f t="shared" si="51"/>
        <v>51007.75</v>
      </c>
    </row>
    <row r="780" spans="1:29" x14ac:dyDescent="0.2">
      <c r="A780" s="11">
        <f t="shared" si="52"/>
        <v>77800</v>
      </c>
      <c r="B780" s="15">
        <f>inputs!$C$3-MAX(0,MIN((calculations!A780-inputs!$B$8)*0.5,inputs!$C$3))+IF(AND(inputs!$B$23="YES",A780&lt;=inputs!$B$25),inputs!$B$24,0)</f>
        <v>12570</v>
      </c>
      <c r="C780" s="15">
        <f>MAX(0,MIN(A780-B780,inputs!$C$4)*inputs!$B$3)</f>
        <v>7540</v>
      </c>
      <c r="D780" s="16">
        <f>MAX(0,(MIN(A780,inputs!$C$5)-(inputs!$C$4+B780))*inputs!$B$4)</f>
        <v>11012</v>
      </c>
      <c r="E780" s="16">
        <f>MAX(0, (calculations!A780-inputs!$C$5)*inputs!$B$5)</f>
        <v>0</v>
      </c>
      <c r="F780" s="19">
        <f>MAX(0,inputs!$B$13*(MIN(calculations!A780,inputs!$C$14)-inputs!$C$13))+MAX(0,inputs!$B$14*(calculations!A780-inputs!$C$14))</f>
        <v>5545.85</v>
      </c>
      <c r="G780" s="22">
        <f>MAX(MIN((calculations!A780-inputs!$B$21)/10000,100%),0) * inputs!$B$18</f>
        <v>2636.4</v>
      </c>
      <c r="H780" s="24">
        <f>MIN(inputs!$B$32,A780)</f>
        <v>20000</v>
      </c>
      <c r="I780" s="24">
        <f>inputs!$B$29*(1+inputs!$B$33)-MAX(0,inputs!$B$31*(H780-inputs!$B$30))</f>
        <v>46486.999999999993</v>
      </c>
      <c r="J780" s="19">
        <f>$H780+(INT(COLUMN(J$1)/2) - 5) * ($A780-$H780)/9</f>
        <v>20000</v>
      </c>
      <c r="K780" s="24">
        <f>MAX(0,I780*(1+inputs!$B$33)-MAX(0,inputs!$B$31*(J780-inputs!$B$30)))</f>
        <v>47184.304999999986</v>
      </c>
      <c r="L780" s="19">
        <f>$H780+(INT(COLUMN(L$1)/2) - 5) * ($A780-$H780)/9</f>
        <v>26422.222222222223</v>
      </c>
      <c r="M780" s="24">
        <f>MAX(0,K780*(1+inputs!$B$33)-MAX(0,inputs!$B$31*(L780-inputs!$B$30)))</f>
        <v>47330.629574999977</v>
      </c>
      <c r="N780" s="19">
        <f>$H780+(INT(COLUMN(N$1)/2) - 5) * ($A780-$H780)/9</f>
        <v>32844.444444444445</v>
      </c>
      <c r="O780" s="24">
        <f>MAX(0,M780*(1+inputs!$B$33)-MAX(0,inputs!$B$31*(N780-inputs!$B$30)))</f>
        <v>46901.149018624972</v>
      </c>
      <c r="P780" s="19">
        <f>$H780+(INT(COLUMN(P$1)/2) - 5) * ($A780-$H780)/9</f>
        <v>39266.666666666672</v>
      </c>
      <c r="Q780" s="24">
        <f>MAX(0,O780*(1+inputs!$B$33)-MAX(0,inputs!$B$31*(P780-inputs!$B$30)))</f>
        <v>45887.226253904337</v>
      </c>
      <c r="R780" s="19">
        <f>$H780+(INT(COLUMN(R$1)/2) - 5) * ($A780-$H780)/9</f>
        <v>45688.888888888891</v>
      </c>
      <c r="S780" s="24">
        <f>MAX(0,Q780*(1+inputs!$B$33)-MAX(0,inputs!$B$31*(R780-inputs!$B$30)))</f>
        <v>44280.094647712896</v>
      </c>
      <c r="T780" s="19">
        <f>$H780+(INT(COLUMN(T$1)/2) - 5) * ($A780-$H780)/9</f>
        <v>52111.111111111109</v>
      </c>
      <c r="U780" s="24">
        <f>MAX(0,S780*(1+inputs!$B$33)-MAX(0,inputs!$B$31*(T780-inputs!$B$30)))</f>
        <v>42070.856067428584</v>
      </c>
      <c r="V780" s="19">
        <f>$H780+(INT(COLUMN(V$1)/2) - 5) * ($A780-$H780)/9</f>
        <v>58533.333333333336</v>
      </c>
      <c r="W780" s="24">
        <f>MAX(0,U780*(1+inputs!$B$33)-MAX(0,inputs!$B$31*(V780-inputs!$B$30)))</f>
        <v>39250.478908440004</v>
      </c>
      <c r="X780" s="19">
        <f>$H780+(INT(COLUMN(X$1)/2) - 5) * ($A780-$H780)/9</f>
        <v>64955.555555555555</v>
      </c>
      <c r="Y780" s="24">
        <f>MAX(0,W780*(1+inputs!$B$33)-MAX(0,inputs!$B$31*(X780-inputs!$B$30)))</f>
        <v>35809.796092066601</v>
      </c>
      <c r="Z780" s="19">
        <f>IF(inputs!$B$27="YES",MAX(0,inputs!$B$31*(X780-inputs!$B$30)),0)</f>
        <v>0</v>
      </c>
      <c r="AA780" s="3">
        <f t="shared" si="53"/>
        <v>26734.25</v>
      </c>
      <c r="AB780" s="1">
        <f t="shared" si="54"/>
        <v>0.42</v>
      </c>
      <c r="AC780" s="8">
        <f t="shared" si="51"/>
        <v>51065.75</v>
      </c>
    </row>
    <row r="781" spans="1:29" x14ac:dyDescent="0.2">
      <c r="A781" s="11">
        <f t="shared" si="52"/>
        <v>77900</v>
      </c>
      <c r="B781" s="15">
        <f>inputs!$C$3-MAX(0,MIN((calculations!A781-inputs!$B$8)*0.5,inputs!$C$3))+IF(AND(inputs!$B$23="YES",A781&lt;=inputs!$B$25),inputs!$B$24,0)</f>
        <v>12570</v>
      </c>
      <c r="C781" s="15">
        <f>MAX(0,MIN(A781-B781,inputs!$C$4)*inputs!$B$3)</f>
        <v>7540</v>
      </c>
      <c r="D781" s="16">
        <f>MAX(0,(MIN(A781,inputs!$C$5)-(inputs!$C$4+B781))*inputs!$B$4)</f>
        <v>11052</v>
      </c>
      <c r="E781" s="16">
        <f>MAX(0, (calculations!A781-inputs!$C$5)*inputs!$B$5)</f>
        <v>0</v>
      </c>
      <c r="F781" s="19">
        <f>MAX(0,inputs!$B$13*(MIN(calculations!A781,inputs!$C$14)-inputs!$C$13))+MAX(0,inputs!$B$14*(calculations!A781-inputs!$C$14))</f>
        <v>5547.85</v>
      </c>
      <c r="G781" s="22">
        <f>MAX(MIN((calculations!A781-inputs!$B$21)/10000,100%),0) * inputs!$B$18</f>
        <v>2636.4</v>
      </c>
      <c r="H781" s="24">
        <f>MIN(inputs!$B$32,A781)</f>
        <v>20000</v>
      </c>
      <c r="I781" s="24">
        <f>inputs!$B$29*(1+inputs!$B$33)-MAX(0,inputs!$B$31*(H781-inputs!$B$30))</f>
        <v>46486.999999999993</v>
      </c>
      <c r="J781" s="19">
        <f>$H781+(INT(COLUMN(J$1)/2) - 5) * ($A781-$H781)/9</f>
        <v>20000</v>
      </c>
      <c r="K781" s="24">
        <f>MAX(0,I781*(1+inputs!$B$33)-MAX(0,inputs!$B$31*(J781-inputs!$B$30)))</f>
        <v>47184.304999999986</v>
      </c>
      <c r="L781" s="19">
        <f>$H781+(INT(COLUMN(L$1)/2) - 5) * ($A781-$H781)/9</f>
        <v>26433.333333333332</v>
      </c>
      <c r="M781" s="24">
        <f>MAX(0,K781*(1+inputs!$B$33)-MAX(0,inputs!$B$31*(L781-inputs!$B$30)))</f>
        <v>47329.629574999977</v>
      </c>
      <c r="N781" s="19">
        <f>$H781+(INT(COLUMN(N$1)/2) - 5) * ($A781-$H781)/9</f>
        <v>32866.666666666664</v>
      </c>
      <c r="O781" s="24">
        <f>MAX(0,M781*(1+inputs!$B$33)-MAX(0,inputs!$B$31*(N781-inputs!$B$30)))</f>
        <v>46898.134018624973</v>
      </c>
      <c r="P781" s="19">
        <f>$H781+(INT(COLUMN(P$1)/2) - 5) * ($A781-$H781)/9</f>
        <v>39300</v>
      </c>
      <c r="Q781" s="24">
        <f>MAX(0,O781*(1+inputs!$B$33)-MAX(0,inputs!$B$31*(P781-inputs!$B$30)))</f>
        <v>45881.166028904343</v>
      </c>
      <c r="R781" s="19">
        <f>$H781+(INT(COLUMN(R$1)/2) - 5) * ($A781-$H781)/9</f>
        <v>45733.333333333328</v>
      </c>
      <c r="S781" s="24">
        <f>MAX(0,Q781*(1+inputs!$B$33)-MAX(0,inputs!$B$31*(R781-inputs!$B$30)))</f>
        <v>44269.943519337903</v>
      </c>
      <c r="T781" s="19">
        <f>$H781+(INT(COLUMN(T$1)/2) - 5) * ($A781-$H781)/9</f>
        <v>52166.666666666672</v>
      </c>
      <c r="U781" s="24">
        <f>MAX(0,S781*(1+inputs!$B$33)-MAX(0,inputs!$B$31*(T781-inputs!$B$30)))</f>
        <v>42055.552672127968</v>
      </c>
      <c r="V781" s="19">
        <f>$H781+(INT(COLUMN(V$1)/2) - 5) * ($A781-$H781)/9</f>
        <v>58600</v>
      </c>
      <c r="W781" s="24">
        <f>MAX(0,U781*(1+inputs!$B$33)-MAX(0,inputs!$B$31*(V781-inputs!$B$30)))</f>
        <v>39228.94596220988</v>
      </c>
      <c r="X781" s="19">
        <f>$H781+(INT(COLUMN(X$1)/2) - 5) * ($A781-$H781)/9</f>
        <v>65033.333333333336</v>
      </c>
      <c r="Y781" s="24">
        <f>MAX(0,W781*(1+inputs!$B$33)-MAX(0,inputs!$B$31*(X781-inputs!$B$30)))</f>
        <v>35780.940151643023</v>
      </c>
      <c r="Z781" s="19">
        <f>IF(inputs!$B$27="YES",MAX(0,inputs!$B$31*(X781-inputs!$B$30)),0)</f>
        <v>0</v>
      </c>
      <c r="AA781" s="3">
        <f t="shared" si="53"/>
        <v>26776.25</v>
      </c>
      <c r="AB781" s="1">
        <f t="shared" si="54"/>
        <v>0.42</v>
      </c>
      <c r="AC781" s="8">
        <f t="shared" si="51"/>
        <v>51123.75</v>
      </c>
    </row>
    <row r="782" spans="1:29" x14ac:dyDescent="0.2">
      <c r="A782" s="11">
        <f t="shared" si="52"/>
        <v>78000</v>
      </c>
      <c r="B782" s="15">
        <f>inputs!$C$3-MAX(0,MIN((calculations!A782-inputs!$B$8)*0.5,inputs!$C$3))+IF(AND(inputs!$B$23="YES",A782&lt;=inputs!$B$25),inputs!$B$24,0)</f>
        <v>12570</v>
      </c>
      <c r="C782" s="15">
        <f>MAX(0,MIN(A782-B782,inputs!$C$4)*inputs!$B$3)</f>
        <v>7540</v>
      </c>
      <c r="D782" s="16">
        <f>MAX(0,(MIN(A782,inputs!$C$5)-(inputs!$C$4+B782))*inputs!$B$4)</f>
        <v>11092</v>
      </c>
      <c r="E782" s="16">
        <f>MAX(0, (calculations!A782-inputs!$C$5)*inputs!$B$5)</f>
        <v>0</v>
      </c>
      <c r="F782" s="19">
        <f>MAX(0,inputs!$B$13*(MIN(calculations!A782,inputs!$C$14)-inputs!$C$13))+MAX(0,inputs!$B$14*(calculations!A782-inputs!$C$14))</f>
        <v>5549.85</v>
      </c>
      <c r="G782" s="22">
        <f>MAX(MIN((calculations!A782-inputs!$B$21)/10000,100%),0) * inputs!$B$18</f>
        <v>2636.4</v>
      </c>
      <c r="H782" s="24">
        <f>MIN(inputs!$B$32,A782)</f>
        <v>20000</v>
      </c>
      <c r="I782" s="24">
        <f>inputs!$B$29*(1+inputs!$B$33)-MAX(0,inputs!$B$31*(H782-inputs!$B$30))</f>
        <v>46486.999999999993</v>
      </c>
      <c r="J782" s="19">
        <f>$H782+(INT(COLUMN(J$1)/2) - 5) * ($A782-$H782)/9</f>
        <v>20000</v>
      </c>
      <c r="K782" s="24">
        <f>MAX(0,I782*(1+inputs!$B$33)-MAX(0,inputs!$B$31*(J782-inputs!$B$30)))</f>
        <v>47184.304999999986</v>
      </c>
      <c r="L782" s="19">
        <f>$H782+(INT(COLUMN(L$1)/2) - 5) * ($A782-$H782)/9</f>
        <v>26444.444444444445</v>
      </c>
      <c r="M782" s="24">
        <f>MAX(0,K782*(1+inputs!$B$33)-MAX(0,inputs!$B$31*(L782-inputs!$B$30)))</f>
        <v>47328.629574999977</v>
      </c>
      <c r="N782" s="19">
        <f>$H782+(INT(COLUMN(N$1)/2) - 5) * ($A782-$H782)/9</f>
        <v>32888.888888888891</v>
      </c>
      <c r="O782" s="24">
        <f>MAX(0,M782*(1+inputs!$B$33)-MAX(0,inputs!$B$31*(N782-inputs!$B$30)))</f>
        <v>46895.119018624973</v>
      </c>
      <c r="P782" s="19">
        <f>$H782+(INT(COLUMN(P$1)/2) - 5) * ($A782-$H782)/9</f>
        <v>39333.333333333328</v>
      </c>
      <c r="Q782" s="24">
        <f>MAX(0,O782*(1+inputs!$B$33)-MAX(0,inputs!$B$31*(P782-inputs!$B$30)))</f>
        <v>45875.105803904342</v>
      </c>
      <c r="R782" s="19">
        <f>$H782+(INT(COLUMN(R$1)/2) - 5) * ($A782-$H782)/9</f>
        <v>45777.777777777781</v>
      </c>
      <c r="S782" s="24">
        <f>MAX(0,Q782*(1+inputs!$B$33)-MAX(0,inputs!$B$31*(R782-inputs!$B$30)))</f>
        <v>44259.792390962903</v>
      </c>
      <c r="T782" s="19">
        <f>$H782+(INT(COLUMN(T$1)/2) - 5) * ($A782-$H782)/9</f>
        <v>52222.222222222219</v>
      </c>
      <c r="U782" s="24">
        <f>MAX(0,S782*(1+inputs!$B$33)-MAX(0,inputs!$B$31*(T782-inputs!$B$30)))</f>
        <v>42040.249276827337</v>
      </c>
      <c r="V782" s="19">
        <f>$H782+(INT(COLUMN(V$1)/2) - 5) * ($A782-$H782)/9</f>
        <v>58666.666666666664</v>
      </c>
      <c r="W782" s="24">
        <f>MAX(0,U782*(1+inputs!$B$33)-MAX(0,inputs!$B$31*(V782-inputs!$B$30)))</f>
        <v>39207.413015979742</v>
      </c>
      <c r="X782" s="19">
        <f>$H782+(INT(COLUMN(X$1)/2) - 5) * ($A782-$H782)/9</f>
        <v>65111.111111111109</v>
      </c>
      <c r="Y782" s="24">
        <f>MAX(0,W782*(1+inputs!$B$33)-MAX(0,inputs!$B$31*(X782-inputs!$B$30)))</f>
        <v>35752.08421121943</v>
      </c>
      <c r="Z782" s="19">
        <f>IF(inputs!$B$27="YES",MAX(0,inputs!$B$31*(X782-inputs!$B$30)),0)</f>
        <v>0</v>
      </c>
      <c r="AA782" s="3">
        <f t="shared" si="53"/>
        <v>26818.25</v>
      </c>
      <c r="AB782" s="1">
        <f t="shared" si="54"/>
        <v>0.42</v>
      </c>
      <c r="AC782" s="8">
        <f t="shared" si="51"/>
        <v>51181.75</v>
      </c>
    </row>
    <row r="783" spans="1:29" x14ac:dyDescent="0.2">
      <c r="A783" s="11">
        <f t="shared" si="52"/>
        <v>78100</v>
      </c>
      <c r="B783" s="15">
        <f>inputs!$C$3-MAX(0,MIN((calculations!A783-inputs!$B$8)*0.5,inputs!$C$3))+IF(AND(inputs!$B$23="YES",A783&lt;=inputs!$B$25),inputs!$B$24,0)</f>
        <v>12570</v>
      </c>
      <c r="C783" s="15">
        <f>MAX(0,MIN(A783-B783,inputs!$C$4)*inputs!$B$3)</f>
        <v>7540</v>
      </c>
      <c r="D783" s="16">
        <f>MAX(0,(MIN(A783,inputs!$C$5)-(inputs!$C$4+B783))*inputs!$B$4)</f>
        <v>11132</v>
      </c>
      <c r="E783" s="16">
        <f>MAX(0, (calculations!A783-inputs!$C$5)*inputs!$B$5)</f>
        <v>0</v>
      </c>
      <c r="F783" s="19">
        <f>MAX(0,inputs!$B$13*(MIN(calculations!A783,inputs!$C$14)-inputs!$C$13))+MAX(0,inputs!$B$14*(calculations!A783-inputs!$C$14))</f>
        <v>5551.85</v>
      </c>
      <c r="G783" s="22">
        <f>MAX(MIN((calculations!A783-inputs!$B$21)/10000,100%),0) * inputs!$B$18</f>
        <v>2636.4</v>
      </c>
      <c r="H783" s="24">
        <f>MIN(inputs!$B$32,A783)</f>
        <v>20000</v>
      </c>
      <c r="I783" s="24">
        <f>inputs!$B$29*(1+inputs!$B$33)-MAX(0,inputs!$B$31*(H783-inputs!$B$30))</f>
        <v>46486.999999999993</v>
      </c>
      <c r="J783" s="19">
        <f>$H783+(INT(COLUMN(J$1)/2) - 5) * ($A783-$H783)/9</f>
        <v>20000</v>
      </c>
      <c r="K783" s="24">
        <f>MAX(0,I783*(1+inputs!$B$33)-MAX(0,inputs!$B$31*(J783-inputs!$B$30)))</f>
        <v>47184.304999999986</v>
      </c>
      <c r="L783" s="19">
        <f>$H783+(INT(COLUMN(L$1)/2) - 5) * ($A783-$H783)/9</f>
        <v>26455.555555555555</v>
      </c>
      <c r="M783" s="24">
        <f>MAX(0,K783*(1+inputs!$B$33)-MAX(0,inputs!$B$31*(L783-inputs!$B$30)))</f>
        <v>47327.629574999977</v>
      </c>
      <c r="N783" s="19">
        <f>$H783+(INT(COLUMN(N$1)/2) - 5) * ($A783-$H783)/9</f>
        <v>32911.111111111109</v>
      </c>
      <c r="O783" s="24">
        <f>MAX(0,M783*(1+inputs!$B$33)-MAX(0,inputs!$B$31*(N783-inputs!$B$30)))</f>
        <v>46892.104018624967</v>
      </c>
      <c r="P783" s="19">
        <f>$H783+(INT(COLUMN(P$1)/2) - 5) * ($A783-$H783)/9</f>
        <v>39366.666666666672</v>
      </c>
      <c r="Q783" s="24">
        <f>MAX(0,O783*(1+inputs!$B$33)-MAX(0,inputs!$B$31*(P783-inputs!$B$30)))</f>
        <v>45869.045578904334</v>
      </c>
      <c r="R783" s="19">
        <f>$H783+(INT(COLUMN(R$1)/2) - 5) * ($A783-$H783)/9</f>
        <v>45822.222222222219</v>
      </c>
      <c r="S783" s="24">
        <f>MAX(0,Q783*(1+inputs!$B$33)-MAX(0,inputs!$B$31*(R783-inputs!$B$30)))</f>
        <v>44249.641262587895</v>
      </c>
      <c r="T783" s="19">
        <f>$H783+(INT(COLUMN(T$1)/2) - 5) * ($A783-$H783)/9</f>
        <v>52277.777777777781</v>
      </c>
      <c r="U783" s="24">
        <f>MAX(0,S783*(1+inputs!$B$33)-MAX(0,inputs!$B$31*(T783-inputs!$B$30)))</f>
        <v>42024.945881526706</v>
      </c>
      <c r="V783" s="19">
        <f>$H783+(INT(COLUMN(V$1)/2) - 5) * ($A783-$H783)/9</f>
        <v>58733.333333333336</v>
      </c>
      <c r="W783" s="24">
        <f>MAX(0,U783*(1+inputs!$B$33)-MAX(0,inputs!$B$31*(V783-inputs!$B$30)))</f>
        <v>39185.880069749597</v>
      </c>
      <c r="X783" s="19">
        <f>$H783+(INT(COLUMN(X$1)/2) - 5) * ($A783-$H783)/9</f>
        <v>65188.888888888891</v>
      </c>
      <c r="Y783" s="24">
        <f>MAX(0,W783*(1+inputs!$B$33)-MAX(0,inputs!$B$31*(X783-inputs!$B$30)))</f>
        <v>35723.228270795837</v>
      </c>
      <c r="Z783" s="19">
        <f>IF(inputs!$B$27="YES",MAX(0,inputs!$B$31*(X783-inputs!$B$30)),0)</f>
        <v>0</v>
      </c>
      <c r="AA783" s="3">
        <f t="shared" si="53"/>
        <v>26860.25</v>
      </c>
      <c r="AB783" s="1">
        <f t="shared" si="54"/>
        <v>0.42</v>
      </c>
      <c r="AC783" s="8">
        <f t="shared" si="51"/>
        <v>51239.75</v>
      </c>
    </row>
    <row r="784" spans="1:29" x14ac:dyDescent="0.2">
      <c r="A784" s="11">
        <f t="shared" si="52"/>
        <v>78200</v>
      </c>
      <c r="B784" s="15">
        <f>inputs!$C$3-MAX(0,MIN((calculations!A784-inputs!$B$8)*0.5,inputs!$C$3))+IF(AND(inputs!$B$23="YES",A784&lt;=inputs!$B$25),inputs!$B$24,0)</f>
        <v>12570</v>
      </c>
      <c r="C784" s="15">
        <f>MAX(0,MIN(A784-B784,inputs!$C$4)*inputs!$B$3)</f>
        <v>7540</v>
      </c>
      <c r="D784" s="16">
        <f>MAX(0,(MIN(A784,inputs!$C$5)-(inputs!$C$4+B784))*inputs!$B$4)</f>
        <v>11172</v>
      </c>
      <c r="E784" s="16">
        <f>MAX(0, (calculations!A784-inputs!$C$5)*inputs!$B$5)</f>
        <v>0</v>
      </c>
      <c r="F784" s="19">
        <f>MAX(0,inputs!$B$13*(MIN(calculations!A784,inputs!$C$14)-inputs!$C$13))+MAX(0,inputs!$B$14*(calculations!A784-inputs!$C$14))</f>
        <v>5553.85</v>
      </c>
      <c r="G784" s="22">
        <f>MAX(MIN((calculations!A784-inputs!$B$21)/10000,100%),0) * inputs!$B$18</f>
        <v>2636.4</v>
      </c>
      <c r="H784" s="24">
        <f>MIN(inputs!$B$32,A784)</f>
        <v>20000</v>
      </c>
      <c r="I784" s="24">
        <f>inputs!$B$29*(1+inputs!$B$33)-MAX(0,inputs!$B$31*(H784-inputs!$B$30))</f>
        <v>46486.999999999993</v>
      </c>
      <c r="J784" s="19">
        <f>$H784+(INT(COLUMN(J$1)/2) - 5) * ($A784-$H784)/9</f>
        <v>20000</v>
      </c>
      <c r="K784" s="24">
        <f>MAX(0,I784*(1+inputs!$B$33)-MAX(0,inputs!$B$31*(J784-inputs!$B$30)))</f>
        <v>47184.304999999986</v>
      </c>
      <c r="L784" s="19">
        <f>$H784+(INT(COLUMN(L$1)/2) - 5) * ($A784-$H784)/9</f>
        <v>26466.666666666668</v>
      </c>
      <c r="M784" s="24">
        <f>MAX(0,K784*(1+inputs!$B$33)-MAX(0,inputs!$B$31*(L784-inputs!$B$30)))</f>
        <v>47326.629574999977</v>
      </c>
      <c r="N784" s="19">
        <f>$H784+(INT(COLUMN(N$1)/2) - 5) * ($A784-$H784)/9</f>
        <v>32933.333333333336</v>
      </c>
      <c r="O784" s="24">
        <f>MAX(0,M784*(1+inputs!$B$33)-MAX(0,inputs!$B$31*(N784-inputs!$B$30)))</f>
        <v>46889.089018624967</v>
      </c>
      <c r="P784" s="19">
        <f>$H784+(INT(COLUMN(P$1)/2) - 5) * ($A784-$H784)/9</f>
        <v>39400</v>
      </c>
      <c r="Q784" s="24">
        <f>MAX(0,O784*(1+inputs!$B$33)-MAX(0,inputs!$B$31*(P784-inputs!$B$30)))</f>
        <v>45862.985353904332</v>
      </c>
      <c r="R784" s="19">
        <f>$H784+(INT(COLUMN(R$1)/2) - 5) * ($A784-$H784)/9</f>
        <v>45866.666666666672</v>
      </c>
      <c r="S784" s="24">
        <f>MAX(0,Q784*(1+inputs!$B$33)-MAX(0,inputs!$B$31*(R784-inputs!$B$30)))</f>
        <v>44239.490134212894</v>
      </c>
      <c r="T784" s="19">
        <f>$H784+(INT(COLUMN(T$1)/2) - 5) * ($A784-$H784)/9</f>
        <v>52333.333333333328</v>
      </c>
      <c r="U784" s="24">
        <f>MAX(0,S784*(1+inputs!$B$33)-MAX(0,inputs!$B$31*(T784-inputs!$B$30)))</f>
        <v>42009.642486226083</v>
      </c>
      <c r="V784" s="19">
        <f>$H784+(INT(COLUMN(V$1)/2) - 5) * ($A784-$H784)/9</f>
        <v>58800</v>
      </c>
      <c r="W784" s="24">
        <f>MAX(0,U784*(1+inputs!$B$33)-MAX(0,inputs!$B$31*(V784-inputs!$B$30)))</f>
        <v>39164.347123519467</v>
      </c>
      <c r="X784" s="19">
        <f>$H784+(INT(COLUMN(X$1)/2) - 5) * ($A784-$H784)/9</f>
        <v>65266.666666666664</v>
      </c>
      <c r="Y784" s="24">
        <f>MAX(0,W784*(1+inputs!$B$33)-MAX(0,inputs!$B$31*(X784-inputs!$B$30)))</f>
        <v>35694.372330372251</v>
      </c>
      <c r="Z784" s="19">
        <f>IF(inputs!$B$27="YES",MAX(0,inputs!$B$31*(X784-inputs!$B$30)),0)</f>
        <v>0</v>
      </c>
      <c r="AA784" s="3">
        <f t="shared" si="53"/>
        <v>26902.25</v>
      </c>
      <c r="AB784" s="1">
        <f t="shared" si="54"/>
        <v>0.42</v>
      </c>
      <c r="AC784" s="8">
        <f t="shared" si="51"/>
        <v>51297.75</v>
      </c>
    </row>
    <row r="785" spans="1:29" x14ac:dyDescent="0.2">
      <c r="A785" s="11">
        <f t="shared" si="52"/>
        <v>78300</v>
      </c>
      <c r="B785" s="15">
        <f>inputs!$C$3-MAX(0,MIN((calculations!A785-inputs!$B$8)*0.5,inputs!$C$3))+IF(AND(inputs!$B$23="YES",A785&lt;=inputs!$B$25),inputs!$B$24,0)</f>
        <v>12570</v>
      </c>
      <c r="C785" s="15">
        <f>MAX(0,MIN(A785-B785,inputs!$C$4)*inputs!$B$3)</f>
        <v>7540</v>
      </c>
      <c r="D785" s="16">
        <f>MAX(0,(MIN(A785,inputs!$C$5)-(inputs!$C$4+B785))*inputs!$B$4)</f>
        <v>11212</v>
      </c>
      <c r="E785" s="16">
        <f>MAX(0, (calculations!A785-inputs!$C$5)*inputs!$B$5)</f>
        <v>0</v>
      </c>
      <c r="F785" s="19">
        <f>MAX(0,inputs!$B$13*(MIN(calculations!A785,inputs!$C$14)-inputs!$C$13))+MAX(0,inputs!$B$14*(calculations!A785-inputs!$C$14))</f>
        <v>5555.85</v>
      </c>
      <c r="G785" s="22">
        <f>MAX(MIN((calculations!A785-inputs!$B$21)/10000,100%),0) * inputs!$B$18</f>
        <v>2636.4</v>
      </c>
      <c r="H785" s="24">
        <f>MIN(inputs!$B$32,A785)</f>
        <v>20000</v>
      </c>
      <c r="I785" s="24">
        <f>inputs!$B$29*(1+inputs!$B$33)-MAX(0,inputs!$B$31*(H785-inputs!$B$30))</f>
        <v>46486.999999999993</v>
      </c>
      <c r="J785" s="19">
        <f>$H785+(INT(COLUMN(J$1)/2) - 5) * ($A785-$H785)/9</f>
        <v>20000</v>
      </c>
      <c r="K785" s="24">
        <f>MAX(0,I785*(1+inputs!$B$33)-MAX(0,inputs!$B$31*(J785-inputs!$B$30)))</f>
        <v>47184.304999999986</v>
      </c>
      <c r="L785" s="19">
        <f>$H785+(INT(COLUMN(L$1)/2) - 5) * ($A785-$H785)/9</f>
        <v>26477.777777777777</v>
      </c>
      <c r="M785" s="24">
        <f>MAX(0,K785*(1+inputs!$B$33)-MAX(0,inputs!$B$31*(L785-inputs!$B$30)))</f>
        <v>47325.629574999977</v>
      </c>
      <c r="N785" s="19">
        <f>$H785+(INT(COLUMN(N$1)/2) - 5) * ($A785-$H785)/9</f>
        <v>32955.555555555555</v>
      </c>
      <c r="O785" s="24">
        <f>MAX(0,M785*(1+inputs!$B$33)-MAX(0,inputs!$B$31*(N785-inputs!$B$30)))</f>
        <v>46886.074018624968</v>
      </c>
      <c r="P785" s="19">
        <f>$H785+(INT(COLUMN(P$1)/2) - 5) * ($A785-$H785)/9</f>
        <v>39433.333333333328</v>
      </c>
      <c r="Q785" s="24">
        <f>MAX(0,O785*(1+inputs!$B$33)-MAX(0,inputs!$B$31*(P785-inputs!$B$30)))</f>
        <v>45856.925128904339</v>
      </c>
      <c r="R785" s="19">
        <f>$H785+(INT(COLUMN(R$1)/2) - 5) * ($A785-$H785)/9</f>
        <v>45911.111111111109</v>
      </c>
      <c r="S785" s="24">
        <f>MAX(0,Q785*(1+inputs!$B$33)-MAX(0,inputs!$B$31*(R785-inputs!$B$30)))</f>
        <v>44229.339005837894</v>
      </c>
      <c r="T785" s="19">
        <f>$H785+(INT(COLUMN(T$1)/2) - 5) * ($A785-$H785)/9</f>
        <v>52388.888888888891</v>
      </c>
      <c r="U785" s="24">
        <f>MAX(0,S785*(1+inputs!$B$33)-MAX(0,inputs!$B$31*(T785-inputs!$B$30)))</f>
        <v>41994.339090925452</v>
      </c>
      <c r="V785" s="19">
        <f>$H785+(INT(COLUMN(V$1)/2) - 5) * ($A785-$H785)/9</f>
        <v>58866.666666666664</v>
      </c>
      <c r="W785" s="24">
        <f>MAX(0,U785*(1+inputs!$B$33)-MAX(0,inputs!$B$31*(V785-inputs!$B$30)))</f>
        <v>39142.814177289329</v>
      </c>
      <c r="X785" s="19">
        <f>$H785+(INT(COLUMN(X$1)/2) - 5) * ($A785-$H785)/9</f>
        <v>65344.444444444445</v>
      </c>
      <c r="Y785" s="24">
        <f>MAX(0,W785*(1+inputs!$B$33)-MAX(0,inputs!$B$31*(X785-inputs!$B$30)))</f>
        <v>35665.516389948665</v>
      </c>
      <c r="Z785" s="19">
        <f>IF(inputs!$B$27="YES",MAX(0,inputs!$B$31*(X785-inputs!$B$30)),0)</f>
        <v>0</v>
      </c>
      <c r="AA785" s="3">
        <f t="shared" si="53"/>
        <v>26944.25</v>
      </c>
      <c r="AB785" s="1">
        <f t="shared" si="54"/>
        <v>0.42</v>
      </c>
      <c r="AC785" s="8">
        <f t="shared" si="51"/>
        <v>51355.75</v>
      </c>
    </row>
    <row r="786" spans="1:29" x14ac:dyDescent="0.2">
      <c r="A786" s="11">
        <f t="shared" si="52"/>
        <v>78400</v>
      </c>
      <c r="B786" s="15">
        <f>inputs!$C$3-MAX(0,MIN((calculations!A786-inputs!$B$8)*0.5,inputs!$C$3))+IF(AND(inputs!$B$23="YES",A786&lt;=inputs!$B$25),inputs!$B$24,0)</f>
        <v>12570</v>
      </c>
      <c r="C786" s="15">
        <f>MAX(0,MIN(A786-B786,inputs!$C$4)*inputs!$B$3)</f>
        <v>7540</v>
      </c>
      <c r="D786" s="16">
        <f>MAX(0,(MIN(A786,inputs!$C$5)-(inputs!$C$4+B786))*inputs!$B$4)</f>
        <v>11252</v>
      </c>
      <c r="E786" s="16">
        <f>MAX(0, (calculations!A786-inputs!$C$5)*inputs!$B$5)</f>
        <v>0</v>
      </c>
      <c r="F786" s="19">
        <f>MAX(0,inputs!$B$13*(MIN(calculations!A786,inputs!$C$14)-inputs!$C$13))+MAX(0,inputs!$B$14*(calculations!A786-inputs!$C$14))</f>
        <v>5557.85</v>
      </c>
      <c r="G786" s="22">
        <f>MAX(MIN((calculations!A786-inputs!$B$21)/10000,100%),0) * inputs!$B$18</f>
        <v>2636.4</v>
      </c>
      <c r="H786" s="24">
        <f>MIN(inputs!$B$32,A786)</f>
        <v>20000</v>
      </c>
      <c r="I786" s="24">
        <f>inputs!$B$29*(1+inputs!$B$33)-MAX(0,inputs!$B$31*(H786-inputs!$B$30))</f>
        <v>46486.999999999993</v>
      </c>
      <c r="J786" s="19">
        <f>$H786+(INT(COLUMN(J$1)/2) - 5) * ($A786-$H786)/9</f>
        <v>20000</v>
      </c>
      <c r="K786" s="24">
        <f>MAX(0,I786*(1+inputs!$B$33)-MAX(0,inputs!$B$31*(J786-inputs!$B$30)))</f>
        <v>47184.304999999986</v>
      </c>
      <c r="L786" s="19">
        <f>$H786+(INT(COLUMN(L$1)/2) - 5) * ($A786-$H786)/9</f>
        <v>26488.888888888891</v>
      </c>
      <c r="M786" s="24">
        <f>MAX(0,K786*(1+inputs!$B$33)-MAX(0,inputs!$B$31*(L786-inputs!$B$30)))</f>
        <v>47324.629574999977</v>
      </c>
      <c r="N786" s="19">
        <f>$H786+(INT(COLUMN(N$1)/2) - 5) * ($A786-$H786)/9</f>
        <v>32977.777777777781</v>
      </c>
      <c r="O786" s="24">
        <f>MAX(0,M786*(1+inputs!$B$33)-MAX(0,inputs!$B$31*(N786-inputs!$B$30)))</f>
        <v>46883.059018624968</v>
      </c>
      <c r="P786" s="19">
        <f>$H786+(INT(COLUMN(P$1)/2) - 5) * ($A786-$H786)/9</f>
        <v>39466.666666666672</v>
      </c>
      <c r="Q786" s="24">
        <f>MAX(0,O786*(1+inputs!$B$33)-MAX(0,inputs!$B$31*(P786-inputs!$B$30)))</f>
        <v>45850.864903904338</v>
      </c>
      <c r="R786" s="19">
        <f>$H786+(INT(COLUMN(R$1)/2) - 5) * ($A786-$H786)/9</f>
        <v>45955.555555555555</v>
      </c>
      <c r="S786" s="24">
        <f>MAX(0,Q786*(1+inputs!$B$33)-MAX(0,inputs!$B$31*(R786-inputs!$B$30)))</f>
        <v>44219.187877462893</v>
      </c>
      <c r="T786" s="19">
        <f>$H786+(INT(COLUMN(T$1)/2) - 5) * ($A786-$H786)/9</f>
        <v>52444.444444444445</v>
      </c>
      <c r="U786" s="24">
        <f>MAX(0,S786*(1+inputs!$B$33)-MAX(0,inputs!$B$31*(T786-inputs!$B$30)))</f>
        <v>41979.035695624829</v>
      </c>
      <c r="V786" s="19">
        <f>$H786+(INT(COLUMN(V$1)/2) - 5) * ($A786-$H786)/9</f>
        <v>58933.333333333336</v>
      </c>
      <c r="W786" s="24">
        <f>MAX(0,U786*(1+inputs!$B$33)-MAX(0,inputs!$B$31*(V786-inputs!$B$30)))</f>
        <v>39121.281231059198</v>
      </c>
      <c r="X786" s="19">
        <f>$H786+(INT(COLUMN(X$1)/2) - 5) * ($A786-$H786)/9</f>
        <v>65422.222222222219</v>
      </c>
      <c r="Y786" s="24">
        <f>MAX(0,W786*(1+inputs!$B$33)-MAX(0,inputs!$B$31*(X786-inputs!$B$30)))</f>
        <v>35636.660449525079</v>
      </c>
      <c r="Z786" s="19">
        <f>IF(inputs!$B$27="YES",MAX(0,inputs!$B$31*(X786-inputs!$B$30)),0)</f>
        <v>0</v>
      </c>
      <c r="AA786" s="3">
        <f t="shared" si="53"/>
        <v>26986.25</v>
      </c>
      <c r="AB786" s="1">
        <f t="shared" si="54"/>
        <v>0.42</v>
      </c>
      <c r="AC786" s="8">
        <f t="shared" si="51"/>
        <v>51413.75</v>
      </c>
    </row>
    <row r="787" spans="1:29" x14ac:dyDescent="0.2">
      <c r="A787" s="11">
        <f t="shared" si="52"/>
        <v>78500</v>
      </c>
      <c r="B787" s="15">
        <f>inputs!$C$3-MAX(0,MIN((calculations!A787-inputs!$B$8)*0.5,inputs!$C$3))+IF(AND(inputs!$B$23="YES",A787&lt;=inputs!$B$25),inputs!$B$24,0)</f>
        <v>12570</v>
      </c>
      <c r="C787" s="15">
        <f>MAX(0,MIN(A787-B787,inputs!$C$4)*inputs!$B$3)</f>
        <v>7540</v>
      </c>
      <c r="D787" s="16">
        <f>MAX(0,(MIN(A787,inputs!$C$5)-(inputs!$C$4+B787))*inputs!$B$4)</f>
        <v>11292</v>
      </c>
      <c r="E787" s="16">
        <f>MAX(0, (calculations!A787-inputs!$C$5)*inputs!$B$5)</f>
        <v>0</v>
      </c>
      <c r="F787" s="19">
        <f>MAX(0,inputs!$B$13*(MIN(calculations!A787,inputs!$C$14)-inputs!$C$13))+MAX(0,inputs!$B$14*(calculations!A787-inputs!$C$14))</f>
        <v>5559.85</v>
      </c>
      <c r="G787" s="22">
        <f>MAX(MIN((calculations!A787-inputs!$B$21)/10000,100%),0) * inputs!$B$18</f>
        <v>2636.4</v>
      </c>
      <c r="H787" s="24">
        <f>MIN(inputs!$B$32,A787)</f>
        <v>20000</v>
      </c>
      <c r="I787" s="24">
        <f>inputs!$B$29*(1+inputs!$B$33)-MAX(0,inputs!$B$31*(H787-inputs!$B$30))</f>
        <v>46486.999999999993</v>
      </c>
      <c r="J787" s="19">
        <f>$H787+(INT(COLUMN(J$1)/2) - 5) * ($A787-$H787)/9</f>
        <v>20000</v>
      </c>
      <c r="K787" s="24">
        <f>MAX(0,I787*(1+inputs!$B$33)-MAX(0,inputs!$B$31*(J787-inputs!$B$30)))</f>
        <v>47184.304999999986</v>
      </c>
      <c r="L787" s="19">
        <f>$H787+(INT(COLUMN(L$1)/2) - 5) * ($A787-$H787)/9</f>
        <v>26500</v>
      </c>
      <c r="M787" s="24">
        <f>MAX(0,K787*(1+inputs!$B$33)-MAX(0,inputs!$B$31*(L787-inputs!$B$30)))</f>
        <v>47323.629574999977</v>
      </c>
      <c r="N787" s="19">
        <f>$H787+(INT(COLUMN(N$1)/2) - 5) * ($A787-$H787)/9</f>
        <v>33000</v>
      </c>
      <c r="O787" s="24">
        <f>MAX(0,M787*(1+inputs!$B$33)-MAX(0,inputs!$B$31*(N787-inputs!$B$30)))</f>
        <v>46880.044018624969</v>
      </c>
      <c r="P787" s="19">
        <f>$H787+(INT(COLUMN(P$1)/2) - 5) * ($A787-$H787)/9</f>
        <v>39500</v>
      </c>
      <c r="Q787" s="24">
        <f>MAX(0,O787*(1+inputs!$B$33)-MAX(0,inputs!$B$31*(P787-inputs!$B$30)))</f>
        <v>45844.804678904336</v>
      </c>
      <c r="R787" s="19">
        <f>$H787+(INT(COLUMN(R$1)/2) - 5) * ($A787-$H787)/9</f>
        <v>46000</v>
      </c>
      <c r="S787" s="24">
        <f>MAX(0,Q787*(1+inputs!$B$33)-MAX(0,inputs!$B$31*(R787-inputs!$B$30)))</f>
        <v>44209.036749087893</v>
      </c>
      <c r="T787" s="19">
        <f>$H787+(INT(COLUMN(T$1)/2) - 5) * ($A787-$H787)/9</f>
        <v>52500</v>
      </c>
      <c r="U787" s="24">
        <f>MAX(0,S787*(1+inputs!$B$33)-MAX(0,inputs!$B$31*(T787-inputs!$B$30)))</f>
        <v>41963.732300324205</v>
      </c>
      <c r="V787" s="19">
        <f>$H787+(INT(COLUMN(V$1)/2) - 5) * ($A787-$H787)/9</f>
        <v>59000</v>
      </c>
      <c r="W787" s="24">
        <f>MAX(0,U787*(1+inputs!$B$33)-MAX(0,inputs!$B$31*(V787-inputs!$B$30)))</f>
        <v>39099.74828482906</v>
      </c>
      <c r="X787" s="19">
        <f>$H787+(INT(COLUMN(X$1)/2) - 5) * ($A787-$H787)/9</f>
        <v>65500</v>
      </c>
      <c r="Y787" s="24">
        <f>MAX(0,W787*(1+inputs!$B$33)-MAX(0,inputs!$B$31*(X787-inputs!$B$30)))</f>
        <v>35607.804509101486</v>
      </c>
      <c r="Z787" s="19">
        <f>IF(inputs!$B$27="YES",MAX(0,inputs!$B$31*(X787-inputs!$B$30)),0)</f>
        <v>0</v>
      </c>
      <c r="AA787" s="3">
        <f t="shared" si="53"/>
        <v>27028.25</v>
      </c>
      <c r="AB787" s="1">
        <f t="shared" si="54"/>
        <v>0.42</v>
      </c>
      <c r="AC787" s="8">
        <f t="shared" si="51"/>
        <v>51471.75</v>
      </c>
    </row>
    <row r="788" spans="1:29" x14ac:dyDescent="0.2">
      <c r="A788" s="11">
        <f t="shared" si="52"/>
        <v>78600</v>
      </c>
      <c r="B788" s="15">
        <f>inputs!$C$3-MAX(0,MIN((calculations!A788-inputs!$B$8)*0.5,inputs!$C$3))+IF(AND(inputs!$B$23="YES",A788&lt;=inputs!$B$25),inputs!$B$24,0)</f>
        <v>12570</v>
      </c>
      <c r="C788" s="15">
        <f>MAX(0,MIN(A788-B788,inputs!$C$4)*inputs!$B$3)</f>
        <v>7540</v>
      </c>
      <c r="D788" s="16">
        <f>MAX(0,(MIN(A788,inputs!$C$5)-(inputs!$C$4+B788))*inputs!$B$4)</f>
        <v>11332</v>
      </c>
      <c r="E788" s="16">
        <f>MAX(0, (calculations!A788-inputs!$C$5)*inputs!$B$5)</f>
        <v>0</v>
      </c>
      <c r="F788" s="19">
        <f>MAX(0,inputs!$B$13*(MIN(calculations!A788,inputs!$C$14)-inputs!$C$13))+MAX(0,inputs!$B$14*(calculations!A788-inputs!$C$14))</f>
        <v>5561.85</v>
      </c>
      <c r="G788" s="22">
        <f>MAX(MIN((calculations!A788-inputs!$B$21)/10000,100%),0) * inputs!$B$18</f>
        <v>2636.4</v>
      </c>
      <c r="H788" s="24">
        <f>MIN(inputs!$B$32,A788)</f>
        <v>20000</v>
      </c>
      <c r="I788" s="24">
        <f>inputs!$B$29*(1+inputs!$B$33)-MAX(0,inputs!$B$31*(H788-inputs!$B$30))</f>
        <v>46486.999999999993</v>
      </c>
      <c r="J788" s="19">
        <f>$H788+(INT(COLUMN(J$1)/2) - 5) * ($A788-$H788)/9</f>
        <v>20000</v>
      </c>
      <c r="K788" s="24">
        <f>MAX(0,I788*(1+inputs!$B$33)-MAX(0,inputs!$B$31*(J788-inputs!$B$30)))</f>
        <v>47184.304999999986</v>
      </c>
      <c r="L788" s="19">
        <f>$H788+(INT(COLUMN(L$1)/2) - 5) * ($A788-$H788)/9</f>
        <v>26511.111111111109</v>
      </c>
      <c r="M788" s="24">
        <f>MAX(0,K788*(1+inputs!$B$33)-MAX(0,inputs!$B$31*(L788-inputs!$B$30)))</f>
        <v>47322.629574999977</v>
      </c>
      <c r="N788" s="19">
        <f>$H788+(INT(COLUMN(N$1)/2) - 5) * ($A788-$H788)/9</f>
        <v>33022.222222222219</v>
      </c>
      <c r="O788" s="24">
        <f>MAX(0,M788*(1+inputs!$B$33)-MAX(0,inputs!$B$31*(N788-inputs!$B$30)))</f>
        <v>46877.029018624969</v>
      </c>
      <c r="P788" s="19">
        <f>$H788+(INT(COLUMN(P$1)/2) - 5) * ($A788-$H788)/9</f>
        <v>39533.333333333328</v>
      </c>
      <c r="Q788" s="24">
        <f>MAX(0,O788*(1+inputs!$B$33)-MAX(0,inputs!$B$31*(P788-inputs!$B$30)))</f>
        <v>45838.744453904335</v>
      </c>
      <c r="R788" s="19">
        <f>$H788+(INT(COLUMN(R$1)/2) - 5) * ($A788-$H788)/9</f>
        <v>46044.444444444445</v>
      </c>
      <c r="S788" s="24">
        <f>MAX(0,Q788*(1+inputs!$B$33)-MAX(0,inputs!$B$31*(R788-inputs!$B$30)))</f>
        <v>44198.885620712892</v>
      </c>
      <c r="T788" s="19">
        <f>$H788+(INT(COLUMN(T$1)/2) - 5) * ($A788-$H788)/9</f>
        <v>52555.555555555555</v>
      </c>
      <c r="U788" s="24">
        <f>MAX(0,S788*(1+inputs!$B$33)-MAX(0,inputs!$B$31*(T788-inputs!$B$30)))</f>
        <v>41948.428905023582</v>
      </c>
      <c r="V788" s="19">
        <f>$H788+(INT(COLUMN(V$1)/2) - 5) * ($A788-$H788)/9</f>
        <v>59066.666666666664</v>
      </c>
      <c r="W788" s="24">
        <f>MAX(0,U788*(1+inputs!$B$33)-MAX(0,inputs!$B$31*(V788-inputs!$B$30)))</f>
        <v>39078.21533859893</v>
      </c>
      <c r="X788" s="19">
        <f>$H788+(INT(COLUMN(X$1)/2) - 5) * ($A788-$H788)/9</f>
        <v>65577.777777777781</v>
      </c>
      <c r="Y788" s="24">
        <f>MAX(0,W788*(1+inputs!$B$33)-MAX(0,inputs!$B$31*(X788-inputs!$B$30)))</f>
        <v>35578.948568677908</v>
      </c>
      <c r="Z788" s="19">
        <f>IF(inputs!$B$27="YES",MAX(0,inputs!$B$31*(X788-inputs!$B$30)),0)</f>
        <v>0</v>
      </c>
      <c r="AA788" s="3">
        <f t="shared" si="53"/>
        <v>27070.25</v>
      </c>
      <c r="AB788" s="1">
        <f t="shared" si="54"/>
        <v>0.42</v>
      </c>
      <c r="AC788" s="8">
        <f t="shared" si="51"/>
        <v>51529.75</v>
      </c>
    </row>
    <row r="789" spans="1:29" x14ac:dyDescent="0.2">
      <c r="A789" s="11">
        <f t="shared" si="52"/>
        <v>78700</v>
      </c>
      <c r="B789" s="15">
        <f>inputs!$C$3-MAX(0,MIN((calculations!A789-inputs!$B$8)*0.5,inputs!$C$3))+IF(AND(inputs!$B$23="YES",A789&lt;=inputs!$B$25),inputs!$B$24,0)</f>
        <v>12570</v>
      </c>
      <c r="C789" s="15">
        <f>MAX(0,MIN(A789-B789,inputs!$C$4)*inputs!$B$3)</f>
        <v>7540</v>
      </c>
      <c r="D789" s="16">
        <f>MAX(0,(MIN(A789,inputs!$C$5)-(inputs!$C$4+B789))*inputs!$B$4)</f>
        <v>11372</v>
      </c>
      <c r="E789" s="16">
        <f>MAX(0, (calculations!A789-inputs!$C$5)*inputs!$B$5)</f>
        <v>0</v>
      </c>
      <c r="F789" s="19">
        <f>MAX(0,inputs!$B$13*(MIN(calculations!A789,inputs!$C$14)-inputs!$C$13))+MAX(0,inputs!$B$14*(calculations!A789-inputs!$C$14))</f>
        <v>5563.85</v>
      </c>
      <c r="G789" s="22">
        <f>MAX(MIN((calculations!A789-inputs!$B$21)/10000,100%),0) * inputs!$B$18</f>
        <v>2636.4</v>
      </c>
      <c r="H789" s="24">
        <f>MIN(inputs!$B$32,A789)</f>
        <v>20000</v>
      </c>
      <c r="I789" s="24">
        <f>inputs!$B$29*(1+inputs!$B$33)-MAX(0,inputs!$B$31*(H789-inputs!$B$30))</f>
        <v>46486.999999999993</v>
      </c>
      <c r="J789" s="19">
        <f>$H789+(INT(COLUMN(J$1)/2) - 5) * ($A789-$H789)/9</f>
        <v>20000</v>
      </c>
      <c r="K789" s="24">
        <f>MAX(0,I789*(1+inputs!$B$33)-MAX(0,inputs!$B$31*(J789-inputs!$B$30)))</f>
        <v>47184.304999999986</v>
      </c>
      <c r="L789" s="19">
        <f>$H789+(INT(COLUMN(L$1)/2) - 5) * ($A789-$H789)/9</f>
        <v>26522.222222222223</v>
      </c>
      <c r="M789" s="24">
        <f>MAX(0,K789*(1+inputs!$B$33)-MAX(0,inputs!$B$31*(L789-inputs!$B$30)))</f>
        <v>47321.629574999977</v>
      </c>
      <c r="N789" s="19">
        <f>$H789+(INT(COLUMN(N$1)/2) - 5) * ($A789-$H789)/9</f>
        <v>33044.444444444445</v>
      </c>
      <c r="O789" s="24">
        <f>MAX(0,M789*(1+inputs!$B$33)-MAX(0,inputs!$B$31*(N789-inputs!$B$30)))</f>
        <v>46874.01401862497</v>
      </c>
      <c r="P789" s="19">
        <f>$H789+(INT(COLUMN(P$1)/2) - 5) * ($A789-$H789)/9</f>
        <v>39566.666666666672</v>
      </c>
      <c r="Q789" s="24">
        <f>MAX(0,O789*(1+inputs!$B$33)-MAX(0,inputs!$B$31*(P789-inputs!$B$30)))</f>
        <v>45832.684228904334</v>
      </c>
      <c r="R789" s="19">
        <f>$H789+(INT(COLUMN(R$1)/2) - 5) * ($A789-$H789)/9</f>
        <v>46088.888888888891</v>
      </c>
      <c r="S789" s="24">
        <f>MAX(0,Q789*(1+inputs!$B$33)-MAX(0,inputs!$B$31*(R789-inputs!$B$30)))</f>
        <v>44188.734492337891</v>
      </c>
      <c r="T789" s="19">
        <f>$H789+(INT(COLUMN(T$1)/2) - 5) * ($A789-$H789)/9</f>
        <v>52611.111111111109</v>
      </c>
      <c r="U789" s="24">
        <f>MAX(0,S789*(1+inputs!$B$33)-MAX(0,inputs!$B$31*(T789-inputs!$B$30)))</f>
        <v>41933.125509722951</v>
      </c>
      <c r="V789" s="19">
        <f>$H789+(INT(COLUMN(V$1)/2) - 5) * ($A789-$H789)/9</f>
        <v>59133.333333333336</v>
      </c>
      <c r="W789" s="24">
        <f>MAX(0,U789*(1+inputs!$B$33)-MAX(0,inputs!$B$31*(V789-inputs!$B$30)))</f>
        <v>39056.682392368792</v>
      </c>
      <c r="X789" s="19">
        <f>$H789+(INT(COLUMN(X$1)/2) - 5) * ($A789-$H789)/9</f>
        <v>65655.555555555562</v>
      </c>
      <c r="Y789" s="24">
        <f>MAX(0,W789*(1+inputs!$B$33)-MAX(0,inputs!$B$31*(X789-inputs!$B$30)))</f>
        <v>35550.092628254315</v>
      </c>
      <c r="Z789" s="19">
        <f>IF(inputs!$B$27="YES",MAX(0,inputs!$B$31*(X789-inputs!$B$30)),0)</f>
        <v>0</v>
      </c>
      <c r="AA789" s="3">
        <f t="shared" si="53"/>
        <v>27112.25</v>
      </c>
      <c r="AB789" s="1">
        <f t="shared" si="54"/>
        <v>0.42</v>
      </c>
      <c r="AC789" s="8">
        <f t="shared" si="51"/>
        <v>51587.75</v>
      </c>
    </row>
    <row r="790" spans="1:29" x14ac:dyDescent="0.2">
      <c r="A790" s="11">
        <f t="shared" si="52"/>
        <v>78800</v>
      </c>
      <c r="B790" s="15">
        <f>inputs!$C$3-MAX(0,MIN((calculations!A790-inputs!$B$8)*0.5,inputs!$C$3))+IF(AND(inputs!$B$23="YES",A790&lt;=inputs!$B$25),inputs!$B$24,0)</f>
        <v>12570</v>
      </c>
      <c r="C790" s="15">
        <f>MAX(0,MIN(A790-B790,inputs!$C$4)*inputs!$B$3)</f>
        <v>7540</v>
      </c>
      <c r="D790" s="16">
        <f>MAX(0,(MIN(A790,inputs!$C$5)-(inputs!$C$4+B790))*inputs!$B$4)</f>
        <v>11412</v>
      </c>
      <c r="E790" s="16">
        <f>MAX(0, (calculations!A790-inputs!$C$5)*inputs!$B$5)</f>
        <v>0</v>
      </c>
      <c r="F790" s="19">
        <f>MAX(0,inputs!$B$13*(MIN(calculations!A790,inputs!$C$14)-inputs!$C$13))+MAX(0,inputs!$B$14*(calculations!A790-inputs!$C$14))</f>
        <v>5565.85</v>
      </c>
      <c r="G790" s="22">
        <f>MAX(MIN((calculations!A790-inputs!$B$21)/10000,100%),0) * inputs!$B$18</f>
        <v>2636.4</v>
      </c>
      <c r="H790" s="24">
        <f>MIN(inputs!$B$32,A790)</f>
        <v>20000</v>
      </c>
      <c r="I790" s="24">
        <f>inputs!$B$29*(1+inputs!$B$33)-MAX(0,inputs!$B$31*(H790-inputs!$B$30))</f>
        <v>46486.999999999993</v>
      </c>
      <c r="J790" s="19">
        <f>$H790+(INT(COLUMN(J$1)/2) - 5) * ($A790-$H790)/9</f>
        <v>20000</v>
      </c>
      <c r="K790" s="24">
        <f>MAX(0,I790*(1+inputs!$B$33)-MAX(0,inputs!$B$31*(J790-inputs!$B$30)))</f>
        <v>47184.304999999986</v>
      </c>
      <c r="L790" s="19">
        <f>$H790+(INT(COLUMN(L$1)/2) - 5) * ($A790-$H790)/9</f>
        <v>26533.333333333332</v>
      </c>
      <c r="M790" s="24">
        <f>MAX(0,K790*(1+inputs!$B$33)-MAX(0,inputs!$B$31*(L790-inputs!$B$30)))</f>
        <v>47320.629574999977</v>
      </c>
      <c r="N790" s="19">
        <f>$H790+(INT(COLUMN(N$1)/2) - 5) * ($A790-$H790)/9</f>
        <v>33066.666666666664</v>
      </c>
      <c r="O790" s="24">
        <f>MAX(0,M790*(1+inputs!$B$33)-MAX(0,inputs!$B$31*(N790-inputs!$B$30)))</f>
        <v>46870.999018624971</v>
      </c>
      <c r="P790" s="19">
        <f>$H790+(INT(COLUMN(P$1)/2) - 5) * ($A790-$H790)/9</f>
        <v>39600</v>
      </c>
      <c r="Q790" s="24">
        <f>MAX(0,O790*(1+inputs!$B$33)-MAX(0,inputs!$B$31*(P790-inputs!$B$30)))</f>
        <v>45826.62400390434</v>
      </c>
      <c r="R790" s="19">
        <f>$H790+(INT(COLUMN(R$1)/2) - 5) * ($A790-$H790)/9</f>
        <v>46133.333333333328</v>
      </c>
      <c r="S790" s="24">
        <f>MAX(0,Q790*(1+inputs!$B$33)-MAX(0,inputs!$B$31*(R790-inputs!$B$30)))</f>
        <v>44178.583363962898</v>
      </c>
      <c r="T790" s="19">
        <f>$H790+(INT(COLUMN(T$1)/2) - 5) * ($A790-$H790)/9</f>
        <v>52666.666666666672</v>
      </c>
      <c r="U790" s="24">
        <f>MAX(0,S790*(1+inputs!$B$33)-MAX(0,inputs!$B$31*(T790-inputs!$B$30)))</f>
        <v>41917.822114422335</v>
      </c>
      <c r="V790" s="19">
        <f>$H790+(INT(COLUMN(V$1)/2) - 5) * ($A790-$H790)/9</f>
        <v>59200</v>
      </c>
      <c r="W790" s="24">
        <f>MAX(0,U790*(1+inputs!$B$33)-MAX(0,inputs!$B$31*(V790-inputs!$B$30)))</f>
        <v>39035.149446138661</v>
      </c>
      <c r="X790" s="19">
        <f>$H790+(INT(COLUMN(X$1)/2) - 5) * ($A790-$H790)/9</f>
        <v>65733.333333333343</v>
      </c>
      <c r="Y790" s="24">
        <f>MAX(0,W790*(1+inputs!$B$33)-MAX(0,inputs!$B$31*(X790-inputs!$B$30)))</f>
        <v>35521.236687830737</v>
      </c>
      <c r="Z790" s="19">
        <f>IF(inputs!$B$27="YES",MAX(0,inputs!$B$31*(X790-inputs!$B$30)),0)</f>
        <v>0</v>
      </c>
      <c r="AA790" s="3">
        <f t="shared" si="53"/>
        <v>27154.25</v>
      </c>
      <c r="AB790" s="1">
        <f t="shared" si="54"/>
        <v>0.42</v>
      </c>
      <c r="AC790" s="8">
        <f t="shared" si="51"/>
        <v>51645.75</v>
      </c>
    </row>
    <row r="791" spans="1:29" x14ac:dyDescent="0.2">
      <c r="A791" s="11">
        <f t="shared" si="52"/>
        <v>78900</v>
      </c>
      <c r="B791" s="15">
        <f>inputs!$C$3-MAX(0,MIN((calculations!A791-inputs!$B$8)*0.5,inputs!$C$3))+IF(AND(inputs!$B$23="YES",A791&lt;=inputs!$B$25),inputs!$B$24,0)</f>
        <v>12570</v>
      </c>
      <c r="C791" s="15">
        <f>MAX(0,MIN(A791-B791,inputs!$C$4)*inputs!$B$3)</f>
        <v>7540</v>
      </c>
      <c r="D791" s="16">
        <f>MAX(0,(MIN(A791,inputs!$C$5)-(inputs!$C$4+B791))*inputs!$B$4)</f>
        <v>11452</v>
      </c>
      <c r="E791" s="16">
        <f>MAX(0, (calculations!A791-inputs!$C$5)*inputs!$B$5)</f>
        <v>0</v>
      </c>
      <c r="F791" s="19">
        <f>MAX(0,inputs!$B$13*(MIN(calculations!A791,inputs!$C$14)-inputs!$C$13))+MAX(0,inputs!$B$14*(calculations!A791-inputs!$C$14))</f>
        <v>5567.85</v>
      </c>
      <c r="G791" s="22">
        <f>MAX(MIN((calculations!A791-inputs!$B$21)/10000,100%),0) * inputs!$B$18</f>
        <v>2636.4</v>
      </c>
      <c r="H791" s="24">
        <f>MIN(inputs!$B$32,A791)</f>
        <v>20000</v>
      </c>
      <c r="I791" s="24">
        <f>inputs!$B$29*(1+inputs!$B$33)-MAX(0,inputs!$B$31*(H791-inputs!$B$30))</f>
        <v>46486.999999999993</v>
      </c>
      <c r="J791" s="19">
        <f>$H791+(INT(COLUMN(J$1)/2) - 5) * ($A791-$H791)/9</f>
        <v>20000</v>
      </c>
      <c r="K791" s="24">
        <f>MAX(0,I791*(1+inputs!$B$33)-MAX(0,inputs!$B$31*(J791-inputs!$B$30)))</f>
        <v>47184.304999999986</v>
      </c>
      <c r="L791" s="19">
        <f>$H791+(INT(COLUMN(L$1)/2) - 5) * ($A791-$H791)/9</f>
        <v>26544.444444444445</v>
      </c>
      <c r="M791" s="24">
        <f>MAX(0,K791*(1+inputs!$B$33)-MAX(0,inputs!$B$31*(L791-inputs!$B$30)))</f>
        <v>47319.629574999977</v>
      </c>
      <c r="N791" s="19">
        <f>$H791+(INT(COLUMN(N$1)/2) - 5) * ($A791-$H791)/9</f>
        <v>33088.888888888891</v>
      </c>
      <c r="O791" s="24">
        <f>MAX(0,M791*(1+inputs!$B$33)-MAX(0,inputs!$B$31*(N791-inputs!$B$30)))</f>
        <v>46867.984018624971</v>
      </c>
      <c r="P791" s="19">
        <f>$H791+(INT(COLUMN(P$1)/2) - 5) * ($A791-$H791)/9</f>
        <v>39633.333333333328</v>
      </c>
      <c r="Q791" s="24">
        <f>MAX(0,O791*(1+inputs!$B$33)-MAX(0,inputs!$B$31*(P791-inputs!$B$30)))</f>
        <v>45820.563778904339</v>
      </c>
      <c r="R791" s="19">
        <f>$H791+(INT(COLUMN(R$1)/2) - 5) * ($A791-$H791)/9</f>
        <v>46177.777777777781</v>
      </c>
      <c r="S791" s="24">
        <f>MAX(0,Q791*(1+inputs!$B$33)-MAX(0,inputs!$B$31*(R791-inputs!$B$30)))</f>
        <v>44168.432235587898</v>
      </c>
      <c r="T791" s="19">
        <f>$H791+(INT(COLUMN(T$1)/2) - 5) * ($A791-$H791)/9</f>
        <v>52722.222222222219</v>
      </c>
      <c r="U791" s="24">
        <f>MAX(0,S791*(1+inputs!$B$33)-MAX(0,inputs!$B$31*(T791-inputs!$B$30)))</f>
        <v>41902.518719121712</v>
      </c>
      <c r="V791" s="19">
        <f>$H791+(INT(COLUMN(V$1)/2) - 5) * ($A791-$H791)/9</f>
        <v>59266.666666666664</v>
      </c>
      <c r="W791" s="24">
        <f>MAX(0,U791*(1+inputs!$B$33)-MAX(0,inputs!$B$31*(V791-inputs!$B$30)))</f>
        <v>39013.61649990853</v>
      </c>
      <c r="X791" s="19">
        <f>$H791+(INT(COLUMN(X$1)/2) - 5) * ($A791-$H791)/9</f>
        <v>65811.111111111109</v>
      </c>
      <c r="Y791" s="24">
        <f>MAX(0,W791*(1+inputs!$B$33)-MAX(0,inputs!$B$31*(X791-inputs!$B$30)))</f>
        <v>35492.380747407151</v>
      </c>
      <c r="Z791" s="19">
        <f>IF(inputs!$B$27="YES",MAX(0,inputs!$B$31*(X791-inputs!$B$30)),0)</f>
        <v>0</v>
      </c>
      <c r="AA791" s="3">
        <f t="shared" si="53"/>
        <v>27196.25</v>
      </c>
      <c r="AB791" s="1">
        <f t="shared" si="54"/>
        <v>0.42</v>
      </c>
      <c r="AC791" s="8">
        <f t="shared" si="51"/>
        <v>51703.75</v>
      </c>
    </row>
    <row r="792" spans="1:29" x14ac:dyDescent="0.2">
      <c r="A792" s="11">
        <f t="shared" si="52"/>
        <v>79000</v>
      </c>
      <c r="B792" s="15">
        <f>inputs!$C$3-MAX(0,MIN((calculations!A792-inputs!$B$8)*0.5,inputs!$C$3))+IF(AND(inputs!$B$23="YES",A792&lt;=inputs!$B$25),inputs!$B$24,0)</f>
        <v>12570</v>
      </c>
      <c r="C792" s="15">
        <f>MAX(0,MIN(A792-B792,inputs!$C$4)*inputs!$B$3)</f>
        <v>7540</v>
      </c>
      <c r="D792" s="16">
        <f>MAX(0,(MIN(A792,inputs!$C$5)-(inputs!$C$4+B792))*inputs!$B$4)</f>
        <v>11492</v>
      </c>
      <c r="E792" s="16">
        <f>MAX(0, (calculations!A792-inputs!$C$5)*inputs!$B$5)</f>
        <v>0</v>
      </c>
      <c r="F792" s="19">
        <f>MAX(0,inputs!$B$13*(MIN(calculations!A792,inputs!$C$14)-inputs!$C$13))+MAX(0,inputs!$B$14*(calculations!A792-inputs!$C$14))</f>
        <v>5569.85</v>
      </c>
      <c r="G792" s="22">
        <f>MAX(MIN((calculations!A792-inputs!$B$21)/10000,100%),0) * inputs!$B$18</f>
        <v>2636.4</v>
      </c>
      <c r="H792" s="24">
        <f>MIN(inputs!$B$32,A792)</f>
        <v>20000</v>
      </c>
      <c r="I792" s="24">
        <f>inputs!$B$29*(1+inputs!$B$33)-MAX(0,inputs!$B$31*(H792-inputs!$B$30))</f>
        <v>46486.999999999993</v>
      </c>
      <c r="J792" s="19">
        <f>$H792+(INT(COLUMN(J$1)/2) - 5) * ($A792-$H792)/9</f>
        <v>20000</v>
      </c>
      <c r="K792" s="24">
        <f>MAX(0,I792*(1+inputs!$B$33)-MAX(0,inputs!$B$31*(J792-inputs!$B$30)))</f>
        <v>47184.304999999986</v>
      </c>
      <c r="L792" s="19">
        <f>$H792+(INT(COLUMN(L$1)/2) - 5) * ($A792-$H792)/9</f>
        <v>26555.555555555555</v>
      </c>
      <c r="M792" s="24">
        <f>MAX(0,K792*(1+inputs!$B$33)-MAX(0,inputs!$B$31*(L792-inputs!$B$30)))</f>
        <v>47318.629574999977</v>
      </c>
      <c r="N792" s="19">
        <f>$H792+(INT(COLUMN(N$1)/2) - 5) * ($A792-$H792)/9</f>
        <v>33111.111111111109</v>
      </c>
      <c r="O792" s="24">
        <f>MAX(0,M792*(1+inputs!$B$33)-MAX(0,inputs!$B$31*(N792-inputs!$B$30)))</f>
        <v>46864.969018624972</v>
      </c>
      <c r="P792" s="19">
        <f>$H792+(INT(COLUMN(P$1)/2) - 5) * ($A792-$H792)/9</f>
        <v>39666.666666666672</v>
      </c>
      <c r="Q792" s="24">
        <f>MAX(0,O792*(1+inputs!$B$33)-MAX(0,inputs!$B$31*(P792-inputs!$B$30)))</f>
        <v>45814.503553904338</v>
      </c>
      <c r="R792" s="19">
        <f>$H792+(INT(COLUMN(R$1)/2) - 5) * ($A792-$H792)/9</f>
        <v>46222.222222222219</v>
      </c>
      <c r="S792" s="24">
        <f>MAX(0,Q792*(1+inputs!$B$33)-MAX(0,inputs!$B$31*(R792-inputs!$B$30)))</f>
        <v>44158.281107212897</v>
      </c>
      <c r="T792" s="19">
        <f>$H792+(INT(COLUMN(T$1)/2) - 5) * ($A792-$H792)/9</f>
        <v>52777.777777777781</v>
      </c>
      <c r="U792" s="24">
        <f>MAX(0,S792*(1+inputs!$B$33)-MAX(0,inputs!$B$31*(T792-inputs!$B$30)))</f>
        <v>41887.215323821081</v>
      </c>
      <c r="V792" s="19">
        <f>$H792+(INT(COLUMN(V$1)/2) - 5) * ($A792-$H792)/9</f>
        <v>59333.333333333336</v>
      </c>
      <c r="W792" s="24">
        <f>MAX(0,U792*(1+inputs!$B$33)-MAX(0,inputs!$B$31*(V792-inputs!$B$30)))</f>
        <v>38992.083553678392</v>
      </c>
      <c r="X792" s="19">
        <f>$H792+(INT(COLUMN(X$1)/2) - 5) * ($A792-$H792)/9</f>
        <v>65888.888888888891</v>
      </c>
      <c r="Y792" s="24">
        <f>MAX(0,W792*(1+inputs!$B$33)-MAX(0,inputs!$B$31*(X792-inputs!$B$30)))</f>
        <v>35463.524806983565</v>
      </c>
      <c r="Z792" s="19">
        <f>IF(inputs!$B$27="YES",MAX(0,inputs!$B$31*(X792-inputs!$B$30)),0)</f>
        <v>0</v>
      </c>
      <c r="AA792" s="3">
        <f t="shared" si="53"/>
        <v>27238.25</v>
      </c>
      <c r="AB792" s="1">
        <f t="shared" si="54"/>
        <v>0.42</v>
      </c>
      <c r="AC792" s="8">
        <f t="shared" si="51"/>
        <v>51761.75</v>
      </c>
    </row>
    <row r="793" spans="1:29" x14ac:dyDescent="0.2">
      <c r="A793" s="11">
        <f t="shared" si="52"/>
        <v>79100</v>
      </c>
      <c r="B793" s="15">
        <f>inputs!$C$3-MAX(0,MIN((calculations!A793-inputs!$B$8)*0.5,inputs!$C$3))+IF(AND(inputs!$B$23="YES",A793&lt;=inputs!$B$25),inputs!$B$24,0)</f>
        <v>12570</v>
      </c>
      <c r="C793" s="15">
        <f>MAX(0,MIN(A793-B793,inputs!$C$4)*inputs!$B$3)</f>
        <v>7540</v>
      </c>
      <c r="D793" s="16">
        <f>MAX(0,(MIN(A793,inputs!$C$5)-(inputs!$C$4+B793))*inputs!$B$4)</f>
        <v>11532</v>
      </c>
      <c r="E793" s="16">
        <f>MAX(0, (calculations!A793-inputs!$C$5)*inputs!$B$5)</f>
        <v>0</v>
      </c>
      <c r="F793" s="19">
        <f>MAX(0,inputs!$B$13*(MIN(calculations!A793,inputs!$C$14)-inputs!$C$13))+MAX(0,inputs!$B$14*(calculations!A793-inputs!$C$14))</f>
        <v>5571.85</v>
      </c>
      <c r="G793" s="22">
        <f>MAX(MIN((calculations!A793-inputs!$B$21)/10000,100%),0) * inputs!$B$18</f>
        <v>2636.4</v>
      </c>
      <c r="H793" s="24">
        <f>MIN(inputs!$B$32,A793)</f>
        <v>20000</v>
      </c>
      <c r="I793" s="24">
        <f>inputs!$B$29*(1+inputs!$B$33)-MAX(0,inputs!$B$31*(H793-inputs!$B$30))</f>
        <v>46486.999999999993</v>
      </c>
      <c r="J793" s="19">
        <f>$H793+(INT(COLUMN(J$1)/2) - 5) * ($A793-$H793)/9</f>
        <v>20000</v>
      </c>
      <c r="K793" s="24">
        <f>MAX(0,I793*(1+inputs!$B$33)-MAX(0,inputs!$B$31*(J793-inputs!$B$30)))</f>
        <v>47184.304999999986</v>
      </c>
      <c r="L793" s="19">
        <f>$H793+(INT(COLUMN(L$1)/2) - 5) * ($A793-$H793)/9</f>
        <v>26566.666666666668</v>
      </c>
      <c r="M793" s="24">
        <f>MAX(0,K793*(1+inputs!$B$33)-MAX(0,inputs!$B$31*(L793-inputs!$B$30)))</f>
        <v>47317.629574999977</v>
      </c>
      <c r="N793" s="19">
        <f>$H793+(INT(COLUMN(N$1)/2) - 5) * ($A793-$H793)/9</f>
        <v>33133.333333333336</v>
      </c>
      <c r="O793" s="24">
        <f>MAX(0,M793*(1+inputs!$B$33)-MAX(0,inputs!$B$31*(N793-inputs!$B$30)))</f>
        <v>46861.954018624972</v>
      </c>
      <c r="P793" s="19">
        <f>$H793+(INT(COLUMN(P$1)/2) - 5) * ($A793-$H793)/9</f>
        <v>39700</v>
      </c>
      <c r="Q793" s="24">
        <f>MAX(0,O793*(1+inputs!$B$33)-MAX(0,inputs!$B$31*(P793-inputs!$B$30)))</f>
        <v>45808.443328904337</v>
      </c>
      <c r="R793" s="19">
        <f>$H793+(INT(COLUMN(R$1)/2) - 5) * ($A793-$H793)/9</f>
        <v>46266.666666666672</v>
      </c>
      <c r="S793" s="24">
        <f>MAX(0,Q793*(1+inputs!$B$33)-MAX(0,inputs!$B$31*(R793-inputs!$B$30)))</f>
        <v>44148.129978837896</v>
      </c>
      <c r="T793" s="19">
        <f>$H793+(INT(COLUMN(T$1)/2) - 5) * ($A793-$H793)/9</f>
        <v>52833.333333333336</v>
      </c>
      <c r="U793" s="24">
        <f>MAX(0,S793*(1+inputs!$B$33)-MAX(0,inputs!$B$31*(T793-inputs!$B$30)))</f>
        <v>41871.911928520458</v>
      </c>
      <c r="V793" s="19">
        <f>$H793+(INT(COLUMN(V$1)/2) - 5) * ($A793-$H793)/9</f>
        <v>59400</v>
      </c>
      <c r="W793" s="24">
        <f>MAX(0,U793*(1+inputs!$B$33)-MAX(0,inputs!$B$31*(V793-inputs!$B$30)))</f>
        <v>38970.550607448262</v>
      </c>
      <c r="X793" s="19">
        <f>$H793+(INT(COLUMN(X$1)/2) - 5) * ($A793-$H793)/9</f>
        <v>65966.666666666657</v>
      </c>
      <c r="Y793" s="24">
        <f>MAX(0,W793*(1+inputs!$B$33)-MAX(0,inputs!$B$31*(X793-inputs!$B$30)))</f>
        <v>35434.66886655998</v>
      </c>
      <c r="Z793" s="19">
        <f>IF(inputs!$B$27="YES",MAX(0,inputs!$B$31*(X793-inputs!$B$30)),0)</f>
        <v>0</v>
      </c>
      <c r="AA793" s="3">
        <f t="shared" si="53"/>
        <v>27280.25</v>
      </c>
      <c r="AB793" s="1">
        <f t="shared" si="54"/>
        <v>0.42</v>
      </c>
      <c r="AC793" s="8">
        <f t="shared" si="51"/>
        <v>51819.75</v>
      </c>
    </row>
    <row r="794" spans="1:29" x14ac:dyDescent="0.2">
      <c r="A794" s="11">
        <f t="shared" si="52"/>
        <v>79200</v>
      </c>
      <c r="B794" s="15">
        <f>inputs!$C$3-MAX(0,MIN((calculations!A794-inputs!$B$8)*0.5,inputs!$C$3))+IF(AND(inputs!$B$23="YES",A794&lt;=inputs!$B$25),inputs!$B$24,0)</f>
        <v>12570</v>
      </c>
      <c r="C794" s="15">
        <f>MAX(0,MIN(A794-B794,inputs!$C$4)*inputs!$B$3)</f>
        <v>7540</v>
      </c>
      <c r="D794" s="16">
        <f>MAX(0,(MIN(A794,inputs!$C$5)-(inputs!$C$4+B794))*inputs!$B$4)</f>
        <v>11572</v>
      </c>
      <c r="E794" s="16">
        <f>MAX(0, (calculations!A794-inputs!$C$5)*inputs!$B$5)</f>
        <v>0</v>
      </c>
      <c r="F794" s="19">
        <f>MAX(0,inputs!$B$13*(MIN(calculations!A794,inputs!$C$14)-inputs!$C$13))+MAX(0,inputs!$B$14*(calculations!A794-inputs!$C$14))</f>
        <v>5573.85</v>
      </c>
      <c r="G794" s="22">
        <f>MAX(MIN((calculations!A794-inputs!$B$21)/10000,100%),0) * inputs!$B$18</f>
        <v>2636.4</v>
      </c>
      <c r="H794" s="24">
        <f>MIN(inputs!$B$32,A794)</f>
        <v>20000</v>
      </c>
      <c r="I794" s="24">
        <f>inputs!$B$29*(1+inputs!$B$33)-MAX(0,inputs!$B$31*(H794-inputs!$B$30))</f>
        <v>46486.999999999993</v>
      </c>
      <c r="J794" s="19">
        <f>$H794+(INT(COLUMN(J$1)/2) - 5) * ($A794-$H794)/9</f>
        <v>20000</v>
      </c>
      <c r="K794" s="24">
        <f>MAX(0,I794*(1+inputs!$B$33)-MAX(0,inputs!$B$31*(J794-inputs!$B$30)))</f>
        <v>47184.304999999986</v>
      </c>
      <c r="L794" s="19">
        <f>$H794+(INT(COLUMN(L$1)/2) - 5) * ($A794-$H794)/9</f>
        <v>26577.777777777777</v>
      </c>
      <c r="M794" s="24">
        <f>MAX(0,K794*(1+inputs!$B$33)-MAX(0,inputs!$B$31*(L794-inputs!$B$30)))</f>
        <v>47316.629574999977</v>
      </c>
      <c r="N794" s="19">
        <f>$H794+(INT(COLUMN(N$1)/2) - 5) * ($A794-$H794)/9</f>
        <v>33155.555555555555</v>
      </c>
      <c r="O794" s="24">
        <f>MAX(0,M794*(1+inputs!$B$33)-MAX(0,inputs!$B$31*(N794-inputs!$B$30)))</f>
        <v>46858.939018624973</v>
      </c>
      <c r="P794" s="19">
        <f>$H794+(INT(COLUMN(P$1)/2) - 5) * ($A794-$H794)/9</f>
        <v>39733.333333333328</v>
      </c>
      <c r="Q794" s="24">
        <f>MAX(0,O794*(1+inputs!$B$33)-MAX(0,inputs!$B$31*(P794-inputs!$B$30)))</f>
        <v>45802.383103904343</v>
      </c>
      <c r="R794" s="19">
        <f>$H794+(INT(COLUMN(R$1)/2) - 5) * ($A794-$H794)/9</f>
        <v>46311.111111111109</v>
      </c>
      <c r="S794" s="24">
        <f>MAX(0,Q794*(1+inputs!$B$33)-MAX(0,inputs!$B$31*(R794-inputs!$B$30)))</f>
        <v>44137.978850462903</v>
      </c>
      <c r="T794" s="19">
        <f>$H794+(INT(COLUMN(T$1)/2) - 5) * ($A794-$H794)/9</f>
        <v>52888.888888888891</v>
      </c>
      <c r="U794" s="24">
        <f>MAX(0,S794*(1+inputs!$B$33)-MAX(0,inputs!$B$31*(T794-inputs!$B$30)))</f>
        <v>41856.608533219842</v>
      </c>
      <c r="V794" s="19">
        <f>$H794+(INT(COLUMN(V$1)/2) - 5) * ($A794-$H794)/9</f>
        <v>59466.666666666664</v>
      </c>
      <c r="W794" s="24">
        <f>MAX(0,U794*(1+inputs!$B$33)-MAX(0,inputs!$B$31*(V794-inputs!$B$30)))</f>
        <v>38949.017661218131</v>
      </c>
      <c r="X794" s="19">
        <f>$H794+(INT(COLUMN(X$1)/2) - 5) * ($A794-$H794)/9</f>
        <v>66044.444444444438</v>
      </c>
      <c r="Y794" s="24">
        <f>MAX(0,W794*(1+inputs!$B$33)-MAX(0,inputs!$B$31*(X794-inputs!$B$30)))</f>
        <v>35405.812926136394</v>
      </c>
      <c r="Z794" s="19">
        <f>IF(inputs!$B$27="YES",MAX(0,inputs!$B$31*(X794-inputs!$B$30)),0)</f>
        <v>0</v>
      </c>
      <c r="AA794" s="3">
        <f t="shared" si="53"/>
        <v>27322.25</v>
      </c>
      <c r="AB794" s="1">
        <f t="shared" si="54"/>
        <v>0.42</v>
      </c>
      <c r="AC794" s="8">
        <f t="shared" si="51"/>
        <v>51877.75</v>
      </c>
    </row>
    <row r="795" spans="1:29" x14ac:dyDescent="0.2">
      <c r="A795" s="11">
        <f t="shared" si="52"/>
        <v>79300</v>
      </c>
      <c r="B795" s="15">
        <f>inputs!$C$3-MAX(0,MIN((calculations!A795-inputs!$B$8)*0.5,inputs!$C$3))+IF(AND(inputs!$B$23="YES",A795&lt;=inputs!$B$25),inputs!$B$24,0)</f>
        <v>12570</v>
      </c>
      <c r="C795" s="15">
        <f>MAX(0,MIN(A795-B795,inputs!$C$4)*inputs!$B$3)</f>
        <v>7540</v>
      </c>
      <c r="D795" s="16">
        <f>MAX(0,(MIN(A795,inputs!$C$5)-(inputs!$C$4+B795))*inputs!$B$4)</f>
        <v>11612</v>
      </c>
      <c r="E795" s="16">
        <f>MAX(0, (calculations!A795-inputs!$C$5)*inputs!$B$5)</f>
        <v>0</v>
      </c>
      <c r="F795" s="19">
        <f>MAX(0,inputs!$B$13*(MIN(calculations!A795,inputs!$C$14)-inputs!$C$13))+MAX(0,inputs!$B$14*(calculations!A795-inputs!$C$14))</f>
        <v>5575.85</v>
      </c>
      <c r="G795" s="22">
        <f>MAX(MIN((calculations!A795-inputs!$B$21)/10000,100%),0) * inputs!$B$18</f>
        <v>2636.4</v>
      </c>
      <c r="H795" s="24">
        <f>MIN(inputs!$B$32,A795)</f>
        <v>20000</v>
      </c>
      <c r="I795" s="24">
        <f>inputs!$B$29*(1+inputs!$B$33)-MAX(0,inputs!$B$31*(H795-inputs!$B$30))</f>
        <v>46486.999999999993</v>
      </c>
      <c r="J795" s="19">
        <f>$H795+(INT(COLUMN(J$1)/2) - 5) * ($A795-$H795)/9</f>
        <v>20000</v>
      </c>
      <c r="K795" s="24">
        <f>MAX(0,I795*(1+inputs!$B$33)-MAX(0,inputs!$B$31*(J795-inputs!$B$30)))</f>
        <v>47184.304999999986</v>
      </c>
      <c r="L795" s="19">
        <f>$H795+(INT(COLUMN(L$1)/2) - 5) * ($A795-$H795)/9</f>
        <v>26588.888888888891</v>
      </c>
      <c r="M795" s="24">
        <f>MAX(0,K795*(1+inputs!$B$33)-MAX(0,inputs!$B$31*(L795-inputs!$B$30)))</f>
        <v>47315.629574999977</v>
      </c>
      <c r="N795" s="19">
        <f>$H795+(INT(COLUMN(N$1)/2) - 5) * ($A795-$H795)/9</f>
        <v>33177.777777777781</v>
      </c>
      <c r="O795" s="24">
        <f>MAX(0,M795*(1+inputs!$B$33)-MAX(0,inputs!$B$31*(N795-inputs!$B$30)))</f>
        <v>46855.924018624966</v>
      </c>
      <c r="P795" s="19">
        <f>$H795+(INT(COLUMN(P$1)/2) - 5) * ($A795-$H795)/9</f>
        <v>39766.666666666672</v>
      </c>
      <c r="Q795" s="24">
        <f>MAX(0,O795*(1+inputs!$B$33)-MAX(0,inputs!$B$31*(P795-inputs!$B$30)))</f>
        <v>45796.322878904335</v>
      </c>
      <c r="R795" s="19">
        <f>$H795+(INT(COLUMN(R$1)/2) - 5) * ($A795-$H795)/9</f>
        <v>46355.555555555555</v>
      </c>
      <c r="S795" s="24">
        <f>MAX(0,Q795*(1+inputs!$B$33)-MAX(0,inputs!$B$31*(R795-inputs!$B$30)))</f>
        <v>44127.827722087895</v>
      </c>
      <c r="T795" s="19">
        <f>$H795+(INT(COLUMN(T$1)/2) - 5) * ($A795-$H795)/9</f>
        <v>52944.444444444445</v>
      </c>
      <c r="U795" s="24">
        <f>MAX(0,S795*(1+inputs!$B$33)-MAX(0,inputs!$B$31*(T795-inputs!$B$30)))</f>
        <v>41841.305137919204</v>
      </c>
      <c r="V795" s="19">
        <f>$H795+(INT(COLUMN(V$1)/2) - 5) * ($A795-$H795)/9</f>
        <v>59533.333333333336</v>
      </c>
      <c r="W795" s="24">
        <f>MAX(0,U795*(1+inputs!$B$33)-MAX(0,inputs!$B$31*(V795-inputs!$B$30)))</f>
        <v>38927.484714987986</v>
      </c>
      <c r="X795" s="19">
        <f>$H795+(INT(COLUMN(X$1)/2) - 5) * ($A795-$H795)/9</f>
        <v>66122.222222222219</v>
      </c>
      <c r="Y795" s="24">
        <f>MAX(0,W795*(1+inputs!$B$33)-MAX(0,inputs!$B$31*(X795-inputs!$B$30)))</f>
        <v>35376.956985712801</v>
      </c>
      <c r="Z795" s="19">
        <f>IF(inputs!$B$27="YES",MAX(0,inputs!$B$31*(X795-inputs!$B$30)),0)</f>
        <v>0</v>
      </c>
      <c r="AA795" s="3">
        <f t="shared" si="53"/>
        <v>27364.25</v>
      </c>
      <c r="AB795" s="1">
        <f t="shared" si="54"/>
        <v>0.42</v>
      </c>
      <c r="AC795" s="8">
        <f t="shared" si="51"/>
        <v>51935.75</v>
      </c>
    </row>
    <row r="796" spans="1:29" x14ac:dyDescent="0.2">
      <c r="A796" s="11">
        <f t="shared" si="52"/>
        <v>79400</v>
      </c>
      <c r="B796" s="15">
        <f>inputs!$C$3-MAX(0,MIN((calculations!A796-inputs!$B$8)*0.5,inputs!$C$3))+IF(AND(inputs!$B$23="YES",A796&lt;=inputs!$B$25),inputs!$B$24,0)</f>
        <v>12570</v>
      </c>
      <c r="C796" s="15">
        <f>MAX(0,MIN(A796-B796,inputs!$C$4)*inputs!$B$3)</f>
        <v>7540</v>
      </c>
      <c r="D796" s="16">
        <f>MAX(0,(MIN(A796,inputs!$C$5)-(inputs!$C$4+B796))*inputs!$B$4)</f>
        <v>11652</v>
      </c>
      <c r="E796" s="16">
        <f>MAX(0, (calculations!A796-inputs!$C$5)*inputs!$B$5)</f>
        <v>0</v>
      </c>
      <c r="F796" s="19">
        <f>MAX(0,inputs!$B$13*(MIN(calculations!A796,inputs!$C$14)-inputs!$C$13))+MAX(0,inputs!$B$14*(calculations!A796-inputs!$C$14))</f>
        <v>5577.85</v>
      </c>
      <c r="G796" s="22">
        <f>MAX(MIN((calculations!A796-inputs!$B$21)/10000,100%),0) * inputs!$B$18</f>
        <v>2636.4</v>
      </c>
      <c r="H796" s="24">
        <f>MIN(inputs!$B$32,A796)</f>
        <v>20000</v>
      </c>
      <c r="I796" s="24">
        <f>inputs!$B$29*(1+inputs!$B$33)-MAX(0,inputs!$B$31*(H796-inputs!$B$30))</f>
        <v>46486.999999999993</v>
      </c>
      <c r="J796" s="19">
        <f>$H796+(INT(COLUMN(J$1)/2) - 5) * ($A796-$H796)/9</f>
        <v>20000</v>
      </c>
      <c r="K796" s="24">
        <f>MAX(0,I796*(1+inputs!$B$33)-MAX(0,inputs!$B$31*(J796-inputs!$B$30)))</f>
        <v>47184.304999999986</v>
      </c>
      <c r="L796" s="19">
        <f>$H796+(INT(COLUMN(L$1)/2) - 5) * ($A796-$H796)/9</f>
        <v>26600</v>
      </c>
      <c r="M796" s="24">
        <f>MAX(0,K796*(1+inputs!$B$33)-MAX(0,inputs!$B$31*(L796-inputs!$B$30)))</f>
        <v>47314.629574999977</v>
      </c>
      <c r="N796" s="19">
        <f>$H796+(INT(COLUMN(N$1)/2) - 5) * ($A796-$H796)/9</f>
        <v>33200</v>
      </c>
      <c r="O796" s="24">
        <f>MAX(0,M796*(1+inputs!$B$33)-MAX(0,inputs!$B$31*(N796-inputs!$B$30)))</f>
        <v>46852.909018624967</v>
      </c>
      <c r="P796" s="19">
        <f>$H796+(INT(COLUMN(P$1)/2) - 5) * ($A796-$H796)/9</f>
        <v>39800</v>
      </c>
      <c r="Q796" s="24">
        <f>MAX(0,O796*(1+inputs!$B$33)-MAX(0,inputs!$B$31*(P796-inputs!$B$30)))</f>
        <v>45790.262653904334</v>
      </c>
      <c r="R796" s="19">
        <f>$H796+(INT(COLUMN(R$1)/2) - 5) * ($A796-$H796)/9</f>
        <v>46400</v>
      </c>
      <c r="S796" s="24">
        <f>MAX(0,Q796*(1+inputs!$B$33)-MAX(0,inputs!$B$31*(R796-inputs!$B$30)))</f>
        <v>44117.676593712895</v>
      </c>
      <c r="T796" s="19">
        <f>$H796+(INT(COLUMN(T$1)/2) - 5) * ($A796-$H796)/9</f>
        <v>53000</v>
      </c>
      <c r="U796" s="24">
        <f>MAX(0,S796*(1+inputs!$B$33)-MAX(0,inputs!$B$31*(T796-inputs!$B$30)))</f>
        <v>41826.00174261858</v>
      </c>
      <c r="V796" s="19">
        <f>$H796+(INT(COLUMN(V$1)/2) - 5) * ($A796-$H796)/9</f>
        <v>59600</v>
      </c>
      <c r="W796" s="24">
        <f>MAX(0,U796*(1+inputs!$B$33)-MAX(0,inputs!$B$31*(V796-inputs!$B$30)))</f>
        <v>38905.951768757855</v>
      </c>
      <c r="X796" s="19">
        <f>$H796+(INT(COLUMN(X$1)/2) - 5) * ($A796-$H796)/9</f>
        <v>66200</v>
      </c>
      <c r="Y796" s="24">
        <f>MAX(0,W796*(1+inputs!$B$33)-MAX(0,inputs!$B$31*(X796-inputs!$B$30)))</f>
        <v>35348.101045289215</v>
      </c>
      <c r="Z796" s="19">
        <f>IF(inputs!$B$27="YES",MAX(0,inputs!$B$31*(X796-inputs!$B$30)),0)</f>
        <v>0</v>
      </c>
      <c r="AA796" s="3">
        <f t="shared" si="53"/>
        <v>27406.25</v>
      </c>
      <c r="AB796" s="1">
        <f t="shared" si="54"/>
        <v>0.42</v>
      </c>
      <c r="AC796" s="8">
        <f t="shared" si="51"/>
        <v>51993.75</v>
      </c>
    </row>
    <row r="797" spans="1:29" x14ac:dyDescent="0.2">
      <c r="A797" s="11">
        <f t="shared" si="52"/>
        <v>79500</v>
      </c>
      <c r="B797" s="15">
        <f>inputs!$C$3-MAX(0,MIN((calculations!A797-inputs!$B$8)*0.5,inputs!$C$3))+IF(AND(inputs!$B$23="YES",A797&lt;=inputs!$B$25),inputs!$B$24,0)</f>
        <v>12570</v>
      </c>
      <c r="C797" s="15">
        <f>MAX(0,MIN(A797-B797,inputs!$C$4)*inputs!$B$3)</f>
        <v>7540</v>
      </c>
      <c r="D797" s="16">
        <f>MAX(0,(MIN(A797,inputs!$C$5)-(inputs!$C$4+B797))*inputs!$B$4)</f>
        <v>11692</v>
      </c>
      <c r="E797" s="16">
        <f>MAX(0, (calculations!A797-inputs!$C$5)*inputs!$B$5)</f>
        <v>0</v>
      </c>
      <c r="F797" s="19">
        <f>MAX(0,inputs!$B$13*(MIN(calculations!A797,inputs!$C$14)-inputs!$C$13))+MAX(0,inputs!$B$14*(calculations!A797-inputs!$C$14))</f>
        <v>5579.85</v>
      </c>
      <c r="G797" s="22">
        <f>MAX(MIN((calculations!A797-inputs!$B$21)/10000,100%),0) * inputs!$B$18</f>
        <v>2636.4</v>
      </c>
      <c r="H797" s="24">
        <f>MIN(inputs!$B$32,A797)</f>
        <v>20000</v>
      </c>
      <c r="I797" s="24">
        <f>inputs!$B$29*(1+inputs!$B$33)-MAX(0,inputs!$B$31*(H797-inputs!$B$30))</f>
        <v>46486.999999999993</v>
      </c>
      <c r="J797" s="19">
        <f>$H797+(INT(COLUMN(J$1)/2) - 5) * ($A797-$H797)/9</f>
        <v>20000</v>
      </c>
      <c r="K797" s="24">
        <f>MAX(0,I797*(1+inputs!$B$33)-MAX(0,inputs!$B$31*(J797-inputs!$B$30)))</f>
        <v>47184.304999999986</v>
      </c>
      <c r="L797" s="19">
        <f>$H797+(INT(COLUMN(L$1)/2) - 5) * ($A797-$H797)/9</f>
        <v>26611.111111111109</v>
      </c>
      <c r="M797" s="24">
        <f>MAX(0,K797*(1+inputs!$B$33)-MAX(0,inputs!$B$31*(L797-inputs!$B$30)))</f>
        <v>47313.629574999977</v>
      </c>
      <c r="N797" s="19">
        <f>$H797+(INT(COLUMN(N$1)/2) - 5) * ($A797-$H797)/9</f>
        <v>33222.222222222219</v>
      </c>
      <c r="O797" s="24">
        <f>MAX(0,M797*(1+inputs!$B$33)-MAX(0,inputs!$B$31*(N797-inputs!$B$30)))</f>
        <v>46849.894018624967</v>
      </c>
      <c r="P797" s="19">
        <f>$H797+(INT(COLUMN(P$1)/2) - 5) * ($A797-$H797)/9</f>
        <v>39833.333333333328</v>
      </c>
      <c r="Q797" s="24">
        <f>MAX(0,O797*(1+inputs!$B$33)-MAX(0,inputs!$B$31*(P797-inputs!$B$30)))</f>
        <v>45784.202428904333</v>
      </c>
      <c r="R797" s="19">
        <f>$H797+(INT(COLUMN(R$1)/2) - 5) * ($A797-$H797)/9</f>
        <v>46444.444444444445</v>
      </c>
      <c r="S797" s="24">
        <f>MAX(0,Q797*(1+inputs!$B$33)-MAX(0,inputs!$B$31*(R797-inputs!$B$30)))</f>
        <v>44107.525465337894</v>
      </c>
      <c r="T797" s="19">
        <f>$H797+(INT(COLUMN(T$1)/2) - 5) * ($A797-$H797)/9</f>
        <v>53055.555555555555</v>
      </c>
      <c r="U797" s="24">
        <f>MAX(0,S797*(1+inputs!$B$33)-MAX(0,inputs!$B$31*(T797-inputs!$B$30)))</f>
        <v>41810.698347317957</v>
      </c>
      <c r="V797" s="19">
        <f>$H797+(INT(COLUMN(V$1)/2) - 5) * ($A797-$H797)/9</f>
        <v>59666.666666666664</v>
      </c>
      <c r="W797" s="24">
        <f>MAX(0,U797*(1+inputs!$B$33)-MAX(0,inputs!$B$31*(V797-inputs!$B$30)))</f>
        <v>38884.418822527718</v>
      </c>
      <c r="X797" s="19">
        <f>$H797+(INT(COLUMN(X$1)/2) - 5) * ($A797-$H797)/9</f>
        <v>66277.777777777781</v>
      </c>
      <c r="Y797" s="24">
        <f>MAX(0,W797*(1+inputs!$B$33)-MAX(0,inputs!$B$31*(X797-inputs!$B$30)))</f>
        <v>35319.245104865629</v>
      </c>
      <c r="Z797" s="19">
        <f>IF(inputs!$B$27="YES",MAX(0,inputs!$B$31*(X797-inputs!$B$30)),0)</f>
        <v>0</v>
      </c>
      <c r="AA797" s="3">
        <f t="shared" si="53"/>
        <v>27448.25</v>
      </c>
      <c r="AB797" s="1">
        <f t="shared" si="54"/>
        <v>0.42</v>
      </c>
      <c r="AC797" s="8">
        <f t="shared" si="51"/>
        <v>52051.75</v>
      </c>
    </row>
    <row r="798" spans="1:29" x14ac:dyDescent="0.2">
      <c r="A798" s="11">
        <f t="shared" si="52"/>
        <v>79600</v>
      </c>
      <c r="B798" s="15">
        <f>inputs!$C$3-MAX(0,MIN((calculations!A798-inputs!$B$8)*0.5,inputs!$C$3))+IF(AND(inputs!$B$23="YES",A798&lt;=inputs!$B$25),inputs!$B$24,0)</f>
        <v>12570</v>
      </c>
      <c r="C798" s="15">
        <f>MAX(0,MIN(A798-B798,inputs!$C$4)*inputs!$B$3)</f>
        <v>7540</v>
      </c>
      <c r="D798" s="16">
        <f>MAX(0,(MIN(A798,inputs!$C$5)-(inputs!$C$4+B798))*inputs!$B$4)</f>
        <v>11732</v>
      </c>
      <c r="E798" s="16">
        <f>MAX(0, (calculations!A798-inputs!$C$5)*inputs!$B$5)</f>
        <v>0</v>
      </c>
      <c r="F798" s="19">
        <f>MAX(0,inputs!$B$13*(MIN(calculations!A798,inputs!$C$14)-inputs!$C$13))+MAX(0,inputs!$B$14*(calculations!A798-inputs!$C$14))</f>
        <v>5581.85</v>
      </c>
      <c r="G798" s="22">
        <f>MAX(MIN((calculations!A798-inputs!$B$21)/10000,100%),0) * inputs!$B$18</f>
        <v>2636.4</v>
      </c>
      <c r="H798" s="24">
        <f>MIN(inputs!$B$32,A798)</f>
        <v>20000</v>
      </c>
      <c r="I798" s="24">
        <f>inputs!$B$29*(1+inputs!$B$33)-MAX(0,inputs!$B$31*(H798-inputs!$B$30))</f>
        <v>46486.999999999993</v>
      </c>
      <c r="J798" s="19">
        <f>$H798+(INT(COLUMN(J$1)/2) - 5) * ($A798-$H798)/9</f>
        <v>20000</v>
      </c>
      <c r="K798" s="24">
        <f>MAX(0,I798*(1+inputs!$B$33)-MAX(0,inputs!$B$31*(J798-inputs!$B$30)))</f>
        <v>47184.304999999986</v>
      </c>
      <c r="L798" s="19">
        <f>$H798+(INT(COLUMN(L$1)/2) - 5) * ($A798-$H798)/9</f>
        <v>26622.222222222223</v>
      </c>
      <c r="M798" s="24">
        <f>MAX(0,K798*(1+inputs!$B$33)-MAX(0,inputs!$B$31*(L798-inputs!$B$30)))</f>
        <v>47312.629574999977</v>
      </c>
      <c r="N798" s="19">
        <f>$H798+(INT(COLUMN(N$1)/2) - 5) * ($A798-$H798)/9</f>
        <v>33244.444444444445</v>
      </c>
      <c r="O798" s="24">
        <f>MAX(0,M798*(1+inputs!$B$33)-MAX(0,inputs!$B$31*(N798-inputs!$B$30)))</f>
        <v>46846.879018624968</v>
      </c>
      <c r="P798" s="19">
        <f>$H798+(INT(COLUMN(P$1)/2) - 5) * ($A798-$H798)/9</f>
        <v>39866.666666666672</v>
      </c>
      <c r="Q798" s="24">
        <f>MAX(0,O798*(1+inputs!$B$33)-MAX(0,inputs!$B$31*(P798-inputs!$B$30)))</f>
        <v>45778.142203904339</v>
      </c>
      <c r="R798" s="19">
        <f>$H798+(INT(COLUMN(R$1)/2) - 5) * ($A798-$H798)/9</f>
        <v>46488.888888888891</v>
      </c>
      <c r="S798" s="24">
        <f>MAX(0,Q798*(1+inputs!$B$33)-MAX(0,inputs!$B$31*(R798-inputs!$B$30)))</f>
        <v>44097.374336962901</v>
      </c>
      <c r="T798" s="19">
        <f>$H798+(INT(COLUMN(T$1)/2) - 5) * ($A798-$H798)/9</f>
        <v>53111.111111111109</v>
      </c>
      <c r="U798" s="24">
        <f>MAX(0,S798*(1+inputs!$B$33)-MAX(0,inputs!$B$31*(T798-inputs!$B$30)))</f>
        <v>41795.394952017341</v>
      </c>
      <c r="V798" s="19">
        <f>$H798+(INT(COLUMN(V$1)/2) - 5) * ($A798-$H798)/9</f>
        <v>59733.333333333336</v>
      </c>
      <c r="W798" s="24">
        <f>MAX(0,U798*(1+inputs!$B$33)-MAX(0,inputs!$B$31*(V798-inputs!$B$30)))</f>
        <v>38862.885876297594</v>
      </c>
      <c r="X798" s="19">
        <f>$H798+(INT(COLUMN(X$1)/2) - 5) * ($A798-$H798)/9</f>
        <v>66355.555555555562</v>
      </c>
      <c r="Y798" s="24">
        <f>MAX(0,W798*(1+inputs!$B$33)-MAX(0,inputs!$B$31*(X798-inputs!$B$30)))</f>
        <v>35290.389164442051</v>
      </c>
      <c r="Z798" s="19">
        <f>IF(inputs!$B$27="YES",MAX(0,inputs!$B$31*(X798-inputs!$B$30)),0)</f>
        <v>0</v>
      </c>
      <c r="AA798" s="3">
        <f t="shared" si="53"/>
        <v>27490.25</v>
      </c>
      <c r="AB798" s="1">
        <f t="shared" si="54"/>
        <v>0.42</v>
      </c>
      <c r="AC798" s="8">
        <f t="shared" si="51"/>
        <v>52109.75</v>
      </c>
    </row>
    <row r="799" spans="1:29" x14ac:dyDescent="0.2">
      <c r="A799" s="11">
        <f t="shared" si="52"/>
        <v>79700</v>
      </c>
      <c r="B799" s="15">
        <f>inputs!$C$3-MAX(0,MIN((calculations!A799-inputs!$B$8)*0.5,inputs!$C$3))+IF(AND(inputs!$B$23="YES",A799&lt;=inputs!$B$25),inputs!$B$24,0)</f>
        <v>12570</v>
      </c>
      <c r="C799" s="15">
        <f>MAX(0,MIN(A799-B799,inputs!$C$4)*inputs!$B$3)</f>
        <v>7540</v>
      </c>
      <c r="D799" s="16">
        <f>MAX(0,(MIN(A799,inputs!$C$5)-(inputs!$C$4+B799))*inputs!$B$4)</f>
        <v>11772</v>
      </c>
      <c r="E799" s="16">
        <f>MAX(0, (calculations!A799-inputs!$C$5)*inputs!$B$5)</f>
        <v>0</v>
      </c>
      <c r="F799" s="19">
        <f>MAX(0,inputs!$B$13*(MIN(calculations!A799,inputs!$C$14)-inputs!$C$13))+MAX(0,inputs!$B$14*(calculations!A799-inputs!$C$14))</f>
        <v>5583.85</v>
      </c>
      <c r="G799" s="22">
        <f>MAX(MIN((calculations!A799-inputs!$B$21)/10000,100%),0) * inputs!$B$18</f>
        <v>2636.4</v>
      </c>
      <c r="H799" s="24">
        <f>MIN(inputs!$B$32,A799)</f>
        <v>20000</v>
      </c>
      <c r="I799" s="24">
        <f>inputs!$B$29*(1+inputs!$B$33)-MAX(0,inputs!$B$31*(H799-inputs!$B$30))</f>
        <v>46486.999999999993</v>
      </c>
      <c r="J799" s="19">
        <f>$H799+(INT(COLUMN(J$1)/2) - 5) * ($A799-$H799)/9</f>
        <v>20000</v>
      </c>
      <c r="K799" s="24">
        <f>MAX(0,I799*(1+inputs!$B$33)-MAX(0,inputs!$B$31*(J799-inputs!$B$30)))</f>
        <v>47184.304999999986</v>
      </c>
      <c r="L799" s="19">
        <f>$H799+(INT(COLUMN(L$1)/2) - 5) * ($A799-$H799)/9</f>
        <v>26633.333333333332</v>
      </c>
      <c r="M799" s="24">
        <f>MAX(0,K799*(1+inputs!$B$33)-MAX(0,inputs!$B$31*(L799-inputs!$B$30)))</f>
        <v>47311.629574999977</v>
      </c>
      <c r="N799" s="19">
        <f>$H799+(INT(COLUMN(N$1)/2) - 5) * ($A799-$H799)/9</f>
        <v>33266.666666666664</v>
      </c>
      <c r="O799" s="24">
        <f>MAX(0,M799*(1+inputs!$B$33)-MAX(0,inputs!$B$31*(N799-inputs!$B$30)))</f>
        <v>46843.864018624969</v>
      </c>
      <c r="P799" s="19">
        <f>$H799+(INT(COLUMN(P$1)/2) - 5) * ($A799-$H799)/9</f>
        <v>39900</v>
      </c>
      <c r="Q799" s="24">
        <f>MAX(0,O799*(1+inputs!$B$33)-MAX(0,inputs!$B$31*(P799-inputs!$B$30)))</f>
        <v>45772.081978904338</v>
      </c>
      <c r="R799" s="19">
        <f>$H799+(INT(COLUMN(R$1)/2) - 5) * ($A799-$H799)/9</f>
        <v>46533.333333333328</v>
      </c>
      <c r="S799" s="24">
        <f>MAX(0,Q799*(1+inputs!$B$33)-MAX(0,inputs!$B$31*(R799-inputs!$B$30)))</f>
        <v>44087.223208587893</v>
      </c>
      <c r="T799" s="19">
        <f>$H799+(INT(COLUMN(T$1)/2) - 5) * ($A799-$H799)/9</f>
        <v>53166.666666666664</v>
      </c>
      <c r="U799" s="24">
        <f>MAX(0,S799*(1+inputs!$B$33)-MAX(0,inputs!$B$31*(T799-inputs!$B$30)))</f>
        <v>41780.091556716703</v>
      </c>
      <c r="V799" s="19">
        <f>$H799+(INT(COLUMN(V$1)/2) - 5) * ($A799-$H799)/9</f>
        <v>59800</v>
      </c>
      <c r="W799" s="24">
        <f>MAX(0,U799*(1+inputs!$B$33)-MAX(0,inputs!$B$31*(V799-inputs!$B$30)))</f>
        <v>38841.352930067449</v>
      </c>
      <c r="X799" s="19">
        <f>$H799+(INT(COLUMN(X$1)/2) - 5) * ($A799-$H799)/9</f>
        <v>66433.333333333343</v>
      </c>
      <c r="Y799" s="24">
        <f>MAX(0,W799*(1+inputs!$B$33)-MAX(0,inputs!$B$31*(X799-inputs!$B$30)))</f>
        <v>35261.533224018458</v>
      </c>
      <c r="Z799" s="19">
        <f>IF(inputs!$B$27="YES",MAX(0,inputs!$B$31*(X799-inputs!$B$30)),0)</f>
        <v>0</v>
      </c>
      <c r="AA799" s="3">
        <f t="shared" si="53"/>
        <v>27532.25</v>
      </c>
      <c r="AB799" s="1">
        <f t="shared" si="54"/>
        <v>0.42</v>
      </c>
      <c r="AC799" s="8">
        <f t="shared" si="51"/>
        <v>52167.75</v>
      </c>
    </row>
    <row r="800" spans="1:29" x14ac:dyDescent="0.2">
      <c r="A800" s="11">
        <f t="shared" si="52"/>
        <v>79800</v>
      </c>
      <c r="B800" s="15">
        <f>inputs!$C$3-MAX(0,MIN((calculations!A800-inputs!$B$8)*0.5,inputs!$C$3))+IF(AND(inputs!$B$23="YES",A800&lt;=inputs!$B$25),inputs!$B$24,0)</f>
        <v>12570</v>
      </c>
      <c r="C800" s="15">
        <f>MAX(0,MIN(A800-B800,inputs!$C$4)*inputs!$B$3)</f>
        <v>7540</v>
      </c>
      <c r="D800" s="16">
        <f>MAX(0,(MIN(A800,inputs!$C$5)-(inputs!$C$4+B800))*inputs!$B$4)</f>
        <v>11812</v>
      </c>
      <c r="E800" s="16">
        <f>MAX(0, (calculations!A800-inputs!$C$5)*inputs!$B$5)</f>
        <v>0</v>
      </c>
      <c r="F800" s="19">
        <f>MAX(0,inputs!$B$13*(MIN(calculations!A800,inputs!$C$14)-inputs!$C$13))+MAX(0,inputs!$B$14*(calculations!A800-inputs!$C$14))</f>
        <v>5585.85</v>
      </c>
      <c r="G800" s="22">
        <f>MAX(MIN((calculations!A800-inputs!$B$21)/10000,100%),0) * inputs!$B$18</f>
        <v>2636.4</v>
      </c>
      <c r="H800" s="24">
        <f>MIN(inputs!$B$32,A800)</f>
        <v>20000</v>
      </c>
      <c r="I800" s="24">
        <f>inputs!$B$29*(1+inputs!$B$33)-MAX(0,inputs!$B$31*(H800-inputs!$B$30))</f>
        <v>46486.999999999993</v>
      </c>
      <c r="J800" s="19">
        <f>$H800+(INT(COLUMN(J$1)/2) - 5) * ($A800-$H800)/9</f>
        <v>20000</v>
      </c>
      <c r="K800" s="24">
        <f>MAX(0,I800*(1+inputs!$B$33)-MAX(0,inputs!$B$31*(J800-inputs!$B$30)))</f>
        <v>47184.304999999986</v>
      </c>
      <c r="L800" s="19">
        <f>$H800+(INT(COLUMN(L$1)/2) - 5) * ($A800-$H800)/9</f>
        <v>26644.444444444445</v>
      </c>
      <c r="M800" s="24">
        <f>MAX(0,K800*(1+inputs!$B$33)-MAX(0,inputs!$B$31*(L800-inputs!$B$30)))</f>
        <v>47310.629574999977</v>
      </c>
      <c r="N800" s="19">
        <f>$H800+(INT(COLUMN(N$1)/2) - 5) * ($A800-$H800)/9</f>
        <v>33288.888888888891</v>
      </c>
      <c r="O800" s="24">
        <f>MAX(0,M800*(1+inputs!$B$33)-MAX(0,inputs!$B$31*(N800-inputs!$B$30)))</f>
        <v>46840.849018624969</v>
      </c>
      <c r="P800" s="19">
        <f>$H800+(INT(COLUMN(P$1)/2) - 5) * ($A800-$H800)/9</f>
        <v>39933.333333333328</v>
      </c>
      <c r="Q800" s="24">
        <f>MAX(0,O800*(1+inputs!$B$33)-MAX(0,inputs!$B$31*(P800-inputs!$B$30)))</f>
        <v>45766.021753904337</v>
      </c>
      <c r="R800" s="19">
        <f>$H800+(INT(COLUMN(R$1)/2) - 5) * ($A800-$H800)/9</f>
        <v>46577.777777777781</v>
      </c>
      <c r="S800" s="24">
        <f>MAX(0,Q800*(1+inputs!$B$33)-MAX(0,inputs!$B$31*(R800-inputs!$B$30)))</f>
        <v>44077.072080212893</v>
      </c>
      <c r="T800" s="19">
        <f>$H800+(INT(COLUMN(T$1)/2) - 5) * ($A800-$H800)/9</f>
        <v>53222.222222222219</v>
      </c>
      <c r="U800" s="24">
        <f>MAX(0,S800*(1+inputs!$B$33)-MAX(0,inputs!$B$31*(T800-inputs!$B$30)))</f>
        <v>41764.78816141608</v>
      </c>
      <c r="V800" s="19">
        <f>$H800+(INT(COLUMN(V$1)/2) - 5) * ($A800-$H800)/9</f>
        <v>59866.666666666664</v>
      </c>
      <c r="W800" s="24">
        <f>MAX(0,U800*(1+inputs!$B$33)-MAX(0,inputs!$B$31*(V800-inputs!$B$30)))</f>
        <v>38819.819983837311</v>
      </c>
      <c r="X800" s="19">
        <f>$H800+(INT(COLUMN(X$1)/2) - 5) * ($A800-$H800)/9</f>
        <v>66511.111111111109</v>
      </c>
      <c r="Y800" s="24">
        <f>MAX(0,W800*(1+inputs!$B$33)-MAX(0,inputs!$B$31*(X800-inputs!$B$30)))</f>
        <v>35232.677283594865</v>
      </c>
      <c r="Z800" s="19">
        <f>IF(inputs!$B$27="YES",MAX(0,inputs!$B$31*(X800-inputs!$B$30)),0)</f>
        <v>0</v>
      </c>
      <c r="AA800" s="3">
        <f t="shared" si="53"/>
        <v>27574.25</v>
      </c>
      <c r="AB800" s="1">
        <f t="shared" si="54"/>
        <v>0.42</v>
      </c>
      <c r="AC800" s="8">
        <f t="shared" si="51"/>
        <v>52225.75</v>
      </c>
    </row>
    <row r="801" spans="1:29" x14ac:dyDescent="0.2">
      <c r="A801" s="11">
        <f t="shared" si="52"/>
        <v>79900</v>
      </c>
      <c r="B801" s="15">
        <f>inputs!$C$3-MAX(0,MIN((calculations!A801-inputs!$B$8)*0.5,inputs!$C$3))+IF(AND(inputs!$B$23="YES",A801&lt;=inputs!$B$25),inputs!$B$24,0)</f>
        <v>12570</v>
      </c>
      <c r="C801" s="15">
        <f>MAX(0,MIN(A801-B801,inputs!$C$4)*inputs!$B$3)</f>
        <v>7540</v>
      </c>
      <c r="D801" s="16">
        <f>MAX(0,(MIN(A801,inputs!$C$5)-(inputs!$C$4+B801))*inputs!$B$4)</f>
        <v>11852</v>
      </c>
      <c r="E801" s="16">
        <f>MAX(0, (calculations!A801-inputs!$C$5)*inputs!$B$5)</f>
        <v>0</v>
      </c>
      <c r="F801" s="19">
        <f>MAX(0,inputs!$B$13*(MIN(calculations!A801,inputs!$C$14)-inputs!$C$13))+MAX(0,inputs!$B$14*(calculations!A801-inputs!$C$14))</f>
        <v>5587.85</v>
      </c>
      <c r="G801" s="22">
        <f>MAX(MIN((calculations!A801-inputs!$B$21)/10000,100%),0) * inputs!$B$18</f>
        <v>2636.4</v>
      </c>
      <c r="H801" s="24">
        <f>MIN(inputs!$B$32,A801)</f>
        <v>20000</v>
      </c>
      <c r="I801" s="24">
        <f>inputs!$B$29*(1+inputs!$B$33)-MAX(0,inputs!$B$31*(H801-inputs!$B$30))</f>
        <v>46486.999999999993</v>
      </c>
      <c r="J801" s="19">
        <f>$H801+(INT(COLUMN(J$1)/2) - 5) * ($A801-$H801)/9</f>
        <v>20000</v>
      </c>
      <c r="K801" s="24">
        <f>MAX(0,I801*(1+inputs!$B$33)-MAX(0,inputs!$B$31*(J801-inputs!$B$30)))</f>
        <v>47184.304999999986</v>
      </c>
      <c r="L801" s="19">
        <f>$H801+(INT(COLUMN(L$1)/2) - 5) * ($A801-$H801)/9</f>
        <v>26655.555555555555</v>
      </c>
      <c r="M801" s="24">
        <f>MAX(0,K801*(1+inputs!$B$33)-MAX(0,inputs!$B$31*(L801-inputs!$B$30)))</f>
        <v>47309.629574999977</v>
      </c>
      <c r="N801" s="19">
        <f>$H801+(INT(COLUMN(N$1)/2) - 5) * ($A801-$H801)/9</f>
        <v>33311.111111111109</v>
      </c>
      <c r="O801" s="24">
        <f>MAX(0,M801*(1+inputs!$B$33)-MAX(0,inputs!$B$31*(N801-inputs!$B$30)))</f>
        <v>46837.83401862497</v>
      </c>
      <c r="P801" s="19">
        <f>$H801+(INT(COLUMN(P$1)/2) - 5) * ($A801-$H801)/9</f>
        <v>39966.666666666672</v>
      </c>
      <c r="Q801" s="24">
        <f>MAX(0,O801*(1+inputs!$B$33)-MAX(0,inputs!$B$31*(P801-inputs!$B$30)))</f>
        <v>45759.961528904336</v>
      </c>
      <c r="R801" s="19">
        <f>$H801+(INT(COLUMN(R$1)/2) - 5) * ($A801-$H801)/9</f>
        <v>46622.222222222219</v>
      </c>
      <c r="S801" s="24">
        <f>MAX(0,Q801*(1+inputs!$B$33)-MAX(0,inputs!$B$31*(R801-inputs!$B$30)))</f>
        <v>44066.920951837892</v>
      </c>
      <c r="T801" s="19">
        <f>$H801+(INT(COLUMN(T$1)/2) - 5) * ($A801-$H801)/9</f>
        <v>53277.777777777781</v>
      </c>
      <c r="U801" s="24">
        <f>MAX(0,S801*(1+inputs!$B$33)-MAX(0,inputs!$B$31*(T801-inputs!$B$30)))</f>
        <v>41749.484766115456</v>
      </c>
      <c r="V801" s="19">
        <f>$H801+(INT(COLUMN(V$1)/2) - 5) * ($A801-$H801)/9</f>
        <v>59933.333333333336</v>
      </c>
      <c r="W801" s="24">
        <f>MAX(0,U801*(1+inputs!$B$33)-MAX(0,inputs!$B$31*(V801-inputs!$B$30)))</f>
        <v>38798.287037607181</v>
      </c>
      <c r="X801" s="19">
        <f>$H801+(INT(COLUMN(X$1)/2) - 5) * ($A801-$H801)/9</f>
        <v>66588.888888888891</v>
      </c>
      <c r="Y801" s="24">
        <f>MAX(0,W801*(1+inputs!$B$33)-MAX(0,inputs!$B$31*(X801-inputs!$B$30)))</f>
        <v>35203.821343171279</v>
      </c>
      <c r="Z801" s="19">
        <f>IF(inputs!$B$27="YES",MAX(0,inputs!$B$31*(X801-inputs!$B$30)),0)</f>
        <v>0</v>
      </c>
      <c r="AA801" s="3">
        <f t="shared" si="53"/>
        <v>27616.25</v>
      </c>
      <c r="AB801" s="1">
        <f t="shared" si="54"/>
        <v>0.42</v>
      </c>
      <c r="AC801" s="8">
        <f t="shared" si="51"/>
        <v>52283.75</v>
      </c>
    </row>
    <row r="802" spans="1:29" x14ac:dyDescent="0.2">
      <c r="A802" s="11">
        <f t="shared" si="52"/>
        <v>80000</v>
      </c>
      <c r="B802" s="15">
        <f>inputs!$C$3-MAX(0,MIN((calculations!A802-inputs!$B$8)*0.5,inputs!$C$3))+IF(AND(inputs!$B$23="YES",A802&lt;=inputs!$B$25),inputs!$B$24,0)</f>
        <v>12570</v>
      </c>
      <c r="C802" s="15">
        <f>MAX(0,MIN(A802-B802,inputs!$C$4)*inputs!$B$3)</f>
        <v>7540</v>
      </c>
      <c r="D802" s="16">
        <f>MAX(0,(MIN(A802,inputs!$C$5)-(inputs!$C$4+B802))*inputs!$B$4)</f>
        <v>11892</v>
      </c>
      <c r="E802" s="16">
        <f>MAX(0, (calculations!A802-inputs!$C$5)*inputs!$B$5)</f>
        <v>0</v>
      </c>
      <c r="F802" s="19">
        <f>MAX(0,inputs!$B$13*(MIN(calculations!A802,inputs!$C$14)-inputs!$C$13))+MAX(0,inputs!$B$14*(calculations!A802-inputs!$C$14))</f>
        <v>5589.85</v>
      </c>
      <c r="G802" s="22">
        <f>MAX(MIN((calculations!A802-inputs!$B$21)/10000,100%),0) * inputs!$B$18</f>
        <v>2636.4</v>
      </c>
      <c r="H802" s="24">
        <f>MIN(inputs!$B$32,A802)</f>
        <v>20000</v>
      </c>
      <c r="I802" s="24">
        <f>inputs!$B$29*(1+inputs!$B$33)-MAX(0,inputs!$B$31*(H802-inputs!$B$30))</f>
        <v>46486.999999999993</v>
      </c>
      <c r="J802" s="19">
        <f>$H802+(INT(COLUMN(J$1)/2) - 5) * ($A802-$H802)/9</f>
        <v>20000</v>
      </c>
      <c r="K802" s="24">
        <f>MAX(0,I802*(1+inputs!$B$33)-MAX(0,inputs!$B$31*(J802-inputs!$B$30)))</f>
        <v>47184.304999999986</v>
      </c>
      <c r="L802" s="19">
        <f>$H802+(INT(COLUMN(L$1)/2) - 5) * ($A802-$H802)/9</f>
        <v>26666.666666666668</v>
      </c>
      <c r="M802" s="24">
        <f>MAX(0,K802*(1+inputs!$B$33)-MAX(0,inputs!$B$31*(L802-inputs!$B$30)))</f>
        <v>47308.629574999977</v>
      </c>
      <c r="N802" s="19">
        <f>$H802+(INT(COLUMN(N$1)/2) - 5) * ($A802-$H802)/9</f>
        <v>33333.333333333336</v>
      </c>
      <c r="O802" s="24">
        <f>MAX(0,M802*(1+inputs!$B$33)-MAX(0,inputs!$B$31*(N802-inputs!$B$30)))</f>
        <v>46834.81901862497</v>
      </c>
      <c r="P802" s="19">
        <f>$H802+(INT(COLUMN(P$1)/2) - 5) * ($A802-$H802)/9</f>
        <v>40000</v>
      </c>
      <c r="Q802" s="24">
        <f>MAX(0,O802*(1+inputs!$B$33)-MAX(0,inputs!$B$31*(P802-inputs!$B$30)))</f>
        <v>45753.901303904335</v>
      </c>
      <c r="R802" s="19">
        <f>$H802+(INT(COLUMN(R$1)/2) - 5) * ($A802-$H802)/9</f>
        <v>46666.666666666672</v>
      </c>
      <c r="S802" s="24">
        <f>MAX(0,Q802*(1+inputs!$B$33)-MAX(0,inputs!$B$31*(R802-inputs!$B$30)))</f>
        <v>44056.769823462892</v>
      </c>
      <c r="T802" s="19">
        <f>$H802+(INT(COLUMN(T$1)/2) - 5) * ($A802-$H802)/9</f>
        <v>53333.333333333336</v>
      </c>
      <c r="U802" s="24">
        <f>MAX(0,S802*(1+inputs!$B$33)-MAX(0,inputs!$B$31*(T802-inputs!$B$30)))</f>
        <v>41734.181370814826</v>
      </c>
      <c r="V802" s="19">
        <f>$H802+(INT(COLUMN(V$1)/2) - 5) * ($A802-$H802)/9</f>
        <v>60000</v>
      </c>
      <c r="W802" s="24">
        <f>MAX(0,U802*(1+inputs!$B$33)-MAX(0,inputs!$B$31*(V802-inputs!$B$30)))</f>
        <v>38776.754091377043</v>
      </c>
      <c r="X802" s="19">
        <f>$H802+(INT(COLUMN(X$1)/2) - 5) * ($A802-$H802)/9</f>
        <v>66666.666666666657</v>
      </c>
      <c r="Y802" s="24">
        <f>MAX(0,W802*(1+inputs!$B$33)-MAX(0,inputs!$B$31*(X802-inputs!$B$30)))</f>
        <v>35174.965402747694</v>
      </c>
      <c r="Z802" s="19">
        <f>IF(inputs!$B$27="YES",MAX(0,inputs!$B$31*(X802-inputs!$B$30)),0)</f>
        <v>0</v>
      </c>
      <c r="AA802" s="3">
        <f t="shared" si="53"/>
        <v>27658.25</v>
      </c>
      <c r="AB802" s="1">
        <f t="shared" si="54"/>
        <v>0.42</v>
      </c>
      <c r="AC802" s="8">
        <f t="shared" si="51"/>
        <v>52341.75</v>
      </c>
    </row>
    <row r="803" spans="1:29" x14ac:dyDescent="0.2">
      <c r="A803" s="11">
        <f t="shared" si="52"/>
        <v>80100</v>
      </c>
      <c r="B803" s="15">
        <f>inputs!$C$3-MAX(0,MIN((calculations!A803-inputs!$B$8)*0.5,inputs!$C$3))+IF(AND(inputs!$B$23="YES",A803&lt;=inputs!$B$25),inputs!$B$24,0)</f>
        <v>12570</v>
      </c>
      <c r="C803" s="15">
        <f>MAX(0,MIN(A803-B803,inputs!$C$4)*inputs!$B$3)</f>
        <v>7540</v>
      </c>
      <c r="D803" s="16">
        <f>MAX(0,(MIN(A803,inputs!$C$5)-(inputs!$C$4+B803))*inputs!$B$4)</f>
        <v>11932</v>
      </c>
      <c r="E803" s="16">
        <f>MAX(0, (calculations!A803-inputs!$C$5)*inputs!$B$5)</f>
        <v>0</v>
      </c>
      <c r="F803" s="19">
        <f>MAX(0,inputs!$B$13*(MIN(calculations!A803,inputs!$C$14)-inputs!$C$13))+MAX(0,inputs!$B$14*(calculations!A803-inputs!$C$14))</f>
        <v>5591.85</v>
      </c>
      <c r="G803" s="22">
        <f>MAX(MIN((calculations!A803-inputs!$B$21)/10000,100%),0) * inputs!$B$18</f>
        <v>2636.4</v>
      </c>
      <c r="H803" s="24">
        <f>MIN(inputs!$B$32,A803)</f>
        <v>20000</v>
      </c>
      <c r="I803" s="24">
        <f>inputs!$B$29*(1+inputs!$B$33)-MAX(0,inputs!$B$31*(H803-inputs!$B$30))</f>
        <v>46486.999999999993</v>
      </c>
      <c r="J803" s="19">
        <f>$H803+(INT(COLUMN(J$1)/2) - 5) * ($A803-$H803)/9</f>
        <v>20000</v>
      </c>
      <c r="K803" s="24">
        <f>MAX(0,I803*(1+inputs!$B$33)-MAX(0,inputs!$B$31*(J803-inputs!$B$30)))</f>
        <v>47184.304999999986</v>
      </c>
      <c r="L803" s="19">
        <f>$H803+(INT(COLUMN(L$1)/2) - 5) * ($A803-$H803)/9</f>
        <v>26677.777777777777</v>
      </c>
      <c r="M803" s="24">
        <f>MAX(0,K803*(1+inputs!$B$33)-MAX(0,inputs!$B$31*(L803-inputs!$B$30)))</f>
        <v>47307.629574999977</v>
      </c>
      <c r="N803" s="19">
        <f>$H803+(INT(COLUMN(N$1)/2) - 5) * ($A803-$H803)/9</f>
        <v>33355.555555555555</v>
      </c>
      <c r="O803" s="24">
        <f>MAX(0,M803*(1+inputs!$B$33)-MAX(0,inputs!$B$31*(N803-inputs!$B$30)))</f>
        <v>46831.804018624971</v>
      </c>
      <c r="P803" s="19">
        <f>$H803+(INT(COLUMN(P$1)/2) - 5) * ($A803-$H803)/9</f>
        <v>40033.333333333328</v>
      </c>
      <c r="Q803" s="24">
        <f>MAX(0,O803*(1+inputs!$B$33)-MAX(0,inputs!$B$31*(P803-inputs!$B$30)))</f>
        <v>45747.841078904341</v>
      </c>
      <c r="R803" s="19">
        <f>$H803+(INT(COLUMN(R$1)/2) - 5) * ($A803-$H803)/9</f>
        <v>46711.111111111109</v>
      </c>
      <c r="S803" s="24">
        <f>MAX(0,Q803*(1+inputs!$B$33)-MAX(0,inputs!$B$31*(R803-inputs!$B$30)))</f>
        <v>44046.618695087898</v>
      </c>
      <c r="T803" s="19">
        <f>$H803+(INT(COLUMN(T$1)/2) - 5) * ($A803-$H803)/9</f>
        <v>53388.888888888891</v>
      </c>
      <c r="U803" s="24">
        <f>MAX(0,S803*(1+inputs!$B$33)-MAX(0,inputs!$B$31*(T803-inputs!$B$30)))</f>
        <v>41718.87797551421</v>
      </c>
      <c r="V803" s="19">
        <f>$H803+(INT(COLUMN(V$1)/2) - 5) * ($A803-$H803)/9</f>
        <v>60066.666666666664</v>
      </c>
      <c r="W803" s="24">
        <f>MAX(0,U803*(1+inputs!$B$33)-MAX(0,inputs!$B$31*(V803-inputs!$B$30)))</f>
        <v>38755.221145146919</v>
      </c>
      <c r="X803" s="19">
        <f>$H803+(INT(COLUMN(X$1)/2) - 5) * ($A803-$H803)/9</f>
        <v>66744.444444444438</v>
      </c>
      <c r="Y803" s="24">
        <f>MAX(0,W803*(1+inputs!$B$33)-MAX(0,inputs!$B$31*(X803-inputs!$B$30)))</f>
        <v>35146.109462324115</v>
      </c>
      <c r="Z803" s="19">
        <f>IF(inputs!$B$27="YES",MAX(0,inputs!$B$31*(X803-inputs!$B$30)),0)</f>
        <v>0</v>
      </c>
      <c r="AA803" s="3">
        <f t="shared" si="53"/>
        <v>27700.25</v>
      </c>
      <c r="AB803" s="1">
        <f t="shared" si="54"/>
        <v>0.42</v>
      </c>
      <c r="AC803" s="8">
        <f t="shared" si="51"/>
        <v>52399.75</v>
      </c>
    </row>
    <row r="804" spans="1:29" x14ac:dyDescent="0.2">
      <c r="A804" s="11">
        <f t="shared" si="52"/>
        <v>80200</v>
      </c>
      <c r="B804" s="15">
        <f>inputs!$C$3-MAX(0,MIN((calculations!A804-inputs!$B$8)*0.5,inputs!$C$3))+IF(AND(inputs!$B$23="YES",A804&lt;=inputs!$B$25),inputs!$B$24,0)</f>
        <v>12570</v>
      </c>
      <c r="C804" s="15">
        <f>MAX(0,MIN(A804-B804,inputs!$C$4)*inputs!$B$3)</f>
        <v>7540</v>
      </c>
      <c r="D804" s="16">
        <f>MAX(0,(MIN(A804,inputs!$C$5)-(inputs!$C$4+B804))*inputs!$B$4)</f>
        <v>11972</v>
      </c>
      <c r="E804" s="16">
        <f>MAX(0, (calculations!A804-inputs!$C$5)*inputs!$B$5)</f>
        <v>0</v>
      </c>
      <c r="F804" s="19">
        <f>MAX(0,inputs!$B$13*(MIN(calculations!A804,inputs!$C$14)-inputs!$C$13))+MAX(0,inputs!$B$14*(calculations!A804-inputs!$C$14))</f>
        <v>5593.85</v>
      </c>
      <c r="G804" s="22">
        <f>MAX(MIN((calculations!A804-inputs!$B$21)/10000,100%),0) * inputs!$B$18</f>
        <v>2636.4</v>
      </c>
      <c r="H804" s="24">
        <f>MIN(inputs!$B$32,A804)</f>
        <v>20000</v>
      </c>
      <c r="I804" s="24">
        <f>inputs!$B$29*(1+inputs!$B$33)-MAX(0,inputs!$B$31*(H804-inputs!$B$30))</f>
        <v>46486.999999999993</v>
      </c>
      <c r="J804" s="19">
        <f>$H804+(INT(COLUMN(J$1)/2) - 5) * ($A804-$H804)/9</f>
        <v>20000</v>
      </c>
      <c r="K804" s="24">
        <f>MAX(0,I804*(1+inputs!$B$33)-MAX(0,inputs!$B$31*(J804-inputs!$B$30)))</f>
        <v>47184.304999999986</v>
      </c>
      <c r="L804" s="19">
        <f>$H804+(INT(COLUMN(L$1)/2) - 5) * ($A804-$H804)/9</f>
        <v>26688.888888888891</v>
      </c>
      <c r="M804" s="24">
        <f>MAX(0,K804*(1+inputs!$B$33)-MAX(0,inputs!$B$31*(L804-inputs!$B$30)))</f>
        <v>47306.629574999977</v>
      </c>
      <c r="N804" s="19">
        <f>$H804+(INT(COLUMN(N$1)/2) - 5) * ($A804-$H804)/9</f>
        <v>33377.777777777781</v>
      </c>
      <c r="O804" s="24">
        <f>MAX(0,M804*(1+inputs!$B$33)-MAX(0,inputs!$B$31*(N804-inputs!$B$30)))</f>
        <v>46828.789018624972</v>
      </c>
      <c r="P804" s="19">
        <f>$H804+(INT(COLUMN(P$1)/2) - 5) * ($A804-$H804)/9</f>
        <v>40066.666666666672</v>
      </c>
      <c r="Q804" s="24">
        <f>MAX(0,O804*(1+inputs!$B$33)-MAX(0,inputs!$B$31*(P804-inputs!$B$30)))</f>
        <v>45741.78085390434</v>
      </c>
      <c r="R804" s="19">
        <f>$H804+(INT(COLUMN(R$1)/2) - 5) * ($A804-$H804)/9</f>
        <v>46755.555555555555</v>
      </c>
      <c r="S804" s="24">
        <f>MAX(0,Q804*(1+inputs!$B$33)-MAX(0,inputs!$B$31*(R804-inputs!$B$30)))</f>
        <v>44036.467566712898</v>
      </c>
      <c r="T804" s="19">
        <f>$H804+(INT(COLUMN(T$1)/2) - 5) * ($A804-$H804)/9</f>
        <v>53444.444444444445</v>
      </c>
      <c r="U804" s="24">
        <f>MAX(0,S804*(1+inputs!$B$33)-MAX(0,inputs!$B$31*(T804-inputs!$B$30)))</f>
        <v>41703.574580213586</v>
      </c>
      <c r="V804" s="19">
        <f>$H804+(INT(COLUMN(V$1)/2) - 5) * ($A804-$H804)/9</f>
        <v>60133.333333333336</v>
      </c>
      <c r="W804" s="24">
        <f>MAX(0,U804*(1+inputs!$B$33)-MAX(0,inputs!$B$31*(V804-inputs!$B$30)))</f>
        <v>38733.688198916781</v>
      </c>
      <c r="X804" s="19">
        <f>$H804+(INT(COLUMN(X$1)/2) - 5) * ($A804-$H804)/9</f>
        <v>66822.222222222219</v>
      </c>
      <c r="Y804" s="24">
        <f>MAX(0,W804*(1+inputs!$B$33)-MAX(0,inputs!$B$31*(X804-inputs!$B$30)))</f>
        <v>35117.253521900529</v>
      </c>
      <c r="Z804" s="19">
        <f>IF(inputs!$B$27="YES",MAX(0,inputs!$B$31*(X804-inputs!$B$30)),0)</f>
        <v>0</v>
      </c>
      <c r="AA804" s="3">
        <f t="shared" si="53"/>
        <v>27742.25</v>
      </c>
      <c r="AB804" s="1">
        <f t="shared" si="54"/>
        <v>0.42</v>
      </c>
      <c r="AC804" s="8">
        <f t="shared" si="51"/>
        <v>52457.75</v>
      </c>
    </row>
    <row r="805" spans="1:29" x14ac:dyDescent="0.2">
      <c r="A805" s="11">
        <f t="shared" si="52"/>
        <v>80300</v>
      </c>
      <c r="B805" s="15">
        <f>inputs!$C$3-MAX(0,MIN((calculations!A805-inputs!$B$8)*0.5,inputs!$C$3))+IF(AND(inputs!$B$23="YES",A805&lt;=inputs!$B$25),inputs!$B$24,0)</f>
        <v>12570</v>
      </c>
      <c r="C805" s="15">
        <f>MAX(0,MIN(A805-B805,inputs!$C$4)*inputs!$B$3)</f>
        <v>7540</v>
      </c>
      <c r="D805" s="16">
        <f>MAX(0,(MIN(A805,inputs!$C$5)-(inputs!$C$4+B805))*inputs!$B$4)</f>
        <v>12012</v>
      </c>
      <c r="E805" s="16">
        <f>MAX(0, (calculations!A805-inputs!$C$5)*inputs!$B$5)</f>
        <v>0</v>
      </c>
      <c r="F805" s="19">
        <f>MAX(0,inputs!$B$13*(MIN(calculations!A805,inputs!$C$14)-inputs!$C$13))+MAX(0,inputs!$B$14*(calculations!A805-inputs!$C$14))</f>
        <v>5595.85</v>
      </c>
      <c r="G805" s="22">
        <f>MAX(MIN((calculations!A805-inputs!$B$21)/10000,100%),0) * inputs!$B$18</f>
        <v>2636.4</v>
      </c>
      <c r="H805" s="24">
        <f>MIN(inputs!$B$32,A805)</f>
        <v>20000</v>
      </c>
      <c r="I805" s="24">
        <f>inputs!$B$29*(1+inputs!$B$33)-MAX(0,inputs!$B$31*(H805-inputs!$B$30))</f>
        <v>46486.999999999993</v>
      </c>
      <c r="J805" s="19">
        <f>$H805+(INT(COLUMN(J$1)/2) - 5) * ($A805-$H805)/9</f>
        <v>20000</v>
      </c>
      <c r="K805" s="24">
        <f>MAX(0,I805*(1+inputs!$B$33)-MAX(0,inputs!$B$31*(J805-inputs!$B$30)))</f>
        <v>47184.304999999986</v>
      </c>
      <c r="L805" s="19">
        <f>$H805+(INT(COLUMN(L$1)/2) - 5) * ($A805-$H805)/9</f>
        <v>26700</v>
      </c>
      <c r="M805" s="24">
        <f>MAX(0,K805*(1+inputs!$B$33)-MAX(0,inputs!$B$31*(L805-inputs!$B$30)))</f>
        <v>47305.629574999977</v>
      </c>
      <c r="N805" s="19">
        <f>$H805+(INT(COLUMN(N$1)/2) - 5) * ($A805-$H805)/9</f>
        <v>33400</v>
      </c>
      <c r="O805" s="24">
        <f>MAX(0,M805*(1+inputs!$B$33)-MAX(0,inputs!$B$31*(N805-inputs!$B$30)))</f>
        <v>46825.774018624972</v>
      </c>
      <c r="P805" s="19">
        <f>$H805+(INT(COLUMN(P$1)/2) - 5) * ($A805-$H805)/9</f>
        <v>40100</v>
      </c>
      <c r="Q805" s="24">
        <f>MAX(0,O805*(1+inputs!$B$33)-MAX(0,inputs!$B$31*(P805-inputs!$B$30)))</f>
        <v>45735.720628904339</v>
      </c>
      <c r="R805" s="19">
        <f>$H805+(INT(COLUMN(R$1)/2) - 5) * ($A805-$H805)/9</f>
        <v>46800</v>
      </c>
      <c r="S805" s="24">
        <f>MAX(0,Q805*(1+inputs!$B$33)-MAX(0,inputs!$B$31*(R805-inputs!$B$30)))</f>
        <v>44026.316438337897</v>
      </c>
      <c r="T805" s="19">
        <f>$H805+(INT(COLUMN(T$1)/2) - 5) * ($A805-$H805)/9</f>
        <v>53500</v>
      </c>
      <c r="U805" s="24">
        <f>MAX(0,S805*(1+inputs!$B$33)-MAX(0,inputs!$B$31*(T805-inputs!$B$30)))</f>
        <v>41688.271184912956</v>
      </c>
      <c r="V805" s="19">
        <f>$H805+(INT(COLUMN(V$1)/2) - 5) * ($A805-$H805)/9</f>
        <v>60200</v>
      </c>
      <c r="W805" s="24">
        <f>MAX(0,U805*(1+inputs!$B$33)-MAX(0,inputs!$B$31*(V805-inputs!$B$30)))</f>
        <v>38712.155252686644</v>
      </c>
      <c r="X805" s="19">
        <f>$H805+(INT(COLUMN(X$1)/2) - 5) * ($A805-$H805)/9</f>
        <v>66900</v>
      </c>
      <c r="Y805" s="24">
        <f>MAX(0,W805*(1+inputs!$B$33)-MAX(0,inputs!$B$31*(X805-inputs!$B$30)))</f>
        <v>35088.397581476936</v>
      </c>
      <c r="Z805" s="19">
        <f>IF(inputs!$B$27="YES",MAX(0,inputs!$B$31*(X805-inputs!$B$30)),0)</f>
        <v>0</v>
      </c>
      <c r="AA805" s="3">
        <f t="shared" si="53"/>
        <v>27784.25</v>
      </c>
      <c r="AB805" s="1">
        <f t="shared" si="54"/>
        <v>0.42</v>
      </c>
      <c r="AC805" s="8">
        <f t="shared" si="51"/>
        <v>52515.75</v>
      </c>
    </row>
    <row r="806" spans="1:29" x14ac:dyDescent="0.2">
      <c r="A806" s="11">
        <f t="shared" si="52"/>
        <v>80400</v>
      </c>
      <c r="B806" s="15">
        <f>inputs!$C$3-MAX(0,MIN((calculations!A806-inputs!$B$8)*0.5,inputs!$C$3))+IF(AND(inputs!$B$23="YES",A806&lt;=inputs!$B$25),inputs!$B$24,0)</f>
        <v>12570</v>
      </c>
      <c r="C806" s="15">
        <f>MAX(0,MIN(A806-B806,inputs!$C$4)*inputs!$B$3)</f>
        <v>7540</v>
      </c>
      <c r="D806" s="16">
        <f>MAX(0,(MIN(A806,inputs!$C$5)-(inputs!$C$4+B806))*inputs!$B$4)</f>
        <v>12052</v>
      </c>
      <c r="E806" s="16">
        <f>MAX(0, (calculations!A806-inputs!$C$5)*inputs!$B$5)</f>
        <v>0</v>
      </c>
      <c r="F806" s="19">
        <f>MAX(0,inputs!$B$13*(MIN(calculations!A806,inputs!$C$14)-inputs!$C$13))+MAX(0,inputs!$B$14*(calculations!A806-inputs!$C$14))</f>
        <v>5597.85</v>
      </c>
      <c r="G806" s="22">
        <f>MAX(MIN((calculations!A806-inputs!$B$21)/10000,100%),0) * inputs!$B$18</f>
        <v>2636.4</v>
      </c>
      <c r="H806" s="24">
        <f>MIN(inputs!$B$32,A806)</f>
        <v>20000</v>
      </c>
      <c r="I806" s="24">
        <f>inputs!$B$29*(1+inputs!$B$33)-MAX(0,inputs!$B$31*(H806-inputs!$B$30))</f>
        <v>46486.999999999993</v>
      </c>
      <c r="J806" s="19">
        <f>$H806+(INT(COLUMN(J$1)/2) - 5) * ($A806-$H806)/9</f>
        <v>20000</v>
      </c>
      <c r="K806" s="24">
        <f>MAX(0,I806*(1+inputs!$B$33)-MAX(0,inputs!$B$31*(J806-inputs!$B$30)))</f>
        <v>47184.304999999986</v>
      </c>
      <c r="L806" s="19">
        <f>$H806+(INT(COLUMN(L$1)/2) - 5) * ($A806-$H806)/9</f>
        <v>26711.111111111109</v>
      </c>
      <c r="M806" s="24">
        <f>MAX(0,K806*(1+inputs!$B$33)-MAX(0,inputs!$B$31*(L806-inputs!$B$30)))</f>
        <v>47304.629574999977</v>
      </c>
      <c r="N806" s="19">
        <f>$H806+(INT(COLUMN(N$1)/2) - 5) * ($A806-$H806)/9</f>
        <v>33422.222222222219</v>
      </c>
      <c r="O806" s="24">
        <f>MAX(0,M806*(1+inputs!$B$33)-MAX(0,inputs!$B$31*(N806-inputs!$B$30)))</f>
        <v>46822.759018624973</v>
      </c>
      <c r="P806" s="19">
        <f>$H806+(INT(COLUMN(P$1)/2) - 5) * ($A806-$H806)/9</f>
        <v>40133.333333333328</v>
      </c>
      <c r="Q806" s="24">
        <f>MAX(0,O806*(1+inputs!$B$33)-MAX(0,inputs!$B$31*(P806-inputs!$B$30)))</f>
        <v>45729.660403904338</v>
      </c>
      <c r="R806" s="19">
        <f>$H806+(INT(COLUMN(R$1)/2) - 5) * ($A806-$H806)/9</f>
        <v>46844.444444444445</v>
      </c>
      <c r="S806" s="24">
        <f>MAX(0,Q806*(1+inputs!$B$33)-MAX(0,inputs!$B$31*(R806-inputs!$B$30)))</f>
        <v>44016.165309962897</v>
      </c>
      <c r="T806" s="19">
        <f>$H806+(INT(COLUMN(T$1)/2) - 5) * ($A806-$H806)/9</f>
        <v>53555.555555555555</v>
      </c>
      <c r="U806" s="24">
        <f>MAX(0,S806*(1+inputs!$B$33)-MAX(0,inputs!$B$31*(T806-inputs!$B$30)))</f>
        <v>41672.967789612332</v>
      </c>
      <c r="V806" s="19">
        <f>$H806+(INT(COLUMN(V$1)/2) - 5) * ($A806-$H806)/9</f>
        <v>60266.666666666664</v>
      </c>
      <c r="W806" s="24">
        <f>MAX(0,U806*(1+inputs!$B$33)-MAX(0,inputs!$B$31*(V806-inputs!$B$30)))</f>
        <v>38690.622306456513</v>
      </c>
      <c r="X806" s="19">
        <f>$H806+(INT(COLUMN(X$1)/2) - 5) * ($A806-$H806)/9</f>
        <v>66977.777777777781</v>
      </c>
      <c r="Y806" s="24">
        <f>MAX(0,W806*(1+inputs!$B$33)-MAX(0,inputs!$B$31*(X806-inputs!$B$30)))</f>
        <v>35059.541641053358</v>
      </c>
      <c r="Z806" s="19">
        <f>IF(inputs!$B$27="YES",MAX(0,inputs!$B$31*(X806-inputs!$B$30)),0)</f>
        <v>0</v>
      </c>
      <c r="AA806" s="3">
        <f t="shared" si="53"/>
        <v>27826.25</v>
      </c>
      <c r="AB806" s="1">
        <f t="shared" si="54"/>
        <v>0.42</v>
      </c>
      <c r="AC806" s="8">
        <f t="shared" si="51"/>
        <v>52573.75</v>
      </c>
    </row>
    <row r="807" spans="1:29" x14ac:dyDescent="0.2">
      <c r="A807" s="11">
        <f t="shared" si="52"/>
        <v>80500</v>
      </c>
      <c r="B807" s="15">
        <f>inputs!$C$3-MAX(0,MIN((calculations!A807-inputs!$B$8)*0.5,inputs!$C$3))+IF(AND(inputs!$B$23="YES",A807&lt;=inputs!$B$25),inputs!$B$24,0)</f>
        <v>12570</v>
      </c>
      <c r="C807" s="15">
        <f>MAX(0,MIN(A807-B807,inputs!$C$4)*inputs!$B$3)</f>
        <v>7540</v>
      </c>
      <c r="D807" s="16">
        <f>MAX(0,(MIN(A807,inputs!$C$5)-(inputs!$C$4+B807))*inputs!$B$4)</f>
        <v>12092</v>
      </c>
      <c r="E807" s="16">
        <f>MAX(0, (calculations!A807-inputs!$C$5)*inputs!$B$5)</f>
        <v>0</v>
      </c>
      <c r="F807" s="19">
        <f>MAX(0,inputs!$B$13*(MIN(calculations!A807,inputs!$C$14)-inputs!$C$13))+MAX(0,inputs!$B$14*(calculations!A807-inputs!$C$14))</f>
        <v>5599.85</v>
      </c>
      <c r="G807" s="22">
        <f>MAX(MIN((calculations!A807-inputs!$B$21)/10000,100%),0) * inputs!$B$18</f>
        <v>2636.4</v>
      </c>
      <c r="H807" s="24">
        <f>MIN(inputs!$B$32,A807)</f>
        <v>20000</v>
      </c>
      <c r="I807" s="24">
        <f>inputs!$B$29*(1+inputs!$B$33)-MAX(0,inputs!$B$31*(H807-inputs!$B$30))</f>
        <v>46486.999999999993</v>
      </c>
      <c r="J807" s="19">
        <f>$H807+(INT(COLUMN(J$1)/2) - 5) * ($A807-$H807)/9</f>
        <v>20000</v>
      </c>
      <c r="K807" s="24">
        <f>MAX(0,I807*(1+inputs!$B$33)-MAX(0,inputs!$B$31*(J807-inputs!$B$30)))</f>
        <v>47184.304999999986</v>
      </c>
      <c r="L807" s="19">
        <f>$H807+(INT(COLUMN(L$1)/2) - 5) * ($A807-$H807)/9</f>
        <v>26722.222222222223</v>
      </c>
      <c r="M807" s="24">
        <f>MAX(0,K807*(1+inputs!$B$33)-MAX(0,inputs!$B$31*(L807-inputs!$B$30)))</f>
        <v>47303.629574999977</v>
      </c>
      <c r="N807" s="19">
        <f>$H807+(INT(COLUMN(N$1)/2) - 5) * ($A807-$H807)/9</f>
        <v>33444.444444444445</v>
      </c>
      <c r="O807" s="24">
        <f>MAX(0,M807*(1+inputs!$B$33)-MAX(0,inputs!$B$31*(N807-inputs!$B$30)))</f>
        <v>46819.744018624973</v>
      </c>
      <c r="P807" s="19">
        <f>$H807+(INT(COLUMN(P$1)/2) - 5) * ($A807-$H807)/9</f>
        <v>40166.666666666672</v>
      </c>
      <c r="Q807" s="24">
        <f>MAX(0,O807*(1+inputs!$B$33)-MAX(0,inputs!$B$31*(P807-inputs!$B$30)))</f>
        <v>45723.600178904344</v>
      </c>
      <c r="R807" s="19">
        <f>$H807+(INT(COLUMN(R$1)/2) - 5) * ($A807-$H807)/9</f>
        <v>46888.888888888891</v>
      </c>
      <c r="S807" s="24">
        <f>MAX(0,Q807*(1+inputs!$B$33)-MAX(0,inputs!$B$31*(R807-inputs!$B$30)))</f>
        <v>44006.014181587903</v>
      </c>
      <c r="T807" s="19">
        <f>$H807+(INT(COLUMN(T$1)/2) - 5) * ($A807-$H807)/9</f>
        <v>53611.111111111109</v>
      </c>
      <c r="U807" s="24">
        <f>MAX(0,S807*(1+inputs!$B$33)-MAX(0,inputs!$B$31*(T807-inputs!$B$30)))</f>
        <v>41657.664394311716</v>
      </c>
      <c r="V807" s="19">
        <f>$H807+(INT(COLUMN(V$1)/2) - 5) * ($A807-$H807)/9</f>
        <v>60333.333333333336</v>
      </c>
      <c r="W807" s="24">
        <f>MAX(0,U807*(1+inputs!$B$33)-MAX(0,inputs!$B$31*(V807-inputs!$B$30)))</f>
        <v>38669.089360226382</v>
      </c>
      <c r="X807" s="19">
        <f>$H807+(INT(COLUMN(X$1)/2) - 5) * ($A807-$H807)/9</f>
        <v>67055.555555555562</v>
      </c>
      <c r="Y807" s="24">
        <f>MAX(0,W807*(1+inputs!$B$33)-MAX(0,inputs!$B$31*(X807-inputs!$B$30)))</f>
        <v>35030.685700629772</v>
      </c>
      <c r="Z807" s="19">
        <f>IF(inputs!$B$27="YES",MAX(0,inputs!$B$31*(X807-inputs!$B$30)),0)</f>
        <v>0</v>
      </c>
      <c r="AA807" s="3">
        <f t="shared" si="53"/>
        <v>27868.25</v>
      </c>
      <c r="AB807" s="1">
        <f t="shared" si="54"/>
        <v>0.42</v>
      </c>
      <c r="AC807" s="8">
        <f t="shared" si="51"/>
        <v>52631.75</v>
      </c>
    </row>
    <row r="808" spans="1:29" x14ac:dyDescent="0.2">
      <c r="A808" s="11">
        <f t="shared" si="52"/>
        <v>80600</v>
      </c>
      <c r="B808" s="15">
        <f>inputs!$C$3-MAX(0,MIN((calculations!A808-inputs!$B$8)*0.5,inputs!$C$3))+IF(AND(inputs!$B$23="YES",A808&lt;=inputs!$B$25),inputs!$B$24,0)</f>
        <v>12570</v>
      </c>
      <c r="C808" s="15">
        <f>MAX(0,MIN(A808-B808,inputs!$C$4)*inputs!$B$3)</f>
        <v>7540</v>
      </c>
      <c r="D808" s="16">
        <f>MAX(0,(MIN(A808,inputs!$C$5)-(inputs!$C$4+B808))*inputs!$B$4)</f>
        <v>12132</v>
      </c>
      <c r="E808" s="16">
        <f>MAX(0, (calculations!A808-inputs!$C$5)*inputs!$B$5)</f>
        <v>0</v>
      </c>
      <c r="F808" s="19">
        <f>MAX(0,inputs!$B$13*(MIN(calculations!A808,inputs!$C$14)-inputs!$C$13))+MAX(0,inputs!$B$14*(calculations!A808-inputs!$C$14))</f>
        <v>5601.85</v>
      </c>
      <c r="G808" s="22">
        <f>MAX(MIN((calculations!A808-inputs!$B$21)/10000,100%),0) * inputs!$B$18</f>
        <v>2636.4</v>
      </c>
      <c r="H808" s="24">
        <f>MIN(inputs!$B$32,A808)</f>
        <v>20000</v>
      </c>
      <c r="I808" s="24">
        <f>inputs!$B$29*(1+inputs!$B$33)-MAX(0,inputs!$B$31*(H808-inputs!$B$30))</f>
        <v>46486.999999999993</v>
      </c>
      <c r="J808" s="19">
        <f>$H808+(INT(COLUMN(J$1)/2) - 5) * ($A808-$H808)/9</f>
        <v>20000</v>
      </c>
      <c r="K808" s="24">
        <f>MAX(0,I808*(1+inputs!$B$33)-MAX(0,inputs!$B$31*(J808-inputs!$B$30)))</f>
        <v>47184.304999999986</v>
      </c>
      <c r="L808" s="19">
        <f>$H808+(INT(COLUMN(L$1)/2) - 5) * ($A808-$H808)/9</f>
        <v>26733.333333333332</v>
      </c>
      <c r="M808" s="24">
        <f>MAX(0,K808*(1+inputs!$B$33)-MAX(0,inputs!$B$31*(L808-inputs!$B$30)))</f>
        <v>47302.629574999977</v>
      </c>
      <c r="N808" s="19">
        <f>$H808+(INT(COLUMN(N$1)/2) - 5) * ($A808-$H808)/9</f>
        <v>33466.666666666664</v>
      </c>
      <c r="O808" s="24">
        <f>MAX(0,M808*(1+inputs!$B$33)-MAX(0,inputs!$B$31*(N808-inputs!$B$30)))</f>
        <v>46816.729018624967</v>
      </c>
      <c r="P808" s="19">
        <f>$H808+(INT(COLUMN(P$1)/2) - 5) * ($A808-$H808)/9</f>
        <v>40200</v>
      </c>
      <c r="Q808" s="24">
        <f>MAX(0,O808*(1+inputs!$B$33)-MAX(0,inputs!$B$31*(P808-inputs!$B$30)))</f>
        <v>45717.539953904336</v>
      </c>
      <c r="R808" s="19">
        <f>$H808+(INT(COLUMN(R$1)/2) - 5) * ($A808-$H808)/9</f>
        <v>46933.333333333328</v>
      </c>
      <c r="S808" s="24">
        <f>MAX(0,Q808*(1+inputs!$B$33)-MAX(0,inputs!$B$31*(R808-inputs!$B$30)))</f>
        <v>43995.863053212895</v>
      </c>
      <c r="T808" s="19">
        <f>$H808+(INT(COLUMN(T$1)/2) - 5) * ($A808-$H808)/9</f>
        <v>53666.666666666664</v>
      </c>
      <c r="U808" s="24">
        <f>MAX(0,S808*(1+inputs!$B$33)-MAX(0,inputs!$B$31*(T808-inputs!$B$30)))</f>
        <v>41642.360999011085</v>
      </c>
      <c r="V808" s="19">
        <f>$H808+(INT(COLUMN(V$1)/2) - 5) * ($A808-$H808)/9</f>
        <v>60400</v>
      </c>
      <c r="W808" s="24">
        <f>MAX(0,U808*(1+inputs!$B$33)-MAX(0,inputs!$B$31*(V808-inputs!$B$30)))</f>
        <v>38647.556413996244</v>
      </c>
      <c r="X808" s="19">
        <f>$H808+(INT(COLUMN(X$1)/2) - 5) * ($A808-$H808)/9</f>
        <v>67133.333333333343</v>
      </c>
      <c r="Y808" s="24">
        <f>MAX(0,W808*(1+inputs!$B$33)-MAX(0,inputs!$B$31*(X808-inputs!$B$30)))</f>
        <v>35001.829760206179</v>
      </c>
      <c r="Z808" s="19">
        <f>IF(inputs!$B$27="YES",MAX(0,inputs!$B$31*(X808-inputs!$B$30)),0)</f>
        <v>0</v>
      </c>
      <c r="AA808" s="3">
        <f t="shared" si="53"/>
        <v>27910.25</v>
      </c>
      <c r="AB808" s="1">
        <f t="shared" si="54"/>
        <v>0.42</v>
      </c>
      <c r="AC808" s="8">
        <f t="shared" si="51"/>
        <v>52689.75</v>
      </c>
    </row>
    <row r="809" spans="1:29" x14ac:dyDescent="0.2">
      <c r="A809" s="11">
        <f t="shared" si="52"/>
        <v>80700</v>
      </c>
      <c r="B809" s="15">
        <f>inputs!$C$3-MAX(0,MIN((calculations!A809-inputs!$B$8)*0.5,inputs!$C$3))+IF(AND(inputs!$B$23="YES",A809&lt;=inputs!$B$25),inputs!$B$24,0)</f>
        <v>12570</v>
      </c>
      <c r="C809" s="15">
        <f>MAX(0,MIN(A809-B809,inputs!$C$4)*inputs!$B$3)</f>
        <v>7540</v>
      </c>
      <c r="D809" s="16">
        <f>MAX(0,(MIN(A809,inputs!$C$5)-(inputs!$C$4+B809))*inputs!$B$4)</f>
        <v>12172</v>
      </c>
      <c r="E809" s="16">
        <f>MAX(0, (calculations!A809-inputs!$C$5)*inputs!$B$5)</f>
        <v>0</v>
      </c>
      <c r="F809" s="19">
        <f>MAX(0,inputs!$B$13*(MIN(calculations!A809,inputs!$C$14)-inputs!$C$13))+MAX(0,inputs!$B$14*(calculations!A809-inputs!$C$14))</f>
        <v>5603.85</v>
      </c>
      <c r="G809" s="22">
        <f>MAX(MIN((calculations!A809-inputs!$B$21)/10000,100%),0) * inputs!$B$18</f>
        <v>2636.4</v>
      </c>
      <c r="H809" s="24">
        <f>MIN(inputs!$B$32,A809)</f>
        <v>20000</v>
      </c>
      <c r="I809" s="24">
        <f>inputs!$B$29*(1+inputs!$B$33)-MAX(0,inputs!$B$31*(H809-inputs!$B$30))</f>
        <v>46486.999999999993</v>
      </c>
      <c r="J809" s="19">
        <f>$H809+(INT(COLUMN(J$1)/2) - 5) * ($A809-$H809)/9</f>
        <v>20000</v>
      </c>
      <c r="K809" s="24">
        <f>MAX(0,I809*(1+inputs!$B$33)-MAX(0,inputs!$B$31*(J809-inputs!$B$30)))</f>
        <v>47184.304999999986</v>
      </c>
      <c r="L809" s="19">
        <f>$H809+(INT(COLUMN(L$1)/2) - 5) * ($A809-$H809)/9</f>
        <v>26744.444444444445</v>
      </c>
      <c r="M809" s="24">
        <f>MAX(0,K809*(1+inputs!$B$33)-MAX(0,inputs!$B$31*(L809-inputs!$B$30)))</f>
        <v>47301.629574999977</v>
      </c>
      <c r="N809" s="19">
        <f>$H809+(INT(COLUMN(N$1)/2) - 5) * ($A809-$H809)/9</f>
        <v>33488.888888888891</v>
      </c>
      <c r="O809" s="24">
        <f>MAX(0,M809*(1+inputs!$B$33)-MAX(0,inputs!$B$31*(N809-inputs!$B$30)))</f>
        <v>46813.714018624967</v>
      </c>
      <c r="P809" s="19">
        <f>$H809+(INT(COLUMN(P$1)/2) - 5) * ($A809-$H809)/9</f>
        <v>40233.333333333328</v>
      </c>
      <c r="Q809" s="24">
        <f>MAX(0,O809*(1+inputs!$B$33)-MAX(0,inputs!$B$31*(P809-inputs!$B$30)))</f>
        <v>45711.479728904334</v>
      </c>
      <c r="R809" s="19">
        <f>$H809+(INT(COLUMN(R$1)/2) - 5) * ($A809-$H809)/9</f>
        <v>46977.777777777781</v>
      </c>
      <c r="S809" s="24">
        <f>MAX(0,Q809*(1+inputs!$B$33)-MAX(0,inputs!$B$31*(R809-inputs!$B$30)))</f>
        <v>43985.711924837895</v>
      </c>
      <c r="T809" s="19">
        <f>$H809+(INT(COLUMN(T$1)/2) - 5) * ($A809-$H809)/9</f>
        <v>53722.222222222219</v>
      </c>
      <c r="U809" s="24">
        <f>MAX(0,S809*(1+inputs!$B$33)-MAX(0,inputs!$B$31*(T809-inputs!$B$30)))</f>
        <v>41627.057603710455</v>
      </c>
      <c r="V809" s="19">
        <f>$H809+(INT(COLUMN(V$1)/2) - 5) * ($A809-$H809)/9</f>
        <v>60466.666666666664</v>
      </c>
      <c r="W809" s="24">
        <f>MAX(0,U809*(1+inputs!$B$33)-MAX(0,inputs!$B$31*(V809-inputs!$B$30)))</f>
        <v>38626.023467766106</v>
      </c>
      <c r="X809" s="19">
        <f>$H809+(INT(COLUMN(X$1)/2) - 5) * ($A809-$H809)/9</f>
        <v>67211.111111111109</v>
      </c>
      <c r="Y809" s="24">
        <f>MAX(0,W809*(1+inputs!$B$33)-MAX(0,inputs!$B$31*(X809-inputs!$B$30)))</f>
        <v>34972.973819782594</v>
      </c>
      <c r="Z809" s="19">
        <f>IF(inputs!$B$27="YES",MAX(0,inputs!$B$31*(X809-inputs!$B$30)),0)</f>
        <v>0</v>
      </c>
      <c r="AA809" s="3">
        <f t="shared" si="53"/>
        <v>27952.25</v>
      </c>
      <c r="AB809" s="1">
        <f t="shared" si="54"/>
        <v>0.42</v>
      </c>
      <c r="AC809" s="8">
        <f t="shared" si="51"/>
        <v>52747.75</v>
      </c>
    </row>
    <row r="810" spans="1:29" x14ac:dyDescent="0.2">
      <c r="A810" s="11">
        <f t="shared" si="52"/>
        <v>80800</v>
      </c>
      <c r="B810" s="15">
        <f>inputs!$C$3-MAX(0,MIN((calculations!A810-inputs!$B$8)*0.5,inputs!$C$3))+IF(AND(inputs!$B$23="YES",A810&lt;=inputs!$B$25),inputs!$B$24,0)</f>
        <v>12570</v>
      </c>
      <c r="C810" s="15">
        <f>MAX(0,MIN(A810-B810,inputs!$C$4)*inputs!$B$3)</f>
        <v>7540</v>
      </c>
      <c r="D810" s="16">
        <f>MAX(0,(MIN(A810,inputs!$C$5)-(inputs!$C$4+B810))*inputs!$B$4)</f>
        <v>12212</v>
      </c>
      <c r="E810" s="16">
        <f>MAX(0, (calculations!A810-inputs!$C$5)*inputs!$B$5)</f>
        <v>0</v>
      </c>
      <c r="F810" s="19">
        <f>MAX(0,inputs!$B$13*(MIN(calculations!A810,inputs!$C$14)-inputs!$C$13))+MAX(0,inputs!$B$14*(calculations!A810-inputs!$C$14))</f>
        <v>5605.85</v>
      </c>
      <c r="G810" s="22">
        <f>MAX(MIN((calculations!A810-inputs!$B$21)/10000,100%),0) * inputs!$B$18</f>
        <v>2636.4</v>
      </c>
      <c r="H810" s="24">
        <f>MIN(inputs!$B$32,A810)</f>
        <v>20000</v>
      </c>
      <c r="I810" s="24">
        <f>inputs!$B$29*(1+inputs!$B$33)-MAX(0,inputs!$B$31*(H810-inputs!$B$30))</f>
        <v>46486.999999999993</v>
      </c>
      <c r="J810" s="19">
        <f>$H810+(INT(COLUMN(J$1)/2) - 5) * ($A810-$H810)/9</f>
        <v>20000</v>
      </c>
      <c r="K810" s="24">
        <f>MAX(0,I810*(1+inputs!$B$33)-MAX(0,inputs!$B$31*(J810-inputs!$B$30)))</f>
        <v>47184.304999999986</v>
      </c>
      <c r="L810" s="19">
        <f>$H810+(INT(COLUMN(L$1)/2) - 5) * ($A810-$H810)/9</f>
        <v>26755.555555555555</v>
      </c>
      <c r="M810" s="24">
        <f>MAX(0,K810*(1+inputs!$B$33)-MAX(0,inputs!$B$31*(L810-inputs!$B$30)))</f>
        <v>47300.629574999977</v>
      </c>
      <c r="N810" s="19">
        <f>$H810+(INT(COLUMN(N$1)/2) - 5) * ($A810-$H810)/9</f>
        <v>33511.111111111109</v>
      </c>
      <c r="O810" s="24">
        <f>MAX(0,M810*(1+inputs!$B$33)-MAX(0,inputs!$B$31*(N810-inputs!$B$30)))</f>
        <v>46810.699018624968</v>
      </c>
      <c r="P810" s="19">
        <f>$H810+(INT(COLUMN(P$1)/2) - 5) * ($A810-$H810)/9</f>
        <v>40266.666666666672</v>
      </c>
      <c r="Q810" s="24">
        <f>MAX(0,O810*(1+inputs!$B$33)-MAX(0,inputs!$B$31*(P810-inputs!$B$30)))</f>
        <v>45705.419503904333</v>
      </c>
      <c r="R810" s="19">
        <f>$H810+(INT(COLUMN(R$1)/2) - 5) * ($A810-$H810)/9</f>
        <v>47022.222222222219</v>
      </c>
      <c r="S810" s="24">
        <f>MAX(0,Q810*(1+inputs!$B$33)-MAX(0,inputs!$B$31*(R810-inputs!$B$30)))</f>
        <v>43975.560796462894</v>
      </c>
      <c r="T810" s="19">
        <f>$H810+(INT(COLUMN(T$1)/2) - 5) * ($A810-$H810)/9</f>
        <v>53777.777777777781</v>
      </c>
      <c r="U810" s="24">
        <f>MAX(0,S810*(1+inputs!$B$33)-MAX(0,inputs!$B$31*(T810-inputs!$B$30)))</f>
        <v>41611.754208409831</v>
      </c>
      <c r="V810" s="19">
        <f>$H810+(INT(COLUMN(V$1)/2) - 5) * ($A810-$H810)/9</f>
        <v>60533.333333333336</v>
      </c>
      <c r="W810" s="24">
        <f>MAX(0,U810*(1+inputs!$B$33)-MAX(0,inputs!$B$31*(V810-inputs!$B$30)))</f>
        <v>38604.490521535976</v>
      </c>
      <c r="X810" s="19">
        <f>$H810+(INT(COLUMN(X$1)/2) - 5) * ($A810-$H810)/9</f>
        <v>67288.888888888891</v>
      </c>
      <c r="Y810" s="24">
        <f>MAX(0,W810*(1+inputs!$B$33)-MAX(0,inputs!$B$31*(X810-inputs!$B$30)))</f>
        <v>34944.117879359008</v>
      </c>
      <c r="Z810" s="19">
        <f>IF(inputs!$B$27="YES",MAX(0,inputs!$B$31*(X810-inputs!$B$30)),0)</f>
        <v>0</v>
      </c>
      <c r="AA810" s="3">
        <f t="shared" si="53"/>
        <v>27994.25</v>
      </c>
      <c r="AB810" s="1">
        <f t="shared" si="54"/>
        <v>0.42</v>
      </c>
      <c r="AC810" s="8">
        <f t="shared" si="51"/>
        <v>52805.75</v>
      </c>
    </row>
    <row r="811" spans="1:29" x14ac:dyDescent="0.2">
      <c r="A811" s="11">
        <f t="shared" si="52"/>
        <v>80900</v>
      </c>
      <c r="B811" s="15">
        <f>inputs!$C$3-MAX(0,MIN((calculations!A811-inputs!$B$8)*0.5,inputs!$C$3))+IF(AND(inputs!$B$23="YES",A811&lt;=inputs!$B$25),inputs!$B$24,0)</f>
        <v>12570</v>
      </c>
      <c r="C811" s="15">
        <f>MAX(0,MIN(A811-B811,inputs!$C$4)*inputs!$B$3)</f>
        <v>7540</v>
      </c>
      <c r="D811" s="16">
        <f>MAX(0,(MIN(A811,inputs!$C$5)-(inputs!$C$4+B811))*inputs!$B$4)</f>
        <v>12252</v>
      </c>
      <c r="E811" s="16">
        <f>MAX(0, (calculations!A811-inputs!$C$5)*inputs!$B$5)</f>
        <v>0</v>
      </c>
      <c r="F811" s="19">
        <f>MAX(0,inputs!$B$13*(MIN(calculations!A811,inputs!$C$14)-inputs!$C$13))+MAX(0,inputs!$B$14*(calculations!A811-inputs!$C$14))</f>
        <v>5607.85</v>
      </c>
      <c r="G811" s="22">
        <f>MAX(MIN((calculations!A811-inputs!$B$21)/10000,100%),0) * inputs!$B$18</f>
        <v>2636.4</v>
      </c>
      <c r="H811" s="24">
        <f>MIN(inputs!$B$32,A811)</f>
        <v>20000</v>
      </c>
      <c r="I811" s="24">
        <f>inputs!$B$29*(1+inputs!$B$33)-MAX(0,inputs!$B$31*(H811-inputs!$B$30))</f>
        <v>46486.999999999993</v>
      </c>
      <c r="J811" s="19">
        <f>$H811+(INT(COLUMN(J$1)/2) - 5) * ($A811-$H811)/9</f>
        <v>20000</v>
      </c>
      <c r="K811" s="24">
        <f>MAX(0,I811*(1+inputs!$B$33)-MAX(0,inputs!$B$31*(J811-inputs!$B$30)))</f>
        <v>47184.304999999986</v>
      </c>
      <c r="L811" s="19">
        <f>$H811+(INT(COLUMN(L$1)/2) - 5) * ($A811-$H811)/9</f>
        <v>26766.666666666668</v>
      </c>
      <c r="M811" s="24">
        <f>MAX(0,K811*(1+inputs!$B$33)-MAX(0,inputs!$B$31*(L811-inputs!$B$30)))</f>
        <v>47299.629574999977</v>
      </c>
      <c r="N811" s="19">
        <f>$H811+(INT(COLUMN(N$1)/2) - 5) * ($A811-$H811)/9</f>
        <v>33533.333333333336</v>
      </c>
      <c r="O811" s="24">
        <f>MAX(0,M811*(1+inputs!$B$33)-MAX(0,inputs!$B$31*(N811-inputs!$B$30)))</f>
        <v>46807.684018624968</v>
      </c>
      <c r="P811" s="19">
        <f>$H811+(INT(COLUMN(P$1)/2) - 5) * ($A811-$H811)/9</f>
        <v>40300</v>
      </c>
      <c r="Q811" s="24">
        <f>MAX(0,O811*(1+inputs!$B$33)-MAX(0,inputs!$B$31*(P811-inputs!$B$30)))</f>
        <v>45699.359278904332</v>
      </c>
      <c r="R811" s="19">
        <f>$H811+(INT(COLUMN(R$1)/2) - 5) * ($A811-$H811)/9</f>
        <v>47066.666666666672</v>
      </c>
      <c r="S811" s="24">
        <f>MAX(0,Q811*(1+inputs!$B$33)-MAX(0,inputs!$B$31*(R811-inputs!$B$30)))</f>
        <v>43965.409668087894</v>
      </c>
      <c r="T811" s="19">
        <f>$H811+(INT(COLUMN(T$1)/2) - 5) * ($A811-$H811)/9</f>
        <v>53833.333333333336</v>
      </c>
      <c r="U811" s="24">
        <f>MAX(0,S811*(1+inputs!$B$33)-MAX(0,inputs!$B$31*(T811-inputs!$B$30)))</f>
        <v>41596.450813109208</v>
      </c>
      <c r="V811" s="19">
        <f>$H811+(INT(COLUMN(V$1)/2) - 5) * ($A811-$H811)/9</f>
        <v>60600</v>
      </c>
      <c r="W811" s="24">
        <f>MAX(0,U811*(1+inputs!$B$33)-MAX(0,inputs!$B$31*(V811-inputs!$B$30)))</f>
        <v>38582.957575305838</v>
      </c>
      <c r="X811" s="19">
        <f>$H811+(INT(COLUMN(X$1)/2) - 5) * ($A811-$H811)/9</f>
        <v>67366.666666666657</v>
      </c>
      <c r="Y811" s="24">
        <f>MAX(0,W811*(1+inputs!$B$33)-MAX(0,inputs!$B$31*(X811-inputs!$B$30)))</f>
        <v>34915.261938935422</v>
      </c>
      <c r="Z811" s="19">
        <f>IF(inputs!$B$27="YES",MAX(0,inputs!$B$31*(X811-inputs!$B$30)),0)</f>
        <v>0</v>
      </c>
      <c r="AA811" s="3">
        <f t="shared" si="53"/>
        <v>28036.25</v>
      </c>
      <c r="AB811" s="1">
        <f t="shared" si="54"/>
        <v>0.42</v>
      </c>
      <c r="AC811" s="8">
        <f t="shared" si="51"/>
        <v>52863.75</v>
      </c>
    </row>
    <row r="812" spans="1:29" x14ac:dyDescent="0.2">
      <c r="A812" s="11">
        <f t="shared" si="52"/>
        <v>81000</v>
      </c>
      <c r="B812" s="15">
        <f>inputs!$C$3-MAX(0,MIN((calculations!A812-inputs!$B$8)*0.5,inputs!$C$3))+IF(AND(inputs!$B$23="YES",A812&lt;=inputs!$B$25),inputs!$B$24,0)</f>
        <v>12570</v>
      </c>
      <c r="C812" s="15">
        <f>MAX(0,MIN(A812-B812,inputs!$C$4)*inputs!$B$3)</f>
        <v>7540</v>
      </c>
      <c r="D812" s="16">
        <f>MAX(0,(MIN(A812,inputs!$C$5)-(inputs!$C$4+B812))*inputs!$B$4)</f>
        <v>12292</v>
      </c>
      <c r="E812" s="16">
        <f>MAX(0, (calculations!A812-inputs!$C$5)*inputs!$B$5)</f>
        <v>0</v>
      </c>
      <c r="F812" s="19">
        <f>MAX(0,inputs!$B$13*(MIN(calculations!A812,inputs!$C$14)-inputs!$C$13))+MAX(0,inputs!$B$14*(calculations!A812-inputs!$C$14))</f>
        <v>5609.85</v>
      </c>
      <c r="G812" s="22">
        <f>MAX(MIN((calculations!A812-inputs!$B$21)/10000,100%),0) * inputs!$B$18</f>
        <v>2636.4</v>
      </c>
      <c r="H812" s="24">
        <f>MIN(inputs!$B$32,A812)</f>
        <v>20000</v>
      </c>
      <c r="I812" s="24">
        <f>inputs!$B$29*(1+inputs!$B$33)-MAX(0,inputs!$B$31*(H812-inputs!$B$30))</f>
        <v>46486.999999999993</v>
      </c>
      <c r="J812" s="19">
        <f>$H812+(INT(COLUMN(J$1)/2) - 5) * ($A812-$H812)/9</f>
        <v>20000</v>
      </c>
      <c r="K812" s="24">
        <f>MAX(0,I812*(1+inputs!$B$33)-MAX(0,inputs!$B$31*(J812-inputs!$B$30)))</f>
        <v>47184.304999999986</v>
      </c>
      <c r="L812" s="19">
        <f>$H812+(INT(COLUMN(L$1)/2) - 5) * ($A812-$H812)/9</f>
        <v>26777.777777777777</v>
      </c>
      <c r="M812" s="24">
        <f>MAX(0,K812*(1+inputs!$B$33)-MAX(0,inputs!$B$31*(L812-inputs!$B$30)))</f>
        <v>47298.629574999977</v>
      </c>
      <c r="N812" s="19">
        <f>$H812+(INT(COLUMN(N$1)/2) - 5) * ($A812-$H812)/9</f>
        <v>33555.555555555555</v>
      </c>
      <c r="O812" s="24">
        <f>MAX(0,M812*(1+inputs!$B$33)-MAX(0,inputs!$B$31*(N812-inputs!$B$30)))</f>
        <v>46804.669018624969</v>
      </c>
      <c r="P812" s="19">
        <f>$H812+(INT(COLUMN(P$1)/2) - 5) * ($A812-$H812)/9</f>
        <v>40333.333333333328</v>
      </c>
      <c r="Q812" s="24">
        <f>MAX(0,O812*(1+inputs!$B$33)-MAX(0,inputs!$B$31*(P812-inputs!$B$30)))</f>
        <v>45693.299053904339</v>
      </c>
      <c r="R812" s="19">
        <f>$H812+(INT(COLUMN(R$1)/2) - 5) * ($A812-$H812)/9</f>
        <v>47111.111111111109</v>
      </c>
      <c r="S812" s="24">
        <f>MAX(0,Q812*(1+inputs!$B$33)-MAX(0,inputs!$B$31*(R812-inputs!$B$30)))</f>
        <v>43955.258539712893</v>
      </c>
      <c r="T812" s="19">
        <f>$H812+(INT(COLUMN(T$1)/2) - 5) * ($A812-$H812)/9</f>
        <v>53888.888888888891</v>
      </c>
      <c r="U812" s="24">
        <f>MAX(0,S812*(1+inputs!$B$33)-MAX(0,inputs!$B$31*(T812-inputs!$B$30)))</f>
        <v>41581.147417808577</v>
      </c>
      <c r="V812" s="19">
        <f>$H812+(INT(COLUMN(V$1)/2) - 5) * ($A812-$H812)/9</f>
        <v>60666.666666666664</v>
      </c>
      <c r="W812" s="24">
        <f>MAX(0,U812*(1+inputs!$B$33)-MAX(0,inputs!$B$31*(V812-inputs!$B$30)))</f>
        <v>38561.4246290757</v>
      </c>
      <c r="X812" s="19">
        <f>$H812+(INT(COLUMN(X$1)/2) - 5) * ($A812-$H812)/9</f>
        <v>67444.444444444438</v>
      </c>
      <c r="Y812" s="24">
        <f>MAX(0,W812*(1+inputs!$B$33)-MAX(0,inputs!$B$31*(X812-inputs!$B$30)))</f>
        <v>34886.405998511829</v>
      </c>
      <c r="Z812" s="19">
        <f>IF(inputs!$B$27="YES",MAX(0,inputs!$B$31*(X812-inputs!$B$30)),0)</f>
        <v>0</v>
      </c>
      <c r="AA812" s="3">
        <f t="shared" si="53"/>
        <v>28078.25</v>
      </c>
      <c r="AB812" s="1">
        <f t="shared" si="54"/>
        <v>0.42</v>
      </c>
      <c r="AC812" s="8">
        <f t="shared" si="51"/>
        <v>52921.75</v>
      </c>
    </row>
    <row r="813" spans="1:29" x14ac:dyDescent="0.2">
      <c r="A813" s="11">
        <f t="shared" si="52"/>
        <v>81100</v>
      </c>
      <c r="B813" s="15">
        <f>inputs!$C$3-MAX(0,MIN((calculations!A813-inputs!$B$8)*0.5,inputs!$C$3))+IF(AND(inputs!$B$23="YES",A813&lt;=inputs!$B$25),inputs!$B$24,0)</f>
        <v>12570</v>
      </c>
      <c r="C813" s="15">
        <f>MAX(0,MIN(A813-B813,inputs!$C$4)*inputs!$B$3)</f>
        <v>7540</v>
      </c>
      <c r="D813" s="16">
        <f>MAX(0,(MIN(A813,inputs!$C$5)-(inputs!$C$4+B813))*inputs!$B$4)</f>
        <v>12332</v>
      </c>
      <c r="E813" s="16">
        <f>MAX(0, (calculations!A813-inputs!$C$5)*inputs!$B$5)</f>
        <v>0</v>
      </c>
      <c r="F813" s="19">
        <f>MAX(0,inputs!$B$13*(MIN(calculations!A813,inputs!$C$14)-inputs!$C$13))+MAX(0,inputs!$B$14*(calculations!A813-inputs!$C$14))</f>
        <v>5611.85</v>
      </c>
      <c r="G813" s="22">
        <f>MAX(MIN((calculations!A813-inputs!$B$21)/10000,100%),0) * inputs!$B$18</f>
        <v>2636.4</v>
      </c>
      <c r="H813" s="24">
        <f>MIN(inputs!$B$32,A813)</f>
        <v>20000</v>
      </c>
      <c r="I813" s="24">
        <f>inputs!$B$29*(1+inputs!$B$33)-MAX(0,inputs!$B$31*(H813-inputs!$B$30))</f>
        <v>46486.999999999993</v>
      </c>
      <c r="J813" s="19">
        <f>$H813+(INT(COLUMN(J$1)/2) - 5) * ($A813-$H813)/9</f>
        <v>20000</v>
      </c>
      <c r="K813" s="24">
        <f>MAX(0,I813*(1+inputs!$B$33)-MAX(0,inputs!$B$31*(J813-inputs!$B$30)))</f>
        <v>47184.304999999986</v>
      </c>
      <c r="L813" s="19">
        <f>$H813+(INT(COLUMN(L$1)/2) - 5) * ($A813-$H813)/9</f>
        <v>26788.888888888891</v>
      </c>
      <c r="M813" s="24">
        <f>MAX(0,K813*(1+inputs!$B$33)-MAX(0,inputs!$B$31*(L813-inputs!$B$30)))</f>
        <v>47297.629574999977</v>
      </c>
      <c r="N813" s="19">
        <f>$H813+(INT(COLUMN(N$1)/2) - 5) * ($A813-$H813)/9</f>
        <v>33577.777777777781</v>
      </c>
      <c r="O813" s="24">
        <f>MAX(0,M813*(1+inputs!$B$33)-MAX(0,inputs!$B$31*(N813-inputs!$B$30)))</f>
        <v>46801.654018624969</v>
      </c>
      <c r="P813" s="19">
        <f>$H813+(INT(COLUMN(P$1)/2) - 5) * ($A813-$H813)/9</f>
        <v>40366.666666666672</v>
      </c>
      <c r="Q813" s="24">
        <f>MAX(0,O813*(1+inputs!$B$33)-MAX(0,inputs!$B$31*(P813-inputs!$B$30)))</f>
        <v>45687.238828904337</v>
      </c>
      <c r="R813" s="19">
        <f>$H813+(INT(COLUMN(R$1)/2) - 5) * ($A813-$H813)/9</f>
        <v>47155.555555555555</v>
      </c>
      <c r="S813" s="24">
        <f>MAX(0,Q813*(1+inputs!$B$33)-MAX(0,inputs!$B$31*(R813-inputs!$B$30)))</f>
        <v>43945.107411337893</v>
      </c>
      <c r="T813" s="19">
        <f>$H813+(INT(COLUMN(T$1)/2) - 5) * ($A813-$H813)/9</f>
        <v>53944.444444444445</v>
      </c>
      <c r="U813" s="24">
        <f>MAX(0,S813*(1+inputs!$B$33)-MAX(0,inputs!$B$31*(T813-inputs!$B$30)))</f>
        <v>41565.844022507954</v>
      </c>
      <c r="V813" s="19">
        <f>$H813+(INT(COLUMN(V$1)/2) - 5) * ($A813-$H813)/9</f>
        <v>60733.333333333336</v>
      </c>
      <c r="W813" s="24">
        <f>MAX(0,U813*(1+inputs!$B$33)-MAX(0,inputs!$B$31*(V813-inputs!$B$30)))</f>
        <v>38539.891682845569</v>
      </c>
      <c r="X813" s="19">
        <f>$H813+(INT(COLUMN(X$1)/2) - 5) * ($A813-$H813)/9</f>
        <v>67522.222222222219</v>
      </c>
      <c r="Y813" s="24">
        <f>MAX(0,W813*(1+inputs!$B$33)-MAX(0,inputs!$B$31*(X813-inputs!$B$30)))</f>
        <v>34857.550058088244</v>
      </c>
      <c r="Z813" s="19">
        <f>IF(inputs!$B$27="YES",MAX(0,inputs!$B$31*(X813-inputs!$B$30)),0)</f>
        <v>0</v>
      </c>
      <c r="AA813" s="3">
        <f t="shared" si="53"/>
        <v>28120.25</v>
      </c>
      <c r="AB813" s="1">
        <f t="shared" si="54"/>
        <v>0.42</v>
      </c>
      <c r="AC813" s="8">
        <f t="shared" si="51"/>
        <v>52979.75</v>
      </c>
    </row>
    <row r="814" spans="1:29" x14ac:dyDescent="0.2">
      <c r="A814" s="11">
        <f t="shared" si="52"/>
        <v>81200</v>
      </c>
      <c r="B814" s="15">
        <f>inputs!$C$3-MAX(0,MIN((calculations!A814-inputs!$B$8)*0.5,inputs!$C$3))+IF(AND(inputs!$B$23="YES",A814&lt;=inputs!$B$25),inputs!$B$24,0)</f>
        <v>12570</v>
      </c>
      <c r="C814" s="15">
        <f>MAX(0,MIN(A814-B814,inputs!$C$4)*inputs!$B$3)</f>
        <v>7540</v>
      </c>
      <c r="D814" s="16">
        <f>MAX(0,(MIN(A814,inputs!$C$5)-(inputs!$C$4+B814))*inputs!$B$4)</f>
        <v>12372</v>
      </c>
      <c r="E814" s="16">
        <f>MAX(0, (calculations!A814-inputs!$C$5)*inputs!$B$5)</f>
        <v>0</v>
      </c>
      <c r="F814" s="19">
        <f>MAX(0,inputs!$B$13*(MIN(calculations!A814,inputs!$C$14)-inputs!$C$13))+MAX(0,inputs!$B$14*(calculations!A814-inputs!$C$14))</f>
        <v>5613.85</v>
      </c>
      <c r="G814" s="22">
        <f>MAX(MIN((calculations!A814-inputs!$B$21)/10000,100%),0) * inputs!$B$18</f>
        <v>2636.4</v>
      </c>
      <c r="H814" s="24">
        <f>MIN(inputs!$B$32,A814)</f>
        <v>20000</v>
      </c>
      <c r="I814" s="24">
        <f>inputs!$B$29*(1+inputs!$B$33)-MAX(0,inputs!$B$31*(H814-inputs!$B$30))</f>
        <v>46486.999999999993</v>
      </c>
      <c r="J814" s="19">
        <f>$H814+(INT(COLUMN(J$1)/2) - 5) * ($A814-$H814)/9</f>
        <v>20000</v>
      </c>
      <c r="K814" s="24">
        <f>MAX(0,I814*(1+inputs!$B$33)-MAX(0,inputs!$B$31*(J814-inputs!$B$30)))</f>
        <v>47184.304999999986</v>
      </c>
      <c r="L814" s="19">
        <f>$H814+(INT(COLUMN(L$1)/2) - 5) * ($A814-$H814)/9</f>
        <v>26800</v>
      </c>
      <c r="M814" s="24">
        <f>MAX(0,K814*(1+inputs!$B$33)-MAX(0,inputs!$B$31*(L814-inputs!$B$30)))</f>
        <v>47296.629574999977</v>
      </c>
      <c r="N814" s="19">
        <f>$H814+(INT(COLUMN(N$1)/2) - 5) * ($A814-$H814)/9</f>
        <v>33600</v>
      </c>
      <c r="O814" s="24">
        <f>MAX(0,M814*(1+inputs!$B$33)-MAX(0,inputs!$B$31*(N814-inputs!$B$30)))</f>
        <v>46798.63901862497</v>
      </c>
      <c r="P814" s="19">
        <f>$H814+(INT(COLUMN(P$1)/2) - 5) * ($A814-$H814)/9</f>
        <v>40400</v>
      </c>
      <c r="Q814" s="24">
        <f>MAX(0,O814*(1+inputs!$B$33)-MAX(0,inputs!$B$31*(P814-inputs!$B$30)))</f>
        <v>45681.178603904336</v>
      </c>
      <c r="R814" s="19">
        <f>$H814+(INT(COLUMN(R$1)/2) - 5) * ($A814-$H814)/9</f>
        <v>47200</v>
      </c>
      <c r="S814" s="24">
        <f>MAX(0,Q814*(1+inputs!$B$33)-MAX(0,inputs!$B$31*(R814-inputs!$B$30)))</f>
        <v>43934.956282962892</v>
      </c>
      <c r="T814" s="19">
        <f>$H814+(INT(COLUMN(T$1)/2) - 5) * ($A814-$H814)/9</f>
        <v>54000</v>
      </c>
      <c r="U814" s="24">
        <f>MAX(0,S814*(1+inputs!$B$33)-MAX(0,inputs!$B$31*(T814-inputs!$B$30)))</f>
        <v>41550.540627207331</v>
      </c>
      <c r="V814" s="19">
        <f>$H814+(INT(COLUMN(V$1)/2) - 5) * ($A814-$H814)/9</f>
        <v>60800</v>
      </c>
      <c r="W814" s="24">
        <f>MAX(0,U814*(1+inputs!$B$33)-MAX(0,inputs!$B$31*(V814-inputs!$B$30)))</f>
        <v>38518.358736615432</v>
      </c>
      <c r="X814" s="19">
        <f>$H814+(INT(COLUMN(X$1)/2) - 5) * ($A814-$H814)/9</f>
        <v>67600</v>
      </c>
      <c r="Y814" s="24">
        <f>MAX(0,W814*(1+inputs!$B$33)-MAX(0,inputs!$B$31*(X814-inputs!$B$30)))</f>
        <v>34828.694117664658</v>
      </c>
      <c r="Z814" s="19">
        <f>IF(inputs!$B$27="YES",MAX(0,inputs!$B$31*(X814-inputs!$B$30)),0)</f>
        <v>0</v>
      </c>
      <c r="AA814" s="3">
        <f t="shared" si="53"/>
        <v>28162.25</v>
      </c>
      <c r="AB814" s="1">
        <f t="shared" si="54"/>
        <v>0.42</v>
      </c>
      <c r="AC814" s="8">
        <f t="shared" si="51"/>
        <v>53037.75</v>
      </c>
    </row>
    <row r="815" spans="1:29" x14ac:dyDescent="0.2">
      <c r="A815" s="11">
        <f t="shared" si="52"/>
        <v>81300</v>
      </c>
      <c r="B815" s="15">
        <f>inputs!$C$3-MAX(0,MIN((calculations!A815-inputs!$B$8)*0.5,inputs!$C$3))+IF(AND(inputs!$B$23="YES",A815&lt;=inputs!$B$25),inputs!$B$24,0)</f>
        <v>12570</v>
      </c>
      <c r="C815" s="15">
        <f>MAX(0,MIN(A815-B815,inputs!$C$4)*inputs!$B$3)</f>
        <v>7540</v>
      </c>
      <c r="D815" s="16">
        <f>MAX(0,(MIN(A815,inputs!$C$5)-(inputs!$C$4+B815))*inputs!$B$4)</f>
        <v>12412</v>
      </c>
      <c r="E815" s="16">
        <f>MAX(0, (calculations!A815-inputs!$C$5)*inputs!$B$5)</f>
        <v>0</v>
      </c>
      <c r="F815" s="19">
        <f>MAX(0,inputs!$B$13*(MIN(calculations!A815,inputs!$C$14)-inputs!$C$13))+MAX(0,inputs!$B$14*(calculations!A815-inputs!$C$14))</f>
        <v>5615.85</v>
      </c>
      <c r="G815" s="22">
        <f>MAX(MIN((calculations!A815-inputs!$B$21)/10000,100%),0) * inputs!$B$18</f>
        <v>2636.4</v>
      </c>
      <c r="H815" s="24">
        <f>MIN(inputs!$B$32,A815)</f>
        <v>20000</v>
      </c>
      <c r="I815" s="24">
        <f>inputs!$B$29*(1+inputs!$B$33)-MAX(0,inputs!$B$31*(H815-inputs!$B$30))</f>
        <v>46486.999999999993</v>
      </c>
      <c r="J815" s="19">
        <f>$H815+(INT(COLUMN(J$1)/2) - 5) * ($A815-$H815)/9</f>
        <v>20000</v>
      </c>
      <c r="K815" s="24">
        <f>MAX(0,I815*(1+inputs!$B$33)-MAX(0,inputs!$B$31*(J815-inputs!$B$30)))</f>
        <v>47184.304999999986</v>
      </c>
      <c r="L815" s="19">
        <f>$H815+(INT(COLUMN(L$1)/2) - 5) * ($A815-$H815)/9</f>
        <v>26811.111111111109</v>
      </c>
      <c r="M815" s="24">
        <f>MAX(0,K815*(1+inputs!$B$33)-MAX(0,inputs!$B$31*(L815-inputs!$B$30)))</f>
        <v>47295.629574999977</v>
      </c>
      <c r="N815" s="19">
        <f>$H815+(INT(COLUMN(N$1)/2) - 5) * ($A815-$H815)/9</f>
        <v>33622.222222222219</v>
      </c>
      <c r="O815" s="24">
        <f>MAX(0,M815*(1+inputs!$B$33)-MAX(0,inputs!$B$31*(N815-inputs!$B$30)))</f>
        <v>46795.624018624971</v>
      </c>
      <c r="P815" s="19">
        <f>$H815+(INT(COLUMN(P$1)/2) - 5) * ($A815-$H815)/9</f>
        <v>40433.333333333328</v>
      </c>
      <c r="Q815" s="24">
        <f>MAX(0,O815*(1+inputs!$B$33)-MAX(0,inputs!$B$31*(P815-inputs!$B$30)))</f>
        <v>45675.118378904335</v>
      </c>
      <c r="R815" s="19">
        <f>$H815+(INT(COLUMN(R$1)/2) - 5) * ($A815-$H815)/9</f>
        <v>47244.444444444445</v>
      </c>
      <c r="S815" s="24">
        <f>MAX(0,Q815*(1+inputs!$B$33)-MAX(0,inputs!$B$31*(R815-inputs!$B$30)))</f>
        <v>43924.805154587892</v>
      </c>
      <c r="T815" s="19">
        <f>$H815+(INT(COLUMN(T$1)/2) - 5) * ($A815-$H815)/9</f>
        <v>54055.555555555555</v>
      </c>
      <c r="U815" s="24">
        <f>MAX(0,S815*(1+inputs!$B$33)-MAX(0,inputs!$B$31*(T815-inputs!$B$30)))</f>
        <v>41535.2372319067</v>
      </c>
      <c r="V815" s="19">
        <f>$H815+(INT(COLUMN(V$1)/2) - 5) * ($A815-$H815)/9</f>
        <v>60866.666666666664</v>
      </c>
      <c r="W815" s="24">
        <f>MAX(0,U815*(1+inputs!$B$33)-MAX(0,inputs!$B$31*(V815-inputs!$B$30)))</f>
        <v>38496.825790385294</v>
      </c>
      <c r="X815" s="19">
        <f>$H815+(INT(COLUMN(X$1)/2) - 5) * ($A815-$H815)/9</f>
        <v>67677.777777777781</v>
      </c>
      <c r="Y815" s="24">
        <f>MAX(0,W815*(1+inputs!$B$33)-MAX(0,inputs!$B$31*(X815-inputs!$B$30)))</f>
        <v>34799.838177241065</v>
      </c>
      <c r="Z815" s="19">
        <f>IF(inputs!$B$27="YES",MAX(0,inputs!$B$31*(X815-inputs!$B$30)),0)</f>
        <v>0</v>
      </c>
      <c r="AA815" s="3">
        <f t="shared" si="53"/>
        <v>28204.25</v>
      </c>
      <c r="AB815" s="1">
        <f t="shared" si="54"/>
        <v>0.42</v>
      </c>
      <c r="AC815" s="8">
        <f t="shared" si="51"/>
        <v>53095.75</v>
      </c>
    </row>
    <row r="816" spans="1:29" x14ac:dyDescent="0.2">
      <c r="A816" s="11">
        <f t="shared" si="52"/>
        <v>81400</v>
      </c>
      <c r="B816" s="15">
        <f>inputs!$C$3-MAX(0,MIN((calculations!A816-inputs!$B$8)*0.5,inputs!$C$3))+IF(AND(inputs!$B$23="YES",A816&lt;=inputs!$B$25),inputs!$B$24,0)</f>
        <v>12570</v>
      </c>
      <c r="C816" s="15">
        <f>MAX(0,MIN(A816-B816,inputs!$C$4)*inputs!$B$3)</f>
        <v>7540</v>
      </c>
      <c r="D816" s="16">
        <f>MAX(0,(MIN(A816,inputs!$C$5)-(inputs!$C$4+B816))*inputs!$B$4)</f>
        <v>12452</v>
      </c>
      <c r="E816" s="16">
        <f>MAX(0, (calculations!A816-inputs!$C$5)*inputs!$B$5)</f>
        <v>0</v>
      </c>
      <c r="F816" s="19">
        <f>MAX(0,inputs!$B$13*(MIN(calculations!A816,inputs!$C$14)-inputs!$C$13))+MAX(0,inputs!$B$14*(calculations!A816-inputs!$C$14))</f>
        <v>5617.85</v>
      </c>
      <c r="G816" s="22">
        <f>MAX(MIN((calculations!A816-inputs!$B$21)/10000,100%),0) * inputs!$B$18</f>
        <v>2636.4</v>
      </c>
      <c r="H816" s="24">
        <f>MIN(inputs!$B$32,A816)</f>
        <v>20000</v>
      </c>
      <c r="I816" s="24">
        <f>inputs!$B$29*(1+inputs!$B$33)-MAX(0,inputs!$B$31*(H816-inputs!$B$30))</f>
        <v>46486.999999999993</v>
      </c>
      <c r="J816" s="19">
        <f>$H816+(INT(COLUMN(J$1)/2) - 5) * ($A816-$H816)/9</f>
        <v>20000</v>
      </c>
      <c r="K816" s="24">
        <f>MAX(0,I816*(1+inputs!$B$33)-MAX(0,inputs!$B$31*(J816-inputs!$B$30)))</f>
        <v>47184.304999999986</v>
      </c>
      <c r="L816" s="19">
        <f>$H816+(INT(COLUMN(L$1)/2) - 5) * ($A816-$H816)/9</f>
        <v>26822.222222222223</v>
      </c>
      <c r="M816" s="24">
        <f>MAX(0,K816*(1+inputs!$B$33)-MAX(0,inputs!$B$31*(L816-inputs!$B$30)))</f>
        <v>47294.629574999977</v>
      </c>
      <c r="N816" s="19">
        <f>$H816+(INT(COLUMN(N$1)/2) - 5) * ($A816-$H816)/9</f>
        <v>33644.444444444445</v>
      </c>
      <c r="O816" s="24">
        <f>MAX(0,M816*(1+inputs!$B$33)-MAX(0,inputs!$B$31*(N816-inputs!$B$30)))</f>
        <v>46792.609018624971</v>
      </c>
      <c r="P816" s="19">
        <f>$H816+(INT(COLUMN(P$1)/2) - 5) * ($A816-$H816)/9</f>
        <v>40466.666666666672</v>
      </c>
      <c r="Q816" s="24">
        <f>MAX(0,O816*(1+inputs!$B$33)-MAX(0,inputs!$B$31*(P816-inputs!$B$30)))</f>
        <v>45669.058153904341</v>
      </c>
      <c r="R816" s="19">
        <f>$H816+(INT(COLUMN(R$1)/2) - 5) * ($A816-$H816)/9</f>
        <v>47288.888888888891</v>
      </c>
      <c r="S816" s="24">
        <f>MAX(0,Q816*(1+inputs!$B$33)-MAX(0,inputs!$B$31*(R816-inputs!$B$30)))</f>
        <v>43914.654026212898</v>
      </c>
      <c r="T816" s="19">
        <f>$H816+(INT(COLUMN(T$1)/2) - 5) * ($A816-$H816)/9</f>
        <v>54111.111111111109</v>
      </c>
      <c r="U816" s="24">
        <f>MAX(0,S816*(1+inputs!$B$33)-MAX(0,inputs!$B$31*(T816-inputs!$B$30)))</f>
        <v>41519.933836606084</v>
      </c>
      <c r="V816" s="19">
        <f>$H816+(INT(COLUMN(V$1)/2) - 5) * ($A816-$H816)/9</f>
        <v>60933.333333333336</v>
      </c>
      <c r="W816" s="24">
        <f>MAX(0,U816*(1+inputs!$B$33)-MAX(0,inputs!$B$31*(V816-inputs!$B$30)))</f>
        <v>38475.29284415517</v>
      </c>
      <c r="X816" s="19">
        <f>$H816+(INT(COLUMN(X$1)/2) - 5) * ($A816-$H816)/9</f>
        <v>67755.555555555562</v>
      </c>
      <c r="Y816" s="24">
        <f>MAX(0,W816*(1+inputs!$B$33)-MAX(0,inputs!$B$31*(X816-inputs!$B$30)))</f>
        <v>34770.982236817494</v>
      </c>
      <c r="Z816" s="19">
        <f>IF(inputs!$B$27="YES",MAX(0,inputs!$B$31*(X816-inputs!$B$30)),0)</f>
        <v>0</v>
      </c>
      <c r="AA816" s="3">
        <f t="shared" si="53"/>
        <v>28246.25</v>
      </c>
      <c r="AB816" s="1">
        <f t="shared" si="54"/>
        <v>0.42</v>
      </c>
      <c r="AC816" s="8">
        <f t="shared" si="51"/>
        <v>53153.75</v>
      </c>
    </row>
    <row r="817" spans="1:29" x14ac:dyDescent="0.2">
      <c r="A817" s="11">
        <f t="shared" si="52"/>
        <v>81500</v>
      </c>
      <c r="B817" s="15">
        <f>inputs!$C$3-MAX(0,MIN((calculations!A817-inputs!$B$8)*0.5,inputs!$C$3))+IF(AND(inputs!$B$23="YES",A817&lt;=inputs!$B$25),inputs!$B$24,0)</f>
        <v>12570</v>
      </c>
      <c r="C817" s="15">
        <f>MAX(0,MIN(A817-B817,inputs!$C$4)*inputs!$B$3)</f>
        <v>7540</v>
      </c>
      <c r="D817" s="16">
        <f>MAX(0,(MIN(A817,inputs!$C$5)-(inputs!$C$4+B817))*inputs!$B$4)</f>
        <v>12492</v>
      </c>
      <c r="E817" s="16">
        <f>MAX(0, (calculations!A817-inputs!$C$5)*inputs!$B$5)</f>
        <v>0</v>
      </c>
      <c r="F817" s="19">
        <f>MAX(0,inputs!$B$13*(MIN(calculations!A817,inputs!$C$14)-inputs!$C$13))+MAX(0,inputs!$B$14*(calculations!A817-inputs!$C$14))</f>
        <v>5619.85</v>
      </c>
      <c r="G817" s="22">
        <f>MAX(MIN((calculations!A817-inputs!$B$21)/10000,100%),0) * inputs!$B$18</f>
        <v>2636.4</v>
      </c>
      <c r="H817" s="24">
        <f>MIN(inputs!$B$32,A817)</f>
        <v>20000</v>
      </c>
      <c r="I817" s="24">
        <f>inputs!$B$29*(1+inputs!$B$33)-MAX(0,inputs!$B$31*(H817-inputs!$B$30))</f>
        <v>46486.999999999993</v>
      </c>
      <c r="J817" s="19">
        <f>$H817+(INT(COLUMN(J$1)/2) - 5) * ($A817-$H817)/9</f>
        <v>20000</v>
      </c>
      <c r="K817" s="24">
        <f>MAX(0,I817*(1+inputs!$B$33)-MAX(0,inputs!$B$31*(J817-inputs!$B$30)))</f>
        <v>47184.304999999986</v>
      </c>
      <c r="L817" s="19">
        <f>$H817+(INT(COLUMN(L$1)/2) - 5) * ($A817-$H817)/9</f>
        <v>26833.333333333332</v>
      </c>
      <c r="M817" s="24">
        <f>MAX(0,K817*(1+inputs!$B$33)-MAX(0,inputs!$B$31*(L817-inputs!$B$30)))</f>
        <v>47293.629574999977</v>
      </c>
      <c r="N817" s="19">
        <f>$H817+(INT(COLUMN(N$1)/2) - 5) * ($A817-$H817)/9</f>
        <v>33666.666666666664</v>
      </c>
      <c r="O817" s="24">
        <f>MAX(0,M817*(1+inputs!$B$33)-MAX(0,inputs!$B$31*(N817-inputs!$B$30)))</f>
        <v>46789.594018624972</v>
      </c>
      <c r="P817" s="19">
        <f>$H817+(INT(COLUMN(P$1)/2) - 5) * ($A817-$H817)/9</f>
        <v>40500</v>
      </c>
      <c r="Q817" s="24">
        <f>MAX(0,O817*(1+inputs!$B$33)-MAX(0,inputs!$B$31*(P817-inputs!$B$30)))</f>
        <v>45662.99792890434</v>
      </c>
      <c r="R817" s="19">
        <f>$H817+(INT(COLUMN(R$1)/2) - 5) * ($A817-$H817)/9</f>
        <v>47333.333333333328</v>
      </c>
      <c r="S817" s="24">
        <f>MAX(0,Q817*(1+inputs!$B$33)-MAX(0,inputs!$B$31*(R817-inputs!$B$30)))</f>
        <v>43904.502897837898</v>
      </c>
      <c r="T817" s="19">
        <f>$H817+(INT(COLUMN(T$1)/2) - 5) * ($A817-$H817)/9</f>
        <v>54166.666666666664</v>
      </c>
      <c r="U817" s="24">
        <f>MAX(0,S817*(1+inputs!$B$33)-MAX(0,inputs!$B$31*(T817-inputs!$B$30)))</f>
        <v>41504.63044130546</v>
      </c>
      <c r="V817" s="19">
        <f>$H817+(INT(COLUMN(V$1)/2) - 5) * ($A817-$H817)/9</f>
        <v>61000</v>
      </c>
      <c r="W817" s="24">
        <f>MAX(0,U817*(1+inputs!$B$33)-MAX(0,inputs!$B$31*(V817-inputs!$B$30)))</f>
        <v>38453.759897925032</v>
      </c>
      <c r="X817" s="19">
        <f>$H817+(INT(COLUMN(X$1)/2) - 5) * ($A817-$H817)/9</f>
        <v>67833.333333333343</v>
      </c>
      <c r="Y817" s="24">
        <f>MAX(0,W817*(1+inputs!$B$33)-MAX(0,inputs!$B$31*(X817-inputs!$B$30)))</f>
        <v>34742.126296393901</v>
      </c>
      <c r="Z817" s="19">
        <f>IF(inputs!$B$27="YES",MAX(0,inputs!$B$31*(X817-inputs!$B$30)),0)</f>
        <v>0</v>
      </c>
      <c r="AA817" s="3">
        <f t="shared" si="53"/>
        <v>28288.25</v>
      </c>
      <c r="AB817" s="1">
        <f t="shared" si="54"/>
        <v>0.42</v>
      </c>
      <c r="AC817" s="8">
        <f t="shared" si="51"/>
        <v>53211.75</v>
      </c>
    </row>
    <row r="818" spans="1:29" x14ac:dyDescent="0.2">
      <c r="A818" s="11">
        <f t="shared" si="52"/>
        <v>81600</v>
      </c>
      <c r="B818" s="15">
        <f>inputs!$C$3-MAX(0,MIN((calculations!A818-inputs!$B$8)*0.5,inputs!$C$3))+IF(AND(inputs!$B$23="YES",A818&lt;=inputs!$B$25),inputs!$B$24,0)</f>
        <v>12570</v>
      </c>
      <c r="C818" s="15">
        <f>MAX(0,MIN(A818-B818,inputs!$C$4)*inputs!$B$3)</f>
        <v>7540</v>
      </c>
      <c r="D818" s="16">
        <f>MAX(0,(MIN(A818,inputs!$C$5)-(inputs!$C$4+B818))*inputs!$B$4)</f>
        <v>12532</v>
      </c>
      <c r="E818" s="16">
        <f>MAX(0, (calculations!A818-inputs!$C$5)*inputs!$B$5)</f>
        <v>0</v>
      </c>
      <c r="F818" s="19">
        <f>MAX(0,inputs!$B$13*(MIN(calculations!A818,inputs!$C$14)-inputs!$C$13))+MAX(0,inputs!$B$14*(calculations!A818-inputs!$C$14))</f>
        <v>5621.85</v>
      </c>
      <c r="G818" s="22">
        <f>MAX(MIN((calculations!A818-inputs!$B$21)/10000,100%),0) * inputs!$B$18</f>
        <v>2636.4</v>
      </c>
      <c r="H818" s="24">
        <f>MIN(inputs!$B$32,A818)</f>
        <v>20000</v>
      </c>
      <c r="I818" s="24">
        <f>inputs!$B$29*(1+inputs!$B$33)-MAX(0,inputs!$B$31*(H818-inputs!$B$30))</f>
        <v>46486.999999999993</v>
      </c>
      <c r="J818" s="19">
        <f>$H818+(INT(COLUMN(J$1)/2) - 5) * ($A818-$H818)/9</f>
        <v>20000</v>
      </c>
      <c r="K818" s="24">
        <f>MAX(0,I818*(1+inputs!$B$33)-MAX(0,inputs!$B$31*(J818-inputs!$B$30)))</f>
        <v>47184.304999999986</v>
      </c>
      <c r="L818" s="19">
        <f>$H818+(INT(COLUMN(L$1)/2) - 5) * ($A818-$H818)/9</f>
        <v>26844.444444444445</v>
      </c>
      <c r="M818" s="24">
        <f>MAX(0,K818*(1+inputs!$B$33)-MAX(0,inputs!$B$31*(L818-inputs!$B$30)))</f>
        <v>47292.629574999977</v>
      </c>
      <c r="N818" s="19">
        <f>$H818+(INT(COLUMN(N$1)/2) - 5) * ($A818-$H818)/9</f>
        <v>33688.888888888891</v>
      </c>
      <c r="O818" s="24">
        <f>MAX(0,M818*(1+inputs!$B$33)-MAX(0,inputs!$B$31*(N818-inputs!$B$30)))</f>
        <v>46786.579018624972</v>
      </c>
      <c r="P818" s="19">
        <f>$H818+(INT(COLUMN(P$1)/2) - 5) * ($A818-$H818)/9</f>
        <v>40533.333333333328</v>
      </c>
      <c r="Q818" s="24">
        <f>MAX(0,O818*(1+inputs!$B$33)-MAX(0,inputs!$B$31*(P818-inputs!$B$30)))</f>
        <v>45656.937703904339</v>
      </c>
      <c r="R818" s="19">
        <f>$H818+(INT(COLUMN(R$1)/2) - 5) * ($A818-$H818)/9</f>
        <v>47377.777777777781</v>
      </c>
      <c r="S818" s="24">
        <f>MAX(0,Q818*(1+inputs!$B$33)-MAX(0,inputs!$B$31*(R818-inputs!$B$30)))</f>
        <v>43894.351769462897</v>
      </c>
      <c r="T818" s="19">
        <f>$H818+(INT(COLUMN(T$1)/2) - 5) * ($A818-$H818)/9</f>
        <v>54222.222222222219</v>
      </c>
      <c r="U818" s="24">
        <f>MAX(0,S818*(1+inputs!$B$33)-MAX(0,inputs!$B$31*(T818-inputs!$B$30)))</f>
        <v>41489.327046004837</v>
      </c>
      <c r="V818" s="19">
        <f>$H818+(INT(COLUMN(V$1)/2) - 5) * ($A818-$H818)/9</f>
        <v>61066.666666666664</v>
      </c>
      <c r="W818" s="24">
        <f>MAX(0,U818*(1+inputs!$B$33)-MAX(0,inputs!$B$31*(V818-inputs!$B$30)))</f>
        <v>38432.226951694902</v>
      </c>
      <c r="X818" s="19">
        <f>$H818+(INT(COLUMN(X$1)/2) - 5) * ($A818-$H818)/9</f>
        <v>67911.111111111109</v>
      </c>
      <c r="Y818" s="24">
        <f>MAX(0,W818*(1+inputs!$B$33)-MAX(0,inputs!$B$31*(X818-inputs!$B$30)))</f>
        <v>34713.270355970322</v>
      </c>
      <c r="Z818" s="19">
        <f>IF(inputs!$B$27="YES",MAX(0,inputs!$B$31*(X818-inputs!$B$30)),0)</f>
        <v>0</v>
      </c>
      <c r="AA818" s="3">
        <f t="shared" si="53"/>
        <v>28330.25</v>
      </c>
      <c r="AB818" s="1">
        <f t="shared" si="54"/>
        <v>0.42</v>
      </c>
      <c r="AC818" s="8">
        <f t="shared" si="51"/>
        <v>53269.75</v>
      </c>
    </row>
    <row r="819" spans="1:29" x14ac:dyDescent="0.2">
      <c r="A819" s="11">
        <f t="shared" si="52"/>
        <v>81700</v>
      </c>
      <c r="B819" s="15">
        <f>inputs!$C$3-MAX(0,MIN((calculations!A819-inputs!$B$8)*0.5,inputs!$C$3))+IF(AND(inputs!$B$23="YES",A819&lt;=inputs!$B$25),inputs!$B$24,0)</f>
        <v>12570</v>
      </c>
      <c r="C819" s="15">
        <f>MAX(0,MIN(A819-B819,inputs!$C$4)*inputs!$B$3)</f>
        <v>7540</v>
      </c>
      <c r="D819" s="16">
        <f>MAX(0,(MIN(A819,inputs!$C$5)-(inputs!$C$4+B819))*inputs!$B$4)</f>
        <v>12572</v>
      </c>
      <c r="E819" s="16">
        <f>MAX(0, (calculations!A819-inputs!$C$5)*inputs!$B$5)</f>
        <v>0</v>
      </c>
      <c r="F819" s="19">
        <f>MAX(0,inputs!$B$13*(MIN(calculations!A819,inputs!$C$14)-inputs!$C$13))+MAX(0,inputs!$B$14*(calculations!A819-inputs!$C$14))</f>
        <v>5623.85</v>
      </c>
      <c r="G819" s="22">
        <f>MAX(MIN((calculations!A819-inputs!$B$21)/10000,100%),0) * inputs!$B$18</f>
        <v>2636.4</v>
      </c>
      <c r="H819" s="24">
        <f>MIN(inputs!$B$32,A819)</f>
        <v>20000</v>
      </c>
      <c r="I819" s="24">
        <f>inputs!$B$29*(1+inputs!$B$33)-MAX(0,inputs!$B$31*(H819-inputs!$B$30))</f>
        <v>46486.999999999993</v>
      </c>
      <c r="J819" s="19">
        <f>$H819+(INT(COLUMN(J$1)/2) - 5) * ($A819-$H819)/9</f>
        <v>20000</v>
      </c>
      <c r="K819" s="24">
        <f>MAX(0,I819*(1+inputs!$B$33)-MAX(0,inputs!$B$31*(J819-inputs!$B$30)))</f>
        <v>47184.304999999986</v>
      </c>
      <c r="L819" s="19">
        <f>$H819+(INT(COLUMN(L$1)/2) - 5) * ($A819-$H819)/9</f>
        <v>26855.555555555555</v>
      </c>
      <c r="M819" s="24">
        <f>MAX(0,K819*(1+inputs!$B$33)-MAX(0,inputs!$B$31*(L819-inputs!$B$30)))</f>
        <v>47291.629574999977</v>
      </c>
      <c r="N819" s="19">
        <f>$H819+(INT(COLUMN(N$1)/2) - 5) * ($A819-$H819)/9</f>
        <v>33711.111111111109</v>
      </c>
      <c r="O819" s="24">
        <f>MAX(0,M819*(1+inputs!$B$33)-MAX(0,inputs!$B$31*(N819-inputs!$B$30)))</f>
        <v>46783.564018624973</v>
      </c>
      <c r="P819" s="19">
        <f>$H819+(INT(COLUMN(P$1)/2) - 5) * ($A819-$H819)/9</f>
        <v>40566.666666666672</v>
      </c>
      <c r="Q819" s="24">
        <f>MAX(0,O819*(1+inputs!$B$33)-MAX(0,inputs!$B$31*(P819-inputs!$B$30)))</f>
        <v>45650.877478904338</v>
      </c>
      <c r="R819" s="19">
        <f>$H819+(INT(COLUMN(R$1)/2) - 5) * ($A819-$H819)/9</f>
        <v>47422.222222222219</v>
      </c>
      <c r="S819" s="24">
        <f>MAX(0,Q819*(1+inputs!$B$33)-MAX(0,inputs!$B$31*(R819-inputs!$B$30)))</f>
        <v>43884.200641087897</v>
      </c>
      <c r="T819" s="19">
        <f>$H819+(INT(COLUMN(T$1)/2) - 5) * ($A819-$H819)/9</f>
        <v>54277.777777777781</v>
      </c>
      <c r="U819" s="24">
        <f>MAX(0,S819*(1+inputs!$B$33)-MAX(0,inputs!$B$31*(T819-inputs!$B$30)))</f>
        <v>41474.023650704206</v>
      </c>
      <c r="V819" s="19">
        <f>$H819+(INT(COLUMN(V$1)/2) - 5) * ($A819-$H819)/9</f>
        <v>61133.333333333336</v>
      </c>
      <c r="W819" s="24">
        <f>MAX(0,U819*(1+inputs!$B$33)-MAX(0,inputs!$B$31*(V819-inputs!$B$30)))</f>
        <v>38410.694005464764</v>
      </c>
      <c r="X819" s="19">
        <f>$H819+(INT(COLUMN(X$1)/2) - 5) * ($A819-$H819)/9</f>
        <v>67988.888888888891</v>
      </c>
      <c r="Y819" s="24">
        <f>MAX(0,W819*(1+inputs!$B$33)-MAX(0,inputs!$B$31*(X819-inputs!$B$30)))</f>
        <v>34684.414415546729</v>
      </c>
      <c r="Z819" s="19">
        <f>IF(inputs!$B$27="YES",MAX(0,inputs!$B$31*(X819-inputs!$B$30)),0)</f>
        <v>0</v>
      </c>
      <c r="AA819" s="3">
        <f t="shared" si="53"/>
        <v>28372.25</v>
      </c>
      <c r="AB819" s="1">
        <f t="shared" si="54"/>
        <v>0.42</v>
      </c>
      <c r="AC819" s="8">
        <f t="shared" si="51"/>
        <v>53327.75</v>
      </c>
    </row>
    <row r="820" spans="1:29" x14ac:dyDescent="0.2">
      <c r="A820" s="11">
        <f t="shared" si="52"/>
        <v>81800</v>
      </c>
      <c r="B820" s="15">
        <f>inputs!$C$3-MAX(0,MIN((calculations!A820-inputs!$B$8)*0.5,inputs!$C$3))+IF(AND(inputs!$B$23="YES",A820&lt;=inputs!$B$25),inputs!$B$24,0)</f>
        <v>12570</v>
      </c>
      <c r="C820" s="15">
        <f>MAX(0,MIN(A820-B820,inputs!$C$4)*inputs!$B$3)</f>
        <v>7540</v>
      </c>
      <c r="D820" s="16">
        <f>MAX(0,(MIN(A820,inputs!$C$5)-(inputs!$C$4+B820))*inputs!$B$4)</f>
        <v>12612</v>
      </c>
      <c r="E820" s="16">
        <f>MAX(0, (calculations!A820-inputs!$C$5)*inputs!$B$5)</f>
        <v>0</v>
      </c>
      <c r="F820" s="19">
        <f>MAX(0,inputs!$B$13*(MIN(calculations!A820,inputs!$C$14)-inputs!$C$13))+MAX(0,inputs!$B$14*(calculations!A820-inputs!$C$14))</f>
        <v>5625.85</v>
      </c>
      <c r="G820" s="22">
        <f>MAX(MIN((calculations!A820-inputs!$B$21)/10000,100%),0) * inputs!$B$18</f>
        <v>2636.4</v>
      </c>
      <c r="H820" s="24">
        <f>MIN(inputs!$B$32,A820)</f>
        <v>20000</v>
      </c>
      <c r="I820" s="24">
        <f>inputs!$B$29*(1+inputs!$B$33)-MAX(0,inputs!$B$31*(H820-inputs!$B$30))</f>
        <v>46486.999999999993</v>
      </c>
      <c r="J820" s="19">
        <f>$H820+(INT(COLUMN(J$1)/2) - 5) * ($A820-$H820)/9</f>
        <v>20000</v>
      </c>
      <c r="K820" s="24">
        <f>MAX(0,I820*(1+inputs!$B$33)-MAX(0,inputs!$B$31*(J820-inputs!$B$30)))</f>
        <v>47184.304999999986</v>
      </c>
      <c r="L820" s="19">
        <f>$H820+(INT(COLUMN(L$1)/2) - 5) * ($A820-$H820)/9</f>
        <v>26866.666666666668</v>
      </c>
      <c r="M820" s="24">
        <f>MAX(0,K820*(1+inputs!$B$33)-MAX(0,inputs!$B$31*(L820-inputs!$B$30)))</f>
        <v>47290.629574999977</v>
      </c>
      <c r="N820" s="19">
        <f>$H820+(INT(COLUMN(N$1)/2) - 5) * ($A820-$H820)/9</f>
        <v>33733.333333333336</v>
      </c>
      <c r="O820" s="24">
        <f>MAX(0,M820*(1+inputs!$B$33)-MAX(0,inputs!$B$31*(N820-inputs!$B$30)))</f>
        <v>46780.549018624966</v>
      </c>
      <c r="P820" s="19">
        <f>$H820+(INT(COLUMN(P$1)/2) - 5) * ($A820-$H820)/9</f>
        <v>40600</v>
      </c>
      <c r="Q820" s="24">
        <f>MAX(0,O820*(1+inputs!$B$33)-MAX(0,inputs!$B$31*(P820-inputs!$B$30)))</f>
        <v>45644.817253904337</v>
      </c>
      <c r="R820" s="19">
        <f>$H820+(INT(COLUMN(R$1)/2) - 5) * ($A820-$H820)/9</f>
        <v>47466.666666666672</v>
      </c>
      <c r="S820" s="24">
        <f>MAX(0,Q820*(1+inputs!$B$33)-MAX(0,inputs!$B$31*(R820-inputs!$B$30)))</f>
        <v>43874.049512712896</v>
      </c>
      <c r="T820" s="19">
        <f>$H820+(INT(COLUMN(T$1)/2) - 5) * ($A820-$H820)/9</f>
        <v>54333.333333333336</v>
      </c>
      <c r="U820" s="24">
        <f>MAX(0,S820*(1+inputs!$B$33)-MAX(0,inputs!$B$31*(T820-inputs!$B$30)))</f>
        <v>41458.720255403583</v>
      </c>
      <c r="V820" s="19">
        <f>$H820+(INT(COLUMN(V$1)/2) - 5) * ($A820-$H820)/9</f>
        <v>61200</v>
      </c>
      <c r="W820" s="24">
        <f>MAX(0,U820*(1+inputs!$B$33)-MAX(0,inputs!$B$31*(V820-inputs!$B$30)))</f>
        <v>38389.161059234633</v>
      </c>
      <c r="X820" s="19">
        <f>$H820+(INT(COLUMN(X$1)/2) - 5) * ($A820-$H820)/9</f>
        <v>68066.666666666657</v>
      </c>
      <c r="Y820" s="24">
        <f>MAX(0,W820*(1+inputs!$B$33)-MAX(0,inputs!$B$31*(X820-inputs!$B$30)))</f>
        <v>34655.558475123151</v>
      </c>
      <c r="Z820" s="19">
        <f>IF(inputs!$B$27="YES",MAX(0,inputs!$B$31*(X820-inputs!$B$30)),0)</f>
        <v>0</v>
      </c>
      <c r="AA820" s="3">
        <f t="shared" si="53"/>
        <v>28414.25</v>
      </c>
      <c r="AB820" s="1">
        <f t="shared" si="54"/>
        <v>0.42</v>
      </c>
      <c r="AC820" s="8">
        <f t="shared" si="51"/>
        <v>53385.75</v>
      </c>
    </row>
    <row r="821" spans="1:29" x14ac:dyDescent="0.2">
      <c r="A821" s="11">
        <f t="shared" si="52"/>
        <v>81900</v>
      </c>
      <c r="B821" s="15">
        <f>inputs!$C$3-MAX(0,MIN((calculations!A821-inputs!$B$8)*0.5,inputs!$C$3))+IF(AND(inputs!$B$23="YES",A821&lt;=inputs!$B$25),inputs!$B$24,0)</f>
        <v>12570</v>
      </c>
      <c r="C821" s="15">
        <f>MAX(0,MIN(A821-B821,inputs!$C$4)*inputs!$B$3)</f>
        <v>7540</v>
      </c>
      <c r="D821" s="16">
        <f>MAX(0,(MIN(A821,inputs!$C$5)-(inputs!$C$4+B821))*inputs!$B$4)</f>
        <v>12652</v>
      </c>
      <c r="E821" s="16">
        <f>MAX(0, (calculations!A821-inputs!$C$5)*inputs!$B$5)</f>
        <v>0</v>
      </c>
      <c r="F821" s="19">
        <f>MAX(0,inputs!$B$13*(MIN(calculations!A821,inputs!$C$14)-inputs!$C$13))+MAX(0,inputs!$B$14*(calculations!A821-inputs!$C$14))</f>
        <v>5627.85</v>
      </c>
      <c r="G821" s="22">
        <f>MAX(MIN((calculations!A821-inputs!$B$21)/10000,100%),0) * inputs!$B$18</f>
        <v>2636.4</v>
      </c>
      <c r="H821" s="24">
        <f>MIN(inputs!$B$32,A821)</f>
        <v>20000</v>
      </c>
      <c r="I821" s="24">
        <f>inputs!$B$29*(1+inputs!$B$33)-MAX(0,inputs!$B$31*(H821-inputs!$B$30))</f>
        <v>46486.999999999993</v>
      </c>
      <c r="J821" s="19">
        <f>$H821+(INT(COLUMN(J$1)/2) - 5) * ($A821-$H821)/9</f>
        <v>20000</v>
      </c>
      <c r="K821" s="24">
        <f>MAX(0,I821*(1+inputs!$B$33)-MAX(0,inputs!$B$31*(J821-inputs!$B$30)))</f>
        <v>47184.304999999986</v>
      </c>
      <c r="L821" s="19">
        <f>$H821+(INT(COLUMN(L$1)/2) - 5) * ($A821-$H821)/9</f>
        <v>26877.777777777777</v>
      </c>
      <c r="M821" s="24">
        <f>MAX(0,K821*(1+inputs!$B$33)-MAX(0,inputs!$B$31*(L821-inputs!$B$30)))</f>
        <v>47289.629574999977</v>
      </c>
      <c r="N821" s="19">
        <f>$H821+(INT(COLUMN(N$1)/2) - 5) * ($A821-$H821)/9</f>
        <v>33755.555555555555</v>
      </c>
      <c r="O821" s="24">
        <f>MAX(0,M821*(1+inputs!$B$33)-MAX(0,inputs!$B$31*(N821-inputs!$B$30)))</f>
        <v>46777.534018624967</v>
      </c>
      <c r="P821" s="19">
        <f>$H821+(INT(COLUMN(P$1)/2) - 5) * ($A821-$H821)/9</f>
        <v>40633.333333333328</v>
      </c>
      <c r="Q821" s="24">
        <f>MAX(0,O821*(1+inputs!$B$33)-MAX(0,inputs!$B$31*(P821-inputs!$B$30)))</f>
        <v>45638.757028904336</v>
      </c>
      <c r="R821" s="19">
        <f>$H821+(INT(COLUMN(R$1)/2) - 5) * ($A821-$H821)/9</f>
        <v>47511.111111111109</v>
      </c>
      <c r="S821" s="24">
        <f>MAX(0,Q821*(1+inputs!$B$33)-MAX(0,inputs!$B$31*(R821-inputs!$B$30)))</f>
        <v>43863.898384337896</v>
      </c>
      <c r="T821" s="19">
        <f>$H821+(INT(COLUMN(T$1)/2) - 5) * ($A821-$H821)/9</f>
        <v>54388.888888888891</v>
      </c>
      <c r="U821" s="24">
        <f>MAX(0,S821*(1+inputs!$B$33)-MAX(0,inputs!$B$31*(T821-inputs!$B$30)))</f>
        <v>41443.41686010296</v>
      </c>
      <c r="V821" s="19">
        <f>$H821+(INT(COLUMN(V$1)/2) - 5) * ($A821-$H821)/9</f>
        <v>61266.666666666664</v>
      </c>
      <c r="W821" s="24">
        <f>MAX(0,U821*(1+inputs!$B$33)-MAX(0,inputs!$B$31*(V821-inputs!$B$30)))</f>
        <v>38367.628113004495</v>
      </c>
      <c r="X821" s="19">
        <f>$H821+(INT(COLUMN(X$1)/2) - 5) * ($A821-$H821)/9</f>
        <v>68144.444444444438</v>
      </c>
      <c r="Y821" s="24">
        <f>MAX(0,W821*(1+inputs!$B$33)-MAX(0,inputs!$B$31*(X821-inputs!$B$30)))</f>
        <v>34626.702534699558</v>
      </c>
      <c r="Z821" s="19">
        <f>IF(inputs!$B$27="YES",MAX(0,inputs!$B$31*(X821-inputs!$B$30)),0)</f>
        <v>0</v>
      </c>
      <c r="AA821" s="3">
        <f t="shared" si="53"/>
        <v>28456.25</v>
      </c>
      <c r="AB821" s="1">
        <f t="shared" si="54"/>
        <v>0.42</v>
      </c>
      <c r="AC821" s="8">
        <f t="shared" si="51"/>
        <v>53443.75</v>
      </c>
    </row>
    <row r="822" spans="1:29" x14ac:dyDescent="0.2">
      <c r="A822" s="11">
        <f t="shared" si="52"/>
        <v>82000</v>
      </c>
      <c r="B822" s="15">
        <f>inputs!$C$3-MAX(0,MIN((calculations!A822-inputs!$B$8)*0.5,inputs!$C$3))+IF(AND(inputs!$B$23="YES",A822&lt;=inputs!$B$25),inputs!$B$24,0)</f>
        <v>12570</v>
      </c>
      <c r="C822" s="15">
        <f>MAX(0,MIN(A822-B822,inputs!$C$4)*inputs!$B$3)</f>
        <v>7540</v>
      </c>
      <c r="D822" s="16">
        <f>MAX(0,(MIN(A822,inputs!$C$5)-(inputs!$C$4+B822))*inputs!$B$4)</f>
        <v>12692</v>
      </c>
      <c r="E822" s="16">
        <f>MAX(0, (calculations!A822-inputs!$C$5)*inputs!$B$5)</f>
        <v>0</v>
      </c>
      <c r="F822" s="19">
        <f>MAX(0,inputs!$B$13*(MIN(calculations!A822,inputs!$C$14)-inputs!$C$13))+MAX(0,inputs!$B$14*(calculations!A822-inputs!$C$14))</f>
        <v>5629.85</v>
      </c>
      <c r="G822" s="22">
        <f>MAX(MIN((calculations!A822-inputs!$B$21)/10000,100%),0) * inputs!$B$18</f>
        <v>2636.4</v>
      </c>
      <c r="H822" s="24">
        <f>MIN(inputs!$B$32,A822)</f>
        <v>20000</v>
      </c>
      <c r="I822" s="24">
        <f>inputs!$B$29*(1+inputs!$B$33)-MAX(0,inputs!$B$31*(H822-inputs!$B$30))</f>
        <v>46486.999999999993</v>
      </c>
      <c r="J822" s="19">
        <f>$H822+(INT(COLUMN(J$1)/2) - 5) * ($A822-$H822)/9</f>
        <v>20000</v>
      </c>
      <c r="K822" s="24">
        <f>MAX(0,I822*(1+inputs!$B$33)-MAX(0,inputs!$B$31*(J822-inputs!$B$30)))</f>
        <v>47184.304999999986</v>
      </c>
      <c r="L822" s="19">
        <f>$H822+(INT(COLUMN(L$1)/2) - 5) * ($A822-$H822)/9</f>
        <v>26888.888888888891</v>
      </c>
      <c r="M822" s="24">
        <f>MAX(0,K822*(1+inputs!$B$33)-MAX(0,inputs!$B$31*(L822-inputs!$B$30)))</f>
        <v>47288.629574999977</v>
      </c>
      <c r="N822" s="19">
        <f>$H822+(INT(COLUMN(N$1)/2) - 5) * ($A822-$H822)/9</f>
        <v>33777.777777777781</v>
      </c>
      <c r="O822" s="24">
        <f>MAX(0,M822*(1+inputs!$B$33)-MAX(0,inputs!$B$31*(N822-inputs!$B$30)))</f>
        <v>46774.519018624967</v>
      </c>
      <c r="P822" s="19">
        <f>$H822+(INT(COLUMN(P$1)/2) - 5) * ($A822-$H822)/9</f>
        <v>40666.666666666672</v>
      </c>
      <c r="Q822" s="24">
        <f>MAX(0,O822*(1+inputs!$B$33)-MAX(0,inputs!$B$31*(P822-inputs!$B$30)))</f>
        <v>45632.696803904335</v>
      </c>
      <c r="R822" s="19">
        <f>$H822+(INT(COLUMN(R$1)/2) - 5) * ($A822-$H822)/9</f>
        <v>47555.555555555555</v>
      </c>
      <c r="S822" s="24">
        <f>MAX(0,Q822*(1+inputs!$B$33)-MAX(0,inputs!$B$31*(R822-inputs!$B$30)))</f>
        <v>43853.747255962895</v>
      </c>
      <c r="T822" s="19">
        <f>$H822+(INT(COLUMN(T$1)/2) - 5) * ($A822-$H822)/9</f>
        <v>54444.444444444445</v>
      </c>
      <c r="U822" s="24">
        <f>MAX(0,S822*(1+inputs!$B$33)-MAX(0,inputs!$B$31*(T822-inputs!$B$30)))</f>
        <v>41428.113464802329</v>
      </c>
      <c r="V822" s="19">
        <f>$H822+(INT(COLUMN(V$1)/2) - 5) * ($A822-$H822)/9</f>
        <v>61333.333333333336</v>
      </c>
      <c r="W822" s="24">
        <f>MAX(0,U822*(1+inputs!$B$33)-MAX(0,inputs!$B$31*(V822-inputs!$B$30)))</f>
        <v>38346.095166774357</v>
      </c>
      <c r="X822" s="19">
        <f>$H822+(INT(COLUMN(X$1)/2) - 5) * ($A822-$H822)/9</f>
        <v>68222.222222222219</v>
      </c>
      <c r="Y822" s="24">
        <f>MAX(0,W822*(1+inputs!$B$33)-MAX(0,inputs!$B$31*(X822-inputs!$B$30)))</f>
        <v>34597.846594275965</v>
      </c>
      <c r="Z822" s="19">
        <f>IF(inputs!$B$27="YES",MAX(0,inputs!$B$31*(X822-inputs!$B$30)),0)</f>
        <v>0</v>
      </c>
      <c r="AA822" s="3">
        <f t="shared" si="53"/>
        <v>28498.25</v>
      </c>
      <c r="AB822" s="1">
        <f t="shared" si="54"/>
        <v>0.42</v>
      </c>
      <c r="AC822" s="8">
        <f t="shared" si="51"/>
        <v>53501.75</v>
      </c>
    </row>
    <row r="823" spans="1:29" x14ac:dyDescent="0.2">
      <c r="A823" s="11">
        <f t="shared" si="52"/>
        <v>82100</v>
      </c>
      <c r="B823" s="15">
        <f>inputs!$C$3-MAX(0,MIN((calculations!A823-inputs!$B$8)*0.5,inputs!$C$3))+IF(AND(inputs!$B$23="YES",A823&lt;=inputs!$B$25),inputs!$B$24,0)</f>
        <v>12570</v>
      </c>
      <c r="C823" s="15">
        <f>MAX(0,MIN(A823-B823,inputs!$C$4)*inputs!$B$3)</f>
        <v>7540</v>
      </c>
      <c r="D823" s="16">
        <f>MAX(0,(MIN(A823,inputs!$C$5)-(inputs!$C$4+B823))*inputs!$B$4)</f>
        <v>12732</v>
      </c>
      <c r="E823" s="16">
        <f>MAX(0, (calculations!A823-inputs!$C$5)*inputs!$B$5)</f>
        <v>0</v>
      </c>
      <c r="F823" s="19">
        <f>MAX(0,inputs!$B$13*(MIN(calculations!A823,inputs!$C$14)-inputs!$C$13))+MAX(0,inputs!$B$14*(calculations!A823-inputs!$C$14))</f>
        <v>5631.85</v>
      </c>
      <c r="G823" s="22">
        <f>MAX(MIN((calculations!A823-inputs!$B$21)/10000,100%),0) * inputs!$B$18</f>
        <v>2636.4</v>
      </c>
      <c r="H823" s="24">
        <f>MIN(inputs!$B$32,A823)</f>
        <v>20000</v>
      </c>
      <c r="I823" s="24">
        <f>inputs!$B$29*(1+inputs!$B$33)-MAX(0,inputs!$B$31*(H823-inputs!$B$30))</f>
        <v>46486.999999999993</v>
      </c>
      <c r="J823" s="19">
        <f>$H823+(INT(COLUMN(J$1)/2) - 5) * ($A823-$H823)/9</f>
        <v>20000</v>
      </c>
      <c r="K823" s="24">
        <f>MAX(0,I823*(1+inputs!$B$33)-MAX(0,inputs!$B$31*(J823-inputs!$B$30)))</f>
        <v>47184.304999999986</v>
      </c>
      <c r="L823" s="19">
        <f>$H823+(INT(COLUMN(L$1)/2) - 5) * ($A823-$H823)/9</f>
        <v>26900</v>
      </c>
      <c r="M823" s="24">
        <f>MAX(0,K823*(1+inputs!$B$33)-MAX(0,inputs!$B$31*(L823-inputs!$B$30)))</f>
        <v>47287.629574999977</v>
      </c>
      <c r="N823" s="19">
        <f>$H823+(INT(COLUMN(N$1)/2) - 5) * ($A823-$H823)/9</f>
        <v>33800</v>
      </c>
      <c r="O823" s="24">
        <f>MAX(0,M823*(1+inputs!$B$33)-MAX(0,inputs!$B$31*(N823-inputs!$B$30)))</f>
        <v>46771.504018624968</v>
      </c>
      <c r="P823" s="19">
        <f>$H823+(INT(COLUMN(P$1)/2) - 5) * ($A823-$H823)/9</f>
        <v>40700</v>
      </c>
      <c r="Q823" s="24">
        <f>MAX(0,O823*(1+inputs!$B$33)-MAX(0,inputs!$B$31*(P823-inputs!$B$30)))</f>
        <v>45626.636578904334</v>
      </c>
      <c r="R823" s="19">
        <f>$H823+(INT(COLUMN(R$1)/2) - 5) * ($A823-$H823)/9</f>
        <v>47600</v>
      </c>
      <c r="S823" s="24">
        <f>MAX(0,Q823*(1+inputs!$B$33)-MAX(0,inputs!$B$31*(R823-inputs!$B$30)))</f>
        <v>43843.596127587894</v>
      </c>
      <c r="T823" s="19">
        <f>$H823+(INT(COLUMN(T$1)/2) - 5) * ($A823-$H823)/9</f>
        <v>54500</v>
      </c>
      <c r="U823" s="24">
        <f>MAX(0,S823*(1+inputs!$B$33)-MAX(0,inputs!$B$31*(T823-inputs!$B$30)))</f>
        <v>41412.810069501706</v>
      </c>
      <c r="V823" s="19">
        <f>$H823+(INT(COLUMN(V$1)/2) - 5) * ($A823-$H823)/9</f>
        <v>61400</v>
      </c>
      <c r="W823" s="24">
        <f>MAX(0,U823*(1+inputs!$B$33)-MAX(0,inputs!$B$31*(V823-inputs!$B$30)))</f>
        <v>38324.562220544227</v>
      </c>
      <c r="X823" s="19">
        <f>$H823+(INT(COLUMN(X$1)/2) - 5) * ($A823-$H823)/9</f>
        <v>68300</v>
      </c>
      <c r="Y823" s="24">
        <f>MAX(0,W823*(1+inputs!$B$33)-MAX(0,inputs!$B$31*(X823-inputs!$B$30)))</f>
        <v>34568.990653852386</v>
      </c>
      <c r="Z823" s="19">
        <f>IF(inputs!$B$27="YES",MAX(0,inputs!$B$31*(X823-inputs!$B$30)),0)</f>
        <v>0</v>
      </c>
      <c r="AA823" s="3">
        <f t="shared" si="53"/>
        <v>28540.25</v>
      </c>
      <c r="AB823" s="1">
        <f t="shared" si="54"/>
        <v>0.42</v>
      </c>
      <c r="AC823" s="8">
        <f t="shared" si="51"/>
        <v>53559.75</v>
      </c>
    </row>
    <row r="824" spans="1:29" x14ac:dyDescent="0.2">
      <c r="A824" s="11">
        <f t="shared" si="52"/>
        <v>82200</v>
      </c>
      <c r="B824" s="15">
        <f>inputs!$C$3-MAX(0,MIN((calculations!A824-inputs!$B$8)*0.5,inputs!$C$3))+IF(AND(inputs!$B$23="YES",A824&lt;=inputs!$B$25),inputs!$B$24,0)</f>
        <v>12570</v>
      </c>
      <c r="C824" s="15">
        <f>MAX(0,MIN(A824-B824,inputs!$C$4)*inputs!$B$3)</f>
        <v>7540</v>
      </c>
      <c r="D824" s="16">
        <f>MAX(0,(MIN(A824,inputs!$C$5)-(inputs!$C$4+B824))*inputs!$B$4)</f>
        <v>12772</v>
      </c>
      <c r="E824" s="16">
        <f>MAX(0, (calculations!A824-inputs!$C$5)*inputs!$B$5)</f>
        <v>0</v>
      </c>
      <c r="F824" s="19">
        <f>MAX(0,inputs!$B$13*(MIN(calculations!A824,inputs!$C$14)-inputs!$C$13))+MAX(0,inputs!$B$14*(calculations!A824-inputs!$C$14))</f>
        <v>5633.85</v>
      </c>
      <c r="G824" s="22">
        <f>MAX(MIN((calculations!A824-inputs!$B$21)/10000,100%),0) * inputs!$B$18</f>
        <v>2636.4</v>
      </c>
      <c r="H824" s="24">
        <f>MIN(inputs!$B$32,A824)</f>
        <v>20000</v>
      </c>
      <c r="I824" s="24">
        <f>inputs!$B$29*(1+inputs!$B$33)-MAX(0,inputs!$B$31*(H824-inputs!$B$30))</f>
        <v>46486.999999999993</v>
      </c>
      <c r="J824" s="19">
        <f>$H824+(INT(COLUMN(J$1)/2) - 5) * ($A824-$H824)/9</f>
        <v>20000</v>
      </c>
      <c r="K824" s="24">
        <f>MAX(0,I824*(1+inputs!$B$33)-MAX(0,inputs!$B$31*(J824-inputs!$B$30)))</f>
        <v>47184.304999999986</v>
      </c>
      <c r="L824" s="19">
        <f>$H824+(INT(COLUMN(L$1)/2) - 5) * ($A824-$H824)/9</f>
        <v>26911.111111111109</v>
      </c>
      <c r="M824" s="24">
        <f>MAX(0,K824*(1+inputs!$B$33)-MAX(0,inputs!$B$31*(L824-inputs!$B$30)))</f>
        <v>47286.629574999977</v>
      </c>
      <c r="N824" s="19">
        <f>$H824+(INT(COLUMN(N$1)/2) - 5) * ($A824-$H824)/9</f>
        <v>33822.222222222219</v>
      </c>
      <c r="O824" s="24">
        <f>MAX(0,M824*(1+inputs!$B$33)-MAX(0,inputs!$B$31*(N824-inputs!$B$30)))</f>
        <v>46768.489018624969</v>
      </c>
      <c r="P824" s="19">
        <f>$H824+(INT(COLUMN(P$1)/2) - 5) * ($A824-$H824)/9</f>
        <v>40733.333333333328</v>
      </c>
      <c r="Q824" s="24">
        <f>MAX(0,O824*(1+inputs!$B$33)-MAX(0,inputs!$B$31*(P824-inputs!$B$30)))</f>
        <v>45620.576353904333</v>
      </c>
      <c r="R824" s="19">
        <f>$H824+(INT(COLUMN(R$1)/2) - 5) * ($A824-$H824)/9</f>
        <v>47644.444444444445</v>
      </c>
      <c r="S824" s="24">
        <f>MAX(0,Q824*(1+inputs!$B$33)-MAX(0,inputs!$B$31*(R824-inputs!$B$30)))</f>
        <v>43833.444999212894</v>
      </c>
      <c r="T824" s="19">
        <f>$H824+(INT(COLUMN(T$1)/2) - 5) * ($A824-$H824)/9</f>
        <v>54555.555555555555</v>
      </c>
      <c r="U824" s="24">
        <f>MAX(0,S824*(1+inputs!$B$33)-MAX(0,inputs!$B$31*(T824-inputs!$B$30)))</f>
        <v>41397.506674201082</v>
      </c>
      <c r="V824" s="19">
        <f>$H824+(INT(COLUMN(V$1)/2) - 5) * ($A824-$H824)/9</f>
        <v>61466.666666666664</v>
      </c>
      <c r="W824" s="24">
        <f>MAX(0,U824*(1+inputs!$B$33)-MAX(0,inputs!$B$31*(V824-inputs!$B$30)))</f>
        <v>38303.029274314089</v>
      </c>
      <c r="X824" s="19">
        <f>$H824+(INT(COLUMN(X$1)/2) - 5) * ($A824-$H824)/9</f>
        <v>68377.777777777781</v>
      </c>
      <c r="Y824" s="24">
        <f>MAX(0,W824*(1+inputs!$B$33)-MAX(0,inputs!$B$31*(X824-inputs!$B$30)))</f>
        <v>34540.134713428793</v>
      </c>
      <c r="Z824" s="19">
        <f>IF(inputs!$B$27="YES",MAX(0,inputs!$B$31*(X824-inputs!$B$30)),0)</f>
        <v>0</v>
      </c>
      <c r="AA824" s="3">
        <f t="shared" si="53"/>
        <v>28582.25</v>
      </c>
      <c r="AB824" s="1">
        <f t="shared" si="54"/>
        <v>0.42</v>
      </c>
      <c r="AC824" s="8">
        <f t="shared" si="51"/>
        <v>53617.75</v>
      </c>
    </row>
    <row r="825" spans="1:29" x14ac:dyDescent="0.2">
      <c r="A825" s="11">
        <f t="shared" si="52"/>
        <v>82300</v>
      </c>
      <c r="B825" s="15">
        <f>inputs!$C$3-MAX(0,MIN((calculations!A825-inputs!$B$8)*0.5,inputs!$C$3))+IF(AND(inputs!$B$23="YES",A825&lt;=inputs!$B$25),inputs!$B$24,0)</f>
        <v>12570</v>
      </c>
      <c r="C825" s="15">
        <f>MAX(0,MIN(A825-B825,inputs!$C$4)*inputs!$B$3)</f>
        <v>7540</v>
      </c>
      <c r="D825" s="16">
        <f>MAX(0,(MIN(A825,inputs!$C$5)-(inputs!$C$4+B825))*inputs!$B$4)</f>
        <v>12812</v>
      </c>
      <c r="E825" s="16">
        <f>MAX(0, (calculations!A825-inputs!$C$5)*inputs!$B$5)</f>
        <v>0</v>
      </c>
      <c r="F825" s="19">
        <f>MAX(0,inputs!$B$13*(MIN(calculations!A825,inputs!$C$14)-inputs!$C$13))+MAX(0,inputs!$B$14*(calculations!A825-inputs!$C$14))</f>
        <v>5635.85</v>
      </c>
      <c r="G825" s="22">
        <f>MAX(MIN((calculations!A825-inputs!$B$21)/10000,100%),0) * inputs!$B$18</f>
        <v>2636.4</v>
      </c>
      <c r="H825" s="24">
        <f>MIN(inputs!$B$32,A825)</f>
        <v>20000</v>
      </c>
      <c r="I825" s="24">
        <f>inputs!$B$29*(1+inputs!$B$33)-MAX(0,inputs!$B$31*(H825-inputs!$B$30))</f>
        <v>46486.999999999993</v>
      </c>
      <c r="J825" s="19">
        <f>$H825+(INT(COLUMN(J$1)/2) - 5) * ($A825-$H825)/9</f>
        <v>20000</v>
      </c>
      <c r="K825" s="24">
        <f>MAX(0,I825*(1+inputs!$B$33)-MAX(0,inputs!$B$31*(J825-inputs!$B$30)))</f>
        <v>47184.304999999986</v>
      </c>
      <c r="L825" s="19">
        <f>$H825+(INT(COLUMN(L$1)/2) - 5) * ($A825-$H825)/9</f>
        <v>26922.222222222223</v>
      </c>
      <c r="M825" s="24">
        <f>MAX(0,K825*(1+inputs!$B$33)-MAX(0,inputs!$B$31*(L825-inputs!$B$30)))</f>
        <v>47285.629574999977</v>
      </c>
      <c r="N825" s="19">
        <f>$H825+(INT(COLUMN(N$1)/2) - 5) * ($A825-$H825)/9</f>
        <v>33844.444444444445</v>
      </c>
      <c r="O825" s="24">
        <f>MAX(0,M825*(1+inputs!$B$33)-MAX(0,inputs!$B$31*(N825-inputs!$B$30)))</f>
        <v>46765.474018624969</v>
      </c>
      <c r="P825" s="19">
        <f>$H825+(INT(COLUMN(P$1)/2) - 5) * ($A825-$H825)/9</f>
        <v>40766.666666666672</v>
      </c>
      <c r="Q825" s="24">
        <f>MAX(0,O825*(1+inputs!$B$33)-MAX(0,inputs!$B$31*(P825-inputs!$B$30)))</f>
        <v>45614.516128904339</v>
      </c>
      <c r="R825" s="19">
        <f>$H825+(INT(COLUMN(R$1)/2) - 5) * ($A825-$H825)/9</f>
        <v>47688.888888888891</v>
      </c>
      <c r="S825" s="24">
        <f>MAX(0,Q825*(1+inputs!$B$33)-MAX(0,inputs!$B$31*(R825-inputs!$B$30)))</f>
        <v>43823.293870837901</v>
      </c>
      <c r="T825" s="19">
        <f>$H825+(INT(COLUMN(T$1)/2) - 5) * ($A825-$H825)/9</f>
        <v>54611.111111111109</v>
      </c>
      <c r="U825" s="24">
        <f>MAX(0,S825*(1+inputs!$B$33)-MAX(0,inputs!$B$31*(T825-inputs!$B$30)))</f>
        <v>41382.203278900466</v>
      </c>
      <c r="V825" s="19">
        <f>$H825+(INT(COLUMN(V$1)/2) - 5) * ($A825-$H825)/9</f>
        <v>61533.333333333336</v>
      </c>
      <c r="W825" s="24">
        <f>MAX(0,U825*(1+inputs!$B$33)-MAX(0,inputs!$B$31*(V825-inputs!$B$30)))</f>
        <v>38281.496328083966</v>
      </c>
      <c r="X825" s="19">
        <f>$H825+(INT(COLUMN(X$1)/2) - 5) * ($A825-$H825)/9</f>
        <v>68455.555555555562</v>
      </c>
      <c r="Y825" s="24">
        <f>MAX(0,W825*(1+inputs!$B$33)-MAX(0,inputs!$B$31*(X825-inputs!$B$30)))</f>
        <v>34511.278773005222</v>
      </c>
      <c r="Z825" s="19">
        <f>IF(inputs!$B$27="YES",MAX(0,inputs!$B$31*(X825-inputs!$B$30)),0)</f>
        <v>0</v>
      </c>
      <c r="AA825" s="3">
        <f t="shared" si="53"/>
        <v>28624.25</v>
      </c>
      <c r="AB825" s="1">
        <f t="shared" si="54"/>
        <v>0.42</v>
      </c>
      <c r="AC825" s="8">
        <f t="shared" si="51"/>
        <v>53675.75</v>
      </c>
    </row>
    <row r="826" spans="1:29" x14ac:dyDescent="0.2">
      <c r="A826" s="11">
        <f t="shared" si="52"/>
        <v>82400</v>
      </c>
      <c r="B826" s="15">
        <f>inputs!$C$3-MAX(0,MIN((calculations!A826-inputs!$B$8)*0.5,inputs!$C$3))+IF(AND(inputs!$B$23="YES",A826&lt;=inputs!$B$25),inputs!$B$24,0)</f>
        <v>12570</v>
      </c>
      <c r="C826" s="15">
        <f>MAX(0,MIN(A826-B826,inputs!$C$4)*inputs!$B$3)</f>
        <v>7540</v>
      </c>
      <c r="D826" s="16">
        <f>MAX(0,(MIN(A826,inputs!$C$5)-(inputs!$C$4+B826))*inputs!$B$4)</f>
        <v>12852</v>
      </c>
      <c r="E826" s="16">
        <f>MAX(0, (calculations!A826-inputs!$C$5)*inputs!$B$5)</f>
        <v>0</v>
      </c>
      <c r="F826" s="19">
        <f>MAX(0,inputs!$B$13*(MIN(calculations!A826,inputs!$C$14)-inputs!$C$13))+MAX(0,inputs!$B$14*(calculations!A826-inputs!$C$14))</f>
        <v>5637.85</v>
      </c>
      <c r="G826" s="22">
        <f>MAX(MIN((calculations!A826-inputs!$B$21)/10000,100%),0) * inputs!$B$18</f>
        <v>2636.4</v>
      </c>
      <c r="H826" s="24">
        <f>MIN(inputs!$B$32,A826)</f>
        <v>20000</v>
      </c>
      <c r="I826" s="24">
        <f>inputs!$B$29*(1+inputs!$B$33)-MAX(0,inputs!$B$31*(H826-inputs!$B$30))</f>
        <v>46486.999999999993</v>
      </c>
      <c r="J826" s="19">
        <f>$H826+(INT(COLUMN(J$1)/2) - 5) * ($A826-$H826)/9</f>
        <v>20000</v>
      </c>
      <c r="K826" s="24">
        <f>MAX(0,I826*(1+inputs!$B$33)-MAX(0,inputs!$B$31*(J826-inputs!$B$30)))</f>
        <v>47184.304999999986</v>
      </c>
      <c r="L826" s="19">
        <f>$H826+(INT(COLUMN(L$1)/2) - 5) * ($A826-$H826)/9</f>
        <v>26933.333333333332</v>
      </c>
      <c r="M826" s="24">
        <f>MAX(0,K826*(1+inputs!$B$33)-MAX(0,inputs!$B$31*(L826-inputs!$B$30)))</f>
        <v>47284.629574999977</v>
      </c>
      <c r="N826" s="19">
        <f>$H826+(INT(COLUMN(N$1)/2) - 5) * ($A826-$H826)/9</f>
        <v>33866.666666666664</v>
      </c>
      <c r="O826" s="24">
        <f>MAX(0,M826*(1+inputs!$B$33)-MAX(0,inputs!$B$31*(N826-inputs!$B$30)))</f>
        <v>46762.45901862497</v>
      </c>
      <c r="P826" s="19">
        <f>$H826+(INT(COLUMN(P$1)/2) - 5) * ($A826-$H826)/9</f>
        <v>40800</v>
      </c>
      <c r="Q826" s="24">
        <f>MAX(0,O826*(1+inputs!$B$33)-MAX(0,inputs!$B$31*(P826-inputs!$B$30)))</f>
        <v>45608.455903904338</v>
      </c>
      <c r="R826" s="19">
        <f>$H826+(INT(COLUMN(R$1)/2) - 5) * ($A826-$H826)/9</f>
        <v>47733.333333333328</v>
      </c>
      <c r="S826" s="24">
        <f>MAX(0,Q826*(1+inputs!$B$33)-MAX(0,inputs!$B$31*(R826-inputs!$B$30)))</f>
        <v>43813.142742462893</v>
      </c>
      <c r="T826" s="19">
        <f>$H826+(INT(COLUMN(T$1)/2) - 5) * ($A826-$H826)/9</f>
        <v>54666.666666666664</v>
      </c>
      <c r="U826" s="24">
        <f>MAX(0,S826*(1+inputs!$B$33)-MAX(0,inputs!$B$31*(T826-inputs!$B$30)))</f>
        <v>41366.899883599828</v>
      </c>
      <c r="V826" s="19">
        <f>$H826+(INT(COLUMN(V$1)/2) - 5) * ($A826-$H826)/9</f>
        <v>61600</v>
      </c>
      <c r="W826" s="24">
        <f>MAX(0,U826*(1+inputs!$B$33)-MAX(0,inputs!$B$31*(V826-inputs!$B$30)))</f>
        <v>38259.96338185382</v>
      </c>
      <c r="X826" s="19">
        <f>$H826+(INT(COLUMN(X$1)/2) - 5) * ($A826-$H826)/9</f>
        <v>68533.333333333343</v>
      </c>
      <c r="Y826" s="24">
        <f>MAX(0,W826*(1+inputs!$B$33)-MAX(0,inputs!$B$31*(X826-inputs!$B$30)))</f>
        <v>34482.422832581622</v>
      </c>
      <c r="Z826" s="19">
        <f>IF(inputs!$B$27="YES",MAX(0,inputs!$B$31*(X826-inputs!$B$30)),0)</f>
        <v>0</v>
      </c>
      <c r="AA826" s="3">
        <f t="shared" si="53"/>
        <v>28666.25</v>
      </c>
      <c r="AB826" s="1">
        <f t="shared" si="54"/>
        <v>0.42</v>
      </c>
      <c r="AC826" s="8">
        <f t="shared" si="51"/>
        <v>53733.75</v>
      </c>
    </row>
    <row r="827" spans="1:29" x14ac:dyDescent="0.2">
      <c r="A827" s="11">
        <f t="shared" si="52"/>
        <v>82500</v>
      </c>
      <c r="B827" s="15">
        <f>inputs!$C$3-MAX(0,MIN((calculations!A827-inputs!$B$8)*0.5,inputs!$C$3))+IF(AND(inputs!$B$23="YES",A827&lt;=inputs!$B$25),inputs!$B$24,0)</f>
        <v>12570</v>
      </c>
      <c r="C827" s="15">
        <f>MAX(0,MIN(A827-B827,inputs!$C$4)*inputs!$B$3)</f>
        <v>7540</v>
      </c>
      <c r="D827" s="16">
        <f>MAX(0,(MIN(A827,inputs!$C$5)-(inputs!$C$4+B827))*inputs!$B$4)</f>
        <v>12892</v>
      </c>
      <c r="E827" s="16">
        <f>MAX(0, (calculations!A827-inputs!$C$5)*inputs!$B$5)</f>
        <v>0</v>
      </c>
      <c r="F827" s="19">
        <f>MAX(0,inputs!$B$13*(MIN(calculations!A827,inputs!$C$14)-inputs!$C$13))+MAX(0,inputs!$B$14*(calculations!A827-inputs!$C$14))</f>
        <v>5639.85</v>
      </c>
      <c r="G827" s="22">
        <f>MAX(MIN((calculations!A827-inputs!$B$21)/10000,100%),0) * inputs!$B$18</f>
        <v>2636.4</v>
      </c>
      <c r="H827" s="24">
        <f>MIN(inputs!$B$32,A827)</f>
        <v>20000</v>
      </c>
      <c r="I827" s="24">
        <f>inputs!$B$29*(1+inputs!$B$33)-MAX(0,inputs!$B$31*(H827-inputs!$B$30))</f>
        <v>46486.999999999993</v>
      </c>
      <c r="J827" s="19">
        <f>$H827+(INT(COLUMN(J$1)/2) - 5) * ($A827-$H827)/9</f>
        <v>20000</v>
      </c>
      <c r="K827" s="24">
        <f>MAX(0,I827*(1+inputs!$B$33)-MAX(0,inputs!$B$31*(J827-inputs!$B$30)))</f>
        <v>47184.304999999986</v>
      </c>
      <c r="L827" s="19">
        <f>$H827+(INT(COLUMN(L$1)/2) - 5) * ($A827-$H827)/9</f>
        <v>26944.444444444445</v>
      </c>
      <c r="M827" s="24">
        <f>MAX(0,K827*(1+inputs!$B$33)-MAX(0,inputs!$B$31*(L827-inputs!$B$30)))</f>
        <v>47283.629574999977</v>
      </c>
      <c r="N827" s="19">
        <f>$H827+(INT(COLUMN(N$1)/2) - 5) * ($A827-$H827)/9</f>
        <v>33888.888888888891</v>
      </c>
      <c r="O827" s="24">
        <f>MAX(0,M827*(1+inputs!$B$33)-MAX(0,inputs!$B$31*(N827-inputs!$B$30)))</f>
        <v>46759.44401862497</v>
      </c>
      <c r="P827" s="19">
        <f>$H827+(INT(COLUMN(P$1)/2) - 5) * ($A827-$H827)/9</f>
        <v>40833.333333333328</v>
      </c>
      <c r="Q827" s="24">
        <f>MAX(0,O827*(1+inputs!$B$33)-MAX(0,inputs!$B$31*(P827-inputs!$B$30)))</f>
        <v>45602.395678904337</v>
      </c>
      <c r="R827" s="19">
        <f>$H827+(INT(COLUMN(R$1)/2) - 5) * ($A827-$H827)/9</f>
        <v>47777.777777777781</v>
      </c>
      <c r="S827" s="24">
        <f>MAX(0,Q827*(1+inputs!$B$33)-MAX(0,inputs!$B$31*(R827-inputs!$B$30)))</f>
        <v>43802.991614087892</v>
      </c>
      <c r="T827" s="19">
        <f>$H827+(INT(COLUMN(T$1)/2) - 5) * ($A827-$H827)/9</f>
        <v>54722.222222222219</v>
      </c>
      <c r="U827" s="24">
        <f>MAX(0,S827*(1+inputs!$B$33)-MAX(0,inputs!$B$31*(T827-inputs!$B$30)))</f>
        <v>41351.596488299205</v>
      </c>
      <c r="V827" s="19">
        <f>$H827+(INT(COLUMN(V$1)/2) - 5) * ($A827-$H827)/9</f>
        <v>61666.666666666664</v>
      </c>
      <c r="W827" s="24">
        <f>MAX(0,U827*(1+inputs!$B$33)-MAX(0,inputs!$B$31*(V827-inputs!$B$30)))</f>
        <v>38238.43043562369</v>
      </c>
      <c r="X827" s="19">
        <f>$H827+(INT(COLUMN(X$1)/2) - 5) * ($A827-$H827)/9</f>
        <v>68611.111111111109</v>
      </c>
      <c r="Y827" s="24">
        <f>MAX(0,W827*(1+inputs!$B$33)-MAX(0,inputs!$B$31*(X827-inputs!$B$30)))</f>
        <v>34453.566892158036</v>
      </c>
      <c r="Z827" s="19">
        <f>IF(inputs!$B$27="YES",MAX(0,inputs!$B$31*(X827-inputs!$B$30)),0)</f>
        <v>0</v>
      </c>
      <c r="AA827" s="3">
        <f t="shared" si="53"/>
        <v>28708.25</v>
      </c>
      <c r="AB827" s="1">
        <f t="shared" si="54"/>
        <v>0.42</v>
      </c>
      <c r="AC827" s="8">
        <f t="shared" si="51"/>
        <v>53791.75</v>
      </c>
    </row>
    <row r="828" spans="1:29" x14ac:dyDescent="0.2">
      <c r="A828" s="11">
        <f t="shared" si="52"/>
        <v>82600</v>
      </c>
      <c r="B828" s="15">
        <f>inputs!$C$3-MAX(0,MIN((calculations!A828-inputs!$B$8)*0.5,inputs!$C$3))+IF(AND(inputs!$B$23="YES",A828&lt;=inputs!$B$25),inputs!$B$24,0)</f>
        <v>12570</v>
      </c>
      <c r="C828" s="15">
        <f>MAX(0,MIN(A828-B828,inputs!$C$4)*inputs!$B$3)</f>
        <v>7540</v>
      </c>
      <c r="D828" s="16">
        <f>MAX(0,(MIN(A828,inputs!$C$5)-(inputs!$C$4+B828))*inputs!$B$4)</f>
        <v>12932</v>
      </c>
      <c r="E828" s="16">
        <f>MAX(0, (calculations!A828-inputs!$C$5)*inputs!$B$5)</f>
        <v>0</v>
      </c>
      <c r="F828" s="19">
        <f>MAX(0,inputs!$B$13*(MIN(calculations!A828,inputs!$C$14)-inputs!$C$13))+MAX(0,inputs!$B$14*(calculations!A828-inputs!$C$14))</f>
        <v>5641.85</v>
      </c>
      <c r="G828" s="22">
        <f>MAX(MIN((calculations!A828-inputs!$B$21)/10000,100%),0) * inputs!$B$18</f>
        <v>2636.4</v>
      </c>
      <c r="H828" s="24">
        <f>MIN(inputs!$B$32,A828)</f>
        <v>20000</v>
      </c>
      <c r="I828" s="24">
        <f>inputs!$B$29*(1+inputs!$B$33)-MAX(0,inputs!$B$31*(H828-inputs!$B$30))</f>
        <v>46486.999999999993</v>
      </c>
      <c r="J828" s="19">
        <f>$H828+(INT(COLUMN(J$1)/2) - 5) * ($A828-$H828)/9</f>
        <v>20000</v>
      </c>
      <c r="K828" s="24">
        <f>MAX(0,I828*(1+inputs!$B$33)-MAX(0,inputs!$B$31*(J828-inputs!$B$30)))</f>
        <v>47184.304999999986</v>
      </c>
      <c r="L828" s="19">
        <f>$H828+(INT(COLUMN(L$1)/2) - 5) * ($A828-$H828)/9</f>
        <v>26955.555555555555</v>
      </c>
      <c r="M828" s="24">
        <f>MAX(0,K828*(1+inputs!$B$33)-MAX(0,inputs!$B$31*(L828-inputs!$B$30)))</f>
        <v>47282.629574999977</v>
      </c>
      <c r="N828" s="19">
        <f>$H828+(INT(COLUMN(N$1)/2) - 5) * ($A828-$H828)/9</f>
        <v>33911.111111111109</v>
      </c>
      <c r="O828" s="24">
        <f>MAX(0,M828*(1+inputs!$B$33)-MAX(0,inputs!$B$31*(N828-inputs!$B$30)))</f>
        <v>46756.429018624971</v>
      </c>
      <c r="P828" s="19">
        <f>$H828+(INT(COLUMN(P$1)/2) - 5) * ($A828-$H828)/9</f>
        <v>40866.666666666672</v>
      </c>
      <c r="Q828" s="24">
        <f>MAX(0,O828*(1+inputs!$B$33)-MAX(0,inputs!$B$31*(P828-inputs!$B$30)))</f>
        <v>45596.335453904336</v>
      </c>
      <c r="R828" s="19">
        <f>$H828+(INT(COLUMN(R$1)/2) - 5) * ($A828-$H828)/9</f>
        <v>47822.222222222219</v>
      </c>
      <c r="S828" s="24">
        <f>MAX(0,Q828*(1+inputs!$B$33)-MAX(0,inputs!$B$31*(R828-inputs!$B$30)))</f>
        <v>43792.840485712892</v>
      </c>
      <c r="T828" s="19">
        <f>$H828+(INT(COLUMN(T$1)/2) - 5) * ($A828-$H828)/9</f>
        <v>54777.777777777781</v>
      </c>
      <c r="U828" s="24">
        <f>MAX(0,S828*(1+inputs!$B$33)-MAX(0,inputs!$B$31*(T828-inputs!$B$30)))</f>
        <v>41336.293092998581</v>
      </c>
      <c r="V828" s="19">
        <f>$H828+(INT(COLUMN(V$1)/2) - 5) * ($A828-$H828)/9</f>
        <v>61733.333333333336</v>
      </c>
      <c r="W828" s="24">
        <f>MAX(0,U828*(1+inputs!$B$33)-MAX(0,inputs!$B$31*(V828-inputs!$B$30)))</f>
        <v>38216.897489393552</v>
      </c>
      <c r="X828" s="19">
        <f>$H828+(INT(COLUMN(X$1)/2) - 5) * ($A828-$H828)/9</f>
        <v>68688.888888888891</v>
      </c>
      <c r="Y828" s="24">
        <f>MAX(0,W828*(1+inputs!$B$33)-MAX(0,inputs!$B$31*(X828-inputs!$B$30)))</f>
        <v>34424.710951734451</v>
      </c>
      <c r="Z828" s="19">
        <f>IF(inputs!$B$27="YES",MAX(0,inputs!$B$31*(X828-inputs!$B$30)),0)</f>
        <v>0</v>
      </c>
      <c r="AA828" s="3">
        <f t="shared" si="53"/>
        <v>28750.25</v>
      </c>
      <c r="AB828" s="1">
        <f t="shared" si="54"/>
        <v>0.42</v>
      </c>
      <c r="AC828" s="8">
        <f t="shared" si="51"/>
        <v>53849.75</v>
      </c>
    </row>
    <row r="829" spans="1:29" x14ac:dyDescent="0.2">
      <c r="A829" s="11">
        <f t="shared" si="52"/>
        <v>82700</v>
      </c>
      <c r="B829" s="15">
        <f>inputs!$C$3-MAX(0,MIN((calculations!A829-inputs!$B$8)*0.5,inputs!$C$3))+IF(AND(inputs!$B$23="YES",A829&lt;=inputs!$B$25),inputs!$B$24,0)</f>
        <v>12570</v>
      </c>
      <c r="C829" s="15">
        <f>MAX(0,MIN(A829-B829,inputs!$C$4)*inputs!$B$3)</f>
        <v>7540</v>
      </c>
      <c r="D829" s="16">
        <f>MAX(0,(MIN(A829,inputs!$C$5)-(inputs!$C$4+B829))*inputs!$B$4)</f>
        <v>12972</v>
      </c>
      <c r="E829" s="16">
        <f>MAX(0, (calculations!A829-inputs!$C$5)*inputs!$B$5)</f>
        <v>0</v>
      </c>
      <c r="F829" s="19">
        <f>MAX(0,inputs!$B$13*(MIN(calculations!A829,inputs!$C$14)-inputs!$C$13))+MAX(0,inputs!$B$14*(calculations!A829-inputs!$C$14))</f>
        <v>5643.85</v>
      </c>
      <c r="G829" s="22">
        <f>MAX(MIN((calculations!A829-inputs!$B$21)/10000,100%),0) * inputs!$B$18</f>
        <v>2636.4</v>
      </c>
      <c r="H829" s="24">
        <f>MIN(inputs!$B$32,A829)</f>
        <v>20000</v>
      </c>
      <c r="I829" s="24">
        <f>inputs!$B$29*(1+inputs!$B$33)-MAX(0,inputs!$B$31*(H829-inputs!$B$30))</f>
        <v>46486.999999999993</v>
      </c>
      <c r="J829" s="19">
        <f>$H829+(INT(COLUMN(J$1)/2) - 5) * ($A829-$H829)/9</f>
        <v>20000</v>
      </c>
      <c r="K829" s="24">
        <f>MAX(0,I829*(1+inputs!$B$33)-MAX(0,inputs!$B$31*(J829-inputs!$B$30)))</f>
        <v>47184.304999999986</v>
      </c>
      <c r="L829" s="19">
        <f>$H829+(INT(COLUMN(L$1)/2) - 5) * ($A829-$H829)/9</f>
        <v>26966.666666666668</v>
      </c>
      <c r="M829" s="24">
        <f>MAX(0,K829*(1+inputs!$B$33)-MAX(0,inputs!$B$31*(L829-inputs!$B$30)))</f>
        <v>47281.629574999977</v>
      </c>
      <c r="N829" s="19">
        <f>$H829+(INT(COLUMN(N$1)/2) - 5) * ($A829-$H829)/9</f>
        <v>33933.333333333336</v>
      </c>
      <c r="O829" s="24">
        <f>MAX(0,M829*(1+inputs!$B$33)-MAX(0,inputs!$B$31*(N829-inputs!$B$30)))</f>
        <v>46753.414018624972</v>
      </c>
      <c r="P829" s="19">
        <f>$H829+(INT(COLUMN(P$1)/2) - 5) * ($A829-$H829)/9</f>
        <v>40900</v>
      </c>
      <c r="Q829" s="24">
        <f>MAX(0,O829*(1+inputs!$B$33)-MAX(0,inputs!$B$31*(P829-inputs!$B$30)))</f>
        <v>45590.275228904342</v>
      </c>
      <c r="R829" s="19">
        <f>$H829+(INT(COLUMN(R$1)/2) - 5) * ($A829-$H829)/9</f>
        <v>47866.666666666672</v>
      </c>
      <c r="S829" s="24">
        <f>MAX(0,Q829*(1+inputs!$B$33)-MAX(0,inputs!$B$31*(R829-inputs!$B$30)))</f>
        <v>43782.689357337898</v>
      </c>
      <c r="T829" s="19">
        <f>$H829+(INT(COLUMN(T$1)/2) - 5) * ($A829-$H829)/9</f>
        <v>54833.333333333336</v>
      </c>
      <c r="U829" s="24">
        <f>MAX(0,S829*(1+inputs!$B$33)-MAX(0,inputs!$B$31*(T829-inputs!$B$30)))</f>
        <v>41320.989697697958</v>
      </c>
      <c r="V829" s="19">
        <f>$H829+(INT(COLUMN(V$1)/2) - 5) * ($A829-$H829)/9</f>
        <v>61800</v>
      </c>
      <c r="W829" s="24">
        <f>MAX(0,U829*(1+inputs!$B$33)-MAX(0,inputs!$B$31*(V829-inputs!$B$30)))</f>
        <v>38195.364543163421</v>
      </c>
      <c r="X829" s="19">
        <f>$H829+(INT(COLUMN(X$1)/2) - 5) * ($A829-$H829)/9</f>
        <v>68766.666666666657</v>
      </c>
      <c r="Y829" s="24">
        <f>MAX(0,W829*(1+inputs!$B$33)-MAX(0,inputs!$B$31*(X829-inputs!$B$30)))</f>
        <v>34395.855011310865</v>
      </c>
      <c r="Z829" s="19">
        <f>IF(inputs!$B$27="YES",MAX(0,inputs!$B$31*(X829-inputs!$B$30)),0)</f>
        <v>0</v>
      </c>
      <c r="AA829" s="3">
        <f t="shared" si="53"/>
        <v>28792.25</v>
      </c>
      <c r="AB829" s="1">
        <f t="shared" si="54"/>
        <v>0.42</v>
      </c>
      <c r="AC829" s="8">
        <f t="shared" si="51"/>
        <v>53907.75</v>
      </c>
    </row>
    <row r="830" spans="1:29" x14ac:dyDescent="0.2">
      <c r="A830" s="11">
        <f t="shared" si="52"/>
        <v>82800</v>
      </c>
      <c r="B830" s="15">
        <f>inputs!$C$3-MAX(0,MIN((calculations!A830-inputs!$B$8)*0.5,inputs!$C$3))+IF(AND(inputs!$B$23="YES",A830&lt;=inputs!$B$25),inputs!$B$24,0)</f>
        <v>12570</v>
      </c>
      <c r="C830" s="15">
        <f>MAX(0,MIN(A830-B830,inputs!$C$4)*inputs!$B$3)</f>
        <v>7540</v>
      </c>
      <c r="D830" s="16">
        <f>MAX(0,(MIN(A830,inputs!$C$5)-(inputs!$C$4+B830))*inputs!$B$4)</f>
        <v>13012</v>
      </c>
      <c r="E830" s="16">
        <f>MAX(0, (calculations!A830-inputs!$C$5)*inputs!$B$5)</f>
        <v>0</v>
      </c>
      <c r="F830" s="19">
        <f>MAX(0,inputs!$B$13*(MIN(calculations!A830,inputs!$C$14)-inputs!$C$13))+MAX(0,inputs!$B$14*(calculations!A830-inputs!$C$14))</f>
        <v>5645.85</v>
      </c>
      <c r="G830" s="22">
        <f>MAX(MIN((calculations!A830-inputs!$B$21)/10000,100%),0) * inputs!$B$18</f>
        <v>2636.4</v>
      </c>
      <c r="H830" s="24">
        <f>MIN(inputs!$B$32,A830)</f>
        <v>20000</v>
      </c>
      <c r="I830" s="24">
        <f>inputs!$B$29*(1+inputs!$B$33)-MAX(0,inputs!$B$31*(H830-inputs!$B$30))</f>
        <v>46486.999999999993</v>
      </c>
      <c r="J830" s="19">
        <f>$H830+(INT(COLUMN(J$1)/2) - 5) * ($A830-$H830)/9</f>
        <v>20000</v>
      </c>
      <c r="K830" s="24">
        <f>MAX(0,I830*(1+inputs!$B$33)-MAX(0,inputs!$B$31*(J830-inputs!$B$30)))</f>
        <v>47184.304999999986</v>
      </c>
      <c r="L830" s="19">
        <f>$H830+(INT(COLUMN(L$1)/2) - 5) * ($A830-$H830)/9</f>
        <v>26977.777777777777</v>
      </c>
      <c r="M830" s="24">
        <f>MAX(0,K830*(1+inputs!$B$33)-MAX(0,inputs!$B$31*(L830-inputs!$B$30)))</f>
        <v>47280.629574999977</v>
      </c>
      <c r="N830" s="19">
        <f>$H830+(INT(COLUMN(N$1)/2) - 5) * ($A830-$H830)/9</f>
        <v>33955.555555555555</v>
      </c>
      <c r="O830" s="24">
        <f>MAX(0,M830*(1+inputs!$B$33)-MAX(0,inputs!$B$31*(N830-inputs!$B$30)))</f>
        <v>46750.399018624972</v>
      </c>
      <c r="P830" s="19">
        <f>$H830+(INT(COLUMN(P$1)/2) - 5) * ($A830-$H830)/9</f>
        <v>40933.333333333328</v>
      </c>
      <c r="Q830" s="24">
        <f>MAX(0,O830*(1+inputs!$B$33)-MAX(0,inputs!$B$31*(P830-inputs!$B$30)))</f>
        <v>45584.215003904341</v>
      </c>
      <c r="R830" s="19">
        <f>$H830+(INT(COLUMN(R$1)/2) - 5) * ($A830-$H830)/9</f>
        <v>47911.111111111109</v>
      </c>
      <c r="S830" s="24">
        <f>MAX(0,Q830*(1+inputs!$B$33)-MAX(0,inputs!$B$31*(R830-inputs!$B$30)))</f>
        <v>43772.538228962898</v>
      </c>
      <c r="T830" s="19">
        <f>$H830+(INT(COLUMN(T$1)/2) - 5) * ($A830-$H830)/9</f>
        <v>54888.888888888891</v>
      </c>
      <c r="U830" s="24">
        <f>MAX(0,S830*(1+inputs!$B$33)-MAX(0,inputs!$B$31*(T830-inputs!$B$30)))</f>
        <v>41305.686302397335</v>
      </c>
      <c r="V830" s="19">
        <f>$H830+(INT(COLUMN(V$1)/2) - 5) * ($A830-$H830)/9</f>
        <v>61866.666666666664</v>
      </c>
      <c r="W830" s="24">
        <f>MAX(0,U830*(1+inputs!$B$33)-MAX(0,inputs!$B$31*(V830-inputs!$B$30)))</f>
        <v>38173.831596933291</v>
      </c>
      <c r="X830" s="19">
        <f>$H830+(INT(COLUMN(X$1)/2) - 5) * ($A830-$H830)/9</f>
        <v>68844.444444444438</v>
      </c>
      <c r="Y830" s="24">
        <f>MAX(0,W830*(1+inputs!$B$33)-MAX(0,inputs!$B$31*(X830-inputs!$B$30)))</f>
        <v>34366.999070887287</v>
      </c>
      <c r="Z830" s="19">
        <f>IF(inputs!$B$27="YES",MAX(0,inputs!$B$31*(X830-inputs!$B$30)),0)</f>
        <v>0</v>
      </c>
      <c r="AA830" s="3">
        <f t="shared" si="53"/>
        <v>28834.25</v>
      </c>
      <c r="AB830" s="1">
        <f t="shared" si="54"/>
        <v>0.42</v>
      </c>
      <c r="AC830" s="8">
        <f t="shared" si="51"/>
        <v>53965.75</v>
      </c>
    </row>
    <row r="831" spans="1:29" x14ac:dyDescent="0.2">
      <c r="A831" s="11">
        <f t="shared" si="52"/>
        <v>82900</v>
      </c>
      <c r="B831" s="15">
        <f>inputs!$C$3-MAX(0,MIN((calculations!A831-inputs!$B$8)*0.5,inputs!$C$3))+IF(AND(inputs!$B$23="YES",A831&lt;=inputs!$B$25),inputs!$B$24,0)</f>
        <v>12570</v>
      </c>
      <c r="C831" s="15">
        <f>MAX(0,MIN(A831-B831,inputs!$C$4)*inputs!$B$3)</f>
        <v>7540</v>
      </c>
      <c r="D831" s="16">
        <f>MAX(0,(MIN(A831,inputs!$C$5)-(inputs!$C$4+B831))*inputs!$B$4)</f>
        <v>13052</v>
      </c>
      <c r="E831" s="16">
        <f>MAX(0, (calculations!A831-inputs!$C$5)*inputs!$B$5)</f>
        <v>0</v>
      </c>
      <c r="F831" s="19">
        <f>MAX(0,inputs!$B$13*(MIN(calculations!A831,inputs!$C$14)-inputs!$C$13))+MAX(0,inputs!$B$14*(calculations!A831-inputs!$C$14))</f>
        <v>5647.85</v>
      </c>
      <c r="G831" s="22">
        <f>MAX(MIN((calculations!A831-inputs!$B$21)/10000,100%),0) * inputs!$B$18</f>
        <v>2636.4</v>
      </c>
      <c r="H831" s="24">
        <f>MIN(inputs!$B$32,A831)</f>
        <v>20000</v>
      </c>
      <c r="I831" s="24">
        <f>inputs!$B$29*(1+inputs!$B$33)-MAX(0,inputs!$B$31*(H831-inputs!$B$30))</f>
        <v>46486.999999999993</v>
      </c>
      <c r="J831" s="19">
        <f>$H831+(INT(COLUMN(J$1)/2) - 5) * ($A831-$H831)/9</f>
        <v>20000</v>
      </c>
      <c r="K831" s="24">
        <f>MAX(0,I831*(1+inputs!$B$33)-MAX(0,inputs!$B$31*(J831-inputs!$B$30)))</f>
        <v>47184.304999999986</v>
      </c>
      <c r="L831" s="19">
        <f>$H831+(INT(COLUMN(L$1)/2) - 5) * ($A831-$H831)/9</f>
        <v>26988.888888888891</v>
      </c>
      <c r="M831" s="24">
        <f>MAX(0,K831*(1+inputs!$B$33)-MAX(0,inputs!$B$31*(L831-inputs!$B$30)))</f>
        <v>47279.629574999977</v>
      </c>
      <c r="N831" s="19">
        <f>$H831+(INT(COLUMN(N$1)/2) - 5) * ($A831-$H831)/9</f>
        <v>33977.777777777781</v>
      </c>
      <c r="O831" s="24">
        <f>MAX(0,M831*(1+inputs!$B$33)-MAX(0,inputs!$B$31*(N831-inputs!$B$30)))</f>
        <v>46747.384018624973</v>
      </c>
      <c r="P831" s="19">
        <f>$H831+(INT(COLUMN(P$1)/2) - 5) * ($A831-$H831)/9</f>
        <v>40966.666666666672</v>
      </c>
      <c r="Q831" s="24">
        <f>MAX(0,O831*(1+inputs!$B$33)-MAX(0,inputs!$B$31*(P831-inputs!$B$30)))</f>
        <v>45578.15477890434</v>
      </c>
      <c r="R831" s="19">
        <f>$H831+(INT(COLUMN(R$1)/2) - 5) * ($A831-$H831)/9</f>
        <v>47955.555555555555</v>
      </c>
      <c r="S831" s="24">
        <f>MAX(0,Q831*(1+inputs!$B$33)-MAX(0,inputs!$B$31*(R831-inputs!$B$30)))</f>
        <v>43762.387100587897</v>
      </c>
      <c r="T831" s="19">
        <f>$H831+(INT(COLUMN(T$1)/2) - 5) * ($A831-$H831)/9</f>
        <v>54944.444444444445</v>
      </c>
      <c r="U831" s="24">
        <f>MAX(0,S831*(1+inputs!$B$33)-MAX(0,inputs!$B$31*(T831-inputs!$B$30)))</f>
        <v>41290.382907096711</v>
      </c>
      <c r="V831" s="19">
        <f>$H831+(INT(COLUMN(V$1)/2) - 5) * ($A831-$H831)/9</f>
        <v>61933.333333333336</v>
      </c>
      <c r="W831" s="24">
        <f>MAX(0,U831*(1+inputs!$B$33)-MAX(0,inputs!$B$31*(V831-inputs!$B$30)))</f>
        <v>38152.298650703153</v>
      </c>
      <c r="X831" s="19">
        <f>$H831+(INT(COLUMN(X$1)/2) - 5) * ($A831-$H831)/9</f>
        <v>68922.222222222219</v>
      </c>
      <c r="Y831" s="24">
        <f>MAX(0,W831*(1+inputs!$B$33)-MAX(0,inputs!$B$31*(X831-inputs!$B$30)))</f>
        <v>34338.143130463694</v>
      </c>
      <c r="Z831" s="19">
        <f>IF(inputs!$B$27="YES",MAX(0,inputs!$B$31*(X831-inputs!$B$30)),0)</f>
        <v>0</v>
      </c>
      <c r="AA831" s="3">
        <f t="shared" si="53"/>
        <v>28876.25</v>
      </c>
      <c r="AB831" s="1">
        <f t="shared" si="54"/>
        <v>0.42</v>
      </c>
      <c r="AC831" s="8">
        <f t="shared" si="51"/>
        <v>54023.75</v>
      </c>
    </row>
    <row r="832" spans="1:29" x14ac:dyDescent="0.2">
      <c r="A832" s="11">
        <f t="shared" si="52"/>
        <v>83000</v>
      </c>
      <c r="B832" s="15">
        <f>inputs!$C$3-MAX(0,MIN((calculations!A832-inputs!$B$8)*0.5,inputs!$C$3))+IF(AND(inputs!$B$23="YES",A832&lt;=inputs!$B$25),inputs!$B$24,0)</f>
        <v>12570</v>
      </c>
      <c r="C832" s="15">
        <f>MAX(0,MIN(A832-B832,inputs!$C$4)*inputs!$B$3)</f>
        <v>7540</v>
      </c>
      <c r="D832" s="16">
        <f>MAX(0,(MIN(A832,inputs!$C$5)-(inputs!$C$4+B832))*inputs!$B$4)</f>
        <v>13092</v>
      </c>
      <c r="E832" s="16">
        <f>MAX(0, (calculations!A832-inputs!$C$5)*inputs!$B$5)</f>
        <v>0</v>
      </c>
      <c r="F832" s="19">
        <f>MAX(0,inputs!$B$13*(MIN(calculations!A832,inputs!$C$14)-inputs!$C$13))+MAX(0,inputs!$B$14*(calculations!A832-inputs!$C$14))</f>
        <v>5649.85</v>
      </c>
      <c r="G832" s="22">
        <f>MAX(MIN((calculations!A832-inputs!$B$21)/10000,100%),0) * inputs!$B$18</f>
        <v>2636.4</v>
      </c>
      <c r="H832" s="24">
        <f>MIN(inputs!$B$32,A832)</f>
        <v>20000</v>
      </c>
      <c r="I832" s="24">
        <f>inputs!$B$29*(1+inputs!$B$33)-MAX(0,inputs!$B$31*(H832-inputs!$B$30))</f>
        <v>46486.999999999993</v>
      </c>
      <c r="J832" s="19">
        <f>$H832+(INT(COLUMN(J$1)/2) - 5) * ($A832-$H832)/9</f>
        <v>20000</v>
      </c>
      <c r="K832" s="24">
        <f>MAX(0,I832*(1+inputs!$B$33)-MAX(0,inputs!$B$31*(J832-inputs!$B$30)))</f>
        <v>47184.304999999986</v>
      </c>
      <c r="L832" s="19">
        <f>$H832+(INT(COLUMN(L$1)/2) - 5) * ($A832-$H832)/9</f>
        <v>27000</v>
      </c>
      <c r="M832" s="24">
        <f>MAX(0,K832*(1+inputs!$B$33)-MAX(0,inputs!$B$31*(L832-inputs!$B$30)))</f>
        <v>47278.629574999977</v>
      </c>
      <c r="N832" s="19">
        <f>$H832+(INT(COLUMN(N$1)/2) - 5) * ($A832-$H832)/9</f>
        <v>34000</v>
      </c>
      <c r="O832" s="24">
        <f>MAX(0,M832*(1+inputs!$B$33)-MAX(0,inputs!$B$31*(N832-inputs!$B$30)))</f>
        <v>46744.369018624973</v>
      </c>
      <c r="P832" s="19">
        <f>$H832+(INT(COLUMN(P$1)/2) - 5) * ($A832-$H832)/9</f>
        <v>41000</v>
      </c>
      <c r="Q832" s="24">
        <f>MAX(0,O832*(1+inputs!$B$33)-MAX(0,inputs!$B$31*(P832-inputs!$B$30)))</f>
        <v>45572.094553904339</v>
      </c>
      <c r="R832" s="19">
        <f>$H832+(INT(COLUMN(R$1)/2) - 5) * ($A832-$H832)/9</f>
        <v>48000</v>
      </c>
      <c r="S832" s="24">
        <f>MAX(0,Q832*(1+inputs!$B$33)-MAX(0,inputs!$B$31*(R832-inputs!$B$30)))</f>
        <v>43752.235972212897</v>
      </c>
      <c r="T832" s="19">
        <f>$H832+(INT(COLUMN(T$1)/2) - 5) * ($A832-$H832)/9</f>
        <v>55000</v>
      </c>
      <c r="U832" s="24">
        <f>MAX(0,S832*(1+inputs!$B$33)-MAX(0,inputs!$B$31*(T832-inputs!$B$30)))</f>
        <v>41275.079511796081</v>
      </c>
      <c r="V832" s="19">
        <f>$H832+(INT(COLUMN(V$1)/2) - 5) * ($A832-$H832)/9</f>
        <v>62000</v>
      </c>
      <c r="W832" s="24">
        <f>MAX(0,U832*(1+inputs!$B$33)-MAX(0,inputs!$B$31*(V832-inputs!$B$30)))</f>
        <v>38130.765704473015</v>
      </c>
      <c r="X832" s="19">
        <f>$H832+(INT(COLUMN(X$1)/2) - 5) * ($A832-$H832)/9</f>
        <v>69000</v>
      </c>
      <c r="Y832" s="24">
        <f>MAX(0,W832*(1+inputs!$B$33)-MAX(0,inputs!$B$31*(X832-inputs!$B$30)))</f>
        <v>34309.287190040101</v>
      </c>
      <c r="Z832" s="19">
        <f>IF(inputs!$B$27="YES",MAX(0,inputs!$B$31*(X832-inputs!$B$30)),0)</f>
        <v>0</v>
      </c>
      <c r="AA832" s="3">
        <f t="shared" si="53"/>
        <v>28918.25</v>
      </c>
      <c r="AB832" s="1">
        <f t="shared" si="54"/>
        <v>0.42</v>
      </c>
      <c r="AC832" s="8">
        <f t="shared" si="51"/>
        <v>54081.75</v>
      </c>
    </row>
    <row r="833" spans="1:29" x14ac:dyDescent="0.2">
      <c r="A833" s="11">
        <f t="shared" si="52"/>
        <v>83100</v>
      </c>
      <c r="B833" s="15">
        <f>inputs!$C$3-MAX(0,MIN((calculations!A833-inputs!$B$8)*0.5,inputs!$C$3))+IF(AND(inputs!$B$23="YES",A833&lt;=inputs!$B$25),inputs!$B$24,0)</f>
        <v>12570</v>
      </c>
      <c r="C833" s="15">
        <f>MAX(0,MIN(A833-B833,inputs!$C$4)*inputs!$B$3)</f>
        <v>7540</v>
      </c>
      <c r="D833" s="16">
        <f>MAX(0,(MIN(A833,inputs!$C$5)-(inputs!$C$4+B833))*inputs!$B$4)</f>
        <v>13132</v>
      </c>
      <c r="E833" s="16">
        <f>MAX(0, (calculations!A833-inputs!$C$5)*inputs!$B$5)</f>
        <v>0</v>
      </c>
      <c r="F833" s="19">
        <f>MAX(0,inputs!$B$13*(MIN(calculations!A833,inputs!$C$14)-inputs!$C$13))+MAX(0,inputs!$B$14*(calculations!A833-inputs!$C$14))</f>
        <v>5651.85</v>
      </c>
      <c r="G833" s="22">
        <f>MAX(MIN((calculations!A833-inputs!$B$21)/10000,100%),0) * inputs!$B$18</f>
        <v>2636.4</v>
      </c>
      <c r="H833" s="24">
        <f>MIN(inputs!$B$32,A833)</f>
        <v>20000</v>
      </c>
      <c r="I833" s="24">
        <f>inputs!$B$29*(1+inputs!$B$33)-MAX(0,inputs!$B$31*(H833-inputs!$B$30))</f>
        <v>46486.999999999993</v>
      </c>
      <c r="J833" s="19">
        <f>$H833+(INT(COLUMN(J$1)/2) - 5) * ($A833-$H833)/9</f>
        <v>20000</v>
      </c>
      <c r="K833" s="24">
        <f>MAX(0,I833*(1+inputs!$B$33)-MAX(0,inputs!$B$31*(J833-inputs!$B$30)))</f>
        <v>47184.304999999986</v>
      </c>
      <c r="L833" s="19">
        <f>$H833+(INT(COLUMN(L$1)/2) - 5) * ($A833-$H833)/9</f>
        <v>27011.111111111109</v>
      </c>
      <c r="M833" s="24">
        <f>MAX(0,K833*(1+inputs!$B$33)-MAX(0,inputs!$B$31*(L833-inputs!$B$30)))</f>
        <v>47277.629574999977</v>
      </c>
      <c r="N833" s="19">
        <f>$H833+(INT(COLUMN(N$1)/2) - 5) * ($A833-$H833)/9</f>
        <v>34022.222222222219</v>
      </c>
      <c r="O833" s="24">
        <f>MAX(0,M833*(1+inputs!$B$33)-MAX(0,inputs!$B$31*(N833-inputs!$B$30)))</f>
        <v>46741.354018624967</v>
      </c>
      <c r="P833" s="19">
        <f>$H833+(INT(COLUMN(P$1)/2) - 5) * ($A833-$H833)/9</f>
        <v>41033.333333333328</v>
      </c>
      <c r="Q833" s="24">
        <f>MAX(0,O833*(1+inputs!$B$33)-MAX(0,inputs!$B$31*(P833-inputs!$B$30)))</f>
        <v>45566.034328904338</v>
      </c>
      <c r="R833" s="19">
        <f>$H833+(INT(COLUMN(R$1)/2) - 5) * ($A833-$H833)/9</f>
        <v>48044.444444444445</v>
      </c>
      <c r="S833" s="24">
        <f>MAX(0,Q833*(1+inputs!$B$33)-MAX(0,inputs!$B$31*(R833-inputs!$B$30)))</f>
        <v>43742.084843837896</v>
      </c>
      <c r="T833" s="19">
        <f>$H833+(INT(COLUMN(T$1)/2) - 5) * ($A833-$H833)/9</f>
        <v>55055.555555555555</v>
      </c>
      <c r="U833" s="24">
        <f>MAX(0,S833*(1+inputs!$B$33)-MAX(0,inputs!$B$31*(T833-inputs!$B$30)))</f>
        <v>41259.776116495457</v>
      </c>
      <c r="V833" s="19">
        <f>$H833+(INT(COLUMN(V$1)/2) - 5) * ($A833-$H833)/9</f>
        <v>62066.666666666664</v>
      </c>
      <c r="W833" s="24">
        <f>MAX(0,U833*(1+inputs!$B$33)-MAX(0,inputs!$B$31*(V833-inputs!$B$30)))</f>
        <v>38109.232758242884</v>
      </c>
      <c r="X833" s="19">
        <f>$H833+(INT(COLUMN(X$1)/2) - 5) * ($A833-$H833)/9</f>
        <v>69077.777777777781</v>
      </c>
      <c r="Y833" s="24">
        <f>MAX(0,W833*(1+inputs!$B$33)-MAX(0,inputs!$B$31*(X833-inputs!$B$30)))</f>
        <v>34280.431249616522</v>
      </c>
      <c r="Z833" s="19">
        <f>IF(inputs!$B$27="YES",MAX(0,inputs!$B$31*(X833-inputs!$B$30)),0)</f>
        <v>0</v>
      </c>
      <c r="AA833" s="3">
        <f t="shared" si="53"/>
        <v>28960.25</v>
      </c>
      <c r="AB833" s="1">
        <f t="shared" si="54"/>
        <v>0.42</v>
      </c>
      <c r="AC833" s="8">
        <f t="shared" ref="AC833:AC896" si="55">A833-AA833</f>
        <v>54139.75</v>
      </c>
    </row>
    <row r="834" spans="1:29" x14ac:dyDescent="0.2">
      <c r="A834" s="11">
        <f t="shared" si="52"/>
        <v>83200</v>
      </c>
      <c r="B834" s="15">
        <f>inputs!$C$3-MAX(0,MIN((calculations!A834-inputs!$B$8)*0.5,inputs!$C$3))+IF(AND(inputs!$B$23="YES",A834&lt;=inputs!$B$25),inputs!$B$24,0)</f>
        <v>12570</v>
      </c>
      <c r="C834" s="15">
        <f>MAX(0,MIN(A834-B834,inputs!$C$4)*inputs!$B$3)</f>
        <v>7540</v>
      </c>
      <c r="D834" s="16">
        <f>MAX(0,(MIN(A834,inputs!$C$5)-(inputs!$C$4+B834))*inputs!$B$4)</f>
        <v>13172</v>
      </c>
      <c r="E834" s="16">
        <f>MAX(0, (calculations!A834-inputs!$C$5)*inputs!$B$5)</f>
        <v>0</v>
      </c>
      <c r="F834" s="19">
        <f>MAX(0,inputs!$B$13*(MIN(calculations!A834,inputs!$C$14)-inputs!$C$13))+MAX(0,inputs!$B$14*(calculations!A834-inputs!$C$14))</f>
        <v>5653.85</v>
      </c>
      <c r="G834" s="22">
        <f>MAX(MIN((calculations!A834-inputs!$B$21)/10000,100%),0) * inputs!$B$18</f>
        <v>2636.4</v>
      </c>
      <c r="H834" s="24">
        <f>MIN(inputs!$B$32,A834)</f>
        <v>20000</v>
      </c>
      <c r="I834" s="24">
        <f>inputs!$B$29*(1+inputs!$B$33)-MAX(0,inputs!$B$31*(H834-inputs!$B$30))</f>
        <v>46486.999999999993</v>
      </c>
      <c r="J834" s="19">
        <f>$H834+(INT(COLUMN(J$1)/2) - 5) * ($A834-$H834)/9</f>
        <v>20000</v>
      </c>
      <c r="K834" s="24">
        <f>MAX(0,I834*(1+inputs!$B$33)-MAX(0,inputs!$B$31*(J834-inputs!$B$30)))</f>
        <v>47184.304999999986</v>
      </c>
      <c r="L834" s="19">
        <f>$H834+(INT(COLUMN(L$1)/2) - 5) * ($A834-$H834)/9</f>
        <v>27022.222222222223</v>
      </c>
      <c r="M834" s="24">
        <f>MAX(0,K834*(1+inputs!$B$33)-MAX(0,inputs!$B$31*(L834-inputs!$B$30)))</f>
        <v>47276.629574999977</v>
      </c>
      <c r="N834" s="19">
        <f>$H834+(INT(COLUMN(N$1)/2) - 5) * ($A834-$H834)/9</f>
        <v>34044.444444444445</v>
      </c>
      <c r="O834" s="24">
        <f>MAX(0,M834*(1+inputs!$B$33)-MAX(0,inputs!$B$31*(N834-inputs!$B$30)))</f>
        <v>46738.339018624967</v>
      </c>
      <c r="P834" s="19">
        <f>$H834+(INT(COLUMN(P$1)/2) - 5) * ($A834-$H834)/9</f>
        <v>41066.666666666672</v>
      </c>
      <c r="Q834" s="24">
        <f>MAX(0,O834*(1+inputs!$B$33)-MAX(0,inputs!$B$31*(P834-inputs!$B$30)))</f>
        <v>45559.974103904337</v>
      </c>
      <c r="R834" s="19">
        <f>$H834+(INT(COLUMN(R$1)/2) - 5) * ($A834-$H834)/9</f>
        <v>48088.888888888891</v>
      </c>
      <c r="S834" s="24">
        <f>MAX(0,Q834*(1+inputs!$B$33)-MAX(0,inputs!$B$31*(R834-inputs!$B$30)))</f>
        <v>43731.933715462896</v>
      </c>
      <c r="T834" s="19">
        <f>$H834+(INT(COLUMN(T$1)/2) - 5) * ($A834-$H834)/9</f>
        <v>55111.111111111109</v>
      </c>
      <c r="U834" s="24">
        <f>MAX(0,S834*(1+inputs!$B$33)-MAX(0,inputs!$B$31*(T834-inputs!$B$30)))</f>
        <v>41244.472721194834</v>
      </c>
      <c r="V834" s="19">
        <f>$H834+(INT(COLUMN(V$1)/2) - 5) * ($A834-$H834)/9</f>
        <v>62133.333333333336</v>
      </c>
      <c r="W834" s="24">
        <f>MAX(0,U834*(1+inputs!$B$33)-MAX(0,inputs!$B$31*(V834-inputs!$B$30)))</f>
        <v>38087.699812012746</v>
      </c>
      <c r="X834" s="19">
        <f>$H834+(INT(COLUMN(X$1)/2) - 5) * ($A834-$H834)/9</f>
        <v>69155.555555555562</v>
      </c>
      <c r="Y834" s="24">
        <f>MAX(0,W834*(1+inputs!$B$33)-MAX(0,inputs!$B$31*(X834-inputs!$B$30)))</f>
        <v>34251.575309192929</v>
      </c>
      <c r="Z834" s="19">
        <f>IF(inputs!$B$27="YES",MAX(0,inputs!$B$31*(X834-inputs!$B$30)),0)</f>
        <v>0</v>
      </c>
      <c r="AA834" s="3">
        <f t="shared" si="53"/>
        <v>29002.25</v>
      </c>
      <c r="AB834" s="1">
        <f t="shared" si="54"/>
        <v>0.42</v>
      </c>
      <c r="AC834" s="8">
        <f t="shared" si="55"/>
        <v>54197.75</v>
      </c>
    </row>
    <row r="835" spans="1:29" x14ac:dyDescent="0.2">
      <c r="A835" s="11">
        <f t="shared" ref="A835:A898" si="56">(ROW(A835)-2)*100</f>
        <v>83300</v>
      </c>
      <c r="B835" s="15">
        <f>inputs!$C$3-MAX(0,MIN((calculations!A835-inputs!$B$8)*0.5,inputs!$C$3))+IF(AND(inputs!$B$23="YES",A835&lt;=inputs!$B$25),inputs!$B$24,0)</f>
        <v>12570</v>
      </c>
      <c r="C835" s="15">
        <f>MAX(0,MIN(A835-B835,inputs!$C$4)*inputs!$B$3)</f>
        <v>7540</v>
      </c>
      <c r="D835" s="16">
        <f>MAX(0,(MIN(A835,inputs!$C$5)-(inputs!$C$4+B835))*inputs!$B$4)</f>
        <v>13212</v>
      </c>
      <c r="E835" s="16">
        <f>MAX(0, (calculations!A835-inputs!$C$5)*inputs!$B$5)</f>
        <v>0</v>
      </c>
      <c r="F835" s="19">
        <f>MAX(0,inputs!$B$13*(MIN(calculations!A835,inputs!$C$14)-inputs!$C$13))+MAX(0,inputs!$B$14*(calculations!A835-inputs!$C$14))</f>
        <v>5655.85</v>
      </c>
      <c r="G835" s="22">
        <f>MAX(MIN((calculations!A835-inputs!$B$21)/10000,100%),0) * inputs!$B$18</f>
        <v>2636.4</v>
      </c>
      <c r="H835" s="24">
        <f>MIN(inputs!$B$32,A835)</f>
        <v>20000</v>
      </c>
      <c r="I835" s="24">
        <f>inputs!$B$29*(1+inputs!$B$33)-MAX(0,inputs!$B$31*(H835-inputs!$B$30))</f>
        <v>46486.999999999993</v>
      </c>
      <c r="J835" s="19">
        <f>$H835+(INT(COLUMN(J$1)/2) - 5) * ($A835-$H835)/9</f>
        <v>20000</v>
      </c>
      <c r="K835" s="24">
        <f>MAX(0,I835*(1+inputs!$B$33)-MAX(0,inputs!$B$31*(J835-inputs!$B$30)))</f>
        <v>47184.304999999986</v>
      </c>
      <c r="L835" s="19">
        <f>$H835+(INT(COLUMN(L$1)/2) - 5) * ($A835-$H835)/9</f>
        <v>27033.333333333332</v>
      </c>
      <c r="M835" s="24">
        <f>MAX(0,K835*(1+inputs!$B$33)-MAX(0,inputs!$B$31*(L835-inputs!$B$30)))</f>
        <v>47275.629574999977</v>
      </c>
      <c r="N835" s="19">
        <f>$H835+(INT(COLUMN(N$1)/2) - 5) * ($A835-$H835)/9</f>
        <v>34066.666666666664</v>
      </c>
      <c r="O835" s="24">
        <f>MAX(0,M835*(1+inputs!$B$33)-MAX(0,inputs!$B$31*(N835-inputs!$B$30)))</f>
        <v>46735.324018624968</v>
      </c>
      <c r="P835" s="19">
        <f>$H835+(INT(COLUMN(P$1)/2) - 5) * ($A835-$H835)/9</f>
        <v>41100</v>
      </c>
      <c r="Q835" s="24">
        <f>MAX(0,O835*(1+inputs!$B$33)-MAX(0,inputs!$B$31*(P835-inputs!$B$30)))</f>
        <v>45553.913878904335</v>
      </c>
      <c r="R835" s="19">
        <f>$H835+(INT(COLUMN(R$1)/2) - 5) * ($A835-$H835)/9</f>
        <v>48133.333333333328</v>
      </c>
      <c r="S835" s="24">
        <f>MAX(0,Q835*(1+inputs!$B$33)-MAX(0,inputs!$B$31*(R835-inputs!$B$30)))</f>
        <v>43721.782587087895</v>
      </c>
      <c r="T835" s="19">
        <f>$H835+(INT(COLUMN(T$1)/2) - 5) * ($A835-$H835)/9</f>
        <v>55166.666666666664</v>
      </c>
      <c r="U835" s="24">
        <f>MAX(0,S835*(1+inputs!$B$33)-MAX(0,inputs!$B$31*(T835-inputs!$B$30)))</f>
        <v>41229.16932589421</v>
      </c>
      <c r="V835" s="19">
        <f>$H835+(INT(COLUMN(V$1)/2) - 5) * ($A835-$H835)/9</f>
        <v>62200</v>
      </c>
      <c r="W835" s="24">
        <f>MAX(0,U835*(1+inputs!$B$33)-MAX(0,inputs!$B$31*(V835-inputs!$B$30)))</f>
        <v>38066.166865782616</v>
      </c>
      <c r="X835" s="19">
        <f>$H835+(INT(COLUMN(X$1)/2) - 5) * ($A835-$H835)/9</f>
        <v>69233.333333333343</v>
      </c>
      <c r="Y835" s="24">
        <f>MAX(0,W835*(1+inputs!$B$33)-MAX(0,inputs!$B$31*(X835-inputs!$B$30)))</f>
        <v>34222.719368769351</v>
      </c>
      <c r="Z835" s="19">
        <f>IF(inputs!$B$27="YES",MAX(0,inputs!$B$31*(X835-inputs!$B$30)),0)</f>
        <v>0</v>
      </c>
      <c r="AA835" s="3">
        <f t="shared" ref="AA835:AA898" si="57">SUM(C835:G835)+Z835</f>
        <v>29044.25</v>
      </c>
      <c r="AB835" s="1">
        <f t="shared" ref="AB835:AB898" si="58">(AA836-AA835)/100</f>
        <v>0.42</v>
      </c>
      <c r="AC835" s="8">
        <f t="shared" si="55"/>
        <v>54255.75</v>
      </c>
    </row>
    <row r="836" spans="1:29" x14ac:dyDescent="0.2">
      <c r="A836" s="11">
        <f t="shared" si="56"/>
        <v>83400</v>
      </c>
      <c r="B836" s="15">
        <f>inputs!$C$3-MAX(0,MIN((calculations!A836-inputs!$B$8)*0.5,inputs!$C$3))+IF(AND(inputs!$B$23="YES",A836&lt;=inputs!$B$25),inputs!$B$24,0)</f>
        <v>12570</v>
      </c>
      <c r="C836" s="15">
        <f>MAX(0,MIN(A836-B836,inputs!$C$4)*inputs!$B$3)</f>
        <v>7540</v>
      </c>
      <c r="D836" s="16">
        <f>MAX(0,(MIN(A836,inputs!$C$5)-(inputs!$C$4+B836))*inputs!$B$4)</f>
        <v>13252</v>
      </c>
      <c r="E836" s="16">
        <f>MAX(0, (calculations!A836-inputs!$C$5)*inputs!$B$5)</f>
        <v>0</v>
      </c>
      <c r="F836" s="19">
        <f>MAX(0,inputs!$B$13*(MIN(calculations!A836,inputs!$C$14)-inputs!$C$13))+MAX(0,inputs!$B$14*(calculations!A836-inputs!$C$14))</f>
        <v>5657.85</v>
      </c>
      <c r="G836" s="22">
        <f>MAX(MIN((calculations!A836-inputs!$B$21)/10000,100%),0) * inputs!$B$18</f>
        <v>2636.4</v>
      </c>
      <c r="H836" s="24">
        <f>MIN(inputs!$B$32,A836)</f>
        <v>20000</v>
      </c>
      <c r="I836" s="24">
        <f>inputs!$B$29*(1+inputs!$B$33)-MAX(0,inputs!$B$31*(H836-inputs!$B$30))</f>
        <v>46486.999999999993</v>
      </c>
      <c r="J836" s="19">
        <f>$H836+(INT(COLUMN(J$1)/2) - 5) * ($A836-$H836)/9</f>
        <v>20000</v>
      </c>
      <c r="K836" s="24">
        <f>MAX(0,I836*(1+inputs!$B$33)-MAX(0,inputs!$B$31*(J836-inputs!$B$30)))</f>
        <v>47184.304999999986</v>
      </c>
      <c r="L836" s="19">
        <f>$H836+(INT(COLUMN(L$1)/2) - 5) * ($A836-$H836)/9</f>
        <v>27044.444444444445</v>
      </c>
      <c r="M836" s="24">
        <f>MAX(0,K836*(1+inputs!$B$33)-MAX(0,inputs!$B$31*(L836-inputs!$B$30)))</f>
        <v>47274.629574999977</v>
      </c>
      <c r="N836" s="19">
        <f>$H836+(INT(COLUMN(N$1)/2) - 5) * ($A836-$H836)/9</f>
        <v>34088.888888888891</v>
      </c>
      <c r="O836" s="24">
        <f>MAX(0,M836*(1+inputs!$B$33)-MAX(0,inputs!$B$31*(N836-inputs!$B$30)))</f>
        <v>46732.309018624968</v>
      </c>
      <c r="P836" s="19">
        <f>$H836+(INT(COLUMN(P$1)/2) - 5) * ($A836-$H836)/9</f>
        <v>41133.333333333328</v>
      </c>
      <c r="Q836" s="24">
        <f>MAX(0,O836*(1+inputs!$B$33)-MAX(0,inputs!$B$31*(P836-inputs!$B$30)))</f>
        <v>45547.853653904334</v>
      </c>
      <c r="R836" s="19">
        <f>$H836+(INT(COLUMN(R$1)/2) - 5) * ($A836-$H836)/9</f>
        <v>48177.777777777781</v>
      </c>
      <c r="S836" s="24">
        <f>MAX(0,Q836*(1+inputs!$B$33)-MAX(0,inputs!$B$31*(R836-inputs!$B$30)))</f>
        <v>43711.631458712895</v>
      </c>
      <c r="T836" s="19">
        <f>$H836+(INT(COLUMN(T$1)/2) - 5) * ($A836-$H836)/9</f>
        <v>55222.222222222219</v>
      </c>
      <c r="U836" s="24">
        <f>MAX(0,S836*(1+inputs!$B$33)-MAX(0,inputs!$B$31*(T836-inputs!$B$30)))</f>
        <v>41213.86593059358</v>
      </c>
      <c r="V836" s="19">
        <f>$H836+(INT(COLUMN(V$1)/2) - 5) * ($A836-$H836)/9</f>
        <v>62266.666666666664</v>
      </c>
      <c r="W836" s="24">
        <f>MAX(0,U836*(1+inputs!$B$33)-MAX(0,inputs!$B$31*(V836-inputs!$B$30)))</f>
        <v>38044.633919552478</v>
      </c>
      <c r="X836" s="19">
        <f>$H836+(INT(COLUMN(X$1)/2) - 5) * ($A836-$H836)/9</f>
        <v>69311.111111111109</v>
      </c>
      <c r="Y836" s="24">
        <f>MAX(0,W836*(1+inputs!$B$33)-MAX(0,inputs!$B$31*(X836-inputs!$B$30)))</f>
        <v>34193.863428345758</v>
      </c>
      <c r="Z836" s="19">
        <f>IF(inputs!$B$27="YES",MAX(0,inputs!$B$31*(X836-inputs!$B$30)),0)</f>
        <v>0</v>
      </c>
      <c r="AA836" s="3">
        <f t="shared" si="57"/>
        <v>29086.25</v>
      </c>
      <c r="AB836" s="1">
        <f t="shared" si="58"/>
        <v>0.42</v>
      </c>
      <c r="AC836" s="8">
        <f t="shared" si="55"/>
        <v>54313.75</v>
      </c>
    </row>
    <row r="837" spans="1:29" x14ac:dyDescent="0.2">
      <c r="A837" s="11">
        <f t="shared" si="56"/>
        <v>83500</v>
      </c>
      <c r="B837" s="15">
        <f>inputs!$C$3-MAX(0,MIN((calculations!A837-inputs!$B$8)*0.5,inputs!$C$3))+IF(AND(inputs!$B$23="YES",A837&lt;=inputs!$B$25),inputs!$B$24,0)</f>
        <v>12570</v>
      </c>
      <c r="C837" s="15">
        <f>MAX(0,MIN(A837-B837,inputs!$C$4)*inputs!$B$3)</f>
        <v>7540</v>
      </c>
      <c r="D837" s="16">
        <f>MAX(0,(MIN(A837,inputs!$C$5)-(inputs!$C$4+B837))*inputs!$B$4)</f>
        <v>13292</v>
      </c>
      <c r="E837" s="16">
        <f>MAX(0, (calculations!A837-inputs!$C$5)*inputs!$B$5)</f>
        <v>0</v>
      </c>
      <c r="F837" s="19">
        <f>MAX(0,inputs!$B$13*(MIN(calculations!A837,inputs!$C$14)-inputs!$C$13))+MAX(0,inputs!$B$14*(calculations!A837-inputs!$C$14))</f>
        <v>5659.85</v>
      </c>
      <c r="G837" s="22">
        <f>MAX(MIN((calculations!A837-inputs!$B$21)/10000,100%),0) * inputs!$B$18</f>
        <v>2636.4</v>
      </c>
      <c r="H837" s="24">
        <f>MIN(inputs!$B$32,A837)</f>
        <v>20000</v>
      </c>
      <c r="I837" s="24">
        <f>inputs!$B$29*(1+inputs!$B$33)-MAX(0,inputs!$B$31*(H837-inputs!$B$30))</f>
        <v>46486.999999999993</v>
      </c>
      <c r="J837" s="19">
        <f>$H837+(INT(COLUMN(J$1)/2) - 5) * ($A837-$H837)/9</f>
        <v>20000</v>
      </c>
      <c r="K837" s="24">
        <f>MAX(0,I837*(1+inputs!$B$33)-MAX(0,inputs!$B$31*(J837-inputs!$B$30)))</f>
        <v>47184.304999999986</v>
      </c>
      <c r="L837" s="19">
        <f>$H837+(INT(COLUMN(L$1)/2) - 5) * ($A837-$H837)/9</f>
        <v>27055.555555555555</v>
      </c>
      <c r="M837" s="24">
        <f>MAX(0,K837*(1+inputs!$B$33)-MAX(0,inputs!$B$31*(L837-inputs!$B$30)))</f>
        <v>47273.629574999977</v>
      </c>
      <c r="N837" s="19">
        <f>$H837+(INT(COLUMN(N$1)/2) - 5) * ($A837-$H837)/9</f>
        <v>34111.111111111109</v>
      </c>
      <c r="O837" s="24">
        <f>MAX(0,M837*(1+inputs!$B$33)-MAX(0,inputs!$B$31*(N837-inputs!$B$30)))</f>
        <v>46729.294018624969</v>
      </c>
      <c r="P837" s="19">
        <f>$H837+(INT(COLUMN(P$1)/2) - 5) * ($A837-$H837)/9</f>
        <v>41166.666666666672</v>
      </c>
      <c r="Q837" s="24">
        <f>MAX(0,O837*(1+inputs!$B$33)-MAX(0,inputs!$B$31*(P837-inputs!$B$30)))</f>
        <v>45541.793428904333</v>
      </c>
      <c r="R837" s="19">
        <f>$H837+(INT(COLUMN(R$1)/2) - 5) * ($A837-$H837)/9</f>
        <v>48222.222222222219</v>
      </c>
      <c r="S837" s="24">
        <f>MAX(0,Q837*(1+inputs!$B$33)-MAX(0,inputs!$B$31*(R837-inputs!$B$30)))</f>
        <v>43701.480330337894</v>
      </c>
      <c r="T837" s="19">
        <f>$H837+(INT(COLUMN(T$1)/2) - 5) * ($A837-$H837)/9</f>
        <v>55277.777777777781</v>
      </c>
      <c r="U837" s="24">
        <f>MAX(0,S837*(1+inputs!$B$33)-MAX(0,inputs!$B$31*(T837-inputs!$B$30)))</f>
        <v>41198.562535292956</v>
      </c>
      <c r="V837" s="19">
        <f>$H837+(INT(COLUMN(V$1)/2) - 5) * ($A837-$H837)/9</f>
        <v>62333.333333333336</v>
      </c>
      <c r="W837" s="24">
        <f>MAX(0,U837*(1+inputs!$B$33)-MAX(0,inputs!$B$31*(V837-inputs!$B$30)))</f>
        <v>38023.100973322347</v>
      </c>
      <c r="X837" s="19">
        <f>$H837+(INT(COLUMN(X$1)/2) - 5) * ($A837-$H837)/9</f>
        <v>69388.888888888891</v>
      </c>
      <c r="Y837" s="24">
        <f>MAX(0,W837*(1+inputs!$B$33)-MAX(0,inputs!$B$31*(X837-inputs!$B$30)))</f>
        <v>34165.007487922179</v>
      </c>
      <c r="Z837" s="19">
        <f>IF(inputs!$B$27="YES",MAX(0,inputs!$B$31*(X837-inputs!$B$30)),0)</f>
        <v>0</v>
      </c>
      <c r="AA837" s="3">
        <f t="shared" si="57"/>
        <v>29128.25</v>
      </c>
      <c r="AB837" s="1">
        <f t="shared" si="58"/>
        <v>0.42</v>
      </c>
      <c r="AC837" s="8">
        <f t="shared" si="55"/>
        <v>54371.75</v>
      </c>
    </row>
    <row r="838" spans="1:29" x14ac:dyDescent="0.2">
      <c r="A838" s="11">
        <f t="shared" si="56"/>
        <v>83600</v>
      </c>
      <c r="B838" s="15">
        <f>inputs!$C$3-MAX(0,MIN((calculations!A838-inputs!$B$8)*0.5,inputs!$C$3))+IF(AND(inputs!$B$23="YES",A838&lt;=inputs!$B$25),inputs!$B$24,0)</f>
        <v>12570</v>
      </c>
      <c r="C838" s="15">
        <f>MAX(0,MIN(A838-B838,inputs!$C$4)*inputs!$B$3)</f>
        <v>7540</v>
      </c>
      <c r="D838" s="16">
        <f>MAX(0,(MIN(A838,inputs!$C$5)-(inputs!$C$4+B838))*inputs!$B$4)</f>
        <v>13332</v>
      </c>
      <c r="E838" s="16">
        <f>MAX(0, (calculations!A838-inputs!$C$5)*inputs!$B$5)</f>
        <v>0</v>
      </c>
      <c r="F838" s="19">
        <f>MAX(0,inputs!$B$13*(MIN(calculations!A838,inputs!$C$14)-inputs!$C$13))+MAX(0,inputs!$B$14*(calculations!A838-inputs!$C$14))</f>
        <v>5661.85</v>
      </c>
      <c r="G838" s="22">
        <f>MAX(MIN((calculations!A838-inputs!$B$21)/10000,100%),0) * inputs!$B$18</f>
        <v>2636.4</v>
      </c>
      <c r="H838" s="24">
        <f>MIN(inputs!$B$32,A838)</f>
        <v>20000</v>
      </c>
      <c r="I838" s="24">
        <f>inputs!$B$29*(1+inputs!$B$33)-MAX(0,inputs!$B$31*(H838-inputs!$B$30))</f>
        <v>46486.999999999993</v>
      </c>
      <c r="J838" s="19">
        <f>$H838+(INT(COLUMN(J$1)/2) - 5) * ($A838-$H838)/9</f>
        <v>20000</v>
      </c>
      <c r="K838" s="24">
        <f>MAX(0,I838*(1+inputs!$B$33)-MAX(0,inputs!$B$31*(J838-inputs!$B$30)))</f>
        <v>47184.304999999986</v>
      </c>
      <c r="L838" s="19">
        <f>$H838+(INT(COLUMN(L$1)/2) - 5) * ($A838-$H838)/9</f>
        <v>27066.666666666668</v>
      </c>
      <c r="M838" s="24">
        <f>MAX(0,K838*(1+inputs!$B$33)-MAX(0,inputs!$B$31*(L838-inputs!$B$30)))</f>
        <v>47272.629574999977</v>
      </c>
      <c r="N838" s="19">
        <f>$H838+(INT(COLUMN(N$1)/2) - 5) * ($A838-$H838)/9</f>
        <v>34133.333333333336</v>
      </c>
      <c r="O838" s="24">
        <f>MAX(0,M838*(1+inputs!$B$33)-MAX(0,inputs!$B$31*(N838-inputs!$B$30)))</f>
        <v>46726.279018624969</v>
      </c>
      <c r="P838" s="19">
        <f>$H838+(INT(COLUMN(P$1)/2) - 5) * ($A838-$H838)/9</f>
        <v>41200</v>
      </c>
      <c r="Q838" s="24">
        <f>MAX(0,O838*(1+inputs!$B$33)-MAX(0,inputs!$B$31*(P838-inputs!$B$30)))</f>
        <v>45535.733203904339</v>
      </c>
      <c r="R838" s="19">
        <f>$H838+(INT(COLUMN(R$1)/2) - 5) * ($A838-$H838)/9</f>
        <v>48266.666666666672</v>
      </c>
      <c r="S838" s="24">
        <f>MAX(0,Q838*(1+inputs!$B$33)-MAX(0,inputs!$B$31*(R838-inputs!$B$30)))</f>
        <v>43691.329201962901</v>
      </c>
      <c r="T838" s="19">
        <f>$H838+(INT(COLUMN(T$1)/2) - 5) * ($A838-$H838)/9</f>
        <v>55333.333333333336</v>
      </c>
      <c r="U838" s="24">
        <f>MAX(0,S838*(1+inputs!$B$33)-MAX(0,inputs!$B$31*(T838-inputs!$B$30)))</f>
        <v>41183.25913999234</v>
      </c>
      <c r="V838" s="19">
        <f>$H838+(INT(COLUMN(V$1)/2) - 5) * ($A838-$H838)/9</f>
        <v>62400</v>
      </c>
      <c r="W838" s="24">
        <f>MAX(0,U838*(1+inputs!$B$33)-MAX(0,inputs!$B$31*(V838-inputs!$B$30)))</f>
        <v>38001.568027092217</v>
      </c>
      <c r="X838" s="19">
        <f>$H838+(INT(COLUMN(X$1)/2) - 5) * ($A838-$H838)/9</f>
        <v>69466.666666666657</v>
      </c>
      <c r="Y838" s="24">
        <f>MAX(0,W838*(1+inputs!$B$33)-MAX(0,inputs!$B$31*(X838-inputs!$B$30)))</f>
        <v>34136.151547498594</v>
      </c>
      <c r="Z838" s="19">
        <f>IF(inputs!$B$27="YES",MAX(0,inputs!$B$31*(X838-inputs!$B$30)),0)</f>
        <v>0</v>
      </c>
      <c r="AA838" s="3">
        <f t="shared" si="57"/>
        <v>29170.25</v>
      </c>
      <c r="AB838" s="1">
        <f t="shared" si="58"/>
        <v>0.42</v>
      </c>
      <c r="AC838" s="8">
        <f t="shared" si="55"/>
        <v>54429.75</v>
      </c>
    </row>
    <row r="839" spans="1:29" x14ac:dyDescent="0.2">
      <c r="A839" s="11">
        <f t="shared" si="56"/>
        <v>83700</v>
      </c>
      <c r="B839" s="15">
        <f>inputs!$C$3-MAX(0,MIN((calculations!A839-inputs!$B$8)*0.5,inputs!$C$3))+IF(AND(inputs!$B$23="YES",A839&lt;=inputs!$B$25),inputs!$B$24,0)</f>
        <v>12570</v>
      </c>
      <c r="C839" s="15">
        <f>MAX(0,MIN(A839-B839,inputs!$C$4)*inputs!$B$3)</f>
        <v>7540</v>
      </c>
      <c r="D839" s="16">
        <f>MAX(0,(MIN(A839,inputs!$C$5)-(inputs!$C$4+B839))*inputs!$B$4)</f>
        <v>13372</v>
      </c>
      <c r="E839" s="16">
        <f>MAX(0, (calculations!A839-inputs!$C$5)*inputs!$B$5)</f>
        <v>0</v>
      </c>
      <c r="F839" s="19">
        <f>MAX(0,inputs!$B$13*(MIN(calculations!A839,inputs!$C$14)-inputs!$C$13))+MAX(0,inputs!$B$14*(calculations!A839-inputs!$C$14))</f>
        <v>5663.85</v>
      </c>
      <c r="G839" s="22">
        <f>MAX(MIN((calculations!A839-inputs!$B$21)/10000,100%),0) * inputs!$B$18</f>
        <v>2636.4</v>
      </c>
      <c r="H839" s="24">
        <f>MIN(inputs!$B$32,A839)</f>
        <v>20000</v>
      </c>
      <c r="I839" s="24">
        <f>inputs!$B$29*(1+inputs!$B$33)-MAX(0,inputs!$B$31*(H839-inputs!$B$30))</f>
        <v>46486.999999999993</v>
      </c>
      <c r="J839" s="19">
        <f>$H839+(INT(COLUMN(J$1)/2) - 5) * ($A839-$H839)/9</f>
        <v>20000</v>
      </c>
      <c r="K839" s="24">
        <f>MAX(0,I839*(1+inputs!$B$33)-MAX(0,inputs!$B$31*(J839-inputs!$B$30)))</f>
        <v>47184.304999999986</v>
      </c>
      <c r="L839" s="19">
        <f>$H839+(INT(COLUMN(L$1)/2) - 5) * ($A839-$H839)/9</f>
        <v>27077.777777777777</v>
      </c>
      <c r="M839" s="24">
        <f>MAX(0,K839*(1+inputs!$B$33)-MAX(0,inputs!$B$31*(L839-inputs!$B$30)))</f>
        <v>47271.629574999977</v>
      </c>
      <c r="N839" s="19">
        <f>$H839+(INT(COLUMN(N$1)/2) - 5) * ($A839-$H839)/9</f>
        <v>34155.555555555555</v>
      </c>
      <c r="O839" s="24">
        <f>MAX(0,M839*(1+inputs!$B$33)-MAX(0,inputs!$B$31*(N839-inputs!$B$30)))</f>
        <v>46723.26401862497</v>
      </c>
      <c r="P839" s="19">
        <f>$H839+(INT(COLUMN(P$1)/2) - 5) * ($A839-$H839)/9</f>
        <v>41233.333333333328</v>
      </c>
      <c r="Q839" s="24">
        <f>MAX(0,O839*(1+inputs!$B$33)-MAX(0,inputs!$B$31*(P839-inputs!$B$30)))</f>
        <v>45529.672978904338</v>
      </c>
      <c r="R839" s="19">
        <f>$H839+(INT(COLUMN(R$1)/2) - 5) * ($A839-$H839)/9</f>
        <v>48311.111111111109</v>
      </c>
      <c r="S839" s="24">
        <f>MAX(0,Q839*(1+inputs!$B$33)-MAX(0,inputs!$B$31*(R839-inputs!$B$30)))</f>
        <v>43681.1780735879</v>
      </c>
      <c r="T839" s="19">
        <f>$H839+(INT(COLUMN(T$1)/2) - 5) * ($A839-$H839)/9</f>
        <v>55388.888888888891</v>
      </c>
      <c r="U839" s="24">
        <f>MAX(0,S839*(1+inputs!$B$33)-MAX(0,inputs!$B$31*(T839-inputs!$B$30)))</f>
        <v>41167.95574469171</v>
      </c>
      <c r="V839" s="19">
        <f>$H839+(INT(COLUMN(V$1)/2) - 5) * ($A839-$H839)/9</f>
        <v>62466.666666666664</v>
      </c>
      <c r="W839" s="24">
        <f>MAX(0,U839*(1+inputs!$B$33)-MAX(0,inputs!$B$31*(V839-inputs!$B$30)))</f>
        <v>37980.035080862079</v>
      </c>
      <c r="X839" s="19">
        <f>$H839+(INT(COLUMN(X$1)/2) - 5) * ($A839-$H839)/9</f>
        <v>69544.444444444438</v>
      </c>
      <c r="Y839" s="24">
        <f>MAX(0,W839*(1+inputs!$B$33)-MAX(0,inputs!$B$31*(X839-inputs!$B$30)))</f>
        <v>34107.295607075001</v>
      </c>
      <c r="Z839" s="19">
        <f>IF(inputs!$B$27="YES",MAX(0,inputs!$B$31*(X839-inputs!$B$30)),0)</f>
        <v>0</v>
      </c>
      <c r="AA839" s="3">
        <f t="shared" si="57"/>
        <v>29212.25</v>
      </c>
      <c r="AB839" s="1">
        <f t="shared" si="58"/>
        <v>0.42</v>
      </c>
      <c r="AC839" s="8">
        <f t="shared" si="55"/>
        <v>54487.75</v>
      </c>
    </row>
    <row r="840" spans="1:29" x14ac:dyDescent="0.2">
      <c r="A840" s="11">
        <f t="shared" si="56"/>
        <v>83800</v>
      </c>
      <c r="B840" s="15">
        <f>inputs!$C$3-MAX(0,MIN((calculations!A840-inputs!$B$8)*0.5,inputs!$C$3))+IF(AND(inputs!$B$23="YES",A840&lt;=inputs!$B$25),inputs!$B$24,0)</f>
        <v>12570</v>
      </c>
      <c r="C840" s="15">
        <f>MAX(0,MIN(A840-B840,inputs!$C$4)*inputs!$B$3)</f>
        <v>7540</v>
      </c>
      <c r="D840" s="16">
        <f>MAX(0,(MIN(A840,inputs!$C$5)-(inputs!$C$4+B840))*inputs!$B$4)</f>
        <v>13412</v>
      </c>
      <c r="E840" s="16">
        <f>MAX(0, (calculations!A840-inputs!$C$5)*inputs!$B$5)</f>
        <v>0</v>
      </c>
      <c r="F840" s="19">
        <f>MAX(0,inputs!$B$13*(MIN(calculations!A840,inputs!$C$14)-inputs!$C$13))+MAX(0,inputs!$B$14*(calculations!A840-inputs!$C$14))</f>
        <v>5665.85</v>
      </c>
      <c r="G840" s="22">
        <f>MAX(MIN((calculations!A840-inputs!$B$21)/10000,100%),0) * inputs!$B$18</f>
        <v>2636.4</v>
      </c>
      <c r="H840" s="24">
        <f>MIN(inputs!$B$32,A840)</f>
        <v>20000</v>
      </c>
      <c r="I840" s="24">
        <f>inputs!$B$29*(1+inputs!$B$33)-MAX(0,inputs!$B$31*(H840-inputs!$B$30))</f>
        <v>46486.999999999993</v>
      </c>
      <c r="J840" s="19">
        <f>$H840+(INT(COLUMN(J$1)/2) - 5) * ($A840-$H840)/9</f>
        <v>20000</v>
      </c>
      <c r="K840" s="24">
        <f>MAX(0,I840*(1+inputs!$B$33)-MAX(0,inputs!$B$31*(J840-inputs!$B$30)))</f>
        <v>47184.304999999986</v>
      </c>
      <c r="L840" s="19">
        <f>$H840+(INT(COLUMN(L$1)/2) - 5) * ($A840-$H840)/9</f>
        <v>27088.888888888891</v>
      </c>
      <c r="M840" s="24">
        <f>MAX(0,K840*(1+inputs!$B$33)-MAX(0,inputs!$B$31*(L840-inputs!$B$30)))</f>
        <v>47270.629574999977</v>
      </c>
      <c r="N840" s="19">
        <f>$H840+(INT(COLUMN(N$1)/2) - 5) * ($A840-$H840)/9</f>
        <v>34177.777777777781</v>
      </c>
      <c r="O840" s="24">
        <f>MAX(0,M840*(1+inputs!$B$33)-MAX(0,inputs!$B$31*(N840-inputs!$B$30)))</f>
        <v>46720.249018624971</v>
      </c>
      <c r="P840" s="19">
        <f>$H840+(INT(COLUMN(P$1)/2) - 5) * ($A840-$H840)/9</f>
        <v>41266.666666666672</v>
      </c>
      <c r="Q840" s="24">
        <f>MAX(0,O840*(1+inputs!$B$33)-MAX(0,inputs!$B$31*(P840-inputs!$B$30)))</f>
        <v>45523.612753904337</v>
      </c>
      <c r="R840" s="19">
        <f>$H840+(INT(COLUMN(R$1)/2) - 5) * ($A840-$H840)/9</f>
        <v>48355.555555555555</v>
      </c>
      <c r="S840" s="24">
        <f>MAX(0,Q840*(1+inputs!$B$33)-MAX(0,inputs!$B$31*(R840-inputs!$B$30)))</f>
        <v>43671.026945212892</v>
      </c>
      <c r="T840" s="19">
        <f>$H840+(INT(COLUMN(T$1)/2) - 5) * ($A840-$H840)/9</f>
        <v>55444.444444444445</v>
      </c>
      <c r="U840" s="24">
        <f>MAX(0,S840*(1+inputs!$B$33)-MAX(0,inputs!$B$31*(T840-inputs!$B$30)))</f>
        <v>41152.652349391079</v>
      </c>
      <c r="V840" s="19">
        <f>$H840+(INT(COLUMN(V$1)/2) - 5) * ($A840-$H840)/9</f>
        <v>62533.333333333336</v>
      </c>
      <c r="W840" s="24">
        <f>MAX(0,U840*(1+inputs!$B$33)-MAX(0,inputs!$B$31*(V840-inputs!$B$30)))</f>
        <v>37958.502134631941</v>
      </c>
      <c r="X840" s="19">
        <f>$H840+(INT(COLUMN(X$1)/2) - 5) * ($A840-$H840)/9</f>
        <v>69622.222222222219</v>
      </c>
      <c r="Y840" s="24">
        <f>MAX(0,W840*(1+inputs!$B$33)-MAX(0,inputs!$B$31*(X840-inputs!$B$30)))</f>
        <v>34078.439666651415</v>
      </c>
      <c r="Z840" s="19">
        <f>IF(inputs!$B$27="YES",MAX(0,inputs!$B$31*(X840-inputs!$B$30)),0)</f>
        <v>0</v>
      </c>
      <c r="AA840" s="3">
        <f t="shared" si="57"/>
        <v>29254.25</v>
      </c>
      <c r="AB840" s="1">
        <f t="shared" si="58"/>
        <v>0.42</v>
      </c>
      <c r="AC840" s="8">
        <f t="shared" si="55"/>
        <v>54545.75</v>
      </c>
    </row>
    <row r="841" spans="1:29" x14ac:dyDescent="0.2">
      <c r="A841" s="11">
        <f t="shared" si="56"/>
        <v>83900</v>
      </c>
      <c r="B841" s="15">
        <f>inputs!$C$3-MAX(0,MIN((calculations!A841-inputs!$B$8)*0.5,inputs!$C$3))+IF(AND(inputs!$B$23="YES",A841&lt;=inputs!$B$25),inputs!$B$24,0)</f>
        <v>12570</v>
      </c>
      <c r="C841" s="15">
        <f>MAX(0,MIN(A841-B841,inputs!$C$4)*inputs!$B$3)</f>
        <v>7540</v>
      </c>
      <c r="D841" s="16">
        <f>MAX(0,(MIN(A841,inputs!$C$5)-(inputs!$C$4+B841))*inputs!$B$4)</f>
        <v>13452</v>
      </c>
      <c r="E841" s="16">
        <f>MAX(0, (calculations!A841-inputs!$C$5)*inputs!$B$5)</f>
        <v>0</v>
      </c>
      <c r="F841" s="19">
        <f>MAX(0,inputs!$B$13*(MIN(calculations!A841,inputs!$C$14)-inputs!$C$13))+MAX(0,inputs!$B$14*(calculations!A841-inputs!$C$14))</f>
        <v>5667.85</v>
      </c>
      <c r="G841" s="22">
        <f>MAX(MIN((calculations!A841-inputs!$B$21)/10000,100%),0) * inputs!$B$18</f>
        <v>2636.4</v>
      </c>
      <c r="H841" s="24">
        <f>MIN(inputs!$B$32,A841)</f>
        <v>20000</v>
      </c>
      <c r="I841" s="24">
        <f>inputs!$B$29*(1+inputs!$B$33)-MAX(0,inputs!$B$31*(H841-inputs!$B$30))</f>
        <v>46486.999999999993</v>
      </c>
      <c r="J841" s="19">
        <f>$H841+(INT(COLUMN(J$1)/2) - 5) * ($A841-$H841)/9</f>
        <v>20000</v>
      </c>
      <c r="K841" s="24">
        <f>MAX(0,I841*(1+inputs!$B$33)-MAX(0,inputs!$B$31*(J841-inputs!$B$30)))</f>
        <v>47184.304999999986</v>
      </c>
      <c r="L841" s="19">
        <f>$H841+(INT(COLUMN(L$1)/2) - 5) * ($A841-$H841)/9</f>
        <v>27100</v>
      </c>
      <c r="M841" s="24">
        <f>MAX(0,K841*(1+inputs!$B$33)-MAX(0,inputs!$B$31*(L841-inputs!$B$30)))</f>
        <v>47269.629574999977</v>
      </c>
      <c r="N841" s="19">
        <f>$H841+(INT(COLUMN(N$1)/2) - 5) * ($A841-$H841)/9</f>
        <v>34200</v>
      </c>
      <c r="O841" s="24">
        <f>MAX(0,M841*(1+inputs!$B$33)-MAX(0,inputs!$B$31*(N841-inputs!$B$30)))</f>
        <v>46717.234018624971</v>
      </c>
      <c r="P841" s="19">
        <f>$H841+(INT(COLUMN(P$1)/2) - 5) * ($A841-$H841)/9</f>
        <v>41300</v>
      </c>
      <c r="Q841" s="24">
        <f>MAX(0,O841*(1+inputs!$B$33)-MAX(0,inputs!$B$31*(P841-inputs!$B$30)))</f>
        <v>45517.552528904336</v>
      </c>
      <c r="R841" s="19">
        <f>$H841+(INT(COLUMN(R$1)/2) - 5) * ($A841-$H841)/9</f>
        <v>48400</v>
      </c>
      <c r="S841" s="24">
        <f>MAX(0,Q841*(1+inputs!$B$33)-MAX(0,inputs!$B$31*(R841-inputs!$B$30)))</f>
        <v>43660.875816837892</v>
      </c>
      <c r="T841" s="19">
        <f>$H841+(INT(COLUMN(T$1)/2) - 5) * ($A841-$H841)/9</f>
        <v>55500</v>
      </c>
      <c r="U841" s="24">
        <f>MAX(0,S841*(1+inputs!$B$33)-MAX(0,inputs!$B$31*(T841-inputs!$B$30)))</f>
        <v>41137.348954090456</v>
      </c>
      <c r="V841" s="19">
        <f>$H841+(INT(COLUMN(V$1)/2) - 5) * ($A841-$H841)/9</f>
        <v>62600</v>
      </c>
      <c r="W841" s="24">
        <f>MAX(0,U841*(1+inputs!$B$33)-MAX(0,inputs!$B$31*(V841-inputs!$B$30)))</f>
        <v>37936.969188401803</v>
      </c>
      <c r="X841" s="19">
        <f>$H841+(INT(COLUMN(X$1)/2) - 5) * ($A841-$H841)/9</f>
        <v>69700</v>
      </c>
      <c r="Y841" s="24">
        <f>MAX(0,W841*(1+inputs!$B$33)-MAX(0,inputs!$B$31*(X841-inputs!$B$30)))</f>
        <v>34049.583726227822</v>
      </c>
      <c r="Z841" s="19">
        <f>IF(inputs!$B$27="YES",MAX(0,inputs!$B$31*(X841-inputs!$B$30)),0)</f>
        <v>0</v>
      </c>
      <c r="AA841" s="3">
        <f t="shared" si="57"/>
        <v>29296.25</v>
      </c>
      <c r="AB841" s="1">
        <f t="shared" si="58"/>
        <v>0.42</v>
      </c>
      <c r="AC841" s="8">
        <f t="shared" si="55"/>
        <v>54603.75</v>
      </c>
    </row>
    <row r="842" spans="1:29" x14ac:dyDescent="0.2">
      <c r="A842" s="11">
        <f t="shared" si="56"/>
        <v>84000</v>
      </c>
      <c r="B842" s="15">
        <f>inputs!$C$3-MAX(0,MIN((calculations!A842-inputs!$B$8)*0.5,inputs!$C$3))+IF(AND(inputs!$B$23="YES",A842&lt;=inputs!$B$25),inputs!$B$24,0)</f>
        <v>12570</v>
      </c>
      <c r="C842" s="15">
        <f>MAX(0,MIN(A842-B842,inputs!$C$4)*inputs!$B$3)</f>
        <v>7540</v>
      </c>
      <c r="D842" s="16">
        <f>MAX(0,(MIN(A842,inputs!$C$5)-(inputs!$C$4+B842))*inputs!$B$4)</f>
        <v>13492</v>
      </c>
      <c r="E842" s="16">
        <f>MAX(0, (calculations!A842-inputs!$C$5)*inputs!$B$5)</f>
        <v>0</v>
      </c>
      <c r="F842" s="19">
        <f>MAX(0,inputs!$B$13*(MIN(calculations!A842,inputs!$C$14)-inputs!$C$13))+MAX(0,inputs!$B$14*(calculations!A842-inputs!$C$14))</f>
        <v>5669.85</v>
      </c>
      <c r="G842" s="22">
        <f>MAX(MIN((calculations!A842-inputs!$B$21)/10000,100%),0) * inputs!$B$18</f>
        <v>2636.4</v>
      </c>
      <c r="H842" s="24">
        <f>MIN(inputs!$B$32,A842)</f>
        <v>20000</v>
      </c>
      <c r="I842" s="24">
        <f>inputs!$B$29*(1+inputs!$B$33)-MAX(0,inputs!$B$31*(H842-inputs!$B$30))</f>
        <v>46486.999999999993</v>
      </c>
      <c r="J842" s="19">
        <f>$H842+(INT(COLUMN(J$1)/2) - 5) * ($A842-$H842)/9</f>
        <v>20000</v>
      </c>
      <c r="K842" s="24">
        <f>MAX(0,I842*(1+inputs!$B$33)-MAX(0,inputs!$B$31*(J842-inputs!$B$30)))</f>
        <v>47184.304999999986</v>
      </c>
      <c r="L842" s="19">
        <f>$H842+(INT(COLUMN(L$1)/2) - 5) * ($A842-$H842)/9</f>
        <v>27111.111111111109</v>
      </c>
      <c r="M842" s="24">
        <f>MAX(0,K842*(1+inputs!$B$33)-MAX(0,inputs!$B$31*(L842-inputs!$B$30)))</f>
        <v>47268.629574999977</v>
      </c>
      <c r="N842" s="19">
        <f>$H842+(INT(COLUMN(N$1)/2) - 5) * ($A842-$H842)/9</f>
        <v>34222.222222222219</v>
      </c>
      <c r="O842" s="24">
        <f>MAX(0,M842*(1+inputs!$B$33)-MAX(0,inputs!$B$31*(N842-inputs!$B$30)))</f>
        <v>46714.219018624972</v>
      </c>
      <c r="P842" s="19">
        <f>$H842+(INT(COLUMN(P$1)/2) - 5) * ($A842-$H842)/9</f>
        <v>41333.333333333328</v>
      </c>
      <c r="Q842" s="24">
        <f>MAX(0,O842*(1+inputs!$B$33)-MAX(0,inputs!$B$31*(P842-inputs!$B$30)))</f>
        <v>45511.492303904342</v>
      </c>
      <c r="R842" s="19">
        <f>$H842+(INT(COLUMN(R$1)/2) - 5) * ($A842-$H842)/9</f>
        <v>48444.444444444445</v>
      </c>
      <c r="S842" s="24">
        <f>MAX(0,Q842*(1+inputs!$B$33)-MAX(0,inputs!$B$31*(R842-inputs!$B$30)))</f>
        <v>43650.724688462898</v>
      </c>
      <c r="T842" s="19">
        <f>$H842+(INT(COLUMN(T$1)/2) - 5) * ($A842-$H842)/9</f>
        <v>55555.555555555555</v>
      </c>
      <c r="U842" s="24">
        <f>MAX(0,S842*(1+inputs!$B$33)-MAX(0,inputs!$B$31*(T842-inputs!$B$30)))</f>
        <v>41122.045558789832</v>
      </c>
      <c r="V842" s="19">
        <f>$H842+(INT(COLUMN(V$1)/2) - 5) * ($A842-$H842)/9</f>
        <v>62666.666666666664</v>
      </c>
      <c r="W842" s="24">
        <f>MAX(0,U842*(1+inputs!$B$33)-MAX(0,inputs!$B$31*(V842-inputs!$B$30)))</f>
        <v>37915.436242171672</v>
      </c>
      <c r="X842" s="19">
        <f>$H842+(INT(COLUMN(X$1)/2) - 5) * ($A842-$H842)/9</f>
        <v>69777.777777777781</v>
      </c>
      <c r="Y842" s="24">
        <f>MAX(0,W842*(1+inputs!$B$33)-MAX(0,inputs!$B$31*(X842-inputs!$B$30)))</f>
        <v>34020.727785804243</v>
      </c>
      <c r="Z842" s="19">
        <f>IF(inputs!$B$27="YES",MAX(0,inputs!$B$31*(X842-inputs!$B$30)),0)</f>
        <v>0</v>
      </c>
      <c r="AA842" s="3">
        <f t="shared" si="57"/>
        <v>29338.25</v>
      </c>
      <c r="AB842" s="1">
        <f t="shared" si="58"/>
        <v>0.42</v>
      </c>
      <c r="AC842" s="8">
        <f t="shared" si="55"/>
        <v>54661.75</v>
      </c>
    </row>
    <row r="843" spans="1:29" x14ac:dyDescent="0.2">
      <c r="A843" s="11">
        <f t="shared" si="56"/>
        <v>84100</v>
      </c>
      <c r="B843" s="15">
        <f>inputs!$C$3-MAX(0,MIN((calculations!A843-inputs!$B$8)*0.5,inputs!$C$3))+IF(AND(inputs!$B$23="YES",A843&lt;=inputs!$B$25),inputs!$B$24,0)</f>
        <v>12570</v>
      </c>
      <c r="C843" s="15">
        <f>MAX(0,MIN(A843-B843,inputs!$C$4)*inputs!$B$3)</f>
        <v>7540</v>
      </c>
      <c r="D843" s="16">
        <f>MAX(0,(MIN(A843,inputs!$C$5)-(inputs!$C$4+B843))*inputs!$B$4)</f>
        <v>13532</v>
      </c>
      <c r="E843" s="16">
        <f>MAX(0, (calculations!A843-inputs!$C$5)*inputs!$B$5)</f>
        <v>0</v>
      </c>
      <c r="F843" s="19">
        <f>MAX(0,inputs!$B$13*(MIN(calculations!A843,inputs!$C$14)-inputs!$C$13))+MAX(0,inputs!$B$14*(calculations!A843-inputs!$C$14))</f>
        <v>5671.85</v>
      </c>
      <c r="G843" s="22">
        <f>MAX(MIN((calculations!A843-inputs!$B$21)/10000,100%),0) * inputs!$B$18</f>
        <v>2636.4</v>
      </c>
      <c r="H843" s="24">
        <f>MIN(inputs!$B$32,A843)</f>
        <v>20000</v>
      </c>
      <c r="I843" s="24">
        <f>inputs!$B$29*(1+inputs!$B$33)-MAX(0,inputs!$B$31*(H843-inputs!$B$30))</f>
        <v>46486.999999999993</v>
      </c>
      <c r="J843" s="19">
        <f>$H843+(INT(COLUMN(J$1)/2) - 5) * ($A843-$H843)/9</f>
        <v>20000</v>
      </c>
      <c r="K843" s="24">
        <f>MAX(0,I843*(1+inputs!$B$33)-MAX(0,inputs!$B$31*(J843-inputs!$B$30)))</f>
        <v>47184.304999999986</v>
      </c>
      <c r="L843" s="19">
        <f>$H843+(INT(COLUMN(L$1)/2) - 5) * ($A843-$H843)/9</f>
        <v>27122.222222222223</v>
      </c>
      <c r="M843" s="24">
        <f>MAX(0,K843*(1+inputs!$B$33)-MAX(0,inputs!$B$31*(L843-inputs!$B$30)))</f>
        <v>47267.629574999977</v>
      </c>
      <c r="N843" s="19">
        <f>$H843+(INT(COLUMN(N$1)/2) - 5) * ($A843-$H843)/9</f>
        <v>34244.444444444445</v>
      </c>
      <c r="O843" s="24">
        <f>MAX(0,M843*(1+inputs!$B$33)-MAX(0,inputs!$B$31*(N843-inputs!$B$30)))</f>
        <v>46711.204018624972</v>
      </c>
      <c r="P843" s="19">
        <f>$H843+(INT(COLUMN(P$1)/2) - 5) * ($A843-$H843)/9</f>
        <v>41366.666666666672</v>
      </c>
      <c r="Q843" s="24">
        <f>MAX(0,O843*(1+inputs!$B$33)-MAX(0,inputs!$B$31*(P843-inputs!$B$30)))</f>
        <v>45505.432078904341</v>
      </c>
      <c r="R843" s="19">
        <f>$H843+(INT(COLUMN(R$1)/2) - 5) * ($A843-$H843)/9</f>
        <v>48488.888888888891</v>
      </c>
      <c r="S843" s="24">
        <f>MAX(0,Q843*(1+inputs!$B$33)-MAX(0,inputs!$B$31*(R843-inputs!$B$30)))</f>
        <v>43640.573560087898</v>
      </c>
      <c r="T843" s="19">
        <f>$H843+(INT(COLUMN(T$1)/2) - 5) * ($A843-$H843)/9</f>
        <v>55611.111111111109</v>
      </c>
      <c r="U843" s="24">
        <f>MAX(0,S843*(1+inputs!$B$33)-MAX(0,inputs!$B$31*(T843-inputs!$B$30)))</f>
        <v>41106.742163489209</v>
      </c>
      <c r="V843" s="19">
        <f>$H843+(INT(COLUMN(V$1)/2) - 5) * ($A843-$H843)/9</f>
        <v>62733.333333333336</v>
      </c>
      <c r="W843" s="24">
        <f>MAX(0,U843*(1+inputs!$B$33)-MAX(0,inputs!$B$31*(V843-inputs!$B$30)))</f>
        <v>37893.903295941542</v>
      </c>
      <c r="X843" s="19">
        <f>$H843+(INT(COLUMN(X$1)/2) - 5) * ($A843-$H843)/9</f>
        <v>69855.555555555562</v>
      </c>
      <c r="Y843" s="24">
        <f>MAX(0,W843*(1+inputs!$B$33)-MAX(0,inputs!$B$31*(X843-inputs!$B$30)))</f>
        <v>33991.871845380658</v>
      </c>
      <c r="Z843" s="19">
        <f>IF(inputs!$B$27="YES",MAX(0,inputs!$B$31*(X843-inputs!$B$30)),0)</f>
        <v>0</v>
      </c>
      <c r="AA843" s="3">
        <f t="shared" si="57"/>
        <v>29380.25</v>
      </c>
      <c r="AB843" s="1">
        <f t="shared" si="58"/>
        <v>0.42</v>
      </c>
      <c r="AC843" s="8">
        <f t="shared" si="55"/>
        <v>54719.75</v>
      </c>
    </row>
    <row r="844" spans="1:29" x14ac:dyDescent="0.2">
      <c r="A844" s="11">
        <f t="shared" si="56"/>
        <v>84200</v>
      </c>
      <c r="B844" s="15">
        <f>inputs!$C$3-MAX(0,MIN((calculations!A844-inputs!$B$8)*0.5,inputs!$C$3))+IF(AND(inputs!$B$23="YES",A844&lt;=inputs!$B$25),inputs!$B$24,0)</f>
        <v>12570</v>
      </c>
      <c r="C844" s="15">
        <f>MAX(0,MIN(A844-B844,inputs!$C$4)*inputs!$B$3)</f>
        <v>7540</v>
      </c>
      <c r="D844" s="16">
        <f>MAX(0,(MIN(A844,inputs!$C$5)-(inputs!$C$4+B844))*inputs!$B$4)</f>
        <v>13572</v>
      </c>
      <c r="E844" s="16">
        <f>MAX(0, (calculations!A844-inputs!$C$5)*inputs!$B$5)</f>
        <v>0</v>
      </c>
      <c r="F844" s="19">
        <f>MAX(0,inputs!$B$13*(MIN(calculations!A844,inputs!$C$14)-inputs!$C$13))+MAX(0,inputs!$B$14*(calculations!A844-inputs!$C$14))</f>
        <v>5673.85</v>
      </c>
      <c r="G844" s="22">
        <f>MAX(MIN((calculations!A844-inputs!$B$21)/10000,100%),0) * inputs!$B$18</f>
        <v>2636.4</v>
      </c>
      <c r="H844" s="24">
        <f>MIN(inputs!$B$32,A844)</f>
        <v>20000</v>
      </c>
      <c r="I844" s="24">
        <f>inputs!$B$29*(1+inputs!$B$33)-MAX(0,inputs!$B$31*(H844-inputs!$B$30))</f>
        <v>46486.999999999993</v>
      </c>
      <c r="J844" s="19">
        <f>$H844+(INT(COLUMN(J$1)/2) - 5) * ($A844-$H844)/9</f>
        <v>20000</v>
      </c>
      <c r="K844" s="24">
        <f>MAX(0,I844*(1+inputs!$B$33)-MAX(0,inputs!$B$31*(J844-inputs!$B$30)))</f>
        <v>47184.304999999986</v>
      </c>
      <c r="L844" s="19">
        <f>$H844+(INT(COLUMN(L$1)/2) - 5) * ($A844-$H844)/9</f>
        <v>27133.333333333332</v>
      </c>
      <c r="M844" s="24">
        <f>MAX(0,K844*(1+inputs!$B$33)-MAX(0,inputs!$B$31*(L844-inputs!$B$30)))</f>
        <v>47266.629574999977</v>
      </c>
      <c r="N844" s="19">
        <f>$H844+(INT(COLUMN(N$1)/2) - 5) * ($A844-$H844)/9</f>
        <v>34266.666666666664</v>
      </c>
      <c r="O844" s="24">
        <f>MAX(0,M844*(1+inputs!$B$33)-MAX(0,inputs!$B$31*(N844-inputs!$B$30)))</f>
        <v>46708.189018624973</v>
      </c>
      <c r="P844" s="19">
        <f>$H844+(INT(COLUMN(P$1)/2) - 5) * ($A844-$H844)/9</f>
        <v>41400</v>
      </c>
      <c r="Q844" s="24">
        <f>MAX(0,O844*(1+inputs!$B$33)-MAX(0,inputs!$B$31*(P844-inputs!$B$30)))</f>
        <v>45499.37185390434</v>
      </c>
      <c r="R844" s="19">
        <f>$H844+(INT(COLUMN(R$1)/2) - 5) * ($A844-$H844)/9</f>
        <v>48533.333333333328</v>
      </c>
      <c r="S844" s="24">
        <f>MAX(0,Q844*(1+inputs!$B$33)-MAX(0,inputs!$B$31*(R844-inputs!$B$30)))</f>
        <v>43630.422431712897</v>
      </c>
      <c r="T844" s="19">
        <f>$H844+(INT(COLUMN(T$1)/2) - 5) * ($A844-$H844)/9</f>
        <v>55666.666666666664</v>
      </c>
      <c r="U844" s="24">
        <f>MAX(0,S844*(1+inputs!$B$33)-MAX(0,inputs!$B$31*(T844-inputs!$B$30)))</f>
        <v>41091.438768188586</v>
      </c>
      <c r="V844" s="19">
        <f>$H844+(INT(COLUMN(V$1)/2) - 5) * ($A844-$H844)/9</f>
        <v>62800</v>
      </c>
      <c r="W844" s="24">
        <f>MAX(0,U844*(1+inputs!$B$33)-MAX(0,inputs!$B$31*(V844-inputs!$B$30)))</f>
        <v>37872.370349711411</v>
      </c>
      <c r="X844" s="19">
        <f>$H844+(INT(COLUMN(X$1)/2) - 5) * ($A844-$H844)/9</f>
        <v>69933.333333333343</v>
      </c>
      <c r="Y844" s="24">
        <f>MAX(0,W844*(1+inputs!$B$33)-MAX(0,inputs!$B$31*(X844-inputs!$B$30)))</f>
        <v>33963.015904957079</v>
      </c>
      <c r="Z844" s="19">
        <f>IF(inputs!$B$27="YES",MAX(0,inputs!$B$31*(X844-inputs!$B$30)),0)</f>
        <v>0</v>
      </c>
      <c r="AA844" s="3">
        <f t="shared" si="57"/>
        <v>29422.25</v>
      </c>
      <c r="AB844" s="1">
        <f t="shared" si="58"/>
        <v>0.42</v>
      </c>
      <c r="AC844" s="8">
        <f t="shared" si="55"/>
        <v>54777.75</v>
      </c>
    </row>
    <row r="845" spans="1:29" x14ac:dyDescent="0.2">
      <c r="A845" s="11">
        <f t="shared" si="56"/>
        <v>84300</v>
      </c>
      <c r="B845" s="15">
        <f>inputs!$C$3-MAX(0,MIN((calculations!A845-inputs!$B$8)*0.5,inputs!$C$3))+IF(AND(inputs!$B$23="YES",A845&lt;=inputs!$B$25),inputs!$B$24,0)</f>
        <v>12570</v>
      </c>
      <c r="C845" s="15">
        <f>MAX(0,MIN(A845-B845,inputs!$C$4)*inputs!$B$3)</f>
        <v>7540</v>
      </c>
      <c r="D845" s="16">
        <f>MAX(0,(MIN(A845,inputs!$C$5)-(inputs!$C$4+B845))*inputs!$B$4)</f>
        <v>13612</v>
      </c>
      <c r="E845" s="16">
        <f>MAX(0, (calculations!A845-inputs!$C$5)*inputs!$B$5)</f>
        <v>0</v>
      </c>
      <c r="F845" s="19">
        <f>MAX(0,inputs!$B$13*(MIN(calculations!A845,inputs!$C$14)-inputs!$C$13))+MAX(0,inputs!$B$14*(calculations!A845-inputs!$C$14))</f>
        <v>5675.85</v>
      </c>
      <c r="G845" s="22">
        <f>MAX(MIN((calculations!A845-inputs!$B$21)/10000,100%),0) * inputs!$B$18</f>
        <v>2636.4</v>
      </c>
      <c r="H845" s="24">
        <f>MIN(inputs!$B$32,A845)</f>
        <v>20000</v>
      </c>
      <c r="I845" s="24">
        <f>inputs!$B$29*(1+inputs!$B$33)-MAX(0,inputs!$B$31*(H845-inputs!$B$30))</f>
        <v>46486.999999999993</v>
      </c>
      <c r="J845" s="19">
        <f>$H845+(INT(COLUMN(J$1)/2) - 5) * ($A845-$H845)/9</f>
        <v>20000</v>
      </c>
      <c r="K845" s="24">
        <f>MAX(0,I845*(1+inputs!$B$33)-MAX(0,inputs!$B$31*(J845-inputs!$B$30)))</f>
        <v>47184.304999999986</v>
      </c>
      <c r="L845" s="19">
        <f>$H845+(INT(COLUMN(L$1)/2) - 5) * ($A845-$H845)/9</f>
        <v>27144.444444444445</v>
      </c>
      <c r="M845" s="24">
        <f>MAX(0,K845*(1+inputs!$B$33)-MAX(0,inputs!$B$31*(L845-inputs!$B$30)))</f>
        <v>47265.629574999977</v>
      </c>
      <c r="N845" s="19">
        <f>$H845+(INT(COLUMN(N$1)/2) - 5) * ($A845-$H845)/9</f>
        <v>34288.888888888891</v>
      </c>
      <c r="O845" s="24">
        <f>MAX(0,M845*(1+inputs!$B$33)-MAX(0,inputs!$B$31*(N845-inputs!$B$30)))</f>
        <v>46705.174018624974</v>
      </c>
      <c r="P845" s="19">
        <f>$H845+(INT(COLUMN(P$1)/2) - 5) * ($A845-$H845)/9</f>
        <v>41433.333333333328</v>
      </c>
      <c r="Q845" s="24">
        <f>MAX(0,O845*(1+inputs!$B$33)-MAX(0,inputs!$B$31*(P845-inputs!$B$30)))</f>
        <v>45493.311628904339</v>
      </c>
      <c r="R845" s="19">
        <f>$H845+(INT(COLUMN(R$1)/2) - 5) * ($A845-$H845)/9</f>
        <v>48577.777777777781</v>
      </c>
      <c r="S845" s="24">
        <f>MAX(0,Q845*(1+inputs!$B$33)-MAX(0,inputs!$B$31*(R845-inputs!$B$30)))</f>
        <v>43620.271303337897</v>
      </c>
      <c r="T845" s="19">
        <f>$H845+(INT(COLUMN(T$1)/2) - 5) * ($A845-$H845)/9</f>
        <v>55722.222222222219</v>
      </c>
      <c r="U845" s="24">
        <f>MAX(0,S845*(1+inputs!$B$33)-MAX(0,inputs!$B$31*(T845-inputs!$B$30)))</f>
        <v>41076.135372887962</v>
      </c>
      <c r="V845" s="19">
        <f>$H845+(INT(COLUMN(V$1)/2) - 5) * ($A845-$H845)/9</f>
        <v>62866.666666666664</v>
      </c>
      <c r="W845" s="24">
        <f>MAX(0,U845*(1+inputs!$B$33)-MAX(0,inputs!$B$31*(V845-inputs!$B$30)))</f>
        <v>37850.837403481273</v>
      </c>
      <c r="X845" s="19">
        <f>$H845+(INT(COLUMN(X$1)/2) - 5) * ($A845-$H845)/9</f>
        <v>70011.111111111109</v>
      </c>
      <c r="Y845" s="24">
        <f>MAX(0,W845*(1+inputs!$B$33)-MAX(0,inputs!$B$31*(X845-inputs!$B$30)))</f>
        <v>33934.159964533486</v>
      </c>
      <c r="Z845" s="19">
        <f>IF(inputs!$B$27="YES",MAX(0,inputs!$B$31*(X845-inputs!$B$30)),0)</f>
        <v>0</v>
      </c>
      <c r="AA845" s="3">
        <f t="shared" si="57"/>
        <v>29464.25</v>
      </c>
      <c r="AB845" s="1">
        <f t="shared" si="58"/>
        <v>0.42</v>
      </c>
      <c r="AC845" s="8">
        <f t="shared" si="55"/>
        <v>54835.75</v>
      </c>
    </row>
    <row r="846" spans="1:29" x14ac:dyDescent="0.2">
      <c r="A846" s="11">
        <f t="shared" si="56"/>
        <v>84400</v>
      </c>
      <c r="B846" s="15">
        <f>inputs!$C$3-MAX(0,MIN((calculations!A846-inputs!$B$8)*0.5,inputs!$C$3))+IF(AND(inputs!$B$23="YES",A846&lt;=inputs!$B$25),inputs!$B$24,0)</f>
        <v>12570</v>
      </c>
      <c r="C846" s="15">
        <f>MAX(0,MIN(A846-B846,inputs!$C$4)*inputs!$B$3)</f>
        <v>7540</v>
      </c>
      <c r="D846" s="16">
        <f>MAX(0,(MIN(A846,inputs!$C$5)-(inputs!$C$4+B846))*inputs!$B$4)</f>
        <v>13652</v>
      </c>
      <c r="E846" s="16">
        <f>MAX(0, (calculations!A846-inputs!$C$5)*inputs!$B$5)</f>
        <v>0</v>
      </c>
      <c r="F846" s="19">
        <f>MAX(0,inputs!$B$13*(MIN(calculations!A846,inputs!$C$14)-inputs!$C$13))+MAX(0,inputs!$B$14*(calculations!A846-inputs!$C$14))</f>
        <v>5677.85</v>
      </c>
      <c r="G846" s="22">
        <f>MAX(MIN((calculations!A846-inputs!$B$21)/10000,100%),0) * inputs!$B$18</f>
        <v>2636.4</v>
      </c>
      <c r="H846" s="24">
        <f>MIN(inputs!$B$32,A846)</f>
        <v>20000</v>
      </c>
      <c r="I846" s="24">
        <f>inputs!$B$29*(1+inputs!$B$33)-MAX(0,inputs!$B$31*(H846-inputs!$B$30))</f>
        <v>46486.999999999993</v>
      </c>
      <c r="J846" s="19">
        <f>$H846+(INT(COLUMN(J$1)/2) - 5) * ($A846-$H846)/9</f>
        <v>20000</v>
      </c>
      <c r="K846" s="24">
        <f>MAX(0,I846*(1+inputs!$B$33)-MAX(0,inputs!$B$31*(J846-inputs!$B$30)))</f>
        <v>47184.304999999986</v>
      </c>
      <c r="L846" s="19">
        <f>$H846+(INT(COLUMN(L$1)/2) - 5) * ($A846-$H846)/9</f>
        <v>27155.555555555555</v>
      </c>
      <c r="M846" s="24">
        <f>MAX(0,K846*(1+inputs!$B$33)-MAX(0,inputs!$B$31*(L846-inputs!$B$30)))</f>
        <v>47264.629574999977</v>
      </c>
      <c r="N846" s="19">
        <f>$H846+(INT(COLUMN(N$1)/2) - 5) * ($A846-$H846)/9</f>
        <v>34311.111111111109</v>
      </c>
      <c r="O846" s="24">
        <f>MAX(0,M846*(1+inputs!$B$33)-MAX(0,inputs!$B$31*(N846-inputs!$B$30)))</f>
        <v>46702.159018624967</v>
      </c>
      <c r="P846" s="19">
        <f>$H846+(INT(COLUMN(P$1)/2) - 5) * ($A846-$H846)/9</f>
        <v>41466.666666666672</v>
      </c>
      <c r="Q846" s="24">
        <f>MAX(0,O846*(1+inputs!$B$33)-MAX(0,inputs!$B$31*(P846-inputs!$B$30)))</f>
        <v>45487.251403904338</v>
      </c>
      <c r="R846" s="19">
        <f>$H846+(INT(COLUMN(R$1)/2) - 5) * ($A846-$H846)/9</f>
        <v>48622.222222222219</v>
      </c>
      <c r="S846" s="24">
        <f>MAX(0,Q846*(1+inputs!$B$33)-MAX(0,inputs!$B$31*(R846-inputs!$B$30)))</f>
        <v>43610.120174962896</v>
      </c>
      <c r="T846" s="19">
        <f>$H846+(INT(COLUMN(T$1)/2) - 5) * ($A846-$H846)/9</f>
        <v>55777.777777777781</v>
      </c>
      <c r="U846" s="24">
        <f>MAX(0,S846*(1+inputs!$B$33)-MAX(0,inputs!$B$31*(T846-inputs!$B$30)))</f>
        <v>41060.831977587331</v>
      </c>
      <c r="V846" s="19">
        <f>$H846+(INT(COLUMN(V$1)/2) - 5) * ($A846-$H846)/9</f>
        <v>62933.333333333336</v>
      </c>
      <c r="W846" s="24">
        <f>MAX(0,U846*(1+inputs!$B$33)-MAX(0,inputs!$B$31*(V846-inputs!$B$30)))</f>
        <v>37829.304457251135</v>
      </c>
      <c r="X846" s="19">
        <f>$H846+(INT(COLUMN(X$1)/2) - 5) * ($A846-$H846)/9</f>
        <v>70088.888888888891</v>
      </c>
      <c r="Y846" s="24">
        <f>MAX(0,W846*(1+inputs!$B$33)-MAX(0,inputs!$B$31*(X846-inputs!$B$30)))</f>
        <v>33905.304024109893</v>
      </c>
      <c r="Z846" s="19">
        <f>IF(inputs!$B$27="YES",MAX(0,inputs!$B$31*(X846-inputs!$B$30)),0)</f>
        <v>0</v>
      </c>
      <c r="AA846" s="3">
        <f t="shared" si="57"/>
        <v>29506.25</v>
      </c>
      <c r="AB846" s="1">
        <f t="shared" si="58"/>
        <v>0.42</v>
      </c>
      <c r="AC846" s="8">
        <f t="shared" si="55"/>
        <v>54893.75</v>
      </c>
    </row>
    <row r="847" spans="1:29" x14ac:dyDescent="0.2">
      <c r="A847" s="11">
        <f t="shared" si="56"/>
        <v>84500</v>
      </c>
      <c r="B847" s="15">
        <f>inputs!$C$3-MAX(0,MIN((calculations!A847-inputs!$B$8)*0.5,inputs!$C$3))+IF(AND(inputs!$B$23="YES",A847&lt;=inputs!$B$25),inputs!$B$24,0)</f>
        <v>12570</v>
      </c>
      <c r="C847" s="15">
        <f>MAX(0,MIN(A847-B847,inputs!$C$4)*inputs!$B$3)</f>
        <v>7540</v>
      </c>
      <c r="D847" s="16">
        <f>MAX(0,(MIN(A847,inputs!$C$5)-(inputs!$C$4+B847))*inputs!$B$4)</f>
        <v>13692</v>
      </c>
      <c r="E847" s="16">
        <f>MAX(0, (calculations!A847-inputs!$C$5)*inputs!$B$5)</f>
        <v>0</v>
      </c>
      <c r="F847" s="19">
        <f>MAX(0,inputs!$B$13*(MIN(calculations!A847,inputs!$C$14)-inputs!$C$13))+MAX(0,inputs!$B$14*(calculations!A847-inputs!$C$14))</f>
        <v>5679.85</v>
      </c>
      <c r="G847" s="22">
        <f>MAX(MIN((calculations!A847-inputs!$B$21)/10000,100%),0) * inputs!$B$18</f>
        <v>2636.4</v>
      </c>
      <c r="H847" s="24">
        <f>MIN(inputs!$B$32,A847)</f>
        <v>20000</v>
      </c>
      <c r="I847" s="24">
        <f>inputs!$B$29*(1+inputs!$B$33)-MAX(0,inputs!$B$31*(H847-inputs!$B$30))</f>
        <v>46486.999999999993</v>
      </c>
      <c r="J847" s="19">
        <f>$H847+(INT(COLUMN(J$1)/2) - 5) * ($A847-$H847)/9</f>
        <v>20000</v>
      </c>
      <c r="K847" s="24">
        <f>MAX(0,I847*(1+inputs!$B$33)-MAX(0,inputs!$B$31*(J847-inputs!$B$30)))</f>
        <v>47184.304999999986</v>
      </c>
      <c r="L847" s="19">
        <f>$H847+(INT(COLUMN(L$1)/2) - 5) * ($A847-$H847)/9</f>
        <v>27166.666666666668</v>
      </c>
      <c r="M847" s="24">
        <f>MAX(0,K847*(1+inputs!$B$33)-MAX(0,inputs!$B$31*(L847-inputs!$B$30)))</f>
        <v>47263.629574999977</v>
      </c>
      <c r="N847" s="19">
        <f>$H847+(INT(COLUMN(N$1)/2) - 5) * ($A847-$H847)/9</f>
        <v>34333.333333333336</v>
      </c>
      <c r="O847" s="24">
        <f>MAX(0,M847*(1+inputs!$B$33)-MAX(0,inputs!$B$31*(N847-inputs!$B$30)))</f>
        <v>46699.144018624967</v>
      </c>
      <c r="P847" s="19">
        <f>$H847+(INT(COLUMN(P$1)/2) - 5) * ($A847-$H847)/9</f>
        <v>41500</v>
      </c>
      <c r="Q847" s="24">
        <f>MAX(0,O847*(1+inputs!$B$33)-MAX(0,inputs!$B$31*(P847-inputs!$B$30)))</f>
        <v>45481.191178904337</v>
      </c>
      <c r="R847" s="19">
        <f>$H847+(INT(COLUMN(R$1)/2) - 5) * ($A847-$H847)/9</f>
        <v>48666.666666666672</v>
      </c>
      <c r="S847" s="24">
        <f>MAX(0,Q847*(1+inputs!$B$33)-MAX(0,inputs!$B$31*(R847-inputs!$B$30)))</f>
        <v>43599.969046587896</v>
      </c>
      <c r="T847" s="19">
        <f>$H847+(INT(COLUMN(T$1)/2) - 5) * ($A847-$H847)/9</f>
        <v>55833.333333333336</v>
      </c>
      <c r="U847" s="24">
        <f>MAX(0,S847*(1+inputs!$B$33)-MAX(0,inputs!$B$31*(T847-inputs!$B$30)))</f>
        <v>41045.528582286708</v>
      </c>
      <c r="V847" s="19">
        <f>$H847+(INT(COLUMN(V$1)/2) - 5) * ($A847-$H847)/9</f>
        <v>63000</v>
      </c>
      <c r="W847" s="24">
        <f>MAX(0,U847*(1+inputs!$B$33)-MAX(0,inputs!$B$31*(V847-inputs!$B$30)))</f>
        <v>37807.771511021005</v>
      </c>
      <c r="X847" s="19">
        <f>$H847+(INT(COLUMN(X$1)/2) - 5) * ($A847-$H847)/9</f>
        <v>70166.666666666657</v>
      </c>
      <c r="Y847" s="24">
        <f>MAX(0,W847*(1+inputs!$B$33)-MAX(0,inputs!$B$31*(X847-inputs!$B$30)))</f>
        <v>33876.448083686322</v>
      </c>
      <c r="Z847" s="19">
        <f>IF(inputs!$B$27="YES",MAX(0,inputs!$B$31*(X847-inputs!$B$30)),0)</f>
        <v>0</v>
      </c>
      <c r="AA847" s="3">
        <f t="shared" si="57"/>
        <v>29548.25</v>
      </c>
      <c r="AB847" s="1">
        <f t="shared" si="58"/>
        <v>0.42</v>
      </c>
      <c r="AC847" s="8">
        <f t="shared" si="55"/>
        <v>54951.75</v>
      </c>
    </row>
    <row r="848" spans="1:29" x14ac:dyDescent="0.2">
      <c r="A848" s="11">
        <f t="shared" si="56"/>
        <v>84600</v>
      </c>
      <c r="B848" s="15">
        <f>inputs!$C$3-MAX(0,MIN((calculations!A848-inputs!$B$8)*0.5,inputs!$C$3))+IF(AND(inputs!$B$23="YES",A848&lt;=inputs!$B$25),inputs!$B$24,0)</f>
        <v>12570</v>
      </c>
      <c r="C848" s="15">
        <f>MAX(0,MIN(A848-B848,inputs!$C$4)*inputs!$B$3)</f>
        <v>7540</v>
      </c>
      <c r="D848" s="16">
        <f>MAX(0,(MIN(A848,inputs!$C$5)-(inputs!$C$4+B848))*inputs!$B$4)</f>
        <v>13732</v>
      </c>
      <c r="E848" s="16">
        <f>MAX(0, (calculations!A848-inputs!$C$5)*inputs!$B$5)</f>
        <v>0</v>
      </c>
      <c r="F848" s="19">
        <f>MAX(0,inputs!$B$13*(MIN(calculations!A848,inputs!$C$14)-inputs!$C$13))+MAX(0,inputs!$B$14*(calculations!A848-inputs!$C$14))</f>
        <v>5681.85</v>
      </c>
      <c r="G848" s="22">
        <f>MAX(MIN((calculations!A848-inputs!$B$21)/10000,100%),0) * inputs!$B$18</f>
        <v>2636.4</v>
      </c>
      <c r="H848" s="24">
        <f>MIN(inputs!$B$32,A848)</f>
        <v>20000</v>
      </c>
      <c r="I848" s="24">
        <f>inputs!$B$29*(1+inputs!$B$33)-MAX(0,inputs!$B$31*(H848-inputs!$B$30))</f>
        <v>46486.999999999993</v>
      </c>
      <c r="J848" s="19">
        <f>$H848+(INT(COLUMN(J$1)/2) - 5) * ($A848-$H848)/9</f>
        <v>20000</v>
      </c>
      <c r="K848" s="24">
        <f>MAX(0,I848*(1+inputs!$B$33)-MAX(0,inputs!$B$31*(J848-inputs!$B$30)))</f>
        <v>47184.304999999986</v>
      </c>
      <c r="L848" s="19">
        <f>$H848+(INT(COLUMN(L$1)/2) - 5) * ($A848-$H848)/9</f>
        <v>27177.777777777777</v>
      </c>
      <c r="M848" s="24">
        <f>MAX(0,K848*(1+inputs!$B$33)-MAX(0,inputs!$B$31*(L848-inputs!$B$30)))</f>
        <v>47262.629574999977</v>
      </c>
      <c r="N848" s="19">
        <f>$H848+(INT(COLUMN(N$1)/2) - 5) * ($A848-$H848)/9</f>
        <v>34355.555555555555</v>
      </c>
      <c r="O848" s="24">
        <f>MAX(0,M848*(1+inputs!$B$33)-MAX(0,inputs!$B$31*(N848-inputs!$B$30)))</f>
        <v>46696.129018624968</v>
      </c>
      <c r="P848" s="19">
        <f>$H848+(INT(COLUMN(P$1)/2) - 5) * ($A848-$H848)/9</f>
        <v>41533.333333333328</v>
      </c>
      <c r="Q848" s="24">
        <f>MAX(0,O848*(1+inputs!$B$33)-MAX(0,inputs!$B$31*(P848-inputs!$B$30)))</f>
        <v>45475.130953904336</v>
      </c>
      <c r="R848" s="19">
        <f>$H848+(INT(COLUMN(R$1)/2) - 5) * ($A848-$H848)/9</f>
        <v>48711.111111111109</v>
      </c>
      <c r="S848" s="24">
        <f>MAX(0,Q848*(1+inputs!$B$33)-MAX(0,inputs!$B$31*(R848-inputs!$B$30)))</f>
        <v>43589.817918212895</v>
      </c>
      <c r="T848" s="19">
        <f>$H848+(INT(COLUMN(T$1)/2) - 5) * ($A848-$H848)/9</f>
        <v>55888.888888888891</v>
      </c>
      <c r="U848" s="24">
        <f>MAX(0,S848*(1+inputs!$B$33)-MAX(0,inputs!$B$31*(T848-inputs!$B$30)))</f>
        <v>41030.225186986085</v>
      </c>
      <c r="V848" s="19">
        <f>$H848+(INT(COLUMN(V$1)/2) - 5) * ($A848-$H848)/9</f>
        <v>63066.666666666664</v>
      </c>
      <c r="W848" s="24">
        <f>MAX(0,U848*(1+inputs!$B$33)-MAX(0,inputs!$B$31*(V848-inputs!$B$30)))</f>
        <v>37786.238564790867</v>
      </c>
      <c r="X848" s="19">
        <f>$H848+(INT(COLUMN(X$1)/2) - 5) * ($A848-$H848)/9</f>
        <v>70244.444444444438</v>
      </c>
      <c r="Y848" s="24">
        <f>MAX(0,W848*(1+inputs!$B$33)-MAX(0,inputs!$B$31*(X848-inputs!$B$30)))</f>
        <v>33847.592143262722</v>
      </c>
      <c r="Z848" s="19">
        <f>IF(inputs!$B$27="YES",MAX(0,inputs!$B$31*(X848-inputs!$B$30)),0)</f>
        <v>0</v>
      </c>
      <c r="AA848" s="3">
        <f t="shared" si="57"/>
        <v>29590.25</v>
      </c>
      <c r="AB848" s="1">
        <f t="shared" si="58"/>
        <v>0.42</v>
      </c>
      <c r="AC848" s="8">
        <f t="shared" si="55"/>
        <v>55009.75</v>
      </c>
    </row>
    <row r="849" spans="1:29" x14ac:dyDescent="0.2">
      <c r="A849" s="11">
        <f t="shared" si="56"/>
        <v>84700</v>
      </c>
      <c r="B849" s="15">
        <f>inputs!$C$3-MAX(0,MIN((calculations!A849-inputs!$B$8)*0.5,inputs!$C$3))+IF(AND(inputs!$B$23="YES",A849&lt;=inputs!$B$25),inputs!$B$24,0)</f>
        <v>12570</v>
      </c>
      <c r="C849" s="15">
        <f>MAX(0,MIN(A849-B849,inputs!$C$4)*inputs!$B$3)</f>
        <v>7540</v>
      </c>
      <c r="D849" s="16">
        <f>MAX(0,(MIN(A849,inputs!$C$5)-(inputs!$C$4+B849))*inputs!$B$4)</f>
        <v>13772</v>
      </c>
      <c r="E849" s="16">
        <f>MAX(0, (calculations!A849-inputs!$C$5)*inputs!$B$5)</f>
        <v>0</v>
      </c>
      <c r="F849" s="19">
        <f>MAX(0,inputs!$B$13*(MIN(calculations!A849,inputs!$C$14)-inputs!$C$13))+MAX(0,inputs!$B$14*(calculations!A849-inputs!$C$14))</f>
        <v>5683.85</v>
      </c>
      <c r="G849" s="22">
        <f>MAX(MIN((calculations!A849-inputs!$B$21)/10000,100%),0) * inputs!$B$18</f>
        <v>2636.4</v>
      </c>
      <c r="H849" s="24">
        <f>MIN(inputs!$B$32,A849)</f>
        <v>20000</v>
      </c>
      <c r="I849" s="24">
        <f>inputs!$B$29*(1+inputs!$B$33)-MAX(0,inputs!$B$31*(H849-inputs!$B$30))</f>
        <v>46486.999999999993</v>
      </c>
      <c r="J849" s="19">
        <f>$H849+(INT(COLUMN(J$1)/2) - 5) * ($A849-$H849)/9</f>
        <v>20000</v>
      </c>
      <c r="K849" s="24">
        <f>MAX(0,I849*(1+inputs!$B$33)-MAX(0,inputs!$B$31*(J849-inputs!$B$30)))</f>
        <v>47184.304999999986</v>
      </c>
      <c r="L849" s="19">
        <f>$H849+(INT(COLUMN(L$1)/2) - 5) * ($A849-$H849)/9</f>
        <v>27188.888888888891</v>
      </c>
      <c r="M849" s="24">
        <f>MAX(0,K849*(1+inputs!$B$33)-MAX(0,inputs!$B$31*(L849-inputs!$B$30)))</f>
        <v>47261.629574999977</v>
      </c>
      <c r="N849" s="19">
        <f>$H849+(INT(COLUMN(N$1)/2) - 5) * ($A849-$H849)/9</f>
        <v>34377.777777777781</v>
      </c>
      <c r="O849" s="24">
        <f>MAX(0,M849*(1+inputs!$B$33)-MAX(0,inputs!$B$31*(N849-inputs!$B$30)))</f>
        <v>46693.114018624969</v>
      </c>
      <c r="P849" s="19">
        <f>$H849+(INT(COLUMN(P$1)/2) - 5) * ($A849-$H849)/9</f>
        <v>41566.666666666672</v>
      </c>
      <c r="Q849" s="24">
        <f>MAX(0,O849*(1+inputs!$B$33)-MAX(0,inputs!$B$31*(P849-inputs!$B$30)))</f>
        <v>45469.070728904335</v>
      </c>
      <c r="R849" s="19">
        <f>$H849+(INT(COLUMN(R$1)/2) - 5) * ($A849-$H849)/9</f>
        <v>48755.555555555555</v>
      </c>
      <c r="S849" s="24">
        <f>MAX(0,Q849*(1+inputs!$B$33)-MAX(0,inputs!$B$31*(R849-inputs!$B$30)))</f>
        <v>43579.666789837895</v>
      </c>
      <c r="T849" s="19">
        <f>$H849+(INT(COLUMN(T$1)/2) - 5) * ($A849-$H849)/9</f>
        <v>55944.444444444445</v>
      </c>
      <c r="U849" s="24">
        <f>MAX(0,S849*(1+inputs!$B$33)-MAX(0,inputs!$B$31*(T849-inputs!$B$30)))</f>
        <v>41014.921791685454</v>
      </c>
      <c r="V849" s="19">
        <f>$H849+(INT(COLUMN(V$1)/2) - 5) * ($A849-$H849)/9</f>
        <v>63133.333333333336</v>
      </c>
      <c r="W849" s="24">
        <f>MAX(0,U849*(1+inputs!$B$33)-MAX(0,inputs!$B$31*(V849-inputs!$B$30)))</f>
        <v>37764.705618560729</v>
      </c>
      <c r="X849" s="19">
        <f>$H849+(INT(COLUMN(X$1)/2) - 5) * ($A849-$H849)/9</f>
        <v>70322.222222222219</v>
      </c>
      <c r="Y849" s="24">
        <f>MAX(0,W849*(1+inputs!$B$33)-MAX(0,inputs!$B$31*(X849-inputs!$B$30)))</f>
        <v>33818.736202839136</v>
      </c>
      <c r="Z849" s="19">
        <f>IF(inputs!$B$27="YES",MAX(0,inputs!$B$31*(X849-inputs!$B$30)),0)</f>
        <v>0</v>
      </c>
      <c r="AA849" s="3">
        <f t="shared" si="57"/>
        <v>29632.25</v>
      </c>
      <c r="AB849" s="1">
        <f t="shared" si="58"/>
        <v>0.42</v>
      </c>
      <c r="AC849" s="8">
        <f t="shared" si="55"/>
        <v>55067.75</v>
      </c>
    </row>
    <row r="850" spans="1:29" x14ac:dyDescent="0.2">
      <c r="A850" s="11">
        <f t="shared" si="56"/>
        <v>84800</v>
      </c>
      <c r="B850" s="15">
        <f>inputs!$C$3-MAX(0,MIN((calculations!A850-inputs!$B$8)*0.5,inputs!$C$3))+IF(AND(inputs!$B$23="YES",A850&lt;=inputs!$B$25),inputs!$B$24,0)</f>
        <v>12570</v>
      </c>
      <c r="C850" s="15">
        <f>MAX(0,MIN(A850-B850,inputs!$C$4)*inputs!$B$3)</f>
        <v>7540</v>
      </c>
      <c r="D850" s="16">
        <f>MAX(0,(MIN(A850,inputs!$C$5)-(inputs!$C$4+B850))*inputs!$B$4)</f>
        <v>13812</v>
      </c>
      <c r="E850" s="16">
        <f>MAX(0, (calculations!A850-inputs!$C$5)*inputs!$B$5)</f>
        <v>0</v>
      </c>
      <c r="F850" s="19">
        <f>MAX(0,inputs!$B$13*(MIN(calculations!A850,inputs!$C$14)-inputs!$C$13))+MAX(0,inputs!$B$14*(calculations!A850-inputs!$C$14))</f>
        <v>5685.85</v>
      </c>
      <c r="G850" s="22">
        <f>MAX(MIN((calculations!A850-inputs!$B$21)/10000,100%),0) * inputs!$B$18</f>
        <v>2636.4</v>
      </c>
      <c r="H850" s="24">
        <f>MIN(inputs!$B$32,A850)</f>
        <v>20000</v>
      </c>
      <c r="I850" s="24">
        <f>inputs!$B$29*(1+inputs!$B$33)-MAX(0,inputs!$B$31*(H850-inputs!$B$30))</f>
        <v>46486.999999999993</v>
      </c>
      <c r="J850" s="19">
        <f>$H850+(INT(COLUMN(J$1)/2) - 5) * ($A850-$H850)/9</f>
        <v>20000</v>
      </c>
      <c r="K850" s="24">
        <f>MAX(0,I850*(1+inputs!$B$33)-MAX(0,inputs!$B$31*(J850-inputs!$B$30)))</f>
        <v>47184.304999999986</v>
      </c>
      <c r="L850" s="19">
        <f>$H850+(INT(COLUMN(L$1)/2) - 5) * ($A850-$H850)/9</f>
        <v>27200</v>
      </c>
      <c r="M850" s="24">
        <f>MAX(0,K850*(1+inputs!$B$33)-MAX(0,inputs!$B$31*(L850-inputs!$B$30)))</f>
        <v>47260.629574999977</v>
      </c>
      <c r="N850" s="19">
        <f>$H850+(INT(COLUMN(N$1)/2) - 5) * ($A850-$H850)/9</f>
        <v>34400</v>
      </c>
      <c r="O850" s="24">
        <f>MAX(0,M850*(1+inputs!$B$33)-MAX(0,inputs!$B$31*(N850-inputs!$B$30)))</f>
        <v>46690.099018624969</v>
      </c>
      <c r="P850" s="19">
        <f>$H850+(INT(COLUMN(P$1)/2) - 5) * ($A850-$H850)/9</f>
        <v>41600</v>
      </c>
      <c r="Q850" s="24">
        <f>MAX(0,O850*(1+inputs!$B$33)-MAX(0,inputs!$B$31*(P850-inputs!$B$30)))</f>
        <v>45463.010503904334</v>
      </c>
      <c r="R850" s="19">
        <f>$H850+(INT(COLUMN(R$1)/2) - 5) * ($A850-$H850)/9</f>
        <v>48800</v>
      </c>
      <c r="S850" s="24">
        <f>MAX(0,Q850*(1+inputs!$B$33)-MAX(0,inputs!$B$31*(R850-inputs!$B$30)))</f>
        <v>43569.515661462894</v>
      </c>
      <c r="T850" s="19">
        <f>$H850+(INT(COLUMN(T$1)/2) - 5) * ($A850-$H850)/9</f>
        <v>56000</v>
      </c>
      <c r="U850" s="24">
        <f>MAX(0,S850*(1+inputs!$B$33)-MAX(0,inputs!$B$31*(T850-inputs!$B$30)))</f>
        <v>40999.618396384831</v>
      </c>
      <c r="V850" s="19">
        <f>$H850+(INT(COLUMN(V$1)/2) - 5) * ($A850-$H850)/9</f>
        <v>63200</v>
      </c>
      <c r="W850" s="24">
        <f>MAX(0,U850*(1+inputs!$B$33)-MAX(0,inputs!$B$31*(V850-inputs!$B$30)))</f>
        <v>37743.172672330598</v>
      </c>
      <c r="X850" s="19">
        <f>$H850+(INT(COLUMN(X$1)/2) - 5) * ($A850-$H850)/9</f>
        <v>70400</v>
      </c>
      <c r="Y850" s="24">
        <f>MAX(0,W850*(1+inputs!$B$33)-MAX(0,inputs!$B$31*(X850-inputs!$B$30)))</f>
        <v>33789.880262415551</v>
      </c>
      <c r="Z850" s="19">
        <f>IF(inputs!$B$27="YES",MAX(0,inputs!$B$31*(X850-inputs!$B$30)),0)</f>
        <v>0</v>
      </c>
      <c r="AA850" s="3">
        <f t="shared" si="57"/>
        <v>29674.25</v>
      </c>
      <c r="AB850" s="1">
        <f t="shared" si="58"/>
        <v>0.42</v>
      </c>
      <c r="AC850" s="8">
        <f t="shared" si="55"/>
        <v>55125.75</v>
      </c>
    </row>
    <row r="851" spans="1:29" x14ac:dyDescent="0.2">
      <c r="A851" s="11">
        <f t="shared" si="56"/>
        <v>84900</v>
      </c>
      <c r="B851" s="15">
        <f>inputs!$C$3-MAX(0,MIN((calculations!A851-inputs!$B$8)*0.5,inputs!$C$3))+IF(AND(inputs!$B$23="YES",A851&lt;=inputs!$B$25),inputs!$B$24,0)</f>
        <v>12570</v>
      </c>
      <c r="C851" s="15">
        <f>MAX(0,MIN(A851-B851,inputs!$C$4)*inputs!$B$3)</f>
        <v>7540</v>
      </c>
      <c r="D851" s="16">
        <f>MAX(0,(MIN(A851,inputs!$C$5)-(inputs!$C$4+B851))*inputs!$B$4)</f>
        <v>13852</v>
      </c>
      <c r="E851" s="16">
        <f>MAX(0, (calculations!A851-inputs!$C$5)*inputs!$B$5)</f>
        <v>0</v>
      </c>
      <c r="F851" s="19">
        <f>MAX(0,inputs!$B$13*(MIN(calculations!A851,inputs!$C$14)-inputs!$C$13))+MAX(0,inputs!$B$14*(calculations!A851-inputs!$C$14))</f>
        <v>5687.85</v>
      </c>
      <c r="G851" s="22">
        <f>MAX(MIN((calculations!A851-inputs!$B$21)/10000,100%),0) * inputs!$B$18</f>
        <v>2636.4</v>
      </c>
      <c r="H851" s="24">
        <f>MIN(inputs!$B$32,A851)</f>
        <v>20000</v>
      </c>
      <c r="I851" s="24">
        <f>inputs!$B$29*(1+inputs!$B$33)-MAX(0,inputs!$B$31*(H851-inputs!$B$30))</f>
        <v>46486.999999999993</v>
      </c>
      <c r="J851" s="19">
        <f>$H851+(INT(COLUMN(J$1)/2) - 5) * ($A851-$H851)/9</f>
        <v>20000</v>
      </c>
      <c r="K851" s="24">
        <f>MAX(0,I851*(1+inputs!$B$33)-MAX(0,inputs!$B$31*(J851-inputs!$B$30)))</f>
        <v>47184.304999999986</v>
      </c>
      <c r="L851" s="19">
        <f>$H851+(INT(COLUMN(L$1)/2) - 5) * ($A851-$H851)/9</f>
        <v>27211.111111111109</v>
      </c>
      <c r="M851" s="24">
        <f>MAX(0,K851*(1+inputs!$B$33)-MAX(0,inputs!$B$31*(L851-inputs!$B$30)))</f>
        <v>47259.629574999977</v>
      </c>
      <c r="N851" s="19">
        <f>$H851+(INT(COLUMN(N$1)/2) - 5) * ($A851-$H851)/9</f>
        <v>34422.222222222219</v>
      </c>
      <c r="O851" s="24">
        <f>MAX(0,M851*(1+inputs!$B$33)-MAX(0,inputs!$B$31*(N851-inputs!$B$30)))</f>
        <v>46687.08401862497</v>
      </c>
      <c r="P851" s="19">
        <f>$H851+(INT(COLUMN(P$1)/2) - 5) * ($A851-$H851)/9</f>
        <v>41633.333333333328</v>
      </c>
      <c r="Q851" s="24">
        <f>MAX(0,O851*(1+inputs!$B$33)-MAX(0,inputs!$B$31*(P851-inputs!$B$30)))</f>
        <v>45456.95027890434</v>
      </c>
      <c r="R851" s="19">
        <f>$H851+(INT(COLUMN(R$1)/2) - 5) * ($A851-$H851)/9</f>
        <v>48844.444444444445</v>
      </c>
      <c r="S851" s="24">
        <f>MAX(0,Q851*(1+inputs!$B$33)-MAX(0,inputs!$B$31*(R851-inputs!$B$30)))</f>
        <v>43559.364533087901</v>
      </c>
      <c r="T851" s="19">
        <f>$H851+(INT(COLUMN(T$1)/2) - 5) * ($A851-$H851)/9</f>
        <v>56055.555555555555</v>
      </c>
      <c r="U851" s="24">
        <f>MAX(0,S851*(1+inputs!$B$33)-MAX(0,inputs!$B$31*(T851-inputs!$B$30)))</f>
        <v>40984.315001084215</v>
      </c>
      <c r="V851" s="19">
        <f>$H851+(INT(COLUMN(V$1)/2) - 5) * ($A851-$H851)/9</f>
        <v>63266.666666666664</v>
      </c>
      <c r="W851" s="24">
        <f>MAX(0,U851*(1+inputs!$B$33)-MAX(0,inputs!$B$31*(V851-inputs!$B$30)))</f>
        <v>37721.639726100475</v>
      </c>
      <c r="X851" s="19">
        <f>$H851+(INT(COLUMN(X$1)/2) - 5) * ($A851-$H851)/9</f>
        <v>70477.777777777781</v>
      </c>
      <c r="Y851" s="24">
        <f>MAX(0,W851*(1+inputs!$B$33)-MAX(0,inputs!$B$31*(X851-inputs!$B$30)))</f>
        <v>33761.024321991979</v>
      </c>
      <c r="Z851" s="19">
        <f>IF(inputs!$B$27="YES",MAX(0,inputs!$B$31*(X851-inputs!$B$30)),0)</f>
        <v>0</v>
      </c>
      <c r="AA851" s="3">
        <f t="shared" si="57"/>
        <v>29716.25</v>
      </c>
      <c r="AB851" s="1">
        <f t="shared" si="58"/>
        <v>0.42</v>
      </c>
      <c r="AC851" s="8">
        <f t="shared" si="55"/>
        <v>55183.75</v>
      </c>
    </row>
    <row r="852" spans="1:29" x14ac:dyDescent="0.2">
      <c r="A852" s="11">
        <f t="shared" si="56"/>
        <v>85000</v>
      </c>
      <c r="B852" s="15">
        <f>inputs!$C$3-MAX(0,MIN((calculations!A852-inputs!$B$8)*0.5,inputs!$C$3))+IF(AND(inputs!$B$23="YES",A852&lt;=inputs!$B$25),inputs!$B$24,0)</f>
        <v>12570</v>
      </c>
      <c r="C852" s="15">
        <f>MAX(0,MIN(A852-B852,inputs!$C$4)*inputs!$B$3)</f>
        <v>7540</v>
      </c>
      <c r="D852" s="16">
        <f>MAX(0,(MIN(A852,inputs!$C$5)-(inputs!$C$4+B852))*inputs!$B$4)</f>
        <v>13892</v>
      </c>
      <c r="E852" s="16">
        <f>MAX(0, (calculations!A852-inputs!$C$5)*inputs!$B$5)</f>
        <v>0</v>
      </c>
      <c r="F852" s="19">
        <f>MAX(0,inputs!$B$13*(MIN(calculations!A852,inputs!$C$14)-inputs!$C$13))+MAX(0,inputs!$B$14*(calculations!A852-inputs!$C$14))</f>
        <v>5689.85</v>
      </c>
      <c r="G852" s="22">
        <f>MAX(MIN((calculations!A852-inputs!$B$21)/10000,100%),0) * inputs!$B$18</f>
        <v>2636.4</v>
      </c>
      <c r="H852" s="24">
        <f>MIN(inputs!$B$32,A852)</f>
        <v>20000</v>
      </c>
      <c r="I852" s="24">
        <f>inputs!$B$29*(1+inputs!$B$33)-MAX(0,inputs!$B$31*(H852-inputs!$B$30))</f>
        <v>46486.999999999993</v>
      </c>
      <c r="J852" s="19">
        <f>$H852+(INT(COLUMN(J$1)/2) - 5) * ($A852-$H852)/9</f>
        <v>20000</v>
      </c>
      <c r="K852" s="24">
        <f>MAX(0,I852*(1+inputs!$B$33)-MAX(0,inputs!$B$31*(J852-inputs!$B$30)))</f>
        <v>47184.304999999986</v>
      </c>
      <c r="L852" s="19">
        <f>$H852+(INT(COLUMN(L$1)/2) - 5) * ($A852-$H852)/9</f>
        <v>27222.222222222223</v>
      </c>
      <c r="M852" s="24">
        <f>MAX(0,K852*(1+inputs!$B$33)-MAX(0,inputs!$B$31*(L852-inputs!$B$30)))</f>
        <v>47258.629574999977</v>
      </c>
      <c r="N852" s="19">
        <f>$H852+(INT(COLUMN(N$1)/2) - 5) * ($A852-$H852)/9</f>
        <v>34444.444444444445</v>
      </c>
      <c r="O852" s="24">
        <f>MAX(0,M852*(1+inputs!$B$33)-MAX(0,inputs!$B$31*(N852-inputs!$B$30)))</f>
        <v>46684.06901862497</v>
      </c>
      <c r="P852" s="19">
        <f>$H852+(INT(COLUMN(P$1)/2) - 5) * ($A852-$H852)/9</f>
        <v>41666.666666666672</v>
      </c>
      <c r="Q852" s="24">
        <f>MAX(0,O852*(1+inputs!$B$33)-MAX(0,inputs!$B$31*(P852-inputs!$B$30)))</f>
        <v>45450.890053904339</v>
      </c>
      <c r="R852" s="19">
        <f>$H852+(INT(COLUMN(R$1)/2) - 5) * ($A852-$H852)/9</f>
        <v>48888.888888888891</v>
      </c>
      <c r="S852" s="24">
        <f>MAX(0,Q852*(1+inputs!$B$33)-MAX(0,inputs!$B$31*(R852-inputs!$B$30)))</f>
        <v>43549.2134047129</v>
      </c>
      <c r="T852" s="19">
        <f>$H852+(INT(COLUMN(T$1)/2) - 5) * ($A852-$H852)/9</f>
        <v>56111.111111111109</v>
      </c>
      <c r="U852" s="24">
        <f>MAX(0,S852*(1+inputs!$B$33)-MAX(0,inputs!$B$31*(T852-inputs!$B$30)))</f>
        <v>40969.011605783584</v>
      </c>
      <c r="V852" s="19">
        <f>$H852+(INT(COLUMN(V$1)/2) - 5) * ($A852-$H852)/9</f>
        <v>63333.333333333336</v>
      </c>
      <c r="W852" s="24">
        <f>MAX(0,U852*(1+inputs!$B$33)-MAX(0,inputs!$B$31*(V852-inputs!$B$30)))</f>
        <v>37700.10677987033</v>
      </c>
      <c r="X852" s="19">
        <f>$H852+(INT(COLUMN(X$1)/2) - 5) * ($A852-$H852)/9</f>
        <v>70555.555555555562</v>
      </c>
      <c r="Y852" s="24">
        <f>MAX(0,W852*(1+inputs!$B$33)-MAX(0,inputs!$B$31*(X852-inputs!$B$30)))</f>
        <v>33732.168381568379</v>
      </c>
      <c r="Z852" s="19">
        <f>IF(inputs!$B$27="YES",MAX(0,inputs!$B$31*(X852-inputs!$B$30)),0)</f>
        <v>0</v>
      </c>
      <c r="AA852" s="3">
        <f t="shared" si="57"/>
        <v>29758.25</v>
      </c>
      <c r="AB852" s="1">
        <f t="shared" si="58"/>
        <v>0.42</v>
      </c>
      <c r="AC852" s="8">
        <f t="shared" si="55"/>
        <v>55241.75</v>
      </c>
    </row>
    <row r="853" spans="1:29" x14ac:dyDescent="0.2">
      <c r="A853" s="11">
        <f t="shared" si="56"/>
        <v>85100</v>
      </c>
      <c r="B853" s="15">
        <f>inputs!$C$3-MAX(0,MIN((calculations!A853-inputs!$B$8)*0.5,inputs!$C$3))+IF(AND(inputs!$B$23="YES",A853&lt;=inputs!$B$25),inputs!$B$24,0)</f>
        <v>12570</v>
      </c>
      <c r="C853" s="15">
        <f>MAX(0,MIN(A853-B853,inputs!$C$4)*inputs!$B$3)</f>
        <v>7540</v>
      </c>
      <c r="D853" s="16">
        <f>MAX(0,(MIN(A853,inputs!$C$5)-(inputs!$C$4+B853))*inputs!$B$4)</f>
        <v>13932</v>
      </c>
      <c r="E853" s="16">
        <f>MAX(0, (calculations!A853-inputs!$C$5)*inputs!$B$5)</f>
        <v>0</v>
      </c>
      <c r="F853" s="19">
        <f>MAX(0,inputs!$B$13*(MIN(calculations!A853,inputs!$C$14)-inputs!$C$13))+MAX(0,inputs!$B$14*(calculations!A853-inputs!$C$14))</f>
        <v>5691.85</v>
      </c>
      <c r="G853" s="22">
        <f>MAX(MIN((calculations!A853-inputs!$B$21)/10000,100%),0) * inputs!$B$18</f>
        <v>2636.4</v>
      </c>
      <c r="H853" s="24">
        <f>MIN(inputs!$B$32,A853)</f>
        <v>20000</v>
      </c>
      <c r="I853" s="24">
        <f>inputs!$B$29*(1+inputs!$B$33)-MAX(0,inputs!$B$31*(H853-inputs!$B$30))</f>
        <v>46486.999999999993</v>
      </c>
      <c r="J853" s="19">
        <f>$H853+(INT(COLUMN(J$1)/2) - 5) * ($A853-$H853)/9</f>
        <v>20000</v>
      </c>
      <c r="K853" s="24">
        <f>MAX(0,I853*(1+inputs!$B$33)-MAX(0,inputs!$B$31*(J853-inputs!$B$30)))</f>
        <v>47184.304999999986</v>
      </c>
      <c r="L853" s="19">
        <f>$H853+(INT(COLUMN(L$1)/2) - 5) * ($A853-$H853)/9</f>
        <v>27233.333333333332</v>
      </c>
      <c r="M853" s="24">
        <f>MAX(0,K853*(1+inputs!$B$33)-MAX(0,inputs!$B$31*(L853-inputs!$B$30)))</f>
        <v>47257.629574999977</v>
      </c>
      <c r="N853" s="19">
        <f>$H853+(INT(COLUMN(N$1)/2) - 5) * ($A853-$H853)/9</f>
        <v>34466.666666666664</v>
      </c>
      <c r="O853" s="24">
        <f>MAX(0,M853*(1+inputs!$B$33)-MAX(0,inputs!$B$31*(N853-inputs!$B$30)))</f>
        <v>46681.054018624971</v>
      </c>
      <c r="P853" s="19">
        <f>$H853+(INT(COLUMN(P$1)/2) - 5) * ($A853-$H853)/9</f>
        <v>41700</v>
      </c>
      <c r="Q853" s="24">
        <f>MAX(0,O853*(1+inputs!$B$33)-MAX(0,inputs!$B$31*(P853-inputs!$B$30)))</f>
        <v>45444.829828904338</v>
      </c>
      <c r="R853" s="19">
        <f>$H853+(INT(COLUMN(R$1)/2) - 5) * ($A853-$H853)/9</f>
        <v>48933.333333333328</v>
      </c>
      <c r="S853" s="24">
        <f>MAX(0,Q853*(1+inputs!$B$33)-MAX(0,inputs!$B$31*(R853-inputs!$B$30)))</f>
        <v>43539.0622763379</v>
      </c>
      <c r="T853" s="19">
        <f>$H853+(INT(COLUMN(T$1)/2) - 5) * ($A853-$H853)/9</f>
        <v>56166.666666666664</v>
      </c>
      <c r="U853" s="24">
        <f>MAX(0,S853*(1+inputs!$B$33)-MAX(0,inputs!$B$31*(T853-inputs!$B$30)))</f>
        <v>40953.708210482961</v>
      </c>
      <c r="V853" s="19">
        <f>$H853+(INT(COLUMN(V$1)/2) - 5) * ($A853-$H853)/9</f>
        <v>63400</v>
      </c>
      <c r="W853" s="24">
        <f>MAX(0,U853*(1+inputs!$B$33)-MAX(0,inputs!$B$31*(V853-inputs!$B$30)))</f>
        <v>37678.573833640199</v>
      </c>
      <c r="X853" s="19">
        <f>$H853+(INT(COLUMN(X$1)/2) - 5) * ($A853-$H853)/9</f>
        <v>70633.333333333343</v>
      </c>
      <c r="Y853" s="24">
        <f>MAX(0,W853*(1+inputs!$B$33)-MAX(0,inputs!$B$31*(X853-inputs!$B$30)))</f>
        <v>33703.312441144793</v>
      </c>
      <c r="Z853" s="19">
        <f>IF(inputs!$B$27="YES",MAX(0,inputs!$B$31*(X853-inputs!$B$30)),0)</f>
        <v>0</v>
      </c>
      <c r="AA853" s="3">
        <f t="shared" si="57"/>
        <v>29800.25</v>
      </c>
      <c r="AB853" s="1">
        <f t="shared" si="58"/>
        <v>0.42</v>
      </c>
      <c r="AC853" s="8">
        <f t="shared" si="55"/>
        <v>55299.75</v>
      </c>
    </row>
    <row r="854" spans="1:29" x14ac:dyDescent="0.2">
      <c r="A854" s="11">
        <f t="shared" si="56"/>
        <v>85200</v>
      </c>
      <c r="B854" s="15">
        <f>inputs!$C$3-MAX(0,MIN((calculations!A854-inputs!$B$8)*0.5,inputs!$C$3))+IF(AND(inputs!$B$23="YES",A854&lt;=inputs!$B$25),inputs!$B$24,0)</f>
        <v>12570</v>
      </c>
      <c r="C854" s="15">
        <f>MAX(0,MIN(A854-B854,inputs!$C$4)*inputs!$B$3)</f>
        <v>7540</v>
      </c>
      <c r="D854" s="16">
        <f>MAX(0,(MIN(A854,inputs!$C$5)-(inputs!$C$4+B854))*inputs!$B$4)</f>
        <v>13972</v>
      </c>
      <c r="E854" s="16">
        <f>MAX(0, (calculations!A854-inputs!$C$5)*inputs!$B$5)</f>
        <v>0</v>
      </c>
      <c r="F854" s="19">
        <f>MAX(0,inputs!$B$13*(MIN(calculations!A854,inputs!$C$14)-inputs!$C$13))+MAX(0,inputs!$B$14*(calculations!A854-inputs!$C$14))</f>
        <v>5693.85</v>
      </c>
      <c r="G854" s="22">
        <f>MAX(MIN((calculations!A854-inputs!$B$21)/10000,100%),0) * inputs!$B$18</f>
        <v>2636.4</v>
      </c>
      <c r="H854" s="24">
        <f>MIN(inputs!$B$32,A854)</f>
        <v>20000</v>
      </c>
      <c r="I854" s="24">
        <f>inputs!$B$29*(1+inputs!$B$33)-MAX(0,inputs!$B$31*(H854-inputs!$B$30))</f>
        <v>46486.999999999993</v>
      </c>
      <c r="J854" s="19">
        <f>$H854+(INT(COLUMN(J$1)/2) - 5) * ($A854-$H854)/9</f>
        <v>20000</v>
      </c>
      <c r="K854" s="24">
        <f>MAX(0,I854*(1+inputs!$B$33)-MAX(0,inputs!$B$31*(J854-inputs!$B$30)))</f>
        <v>47184.304999999986</v>
      </c>
      <c r="L854" s="19">
        <f>$H854+(INT(COLUMN(L$1)/2) - 5) * ($A854-$H854)/9</f>
        <v>27244.444444444445</v>
      </c>
      <c r="M854" s="24">
        <f>MAX(0,K854*(1+inputs!$B$33)-MAX(0,inputs!$B$31*(L854-inputs!$B$30)))</f>
        <v>47256.629574999977</v>
      </c>
      <c r="N854" s="19">
        <f>$H854+(INT(COLUMN(N$1)/2) - 5) * ($A854-$H854)/9</f>
        <v>34488.888888888891</v>
      </c>
      <c r="O854" s="24">
        <f>MAX(0,M854*(1+inputs!$B$33)-MAX(0,inputs!$B$31*(N854-inputs!$B$30)))</f>
        <v>46678.039018624972</v>
      </c>
      <c r="P854" s="19">
        <f>$H854+(INT(COLUMN(P$1)/2) - 5) * ($A854-$H854)/9</f>
        <v>41733.333333333328</v>
      </c>
      <c r="Q854" s="24">
        <f>MAX(0,O854*(1+inputs!$B$33)-MAX(0,inputs!$B$31*(P854-inputs!$B$30)))</f>
        <v>45438.769603904337</v>
      </c>
      <c r="R854" s="19">
        <f>$H854+(INT(COLUMN(R$1)/2) - 5) * ($A854-$H854)/9</f>
        <v>48977.777777777781</v>
      </c>
      <c r="S854" s="24">
        <f>MAX(0,Q854*(1+inputs!$B$33)-MAX(0,inputs!$B$31*(R854-inputs!$B$30)))</f>
        <v>43528.911147962892</v>
      </c>
      <c r="T854" s="19">
        <f>$H854+(INT(COLUMN(T$1)/2) - 5) * ($A854-$H854)/9</f>
        <v>56222.222222222219</v>
      </c>
      <c r="U854" s="24">
        <f>MAX(0,S854*(1+inputs!$B$33)-MAX(0,inputs!$B$31*(T854-inputs!$B$30)))</f>
        <v>40938.40481518233</v>
      </c>
      <c r="V854" s="19">
        <f>$H854+(INT(COLUMN(V$1)/2) - 5) * ($A854-$H854)/9</f>
        <v>63466.666666666664</v>
      </c>
      <c r="W854" s="24">
        <f>MAX(0,U854*(1+inputs!$B$33)-MAX(0,inputs!$B$31*(V854-inputs!$B$30)))</f>
        <v>37657.040887410061</v>
      </c>
      <c r="X854" s="19">
        <f>$H854+(INT(COLUMN(X$1)/2) - 5) * ($A854-$H854)/9</f>
        <v>70711.111111111109</v>
      </c>
      <c r="Y854" s="24">
        <f>MAX(0,W854*(1+inputs!$B$33)-MAX(0,inputs!$B$31*(X854-inputs!$B$30)))</f>
        <v>33674.456500721208</v>
      </c>
      <c r="Z854" s="19">
        <f>IF(inputs!$B$27="YES",MAX(0,inputs!$B$31*(X854-inputs!$B$30)),0)</f>
        <v>0</v>
      </c>
      <c r="AA854" s="3">
        <f t="shared" si="57"/>
        <v>29842.25</v>
      </c>
      <c r="AB854" s="1">
        <f t="shared" si="58"/>
        <v>0.42</v>
      </c>
      <c r="AC854" s="8">
        <f t="shared" si="55"/>
        <v>55357.75</v>
      </c>
    </row>
    <row r="855" spans="1:29" x14ac:dyDescent="0.2">
      <c r="A855" s="11">
        <f t="shared" si="56"/>
        <v>85300</v>
      </c>
      <c r="B855" s="15">
        <f>inputs!$C$3-MAX(0,MIN((calculations!A855-inputs!$B$8)*0.5,inputs!$C$3))+IF(AND(inputs!$B$23="YES",A855&lt;=inputs!$B$25),inputs!$B$24,0)</f>
        <v>12570</v>
      </c>
      <c r="C855" s="15">
        <f>MAX(0,MIN(A855-B855,inputs!$C$4)*inputs!$B$3)</f>
        <v>7540</v>
      </c>
      <c r="D855" s="16">
        <f>MAX(0,(MIN(A855,inputs!$C$5)-(inputs!$C$4+B855))*inputs!$B$4)</f>
        <v>14012</v>
      </c>
      <c r="E855" s="16">
        <f>MAX(0, (calculations!A855-inputs!$C$5)*inputs!$B$5)</f>
        <v>0</v>
      </c>
      <c r="F855" s="19">
        <f>MAX(0,inputs!$B$13*(MIN(calculations!A855,inputs!$C$14)-inputs!$C$13))+MAX(0,inputs!$B$14*(calculations!A855-inputs!$C$14))</f>
        <v>5695.85</v>
      </c>
      <c r="G855" s="22">
        <f>MAX(MIN((calculations!A855-inputs!$B$21)/10000,100%),0) * inputs!$B$18</f>
        <v>2636.4</v>
      </c>
      <c r="H855" s="24">
        <f>MIN(inputs!$B$32,A855)</f>
        <v>20000</v>
      </c>
      <c r="I855" s="24">
        <f>inputs!$B$29*(1+inputs!$B$33)-MAX(0,inputs!$B$31*(H855-inputs!$B$30))</f>
        <v>46486.999999999993</v>
      </c>
      <c r="J855" s="19">
        <f>$H855+(INT(COLUMN(J$1)/2) - 5) * ($A855-$H855)/9</f>
        <v>20000</v>
      </c>
      <c r="K855" s="24">
        <f>MAX(0,I855*(1+inputs!$B$33)-MAX(0,inputs!$B$31*(J855-inputs!$B$30)))</f>
        <v>47184.304999999986</v>
      </c>
      <c r="L855" s="19">
        <f>$H855+(INT(COLUMN(L$1)/2) - 5) * ($A855-$H855)/9</f>
        <v>27255.555555555555</v>
      </c>
      <c r="M855" s="24">
        <f>MAX(0,K855*(1+inputs!$B$33)-MAX(0,inputs!$B$31*(L855-inputs!$B$30)))</f>
        <v>47255.629574999977</v>
      </c>
      <c r="N855" s="19">
        <f>$H855+(INT(COLUMN(N$1)/2) - 5) * ($A855-$H855)/9</f>
        <v>34511.111111111109</v>
      </c>
      <c r="O855" s="24">
        <f>MAX(0,M855*(1+inputs!$B$33)-MAX(0,inputs!$B$31*(N855-inputs!$B$30)))</f>
        <v>46675.024018624972</v>
      </c>
      <c r="P855" s="19">
        <f>$H855+(INT(COLUMN(P$1)/2) - 5) * ($A855-$H855)/9</f>
        <v>41766.666666666672</v>
      </c>
      <c r="Q855" s="24">
        <f>MAX(0,O855*(1+inputs!$B$33)-MAX(0,inputs!$B$31*(P855-inputs!$B$30)))</f>
        <v>45432.709378904343</v>
      </c>
      <c r="R855" s="19">
        <f>$H855+(INT(COLUMN(R$1)/2) - 5) * ($A855-$H855)/9</f>
        <v>49022.222222222219</v>
      </c>
      <c r="S855" s="24">
        <f>MAX(0,Q855*(1+inputs!$B$33)-MAX(0,inputs!$B$31*(R855-inputs!$B$30)))</f>
        <v>43518.760019587899</v>
      </c>
      <c r="T855" s="19">
        <f>$H855+(INT(COLUMN(T$1)/2) - 5) * ($A855-$H855)/9</f>
        <v>56277.777777777781</v>
      </c>
      <c r="U855" s="24">
        <f>MAX(0,S855*(1+inputs!$B$33)-MAX(0,inputs!$B$31*(T855-inputs!$B$30)))</f>
        <v>40923.101419881714</v>
      </c>
      <c r="V855" s="19">
        <f>$H855+(INT(COLUMN(V$1)/2) - 5) * ($A855-$H855)/9</f>
        <v>63533.333333333336</v>
      </c>
      <c r="W855" s="24">
        <f>MAX(0,U855*(1+inputs!$B$33)-MAX(0,inputs!$B$31*(V855-inputs!$B$30)))</f>
        <v>37635.507941179931</v>
      </c>
      <c r="X855" s="19">
        <f>$H855+(INT(COLUMN(X$1)/2) - 5) * ($A855-$H855)/9</f>
        <v>70788.888888888891</v>
      </c>
      <c r="Y855" s="24">
        <f>MAX(0,W855*(1+inputs!$B$33)-MAX(0,inputs!$B$31*(X855-inputs!$B$30)))</f>
        <v>33645.600560297622</v>
      </c>
      <c r="Z855" s="19">
        <f>IF(inputs!$B$27="YES",MAX(0,inputs!$B$31*(X855-inputs!$B$30)),0)</f>
        <v>0</v>
      </c>
      <c r="AA855" s="3">
        <f t="shared" si="57"/>
        <v>29884.25</v>
      </c>
      <c r="AB855" s="1">
        <f t="shared" si="58"/>
        <v>0.42</v>
      </c>
      <c r="AC855" s="8">
        <f t="shared" si="55"/>
        <v>55415.75</v>
      </c>
    </row>
    <row r="856" spans="1:29" x14ac:dyDescent="0.2">
      <c r="A856" s="11">
        <f t="shared" si="56"/>
        <v>85400</v>
      </c>
      <c r="B856" s="15">
        <f>inputs!$C$3-MAX(0,MIN((calculations!A856-inputs!$B$8)*0.5,inputs!$C$3))+IF(AND(inputs!$B$23="YES",A856&lt;=inputs!$B$25),inputs!$B$24,0)</f>
        <v>12570</v>
      </c>
      <c r="C856" s="15">
        <f>MAX(0,MIN(A856-B856,inputs!$C$4)*inputs!$B$3)</f>
        <v>7540</v>
      </c>
      <c r="D856" s="16">
        <f>MAX(0,(MIN(A856,inputs!$C$5)-(inputs!$C$4+B856))*inputs!$B$4)</f>
        <v>14052</v>
      </c>
      <c r="E856" s="16">
        <f>MAX(0, (calculations!A856-inputs!$C$5)*inputs!$B$5)</f>
        <v>0</v>
      </c>
      <c r="F856" s="19">
        <f>MAX(0,inputs!$B$13*(MIN(calculations!A856,inputs!$C$14)-inputs!$C$13))+MAX(0,inputs!$B$14*(calculations!A856-inputs!$C$14))</f>
        <v>5697.85</v>
      </c>
      <c r="G856" s="22">
        <f>MAX(MIN((calculations!A856-inputs!$B$21)/10000,100%),0) * inputs!$B$18</f>
        <v>2636.4</v>
      </c>
      <c r="H856" s="24">
        <f>MIN(inputs!$B$32,A856)</f>
        <v>20000</v>
      </c>
      <c r="I856" s="24">
        <f>inputs!$B$29*(1+inputs!$B$33)-MAX(0,inputs!$B$31*(H856-inputs!$B$30))</f>
        <v>46486.999999999993</v>
      </c>
      <c r="J856" s="19">
        <f>$H856+(INT(COLUMN(J$1)/2) - 5) * ($A856-$H856)/9</f>
        <v>20000</v>
      </c>
      <c r="K856" s="24">
        <f>MAX(0,I856*(1+inputs!$B$33)-MAX(0,inputs!$B$31*(J856-inputs!$B$30)))</f>
        <v>47184.304999999986</v>
      </c>
      <c r="L856" s="19">
        <f>$H856+(INT(COLUMN(L$1)/2) - 5) * ($A856-$H856)/9</f>
        <v>27266.666666666668</v>
      </c>
      <c r="M856" s="24">
        <f>MAX(0,K856*(1+inputs!$B$33)-MAX(0,inputs!$B$31*(L856-inputs!$B$30)))</f>
        <v>47254.629574999977</v>
      </c>
      <c r="N856" s="19">
        <f>$H856+(INT(COLUMN(N$1)/2) - 5) * ($A856-$H856)/9</f>
        <v>34533.333333333336</v>
      </c>
      <c r="O856" s="24">
        <f>MAX(0,M856*(1+inputs!$B$33)-MAX(0,inputs!$B$31*(N856-inputs!$B$30)))</f>
        <v>46672.009018624973</v>
      </c>
      <c r="P856" s="19">
        <f>$H856+(INT(COLUMN(P$1)/2) - 5) * ($A856-$H856)/9</f>
        <v>41800</v>
      </c>
      <c r="Q856" s="24">
        <f>MAX(0,O856*(1+inputs!$B$33)-MAX(0,inputs!$B$31*(P856-inputs!$B$30)))</f>
        <v>45426.649153904342</v>
      </c>
      <c r="R856" s="19">
        <f>$H856+(INT(COLUMN(R$1)/2) - 5) * ($A856-$H856)/9</f>
        <v>49066.666666666672</v>
      </c>
      <c r="S856" s="24">
        <f>MAX(0,Q856*(1+inputs!$B$33)-MAX(0,inputs!$B$31*(R856-inputs!$B$30)))</f>
        <v>43508.608891212898</v>
      </c>
      <c r="T856" s="19">
        <f>$H856+(INT(COLUMN(T$1)/2) - 5) * ($A856-$H856)/9</f>
        <v>56333.333333333336</v>
      </c>
      <c r="U856" s="24">
        <f>MAX(0,S856*(1+inputs!$B$33)-MAX(0,inputs!$B$31*(T856-inputs!$B$30)))</f>
        <v>40907.798024581083</v>
      </c>
      <c r="V856" s="19">
        <f>$H856+(INT(COLUMN(V$1)/2) - 5) * ($A856-$H856)/9</f>
        <v>63600</v>
      </c>
      <c r="W856" s="24">
        <f>MAX(0,U856*(1+inputs!$B$33)-MAX(0,inputs!$B$31*(V856-inputs!$B$30)))</f>
        <v>37613.974994949793</v>
      </c>
      <c r="X856" s="19">
        <f>$H856+(INT(COLUMN(X$1)/2) - 5) * ($A856-$H856)/9</f>
        <v>70866.666666666657</v>
      </c>
      <c r="Y856" s="24">
        <f>MAX(0,W856*(1+inputs!$B$33)-MAX(0,inputs!$B$31*(X856-inputs!$B$30)))</f>
        <v>33616.744619874036</v>
      </c>
      <c r="Z856" s="19">
        <f>IF(inputs!$B$27="YES",MAX(0,inputs!$B$31*(X856-inputs!$B$30)),0)</f>
        <v>0</v>
      </c>
      <c r="AA856" s="3">
        <f t="shared" si="57"/>
        <v>29926.25</v>
      </c>
      <c r="AB856" s="1">
        <f t="shared" si="58"/>
        <v>0.42</v>
      </c>
      <c r="AC856" s="8">
        <f t="shared" si="55"/>
        <v>55473.75</v>
      </c>
    </row>
    <row r="857" spans="1:29" x14ac:dyDescent="0.2">
      <c r="A857" s="11">
        <f t="shared" si="56"/>
        <v>85500</v>
      </c>
      <c r="B857" s="15">
        <f>inputs!$C$3-MAX(0,MIN((calculations!A857-inputs!$B$8)*0.5,inputs!$C$3))+IF(AND(inputs!$B$23="YES",A857&lt;=inputs!$B$25),inputs!$B$24,0)</f>
        <v>12570</v>
      </c>
      <c r="C857" s="15">
        <f>MAX(0,MIN(A857-B857,inputs!$C$4)*inputs!$B$3)</f>
        <v>7540</v>
      </c>
      <c r="D857" s="16">
        <f>MAX(0,(MIN(A857,inputs!$C$5)-(inputs!$C$4+B857))*inputs!$B$4)</f>
        <v>14092</v>
      </c>
      <c r="E857" s="16">
        <f>MAX(0, (calculations!A857-inputs!$C$5)*inputs!$B$5)</f>
        <v>0</v>
      </c>
      <c r="F857" s="19">
        <f>MAX(0,inputs!$B$13*(MIN(calculations!A857,inputs!$C$14)-inputs!$C$13))+MAX(0,inputs!$B$14*(calculations!A857-inputs!$C$14))</f>
        <v>5699.85</v>
      </c>
      <c r="G857" s="22">
        <f>MAX(MIN((calculations!A857-inputs!$B$21)/10000,100%),0) * inputs!$B$18</f>
        <v>2636.4</v>
      </c>
      <c r="H857" s="24">
        <f>MIN(inputs!$B$32,A857)</f>
        <v>20000</v>
      </c>
      <c r="I857" s="24">
        <f>inputs!$B$29*(1+inputs!$B$33)-MAX(0,inputs!$B$31*(H857-inputs!$B$30))</f>
        <v>46486.999999999993</v>
      </c>
      <c r="J857" s="19">
        <f>$H857+(INT(COLUMN(J$1)/2) - 5) * ($A857-$H857)/9</f>
        <v>20000</v>
      </c>
      <c r="K857" s="24">
        <f>MAX(0,I857*(1+inputs!$B$33)-MAX(0,inputs!$B$31*(J857-inputs!$B$30)))</f>
        <v>47184.304999999986</v>
      </c>
      <c r="L857" s="19">
        <f>$H857+(INT(COLUMN(L$1)/2) - 5) * ($A857-$H857)/9</f>
        <v>27277.777777777777</v>
      </c>
      <c r="M857" s="24">
        <f>MAX(0,K857*(1+inputs!$B$33)-MAX(0,inputs!$B$31*(L857-inputs!$B$30)))</f>
        <v>47253.629574999977</v>
      </c>
      <c r="N857" s="19">
        <f>$H857+(INT(COLUMN(N$1)/2) - 5) * ($A857-$H857)/9</f>
        <v>34555.555555555555</v>
      </c>
      <c r="O857" s="24">
        <f>MAX(0,M857*(1+inputs!$B$33)-MAX(0,inputs!$B$31*(N857-inputs!$B$30)))</f>
        <v>46668.994018624973</v>
      </c>
      <c r="P857" s="19">
        <f>$H857+(INT(COLUMN(P$1)/2) - 5) * ($A857-$H857)/9</f>
        <v>41833.333333333328</v>
      </c>
      <c r="Q857" s="24">
        <f>MAX(0,O857*(1+inputs!$B$33)-MAX(0,inputs!$B$31*(P857-inputs!$B$30)))</f>
        <v>45420.588928904341</v>
      </c>
      <c r="R857" s="19">
        <f>$H857+(INT(COLUMN(R$1)/2) - 5) * ($A857-$H857)/9</f>
        <v>49111.111111111109</v>
      </c>
      <c r="S857" s="24">
        <f>MAX(0,Q857*(1+inputs!$B$33)-MAX(0,inputs!$B$31*(R857-inputs!$B$30)))</f>
        <v>43498.457762837897</v>
      </c>
      <c r="T857" s="19">
        <f>$H857+(INT(COLUMN(T$1)/2) - 5) * ($A857-$H857)/9</f>
        <v>56388.888888888891</v>
      </c>
      <c r="U857" s="24">
        <f>MAX(0,S857*(1+inputs!$B$33)-MAX(0,inputs!$B$31*(T857-inputs!$B$30)))</f>
        <v>40892.49462928046</v>
      </c>
      <c r="V857" s="19">
        <f>$H857+(INT(COLUMN(V$1)/2) - 5) * ($A857-$H857)/9</f>
        <v>63666.666666666664</v>
      </c>
      <c r="W857" s="24">
        <f>MAX(0,U857*(1+inputs!$B$33)-MAX(0,inputs!$B$31*(V857-inputs!$B$30)))</f>
        <v>37592.442048719662</v>
      </c>
      <c r="X857" s="19">
        <f>$H857+(INT(COLUMN(X$1)/2) - 5) * ($A857-$H857)/9</f>
        <v>70944.444444444438</v>
      </c>
      <c r="Y857" s="24">
        <f>MAX(0,W857*(1+inputs!$B$33)-MAX(0,inputs!$B$31*(X857-inputs!$B$30)))</f>
        <v>33587.888679450451</v>
      </c>
      <c r="Z857" s="19">
        <f>IF(inputs!$B$27="YES",MAX(0,inputs!$B$31*(X857-inputs!$B$30)),0)</f>
        <v>0</v>
      </c>
      <c r="AA857" s="3">
        <f t="shared" si="57"/>
        <v>29968.25</v>
      </c>
      <c r="AB857" s="1">
        <f t="shared" si="58"/>
        <v>0.42</v>
      </c>
      <c r="AC857" s="8">
        <f t="shared" si="55"/>
        <v>55531.75</v>
      </c>
    </row>
    <row r="858" spans="1:29" x14ac:dyDescent="0.2">
      <c r="A858" s="11">
        <f t="shared" si="56"/>
        <v>85600</v>
      </c>
      <c r="B858" s="15">
        <f>inputs!$C$3-MAX(0,MIN((calculations!A858-inputs!$B$8)*0.5,inputs!$C$3))+IF(AND(inputs!$B$23="YES",A858&lt;=inputs!$B$25),inputs!$B$24,0)</f>
        <v>12570</v>
      </c>
      <c r="C858" s="15">
        <f>MAX(0,MIN(A858-B858,inputs!$C$4)*inputs!$B$3)</f>
        <v>7540</v>
      </c>
      <c r="D858" s="16">
        <f>MAX(0,(MIN(A858,inputs!$C$5)-(inputs!$C$4+B858))*inputs!$B$4)</f>
        <v>14132</v>
      </c>
      <c r="E858" s="16">
        <f>MAX(0, (calculations!A858-inputs!$C$5)*inputs!$B$5)</f>
        <v>0</v>
      </c>
      <c r="F858" s="19">
        <f>MAX(0,inputs!$B$13*(MIN(calculations!A858,inputs!$C$14)-inputs!$C$13))+MAX(0,inputs!$B$14*(calculations!A858-inputs!$C$14))</f>
        <v>5701.85</v>
      </c>
      <c r="G858" s="22">
        <f>MAX(MIN((calculations!A858-inputs!$B$21)/10000,100%),0) * inputs!$B$18</f>
        <v>2636.4</v>
      </c>
      <c r="H858" s="24">
        <f>MIN(inputs!$B$32,A858)</f>
        <v>20000</v>
      </c>
      <c r="I858" s="24">
        <f>inputs!$B$29*(1+inputs!$B$33)-MAX(0,inputs!$B$31*(H858-inputs!$B$30))</f>
        <v>46486.999999999993</v>
      </c>
      <c r="J858" s="19">
        <f>$H858+(INT(COLUMN(J$1)/2) - 5) * ($A858-$H858)/9</f>
        <v>20000</v>
      </c>
      <c r="K858" s="24">
        <f>MAX(0,I858*(1+inputs!$B$33)-MAX(0,inputs!$B$31*(J858-inputs!$B$30)))</f>
        <v>47184.304999999986</v>
      </c>
      <c r="L858" s="19">
        <f>$H858+(INT(COLUMN(L$1)/2) - 5) * ($A858-$H858)/9</f>
        <v>27288.888888888891</v>
      </c>
      <c r="M858" s="24">
        <f>MAX(0,K858*(1+inputs!$B$33)-MAX(0,inputs!$B$31*(L858-inputs!$B$30)))</f>
        <v>47252.629574999977</v>
      </c>
      <c r="N858" s="19">
        <f>$H858+(INT(COLUMN(N$1)/2) - 5) * ($A858-$H858)/9</f>
        <v>34577.777777777781</v>
      </c>
      <c r="O858" s="24">
        <f>MAX(0,M858*(1+inputs!$B$33)-MAX(0,inputs!$B$31*(N858-inputs!$B$30)))</f>
        <v>46665.979018624967</v>
      </c>
      <c r="P858" s="19">
        <f>$H858+(INT(COLUMN(P$1)/2) - 5) * ($A858-$H858)/9</f>
        <v>41866.666666666672</v>
      </c>
      <c r="Q858" s="24">
        <f>MAX(0,O858*(1+inputs!$B$33)-MAX(0,inputs!$B$31*(P858-inputs!$B$30)))</f>
        <v>45414.528703904332</v>
      </c>
      <c r="R858" s="19">
        <f>$H858+(INT(COLUMN(R$1)/2) - 5) * ($A858-$H858)/9</f>
        <v>49155.555555555555</v>
      </c>
      <c r="S858" s="24">
        <f>MAX(0,Q858*(1+inputs!$B$33)-MAX(0,inputs!$B$31*(R858-inputs!$B$30)))</f>
        <v>43488.30663446289</v>
      </c>
      <c r="T858" s="19">
        <f>$H858+(INT(COLUMN(T$1)/2) - 5) * ($A858-$H858)/9</f>
        <v>56444.444444444445</v>
      </c>
      <c r="U858" s="24">
        <f>MAX(0,S858*(1+inputs!$B$33)-MAX(0,inputs!$B$31*(T858-inputs!$B$30)))</f>
        <v>40877.191233979829</v>
      </c>
      <c r="V858" s="19">
        <f>$H858+(INT(COLUMN(V$1)/2) - 5) * ($A858-$H858)/9</f>
        <v>63733.333333333336</v>
      </c>
      <c r="W858" s="24">
        <f>MAX(0,U858*(1+inputs!$B$33)-MAX(0,inputs!$B$31*(V858-inputs!$B$30)))</f>
        <v>37570.909102489517</v>
      </c>
      <c r="X858" s="19">
        <f>$H858+(INT(COLUMN(X$1)/2) - 5) * ($A858-$H858)/9</f>
        <v>71022.222222222219</v>
      </c>
      <c r="Y858" s="24">
        <f>MAX(0,W858*(1+inputs!$B$33)-MAX(0,inputs!$B$31*(X858-inputs!$B$30)))</f>
        <v>33559.03273902685</v>
      </c>
      <c r="Z858" s="19">
        <f>IF(inputs!$B$27="YES",MAX(0,inputs!$B$31*(X858-inputs!$B$30)),0)</f>
        <v>0</v>
      </c>
      <c r="AA858" s="3">
        <f t="shared" si="57"/>
        <v>30010.25</v>
      </c>
      <c r="AB858" s="1">
        <f t="shared" si="58"/>
        <v>0.42</v>
      </c>
      <c r="AC858" s="8">
        <f t="shared" si="55"/>
        <v>55589.75</v>
      </c>
    </row>
    <row r="859" spans="1:29" x14ac:dyDescent="0.2">
      <c r="A859" s="11">
        <f t="shared" si="56"/>
        <v>85700</v>
      </c>
      <c r="B859" s="15">
        <f>inputs!$C$3-MAX(0,MIN((calculations!A859-inputs!$B$8)*0.5,inputs!$C$3))+IF(AND(inputs!$B$23="YES",A859&lt;=inputs!$B$25),inputs!$B$24,0)</f>
        <v>12570</v>
      </c>
      <c r="C859" s="15">
        <f>MAX(0,MIN(A859-B859,inputs!$C$4)*inputs!$B$3)</f>
        <v>7540</v>
      </c>
      <c r="D859" s="16">
        <f>MAX(0,(MIN(A859,inputs!$C$5)-(inputs!$C$4+B859))*inputs!$B$4)</f>
        <v>14172</v>
      </c>
      <c r="E859" s="16">
        <f>MAX(0, (calculations!A859-inputs!$C$5)*inputs!$B$5)</f>
        <v>0</v>
      </c>
      <c r="F859" s="19">
        <f>MAX(0,inputs!$B$13*(MIN(calculations!A859,inputs!$C$14)-inputs!$C$13))+MAX(0,inputs!$B$14*(calculations!A859-inputs!$C$14))</f>
        <v>5703.85</v>
      </c>
      <c r="G859" s="22">
        <f>MAX(MIN((calculations!A859-inputs!$B$21)/10000,100%),0) * inputs!$B$18</f>
        <v>2636.4</v>
      </c>
      <c r="H859" s="24">
        <f>MIN(inputs!$B$32,A859)</f>
        <v>20000</v>
      </c>
      <c r="I859" s="24">
        <f>inputs!$B$29*(1+inputs!$B$33)-MAX(0,inputs!$B$31*(H859-inputs!$B$30))</f>
        <v>46486.999999999993</v>
      </c>
      <c r="J859" s="19">
        <f>$H859+(INT(COLUMN(J$1)/2) - 5) * ($A859-$H859)/9</f>
        <v>20000</v>
      </c>
      <c r="K859" s="24">
        <f>MAX(0,I859*(1+inputs!$B$33)-MAX(0,inputs!$B$31*(J859-inputs!$B$30)))</f>
        <v>47184.304999999986</v>
      </c>
      <c r="L859" s="19">
        <f>$H859+(INT(COLUMN(L$1)/2) - 5) * ($A859-$H859)/9</f>
        <v>27300</v>
      </c>
      <c r="M859" s="24">
        <f>MAX(0,K859*(1+inputs!$B$33)-MAX(0,inputs!$B$31*(L859-inputs!$B$30)))</f>
        <v>47251.629574999977</v>
      </c>
      <c r="N859" s="19">
        <f>$H859+(INT(COLUMN(N$1)/2) - 5) * ($A859-$H859)/9</f>
        <v>34600</v>
      </c>
      <c r="O859" s="24">
        <f>MAX(0,M859*(1+inputs!$B$33)-MAX(0,inputs!$B$31*(N859-inputs!$B$30)))</f>
        <v>46662.964018624967</v>
      </c>
      <c r="P859" s="19">
        <f>$H859+(INT(COLUMN(P$1)/2) - 5) * ($A859-$H859)/9</f>
        <v>41900</v>
      </c>
      <c r="Q859" s="24">
        <f>MAX(0,O859*(1+inputs!$B$33)-MAX(0,inputs!$B$31*(P859-inputs!$B$30)))</f>
        <v>45408.468478904331</v>
      </c>
      <c r="R859" s="19">
        <f>$H859+(INT(COLUMN(R$1)/2) - 5) * ($A859-$H859)/9</f>
        <v>49200</v>
      </c>
      <c r="S859" s="24">
        <f>MAX(0,Q859*(1+inputs!$B$33)-MAX(0,inputs!$B$31*(R859-inputs!$B$30)))</f>
        <v>43478.155506087889</v>
      </c>
      <c r="T859" s="19">
        <f>$H859+(INT(COLUMN(T$1)/2) - 5) * ($A859-$H859)/9</f>
        <v>56500</v>
      </c>
      <c r="U859" s="24">
        <f>MAX(0,S859*(1+inputs!$B$33)-MAX(0,inputs!$B$31*(T859-inputs!$B$30)))</f>
        <v>40861.887838679198</v>
      </c>
      <c r="V859" s="19">
        <f>$H859+(INT(COLUMN(V$1)/2) - 5) * ($A859-$H859)/9</f>
        <v>63800</v>
      </c>
      <c r="W859" s="24">
        <f>MAX(0,U859*(1+inputs!$B$33)-MAX(0,inputs!$B$31*(V859-inputs!$B$30)))</f>
        <v>37549.376156259379</v>
      </c>
      <c r="X859" s="19">
        <f>$H859+(INT(COLUMN(X$1)/2) - 5) * ($A859-$H859)/9</f>
        <v>71100</v>
      </c>
      <c r="Y859" s="24">
        <f>MAX(0,W859*(1+inputs!$B$33)-MAX(0,inputs!$B$31*(X859-inputs!$B$30)))</f>
        <v>33530.176798603265</v>
      </c>
      <c r="Z859" s="19">
        <f>IF(inputs!$B$27="YES",MAX(0,inputs!$B$31*(X859-inputs!$B$30)),0)</f>
        <v>0</v>
      </c>
      <c r="AA859" s="3">
        <f t="shared" si="57"/>
        <v>30052.25</v>
      </c>
      <c r="AB859" s="1">
        <f t="shared" si="58"/>
        <v>0.42</v>
      </c>
      <c r="AC859" s="8">
        <f t="shared" si="55"/>
        <v>55647.75</v>
      </c>
    </row>
    <row r="860" spans="1:29" x14ac:dyDescent="0.2">
      <c r="A860" s="11">
        <f t="shared" si="56"/>
        <v>85800</v>
      </c>
      <c r="B860" s="15">
        <f>inputs!$C$3-MAX(0,MIN((calculations!A860-inputs!$B$8)*0.5,inputs!$C$3))+IF(AND(inputs!$B$23="YES",A860&lt;=inputs!$B$25),inputs!$B$24,0)</f>
        <v>12570</v>
      </c>
      <c r="C860" s="15">
        <f>MAX(0,MIN(A860-B860,inputs!$C$4)*inputs!$B$3)</f>
        <v>7540</v>
      </c>
      <c r="D860" s="16">
        <f>MAX(0,(MIN(A860,inputs!$C$5)-(inputs!$C$4+B860))*inputs!$B$4)</f>
        <v>14212</v>
      </c>
      <c r="E860" s="16">
        <f>MAX(0, (calculations!A860-inputs!$C$5)*inputs!$B$5)</f>
        <v>0</v>
      </c>
      <c r="F860" s="19">
        <f>MAX(0,inputs!$B$13*(MIN(calculations!A860,inputs!$C$14)-inputs!$C$13))+MAX(0,inputs!$B$14*(calculations!A860-inputs!$C$14))</f>
        <v>5705.85</v>
      </c>
      <c r="G860" s="22">
        <f>MAX(MIN((calculations!A860-inputs!$B$21)/10000,100%),0) * inputs!$B$18</f>
        <v>2636.4</v>
      </c>
      <c r="H860" s="24">
        <f>MIN(inputs!$B$32,A860)</f>
        <v>20000</v>
      </c>
      <c r="I860" s="24">
        <f>inputs!$B$29*(1+inputs!$B$33)-MAX(0,inputs!$B$31*(H860-inputs!$B$30))</f>
        <v>46486.999999999993</v>
      </c>
      <c r="J860" s="19">
        <f>$H860+(INT(COLUMN(J$1)/2) - 5) * ($A860-$H860)/9</f>
        <v>20000</v>
      </c>
      <c r="K860" s="24">
        <f>MAX(0,I860*(1+inputs!$B$33)-MAX(0,inputs!$B$31*(J860-inputs!$B$30)))</f>
        <v>47184.304999999986</v>
      </c>
      <c r="L860" s="19">
        <f>$H860+(INT(COLUMN(L$1)/2) - 5) * ($A860-$H860)/9</f>
        <v>27311.111111111109</v>
      </c>
      <c r="M860" s="24">
        <f>MAX(0,K860*(1+inputs!$B$33)-MAX(0,inputs!$B$31*(L860-inputs!$B$30)))</f>
        <v>47250.629574999977</v>
      </c>
      <c r="N860" s="19">
        <f>$H860+(INT(COLUMN(N$1)/2) - 5) * ($A860-$H860)/9</f>
        <v>34622.222222222219</v>
      </c>
      <c r="O860" s="24">
        <f>MAX(0,M860*(1+inputs!$B$33)-MAX(0,inputs!$B$31*(N860-inputs!$B$30)))</f>
        <v>46659.949018624968</v>
      </c>
      <c r="P860" s="19">
        <f>$H860+(INT(COLUMN(P$1)/2) - 5) * ($A860-$H860)/9</f>
        <v>41933.333333333328</v>
      </c>
      <c r="Q860" s="24">
        <f>MAX(0,O860*(1+inputs!$B$33)-MAX(0,inputs!$B$31*(P860-inputs!$B$30)))</f>
        <v>45402.408253904337</v>
      </c>
      <c r="R860" s="19">
        <f>$H860+(INT(COLUMN(R$1)/2) - 5) * ($A860-$H860)/9</f>
        <v>49244.444444444445</v>
      </c>
      <c r="S860" s="24">
        <f>MAX(0,Q860*(1+inputs!$B$33)-MAX(0,inputs!$B$31*(R860-inputs!$B$30)))</f>
        <v>43468.004377712896</v>
      </c>
      <c r="T860" s="19">
        <f>$H860+(INT(COLUMN(T$1)/2) - 5) * ($A860-$H860)/9</f>
        <v>56555.555555555555</v>
      </c>
      <c r="U860" s="24">
        <f>MAX(0,S860*(1+inputs!$B$33)-MAX(0,inputs!$B$31*(T860-inputs!$B$30)))</f>
        <v>40846.584443378582</v>
      </c>
      <c r="V860" s="19">
        <f>$H860+(INT(COLUMN(V$1)/2) - 5) * ($A860-$H860)/9</f>
        <v>63866.666666666664</v>
      </c>
      <c r="W860" s="24">
        <f>MAX(0,U860*(1+inputs!$B$33)-MAX(0,inputs!$B$31*(V860-inputs!$B$30)))</f>
        <v>37527.843210029256</v>
      </c>
      <c r="X860" s="19">
        <f>$H860+(INT(COLUMN(X$1)/2) - 5) * ($A860-$H860)/9</f>
        <v>71177.777777777781</v>
      </c>
      <c r="Y860" s="24">
        <f>MAX(0,W860*(1+inputs!$B$33)-MAX(0,inputs!$B$31*(X860-inputs!$B$30)))</f>
        <v>33501.320858179686</v>
      </c>
      <c r="Z860" s="19">
        <f>IF(inputs!$B$27="YES",MAX(0,inputs!$B$31*(X860-inputs!$B$30)),0)</f>
        <v>0</v>
      </c>
      <c r="AA860" s="3">
        <f t="shared" si="57"/>
        <v>30094.25</v>
      </c>
      <c r="AB860" s="1">
        <f t="shared" si="58"/>
        <v>0.42</v>
      </c>
      <c r="AC860" s="8">
        <f t="shared" si="55"/>
        <v>55705.75</v>
      </c>
    </row>
    <row r="861" spans="1:29" x14ac:dyDescent="0.2">
      <c r="A861" s="11">
        <f t="shared" si="56"/>
        <v>85900</v>
      </c>
      <c r="B861" s="15">
        <f>inputs!$C$3-MAX(0,MIN((calculations!A861-inputs!$B$8)*0.5,inputs!$C$3))+IF(AND(inputs!$B$23="YES",A861&lt;=inputs!$B$25),inputs!$B$24,0)</f>
        <v>12570</v>
      </c>
      <c r="C861" s="15">
        <f>MAX(0,MIN(A861-B861,inputs!$C$4)*inputs!$B$3)</f>
        <v>7540</v>
      </c>
      <c r="D861" s="16">
        <f>MAX(0,(MIN(A861,inputs!$C$5)-(inputs!$C$4+B861))*inputs!$B$4)</f>
        <v>14252</v>
      </c>
      <c r="E861" s="16">
        <f>MAX(0, (calculations!A861-inputs!$C$5)*inputs!$B$5)</f>
        <v>0</v>
      </c>
      <c r="F861" s="19">
        <f>MAX(0,inputs!$B$13*(MIN(calculations!A861,inputs!$C$14)-inputs!$C$13))+MAX(0,inputs!$B$14*(calculations!A861-inputs!$C$14))</f>
        <v>5707.85</v>
      </c>
      <c r="G861" s="22">
        <f>MAX(MIN((calculations!A861-inputs!$B$21)/10000,100%),0) * inputs!$B$18</f>
        <v>2636.4</v>
      </c>
      <c r="H861" s="24">
        <f>MIN(inputs!$B$32,A861)</f>
        <v>20000</v>
      </c>
      <c r="I861" s="24">
        <f>inputs!$B$29*(1+inputs!$B$33)-MAX(0,inputs!$B$31*(H861-inputs!$B$30))</f>
        <v>46486.999999999993</v>
      </c>
      <c r="J861" s="19">
        <f>$H861+(INT(COLUMN(J$1)/2) - 5) * ($A861-$H861)/9</f>
        <v>20000</v>
      </c>
      <c r="K861" s="24">
        <f>MAX(0,I861*(1+inputs!$B$33)-MAX(0,inputs!$B$31*(J861-inputs!$B$30)))</f>
        <v>47184.304999999986</v>
      </c>
      <c r="L861" s="19">
        <f>$H861+(INT(COLUMN(L$1)/2) - 5) * ($A861-$H861)/9</f>
        <v>27322.222222222223</v>
      </c>
      <c r="M861" s="24">
        <f>MAX(0,K861*(1+inputs!$B$33)-MAX(0,inputs!$B$31*(L861-inputs!$B$30)))</f>
        <v>47249.629574999977</v>
      </c>
      <c r="N861" s="19">
        <f>$H861+(INT(COLUMN(N$1)/2) - 5) * ($A861-$H861)/9</f>
        <v>34644.444444444445</v>
      </c>
      <c r="O861" s="24">
        <f>MAX(0,M861*(1+inputs!$B$33)-MAX(0,inputs!$B$31*(N861-inputs!$B$30)))</f>
        <v>46656.934018624968</v>
      </c>
      <c r="P861" s="19">
        <f>$H861+(INT(COLUMN(P$1)/2) - 5) * ($A861-$H861)/9</f>
        <v>41966.666666666672</v>
      </c>
      <c r="Q861" s="24">
        <f>MAX(0,O861*(1+inputs!$B$33)-MAX(0,inputs!$B$31*(P861-inputs!$B$30)))</f>
        <v>45396.348028904336</v>
      </c>
      <c r="R861" s="19">
        <f>$H861+(INT(COLUMN(R$1)/2) - 5) * ($A861-$H861)/9</f>
        <v>49288.888888888891</v>
      </c>
      <c r="S861" s="24">
        <f>MAX(0,Q861*(1+inputs!$B$33)-MAX(0,inputs!$B$31*(R861-inputs!$B$30)))</f>
        <v>43457.853249337895</v>
      </c>
      <c r="T861" s="19">
        <f>$H861+(INT(COLUMN(T$1)/2) - 5) * ($A861-$H861)/9</f>
        <v>56611.111111111109</v>
      </c>
      <c r="U861" s="24">
        <f>MAX(0,S861*(1+inputs!$B$33)-MAX(0,inputs!$B$31*(T861-inputs!$B$30)))</f>
        <v>40831.281048077959</v>
      </c>
      <c r="V861" s="19">
        <f>$H861+(INT(COLUMN(V$1)/2) - 5) * ($A861-$H861)/9</f>
        <v>63933.333333333336</v>
      </c>
      <c r="W861" s="24">
        <f>MAX(0,U861*(1+inputs!$B$33)-MAX(0,inputs!$B$31*(V861-inputs!$B$30)))</f>
        <v>37506.310263799125</v>
      </c>
      <c r="X861" s="19">
        <f>$H861+(INT(COLUMN(X$1)/2) - 5) * ($A861-$H861)/9</f>
        <v>71255.555555555562</v>
      </c>
      <c r="Y861" s="24">
        <f>MAX(0,W861*(1+inputs!$B$33)-MAX(0,inputs!$B$31*(X861-inputs!$B$30)))</f>
        <v>33472.464917756108</v>
      </c>
      <c r="Z861" s="19">
        <f>IF(inputs!$B$27="YES",MAX(0,inputs!$B$31*(X861-inputs!$B$30)),0)</f>
        <v>0</v>
      </c>
      <c r="AA861" s="3">
        <f t="shared" si="57"/>
        <v>30136.25</v>
      </c>
      <c r="AB861" s="1">
        <f t="shared" si="58"/>
        <v>0.42</v>
      </c>
      <c r="AC861" s="8">
        <f t="shared" si="55"/>
        <v>55763.75</v>
      </c>
    </row>
    <row r="862" spans="1:29" x14ac:dyDescent="0.2">
      <c r="A862" s="11">
        <f t="shared" si="56"/>
        <v>86000</v>
      </c>
      <c r="B862" s="15">
        <f>inputs!$C$3-MAX(0,MIN((calculations!A862-inputs!$B$8)*0.5,inputs!$C$3))+IF(AND(inputs!$B$23="YES",A862&lt;=inputs!$B$25),inputs!$B$24,0)</f>
        <v>12570</v>
      </c>
      <c r="C862" s="15">
        <f>MAX(0,MIN(A862-B862,inputs!$C$4)*inputs!$B$3)</f>
        <v>7540</v>
      </c>
      <c r="D862" s="16">
        <f>MAX(0,(MIN(A862,inputs!$C$5)-(inputs!$C$4+B862))*inputs!$B$4)</f>
        <v>14292</v>
      </c>
      <c r="E862" s="16">
        <f>MAX(0, (calculations!A862-inputs!$C$5)*inputs!$B$5)</f>
        <v>0</v>
      </c>
      <c r="F862" s="19">
        <f>MAX(0,inputs!$B$13*(MIN(calculations!A862,inputs!$C$14)-inputs!$C$13))+MAX(0,inputs!$B$14*(calculations!A862-inputs!$C$14))</f>
        <v>5709.85</v>
      </c>
      <c r="G862" s="22">
        <f>MAX(MIN((calculations!A862-inputs!$B$21)/10000,100%),0) * inputs!$B$18</f>
        <v>2636.4</v>
      </c>
      <c r="H862" s="24">
        <f>MIN(inputs!$B$32,A862)</f>
        <v>20000</v>
      </c>
      <c r="I862" s="24">
        <f>inputs!$B$29*(1+inputs!$B$33)-MAX(0,inputs!$B$31*(H862-inputs!$B$30))</f>
        <v>46486.999999999993</v>
      </c>
      <c r="J862" s="19">
        <f>$H862+(INT(COLUMN(J$1)/2) - 5) * ($A862-$H862)/9</f>
        <v>20000</v>
      </c>
      <c r="K862" s="24">
        <f>MAX(0,I862*(1+inputs!$B$33)-MAX(0,inputs!$B$31*(J862-inputs!$B$30)))</f>
        <v>47184.304999999986</v>
      </c>
      <c r="L862" s="19">
        <f>$H862+(INT(COLUMN(L$1)/2) - 5) * ($A862-$H862)/9</f>
        <v>27333.333333333332</v>
      </c>
      <c r="M862" s="24">
        <f>MAX(0,K862*(1+inputs!$B$33)-MAX(0,inputs!$B$31*(L862-inputs!$B$30)))</f>
        <v>47248.629574999977</v>
      </c>
      <c r="N862" s="19">
        <f>$H862+(INT(COLUMN(N$1)/2) - 5) * ($A862-$H862)/9</f>
        <v>34666.666666666664</v>
      </c>
      <c r="O862" s="24">
        <f>MAX(0,M862*(1+inputs!$B$33)-MAX(0,inputs!$B$31*(N862-inputs!$B$30)))</f>
        <v>46653.919018624969</v>
      </c>
      <c r="P862" s="19">
        <f>$H862+(INT(COLUMN(P$1)/2) - 5) * ($A862-$H862)/9</f>
        <v>42000</v>
      </c>
      <c r="Q862" s="24">
        <f>MAX(0,O862*(1+inputs!$B$33)-MAX(0,inputs!$B$31*(P862-inputs!$B$30)))</f>
        <v>45390.287803904335</v>
      </c>
      <c r="R862" s="19">
        <f>$H862+(INT(COLUMN(R$1)/2) - 5) * ($A862-$H862)/9</f>
        <v>49333.333333333328</v>
      </c>
      <c r="S862" s="24">
        <f>MAX(0,Q862*(1+inputs!$B$33)-MAX(0,inputs!$B$31*(R862-inputs!$B$30)))</f>
        <v>43447.702120962895</v>
      </c>
      <c r="T862" s="19">
        <f>$H862+(INT(COLUMN(T$1)/2) - 5) * ($A862-$H862)/9</f>
        <v>56666.666666666664</v>
      </c>
      <c r="U862" s="24">
        <f>MAX(0,S862*(1+inputs!$B$33)-MAX(0,inputs!$B$31*(T862-inputs!$B$30)))</f>
        <v>40815.977652777328</v>
      </c>
      <c r="V862" s="19">
        <f>$H862+(INT(COLUMN(V$1)/2) - 5) * ($A862-$H862)/9</f>
        <v>64000</v>
      </c>
      <c r="W862" s="24">
        <f>MAX(0,U862*(1+inputs!$B$33)-MAX(0,inputs!$B$31*(V862-inputs!$B$30)))</f>
        <v>37484.77731756898</v>
      </c>
      <c r="X862" s="19">
        <f>$H862+(INT(COLUMN(X$1)/2) - 5) * ($A862-$H862)/9</f>
        <v>71333.333333333343</v>
      </c>
      <c r="Y862" s="24">
        <f>MAX(0,W862*(1+inputs!$B$33)-MAX(0,inputs!$B$31*(X862-inputs!$B$30)))</f>
        <v>33443.608977332507</v>
      </c>
      <c r="Z862" s="19">
        <f>IF(inputs!$B$27="YES",MAX(0,inputs!$B$31*(X862-inputs!$B$30)),0)</f>
        <v>0</v>
      </c>
      <c r="AA862" s="3">
        <f t="shared" si="57"/>
        <v>30178.25</v>
      </c>
      <c r="AB862" s="1">
        <f t="shared" si="58"/>
        <v>0.42</v>
      </c>
      <c r="AC862" s="8">
        <f t="shared" si="55"/>
        <v>55821.75</v>
      </c>
    </row>
    <row r="863" spans="1:29" x14ac:dyDescent="0.2">
      <c r="A863" s="11">
        <f t="shared" si="56"/>
        <v>86100</v>
      </c>
      <c r="B863" s="15">
        <f>inputs!$C$3-MAX(0,MIN((calculations!A863-inputs!$B$8)*0.5,inputs!$C$3))+IF(AND(inputs!$B$23="YES",A863&lt;=inputs!$B$25),inputs!$B$24,0)</f>
        <v>12570</v>
      </c>
      <c r="C863" s="15">
        <f>MAX(0,MIN(A863-B863,inputs!$C$4)*inputs!$B$3)</f>
        <v>7540</v>
      </c>
      <c r="D863" s="16">
        <f>MAX(0,(MIN(A863,inputs!$C$5)-(inputs!$C$4+B863))*inputs!$B$4)</f>
        <v>14332</v>
      </c>
      <c r="E863" s="16">
        <f>MAX(0, (calculations!A863-inputs!$C$5)*inputs!$B$5)</f>
        <v>0</v>
      </c>
      <c r="F863" s="19">
        <f>MAX(0,inputs!$B$13*(MIN(calculations!A863,inputs!$C$14)-inputs!$C$13))+MAX(0,inputs!$B$14*(calculations!A863-inputs!$C$14))</f>
        <v>5711.85</v>
      </c>
      <c r="G863" s="22">
        <f>MAX(MIN((calculations!A863-inputs!$B$21)/10000,100%),0) * inputs!$B$18</f>
        <v>2636.4</v>
      </c>
      <c r="H863" s="24">
        <f>MIN(inputs!$B$32,A863)</f>
        <v>20000</v>
      </c>
      <c r="I863" s="24">
        <f>inputs!$B$29*(1+inputs!$B$33)-MAX(0,inputs!$B$31*(H863-inputs!$B$30))</f>
        <v>46486.999999999993</v>
      </c>
      <c r="J863" s="19">
        <f>$H863+(INT(COLUMN(J$1)/2) - 5) * ($A863-$H863)/9</f>
        <v>20000</v>
      </c>
      <c r="K863" s="24">
        <f>MAX(0,I863*(1+inputs!$B$33)-MAX(0,inputs!$B$31*(J863-inputs!$B$30)))</f>
        <v>47184.304999999986</v>
      </c>
      <c r="L863" s="19">
        <f>$H863+(INT(COLUMN(L$1)/2) - 5) * ($A863-$H863)/9</f>
        <v>27344.444444444445</v>
      </c>
      <c r="M863" s="24">
        <f>MAX(0,K863*(1+inputs!$B$33)-MAX(0,inputs!$B$31*(L863-inputs!$B$30)))</f>
        <v>47247.629574999977</v>
      </c>
      <c r="N863" s="19">
        <f>$H863+(INT(COLUMN(N$1)/2) - 5) * ($A863-$H863)/9</f>
        <v>34688.888888888891</v>
      </c>
      <c r="O863" s="24">
        <f>MAX(0,M863*(1+inputs!$B$33)-MAX(0,inputs!$B$31*(N863-inputs!$B$30)))</f>
        <v>46650.904018624969</v>
      </c>
      <c r="P863" s="19">
        <f>$H863+(INT(COLUMN(P$1)/2) - 5) * ($A863-$H863)/9</f>
        <v>42033.333333333328</v>
      </c>
      <c r="Q863" s="24">
        <f>MAX(0,O863*(1+inputs!$B$33)-MAX(0,inputs!$B$31*(P863-inputs!$B$30)))</f>
        <v>45384.227578904334</v>
      </c>
      <c r="R863" s="19">
        <f>$H863+(INT(COLUMN(R$1)/2) - 5) * ($A863-$H863)/9</f>
        <v>49377.777777777781</v>
      </c>
      <c r="S863" s="24">
        <f>MAX(0,Q863*(1+inputs!$B$33)-MAX(0,inputs!$B$31*(R863-inputs!$B$30)))</f>
        <v>43437.550992587894</v>
      </c>
      <c r="T863" s="19">
        <f>$H863+(INT(COLUMN(T$1)/2) - 5) * ($A863-$H863)/9</f>
        <v>56722.222222222219</v>
      </c>
      <c r="U863" s="24">
        <f>MAX(0,S863*(1+inputs!$B$33)-MAX(0,inputs!$B$31*(T863-inputs!$B$30)))</f>
        <v>40800.674257476705</v>
      </c>
      <c r="V863" s="19">
        <f>$H863+(INT(COLUMN(V$1)/2) - 5) * ($A863-$H863)/9</f>
        <v>64066.666666666664</v>
      </c>
      <c r="W863" s="24">
        <f>MAX(0,U863*(1+inputs!$B$33)-MAX(0,inputs!$B$31*(V863-inputs!$B$30)))</f>
        <v>37463.244371338849</v>
      </c>
      <c r="X863" s="19">
        <f>$H863+(INT(COLUMN(X$1)/2) - 5) * ($A863-$H863)/9</f>
        <v>71411.111111111109</v>
      </c>
      <c r="Y863" s="24">
        <f>MAX(0,W863*(1+inputs!$B$33)-MAX(0,inputs!$B$31*(X863-inputs!$B$30)))</f>
        <v>33414.753036908929</v>
      </c>
      <c r="Z863" s="19">
        <f>IF(inputs!$B$27="YES",MAX(0,inputs!$B$31*(X863-inputs!$B$30)),0)</f>
        <v>0</v>
      </c>
      <c r="AA863" s="3">
        <f t="shared" si="57"/>
        <v>30220.25</v>
      </c>
      <c r="AB863" s="1">
        <f t="shared" si="58"/>
        <v>0.42</v>
      </c>
      <c r="AC863" s="8">
        <f t="shared" si="55"/>
        <v>55879.75</v>
      </c>
    </row>
    <row r="864" spans="1:29" x14ac:dyDescent="0.2">
      <c r="A864" s="11">
        <f t="shared" si="56"/>
        <v>86200</v>
      </c>
      <c r="B864" s="15">
        <f>inputs!$C$3-MAX(0,MIN((calculations!A864-inputs!$B$8)*0.5,inputs!$C$3))+IF(AND(inputs!$B$23="YES",A864&lt;=inputs!$B$25),inputs!$B$24,0)</f>
        <v>12570</v>
      </c>
      <c r="C864" s="15">
        <f>MAX(0,MIN(A864-B864,inputs!$C$4)*inputs!$B$3)</f>
        <v>7540</v>
      </c>
      <c r="D864" s="16">
        <f>MAX(0,(MIN(A864,inputs!$C$5)-(inputs!$C$4+B864))*inputs!$B$4)</f>
        <v>14372</v>
      </c>
      <c r="E864" s="16">
        <f>MAX(0, (calculations!A864-inputs!$C$5)*inputs!$B$5)</f>
        <v>0</v>
      </c>
      <c r="F864" s="19">
        <f>MAX(0,inputs!$B$13*(MIN(calculations!A864,inputs!$C$14)-inputs!$C$13))+MAX(0,inputs!$B$14*(calculations!A864-inputs!$C$14))</f>
        <v>5713.85</v>
      </c>
      <c r="G864" s="22">
        <f>MAX(MIN((calculations!A864-inputs!$B$21)/10000,100%),0) * inputs!$B$18</f>
        <v>2636.4</v>
      </c>
      <c r="H864" s="24">
        <f>MIN(inputs!$B$32,A864)</f>
        <v>20000</v>
      </c>
      <c r="I864" s="24">
        <f>inputs!$B$29*(1+inputs!$B$33)-MAX(0,inputs!$B$31*(H864-inputs!$B$30))</f>
        <v>46486.999999999993</v>
      </c>
      <c r="J864" s="19">
        <f>$H864+(INT(COLUMN(J$1)/2) - 5) * ($A864-$H864)/9</f>
        <v>20000</v>
      </c>
      <c r="K864" s="24">
        <f>MAX(0,I864*(1+inputs!$B$33)-MAX(0,inputs!$B$31*(J864-inputs!$B$30)))</f>
        <v>47184.304999999986</v>
      </c>
      <c r="L864" s="19">
        <f>$H864+(INT(COLUMN(L$1)/2) - 5) * ($A864-$H864)/9</f>
        <v>27355.555555555555</v>
      </c>
      <c r="M864" s="24">
        <f>MAX(0,K864*(1+inputs!$B$33)-MAX(0,inputs!$B$31*(L864-inputs!$B$30)))</f>
        <v>47246.629574999977</v>
      </c>
      <c r="N864" s="19">
        <f>$H864+(INT(COLUMN(N$1)/2) - 5) * ($A864-$H864)/9</f>
        <v>34711.111111111109</v>
      </c>
      <c r="O864" s="24">
        <f>MAX(0,M864*(1+inputs!$B$33)-MAX(0,inputs!$B$31*(N864-inputs!$B$30)))</f>
        <v>46647.88901862497</v>
      </c>
      <c r="P864" s="19">
        <f>$H864+(INT(COLUMN(P$1)/2) - 5) * ($A864-$H864)/9</f>
        <v>42066.666666666672</v>
      </c>
      <c r="Q864" s="24">
        <f>MAX(0,O864*(1+inputs!$B$33)-MAX(0,inputs!$B$31*(P864-inputs!$B$30)))</f>
        <v>45378.16735390434</v>
      </c>
      <c r="R864" s="19">
        <f>$H864+(INT(COLUMN(R$1)/2) - 5) * ($A864-$H864)/9</f>
        <v>49422.222222222219</v>
      </c>
      <c r="S864" s="24">
        <f>MAX(0,Q864*(1+inputs!$B$33)-MAX(0,inputs!$B$31*(R864-inputs!$B$30)))</f>
        <v>43427.399864212901</v>
      </c>
      <c r="T864" s="19">
        <f>$H864+(INT(COLUMN(T$1)/2) - 5) * ($A864-$H864)/9</f>
        <v>56777.777777777781</v>
      </c>
      <c r="U864" s="24">
        <f>MAX(0,S864*(1+inputs!$B$33)-MAX(0,inputs!$B$31*(T864-inputs!$B$30)))</f>
        <v>40785.370862176089</v>
      </c>
      <c r="V864" s="19">
        <f>$H864+(INT(COLUMN(V$1)/2) - 5) * ($A864-$H864)/9</f>
        <v>64133.333333333336</v>
      </c>
      <c r="W864" s="24">
        <f>MAX(0,U864*(1+inputs!$B$33)-MAX(0,inputs!$B$31*(V864-inputs!$B$30)))</f>
        <v>37441.711425108726</v>
      </c>
      <c r="X864" s="19">
        <f>$H864+(INT(COLUMN(X$1)/2) - 5) * ($A864-$H864)/9</f>
        <v>71488.888888888891</v>
      </c>
      <c r="Y864" s="24">
        <f>MAX(0,W864*(1+inputs!$B$33)-MAX(0,inputs!$B$31*(X864-inputs!$B$30)))</f>
        <v>33385.897096485351</v>
      </c>
      <c r="Z864" s="19">
        <f>IF(inputs!$B$27="YES",MAX(0,inputs!$B$31*(X864-inputs!$B$30)),0)</f>
        <v>0</v>
      </c>
      <c r="AA864" s="3">
        <f t="shared" si="57"/>
        <v>30262.25</v>
      </c>
      <c r="AB864" s="1">
        <f t="shared" si="58"/>
        <v>0.42</v>
      </c>
      <c r="AC864" s="8">
        <f t="shared" si="55"/>
        <v>55937.75</v>
      </c>
    </row>
    <row r="865" spans="1:29" x14ac:dyDescent="0.2">
      <c r="A865" s="11">
        <f t="shared" si="56"/>
        <v>86300</v>
      </c>
      <c r="B865" s="15">
        <f>inputs!$C$3-MAX(0,MIN((calculations!A865-inputs!$B$8)*0.5,inputs!$C$3))+IF(AND(inputs!$B$23="YES",A865&lt;=inputs!$B$25),inputs!$B$24,0)</f>
        <v>12570</v>
      </c>
      <c r="C865" s="15">
        <f>MAX(0,MIN(A865-B865,inputs!$C$4)*inputs!$B$3)</f>
        <v>7540</v>
      </c>
      <c r="D865" s="16">
        <f>MAX(0,(MIN(A865,inputs!$C$5)-(inputs!$C$4+B865))*inputs!$B$4)</f>
        <v>14412</v>
      </c>
      <c r="E865" s="16">
        <f>MAX(0, (calculations!A865-inputs!$C$5)*inputs!$B$5)</f>
        <v>0</v>
      </c>
      <c r="F865" s="19">
        <f>MAX(0,inputs!$B$13*(MIN(calculations!A865,inputs!$C$14)-inputs!$C$13))+MAX(0,inputs!$B$14*(calculations!A865-inputs!$C$14))</f>
        <v>5715.85</v>
      </c>
      <c r="G865" s="22">
        <f>MAX(MIN((calculations!A865-inputs!$B$21)/10000,100%),0) * inputs!$B$18</f>
        <v>2636.4</v>
      </c>
      <c r="H865" s="24">
        <f>MIN(inputs!$B$32,A865)</f>
        <v>20000</v>
      </c>
      <c r="I865" s="24">
        <f>inputs!$B$29*(1+inputs!$B$33)-MAX(0,inputs!$B$31*(H865-inputs!$B$30))</f>
        <v>46486.999999999993</v>
      </c>
      <c r="J865" s="19">
        <f>$H865+(INT(COLUMN(J$1)/2) - 5) * ($A865-$H865)/9</f>
        <v>20000</v>
      </c>
      <c r="K865" s="24">
        <f>MAX(0,I865*(1+inputs!$B$33)-MAX(0,inputs!$B$31*(J865-inputs!$B$30)))</f>
        <v>47184.304999999986</v>
      </c>
      <c r="L865" s="19">
        <f>$H865+(INT(COLUMN(L$1)/2) - 5) * ($A865-$H865)/9</f>
        <v>27366.666666666668</v>
      </c>
      <c r="M865" s="24">
        <f>MAX(0,K865*(1+inputs!$B$33)-MAX(0,inputs!$B$31*(L865-inputs!$B$30)))</f>
        <v>47245.629574999977</v>
      </c>
      <c r="N865" s="19">
        <f>$H865+(INT(COLUMN(N$1)/2) - 5) * ($A865-$H865)/9</f>
        <v>34733.333333333336</v>
      </c>
      <c r="O865" s="24">
        <f>MAX(0,M865*(1+inputs!$B$33)-MAX(0,inputs!$B$31*(N865-inputs!$B$30)))</f>
        <v>46644.874018624971</v>
      </c>
      <c r="P865" s="19">
        <f>$H865+(INT(COLUMN(P$1)/2) - 5) * ($A865-$H865)/9</f>
        <v>42100</v>
      </c>
      <c r="Q865" s="24">
        <f>MAX(0,O865*(1+inputs!$B$33)-MAX(0,inputs!$B$31*(P865-inputs!$B$30)))</f>
        <v>45372.107128904339</v>
      </c>
      <c r="R865" s="19">
        <f>$H865+(INT(COLUMN(R$1)/2) - 5) * ($A865-$H865)/9</f>
        <v>49466.666666666672</v>
      </c>
      <c r="S865" s="24">
        <f>MAX(0,Q865*(1+inputs!$B$33)-MAX(0,inputs!$B$31*(R865-inputs!$B$30)))</f>
        <v>43417.2487358379</v>
      </c>
      <c r="T865" s="19">
        <f>$H865+(INT(COLUMN(T$1)/2) - 5) * ($A865-$H865)/9</f>
        <v>56833.333333333336</v>
      </c>
      <c r="U865" s="24">
        <f>MAX(0,S865*(1+inputs!$B$33)-MAX(0,inputs!$B$31*(T865-inputs!$B$30)))</f>
        <v>40770.067466875465</v>
      </c>
      <c r="V865" s="19">
        <f>$H865+(INT(COLUMN(V$1)/2) - 5) * ($A865-$H865)/9</f>
        <v>64200</v>
      </c>
      <c r="W865" s="24">
        <f>MAX(0,U865*(1+inputs!$B$33)-MAX(0,inputs!$B$31*(V865-inputs!$B$30)))</f>
        <v>37420.178478878588</v>
      </c>
      <c r="X865" s="19">
        <f>$H865+(INT(COLUMN(X$1)/2) - 5) * ($A865-$H865)/9</f>
        <v>71566.666666666657</v>
      </c>
      <c r="Y865" s="24">
        <f>MAX(0,W865*(1+inputs!$B$33)-MAX(0,inputs!$B$31*(X865-inputs!$B$30)))</f>
        <v>33357.041156061765</v>
      </c>
      <c r="Z865" s="19">
        <f>IF(inputs!$B$27="YES",MAX(0,inputs!$B$31*(X865-inputs!$B$30)),0)</f>
        <v>0</v>
      </c>
      <c r="AA865" s="3">
        <f t="shared" si="57"/>
        <v>30304.25</v>
      </c>
      <c r="AB865" s="1">
        <f t="shared" si="58"/>
        <v>0.42</v>
      </c>
      <c r="AC865" s="8">
        <f t="shared" si="55"/>
        <v>55995.75</v>
      </c>
    </row>
    <row r="866" spans="1:29" x14ac:dyDescent="0.2">
      <c r="A866" s="11">
        <f t="shared" si="56"/>
        <v>86400</v>
      </c>
      <c r="B866" s="15">
        <f>inputs!$C$3-MAX(0,MIN((calculations!A866-inputs!$B$8)*0.5,inputs!$C$3))+IF(AND(inputs!$B$23="YES",A866&lt;=inputs!$B$25),inputs!$B$24,0)</f>
        <v>12570</v>
      </c>
      <c r="C866" s="15">
        <f>MAX(0,MIN(A866-B866,inputs!$C$4)*inputs!$B$3)</f>
        <v>7540</v>
      </c>
      <c r="D866" s="16">
        <f>MAX(0,(MIN(A866,inputs!$C$5)-(inputs!$C$4+B866))*inputs!$B$4)</f>
        <v>14452</v>
      </c>
      <c r="E866" s="16">
        <f>MAX(0, (calculations!A866-inputs!$C$5)*inputs!$B$5)</f>
        <v>0</v>
      </c>
      <c r="F866" s="19">
        <f>MAX(0,inputs!$B$13*(MIN(calculations!A866,inputs!$C$14)-inputs!$C$13))+MAX(0,inputs!$B$14*(calculations!A866-inputs!$C$14))</f>
        <v>5717.85</v>
      </c>
      <c r="G866" s="22">
        <f>MAX(MIN((calculations!A866-inputs!$B$21)/10000,100%),0) * inputs!$B$18</f>
        <v>2636.4</v>
      </c>
      <c r="H866" s="24">
        <f>MIN(inputs!$B$32,A866)</f>
        <v>20000</v>
      </c>
      <c r="I866" s="24">
        <f>inputs!$B$29*(1+inputs!$B$33)-MAX(0,inputs!$B$31*(H866-inputs!$B$30))</f>
        <v>46486.999999999993</v>
      </c>
      <c r="J866" s="19">
        <f>$H866+(INT(COLUMN(J$1)/2) - 5) * ($A866-$H866)/9</f>
        <v>20000</v>
      </c>
      <c r="K866" s="24">
        <f>MAX(0,I866*(1+inputs!$B$33)-MAX(0,inputs!$B$31*(J866-inputs!$B$30)))</f>
        <v>47184.304999999986</v>
      </c>
      <c r="L866" s="19">
        <f>$H866+(INT(COLUMN(L$1)/2) - 5) * ($A866-$H866)/9</f>
        <v>27377.777777777777</v>
      </c>
      <c r="M866" s="24">
        <f>MAX(0,K866*(1+inputs!$B$33)-MAX(0,inputs!$B$31*(L866-inputs!$B$30)))</f>
        <v>47244.629574999977</v>
      </c>
      <c r="N866" s="19">
        <f>$H866+(INT(COLUMN(N$1)/2) - 5) * ($A866-$H866)/9</f>
        <v>34755.555555555555</v>
      </c>
      <c r="O866" s="24">
        <f>MAX(0,M866*(1+inputs!$B$33)-MAX(0,inputs!$B$31*(N866-inputs!$B$30)))</f>
        <v>46641.859018624971</v>
      </c>
      <c r="P866" s="19">
        <f>$H866+(INT(COLUMN(P$1)/2) - 5) * ($A866-$H866)/9</f>
        <v>42133.333333333328</v>
      </c>
      <c r="Q866" s="24">
        <f>MAX(0,O866*(1+inputs!$B$33)-MAX(0,inputs!$B$31*(P866-inputs!$B$30)))</f>
        <v>45366.046903904338</v>
      </c>
      <c r="R866" s="19">
        <f>$H866+(INT(COLUMN(R$1)/2) - 5) * ($A866-$H866)/9</f>
        <v>49511.111111111109</v>
      </c>
      <c r="S866" s="24">
        <f>MAX(0,Q866*(1+inputs!$B$33)-MAX(0,inputs!$B$31*(R866-inputs!$B$30)))</f>
        <v>43407.0976074629</v>
      </c>
      <c r="T866" s="19">
        <f>$H866+(INT(COLUMN(T$1)/2) - 5) * ($A866-$H866)/9</f>
        <v>56888.888888888891</v>
      </c>
      <c r="U866" s="24">
        <f>MAX(0,S866*(1+inputs!$B$33)-MAX(0,inputs!$B$31*(T866-inputs!$B$30)))</f>
        <v>40754.764071574835</v>
      </c>
      <c r="V866" s="19">
        <f>$H866+(INT(COLUMN(V$1)/2) - 5) * ($A866-$H866)/9</f>
        <v>64266.666666666664</v>
      </c>
      <c r="W866" s="24">
        <f>MAX(0,U866*(1+inputs!$B$33)-MAX(0,inputs!$B$31*(V866-inputs!$B$30)))</f>
        <v>37398.64553264845</v>
      </c>
      <c r="X866" s="19">
        <f>$H866+(INT(COLUMN(X$1)/2) - 5) * ($A866-$H866)/9</f>
        <v>71644.444444444438</v>
      </c>
      <c r="Y866" s="24">
        <f>MAX(0,W866*(1+inputs!$B$33)-MAX(0,inputs!$B$31*(X866-inputs!$B$30)))</f>
        <v>33328.185215638172</v>
      </c>
      <c r="Z866" s="19">
        <f>IF(inputs!$B$27="YES",MAX(0,inputs!$B$31*(X866-inputs!$B$30)),0)</f>
        <v>0</v>
      </c>
      <c r="AA866" s="3">
        <f t="shared" si="57"/>
        <v>30346.25</v>
      </c>
      <c r="AB866" s="1">
        <f t="shared" si="58"/>
        <v>0.42</v>
      </c>
      <c r="AC866" s="8">
        <f t="shared" si="55"/>
        <v>56053.75</v>
      </c>
    </row>
    <row r="867" spans="1:29" x14ac:dyDescent="0.2">
      <c r="A867" s="11">
        <f t="shared" si="56"/>
        <v>86500</v>
      </c>
      <c r="B867" s="15">
        <f>inputs!$C$3-MAX(0,MIN((calculations!A867-inputs!$B$8)*0.5,inputs!$C$3))+IF(AND(inputs!$B$23="YES",A867&lt;=inputs!$B$25),inputs!$B$24,0)</f>
        <v>12570</v>
      </c>
      <c r="C867" s="15">
        <f>MAX(0,MIN(A867-B867,inputs!$C$4)*inputs!$B$3)</f>
        <v>7540</v>
      </c>
      <c r="D867" s="16">
        <f>MAX(0,(MIN(A867,inputs!$C$5)-(inputs!$C$4+B867))*inputs!$B$4)</f>
        <v>14492</v>
      </c>
      <c r="E867" s="16">
        <f>MAX(0, (calculations!A867-inputs!$C$5)*inputs!$B$5)</f>
        <v>0</v>
      </c>
      <c r="F867" s="19">
        <f>MAX(0,inputs!$B$13*(MIN(calculations!A867,inputs!$C$14)-inputs!$C$13))+MAX(0,inputs!$B$14*(calculations!A867-inputs!$C$14))</f>
        <v>5719.85</v>
      </c>
      <c r="G867" s="22">
        <f>MAX(MIN((calculations!A867-inputs!$B$21)/10000,100%),0) * inputs!$B$18</f>
        <v>2636.4</v>
      </c>
      <c r="H867" s="24">
        <f>MIN(inputs!$B$32,A867)</f>
        <v>20000</v>
      </c>
      <c r="I867" s="24">
        <f>inputs!$B$29*(1+inputs!$B$33)-MAX(0,inputs!$B$31*(H867-inputs!$B$30))</f>
        <v>46486.999999999993</v>
      </c>
      <c r="J867" s="19">
        <f>$H867+(INT(COLUMN(J$1)/2) - 5) * ($A867-$H867)/9</f>
        <v>20000</v>
      </c>
      <c r="K867" s="24">
        <f>MAX(0,I867*(1+inputs!$B$33)-MAX(0,inputs!$B$31*(J867-inputs!$B$30)))</f>
        <v>47184.304999999986</v>
      </c>
      <c r="L867" s="19">
        <f>$H867+(INT(COLUMN(L$1)/2) - 5) * ($A867-$H867)/9</f>
        <v>27388.888888888891</v>
      </c>
      <c r="M867" s="24">
        <f>MAX(0,K867*(1+inputs!$B$33)-MAX(0,inputs!$B$31*(L867-inputs!$B$30)))</f>
        <v>47243.629574999977</v>
      </c>
      <c r="N867" s="19">
        <f>$H867+(INT(COLUMN(N$1)/2) - 5) * ($A867-$H867)/9</f>
        <v>34777.777777777781</v>
      </c>
      <c r="O867" s="24">
        <f>MAX(0,M867*(1+inputs!$B$33)-MAX(0,inputs!$B$31*(N867-inputs!$B$30)))</f>
        <v>46638.844018624972</v>
      </c>
      <c r="P867" s="19">
        <f>$H867+(INT(COLUMN(P$1)/2) - 5) * ($A867-$H867)/9</f>
        <v>42166.666666666672</v>
      </c>
      <c r="Q867" s="24">
        <f>MAX(0,O867*(1+inputs!$B$33)-MAX(0,inputs!$B$31*(P867-inputs!$B$30)))</f>
        <v>45359.986678904337</v>
      </c>
      <c r="R867" s="19">
        <f>$H867+(INT(COLUMN(R$1)/2) - 5) * ($A867-$H867)/9</f>
        <v>49555.555555555555</v>
      </c>
      <c r="S867" s="24">
        <f>MAX(0,Q867*(1+inputs!$B$33)-MAX(0,inputs!$B$31*(R867-inputs!$B$30)))</f>
        <v>43396.946479087892</v>
      </c>
      <c r="T867" s="19">
        <f>$H867+(INT(COLUMN(T$1)/2) - 5) * ($A867-$H867)/9</f>
        <v>56944.444444444445</v>
      </c>
      <c r="U867" s="24">
        <f>MAX(0,S867*(1+inputs!$B$33)-MAX(0,inputs!$B$31*(T867-inputs!$B$30)))</f>
        <v>40739.460676274204</v>
      </c>
      <c r="V867" s="19">
        <f>$H867+(INT(COLUMN(V$1)/2) - 5) * ($A867-$H867)/9</f>
        <v>64333.333333333336</v>
      </c>
      <c r="W867" s="24">
        <f>MAX(0,U867*(1+inputs!$B$33)-MAX(0,inputs!$B$31*(V867-inputs!$B$30)))</f>
        <v>37377.112586418312</v>
      </c>
      <c r="X867" s="19">
        <f>$H867+(INT(COLUMN(X$1)/2) - 5) * ($A867-$H867)/9</f>
        <v>71722.222222222219</v>
      </c>
      <c r="Y867" s="24">
        <f>MAX(0,W867*(1+inputs!$B$33)-MAX(0,inputs!$B$31*(X867-inputs!$B$30)))</f>
        <v>33299.329275214579</v>
      </c>
      <c r="Z867" s="19">
        <f>IF(inputs!$B$27="YES",MAX(0,inputs!$B$31*(X867-inputs!$B$30)),0)</f>
        <v>0</v>
      </c>
      <c r="AA867" s="3">
        <f t="shared" si="57"/>
        <v>30388.25</v>
      </c>
      <c r="AB867" s="1">
        <f t="shared" si="58"/>
        <v>0.42</v>
      </c>
      <c r="AC867" s="8">
        <f t="shared" si="55"/>
        <v>56111.75</v>
      </c>
    </row>
    <row r="868" spans="1:29" x14ac:dyDescent="0.2">
      <c r="A868" s="11">
        <f t="shared" si="56"/>
        <v>86600</v>
      </c>
      <c r="B868" s="15">
        <f>inputs!$C$3-MAX(0,MIN((calculations!A868-inputs!$B$8)*0.5,inputs!$C$3))+IF(AND(inputs!$B$23="YES",A868&lt;=inputs!$B$25),inputs!$B$24,0)</f>
        <v>12570</v>
      </c>
      <c r="C868" s="15">
        <f>MAX(0,MIN(A868-B868,inputs!$C$4)*inputs!$B$3)</f>
        <v>7540</v>
      </c>
      <c r="D868" s="16">
        <f>MAX(0,(MIN(A868,inputs!$C$5)-(inputs!$C$4+B868))*inputs!$B$4)</f>
        <v>14532</v>
      </c>
      <c r="E868" s="16">
        <f>MAX(0, (calculations!A868-inputs!$C$5)*inputs!$B$5)</f>
        <v>0</v>
      </c>
      <c r="F868" s="19">
        <f>MAX(0,inputs!$B$13*(MIN(calculations!A868,inputs!$C$14)-inputs!$C$13))+MAX(0,inputs!$B$14*(calculations!A868-inputs!$C$14))</f>
        <v>5721.85</v>
      </c>
      <c r="G868" s="22">
        <f>MAX(MIN((calculations!A868-inputs!$B$21)/10000,100%),0) * inputs!$B$18</f>
        <v>2636.4</v>
      </c>
      <c r="H868" s="24">
        <f>MIN(inputs!$B$32,A868)</f>
        <v>20000</v>
      </c>
      <c r="I868" s="24">
        <f>inputs!$B$29*(1+inputs!$B$33)-MAX(0,inputs!$B$31*(H868-inputs!$B$30))</f>
        <v>46486.999999999993</v>
      </c>
      <c r="J868" s="19">
        <f>$H868+(INT(COLUMN(J$1)/2) - 5) * ($A868-$H868)/9</f>
        <v>20000</v>
      </c>
      <c r="K868" s="24">
        <f>MAX(0,I868*(1+inputs!$B$33)-MAX(0,inputs!$B$31*(J868-inputs!$B$30)))</f>
        <v>47184.304999999986</v>
      </c>
      <c r="L868" s="19">
        <f>$H868+(INT(COLUMN(L$1)/2) - 5) * ($A868-$H868)/9</f>
        <v>27400</v>
      </c>
      <c r="M868" s="24">
        <f>MAX(0,K868*(1+inputs!$B$33)-MAX(0,inputs!$B$31*(L868-inputs!$B$30)))</f>
        <v>47242.629574999977</v>
      </c>
      <c r="N868" s="19">
        <f>$H868+(INT(COLUMN(N$1)/2) - 5) * ($A868-$H868)/9</f>
        <v>34800</v>
      </c>
      <c r="O868" s="24">
        <f>MAX(0,M868*(1+inputs!$B$33)-MAX(0,inputs!$B$31*(N868-inputs!$B$30)))</f>
        <v>46635.829018624972</v>
      </c>
      <c r="P868" s="19">
        <f>$H868+(INT(COLUMN(P$1)/2) - 5) * ($A868-$H868)/9</f>
        <v>42200</v>
      </c>
      <c r="Q868" s="24">
        <f>MAX(0,O868*(1+inputs!$B$33)-MAX(0,inputs!$B$31*(P868-inputs!$B$30)))</f>
        <v>45353.926453904343</v>
      </c>
      <c r="R868" s="19">
        <f>$H868+(INT(COLUMN(R$1)/2) - 5) * ($A868-$H868)/9</f>
        <v>49600</v>
      </c>
      <c r="S868" s="24">
        <f>MAX(0,Q868*(1+inputs!$B$33)-MAX(0,inputs!$B$31*(R868-inputs!$B$30)))</f>
        <v>43386.795350712899</v>
      </c>
      <c r="T868" s="19">
        <f>$H868+(INT(COLUMN(T$1)/2) - 5) * ($A868-$H868)/9</f>
        <v>57000</v>
      </c>
      <c r="U868" s="24">
        <f>MAX(0,S868*(1+inputs!$B$33)-MAX(0,inputs!$B$31*(T868-inputs!$B$30)))</f>
        <v>40724.157280973588</v>
      </c>
      <c r="V868" s="19">
        <f>$H868+(INT(COLUMN(V$1)/2) - 5) * ($A868-$H868)/9</f>
        <v>64400</v>
      </c>
      <c r="W868" s="24">
        <f>MAX(0,U868*(1+inputs!$B$33)-MAX(0,inputs!$B$31*(V868-inputs!$B$30)))</f>
        <v>37355.579640188189</v>
      </c>
      <c r="X868" s="19">
        <f>$H868+(INT(COLUMN(X$1)/2) - 5) * ($A868-$H868)/9</f>
        <v>71800</v>
      </c>
      <c r="Y868" s="24">
        <f>MAX(0,W868*(1+inputs!$B$33)-MAX(0,inputs!$B$31*(X868-inputs!$B$30)))</f>
        <v>33270.473334791008</v>
      </c>
      <c r="Z868" s="19">
        <f>IF(inputs!$B$27="YES",MAX(0,inputs!$B$31*(X868-inputs!$B$30)),0)</f>
        <v>0</v>
      </c>
      <c r="AA868" s="3">
        <f t="shared" si="57"/>
        <v>30430.25</v>
      </c>
      <c r="AB868" s="1">
        <f t="shared" si="58"/>
        <v>0.42</v>
      </c>
      <c r="AC868" s="8">
        <f t="shared" si="55"/>
        <v>56169.75</v>
      </c>
    </row>
    <row r="869" spans="1:29" x14ac:dyDescent="0.2">
      <c r="A869" s="11">
        <f t="shared" si="56"/>
        <v>86700</v>
      </c>
      <c r="B869" s="15">
        <f>inputs!$C$3-MAX(0,MIN((calculations!A869-inputs!$B$8)*0.5,inputs!$C$3))+IF(AND(inputs!$B$23="YES",A869&lt;=inputs!$B$25),inputs!$B$24,0)</f>
        <v>12570</v>
      </c>
      <c r="C869" s="15">
        <f>MAX(0,MIN(A869-B869,inputs!$C$4)*inputs!$B$3)</f>
        <v>7540</v>
      </c>
      <c r="D869" s="16">
        <f>MAX(0,(MIN(A869,inputs!$C$5)-(inputs!$C$4+B869))*inputs!$B$4)</f>
        <v>14572</v>
      </c>
      <c r="E869" s="16">
        <f>MAX(0, (calculations!A869-inputs!$C$5)*inputs!$B$5)</f>
        <v>0</v>
      </c>
      <c r="F869" s="19">
        <f>MAX(0,inputs!$B$13*(MIN(calculations!A869,inputs!$C$14)-inputs!$C$13))+MAX(0,inputs!$B$14*(calculations!A869-inputs!$C$14))</f>
        <v>5723.85</v>
      </c>
      <c r="G869" s="22">
        <f>MAX(MIN((calculations!A869-inputs!$B$21)/10000,100%),0) * inputs!$B$18</f>
        <v>2636.4</v>
      </c>
      <c r="H869" s="24">
        <f>MIN(inputs!$B$32,A869)</f>
        <v>20000</v>
      </c>
      <c r="I869" s="24">
        <f>inputs!$B$29*(1+inputs!$B$33)-MAX(0,inputs!$B$31*(H869-inputs!$B$30))</f>
        <v>46486.999999999993</v>
      </c>
      <c r="J869" s="19">
        <f>$H869+(INT(COLUMN(J$1)/2) - 5) * ($A869-$H869)/9</f>
        <v>20000</v>
      </c>
      <c r="K869" s="24">
        <f>MAX(0,I869*(1+inputs!$B$33)-MAX(0,inputs!$B$31*(J869-inputs!$B$30)))</f>
        <v>47184.304999999986</v>
      </c>
      <c r="L869" s="19">
        <f>$H869+(INT(COLUMN(L$1)/2) - 5) * ($A869-$H869)/9</f>
        <v>27411.111111111109</v>
      </c>
      <c r="M869" s="24">
        <f>MAX(0,K869*(1+inputs!$B$33)-MAX(0,inputs!$B$31*(L869-inputs!$B$30)))</f>
        <v>47241.629574999977</v>
      </c>
      <c r="N869" s="19">
        <f>$H869+(INT(COLUMN(N$1)/2) - 5) * ($A869-$H869)/9</f>
        <v>34822.222222222219</v>
      </c>
      <c r="O869" s="24">
        <f>MAX(0,M869*(1+inputs!$B$33)-MAX(0,inputs!$B$31*(N869-inputs!$B$30)))</f>
        <v>46632.814018624973</v>
      </c>
      <c r="P869" s="19">
        <f>$H869+(INT(COLUMN(P$1)/2) - 5) * ($A869-$H869)/9</f>
        <v>42233.333333333328</v>
      </c>
      <c r="Q869" s="24">
        <f>MAX(0,O869*(1+inputs!$B$33)-MAX(0,inputs!$B$31*(P869-inputs!$B$30)))</f>
        <v>45347.866228904342</v>
      </c>
      <c r="R869" s="19">
        <f>$H869+(INT(COLUMN(R$1)/2) - 5) * ($A869-$H869)/9</f>
        <v>49644.444444444445</v>
      </c>
      <c r="S869" s="24">
        <f>MAX(0,Q869*(1+inputs!$B$33)-MAX(0,inputs!$B$31*(R869-inputs!$B$30)))</f>
        <v>43376.644222337898</v>
      </c>
      <c r="T869" s="19">
        <f>$H869+(INT(COLUMN(T$1)/2) - 5) * ($A869-$H869)/9</f>
        <v>57055.555555555555</v>
      </c>
      <c r="U869" s="24">
        <f>MAX(0,S869*(1+inputs!$B$33)-MAX(0,inputs!$B$31*(T869-inputs!$B$30)))</f>
        <v>40708.853885672957</v>
      </c>
      <c r="V869" s="19">
        <f>$H869+(INT(COLUMN(V$1)/2) - 5) * ($A869-$H869)/9</f>
        <v>64466.666666666664</v>
      </c>
      <c r="W869" s="24">
        <f>MAX(0,U869*(1+inputs!$B$33)-MAX(0,inputs!$B$31*(V869-inputs!$B$30)))</f>
        <v>37334.046693958044</v>
      </c>
      <c r="X869" s="19">
        <f>$H869+(INT(COLUMN(X$1)/2) - 5) * ($A869-$H869)/9</f>
        <v>71877.777777777781</v>
      </c>
      <c r="Y869" s="24">
        <f>MAX(0,W869*(1+inputs!$B$33)-MAX(0,inputs!$B$31*(X869-inputs!$B$30)))</f>
        <v>33241.617394367408</v>
      </c>
      <c r="Z869" s="19">
        <f>IF(inputs!$B$27="YES",MAX(0,inputs!$B$31*(X869-inputs!$B$30)),0)</f>
        <v>0</v>
      </c>
      <c r="AA869" s="3">
        <f t="shared" si="57"/>
        <v>30472.25</v>
      </c>
      <c r="AB869" s="1">
        <f t="shared" si="58"/>
        <v>0.42</v>
      </c>
      <c r="AC869" s="8">
        <f t="shared" si="55"/>
        <v>56227.75</v>
      </c>
    </row>
    <row r="870" spans="1:29" x14ac:dyDescent="0.2">
      <c r="A870" s="11">
        <f t="shared" si="56"/>
        <v>86800</v>
      </c>
      <c r="B870" s="15">
        <f>inputs!$C$3-MAX(0,MIN((calculations!A870-inputs!$B$8)*0.5,inputs!$C$3))+IF(AND(inputs!$B$23="YES",A870&lt;=inputs!$B$25),inputs!$B$24,0)</f>
        <v>12570</v>
      </c>
      <c r="C870" s="15">
        <f>MAX(0,MIN(A870-B870,inputs!$C$4)*inputs!$B$3)</f>
        <v>7540</v>
      </c>
      <c r="D870" s="16">
        <f>MAX(0,(MIN(A870,inputs!$C$5)-(inputs!$C$4+B870))*inputs!$B$4)</f>
        <v>14612</v>
      </c>
      <c r="E870" s="16">
        <f>MAX(0, (calculations!A870-inputs!$C$5)*inputs!$B$5)</f>
        <v>0</v>
      </c>
      <c r="F870" s="19">
        <f>MAX(0,inputs!$B$13*(MIN(calculations!A870,inputs!$C$14)-inputs!$C$13))+MAX(0,inputs!$B$14*(calculations!A870-inputs!$C$14))</f>
        <v>5725.85</v>
      </c>
      <c r="G870" s="22">
        <f>MAX(MIN((calculations!A870-inputs!$B$21)/10000,100%),0) * inputs!$B$18</f>
        <v>2636.4</v>
      </c>
      <c r="H870" s="24">
        <f>MIN(inputs!$B$32,A870)</f>
        <v>20000</v>
      </c>
      <c r="I870" s="24">
        <f>inputs!$B$29*(1+inputs!$B$33)-MAX(0,inputs!$B$31*(H870-inputs!$B$30))</f>
        <v>46486.999999999993</v>
      </c>
      <c r="J870" s="19">
        <f>$H870+(INT(COLUMN(J$1)/2) - 5) * ($A870-$H870)/9</f>
        <v>20000</v>
      </c>
      <c r="K870" s="24">
        <f>MAX(0,I870*(1+inputs!$B$33)-MAX(0,inputs!$B$31*(J870-inputs!$B$30)))</f>
        <v>47184.304999999986</v>
      </c>
      <c r="L870" s="19">
        <f>$H870+(INT(COLUMN(L$1)/2) - 5) * ($A870-$H870)/9</f>
        <v>27422.222222222223</v>
      </c>
      <c r="M870" s="24">
        <f>MAX(0,K870*(1+inputs!$B$33)-MAX(0,inputs!$B$31*(L870-inputs!$B$30)))</f>
        <v>47240.629574999977</v>
      </c>
      <c r="N870" s="19">
        <f>$H870+(INT(COLUMN(N$1)/2) - 5) * ($A870-$H870)/9</f>
        <v>34844.444444444445</v>
      </c>
      <c r="O870" s="24">
        <f>MAX(0,M870*(1+inputs!$B$33)-MAX(0,inputs!$B$31*(N870-inputs!$B$30)))</f>
        <v>46629.799018624974</v>
      </c>
      <c r="P870" s="19">
        <f>$H870+(INT(COLUMN(P$1)/2) - 5) * ($A870-$H870)/9</f>
        <v>42266.666666666672</v>
      </c>
      <c r="Q870" s="24">
        <f>MAX(0,O870*(1+inputs!$B$33)-MAX(0,inputs!$B$31*(P870-inputs!$B$30)))</f>
        <v>45341.806003904341</v>
      </c>
      <c r="R870" s="19">
        <f>$H870+(INT(COLUMN(R$1)/2) - 5) * ($A870-$H870)/9</f>
        <v>49688.888888888891</v>
      </c>
      <c r="S870" s="24">
        <f>MAX(0,Q870*(1+inputs!$B$33)-MAX(0,inputs!$B$31*(R870-inputs!$B$30)))</f>
        <v>43366.493093962898</v>
      </c>
      <c r="T870" s="19">
        <f>$H870+(INT(COLUMN(T$1)/2) - 5) * ($A870-$H870)/9</f>
        <v>57111.111111111109</v>
      </c>
      <c r="U870" s="24">
        <f>MAX(0,S870*(1+inputs!$B$33)-MAX(0,inputs!$B$31*(T870-inputs!$B$30)))</f>
        <v>40693.550490372334</v>
      </c>
      <c r="V870" s="19">
        <f>$H870+(INT(COLUMN(V$1)/2) - 5) * ($A870-$H870)/9</f>
        <v>64533.333333333336</v>
      </c>
      <c r="W870" s="24">
        <f>MAX(0,U870*(1+inputs!$B$33)-MAX(0,inputs!$B$31*(V870-inputs!$B$30)))</f>
        <v>37312.513747727913</v>
      </c>
      <c r="X870" s="19">
        <f>$H870+(INT(COLUMN(X$1)/2) - 5) * ($A870-$H870)/9</f>
        <v>71955.555555555562</v>
      </c>
      <c r="Y870" s="24">
        <f>MAX(0,W870*(1+inputs!$B$33)-MAX(0,inputs!$B$31*(X870-inputs!$B$30)))</f>
        <v>33212.761453943829</v>
      </c>
      <c r="Z870" s="19">
        <f>IF(inputs!$B$27="YES",MAX(0,inputs!$B$31*(X870-inputs!$B$30)),0)</f>
        <v>0</v>
      </c>
      <c r="AA870" s="3">
        <f t="shared" si="57"/>
        <v>30514.25</v>
      </c>
      <c r="AB870" s="1">
        <f t="shared" si="58"/>
        <v>0.42</v>
      </c>
      <c r="AC870" s="8">
        <f t="shared" si="55"/>
        <v>56285.75</v>
      </c>
    </row>
    <row r="871" spans="1:29" x14ac:dyDescent="0.2">
      <c r="A871" s="11">
        <f t="shared" si="56"/>
        <v>86900</v>
      </c>
      <c r="B871" s="15">
        <f>inputs!$C$3-MAX(0,MIN((calculations!A871-inputs!$B$8)*0.5,inputs!$C$3))+IF(AND(inputs!$B$23="YES",A871&lt;=inputs!$B$25),inputs!$B$24,0)</f>
        <v>12570</v>
      </c>
      <c r="C871" s="15">
        <f>MAX(0,MIN(A871-B871,inputs!$C$4)*inputs!$B$3)</f>
        <v>7540</v>
      </c>
      <c r="D871" s="16">
        <f>MAX(0,(MIN(A871,inputs!$C$5)-(inputs!$C$4+B871))*inputs!$B$4)</f>
        <v>14652</v>
      </c>
      <c r="E871" s="16">
        <f>MAX(0, (calculations!A871-inputs!$C$5)*inputs!$B$5)</f>
        <v>0</v>
      </c>
      <c r="F871" s="19">
        <f>MAX(0,inputs!$B$13*(MIN(calculations!A871,inputs!$C$14)-inputs!$C$13))+MAX(0,inputs!$B$14*(calculations!A871-inputs!$C$14))</f>
        <v>5727.85</v>
      </c>
      <c r="G871" s="22">
        <f>MAX(MIN((calculations!A871-inputs!$B$21)/10000,100%),0) * inputs!$B$18</f>
        <v>2636.4</v>
      </c>
      <c r="H871" s="24">
        <f>MIN(inputs!$B$32,A871)</f>
        <v>20000</v>
      </c>
      <c r="I871" s="24">
        <f>inputs!$B$29*(1+inputs!$B$33)-MAX(0,inputs!$B$31*(H871-inputs!$B$30))</f>
        <v>46486.999999999993</v>
      </c>
      <c r="J871" s="19">
        <f>$H871+(INT(COLUMN(J$1)/2) - 5) * ($A871-$H871)/9</f>
        <v>20000</v>
      </c>
      <c r="K871" s="24">
        <f>MAX(0,I871*(1+inputs!$B$33)-MAX(0,inputs!$B$31*(J871-inputs!$B$30)))</f>
        <v>47184.304999999986</v>
      </c>
      <c r="L871" s="19">
        <f>$H871+(INT(COLUMN(L$1)/2) - 5) * ($A871-$H871)/9</f>
        <v>27433.333333333332</v>
      </c>
      <c r="M871" s="24">
        <f>MAX(0,K871*(1+inputs!$B$33)-MAX(0,inputs!$B$31*(L871-inputs!$B$30)))</f>
        <v>47239.629574999977</v>
      </c>
      <c r="N871" s="19">
        <f>$H871+(INT(COLUMN(N$1)/2) - 5) * ($A871-$H871)/9</f>
        <v>34866.666666666664</v>
      </c>
      <c r="O871" s="24">
        <f>MAX(0,M871*(1+inputs!$B$33)-MAX(0,inputs!$B$31*(N871-inputs!$B$30)))</f>
        <v>46626.784018624967</v>
      </c>
      <c r="P871" s="19">
        <f>$H871+(INT(COLUMN(P$1)/2) - 5) * ($A871-$H871)/9</f>
        <v>42300</v>
      </c>
      <c r="Q871" s="24">
        <f>MAX(0,O871*(1+inputs!$B$33)-MAX(0,inputs!$B$31*(P871-inputs!$B$30)))</f>
        <v>45335.745778904333</v>
      </c>
      <c r="R871" s="19">
        <f>$H871+(INT(COLUMN(R$1)/2) - 5) * ($A871-$H871)/9</f>
        <v>49733.333333333328</v>
      </c>
      <c r="S871" s="24">
        <f>MAX(0,Q871*(1+inputs!$B$33)-MAX(0,inputs!$B$31*(R871-inputs!$B$30)))</f>
        <v>43356.34196558789</v>
      </c>
      <c r="T871" s="19">
        <f>$H871+(INT(COLUMN(T$1)/2) - 5) * ($A871-$H871)/9</f>
        <v>57166.666666666664</v>
      </c>
      <c r="U871" s="24">
        <f>MAX(0,S871*(1+inputs!$B$33)-MAX(0,inputs!$B$31*(T871-inputs!$B$30)))</f>
        <v>40678.247095071703</v>
      </c>
      <c r="V871" s="19">
        <f>$H871+(INT(COLUMN(V$1)/2) - 5) * ($A871-$H871)/9</f>
        <v>64600</v>
      </c>
      <c r="W871" s="24">
        <f>MAX(0,U871*(1+inputs!$B$33)-MAX(0,inputs!$B$31*(V871-inputs!$B$30)))</f>
        <v>37290.980801497775</v>
      </c>
      <c r="X871" s="19">
        <f>$H871+(INT(COLUMN(X$1)/2) - 5) * ($A871-$H871)/9</f>
        <v>72033.333333333343</v>
      </c>
      <c r="Y871" s="24">
        <f>MAX(0,W871*(1+inputs!$B$33)-MAX(0,inputs!$B$31*(X871-inputs!$B$30)))</f>
        <v>33183.905513520236</v>
      </c>
      <c r="Z871" s="19">
        <f>IF(inputs!$B$27="YES",MAX(0,inputs!$B$31*(X871-inputs!$B$30)),0)</f>
        <v>0</v>
      </c>
      <c r="AA871" s="3">
        <f t="shared" si="57"/>
        <v>30556.25</v>
      </c>
      <c r="AB871" s="1">
        <f t="shared" si="58"/>
        <v>0.42</v>
      </c>
      <c r="AC871" s="8">
        <f t="shared" si="55"/>
        <v>56343.75</v>
      </c>
    </row>
    <row r="872" spans="1:29" x14ac:dyDescent="0.2">
      <c r="A872" s="11">
        <f t="shared" si="56"/>
        <v>87000</v>
      </c>
      <c r="B872" s="15">
        <f>inputs!$C$3-MAX(0,MIN((calculations!A872-inputs!$B$8)*0.5,inputs!$C$3))+IF(AND(inputs!$B$23="YES",A872&lt;=inputs!$B$25),inputs!$B$24,0)</f>
        <v>12570</v>
      </c>
      <c r="C872" s="15">
        <f>MAX(0,MIN(A872-B872,inputs!$C$4)*inputs!$B$3)</f>
        <v>7540</v>
      </c>
      <c r="D872" s="16">
        <f>MAX(0,(MIN(A872,inputs!$C$5)-(inputs!$C$4+B872))*inputs!$B$4)</f>
        <v>14692</v>
      </c>
      <c r="E872" s="16">
        <f>MAX(0, (calculations!A872-inputs!$C$5)*inputs!$B$5)</f>
        <v>0</v>
      </c>
      <c r="F872" s="19">
        <f>MAX(0,inputs!$B$13*(MIN(calculations!A872,inputs!$C$14)-inputs!$C$13))+MAX(0,inputs!$B$14*(calculations!A872-inputs!$C$14))</f>
        <v>5729.85</v>
      </c>
      <c r="G872" s="22">
        <f>MAX(MIN((calculations!A872-inputs!$B$21)/10000,100%),0) * inputs!$B$18</f>
        <v>2636.4</v>
      </c>
      <c r="H872" s="24">
        <f>MIN(inputs!$B$32,A872)</f>
        <v>20000</v>
      </c>
      <c r="I872" s="24">
        <f>inputs!$B$29*(1+inputs!$B$33)-MAX(0,inputs!$B$31*(H872-inputs!$B$30))</f>
        <v>46486.999999999993</v>
      </c>
      <c r="J872" s="19">
        <f>$H872+(INT(COLUMN(J$1)/2) - 5) * ($A872-$H872)/9</f>
        <v>20000</v>
      </c>
      <c r="K872" s="24">
        <f>MAX(0,I872*(1+inputs!$B$33)-MAX(0,inputs!$B$31*(J872-inputs!$B$30)))</f>
        <v>47184.304999999986</v>
      </c>
      <c r="L872" s="19">
        <f>$H872+(INT(COLUMN(L$1)/2) - 5) * ($A872-$H872)/9</f>
        <v>27444.444444444445</v>
      </c>
      <c r="M872" s="24">
        <f>MAX(0,K872*(1+inputs!$B$33)-MAX(0,inputs!$B$31*(L872-inputs!$B$30)))</f>
        <v>47238.629574999977</v>
      </c>
      <c r="N872" s="19">
        <f>$H872+(INT(COLUMN(N$1)/2) - 5) * ($A872-$H872)/9</f>
        <v>34888.888888888891</v>
      </c>
      <c r="O872" s="24">
        <f>MAX(0,M872*(1+inputs!$B$33)-MAX(0,inputs!$B$31*(N872-inputs!$B$30)))</f>
        <v>46623.769018624967</v>
      </c>
      <c r="P872" s="19">
        <f>$H872+(INT(COLUMN(P$1)/2) - 5) * ($A872-$H872)/9</f>
        <v>42333.333333333328</v>
      </c>
      <c r="Q872" s="24">
        <f>MAX(0,O872*(1+inputs!$B$33)-MAX(0,inputs!$B$31*(P872-inputs!$B$30)))</f>
        <v>45329.685553904332</v>
      </c>
      <c r="R872" s="19">
        <f>$H872+(INT(COLUMN(R$1)/2) - 5) * ($A872-$H872)/9</f>
        <v>49777.777777777781</v>
      </c>
      <c r="S872" s="24">
        <f>MAX(0,Q872*(1+inputs!$B$33)-MAX(0,inputs!$B$31*(R872-inputs!$B$30)))</f>
        <v>43346.190837212889</v>
      </c>
      <c r="T872" s="19">
        <f>$H872+(INT(COLUMN(T$1)/2) - 5) * ($A872-$H872)/9</f>
        <v>57222.222222222219</v>
      </c>
      <c r="U872" s="24">
        <f>MAX(0,S872*(1+inputs!$B$33)-MAX(0,inputs!$B$31*(T872-inputs!$B$30)))</f>
        <v>40662.943699771073</v>
      </c>
      <c r="V872" s="19">
        <f>$H872+(INT(COLUMN(V$1)/2) - 5) * ($A872-$H872)/9</f>
        <v>64666.666666666664</v>
      </c>
      <c r="W872" s="24">
        <f>MAX(0,U872*(1+inputs!$B$33)-MAX(0,inputs!$B$31*(V872-inputs!$B$30)))</f>
        <v>37269.44785526763</v>
      </c>
      <c r="X872" s="19">
        <f>$H872+(INT(COLUMN(X$1)/2) - 5) * ($A872-$H872)/9</f>
        <v>72111.111111111109</v>
      </c>
      <c r="Y872" s="24">
        <f>MAX(0,W872*(1+inputs!$B$33)-MAX(0,inputs!$B$31*(X872-inputs!$B$30)))</f>
        <v>33155.049573096636</v>
      </c>
      <c r="Z872" s="19">
        <f>IF(inputs!$B$27="YES",MAX(0,inputs!$B$31*(X872-inputs!$B$30)),0)</f>
        <v>0</v>
      </c>
      <c r="AA872" s="3">
        <f t="shared" si="57"/>
        <v>30598.25</v>
      </c>
      <c r="AB872" s="1">
        <f t="shared" si="58"/>
        <v>0.42</v>
      </c>
      <c r="AC872" s="8">
        <f t="shared" si="55"/>
        <v>56401.75</v>
      </c>
    </row>
    <row r="873" spans="1:29" x14ac:dyDescent="0.2">
      <c r="A873" s="11">
        <f t="shared" si="56"/>
        <v>87100</v>
      </c>
      <c r="B873" s="15">
        <f>inputs!$C$3-MAX(0,MIN((calculations!A873-inputs!$B$8)*0.5,inputs!$C$3))+IF(AND(inputs!$B$23="YES",A873&lt;=inputs!$B$25),inputs!$B$24,0)</f>
        <v>12570</v>
      </c>
      <c r="C873" s="15">
        <f>MAX(0,MIN(A873-B873,inputs!$C$4)*inputs!$B$3)</f>
        <v>7540</v>
      </c>
      <c r="D873" s="16">
        <f>MAX(0,(MIN(A873,inputs!$C$5)-(inputs!$C$4+B873))*inputs!$B$4)</f>
        <v>14732</v>
      </c>
      <c r="E873" s="16">
        <f>MAX(0, (calculations!A873-inputs!$C$5)*inputs!$B$5)</f>
        <v>0</v>
      </c>
      <c r="F873" s="19">
        <f>MAX(0,inputs!$B$13*(MIN(calculations!A873,inputs!$C$14)-inputs!$C$13))+MAX(0,inputs!$B$14*(calculations!A873-inputs!$C$14))</f>
        <v>5731.85</v>
      </c>
      <c r="G873" s="22">
        <f>MAX(MIN((calculations!A873-inputs!$B$21)/10000,100%),0) * inputs!$B$18</f>
        <v>2636.4</v>
      </c>
      <c r="H873" s="24">
        <f>MIN(inputs!$B$32,A873)</f>
        <v>20000</v>
      </c>
      <c r="I873" s="24">
        <f>inputs!$B$29*(1+inputs!$B$33)-MAX(0,inputs!$B$31*(H873-inputs!$B$30))</f>
        <v>46486.999999999993</v>
      </c>
      <c r="J873" s="19">
        <f>$H873+(INT(COLUMN(J$1)/2) - 5) * ($A873-$H873)/9</f>
        <v>20000</v>
      </c>
      <c r="K873" s="24">
        <f>MAX(0,I873*(1+inputs!$B$33)-MAX(0,inputs!$B$31*(J873-inputs!$B$30)))</f>
        <v>47184.304999999986</v>
      </c>
      <c r="L873" s="19">
        <f>$H873+(INT(COLUMN(L$1)/2) - 5) * ($A873-$H873)/9</f>
        <v>27455.555555555555</v>
      </c>
      <c r="M873" s="24">
        <f>MAX(0,K873*(1+inputs!$B$33)-MAX(0,inputs!$B$31*(L873-inputs!$B$30)))</f>
        <v>47237.629574999977</v>
      </c>
      <c r="N873" s="19">
        <f>$H873+(INT(COLUMN(N$1)/2) - 5) * ($A873-$H873)/9</f>
        <v>34911.111111111109</v>
      </c>
      <c r="O873" s="24">
        <f>MAX(0,M873*(1+inputs!$B$33)-MAX(0,inputs!$B$31*(N873-inputs!$B$30)))</f>
        <v>46620.754018624968</v>
      </c>
      <c r="P873" s="19">
        <f>$H873+(INT(COLUMN(P$1)/2) - 5) * ($A873-$H873)/9</f>
        <v>42366.666666666672</v>
      </c>
      <c r="Q873" s="24">
        <f>MAX(0,O873*(1+inputs!$B$33)-MAX(0,inputs!$B$31*(P873-inputs!$B$30)))</f>
        <v>45323.625328904338</v>
      </c>
      <c r="R873" s="19">
        <f>$H873+(INT(COLUMN(R$1)/2) - 5) * ($A873-$H873)/9</f>
        <v>49822.222222222219</v>
      </c>
      <c r="S873" s="24">
        <f>MAX(0,Q873*(1+inputs!$B$33)-MAX(0,inputs!$B$31*(R873-inputs!$B$30)))</f>
        <v>43336.039708837896</v>
      </c>
      <c r="T873" s="19">
        <f>$H873+(INT(COLUMN(T$1)/2) - 5) * ($A873-$H873)/9</f>
        <v>57277.777777777781</v>
      </c>
      <c r="U873" s="24">
        <f>MAX(0,S873*(1+inputs!$B$33)-MAX(0,inputs!$B$31*(T873-inputs!$B$30)))</f>
        <v>40647.640304470457</v>
      </c>
      <c r="V873" s="19">
        <f>$H873+(INT(COLUMN(V$1)/2) - 5) * ($A873-$H873)/9</f>
        <v>64733.333333333336</v>
      </c>
      <c r="W873" s="24">
        <f>MAX(0,U873*(1+inputs!$B$33)-MAX(0,inputs!$B$31*(V873-inputs!$B$30)))</f>
        <v>37247.914909037507</v>
      </c>
      <c r="X873" s="19">
        <f>$H873+(INT(COLUMN(X$1)/2) - 5) * ($A873-$H873)/9</f>
        <v>72188.888888888891</v>
      </c>
      <c r="Y873" s="24">
        <f>MAX(0,W873*(1+inputs!$B$33)-MAX(0,inputs!$B$31*(X873-inputs!$B$30)))</f>
        <v>33126.193632673065</v>
      </c>
      <c r="Z873" s="19">
        <f>IF(inputs!$B$27="YES",MAX(0,inputs!$B$31*(X873-inputs!$B$30)),0)</f>
        <v>0</v>
      </c>
      <c r="AA873" s="3">
        <f t="shared" si="57"/>
        <v>30640.25</v>
      </c>
      <c r="AB873" s="1">
        <f t="shared" si="58"/>
        <v>0.42</v>
      </c>
      <c r="AC873" s="8">
        <f t="shared" si="55"/>
        <v>56459.75</v>
      </c>
    </row>
    <row r="874" spans="1:29" x14ac:dyDescent="0.2">
      <c r="A874" s="11">
        <f t="shared" si="56"/>
        <v>87200</v>
      </c>
      <c r="B874" s="15">
        <f>inputs!$C$3-MAX(0,MIN((calculations!A874-inputs!$B$8)*0.5,inputs!$C$3))+IF(AND(inputs!$B$23="YES",A874&lt;=inputs!$B$25),inputs!$B$24,0)</f>
        <v>12570</v>
      </c>
      <c r="C874" s="15">
        <f>MAX(0,MIN(A874-B874,inputs!$C$4)*inputs!$B$3)</f>
        <v>7540</v>
      </c>
      <c r="D874" s="16">
        <f>MAX(0,(MIN(A874,inputs!$C$5)-(inputs!$C$4+B874))*inputs!$B$4)</f>
        <v>14772</v>
      </c>
      <c r="E874" s="16">
        <f>MAX(0, (calculations!A874-inputs!$C$5)*inputs!$B$5)</f>
        <v>0</v>
      </c>
      <c r="F874" s="19">
        <f>MAX(0,inputs!$B$13*(MIN(calculations!A874,inputs!$C$14)-inputs!$C$13))+MAX(0,inputs!$B$14*(calculations!A874-inputs!$C$14))</f>
        <v>5733.85</v>
      </c>
      <c r="G874" s="22">
        <f>MAX(MIN((calculations!A874-inputs!$B$21)/10000,100%),0) * inputs!$B$18</f>
        <v>2636.4</v>
      </c>
      <c r="H874" s="24">
        <f>MIN(inputs!$B$32,A874)</f>
        <v>20000</v>
      </c>
      <c r="I874" s="24">
        <f>inputs!$B$29*(1+inputs!$B$33)-MAX(0,inputs!$B$31*(H874-inputs!$B$30))</f>
        <v>46486.999999999993</v>
      </c>
      <c r="J874" s="19">
        <f>$H874+(INT(COLUMN(J$1)/2) - 5) * ($A874-$H874)/9</f>
        <v>20000</v>
      </c>
      <c r="K874" s="24">
        <f>MAX(0,I874*(1+inputs!$B$33)-MAX(0,inputs!$B$31*(J874-inputs!$B$30)))</f>
        <v>47184.304999999986</v>
      </c>
      <c r="L874" s="19">
        <f>$H874+(INT(COLUMN(L$1)/2) - 5) * ($A874-$H874)/9</f>
        <v>27466.666666666668</v>
      </c>
      <c r="M874" s="24">
        <f>MAX(0,K874*(1+inputs!$B$33)-MAX(0,inputs!$B$31*(L874-inputs!$B$30)))</f>
        <v>47236.629574999977</v>
      </c>
      <c r="N874" s="19">
        <f>$H874+(INT(COLUMN(N$1)/2) - 5) * ($A874-$H874)/9</f>
        <v>34933.333333333336</v>
      </c>
      <c r="O874" s="24">
        <f>MAX(0,M874*(1+inputs!$B$33)-MAX(0,inputs!$B$31*(N874-inputs!$B$30)))</f>
        <v>46617.739018624969</v>
      </c>
      <c r="P874" s="19">
        <f>$H874+(INT(COLUMN(P$1)/2) - 5) * ($A874-$H874)/9</f>
        <v>42400</v>
      </c>
      <c r="Q874" s="24">
        <f>MAX(0,O874*(1+inputs!$B$33)-MAX(0,inputs!$B$31*(P874-inputs!$B$30)))</f>
        <v>45317.565103904337</v>
      </c>
      <c r="R874" s="19">
        <f>$H874+(INT(COLUMN(R$1)/2) - 5) * ($A874-$H874)/9</f>
        <v>49866.666666666672</v>
      </c>
      <c r="S874" s="24">
        <f>MAX(0,Q874*(1+inputs!$B$33)-MAX(0,inputs!$B$31*(R874-inputs!$B$30)))</f>
        <v>43325.888580462895</v>
      </c>
      <c r="T874" s="19">
        <f>$H874+(INT(COLUMN(T$1)/2) - 5) * ($A874-$H874)/9</f>
        <v>57333.333333333336</v>
      </c>
      <c r="U874" s="24">
        <f>MAX(0,S874*(1+inputs!$B$33)-MAX(0,inputs!$B$31*(T874-inputs!$B$30)))</f>
        <v>40632.336909169833</v>
      </c>
      <c r="V874" s="19">
        <f>$H874+(INT(COLUMN(V$1)/2) - 5) * ($A874-$H874)/9</f>
        <v>64800</v>
      </c>
      <c r="W874" s="24">
        <f>MAX(0,U874*(1+inputs!$B$33)-MAX(0,inputs!$B$31*(V874-inputs!$B$30)))</f>
        <v>37226.381962807376</v>
      </c>
      <c r="X874" s="19">
        <f>$H874+(INT(COLUMN(X$1)/2) - 5) * ($A874-$H874)/9</f>
        <v>72266.666666666657</v>
      </c>
      <c r="Y874" s="24">
        <f>MAX(0,W874*(1+inputs!$B$33)-MAX(0,inputs!$B$31*(X874-inputs!$B$30)))</f>
        <v>33097.337692249479</v>
      </c>
      <c r="Z874" s="19">
        <f>IF(inputs!$B$27="YES",MAX(0,inputs!$B$31*(X874-inputs!$B$30)),0)</f>
        <v>0</v>
      </c>
      <c r="AA874" s="3">
        <f t="shared" si="57"/>
        <v>30682.25</v>
      </c>
      <c r="AB874" s="1">
        <f t="shared" si="58"/>
        <v>0.42</v>
      </c>
      <c r="AC874" s="8">
        <f t="shared" si="55"/>
        <v>56517.75</v>
      </c>
    </row>
    <row r="875" spans="1:29" x14ac:dyDescent="0.2">
      <c r="A875" s="11">
        <f t="shared" si="56"/>
        <v>87300</v>
      </c>
      <c r="B875" s="15">
        <f>inputs!$C$3-MAX(0,MIN((calculations!A875-inputs!$B$8)*0.5,inputs!$C$3))+IF(AND(inputs!$B$23="YES",A875&lt;=inputs!$B$25),inputs!$B$24,0)</f>
        <v>12570</v>
      </c>
      <c r="C875" s="15">
        <f>MAX(0,MIN(A875-B875,inputs!$C$4)*inputs!$B$3)</f>
        <v>7540</v>
      </c>
      <c r="D875" s="16">
        <f>MAX(0,(MIN(A875,inputs!$C$5)-(inputs!$C$4+B875))*inputs!$B$4)</f>
        <v>14812</v>
      </c>
      <c r="E875" s="16">
        <f>MAX(0, (calculations!A875-inputs!$C$5)*inputs!$B$5)</f>
        <v>0</v>
      </c>
      <c r="F875" s="19">
        <f>MAX(0,inputs!$B$13*(MIN(calculations!A875,inputs!$C$14)-inputs!$C$13))+MAX(0,inputs!$B$14*(calculations!A875-inputs!$C$14))</f>
        <v>5735.85</v>
      </c>
      <c r="G875" s="22">
        <f>MAX(MIN((calculations!A875-inputs!$B$21)/10000,100%),0) * inputs!$B$18</f>
        <v>2636.4</v>
      </c>
      <c r="H875" s="24">
        <f>MIN(inputs!$B$32,A875)</f>
        <v>20000</v>
      </c>
      <c r="I875" s="24">
        <f>inputs!$B$29*(1+inputs!$B$33)-MAX(0,inputs!$B$31*(H875-inputs!$B$30))</f>
        <v>46486.999999999993</v>
      </c>
      <c r="J875" s="19">
        <f>$H875+(INT(COLUMN(J$1)/2) - 5) * ($A875-$H875)/9</f>
        <v>20000</v>
      </c>
      <c r="K875" s="24">
        <f>MAX(0,I875*(1+inputs!$B$33)-MAX(0,inputs!$B$31*(J875-inputs!$B$30)))</f>
        <v>47184.304999999986</v>
      </c>
      <c r="L875" s="19">
        <f>$H875+(INT(COLUMN(L$1)/2) - 5) * ($A875-$H875)/9</f>
        <v>27477.777777777777</v>
      </c>
      <c r="M875" s="24">
        <f>MAX(0,K875*(1+inputs!$B$33)-MAX(0,inputs!$B$31*(L875-inputs!$B$30)))</f>
        <v>47235.629574999977</v>
      </c>
      <c r="N875" s="19">
        <f>$H875+(INT(COLUMN(N$1)/2) - 5) * ($A875-$H875)/9</f>
        <v>34955.555555555555</v>
      </c>
      <c r="O875" s="24">
        <f>MAX(0,M875*(1+inputs!$B$33)-MAX(0,inputs!$B$31*(N875-inputs!$B$30)))</f>
        <v>46614.724018624969</v>
      </c>
      <c r="P875" s="19">
        <f>$H875+(INT(COLUMN(P$1)/2) - 5) * ($A875-$H875)/9</f>
        <v>42433.333333333328</v>
      </c>
      <c r="Q875" s="24">
        <f>MAX(0,O875*(1+inputs!$B$33)-MAX(0,inputs!$B$31*(P875-inputs!$B$30)))</f>
        <v>45311.504878904336</v>
      </c>
      <c r="R875" s="19">
        <f>$H875+(INT(COLUMN(R$1)/2) - 5) * ($A875-$H875)/9</f>
        <v>49911.111111111109</v>
      </c>
      <c r="S875" s="24">
        <f>MAX(0,Q875*(1+inputs!$B$33)-MAX(0,inputs!$B$31*(R875-inputs!$B$30)))</f>
        <v>43315.737452087895</v>
      </c>
      <c r="T875" s="19">
        <f>$H875+(INT(COLUMN(T$1)/2) - 5) * ($A875-$H875)/9</f>
        <v>57388.888888888891</v>
      </c>
      <c r="U875" s="24">
        <f>MAX(0,S875*(1+inputs!$B$33)-MAX(0,inputs!$B$31*(T875-inputs!$B$30)))</f>
        <v>40617.03351386921</v>
      </c>
      <c r="V875" s="19">
        <f>$H875+(INT(COLUMN(V$1)/2) - 5) * ($A875-$H875)/9</f>
        <v>64866.666666666664</v>
      </c>
      <c r="W875" s="24">
        <f>MAX(0,U875*(1+inputs!$B$33)-MAX(0,inputs!$B$31*(V875-inputs!$B$30)))</f>
        <v>37204.849016577238</v>
      </c>
      <c r="X875" s="19">
        <f>$H875+(INT(COLUMN(X$1)/2) - 5) * ($A875-$H875)/9</f>
        <v>72344.444444444438</v>
      </c>
      <c r="Y875" s="24">
        <f>MAX(0,W875*(1+inputs!$B$33)-MAX(0,inputs!$B$31*(X875-inputs!$B$30)))</f>
        <v>33068.481751825893</v>
      </c>
      <c r="Z875" s="19">
        <f>IF(inputs!$B$27="YES",MAX(0,inputs!$B$31*(X875-inputs!$B$30)),0)</f>
        <v>0</v>
      </c>
      <c r="AA875" s="3">
        <f t="shared" si="57"/>
        <v>30724.25</v>
      </c>
      <c r="AB875" s="1">
        <f t="shared" si="58"/>
        <v>0.42</v>
      </c>
      <c r="AC875" s="8">
        <f t="shared" si="55"/>
        <v>56575.75</v>
      </c>
    </row>
    <row r="876" spans="1:29" x14ac:dyDescent="0.2">
      <c r="A876" s="11">
        <f t="shared" si="56"/>
        <v>87400</v>
      </c>
      <c r="B876" s="15">
        <f>inputs!$C$3-MAX(0,MIN((calculations!A876-inputs!$B$8)*0.5,inputs!$C$3))+IF(AND(inputs!$B$23="YES",A876&lt;=inputs!$B$25),inputs!$B$24,0)</f>
        <v>12570</v>
      </c>
      <c r="C876" s="15">
        <f>MAX(0,MIN(A876-B876,inputs!$C$4)*inputs!$B$3)</f>
        <v>7540</v>
      </c>
      <c r="D876" s="16">
        <f>MAX(0,(MIN(A876,inputs!$C$5)-(inputs!$C$4+B876))*inputs!$B$4)</f>
        <v>14852</v>
      </c>
      <c r="E876" s="16">
        <f>MAX(0, (calculations!A876-inputs!$C$5)*inputs!$B$5)</f>
        <v>0</v>
      </c>
      <c r="F876" s="19">
        <f>MAX(0,inputs!$B$13*(MIN(calculations!A876,inputs!$C$14)-inputs!$C$13))+MAX(0,inputs!$B$14*(calculations!A876-inputs!$C$14))</f>
        <v>5737.85</v>
      </c>
      <c r="G876" s="22">
        <f>MAX(MIN((calculations!A876-inputs!$B$21)/10000,100%),0) * inputs!$B$18</f>
        <v>2636.4</v>
      </c>
      <c r="H876" s="24">
        <f>MIN(inputs!$B$32,A876)</f>
        <v>20000</v>
      </c>
      <c r="I876" s="24">
        <f>inputs!$B$29*(1+inputs!$B$33)-MAX(0,inputs!$B$31*(H876-inputs!$B$30))</f>
        <v>46486.999999999993</v>
      </c>
      <c r="J876" s="19">
        <f>$H876+(INT(COLUMN(J$1)/2) - 5) * ($A876-$H876)/9</f>
        <v>20000</v>
      </c>
      <c r="K876" s="24">
        <f>MAX(0,I876*(1+inputs!$B$33)-MAX(0,inputs!$B$31*(J876-inputs!$B$30)))</f>
        <v>47184.304999999986</v>
      </c>
      <c r="L876" s="19">
        <f>$H876+(INT(COLUMN(L$1)/2) - 5) * ($A876-$H876)/9</f>
        <v>27488.888888888891</v>
      </c>
      <c r="M876" s="24">
        <f>MAX(0,K876*(1+inputs!$B$33)-MAX(0,inputs!$B$31*(L876-inputs!$B$30)))</f>
        <v>47234.629574999977</v>
      </c>
      <c r="N876" s="19">
        <f>$H876+(INT(COLUMN(N$1)/2) - 5) * ($A876-$H876)/9</f>
        <v>34977.777777777781</v>
      </c>
      <c r="O876" s="24">
        <f>MAX(0,M876*(1+inputs!$B$33)-MAX(0,inputs!$B$31*(N876-inputs!$B$30)))</f>
        <v>46611.70901862497</v>
      </c>
      <c r="P876" s="19">
        <f>$H876+(INT(COLUMN(P$1)/2) - 5) * ($A876-$H876)/9</f>
        <v>42466.666666666672</v>
      </c>
      <c r="Q876" s="24">
        <f>MAX(0,O876*(1+inputs!$B$33)-MAX(0,inputs!$B$31*(P876-inputs!$B$30)))</f>
        <v>45305.444653904335</v>
      </c>
      <c r="R876" s="19">
        <f>$H876+(INT(COLUMN(R$1)/2) - 5) * ($A876-$H876)/9</f>
        <v>49955.555555555555</v>
      </c>
      <c r="S876" s="24">
        <f>MAX(0,Q876*(1+inputs!$B$33)-MAX(0,inputs!$B$31*(R876-inputs!$B$30)))</f>
        <v>43305.586323712894</v>
      </c>
      <c r="T876" s="19">
        <f>$H876+(INT(COLUMN(T$1)/2) - 5) * ($A876-$H876)/9</f>
        <v>57444.444444444445</v>
      </c>
      <c r="U876" s="24">
        <f>MAX(0,S876*(1+inputs!$B$33)-MAX(0,inputs!$B$31*(T876-inputs!$B$30)))</f>
        <v>40601.730118568579</v>
      </c>
      <c r="V876" s="19">
        <f>$H876+(INT(COLUMN(V$1)/2) - 5) * ($A876-$H876)/9</f>
        <v>64933.333333333336</v>
      </c>
      <c r="W876" s="24">
        <f>MAX(0,U876*(1+inputs!$B$33)-MAX(0,inputs!$B$31*(V876-inputs!$B$30)))</f>
        <v>37183.3160703471</v>
      </c>
      <c r="X876" s="19">
        <f>$H876+(INT(COLUMN(X$1)/2) - 5) * ($A876-$H876)/9</f>
        <v>72422.222222222219</v>
      </c>
      <c r="Y876" s="24">
        <f>MAX(0,W876*(1+inputs!$B$33)-MAX(0,inputs!$B$31*(X876-inputs!$B$30)))</f>
        <v>33039.6258114023</v>
      </c>
      <c r="Z876" s="19">
        <f>IF(inputs!$B$27="YES",MAX(0,inputs!$B$31*(X876-inputs!$B$30)),0)</f>
        <v>0</v>
      </c>
      <c r="AA876" s="3">
        <f t="shared" si="57"/>
        <v>30766.25</v>
      </c>
      <c r="AB876" s="1">
        <f t="shared" si="58"/>
        <v>0.42</v>
      </c>
      <c r="AC876" s="8">
        <f t="shared" si="55"/>
        <v>56633.75</v>
      </c>
    </row>
    <row r="877" spans="1:29" x14ac:dyDescent="0.2">
      <c r="A877" s="11">
        <f t="shared" si="56"/>
        <v>87500</v>
      </c>
      <c r="B877" s="15">
        <f>inputs!$C$3-MAX(0,MIN((calculations!A877-inputs!$B$8)*0.5,inputs!$C$3))+IF(AND(inputs!$B$23="YES",A877&lt;=inputs!$B$25),inputs!$B$24,0)</f>
        <v>12570</v>
      </c>
      <c r="C877" s="15">
        <f>MAX(0,MIN(A877-B877,inputs!$C$4)*inputs!$B$3)</f>
        <v>7540</v>
      </c>
      <c r="D877" s="16">
        <f>MAX(0,(MIN(A877,inputs!$C$5)-(inputs!$C$4+B877))*inputs!$B$4)</f>
        <v>14892</v>
      </c>
      <c r="E877" s="16">
        <f>MAX(0, (calculations!A877-inputs!$C$5)*inputs!$B$5)</f>
        <v>0</v>
      </c>
      <c r="F877" s="19">
        <f>MAX(0,inputs!$B$13*(MIN(calculations!A877,inputs!$C$14)-inputs!$C$13))+MAX(0,inputs!$B$14*(calculations!A877-inputs!$C$14))</f>
        <v>5739.85</v>
      </c>
      <c r="G877" s="22">
        <f>MAX(MIN((calculations!A877-inputs!$B$21)/10000,100%),0) * inputs!$B$18</f>
        <v>2636.4</v>
      </c>
      <c r="H877" s="24">
        <f>MIN(inputs!$B$32,A877)</f>
        <v>20000</v>
      </c>
      <c r="I877" s="24">
        <f>inputs!$B$29*(1+inputs!$B$33)-MAX(0,inputs!$B$31*(H877-inputs!$B$30))</f>
        <v>46486.999999999993</v>
      </c>
      <c r="J877" s="19">
        <f>$H877+(INT(COLUMN(J$1)/2) - 5) * ($A877-$H877)/9</f>
        <v>20000</v>
      </c>
      <c r="K877" s="24">
        <f>MAX(0,I877*(1+inputs!$B$33)-MAX(0,inputs!$B$31*(J877-inputs!$B$30)))</f>
        <v>47184.304999999986</v>
      </c>
      <c r="L877" s="19">
        <f>$H877+(INT(COLUMN(L$1)/2) - 5) * ($A877-$H877)/9</f>
        <v>27500</v>
      </c>
      <c r="M877" s="24">
        <f>MAX(0,K877*(1+inputs!$B$33)-MAX(0,inputs!$B$31*(L877-inputs!$B$30)))</f>
        <v>47233.629574999977</v>
      </c>
      <c r="N877" s="19">
        <f>$H877+(INT(COLUMN(N$1)/2) - 5) * ($A877-$H877)/9</f>
        <v>35000</v>
      </c>
      <c r="O877" s="24">
        <f>MAX(0,M877*(1+inputs!$B$33)-MAX(0,inputs!$B$31*(N877-inputs!$B$30)))</f>
        <v>46608.69401862497</v>
      </c>
      <c r="P877" s="19">
        <f>$H877+(INT(COLUMN(P$1)/2) - 5) * ($A877-$H877)/9</f>
        <v>42500</v>
      </c>
      <c r="Q877" s="24">
        <f>MAX(0,O877*(1+inputs!$B$33)-MAX(0,inputs!$B$31*(P877-inputs!$B$30)))</f>
        <v>45299.384428904341</v>
      </c>
      <c r="R877" s="19">
        <f>$H877+(INT(COLUMN(R$1)/2) - 5) * ($A877-$H877)/9</f>
        <v>50000</v>
      </c>
      <c r="S877" s="24">
        <f>MAX(0,Q877*(1+inputs!$B$33)-MAX(0,inputs!$B$31*(R877-inputs!$B$30)))</f>
        <v>43295.435195337901</v>
      </c>
      <c r="T877" s="19">
        <f>$H877+(INT(COLUMN(T$1)/2) - 5) * ($A877-$H877)/9</f>
        <v>57500</v>
      </c>
      <c r="U877" s="24">
        <f>MAX(0,S877*(1+inputs!$B$33)-MAX(0,inputs!$B$31*(T877-inputs!$B$30)))</f>
        <v>40586.426723267963</v>
      </c>
      <c r="V877" s="19">
        <f>$H877+(INT(COLUMN(V$1)/2) - 5) * ($A877-$H877)/9</f>
        <v>65000</v>
      </c>
      <c r="W877" s="24">
        <f>MAX(0,U877*(1+inputs!$B$33)-MAX(0,inputs!$B$31*(V877-inputs!$B$30)))</f>
        <v>37161.783124116977</v>
      </c>
      <c r="X877" s="19">
        <f>$H877+(INT(COLUMN(X$1)/2) - 5) * ($A877-$H877)/9</f>
        <v>72500</v>
      </c>
      <c r="Y877" s="24">
        <f>MAX(0,W877*(1+inputs!$B$33)-MAX(0,inputs!$B$31*(X877-inputs!$B$30)))</f>
        <v>33010.769870978729</v>
      </c>
      <c r="Z877" s="19">
        <f>IF(inputs!$B$27="YES",MAX(0,inputs!$B$31*(X877-inputs!$B$30)),0)</f>
        <v>0</v>
      </c>
      <c r="AA877" s="3">
        <f t="shared" si="57"/>
        <v>30808.25</v>
      </c>
      <c r="AB877" s="1">
        <f t="shared" si="58"/>
        <v>0.42</v>
      </c>
      <c r="AC877" s="8">
        <f t="shared" si="55"/>
        <v>56691.75</v>
      </c>
    </row>
    <row r="878" spans="1:29" x14ac:dyDescent="0.2">
      <c r="A878" s="11">
        <f t="shared" si="56"/>
        <v>87600</v>
      </c>
      <c r="B878" s="15">
        <f>inputs!$C$3-MAX(0,MIN((calculations!A878-inputs!$B$8)*0.5,inputs!$C$3))+IF(AND(inputs!$B$23="YES",A878&lt;=inputs!$B$25),inputs!$B$24,0)</f>
        <v>12570</v>
      </c>
      <c r="C878" s="15">
        <f>MAX(0,MIN(A878-B878,inputs!$C$4)*inputs!$B$3)</f>
        <v>7540</v>
      </c>
      <c r="D878" s="16">
        <f>MAX(0,(MIN(A878,inputs!$C$5)-(inputs!$C$4+B878))*inputs!$B$4)</f>
        <v>14932</v>
      </c>
      <c r="E878" s="16">
        <f>MAX(0, (calculations!A878-inputs!$C$5)*inputs!$B$5)</f>
        <v>0</v>
      </c>
      <c r="F878" s="19">
        <f>MAX(0,inputs!$B$13*(MIN(calculations!A878,inputs!$C$14)-inputs!$C$13))+MAX(0,inputs!$B$14*(calculations!A878-inputs!$C$14))</f>
        <v>5741.85</v>
      </c>
      <c r="G878" s="22">
        <f>MAX(MIN((calculations!A878-inputs!$B$21)/10000,100%),0) * inputs!$B$18</f>
        <v>2636.4</v>
      </c>
      <c r="H878" s="24">
        <f>MIN(inputs!$B$32,A878)</f>
        <v>20000</v>
      </c>
      <c r="I878" s="24">
        <f>inputs!$B$29*(1+inputs!$B$33)-MAX(0,inputs!$B$31*(H878-inputs!$B$30))</f>
        <v>46486.999999999993</v>
      </c>
      <c r="J878" s="19">
        <f>$H878+(INT(COLUMN(J$1)/2) - 5) * ($A878-$H878)/9</f>
        <v>20000</v>
      </c>
      <c r="K878" s="24">
        <f>MAX(0,I878*(1+inputs!$B$33)-MAX(0,inputs!$B$31*(J878-inputs!$B$30)))</f>
        <v>47184.304999999986</v>
      </c>
      <c r="L878" s="19">
        <f>$H878+(INT(COLUMN(L$1)/2) - 5) * ($A878-$H878)/9</f>
        <v>27511.111111111109</v>
      </c>
      <c r="M878" s="24">
        <f>MAX(0,K878*(1+inputs!$B$33)-MAX(0,inputs!$B$31*(L878-inputs!$B$30)))</f>
        <v>47232.629574999977</v>
      </c>
      <c r="N878" s="19">
        <f>$H878+(INT(COLUMN(N$1)/2) - 5) * ($A878-$H878)/9</f>
        <v>35022.222222222219</v>
      </c>
      <c r="O878" s="24">
        <f>MAX(0,M878*(1+inputs!$B$33)-MAX(0,inputs!$B$31*(N878-inputs!$B$30)))</f>
        <v>46605.679018624971</v>
      </c>
      <c r="P878" s="19">
        <f>$H878+(INT(COLUMN(P$1)/2) - 5) * ($A878-$H878)/9</f>
        <v>42533.333333333328</v>
      </c>
      <c r="Q878" s="24">
        <f>MAX(0,O878*(1+inputs!$B$33)-MAX(0,inputs!$B$31*(P878-inputs!$B$30)))</f>
        <v>45293.32420390434</v>
      </c>
      <c r="R878" s="19">
        <f>$H878+(INT(COLUMN(R$1)/2) - 5) * ($A878-$H878)/9</f>
        <v>50044.444444444445</v>
      </c>
      <c r="S878" s="24">
        <f>MAX(0,Q878*(1+inputs!$B$33)-MAX(0,inputs!$B$31*(R878-inputs!$B$30)))</f>
        <v>43285.2840669629</v>
      </c>
      <c r="T878" s="19">
        <f>$H878+(INT(COLUMN(T$1)/2) - 5) * ($A878-$H878)/9</f>
        <v>57555.555555555555</v>
      </c>
      <c r="U878" s="24">
        <f>MAX(0,S878*(1+inputs!$B$33)-MAX(0,inputs!$B$31*(T878-inputs!$B$30)))</f>
        <v>40571.12332796734</v>
      </c>
      <c r="V878" s="19">
        <f>$H878+(INT(COLUMN(V$1)/2) - 5) * ($A878-$H878)/9</f>
        <v>65066.666666666664</v>
      </c>
      <c r="W878" s="24">
        <f>MAX(0,U878*(1+inputs!$B$33)-MAX(0,inputs!$B$31*(V878-inputs!$B$30)))</f>
        <v>37140.250177886846</v>
      </c>
      <c r="X878" s="19">
        <f>$H878+(INT(COLUMN(X$1)/2) - 5) * ($A878-$H878)/9</f>
        <v>72577.777777777781</v>
      </c>
      <c r="Y878" s="24">
        <f>MAX(0,W878*(1+inputs!$B$33)-MAX(0,inputs!$B$31*(X878-inputs!$B$30)))</f>
        <v>32981.913930555143</v>
      </c>
      <c r="Z878" s="19">
        <f>IF(inputs!$B$27="YES",MAX(0,inputs!$B$31*(X878-inputs!$B$30)),0)</f>
        <v>0</v>
      </c>
      <c r="AA878" s="3">
        <f t="shared" si="57"/>
        <v>30850.25</v>
      </c>
      <c r="AB878" s="1">
        <f t="shared" si="58"/>
        <v>0.42</v>
      </c>
      <c r="AC878" s="8">
        <f t="shared" si="55"/>
        <v>56749.75</v>
      </c>
    </row>
    <row r="879" spans="1:29" x14ac:dyDescent="0.2">
      <c r="A879" s="11">
        <f t="shared" si="56"/>
        <v>87700</v>
      </c>
      <c r="B879" s="15">
        <f>inputs!$C$3-MAX(0,MIN((calculations!A879-inputs!$B$8)*0.5,inputs!$C$3))+IF(AND(inputs!$B$23="YES",A879&lt;=inputs!$B$25),inputs!$B$24,0)</f>
        <v>12570</v>
      </c>
      <c r="C879" s="15">
        <f>MAX(0,MIN(A879-B879,inputs!$C$4)*inputs!$B$3)</f>
        <v>7540</v>
      </c>
      <c r="D879" s="16">
        <f>MAX(0,(MIN(A879,inputs!$C$5)-(inputs!$C$4+B879))*inputs!$B$4)</f>
        <v>14972</v>
      </c>
      <c r="E879" s="16">
        <f>MAX(0, (calculations!A879-inputs!$C$5)*inputs!$B$5)</f>
        <v>0</v>
      </c>
      <c r="F879" s="19">
        <f>MAX(0,inputs!$B$13*(MIN(calculations!A879,inputs!$C$14)-inputs!$C$13))+MAX(0,inputs!$B$14*(calculations!A879-inputs!$C$14))</f>
        <v>5743.85</v>
      </c>
      <c r="G879" s="22">
        <f>MAX(MIN((calculations!A879-inputs!$B$21)/10000,100%),0) * inputs!$B$18</f>
        <v>2636.4</v>
      </c>
      <c r="H879" s="24">
        <f>MIN(inputs!$B$32,A879)</f>
        <v>20000</v>
      </c>
      <c r="I879" s="24">
        <f>inputs!$B$29*(1+inputs!$B$33)-MAX(0,inputs!$B$31*(H879-inputs!$B$30))</f>
        <v>46486.999999999993</v>
      </c>
      <c r="J879" s="19">
        <f>$H879+(INT(COLUMN(J$1)/2) - 5) * ($A879-$H879)/9</f>
        <v>20000</v>
      </c>
      <c r="K879" s="24">
        <f>MAX(0,I879*(1+inputs!$B$33)-MAX(0,inputs!$B$31*(J879-inputs!$B$30)))</f>
        <v>47184.304999999986</v>
      </c>
      <c r="L879" s="19">
        <f>$H879+(INT(COLUMN(L$1)/2) - 5) * ($A879-$H879)/9</f>
        <v>27522.222222222223</v>
      </c>
      <c r="M879" s="24">
        <f>MAX(0,K879*(1+inputs!$B$33)-MAX(0,inputs!$B$31*(L879-inputs!$B$30)))</f>
        <v>47231.629574999977</v>
      </c>
      <c r="N879" s="19">
        <f>$H879+(INT(COLUMN(N$1)/2) - 5) * ($A879-$H879)/9</f>
        <v>35044.444444444445</v>
      </c>
      <c r="O879" s="24">
        <f>MAX(0,M879*(1+inputs!$B$33)-MAX(0,inputs!$B$31*(N879-inputs!$B$30)))</f>
        <v>46602.664018624972</v>
      </c>
      <c r="P879" s="19">
        <f>$H879+(INT(COLUMN(P$1)/2) - 5) * ($A879-$H879)/9</f>
        <v>42566.666666666672</v>
      </c>
      <c r="Q879" s="24">
        <f>MAX(0,O879*(1+inputs!$B$33)-MAX(0,inputs!$B$31*(P879-inputs!$B$30)))</f>
        <v>45287.263978904339</v>
      </c>
      <c r="R879" s="19">
        <f>$H879+(INT(COLUMN(R$1)/2) - 5) * ($A879-$H879)/9</f>
        <v>50088.888888888891</v>
      </c>
      <c r="S879" s="24">
        <f>MAX(0,Q879*(1+inputs!$B$33)-MAX(0,inputs!$B$31*(R879-inputs!$B$30)))</f>
        <v>43275.1329385879</v>
      </c>
      <c r="T879" s="19">
        <f>$H879+(INT(COLUMN(T$1)/2) - 5) * ($A879-$H879)/9</f>
        <v>57611.111111111109</v>
      </c>
      <c r="U879" s="24">
        <f>MAX(0,S879*(1+inputs!$B$33)-MAX(0,inputs!$B$31*(T879-inputs!$B$30)))</f>
        <v>40555.819932666709</v>
      </c>
      <c r="V879" s="19">
        <f>$H879+(INT(COLUMN(V$1)/2) - 5) * ($A879-$H879)/9</f>
        <v>65133.333333333336</v>
      </c>
      <c r="W879" s="24">
        <f>MAX(0,U879*(1+inputs!$B$33)-MAX(0,inputs!$B$31*(V879-inputs!$B$30)))</f>
        <v>37118.717231656701</v>
      </c>
      <c r="X879" s="19">
        <f>$H879+(INT(COLUMN(X$1)/2) - 5) * ($A879-$H879)/9</f>
        <v>72655.555555555562</v>
      </c>
      <c r="Y879" s="24">
        <f>MAX(0,W879*(1+inputs!$B$33)-MAX(0,inputs!$B$31*(X879-inputs!$B$30)))</f>
        <v>32953.057990131543</v>
      </c>
      <c r="Z879" s="19">
        <f>IF(inputs!$B$27="YES",MAX(0,inputs!$B$31*(X879-inputs!$B$30)),0)</f>
        <v>0</v>
      </c>
      <c r="AA879" s="3">
        <f t="shared" si="57"/>
        <v>30892.25</v>
      </c>
      <c r="AB879" s="1">
        <f t="shared" si="58"/>
        <v>0.42</v>
      </c>
      <c r="AC879" s="8">
        <f t="shared" si="55"/>
        <v>56807.75</v>
      </c>
    </row>
    <row r="880" spans="1:29" x14ac:dyDescent="0.2">
      <c r="A880" s="11">
        <f t="shared" si="56"/>
        <v>87800</v>
      </c>
      <c r="B880" s="15">
        <f>inputs!$C$3-MAX(0,MIN((calculations!A880-inputs!$B$8)*0.5,inputs!$C$3))+IF(AND(inputs!$B$23="YES",A880&lt;=inputs!$B$25),inputs!$B$24,0)</f>
        <v>12570</v>
      </c>
      <c r="C880" s="15">
        <f>MAX(0,MIN(A880-B880,inputs!$C$4)*inputs!$B$3)</f>
        <v>7540</v>
      </c>
      <c r="D880" s="16">
        <f>MAX(0,(MIN(A880,inputs!$C$5)-(inputs!$C$4+B880))*inputs!$B$4)</f>
        <v>15012</v>
      </c>
      <c r="E880" s="16">
        <f>MAX(0, (calculations!A880-inputs!$C$5)*inputs!$B$5)</f>
        <v>0</v>
      </c>
      <c r="F880" s="19">
        <f>MAX(0,inputs!$B$13*(MIN(calculations!A880,inputs!$C$14)-inputs!$C$13))+MAX(0,inputs!$B$14*(calculations!A880-inputs!$C$14))</f>
        <v>5745.85</v>
      </c>
      <c r="G880" s="22">
        <f>MAX(MIN((calculations!A880-inputs!$B$21)/10000,100%),0) * inputs!$B$18</f>
        <v>2636.4</v>
      </c>
      <c r="H880" s="24">
        <f>MIN(inputs!$B$32,A880)</f>
        <v>20000</v>
      </c>
      <c r="I880" s="24">
        <f>inputs!$B$29*(1+inputs!$B$33)-MAX(0,inputs!$B$31*(H880-inputs!$B$30))</f>
        <v>46486.999999999993</v>
      </c>
      <c r="J880" s="19">
        <f>$H880+(INT(COLUMN(J$1)/2) - 5) * ($A880-$H880)/9</f>
        <v>20000</v>
      </c>
      <c r="K880" s="24">
        <f>MAX(0,I880*(1+inputs!$B$33)-MAX(0,inputs!$B$31*(J880-inputs!$B$30)))</f>
        <v>47184.304999999986</v>
      </c>
      <c r="L880" s="19">
        <f>$H880+(INT(COLUMN(L$1)/2) - 5) * ($A880-$H880)/9</f>
        <v>27533.333333333332</v>
      </c>
      <c r="M880" s="24">
        <f>MAX(0,K880*(1+inputs!$B$33)-MAX(0,inputs!$B$31*(L880-inputs!$B$30)))</f>
        <v>47230.629574999977</v>
      </c>
      <c r="N880" s="19">
        <f>$H880+(INT(COLUMN(N$1)/2) - 5) * ($A880-$H880)/9</f>
        <v>35066.666666666664</v>
      </c>
      <c r="O880" s="24">
        <f>MAX(0,M880*(1+inputs!$B$33)-MAX(0,inputs!$B$31*(N880-inputs!$B$30)))</f>
        <v>46599.649018624972</v>
      </c>
      <c r="P880" s="19">
        <f>$H880+(INT(COLUMN(P$1)/2) - 5) * ($A880-$H880)/9</f>
        <v>42600</v>
      </c>
      <c r="Q880" s="24">
        <f>MAX(0,O880*(1+inputs!$B$33)-MAX(0,inputs!$B$31*(P880-inputs!$B$30)))</f>
        <v>45281.203753904338</v>
      </c>
      <c r="R880" s="19">
        <f>$H880+(INT(COLUMN(R$1)/2) - 5) * ($A880-$H880)/9</f>
        <v>50133.333333333328</v>
      </c>
      <c r="S880" s="24">
        <f>MAX(0,Q880*(1+inputs!$B$33)-MAX(0,inputs!$B$31*(R880-inputs!$B$30)))</f>
        <v>43264.981810212899</v>
      </c>
      <c r="T880" s="19">
        <f>$H880+(INT(COLUMN(T$1)/2) - 5) * ($A880-$H880)/9</f>
        <v>57666.666666666664</v>
      </c>
      <c r="U880" s="24">
        <f>MAX(0,S880*(1+inputs!$B$33)-MAX(0,inputs!$B$31*(T880-inputs!$B$30)))</f>
        <v>40540.516537366086</v>
      </c>
      <c r="V880" s="19">
        <f>$H880+(INT(COLUMN(V$1)/2) - 5) * ($A880-$H880)/9</f>
        <v>65200</v>
      </c>
      <c r="W880" s="24">
        <f>MAX(0,U880*(1+inputs!$B$33)-MAX(0,inputs!$B$31*(V880-inputs!$B$30)))</f>
        <v>37097.184285426571</v>
      </c>
      <c r="X880" s="19">
        <f>$H880+(INT(COLUMN(X$1)/2) - 5) * ($A880-$H880)/9</f>
        <v>72733.333333333343</v>
      </c>
      <c r="Y880" s="24">
        <f>MAX(0,W880*(1+inputs!$B$33)-MAX(0,inputs!$B$31*(X880-inputs!$B$30)))</f>
        <v>32924.202049707965</v>
      </c>
      <c r="Z880" s="19">
        <f>IF(inputs!$B$27="YES",MAX(0,inputs!$B$31*(X880-inputs!$B$30)),0)</f>
        <v>0</v>
      </c>
      <c r="AA880" s="3">
        <f t="shared" si="57"/>
        <v>30934.25</v>
      </c>
      <c r="AB880" s="1">
        <f t="shared" si="58"/>
        <v>0.42</v>
      </c>
      <c r="AC880" s="8">
        <f t="shared" si="55"/>
        <v>56865.75</v>
      </c>
    </row>
    <row r="881" spans="1:29" x14ac:dyDescent="0.2">
      <c r="A881" s="11">
        <f t="shared" si="56"/>
        <v>87900</v>
      </c>
      <c r="B881" s="15">
        <f>inputs!$C$3-MAX(0,MIN((calculations!A881-inputs!$B$8)*0.5,inputs!$C$3))+IF(AND(inputs!$B$23="YES",A881&lt;=inputs!$B$25),inputs!$B$24,0)</f>
        <v>12570</v>
      </c>
      <c r="C881" s="15">
        <f>MAX(0,MIN(A881-B881,inputs!$C$4)*inputs!$B$3)</f>
        <v>7540</v>
      </c>
      <c r="D881" s="16">
        <f>MAX(0,(MIN(A881,inputs!$C$5)-(inputs!$C$4+B881))*inputs!$B$4)</f>
        <v>15052</v>
      </c>
      <c r="E881" s="16">
        <f>MAX(0, (calculations!A881-inputs!$C$5)*inputs!$B$5)</f>
        <v>0</v>
      </c>
      <c r="F881" s="19">
        <f>MAX(0,inputs!$B$13*(MIN(calculations!A881,inputs!$C$14)-inputs!$C$13))+MAX(0,inputs!$B$14*(calculations!A881-inputs!$C$14))</f>
        <v>5747.85</v>
      </c>
      <c r="G881" s="22">
        <f>MAX(MIN((calculations!A881-inputs!$B$21)/10000,100%),0) * inputs!$B$18</f>
        <v>2636.4</v>
      </c>
      <c r="H881" s="24">
        <f>MIN(inputs!$B$32,A881)</f>
        <v>20000</v>
      </c>
      <c r="I881" s="24">
        <f>inputs!$B$29*(1+inputs!$B$33)-MAX(0,inputs!$B$31*(H881-inputs!$B$30))</f>
        <v>46486.999999999993</v>
      </c>
      <c r="J881" s="19">
        <f>$H881+(INT(COLUMN(J$1)/2) - 5) * ($A881-$H881)/9</f>
        <v>20000</v>
      </c>
      <c r="K881" s="24">
        <f>MAX(0,I881*(1+inputs!$B$33)-MAX(0,inputs!$B$31*(J881-inputs!$B$30)))</f>
        <v>47184.304999999986</v>
      </c>
      <c r="L881" s="19">
        <f>$H881+(INT(COLUMN(L$1)/2) - 5) * ($A881-$H881)/9</f>
        <v>27544.444444444445</v>
      </c>
      <c r="M881" s="24">
        <f>MAX(0,K881*(1+inputs!$B$33)-MAX(0,inputs!$B$31*(L881-inputs!$B$30)))</f>
        <v>47229.629574999977</v>
      </c>
      <c r="N881" s="19">
        <f>$H881+(INT(COLUMN(N$1)/2) - 5) * ($A881-$H881)/9</f>
        <v>35088.888888888891</v>
      </c>
      <c r="O881" s="24">
        <f>MAX(0,M881*(1+inputs!$B$33)-MAX(0,inputs!$B$31*(N881-inputs!$B$30)))</f>
        <v>46596.634018624973</v>
      </c>
      <c r="P881" s="19">
        <f>$H881+(INT(COLUMN(P$1)/2) - 5) * ($A881-$H881)/9</f>
        <v>42633.333333333328</v>
      </c>
      <c r="Q881" s="24">
        <f>MAX(0,O881*(1+inputs!$B$33)-MAX(0,inputs!$B$31*(P881-inputs!$B$30)))</f>
        <v>45275.143528904344</v>
      </c>
      <c r="R881" s="19">
        <f>$H881+(INT(COLUMN(R$1)/2) - 5) * ($A881-$H881)/9</f>
        <v>50177.777777777781</v>
      </c>
      <c r="S881" s="24">
        <f>MAX(0,Q881*(1+inputs!$B$33)-MAX(0,inputs!$B$31*(R881-inputs!$B$30)))</f>
        <v>43254.830681837899</v>
      </c>
      <c r="T881" s="19">
        <f>$H881+(INT(COLUMN(T$1)/2) - 5) * ($A881-$H881)/9</f>
        <v>57722.222222222219</v>
      </c>
      <c r="U881" s="24">
        <f>MAX(0,S881*(1+inputs!$B$33)-MAX(0,inputs!$B$31*(T881-inputs!$B$30)))</f>
        <v>40525.213142065462</v>
      </c>
      <c r="V881" s="19">
        <f>$H881+(INT(COLUMN(V$1)/2) - 5) * ($A881-$H881)/9</f>
        <v>65266.666666666664</v>
      </c>
      <c r="W881" s="24">
        <f>MAX(0,U881*(1+inputs!$B$33)-MAX(0,inputs!$B$31*(V881-inputs!$B$30)))</f>
        <v>37075.65133919644</v>
      </c>
      <c r="X881" s="19">
        <f>$H881+(INT(COLUMN(X$1)/2) - 5) * ($A881-$H881)/9</f>
        <v>72811.111111111109</v>
      </c>
      <c r="Y881" s="24">
        <f>MAX(0,W881*(1+inputs!$B$33)-MAX(0,inputs!$B$31*(X881-inputs!$B$30)))</f>
        <v>32895.346109284379</v>
      </c>
      <c r="Z881" s="19">
        <f>IF(inputs!$B$27="YES",MAX(0,inputs!$B$31*(X881-inputs!$B$30)),0)</f>
        <v>0</v>
      </c>
      <c r="AA881" s="3">
        <f t="shared" si="57"/>
        <v>30976.25</v>
      </c>
      <c r="AB881" s="1">
        <f t="shared" si="58"/>
        <v>0.42</v>
      </c>
      <c r="AC881" s="8">
        <f t="shared" si="55"/>
        <v>56923.75</v>
      </c>
    </row>
    <row r="882" spans="1:29" x14ac:dyDescent="0.2">
      <c r="A882" s="11">
        <f t="shared" si="56"/>
        <v>88000</v>
      </c>
      <c r="B882" s="15">
        <f>inputs!$C$3-MAX(0,MIN((calculations!A882-inputs!$B$8)*0.5,inputs!$C$3))+IF(AND(inputs!$B$23="YES",A882&lt;=inputs!$B$25),inputs!$B$24,0)</f>
        <v>12570</v>
      </c>
      <c r="C882" s="15">
        <f>MAX(0,MIN(A882-B882,inputs!$C$4)*inputs!$B$3)</f>
        <v>7540</v>
      </c>
      <c r="D882" s="16">
        <f>MAX(0,(MIN(A882,inputs!$C$5)-(inputs!$C$4+B882))*inputs!$B$4)</f>
        <v>15092</v>
      </c>
      <c r="E882" s="16">
        <f>MAX(0, (calculations!A882-inputs!$C$5)*inputs!$B$5)</f>
        <v>0</v>
      </c>
      <c r="F882" s="19">
        <f>MAX(0,inputs!$B$13*(MIN(calculations!A882,inputs!$C$14)-inputs!$C$13))+MAX(0,inputs!$B$14*(calculations!A882-inputs!$C$14))</f>
        <v>5749.85</v>
      </c>
      <c r="G882" s="22">
        <f>MAX(MIN((calculations!A882-inputs!$B$21)/10000,100%),0) * inputs!$B$18</f>
        <v>2636.4</v>
      </c>
      <c r="H882" s="24">
        <f>MIN(inputs!$B$32,A882)</f>
        <v>20000</v>
      </c>
      <c r="I882" s="24">
        <f>inputs!$B$29*(1+inputs!$B$33)-MAX(0,inputs!$B$31*(H882-inputs!$B$30))</f>
        <v>46486.999999999993</v>
      </c>
      <c r="J882" s="19">
        <f>$H882+(INT(COLUMN(J$1)/2) - 5) * ($A882-$H882)/9</f>
        <v>20000</v>
      </c>
      <c r="K882" s="24">
        <f>MAX(0,I882*(1+inputs!$B$33)-MAX(0,inputs!$B$31*(J882-inputs!$B$30)))</f>
        <v>47184.304999999986</v>
      </c>
      <c r="L882" s="19">
        <f>$H882+(INT(COLUMN(L$1)/2) - 5) * ($A882-$H882)/9</f>
        <v>27555.555555555555</v>
      </c>
      <c r="M882" s="24">
        <f>MAX(0,K882*(1+inputs!$B$33)-MAX(0,inputs!$B$31*(L882-inputs!$B$30)))</f>
        <v>47228.629574999977</v>
      </c>
      <c r="N882" s="19">
        <f>$H882+(INT(COLUMN(N$1)/2) - 5) * ($A882-$H882)/9</f>
        <v>35111.111111111109</v>
      </c>
      <c r="O882" s="24">
        <f>MAX(0,M882*(1+inputs!$B$33)-MAX(0,inputs!$B$31*(N882-inputs!$B$30)))</f>
        <v>46593.619018624973</v>
      </c>
      <c r="P882" s="19">
        <f>$H882+(INT(COLUMN(P$1)/2) - 5) * ($A882-$H882)/9</f>
        <v>42666.666666666672</v>
      </c>
      <c r="Q882" s="24">
        <f>MAX(0,O882*(1+inputs!$B$33)-MAX(0,inputs!$B$31*(P882-inputs!$B$30)))</f>
        <v>45269.083303904343</v>
      </c>
      <c r="R882" s="19">
        <f>$H882+(INT(COLUMN(R$1)/2) - 5) * ($A882-$H882)/9</f>
        <v>50222.222222222219</v>
      </c>
      <c r="S882" s="24">
        <f>MAX(0,Q882*(1+inputs!$B$33)-MAX(0,inputs!$B$31*(R882-inputs!$B$30)))</f>
        <v>43244.679553462898</v>
      </c>
      <c r="T882" s="19">
        <f>$H882+(INT(COLUMN(T$1)/2) - 5) * ($A882-$H882)/9</f>
        <v>57777.777777777781</v>
      </c>
      <c r="U882" s="24">
        <f>MAX(0,S882*(1+inputs!$B$33)-MAX(0,inputs!$B$31*(T882-inputs!$B$30)))</f>
        <v>40509.909746764832</v>
      </c>
      <c r="V882" s="19">
        <f>$H882+(INT(COLUMN(V$1)/2) - 5) * ($A882-$H882)/9</f>
        <v>65333.333333333336</v>
      </c>
      <c r="W882" s="24">
        <f>MAX(0,U882*(1+inputs!$B$33)-MAX(0,inputs!$B$31*(V882-inputs!$B$30)))</f>
        <v>37054.118392966295</v>
      </c>
      <c r="X882" s="19">
        <f>$H882+(INT(COLUMN(X$1)/2) - 5) * ($A882-$H882)/9</f>
        <v>72888.888888888891</v>
      </c>
      <c r="Y882" s="24">
        <f>MAX(0,W882*(1+inputs!$B$33)-MAX(0,inputs!$B$31*(X882-inputs!$B$30)))</f>
        <v>32866.490168860786</v>
      </c>
      <c r="Z882" s="19">
        <f>IF(inputs!$B$27="YES",MAX(0,inputs!$B$31*(X882-inputs!$B$30)),0)</f>
        <v>0</v>
      </c>
      <c r="AA882" s="3">
        <f t="shared" si="57"/>
        <v>31018.25</v>
      </c>
      <c r="AB882" s="1">
        <f t="shared" si="58"/>
        <v>0.42</v>
      </c>
      <c r="AC882" s="8">
        <f t="shared" si="55"/>
        <v>56981.75</v>
      </c>
    </row>
    <row r="883" spans="1:29" x14ac:dyDescent="0.2">
      <c r="A883" s="11">
        <f t="shared" si="56"/>
        <v>88100</v>
      </c>
      <c r="B883" s="15">
        <f>inputs!$C$3-MAX(0,MIN((calculations!A883-inputs!$B$8)*0.5,inputs!$C$3))+IF(AND(inputs!$B$23="YES",A883&lt;=inputs!$B$25),inputs!$B$24,0)</f>
        <v>12570</v>
      </c>
      <c r="C883" s="15">
        <f>MAX(0,MIN(A883-B883,inputs!$C$4)*inputs!$B$3)</f>
        <v>7540</v>
      </c>
      <c r="D883" s="16">
        <f>MAX(0,(MIN(A883,inputs!$C$5)-(inputs!$C$4+B883))*inputs!$B$4)</f>
        <v>15132</v>
      </c>
      <c r="E883" s="16">
        <f>MAX(0, (calculations!A883-inputs!$C$5)*inputs!$B$5)</f>
        <v>0</v>
      </c>
      <c r="F883" s="19">
        <f>MAX(0,inputs!$B$13*(MIN(calculations!A883,inputs!$C$14)-inputs!$C$13))+MAX(0,inputs!$B$14*(calculations!A883-inputs!$C$14))</f>
        <v>5751.85</v>
      </c>
      <c r="G883" s="22">
        <f>MAX(MIN((calculations!A883-inputs!$B$21)/10000,100%),0) * inputs!$B$18</f>
        <v>2636.4</v>
      </c>
      <c r="H883" s="24">
        <f>MIN(inputs!$B$32,A883)</f>
        <v>20000</v>
      </c>
      <c r="I883" s="24">
        <f>inputs!$B$29*(1+inputs!$B$33)-MAX(0,inputs!$B$31*(H883-inputs!$B$30))</f>
        <v>46486.999999999993</v>
      </c>
      <c r="J883" s="19">
        <f>$H883+(INT(COLUMN(J$1)/2) - 5) * ($A883-$H883)/9</f>
        <v>20000</v>
      </c>
      <c r="K883" s="24">
        <f>MAX(0,I883*(1+inputs!$B$33)-MAX(0,inputs!$B$31*(J883-inputs!$B$30)))</f>
        <v>47184.304999999986</v>
      </c>
      <c r="L883" s="19">
        <f>$H883+(INT(COLUMN(L$1)/2) - 5) * ($A883-$H883)/9</f>
        <v>27566.666666666668</v>
      </c>
      <c r="M883" s="24">
        <f>MAX(0,K883*(1+inputs!$B$33)-MAX(0,inputs!$B$31*(L883-inputs!$B$30)))</f>
        <v>47227.629574999977</v>
      </c>
      <c r="N883" s="19">
        <f>$H883+(INT(COLUMN(N$1)/2) - 5) * ($A883-$H883)/9</f>
        <v>35133.333333333336</v>
      </c>
      <c r="O883" s="24">
        <f>MAX(0,M883*(1+inputs!$B$33)-MAX(0,inputs!$B$31*(N883-inputs!$B$30)))</f>
        <v>46590.604018624967</v>
      </c>
      <c r="P883" s="19">
        <f>$H883+(INT(COLUMN(P$1)/2) - 5) * ($A883-$H883)/9</f>
        <v>42700</v>
      </c>
      <c r="Q883" s="24">
        <f>MAX(0,O883*(1+inputs!$B$33)-MAX(0,inputs!$B$31*(P883-inputs!$B$30)))</f>
        <v>45263.023078904334</v>
      </c>
      <c r="R883" s="19">
        <f>$H883+(INT(COLUMN(R$1)/2) - 5) * ($A883-$H883)/9</f>
        <v>50266.666666666672</v>
      </c>
      <c r="S883" s="24">
        <f>MAX(0,Q883*(1+inputs!$B$33)-MAX(0,inputs!$B$31*(R883-inputs!$B$30)))</f>
        <v>43234.52842508789</v>
      </c>
      <c r="T883" s="19">
        <f>$H883+(INT(COLUMN(T$1)/2) - 5) * ($A883-$H883)/9</f>
        <v>57833.333333333336</v>
      </c>
      <c r="U883" s="24">
        <f>MAX(0,S883*(1+inputs!$B$33)-MAX(0,inputs!$B$31*(T883-inputs!$B$30)))</f>
        <v>40494.606351464201</v>
      </c>
      <c r="V883" s="19">
        <f>$H883+(INT(COLUMN(V$1)/2) - 5) * ($A883-$H883)/9</f>
        <v>65400</v>
      </c>
      <c r="W883" s="24">
        <f>MAX(0,U883*(1+inputs!$B$33)-MAX(0,inputs!$B$31*(V883-inputs!$B$30)))</f>
        <v>37032.585446736157</v>
      </c>
      <c r="X883" s="19">
        <f>$H883+(INT(COLUMN(X$1)/2) - 5) * ($A883-$H883)/9</f>
        <v>72966.666666666657</v>
      </c>
      <c r="Y883" s="24">
        <f>MAX(0,W883*(1+inputs!$B$33)-MAX(0,inputs!$B$31*(X883-inputs!$B$30)))</f>
        <v>32837.634228437193</v>
      </c>
      <c r="Z883" s="19">
        <f>IF(inputs!$B$27="YES",MAX(0,inputs!$B$31*(X883-inputs!$B$30)),0)</f>
        <v>0</v>
      </c>
      <c r="AA883" s="3">
        <f t="shared" si="57"/>
        <v>31060.25</v>
      </c>
      <c r="AB883" s="1">
        <f t="shared" si="58"/>
        <v>0.42</v>
      </c>
      <c r="AC883" s="8">
        <f t="shared" si="55"/>
        <v>57039.75</v>
      </c>
    </row>
    <row r="884" spans="1:29" x14ac:dyDescent="0.2">
      <c r="A884" s="11">
        <f t="shared" si="56"/>
        <v>88200</v>
      </c>
      <c r="B884" s="15">
        <f>inputs!$C$3-MAX(0,MIN((calculations!A884-inputs!$B$8)*0.5,inputs!$C$3))+IF(AND(inputs!$B$23="YES",A884&lt;=inputs!$B$25),inputs!$B$24,0)</f>
        <v>12570</v>
      </c>
      <c r="C884" s="15">
        <f>MAX(0,MIN(A884-B884,inputs!$C$4)*inputs!$B$3)</f>
        <v>7540</v>
      </c>
      <c r="D884" s="16">
        <f>MAX(0,(MIN(A884,inputs!$C$5)-(inputs!$C$4+B884))*inputs!$B$4)</f>
        <v>15172</v>
      </c>
      <c r="E884" s="16">
        <f>MAX(0, (calculations!A884-inputs!$C$5)*inputs!$B$5)</f>
        <v>0</v>
      </c>
      <c r="F884" s="19">
        <f>MAX(0,inputs!$B$13*(MIN(calculations!A884,inputs!$C$14)-inputs!$C$13))+MAX(0,inputs!$B$14*(calculations!A884-inputs!$C$14))</f>
        <v>5753.85</v>
      </c>
      <c r="G884" s="22">
        <f>MAX(MIN((calculations!A884-inputs!$B$21)/10000,100%),0) * inputs!$B$18</f>
        <v>2636.4</v>
      </c>
      <c r="H884" s="24">
        <f>MIN(inputs!$B$32,A884)</f>
        <v>20000</v>
      </c>
      <c r="I884" s="24">
        <f>inputs!$B$29*(1+inputs!$B$33)-MAX(0,inputs!$B$31*(H884-inputs!$B$30))</f>
        <v>46486.999999999993</v>
      </c>
      <c r="J884" s="19">
        <f>$H884+(INT(COLUMN(J$1)/2) - 5) * ($A884-$H884)/9</f>
        <v>20000</v>
      </c>
      <c r="K884" s="24">
        <f>MAX(0,I884*(1+inputs!$B$33)-MAX(0,inputs!$B$31*(J884-inputs!$B$30)))</f>
        <v>47184.304999999986</v>
      </c>
      <c r="L884" s="19">
        <f>$H884+(INT(COLUMN(L$1)/2) - 5) * ($A884-$H884)/9</f>
        <v>27577.777777777777</v>
      </c>
      <c r="M884" s="24">
        <f>MAX(0,K884*(1+inputs!$B$33)-MAX(0,inputs!$B$31*(L884-inputs!$B$30)))</f>
        <v>47226.629574999977</v>
      </c>
      <c r="N884" s="19">
        <f>$H884+(INT(COLUMN(N$1)/2) - 5) * ($A884-$H884)/9</f>
        <v>35155.555555555555</v>
      </c>
      <c r="O884" s="24">
        <f>MAX(0,M884*(1+inputs!$B$33)-MAX(0,inputs!$B$31*(N884-inputs!$B$30)))</f>
        <v>46587.589018624967</v>
      </c>
      <c r="P884" s="19">
        <f>$H884+(INT(COLUMN(P$1)/2) - 5) * ($A884-$H884)/9</f>
        <v>42733.333333333328</v>
      </c>
      <c r="Q884" s="24">
        <f>MAX(0,O884*(1+inputs!$B$33)-MAX(0,inputs!$B$31*(P884-inputs!$B$30)))</f>
        <v>45256.962853904333</v>
      </c>
      <c r="R884" s="19">
        <f>$H884+(INT(COLUMN(R$1)/2) - 5) * ($A884-$H884)/9</f>
        <v>50311.111111111109</v>
      </c>
      <c r="S884" s="24">
        <f>MAX(0,Q884*(1+inputs!$B$33)-MAX(0,inputs!$B$31*(R884-inputs!$B$30)))</f>
        <v>43224.37729671289</v>
      </c>
      <c r="T884" s="19">
        <f>$H884+(INT(COLUMN(T$1)/2) - 5) * ($A884-$H884)/9</f>
        <v>57888.888888888891</v>
      </c>
      <c r="U884" s="24">
        <f>MAX(0,S884*(1+inputs!$B$33)-MAX(0,inputs!$B$31*(T884-inputs!$B$30)))</f>
        <v>40479.302956163578</v>
      </c>
      <c r="V884" s="19">
        <f>$H884+(INT(COLUMN(V$1)/2) - 5) * ($A884-$H884)/9</f>
        <v>65466.666666666664</v>
      </c>
      <c r="W884" s="24">
        <f>MAX(0,U884*(1+inputs!$B$33)-MAX(0,inputs!$B$31*(V884-inputs!$B$30)))</f>
        <v>37011.052500506026</v>
      </c>
      <c r="X884" s="19">
        <f>$H884+(INT(COLUMN(X$1)/2) - 5) * ($A884-$H884)/9</f>
        <v>73044.444444444438</v>
      </c>
      <c r="Y884" s="24">
        <f>MAX(0,W884*(1+inputs!$B$33)-MAX(0,inputs!$B$31*(X884-inputs!$B$30)))</f>
        <v>32808.778288013607</v>
      </c>
      <c r="Z884" s="19">
        <f>IF(inputs!$B$27="YES",MAX(0,inputs!$B$31*(X884-inputs!$B$30)),0)</f>
        <v>0</v>
      </c>
      <c r="AA884" s="3">
        <f t="shared" si="57"/>
        <v>31102.25</v>
      </c>
      <c r="AB884" s="1">
        <f t="shared" si="58"/>
        <v>0.42</v>
      </c>
      <c r="AC884" s="8">
        <f t="shared" si="55"/>
        <v>57097.75</v>
      </c>
    </row>
    <row r="885" spans="1:29" x14ac:dyDescent="0.2">
      <c r="A885" s="11">
        <f t="shared" si="56"/>
        <v>88300</v>
      </c>
      <c r="B885" s="15">
        <f>inputs!$C$3-MAX(0,MIN((calculations!A885-inputs!$B$8)*0.5,inputs!$C$3))+IF(AND(inputs!$B$23="YES",A885&lt;=inputs!$B$25),inputs!$B$24,0)</f>
        <v>12570</v>
      </c>
      <c r="C885" s="15">
        <f>MAX(0,MIN(A885-B885,inputs!$C$4)*inputs!$B$3)</f>
        <v>7540</v>
      </c>
      <c r="D885" s="16">
        <f>MAX(0,(MIN(A885,inputs!$C$5)-(inputs!$C$4+B885))*inputs!$B$4)</f>
        <v>15212</v>
      </c>
      <c r="E885" s="16">
        <f>MAX(0, (calculations!A885-inputs!$C$5)*inputs!$B$5)</f>
        <v>0</v>
      </c>
      <c r="F885" s="19">
        <f>MAX(0,inputs!$B$13*(MIN(calculations!A885,inputs!$C$14)-inputs!$C$13))+MAX(0,inputs!$B$14*(calculations!A885-inputs!$C$14))</f>
        <v>5755.85</v>
      </c>
      <c r="G885" s="22">
        <f>MAX(MIN((calculations!A885-inputs!$B$21)/10000,100%),0) * inputs!$B$18</f>
        <v>2636.4</v>
      </c>
      <c r="H885" s="24">
        <f>MIN(inputs!$B$32,A885)</f>
        <v>20000</v>
      </c>
      <c r="I885" s="24">
        <f>inputs!$B$29*(1+inputs!$B$33)-MAX(0,inputs!$B$31*(H885-inputs!$B$30))</f>
        <v>46486.999999999993</v>
      </c>
      <c r="J885" s="19">
        <f>$H885+(INT(COLUMN(J$1)/2) - 5) * ($A885-$H885)/9</f>
        <v>20000</v>
      </c>
      <c r="K885" s="24">
        <f>MAX(0,I885*(1+inputs!$B$33)-MAX(0,inputs!$B$31*(J885-inputs!$B$30)))</f>
        <v>47184.304999999986</v>
      </c>
      <c r="L885" s="19">
        <f>$H885+(INT(COLUMN(L$1)/2) - 5) * ($A885-$H885)/9</f>
        <v>27588.888888888891</v>
      </c>
      <c r="M885" s="24">
        <f>MAX(0,K885*(1+inputs!$B$33)-MAX(0,inputs!$B$31*(L885-inputs!$B$30)))</f>
        <v>47225.629574999977</v>
      </c>
      <c r="N885" s="19">
        <f>$H885+(INT(COLUMN(N$1)/2) - 5) * ($A885-$H885)/9</f>
        <v>35177.777777777781</v>
      </c>
      <c r="O885" s="24">
        <f>MAX(0,M885*(1+inputs!$B$33)-MAX(0,inputs!$B$31*(N885-inputs!$B$30)))</f>
        <v>46584.574018624968</v>
      </c>
      <c r="P885" s="19">
        <f>$H885+(INT(COLUMN(P$1)/2) - 5) * ($A885-$H885)/9</f>
        <v>42766.666666666672</v>
      </c>
      <c r="Q885" s="24">
        <f>MAX(0,O885*(1+inputs!$B$33)-MAX(0,inputs!$B$31*(P885-inputs!$B$30)))</f>
        <v>45250.902628904332</v>
      </c>
      <c r="R885" s="19">
        <f>$H885+(INT(COLUMN(R$1)/2) - 5) * ($A885-$H885)/9</f>
        <v>50355.555555555555</v>
      </c>
      <c r="S885" s="24">
        <f>MAX(0,Q885*(1+inputs!$B$33)-MAX(0,inputs!$B$31*(R885-inputs!$B$30)))</f>
        <v>43214.226168337889</v>
      </c>
      <c r="T885" s="19">
        <f>$H885+(INT(COLUMN(T$1)/2) - 5) * ($A885-$H885)/9</f>
        <v>57944.444444444445</v>
      </c>
      <c r="U885" s="24">
        <f>MAX(0,S885*(1+inputs!$B$33)-MAX(0,inputs!$B$31*(T885-inputs!$B$30)))</f>
        <v>40463.999560862954</v>
      </c>
      <c r="V885" s="19">
        <f>$H885+(INT(COLUMN(V$1)/2) - 5) * ($A885-$H885)/9</f>
        <v>65533.333333333336</v>
      </c>
      <c r="W885" s="24">
        <f>MAX(0,U885*(1+inputs!$B$33)-MAX(0,inputs!$B$31*(V885-inputs!$B$30)))</f>
        <v>36989.519554275896</v>
      </c>
      <c r="X885" s="19">
        <f>$H885+(INT(COLUMN(X$1)/2) - 5) * ($A885-$H885)/9</f>
        <v>73122.222222222219</v>
      </c>
      <c r="Y885" s="24">
        <f>MAX(0,W885*(1+inputs!$B$33)-MAX(0,inputs!$B$31*(X885-inputs!$B$30)))</f>
        <v>32779.922347590029</v>
      </c>
      <c r="Z885" s="19">
        <f>IF(inputs!$B$27="YES",MAX(0,inputs!$B$31*(X885-inputs!$B$30)),0)</f>
        <v>0</v>
      </c>
      <c r="AA885" s="3">
        <f t="shared" si="57"/>
        <v>31144.25</v>
      </c>
      <c r="AB885" s="1">
        <f t="shared" si="58"/>
        <v>0.42</v>
      </c>
      <c r="AC885" s="8">
        <f t="shared" si="55"/>
        <v>57155.75</v>
      </c>
    </row>
    <row r="886" spans="1:29" x14ac:dyDescent="0.2">
      <c r="A886" s="11">
        <f t="shared" si="56"/>
        <v>88400</v>
      </c>
      <c r="B886" s="15">
        <f>inputs!$C$3-MAX(0,MIN((calculations!A886-inputs!$B$8)*0.5,inputs!$C$3))+IF(AND(inputs!$B$23="YES",A886&lt;=inputs!$B$25),inputs!$B$24,0)</f>
        <v>12570</v>
      </c>
      <c r="C886" s="15">
        <f>MAX(0,MIN(A886-B886,inputs!$C$4)*inputs!$B$3)</f>
        <v>7540</v>
      </c>
      <c r="D886" s="16">
        <f>MAX(0,(MIN(A886,inputs!$C$5)-(inputs!$C$4+B886))*inputs!$B$4)</f>
        <v>15252</v>
      </c>
      <c r="E886" s="16">
        <f>MAX(0, (calculations!A886-inputs!$C$5)*inputs!$B$5)</f>
        <v>0</v>
      </c>
      <c r="F886" s="19">
        <f>MAX(0,inputs!$B$13*(MIN(calculations!A886,inputs!$C$14)-inputs!$C$13))+MAX(0,inputs!$B$14*(calculations!A886-inputs!$C$14))</f>
        <v>5757.85</v>
      </c>
      <c r="G886" s="22">
        <f>MAX(MIN((calculations!A886-inputs!$B$21)/10000,100%),0) * inputs!$B$18</f>
        <v>2636.4</v>
      </c>
      <c r="H886" s="24">
        <f>MIN(inputs!$B$32,A886)</f>
        <v>20000</v>
      </c>
      <c r="I886" s="24">
        <f>inputs!$B$29*(1+inputs!$B$33)-MAX(0,inputs!$B$31*(H886-inputs!$B$30))</f>
        <v>46486.999999999993</v>
      </c>
      <c r="J886" s="19">
        <f>$H886+(INT(COLUMN(J$1)/2) - 5) * ($A886-$H886)/9</f>
        <v>20000</v>
      </c>
      <c r="K886" s="24">
        <f>MAX(0,I886*(1+inputs!$B$33)-MAX(0,inputs!$B$31*(J886-inputs!$B$30)))</f>
        <v>47184.304999999986</v>
      </c>
      <c r="L886" s="19">
        <f>$H886+(INT(COLUMN(L$1)/2) - 5) * ($A886-$H886)/9</f>
        <v>27600</v>
      </c>
      <c r="M886" s="24">
        <f>MAX(0,K886*(1+inputs!$B$33)-MAX(0,inputs!$B$31*(L886-inputs!$B$30)))</f>
        <v>47224.629574999977</v>
      </c>
      <c r="N886" s="19">
        <f>$H886+(INT(COLUMN(N$1)/2) - 5) * ($A886-$H886)/9</f>
        <v>35200</v>
      </c>
      <c r="O886" s="24">
        <f>MAX(0,M886*(1+inputs!$B$33)-MAX(0,inputs!$B$31*(N886-inputs!$B$30)))</f>
        <v>46581.559018624968</v>
      </c>
      <c r="P886" s="19">
        <f>$H886+(INT(COLUMN(P$1)/2) - 5) * ($A886-$H886)/9</f>
        <v>42800</v>
      </c>
      <c r="Q886" s="24">
        <f>MAX(0,O886*(1+inputs!$B$33)-MAX(0,inputs!$B$31*(P886-inputs!$B$30)))</f>
        <v>45244.842403904338</v>
      </c>
      <c r="R886" s="19">
        <f>$H886+(INT(COLUMN(R$1)/2) - 5) * ($A886-$H886)/9</f>
        <v>50400</v>
      </c>
      <c r="S886" s="24">
        <f>MAX(0,Q886*(1+inputs!$B$33)-MAX(0,inputs!$B$31*(R886-inputs!$B$30)))</f>
        <v>43204.075039962896</v>
      </c>
      <c r="T886" s="19">
        <f>$H886+(INT(COLUMN(T$1)/2) - 5) * ($A886-$H886)/9</f>
        <v>58000</v>
      </c>
      <c r="U886" s="24">
        <f>MAX(0,S886*(1+inputs!$B$33)-MAX(0,inputs!$B$31*(T886-inputs!$B$30)))</f>
        <v>40448.696165562331</v>
      </c>
      <c r="V886" s="19">
        <f>$H886+(INT(COLUMN(V$1)/2) - 5) * ($A886-$H886)/9</f>
        <v>65600</v>
      </c>
      <c r="W886" s="24">
        <f>MAX(0,U886*(1+inputs!$B$33)-MAX(0,inputs!$B$31*(V886-inputs!$B$30)))</f>
        <v>36967.986608045758</v>
      </c>
      <c r="X886" s="19">
        <f>$H886+(INT(COLUMN(X$1)/2) - 5) * ($A886-$H886)/9</f>
        <v>73200</v>
      </c>
      <c r="Y886" s="24">
        <f>MAX(0,W886*(1+inputs!$B$33)-MAX(0,inputs!$B$31*(X886-inputs!$B$30)))</f>
        <v>32751.06640716644</v>
      </c>
      <c r="Z886" s="19">
        <f>IF(inputs!$B$27="YES",MAX(0,inputs!$B$31*(X886-inputs!$B$30)),0)</f>
        <v>0</v>
      </c>
      <c r="AA886" s="3">
        <f t="shared" si="57"/>
        <v>31186.25</v>
      </c>
      <c r="AB886" s="1">
        <f t="shared" si="58"/>
        <v>0.42</v>
      </c>
      <c r="AC886" s="8">
        <f t="shared" si="55"/>
        <v>57213.75</v>
      </c>
    </row>
    <row r="887" spans="1:29" x14ac:dyDescent="0.2">
      <c r="A887" s="11">
        <f t="shared" si="56"/>
        <v>88500</v>
      </c>
      <c r="B887" s="15">
        <f>inputs!$C$3-MAX(0,MIN((calculations!A887-inputs!$B$8)*0.5,inputs!$C$3))+IF(AND(inputs!$B$23="YES",A887&lt;=inputs!$B$25),inputs!$B$24,0)</f>
        <v>12570</v>
      </c>
      <c r="C887" s="15">
        <f>MAX(0,MIN(A887-B887,inputs!$C$4)*inputs!$B$3)</f>
        <v>7540</v>
      </c>
      <c r="D887" s="16">
        <f>MAX(0,(MIN(A887,inputs!$C$5)-(inputs!$C$4+B887))*inputs!$B$4)</f>
        <v>15292</v>
      </c>
      <c r="E887" s="16">
        <f>MAX(0, (calculations!A887-inputs!$C$5)*inputs!$B$5)</f>
        <v>0</v>
      </c>
      <c r="F887" s="19">
        <f>MAX(0,inputs!$B$13*(MIN(calculations!A887,inputs!$C$14)-inputs!$C$13))+MAX(0,inputs!$B$14*(calculations!A887-inputs!$C$14))</f>
        <v>5759.85</v>
      </c>
      <c r="G887" s="22">
        <f>MAX(MIN((calculations!A887-inputs!$B$21)/10000,100%),0) * inputs!$B$18</f>
        <v>2636.4</v>
      </c>
      <c r="H887" s="24">
        <f>MIN(inputs!$B$32,A887)</f>
        <v>20000</v>
      </c>
      <c r="I887" s="24">
        <f>inputs!$B$29*(1+inputs!$B$33)-MAX(0,inputs!$B$31*(H887-inputs!$B$30))</f>
        <v>46486.999999999993</v>
      </c>
      <c r="J887" s="19">
        <f>$H887+(INT(COLUMN(J$1)/2) - 5) * ($A887-$H887)/9</f>
        <v>20000</v>
      </c>
      <c r="K887" s="24">
        <f>MAX(0,I887*(1+inputs!$B$33)-MAX(0,inputs!$B$31*(J887-inputs!$B$30)))</f>
        <v>47184.304999999986</v>
      </c>
      <c r="L887" s="19">
        <f>$H887+(INT(COLUMN(L$1)/2) - 5) * ($A887-$H887)/9</f>
        <v>27611.111111111109</v>
      </c>
      <c r="M887" s="24">
        <f>MAX(0,K887*(1+inputs!$B$33)-MAX(0,inputs!$B$31*(L887-inputs!$B$30)))</f>
        <v>47223.629574999977</v>
      </c>
      <c r="N887" s="19">
        <f>$H887+(INT(COLUMN(N$1)/2) - 5) * ($A887-$H887)/9</f>
        <v>35222.222222222219</v>
      </c>
      <c r="O887" s="24">
        <f>MAX(0,M887*(1+inputs!$B$33)-MAX(0,inputs!$B$31*(N887-inputs!$B$30)))</f>
        <v>46578.544018624969</v>
      </c>
      <c r="P887" s="19">
        <f>$H887+(INT(COLUMN(P$1)/2) - 5) * ($A887-$H887)/9</f>
        <v>42833.333333333328</v>
      </c>
      <c r="Q887" s="24">
        <f>MAX(0,O887*(1+inputs!$B$33)-MAX(0,inputs!$B$31*(P887-inputs!$B$30)))</f>
        <v>45238.782178904337</v>
      </c>
      <c r="R887" s="19">
        <f>$H887+(INT(COLUMN(R$1)/2) - 5) * ($A887-$H887)/9</f>
        <v>50444.444444444445</v>
      </c>
      <c r="S887" s="24">
        <f>MAX(0,Q887*(1+inputs!$B$33)-MAX(0,inputs!$B$31*(R887-inputs!$B$30)))</f>
        <v>43193.923911587895</v>
      </c>
      <c r="T887" s="19">
        <f>$H887+(INT(COLUMN(T$1)/2) - 5) * ($A887-$H887)/9</f>
        <v>58055.555555555555</v>
      </c>
      <c r="U887" s="24">
        <f>MAX(0,S887*(1+inputs!$B$33)-MAX(0,inputs!$B$31*(T887-inputs!$B$30)))</f>
        <v>40433.392770261707</v>
      </c>
      <c r="V887" s="19">
        <f>$H887+(INT(COLUMN(V$1)/2) - 5) * ($A887-$H887)/9</f>
        <v>65666.666666666657</v>
      </c>
      <c r="W887" s="24">
        <f>MAX(0,U887*(1+inputs!$B$33)-MAX(0,inputs!$B$31*(V887-inputs!$B$30)))</f>
        <v>36946.453661815627</v>
      </c>
      <c r="X887" s="19">
        <f>$H887+(INT(COLUMN(X$1)/2) - 5) * ($A887-$H887)/9</f>
        <v>73277.777777777781</v>
      </c>
      <c r="Y887" s="24">
        <f>MAX(0,W887*(1+inputs!$B$33)-MAX(0,inputs!$B$31*(X887-inputs!$B$30)))</f>
        <v>32722.210466742858</v>
      </c>
      <c r="Z887" s="19">
        <f>IF(inputs!$B$27="YES",MAX(0,inputs!$B$31*(X887-inputs!$B$30)),0)</f>
        <v>0</v>
      </c>
      <c r="AA887" s="3">
        <f t="shared" si="57"/>
        <v>31228.25</v>
      </c>
      <c r="AB887" s="1">
        <f t="shared" si="58"/>
        <v>0.42</v>
      </c>
      <c r="AC887" s="8">
        <f t="shared" si="55"/>
        <v>57271.75</v>
      </c>
    </row>
    <row r="888" spans="1:29" x14ac:dyDescent="0.2">
      <c r="A888" s="11">
        <f t="shared" si="56"/>
        <v>88600</v>
      </c>
      <c r="B888" s="15">
        <f>inputs!$C$3-MAX(0,MIN((calculations!A888-inputs!$B$8)*0.5,inputs!$C$3))+IF(AND(inputs!$B$23="YES",A888&lt;=inputs!$B$25),inputs!$B$24,0)</f>
        <v>12570</v>
      </c>
      <c r="C888" s="15">
        <f>MAX(0,MIN(A888-B888,inputs!$C$4)*inputs!$B$3)</f>
        <v>7540</v>
      </c>
      <c r="D888" s="16">
        <f>MAX(0,(MIN(A888,inputs!$C$5)-(inputs!$C$4+B888))*inputs!$B$4)</f>
        <v>15332</v>
      </c>
      <c r="E888" s="16">
        <f>MAX(0, (calculations!A888-inputs!$C$5)*inputs!$B$5)</f>
        <v>0</v>
      </c>
      <c r="F888" s="19">
        <f>MAX(0,inputs!$B$13*(MIN(calculations!A888,inputs!$C$14)-inputs!$C$13))+MAX(0,inputs!$B$14*(calculations!A888-inputs!$C$14))</f>
        <v>5761.85</v>
      </c>
      <c r="G888" s="22">
        <f>MAX(MIN((calculations!A888-inputs!$B$21)/10000,100%),0) * inputs!$B$18</f>
        <v>2636.4</v>
      </c>
      <c r="H888" s="24">
        <f>MIN(inputs!$B$32,A888)</f>
        <v>20000</v>
      </c>
      <c r="I888" s="24">
        <f>inputs!$B$29*(1+inputs!$B$33)-MAX(0,inputs!$B$31*(H888-inputs!$B$30))</f>
        <v>46486.999999999993</v>
      </c>
      <c r="J888" s="19">
        <f>$H888+(INT(COLUMN(J$1)/2) - 5) * ($A888-$H888)/9</f>
        <v>20000</v>
      </c>
      <c r="K888" s="24">
        <f>MAX(0,I888*(1+inputs!$B$33)-MAX(0,inputs!$B$31*(J888-inputs!$B$30)))</f>
        <v>47184.304999999986</v>
      </c>
      <c r="L888" s="19">
        <f>$H888+(INT(COLUMN(L$1)/2) - 5) * ($A888-$H888)/9</f>
        <v>27622.222222222223</v>
      </c>
      <c r="M888" s="24">
        <f>MAX(0,K888*(1+inputs!$B$33)-MAX(0,inputs!$B$31*(L888-inputs!$B$30)))</f>
        <v>47222.629574999977</v>
      </c>
      <c r="N888" s="19">
        <f>$H888+(INT(COLUMN(N$1)/2) - 5) * ($A888-$H888)/9</f>
        <v>35244.444444444445</v>
      </c>
      <c r="O888" s="24">
        <f>MAX(0,M888*(1+inputs!$B$33)-MAX(0,inputs!$B$31*(N888-inputs!$B$30)))</f>
        <v>46575.529018624969</v>
      </c>
      <c r="P888" s="19">
        <f>$H888+(INT(COLUMN(P$1)/2) - 5) * ($A888-$H888)/9</f>
        <v>42866.666666666672</v>
      </c>
      <c r="Q888" s="24">
        <f>MAX(0,O888*(1+inputs!$B$33)-MAX(0,inputs!$B$31*(P888-inputs!$B$30)))</f>
        <v>45232.721953904336</v>
      </c>
      <c r="R888" s="19">
        <f>$H888+(INT(COLUMN(R$1)/2) - 5) * ($A888-$H888)/9</f>
        <v>50488.888888888891</v>
      </c>
      <c r="S888" s="24">
        <f>MAX(0,Q888*(1+inputs!$B$33)-MAX(0,inputs!$B$31*(R888-inputs!$B$30)))</f>
        <v>43183.772783212895</v>
      </c>
      <c r="T888" s="19">
        <f>$H888+(INT(COLUMN(T$1)/2) - 5) * ($A888-$H888)/9</f>
        <v>58111.111111111109</v>
      </c>
      <c r="U888" s="24">
        <f>MAX(0,S888*(1+inputs!$B$33)-MAX(0,inputs!$B$31*(T888-inputs!$B$30)))</f>
        <v>40418.089374961084</v>
      </c>
      <c r="V888" s="19">
        <f>$H888+(INT(COLUMN(V$1)/2) - 5) * ($A888-$H888)/9</f>
        <v>65733.333333333343</v>
      </c>
      <c r="W888" s="24">
        <f>MAX(0,U888*(1+inputs!$B$33)-MAX(0,inputs!$B$31*(V888-inputs!$B$30)))</f>
        <v>36924.920715585497</v>
      </c>
      <c r="X888" s="19">
        <f>$H888+(INT(COLUMN(X$1)/2) - 5) * ($A888-$H888)/9</f>
        <v>73355.555555555562</v>
      </c>
      <c r="Y888" s="24">
        <f>MAX(0,W888*(1+inputs!$B$33)-MAX(0,inputs!$B$31*(X888-inputs!$B$30)))</f>
        <v>32693.354526319272</v>
      </c>
      <c r="Z888" s="19">
        <f>IF(inputs!$B$27="YES",MAX(0,inputs!$B$31*(X888-inputs!$B$30)),0)</f>
        <v>0</v>
      </c>
      <c r="AA888" s="3">
        <f t="shared" si="57"/>
        <v>31270.25</v>
      </c>
      <c r="AB888" s="1">
        <f t="shared" si="58"/>
        <v>0.42</v>
      </c>
      <c r="AC888" s="8">
        <f t="shared" si="55"/>
        <v>57329.75</v>
      </c>
    </row>
    <row r="889" spans="1:29" x14ac:dyDescent="0.2">
      <c r="A889" s="11">
        <f t="shared" si="56"/>
        <v>88700</v>
      </c>
      <c r="B889" s="15">
        <f>inputs!$C$3-MAX(0,MIN((calculations!A889-inputs!$B$8)*0.5,inputs!$C$3))+IF(AND(inputs!$B$23="YES",A889&lt;=inputs!$B$25),inputs!$B$24,0)</f>
        <v>12570</v>
      </c>
      <c r="C889" s="15">
        <f>MAX(0,MIN(A889-B889,inputs!$C$4)*inputs!$B$3)</f>
        <v>7540</v>
      </c>
      <c r="D889" s="16">
        <f>MAX(0,(MIN(A889,inputs!$C$5)-(inputs!$C$4+B889))*inputs!$B$4)</f>
        <v>15372</v>
      </c>
      <c r="E889" s="16">
        <f>MAX(0, (calculations!A889-inputs!$C$5)*inputs!$B$5)</f>
        <v>0</v>
      </c>
      <c r="F889" s="19">
        <f>MAX(0,inputs!$B$13*(MIN(calculations!A889,inputs!$C$14)-inputs!$C$13))+MAX(0,inputs!$B$14*(calculations!A889-inputs!$C$14))</f>
        <v>5763.85</v>
      </c>
      <c r="G889" s="22">
        <f>MAX(MIN((calculations!A889-inputs!$B$21)/10000,100%),0) * inputs!$B$18</f>
        <v>2636.4</v>
      </c>
      <c r="H889" s="24">
        <f>MIN(inputs!$B$32,A889)</f>
        <v>20000</v>
      </c>
      <c r="I889" s="24">
        <f>inputs!$B$29*(1+inputs!$B$33)-MAX(0,inputs!$B$31*(H889-inputs!$B$30))</f>
        <v>46486.999999999993</v>
      </c>
      <c r="J889" s="19">
        <f>$H889+(INT(COLUMN(J$1)/2) - 5) * ($A889-$H889)/9</f>
        <v>20000</v>
      </c>
      <c r="K889" s="24">
        <f>MAX(0,I889*(1+inputs!$B$33)-MAX(0,inputs!$B$31*(J889-inputs!$B$30)))</f>
        <v>47184.304999999986</v>
      </c>
      <c r="L889" s="19">
        <f>$H889+(INT(COLUMN(L$1)/2) - 5) * ($A889-$H889)/9</f>
        <v>27633.333333333332</v>
      </c>
      <c r="M889" s="24">
        <f>MAX(0,K889*(1+inputs!$B$33)-MAX(0,inputs!$B$31*(L889-inputs!$B$30)))</f>
        <v>47221.629574999977</v>
      </c>
      <c r="N889" s="19">
        <f>$H889+(INT(COLUMN(N$1)/2) - 5) * ($A889-$H889)/9</f>
        <v>35266.666666666664</v>
      </c>
      <c r="O889" s="24">
        <f>MAX(0,M889*(1+inputs!$B$33)-MAX(0,inputs!$B$31*(N889-inputs!$B$30)))</f>
        <v>46572.51401862497</v>
      </c>
      <c r="P889" s="19">
        <f>$H889+(INT(COLUMN(P$1)/2) - 5) * ($A889-$H889)/9</f>
        <v>42900</v>
      </c>
      <c r="Q889" s="24">
        <f>MAX(0,O889*(1+inputs!$B$33)-MAX(0,inputs!$B$31*(P889-inputs!$B$30)))</f>
        <v>45226.661728904335</v>
      </c>
      <c r="R889" s="19">
        <f>$H889+(INT(COLUMN(R$1)/2) - 5) * ($A889-$H889)/9</f>
        <v>50533.333333333328</v>
      </c>
      <c r="S889" s="24">
        <f>MAX(0,Q889*(1+inputs!$B$33)-MAX(0,inputs!$B$31*(R889-inputs!$B$30)))</f>
        <v>43173.621654837894</v>
      </c>
      <c r="T889" s="19">
        <f>$H889+(INT(COLUMN(T$1)/2) - 5) * ($A889-$H889)/9</f>
        <v>58166.666666666664</v>
      </c>
      <c r="U889" s="24">
        <f>MAX(0,S889*(1+inputs!$B$33)-MAX(0,inputs!$B$31*(T889-inputs!$B$30)))</f>
        <v>40402.785979660453</v>
      </c>
      <c r="V889" s="19">
        <f>$H889+(INT(COLUMN(V$1)/2) - 5) * ($A889-$H889)/9</f>
        <v>65800</v>
      </c>
      <c r="W889" s="24">
        <f>MAX(0,U889*(1+inputs!$B$33)-MAX(0,inputs!$B$31*(V889-inputs!$B$30)))</f>
        <v>36903.387769355351</v>
      </c>
      <c r="X889" s="19">
        <f>$H889+(INT(COLUMN(X$1)/2) - 5) * ($A889-$H889)/9</f>
        <v>73433.333333333343</v>
      </c>
      <c r="Y889" s="24">
        <f>MAX(0,W889*(1+inputs!$B$33)-MAX(0,inputs!$B$31*(X889-inputs!$B$30)))</f>
        <v>32664.498585895679</v>
      </c>
      <c r="Z889" s="19">
        <f>IF(inputs!$B$27="YES",MAX(0,inputs!$B$31*(X889-inputs!$B$30)),0)</f>
        <v>0</v>
      </c>
      <c r="AA889" s="3">
        <f t="shared" si="57"/>
        <v>31312.25</v>
      </c>
      <c r="AB889" s="1">
        <f t="shared" si="58"/>
        <v>0.42</v>
      </c>
      <c r="AC889" s="8">
        <f t="shared" si="55"/>
        <v>57387.75</v>
      </c>
    </row>
    <row r="890" spans="1:29" x14ac:dyDescent="0.2">
      <c r="A890" s="11">
        <f t="shared" si="56"/>
        <v>88800</v>
      </c>
      <c r="B890" s="15">
        <f>inputs!$C$3-MAX(0,MIN((calculations!A890-inputs!$B$8)*0.5,inputs!$C$3))+IF(AND(inputs!$B$23="YES",A890&lt;=inputs!$B$25),inputs!$B$24,0)</f>
        <v>12570</v>
      </c>
      <c r="C890" s="15">
        <f>MAX(0,MIN(A890-B890,inputs!$C$4)*inputs!$B$3)</f>
        <v>7540</v>
      </c>
      <c r="D890" s="16">
        <f>MAX(0,(MIN(A890,inputs!$C$5)-(inputs!$C$4+B890))*inputs!$B$4)</f>
        <v>15412</v>
      </c>
      <c r="E890" s="16">
        <f>MAX(0, (calculations!A890-inputs!$C$5)*inputs!$B$5)</f>
        <v>0</v>
      </c>
      <c r="F890" s="19">
        <f>MAX(0,inputs!$B$13*(MIN(calculations!A890,inputs!$C$14)-inputs!$C$13))+MAX(0,inputs!$B$14*(calculations!A890-inputs!$C$14))</f>
        <v>5765.85</v>
      </c>
      <c r="G890" s="22">
        <f>MAX(MIN((calculations!A890-inputs!$B$21)/10000,100%),0) * inputs!$B$18</f>
        <v>2636.4</v>
      </c>
      <c r="H890" s="24">
        <f>MIN(inputs!$B$32,A890)</f>
        <v>20000</v>
      </c>
      <c r="I890" s="24">
        <f>inputs!$B$29*(1+inputs!$B$33)-MAX(0,inputs!$B$31*(H890-inputs!$B$30))</f>
        <v>46486.999999999993</v>
      </c>
      <c r="J890" s="19">
        <f>$H890+(INT(COLUMN(J$1)/2) - 5) * ($A890-$H890)/9</f>
        <v>20000</v>
      </c>
      <c r="K890" s="24">
        <f>MAX(0,I890*(1+inputs!$B$33)-MAX(0,inputs!$B$31*(J890-inputs!$B$30)))</f>
        <v>47184.304999999986</v>
      </c>
      <c r="L890" s="19">
        <f>$H890+(INT(COLUMN(L$1)/2) - 5) * ($A890-$H890)/9</f>
        <v>27644.444444444445</v>
      </c>
      <c r="M890" s="24">
        <f>MAX(0,K890*(1+inputs!$B$33)-MAX(0,inputs!$B$31*(L890-inputs!$B$30)))</f>
        <v>47220.629574999977</v>
      </c>
      <c r="N890" s="19">
        <f>$H890+(INT(COLUMN(N$1)/2) - 5) * ($A890-$H890)/9</f>
        <v>35288.888888888891</v>
      </c>
      <c r="O890" s="24">
        <f>MAX(0,M890*(1+inputs!$B$33)-MAX(0,inputs!$B$31*(N890-inputs!$B$30)))</f>
        <v>46569.499018624971</v>
      </c>
      <c r="P890" s="19">
        <f>$H890+(INT(COLUMN(P$1)/2) - 5) * ($A890-$H890)/9</f>
        <v>42933.333333333328</v>
      </c>
      <c r="Q890" s="24">
        <f>MAX(0,O890*(1+inputs!$B$33)-MAX(0,inputs!$B$31*(P890-inputs!$B$30)))</f>
        <v>45220.601503904341</v>
      </c>
      <c r="R890" s="19">
        <f>$H890+(INT(COLUMN(R$1)/2) - 5) * ($A890-$H890)/9</f>
        <v>50577.777777777781</v>
      </c>
      <c r="S890" s="24">
        <f>MAX(0,Q890*(1+inputs!$B$33)-MAX(0,inputs!$B$31*(R890-inputs!$B$30)))</f>
        <v>43163.470526462901</v>
      </c>
      <c r="T890" s="19">
        <f>$H890+(INT(COLUMN(T$1)/2) - 5) * ($A890-$H890)/9</f>
        <v>58222.222222222219</v>
      </c>
      <c r="U890" s="24">
        <f>MAX(0,S890*(1+inputs!$B$33)-MAX(0,inputs!$B$31*(T890-inputs!$B$30)))</f>
        <v>40387.482584359837</v>
      </c>
      <c r="V890" s="19">
        <f>$H890+(INT(COLUMN(V$1)/2) - 5) * ($A890-$H890)/9</f>
        <v>65866.666666666657</v>
      </c>
      <c r="W890" s="24">
        <f>MAX(0,U890*(1+inputs!$B$33)-MAX(0,inputs!$B$31*(V890-inputs!$B$30)))</f>
        <v>36881.854823125235</v>
      </c>
      <c r="X890" s="19">
        <f>$H890+(INT(COLUMN(X$1)/2) - 5) * ($A890-$H890)/9</f>
        <v>73511.111111111109</v>
      </c>
      <c r="Y890" s="24">
        <f>MAX(0,W890*(1+inputs!$B$33)-MAX(0,inputs!$B$31*(X890-inputs!$B$30)))</f>
        <v>32635.642645472111</v>
      </c>
      <c r="Z890" s="19">
        <f>IF(inputs!$B$27="YES",MAX(0,inputs!$B$31*(X890-inputs!$B$30)),0)</f>
        <v>0</v>
      </c>
      <c r="AA890" s="3">
        <f t="shared" si="57"/>
        <v>31354.25</v>
      </c>
      <c r="AB890" s="1">
        <f t="shared" si="58"/>
        <v>0.42</v>
      </c>
      <c r="AC890" s="8">
        <f t="shared" si="55"/>
        <v>57445.75</v>
      </c>
    </row>
    <row r="891" spans="1:29" x14ac:dyDescent="0.2">
      <c r="A891" s="11">
        <f t="shared" si="56"/>
        <v>88900</v>
      </c>
      <c r="B891" s="15">
        <f>inputs!$C$3-MAX(0,MIN((calculations!A891-inputs!$B$8)*0.5,inputs!$C$3))+IF(AND(inputs!$B$23="YES",A891&lt;=inputs!$B$25),inputs!$B$24,0)</f>
        <v>12570</v>
      </c>
      <c r="C891" s="15">
        <f>MAX(0,MIN(A891-B891,inputs!$C$4)*inputs!$B$3)</f>
        <v>7540</v>
      </c>
      <c r="D891" s="16">
        <f>MAX(0,(MIN(A891,inputs!$C$5)-(inputs!$C$4+B891))*inputs!$B$4)</f>
        <v>15452</v>
      </c>
      <c r="E891" s="16">
        <f>MAX(0, (calculations!A891-inputs!$C$5)*inputs!$B$5)</f>
        <v>0</v>
      </c>
      <c r="F891" s="19">
        <f>MAX(0,inputs!$B$13*(MIN(calculations!A891,inputs!$C$14)-inputs!$C$13))+MAX(0,inputs!$B$14*(calculations!A891-inputs!$C$14))</f>
        <v>5767.85</v>
      </c>
      <c r="G891" s="22">
        <f>MAX(MIN((calculations!A891-inputs!$B$21)/10000,100%),0) * inputs!$B$18</f>
        <v>2636.4</v>
      </c>
      <c r="H891" s="24">
        <f>MIN(inputs!$B$32,A891)</f>
        <v>20000</v>
      </c>
      <c r="I891" s="24">
        <f>inputs!$B$29*(1+inputs!$B$33)-MAX(0,inputs!$B$31*(H891-inputs!$B$30))</f>
        <v>46486.999999999993</v>
      </c>
      <c r="J891" s="19">
        <f>$H891+(INT(COLUMN(J$1)/2) - 5) * ($A891-$H891)/9</f>
        <v>20000</v>
      </c>
      <c r="K891" s="24">
        <f>MAX(0,I891*(1+inputs!$B$33)-MAX(0,inputs!$B$31*(J891-inputs!$B$30)))</f>
        <v>47184.304999999986</v>
      </c>
      <c r="L891" s="19">
        <f>$H891+(INT(COLUMN(L$1)/2) - 5) * ($A891-$H891)/9</f>
        <v>27655.555555555555</v>
      </c>
      <c r="M891" s="24">
        <f>MAX(0,K891*(1+inputs!$B$33)-MAX(0,inputs!$B$31*(L891-inputs!$B$30)))</f>
        <v>47219.629574999977</v>
      </c>
      <c r="N891" s="19">
        <f>$H891+(INT(COLUMN(N$1)/2) - 5) * ($A891-$H891)/9</f>
        <v>35311.111111111109</v>
      </c>
      <c r="O891" s="24">
        <f>MAX(0,M891*(1+inputs!$B$33)-MAX(0,inputs!$B$31*(N891-inputs!$B$30)))</f>
        <v>46566.484018624971</v>
      </c>
      <c r="P891" s="19">
        <f>$H891+(INT(COLUMN(P$1)/2) - 5) * ($A891-$H891)/9</f>
        <v>42966.666666666672</v>
      </c>
      <c r="Q891" s="24">
        <f>MAX(0,O891*(1+inputs!$B$33)-MAX(0,inputs!$B$31*(P891-inputs!$B$30)))</f>
        <v>45214.54127890434</v>
      </c>
      <c r="R891" s="19">
        <f>$H891+(INT(COLUMN(R$1)/2) - 5) * ($A891-$H891)/9</f>
        <v>50622.222222222219</v>
      </c>
      <c r="S891" s="24">
        <f>MAX(0,Q891*(1+inputs!$B$33)-MAX(0,inputs!$B$31*(R891-inputs!$B$30)))</f>
        <v>43153.3193980879</v>
      </c>
      <c r="T891" s="19">
        <f>$H891+(INT(COLUMN(T$1)/2) - 5) * ($A891-$H891)/9</f>
        <v>58277.777777777781</v>
      </c>
      <c r="U891" s="24">
        <f>MAX(0,S891*(1+inputs!$B$33)-MAX(0,inputs!$B$31*(T891-inputs!$B$30)))</f>
        <v>40372.179189059214</v>
      </c>
      <c r="V891" s="19">
        <f>$H891+(INT(COLUMN(V$1)/2) - 5) * ($A891-$H891)/9</f>
        <v>65933.333333333343</v>
      </c>
      <c r="W891" s="24">
        <f>MAX(0,U891*(1+inputs!$B$33)-MAX(0,inputs!$B$31*(V891-inputs!$B$30)))</f>
        <v>36860.321876895097</v>
      </c>
      <c r="X891" s="19">
        <f>$H891+(INT(COLUMN(X$1)/2) - 5) * ($A891-$H891)/9</f>
        <v>73588.888888888891</v>
      </c>
      <c r="Y891" s="24">
        <f>MAX(0,W891*(1+inputs!$B$33)-MAX(0,inputs!$B$31*(X891-inputs!$B$30)))</f>
        <v>32606.786705048518</v>
      </c>
      <c r="Z891" s="19">
        <f>IF(inputs!$B$27="YES",MAX(0,inputs!$B$31*(X891-inputs!$B$30)),0)</f>
        <v>0</v>
      </c>
      <c r="AA891" s="3">
        <f t="shared" si="57"/>
        <v>31396.25</v>
      </c>
      <c r="AB891" s="1">
        <f t="shared" si="58"/>
        <v>0.42</v>
      </c>
      <c r="AC891" s="8">
        <f t="shared" si="55"/>
        <v>57503.75</v>
      </c>
    </row>
    <row r="892" spans="1:29" x14ac:dyDescent="0.2">
      <c r="A892" s="11">
        <f t="shared" si="56"/>
        <v>89000</v>
      </c>
      <c r="B892" s="15">
        <f>inputs!$C$3-MAX(0,MIN((calculations!A892-inputs!$B$8)*0.5,inputs!$C$3))+IF(AND(inputs!$B$23="YES",A892&lt;=inputs!$B$25),inputs!$B$24,0)</f>
        <v>12570</v>
      </c>
      <c r="C892" s="15">
        <f>MAX(0,MIN(A892-B892,inputs!$C$4)*inputs!$B$3)</f>
        <v>7540</v>
      </c>
      <c r="D892" s="16">
        <f>MAX(0,(MIN(A892,inputs!$C$5)-(inputs!$C$4+B892))*inputs!$B$4)</f>
        <v>15492</v>
      </c>
      <c r="E892" s="16">
        <f>MAX(0, (calculations!A892-inputs!$C$5)*inputs!$B$5)</f>
        <v>0</v>
      </c>
      <c r="F892" s="19">
        <f>MAX(0,inputs!$B$13*(MIN(calculations!A892,inputs!$C$14)-inputs!$C$13))+MAX(0,inputs!$B$14*(calculations!A892-inputs!$C$14))</f>
        <v>5769.85</v>
      </c>
      <c r="G892" s="22">
        <f>MAX(MIN((calculations!A892-inputs!$B$21)/10000,100%),0) * inputs!$B$18</f>
        <v>2636.4</v>
      </c>
      <c r="H892" s="24">
        <f>MIN(inputs!$B$32,A892)</f>
        <v>20000</v>
      </c>
      <c r="I892" s="24">
        <f>inputs!$B$29*(1+inputs!$B$33)-MAX(0,inputs!$B$31*(H892-inputs!$B$30))</f>
        <v>46486.999999999993</v>
      </c>
      <c r="J892" s="19">
        <f>$H892+(INT(COLUMN(J$1)/2) - 5) * ($A892-$H892)/9</f>
        <v>20000</v>
      </c>
      <c r="K892" s="24">
        <f>MAX(0,I892*(1+inputs!$B$33)-MAX(0,inputs!$B$31*(J892-inputs!$B$30)))</f>
        <v>47184.304999999986</v>
      </c>
      <c r="L892" s="19">
        <f>$H892+(INT(COLUMN(L$1)/2) - 5) * ($A892-$H892)/9</f>
        <v>27666.666666666668</v>
      </c>
      <c r="M892" s="24">
        <f>MAX(0,K892*(1+inputs!$B$33)-MAX(0,inputs!$B$31*(L892-inputs!$B$30)))</f>
        <v>47218.629574999977</v>
      </c>
      <c r="N892" s="19">
        <f>$H892+(INT(COLUMN(N$1)/2) - 5) * ($A892-$H892)/9</f>
        <v>35333.333333333336</v>
      </c>
      <c r="O892" s="24">
        <f>MAX(0,M892*(1+inputs!$B$33)-MAX(0,inputs!$B$31*(N892-inputs!$B$30)))</f>
        <v>46563.469018624972</v>
      </c>
      <c r="P892" s="19">
        <f>$H892+(INT(COLUMN(P$1)/2) - 5) * ($A892-$H892)/9</f>
        <v>43000</v>
      </c>
      <c r="Q892" s="24">
        <f>MAX(0,O892*(1+inputs!$B$33)-MAX(0,inputs!$B$31*(P892-inputs!$B$30)))</f>
        <v>45208.481053904339</v>
      </c>
      <c r="R892" s="19">
        <f>$H892+(INT(COLUMN(R$1)/2) - 5) * ($A892-$H892)/9</f>
        <v>50666.666666666672</v>
      </c>
      <c r="S892" s="24">
        <f>MAX(0,Q892*(1+inputs!$B$33)-MAX(0,inputs!$B$31*(R892-inputs!$B$30)))</f>
        <v>43143.1682697129</v>
      </c>
      <c r="T892" s="19">
        <f>$H892+(INT(COLUMN(T$1)/2) - 5) * ($A892-$H892)/9</f>
        <v>58333.333333333336</v>
      </c>
      <c r="U892" s="24">
        <f>MAX(0,S892*(1+inputs!$B$33)-MAX(0,inputs!$B$31*(T892-inputs!$B$30)))</f>
        <v>40356.875793758583</v>
      </c>
      <c r="V892" s="19">
        <f>$H892+(INT(COLUMN(V$1)/2) - 5) * ($A892-$H892)/9</f>
        <v>66000</v>
      </c>
      <c r="W892" s="24">
        <f>MAX(0,U892*(1+inputs!$B$33)-MAX(0,inputs!$B$31*(V892-inputs!$B$30)))</f>
        <v>36838.788930664952</v>
      </c>
      <c r="X892" s="19">
        <f>$H892+(INT(COLUMN(X$1)/2) - 5) * ($A892-$H892)/9</f>
        <v>73666.666666666657</v>
      </c>
      <c r="Y892" s="24">
        <f>MAX(0,W892*(1+inputs!$B$33)-MAX(0,inputs!$B$31*(X892-inputs!$B$30)))</f>
        <v>32577.930764624925</v>
      </c>
      <c r="Z892" s="19">
        <f>IF(inputs!$B$27="YES",MAX(0,inputs!$B$31*(X892-inputs!$B$30)),0)</f>
        <v>0</v>
      </c>
      <c r="AA892" s="3">
        <f t="shared" si="57"/>
        <v>31438.25</v>
      </c>
      <c r="AB892" s="1">
        <f t="shared" si="58"/>
        <v>0.42</v>
      </c>
      <c r="AC892" s="8">
        <f t="shared" si="55"/>
        <v>57561.75</v>
      </c>
    </row>
    <row r="893" spans="1:29" x14ac:dyDescent="0.2">
      <c r="A893" s="11">
        <f t="shared" si="56"/>
        <v>89100</v>
      </c>
      <c r="B893" s="15">
        <f>inputs!$C$3-MAX(0,MIN((calculations!A893-inputs!$B$8)*0.5,inputs!$C$3))+IF(AND(inputs!$B$23="YES",A893&lt;=inputs!$B$25),inputs!$B$24,0)</f>
        <v>12570</v>
      </c>
      <c r="C893" s="15">
        <f>MAX(0,MIN(A893-B893,inputs!$C$4)*inputs!$B$3)</f>
        <v>7540</v>
      </c>
      <c r="D893" s="16">
        <f>MAX(0,(MIN(A893,inputs!$C$5)-(inputs!$C$4+B893))*inputs!$B$4)</f>
        <v>15532</v>
      </c>
      <c r="E893" s="16">
        <f>MAX(0, (calculations!A893-inputs!$C$5)*inputs!$B$5)</f>
        <v>0</v>
      </c>
      <c r="F893" s="19">
        <f>MAX(0,inputs!$B$13*(MIN(calculations!A893,inputs!$C$14)-inputs!$C$13))+MAX(0,inputs!$B$14*(calculations!A893-inputs!$C$14))</f>
        <v>5771.85</v>
      </c>
      <c r="G893" s="22">
        <f>MAX(MIN((calculations!A893-inputs!$B$21)/10000,100%),0) * inputs!$B$18</f>
        <v>2636.4</v>
      </c>
      <c r="H893" s="24">
        <f>MIN(inputs!$B$32,A893)</f>
        <v>20000</v>
      </c>
      <c r="I893" s="24">
        <f>inputs!$B$29*(1+inputs!$B$33)-MAX(0,inputs!$B$31*(H893-inputs!$B$30))</f>
        <v>46486.999999999993</v>
      </c>
      <c r="J893" s="19">
        <f>$H893+(INT(COLUMN(J$1)/2) - 5) * ($A893-$H893)/9</f>
        <v>20000</v>
      </c>
      <c r="K893" s="24">
        <f>MAX(0,I893*(1+inputs!$B$33)-MAX(0,inputs!$B$31*(J893-inputs!$B$30)))</f>
        <v>47184.304999999986</v>
      </c>
      <c r="L893" s="19">
        <f>$H893+(INT(COLUMN(L$1)/2) - 5) * ($A893-$H893)/9</f>
        <v>27677.777777777777</v>
      </c>
      <c r="M893" s="24">
        <f>MAX(0,K893*(1+inputs!$B$33)-MAX(0,inputs!$B$31*(L893-inputs!$B$30)))</f>
        <v>47217.629574999977</v>
      </c>
      <c r="N893" s="19">
        <f>$H893+(INT(COLUMN(N$1)/2) - 5) * ($A893-$H893)/9</f>
        <v>35355.555555555555</v>
      </c>
      <c r="O893" s="24">
        <f>MAX(0,M893*(1+inputs!$B$33)-MAX(0,inputs!$B$31*(N893-inputs!$B$30)))</f>
        <v>46560.454018624972</v>
      </c>
      <c r="P893" s="19">
        <f>$H893+(INT(COLUMN(P$1)/2) - 5) * ($A893-$H893)/9</f>
        <v>43033.333333333328</v>
      </c>
      <c r="Q893" s="24">
        <f>MAX(0,O893*(1+inputs!$B$33)-MAX(0,inputs!$B$31*(P893-inputs!$B$30)))</f>
        <v>45202.420828904338</v>
      </c>
      <c r="R893" s="19">
        <f>$H893+(INT(COLUMN(R$1)/2) - 5) * ($A893-$H893)/9</f>
        <v>50711.111111111109</v>
      </c>
      <c r="S893" s="24">
        <f>MAX(0,Q893*(1+inputs!$B$33)-MAX(0,inputs!$B$31*(R893-inputs!$B$30)))</f>
        <v>43133.017141337899</v>
      </c>
      <c r="T893" s="19">
        <f>$H893+(INT(COLUMN(T$1)/2) - 5) * ($A893-$H893)/9</f>
        <v>58388.888888888891</v>
      </c>
      <c r="U893" s="24">
        <f>MAX(0,S893*(1+inputs!$B$33)-MAX(0,inputs!$B$31*(T893-inputs!$B$30)))</f>
        <v>40341.57239845796</v>
      </c>
      <c r="V893" s="19">
        <f>$H893+(INT(COLUMN(V$1)/2) - 5) * ($A893-$H893)/9</f>
        <v>66066.666666666657</v>
      </c>
      <c r="W893" s="24">
        <f>MAX(0,U893*(1+inputs!$B$33)-MAX(0,inputs!$B$31*(V893-inputs!$B$30)))</f>
        <v>36817.255984434829</v>
      </c>
      <c r="X893" s="19">
        <f>$H893+(INT(COLUMN(X$1)/2) - 5) * ($A893-$H893)/9</f>
        <v>73744.444444444438</v>
      </c>
      <c r="Y893" s="24">
        <f>MAX(0,W893*(1+inputs!$B$33)-MAX(0,inputs!$B$31*(X893-inputs!$B$30)))</f>
        <v>32549.074824201347</v>
      </c>
      <c r="Z893" s="19">
        <f>IF(inputs!$B$27="YES",MAX(0,inputs!$B$31*(X893-inputs!$B$30)),0)</f>
        <v>0</v>
      </c>
      <c r="AA893" s="3">
        <f t="shared" si="57"/>
        <v>31480.25</v>
      </c>
      <c r="AB893" s="1">
        <f t="shared" si="58"/>
        <v>0.42</v>
      </c>
      <c r="AC893" s="8">
        <f t="shared" si="55"/>
        <v>57619.75</v>
      </c>
    </row>
    <row r="894" spans="1:29" x14ac:dyDescent="0.2">
      <c r="A894" s="11">
        <f t="shared" si="56"/>
        <v>89200</v>
      </c>
      <c r="B894" s="15">
        <f>inputs!$C$3-MAX(0,MIN((calculations!A894-inputs!$B$8)*0.5,inputs!$C$3))+IF(AND(inputs!$B$23="YES",A894&lt;=inputs!$B$25),inputs!$B$24,0)</f>
        <v>12570</v>
      </c>
      <c r="C894" s="15">
        <f>MAX(0,MIN(A894-B894,inputs!$C$4)*inputs!$B$3)</f>
        <v>7540</v>
      </c>
      <c r="D894" s="16">
        <f>MAX(0,(MIN(A894,inputs!$C$5)-(inputs!$C$4+B894))*inputs!$B$4)</f>
        <v>15572</v>
      </c>
      <c r="E894" s="16">
        <f>MAX(0, (calculations!A894-inputs!$C$5)*inputs!$B$5)</f>
        <v>0</v>
      </c>
      <c r="F894" s="19">
        <f>MAX(0,inputs!$B$13*(MIN(calculations!A894,inputs!$C$14)-inputs!$C$13))+MAX(0,inputs!$B$14*(calculations!A894-inputs!$C$14))</f>
        <v>5773.85</v>
      </c>
      <c r="G894" s="22">
        <f>MAX(MIN((calculations!A894-inputs!$B$21)/10000,100%),0) * inputs!$B$18</f>
        <v>2636.4</v>
      </c>
      <c r="H894" s="24">
        <f>MIN(inputs!$B$32,A894)</f>
        <v>20000</v>
      </c>
      <c r="I894" s="24">
        <f>inputs!$B$29*(1+inputs!$B$33)-MAX(0,inputs!$B$31*(H894-inputs!$B$30))</f>
        <v>46486.999999999993</v>
      </c>
      <c r="J894" s="19">
        <f>$H894+(INT(COLUMN(J$1)/2) - 5) * ($A894-$H894)/9</f>
        <v>20000</v>
      </c>
      <c r="K894" s="24">
        <f>MAX(0,I894*(1+inputs!$B$33)-MAX(0,inputs!$B$31*(J894-inputs!$B$30)))</f>
        <v>47184.304999999986</v>
      </c>
      <c r="L894" s="19">
        <f>$H894+(INT(COLUMN(L$1)/2) - 5) * ($A894-$H894)/9</f>
        <v>27688.888888888891</v>
      </c>
      <c r="M894" s="24">
        <f>MAX(0,K894*(1+inputs!$B$33)-MAX(0,inputs!$B$31*(L894-inputs!$B$30)))</f>
        <v>47216.629574999977</v>
      </c>
      <c r="N894" s="19">
        <f>$H894+(INT(COLUMN(N$1)/2) - 5) * ($A894-$H894)/9</f>
        <v>35377.777777777781</v>
      </c>
      <c r="O894" s="24">
        <f>MAX(0,M894*(1+inputs!$B$33)-MAX(0,inputs!$B$31*(N894-inputs!$B$30)))</f>
        <v>46557.439018624973</v>
      </c>
      <c r="P894" s="19">
        <f>$H894+(INT(COLUMN(P$1)/2) - 5) * ($A894-$H894)/9</f>
        <v>43066.666666666672</v>
      </c>
      <c r="Q894" s="24">
        <f>MAX(0,O894*(1+inputs!$B$33)-MAX(0,inputs!$B$31*(P894-inputs!$B$30)))</f>
        <v>45196.360603904337</v>
      </c>
      <c r="R894" s="19">
        <f>$H894+(INT(COLUMN(R$1)/2) - 5) * ($A894-$H894)/9</f>
        <v>50755.555555555555</v>
      </c>
      <c r="S894" s="24">
        <f>MAX(0,Q894*(1+inputs!$B$33)-MAX(0,inputs!$B$31*(R894-inputs!$B$30)))</f>
        <v>43122.866012962899</v>
      </c>
      <c r="T894" s="19">
        <f>$H894+(INT(COLUMN(T$1)/2) - 5) * ($A894-$H894)/9</f>
        <v>58444.444444444445</v>
      </c>
      <c r="U894" s="24">
        <f>MAX(0,S894*(1+inputs!$B$33)-MAX(0,inputs!$B$31*(T894-inputs!$B$30)))</f>
        <v>40326.269003157337</v>
      </c>
      <c r="V894" s="19">
        <f>$H894+(INT(COLUMN(V$1)/2) - 5) * ($A894-$H894)/9</f>
        <v>66133.333333333343</v>
      </c>
      <c r="W894" s="24">
        <f>MAX(0,U894*(1+inputs!$B$33)-MAX(0,inputs!$B$31*(V894-inputs!$B$30)))</f>
        <v>36795.723038204691</v>
      </c>
      <c r="X894" s="19">
        <f>$H894+(INT(COLUMN(X$1)/2) - 5) * ($A894-$H894)/9</f>
        <v>73822.222222222219</v>
      </c>
      <c r="Y894" s="24">
        <f>MAX(0,W894*(1+inputs!$B$33)-MAX(0,inputs!$B$31*(X894-inputs!$B$30)))</f>
        <v>32520.218883777761</v>
      </c>
      <c r="Z894" s="19">
        <f>IF(inputs!$B$27="YES",MAX(0,inputs!$B$31*(X894-inputs!$B$30)),0)</f>
        <v>0</v>
      </c>
      <c r="AA894" s="3">
        <f t="shared" si="57"/>
        <v>31522.25</v>
      </c>
      <c r="AB894" s="1">
        <f t="shared" si="58"/>
        <v>0.42</v>
      </c>
      <c r="AC894" s="8">
        <f t="shared" si="55"/>
        <v>57677.75</v>
      </c>
    </row>
    <row r="895" spans="1:29" x14ac:dyDescent="0.2">
      <c r="A895" s="11">
        <f t="shared" si="56"/>
        <v>89300</v>
      </c>
      <c r="B895" s="15">
        <f>inputs!$C$3-MAX(0,MIN((calculations!A895-inputs!$B$8)*0.5,inputs!$C$3))+IF(AND(inputs!$B$23="YES",A895&lt;=inputs!$B$25),inputs!$B$24,0)</f>
        <v>12570</v>
      </c>
      <c r="C895" s="15">
        <f>MAX(0,MIN(A895-B895,inputs!$C$4)*inputs!$B$3)</f>
        <v>7540</v>
      </c>
      <c r="D895" s="16">
        <f>MAX(0,(MIN(A895,inputs!$C$5)-(inputs!$C$4+B895))*inputs!$B$4)</f>
        <v>15612</v>
      </c>
      <c r="E895" s="16">
        <f>MAX(0, (calculations!A895-inputs!$C$5)*inputs!$B$5)</f>
        <v>0</v>
      </c>
      <c r="F895" s="19">
        <f>MAX(0,inputs!$B$13*(MIN(calculations!A895,inputs!$C$14)-inputs!$C$13))+MAX(0,inputs!$B$14*(calculations!A895-inputs!$C$14))</f>
        <v>5775.85</v>
      </c>
      <c r="G895" s="22">
        <f>MAX(MIN((calculations!A895-inputs!$B$21)/10000,100%),0) * inputs!$B$18</f>
        <v>2636.4</v>
      </c>
      <c r="H895" s="24">
        <f>MIN(inputs!$B$32,A895)</f>
        <v>20000</v>
      </c>
      <c r="I895" s="24">
        <f>inputs!$B$29*(1+inputs!$B$33)-MAX(0,inputs!$B$31*(H895-inputs!$B$30))</f>
        <v>46486.999999999993</v>
      </c>
      <c r="J895" s="19">
        <f>$H895+(INT(COLUMN(J$1)/2) - 5) * ($A895-$H895)/9</f>
        <v>20000</v>
      </c>
      <c r="K895" s="24">
        <f>MAX(0,I895*(1+inputs!$B$33)-MAX(0,inputs!$B$31*(J895-inputs!$B$30)))</f>
        <v>47184.304999999986</v>
      </c>
      <c r="L895" s="19">
        <f>$H895+(INT(COLUMN(L$1)/2) - 5) * ($A895-$H895)/9</f>
        <v>27700</v>
      </c>
      <c r="M895" s="24">
        <f>MAX(0,K895*(1+inputs!$B$33)-MAX(0,inputs!$B$31*(L895-inputs!$B$30)))</f>
        <v>47215.629574999977</v>
      </c>
      <c r="N895" s="19">
        <f>$H895+(INT(COLUMN(N$1)/2) - 5) * ($A895-$H895)/9</f>
        <v>35400</v>
      </c>
      <c r="O895" s="24">
        <f>MAX(0,M895*(1+inputs!$B$33)-MAX(0,inputs!$B$31*(N895-inputs!$B$30)))</f>
        <v>46554.424018624974</v>
      </c>
      <c r="P895" s="19">
        <f>$H895+(INT(COLUMN(P$1)/2) - 5) * ($A895-$H895)/9</f>
        <v>43100</v>
      </c>
      <c r="Q895" s="24">
        <f>MAX(0,O895*(1+inputs!$B$33)-MAX(0,inputs!$B$31*(P895-inputs!$B$30)))</f>
        <v>45190.300378904343</v>
      </c>
      <c r="R895" s="19">
        <f>$H895+(INT(COLUMN(R$1)/2) - 5) * ($A895-$H895)/9</f>
        <v>50800</v>
      </c>
      <c r="S895" s="24">
        <f>MAX(0,Q895*(1+inputs!$B$33)-MAX(0,inputs!$B$31*(R895-inputs!$B$30)))</f>
        <v>43112.714884587898</v>
      </c>
      <c r="T895" s="19">
        <f>$H895+(INT(COLUMN(T$1)/2) - 5) * ($A895-$H895)/9</f>
        <v>58500</v>
      </c>
      <c r="U895" s="24">
        <f>MAX(0,S895*(1+inputs!$B$33)-MAX(0,inputs!$B$31*(T895-inputs!$B$30)))</f>
        <v>40310.965607856713</v>
      </c>
      <c r="V895" s="19">
        <f>$H895+(INT(COLUMN(V$1)/2) - 5) * ($A895-$H895)/9</f>
        <v>66200</v>
      </c>
      <c r="W895" s="24">
        <f>MAX(0,U895*(1+inputs!$B$33)-MAX(0,inputs!$B$31*(V895-inputs!$B$30)))</f>
        <v>36774.19009197456</v>
      </c>
      <c r="X895" s="19">
        <f>$H895+(INT(COLUMN(X$1)/2) - 5) * ($A895-$H895)/9</f>
        <v>73900</v>
      </c>
      <c r="Y895" s="24">
        <f>MAX(0,W895*(1+inputs!$B$33)-MAX(0,inputs!$B$31*(X895-inputs!$B$30)))</f>
        <v>32491.362943354176</v>
      </c>
      <c r="Z895" s="19">
        <f>IF(inputs!$B$27="YES",MAX(0,inputs!$B$31*(X895-inputs!$B$30)),0)</f>
        <v>0</v>
      </c>
      <c r="AA895" s="3">
        <f t="shared" si="57"/>
        <v>31564.25</v>
      </c>
      <c r="AB895" s="1">
        <f t="shared" si="58"/>
        <v>0.42</v>
      </c>
      <c r="AC895" s="8">
        <f t="shared" si="55"/>
        <v>57735.75</v>
      </c>
    </row>
    <row r="896" spans="1:29" x14ac:dyDescent="0.2">
      <c r="A896" s="11">
        <f t="shared" si="56"/>
        <v>89400</v>
      </c>
      <c r="B896" s="15">
        <f>inputs!$C$3-MAX(0,MIN((calculations!A896-inputs!$B$8)*0.5,inputs!$C$3))+IF(AND(inputs!$B$23="YES",A896&lt;=inputs!$B$25),inputs!$B$24,0)</f>
        <v>12570</v>
      </c>
      <c r="C896" s="15">
        <f>MAX(0,MIN(A896-B896,inputs!$C$4)*inputs!$B$3)</f>
        <v>7540</v>
      </c>
      <c r="D896" s="16">
        <f>MAX(0,(MIN(A896,inputs!$C$5)-(inputs!$C$4+B896))*inputs!$B$4)</f>
        <v>15652</v>
      </c>
      <c r="E896" s="16">
        <f>MAX(0, (calculations!A896-inputs!$C$5)*inputs!$B$5)</f>
        <v>0</v>
      </c>
      <c r="F896" s="19">
        <f>MAX(0,inputs!$B$13*(MIN(calculations!A896,inputs!$C$14)-inputs!$C$13))+MAX(0,inputs!$B$14*(calculations!A896-inputs!$C$14))</f>
        <v>5777.85</v>
      </c>
      <c r="G896" s="22">
        <f>MAX(MIN((calculations!A896-inputs!$B$21)/10000,100%),0) * inputs!$B$18</f>
        <v>2636.4</v>
      </c>
      <c r="H896" s="24">
        <f>MIN(inputs!$B$32,A896)</f>
        <v>20000</v>
      </c>
      <c r="I896" s="24">
        <f>inputs!$B$29*(1+inputs!$B$33)-MAX(0,inputs!$B$31*(H896-inputs!$B$30))</f>
        <v>46486.999999999993</v>
      </c>
      <c r="J896" s="19">
        <f>$H896+(INT(COLUMN(J$1)/2) - 5) * ($A896-$H896)/9</f>
        <v>20000</v>
      </c>
      <c r="K896" s="24">
        <f>MAX(0,I896*(1+inputs!$B$33)-MAX(0,inputs!$B$31*(J896-inputs!$B$30)))</f>
        <v>47184.304999999986</v>
      </c>
      <c r="L896" s="19">
        <f>$H896+(INT(COLUMN(L$1)/2) - 5) * ($A896-$H896)/9</f>
        <v>27711.111111111109</v>
      </c>
      <c r="M896" s="24">
        <f>MAX(0,K896*(1+inputs!$B$33)-MAX(0,inputs!$B$31*(L896-inputs!$B$30)))</f>
        <v>47214.629574999977</v>
      </c>
      <c r="N896" s="19">
        <f>$H896+(INT(COLUMN(N$1)/2) - 5) * ($A896-$H896)/9</f>
        <v>35422.222222222219</v>
      </c>
      <c r="O896" s="24">
        <f>MAX(0,M896*(1+inputs!$B$33)-MAX(0,inputs!$B$31*(N896-inputs!$B$30)))</f>
        <v>46551.409018624967</v>
      </c>
      <c r="P896" s="19">
        <f>$H896+(INT(COLUMN(P$1)/2) - 5) * ($A896-$H896)/9</f>
        <v>43133.333333333328</v>
      </c>
      <c r="Q896" s="24">
        <f>MAX(0,O896*(1+inputs!$B$33)-MAX(0,inputs!$B$31*(P896-inputs!$B$30)))</f>
        <v>45184.240153904335</v>
      </c>
      <c r="R896" s="19">
        <f>$H896+(INT(COLUMN(R$1)/2) - 5) * ($A896-$H896)/9</f>
        <v>50844.444444444445</v>
      </c>
      <c r="S896" s="24">
        <f>MAX(0,Q896*(1+inputs!$B$33)-MAX(0,inputs!$B$31*(R896-inputs!$B$30)))</f>
        <v>43102.56375621289</v>
      </c>
      <c r="T896" s="19">
        <f>$H896+(INT(COLUMN(T$1)/2) - 5) * ($A896-$H896)/9</f>
        <v>58555.555555555555</v>
      </c>
      <c r="U896" s="24">
        <f>MAX(0,S896*(1+inputs!$B$33)-MAX(0,inputs!$B$31*(T896-inputs!$B$30)))</f>
        <v>40295.662212556075</v>
      </c>
      <c r="V896" s="19">
        <f>$H896+(INT(COLUMN(V$1)/2) - 5) * ($A896-$H896)/9</f>
        <v>66266.666666666657</v>
      </c>
      <c r="W896" s="24">
        <f>MAX(0,U896*(1+inputs!$B$33)-MAX(0,inputs!$B$31*(V896-inputs!$B$30)))</f>
        <v>36752.657145744408</v>
      </c>
      <c r="X896" s="19">
        <f>$H896+(INT(COLUMN(X$1)/2) - 5) * ($A896-$H896)/9</f>
        <v>73977.777777777781</v>
      </c>
      <c r="Y896" s="24">
        <f>MAX(0,W896*(1+inputs!$B$33)-MAX(0,inputs!$B$31*(X896-inputs!$B$30)))</f>
        <v>32462.507002930572</v>
      </c>
      <c r="Z896" s="19">
        <f>IF(inputs!$B$27="YES",MAX(0,inputs!$B$31*(X896-inputs!$B$30)),0)</f>
        <v>0</v>
      </c>
      <c r="AA896" s="3">
        <f t="shared" si="57"/>
        <v>31606.25</v>
      </c>
      <c r="AB896" s="1">
        <f t="shared" si="58"/>
        <v>0.42</v>
      </c>
      <c r="AC896" s="8">
        <f t="shared" si="55"/>
        <v>57793.75</v>
      </c>
    </row>
    <row r="897" spans="1:29" x14ac:dyDescent="0.2">
      <c r="A897" s="11">
        <f t="shared" si="56"/>
        <v>89500</v>
      </c>
      <c r="B897" s="15">
        <f>inputs!$C$3-MAX(0,MIN((calculations!A897-inputs!$B$8)*0.5,inputs!$C$3))+IF(AND(inputs!$B$23="YES",A897&lt;=inputs!$B$25),inputs!$B$24,0)</f>
        <v>12570</v>
      </c>
      <c r="C897" s="15">
        <f>MAX(0,MIN(A897-B897,inputs!$C$4)*inputs!$B$3)</f>
        <v>7540</v>
      </c>
      <c r="D897" s="16">
        <f>MAX(0,(MIN(A897,inputs!$C$5)-(inputs!$C$4+B897))*inputs!$B$4)</f>
        <v>15692</v>
      </c>
      <c r="E897" s="16">
        <f>MAX(0, (calculations!A897-inputs!$C$5)*inputs!$B$5)</f>
        <v>0</v>
      </c>
      <c r="F897" s="19">
        <f>MAX(0,inputs!$B$13*(MIN(calculations!A897,inputs!$C$14)-inputs!$C$13))+MAX(0,inputs!$B$14*(calculations!A897-inputs!$C$14))</f>
        <v>5779.85</v>
      </c>
      <c r="G897" s="22">
        <f>MAX(MIN((calculations!A897-inputs!$B$21)/10000,100%),0) * inputs!$B$18</f>
        <v>2636.4</v>
      </c>
      <c r="H897" s="24">
        <f>MIN(inputs!$B$32,A897)</f>
        <v>20000</v>
      </c>
      <c r="I897" s="24">
        <f>inputs!$B$29*(1+inputs!$B$33)-MAX(0,inputs!$B$31*(H897-inputs!$B$30))</f>
        <v>46486.999999999993</v>
      </c>
      <c r="J897" s="19">
        <f>$H897+(INT(COLUMN(J$1)/2) - 5) * ($A897-$H897)/9</f>
        <v>20000</v>
      </c>
      <c r="K897" s="24">
        <f>MAX(0,I897*(1+inputs!$B$33)-MAX(0,inputs!$B$31*(J897-inputs!$B$30)))</f>
        <v>47184.304999999986</v>
      </c>
      <c r="L897" s="19">
        <f>$H897+(INT(COLUMN(L$1)/2) - 5) * ($A897-$H897)/9</f>
        <v>27722.222222222223</v>
      </c>
      <c r="M897" s="24">
        <f>MAX(0,K897*(1+inputs!$B$33)-MAX(0,inputs!$B$31*(L897-inputs!$B$30)))</f>
        <v>47213.629574999977</v>
      </c>
      <c r="N897" s="19">
        <f>$H897+(INT(COLUMN(N$1)/2) - 5) * ($A897-$H897)/9</f>
        <v>35444.444444444445</v>
      </c>
      <c r="O897" s="24">
        <f>MAX(0,M897*(1+inputs!$B$33)-MAX(0,inputs!$B$31*(N897-inputs!$B$30)))</f>
        <v>46548.394018624967</v>
      </c>
      <c r="P897" s="19">
        <f>$H897+(INT(COLUMN(P$1)/2) - 5) * ($A897-$H897)/9</f>
        <v>43166.666666666672</v>
      </c>
      <c r="Q897" s="24">
        <f>MAX(0,O897*(1+inputs!$B$33)-MAX(0,inputs!$B$31*(P897-inputs!$B$30)))</f>
        <v>45178.179928904334</v>
      </c>
      <c r="R897" s="19">
        <f>$H897+(INT(COLUMN(R$1)/2) - 5) * ($A897-$H897)/9</f>
        <v>50888.888888888891</v>
      </c>
      <c r="S897" s="24">
        <f>MAX(0,Q897*(1+inputs!$B$33)-MAX(0,inputs!$B$31*(R897-inputs!$B$30)))</f>
        <v>43092.41262783789</v>
      </c>
      <c r="T897" s="19">
        <f>$H897+(INT(COLUMN(T$1)/2) - 5) * ($A897-$H897)/9</f>
        <v>58611.111111111109</v>
      </c>
      <c r="U897" s="24">
        <f>MAX(0,S897*(1+inputs!$B$33)-MAX(0,inputs!$B$31*(T897-inputs!$B$30)))</f>
        <v>40280.358817255452</v>
      </c>
      <c r="V897" s="19">
        <f>$H897+(INT(COLUMN(V$1)/2) - 5) * ($A897-$H897)/9</f>
        <v>66333.333333333343</v>
      </c>
      <c r="W897" s="24">
        <f>MAX(0,U897*(1+inputs!$B$33)-MAX(0,inputs!$B$31*(V897-inputs!$B$30)))</f>
        <v>36731.124199514277</v>
      </c>
      <c r="X897" s="19">
        <f>$H897+(INT(COLUMN(X$1)/2) - 5) * ($A897-$H897)/9</f>
        <v>74055.555555555562</v>
      </c>
      <c r="Y897" s="24">
        <f>MAX(0,W897*(1+inputs!$B$33)-MAX(0,inputs!$B$31*(X897-inputs!$B$30)))</f>
        <v>32433.651062506986</v>
      </c>
      <c r="Z897" s="19">
        <f>IF(inputs!$B$27="YES",MAX(0,inputs!$B$31*(X897-inputs!$B$30)),0)</f>
        <v>0</v>
      </c>
      <c r="AA897" s="3">
        <f t="shared" si="57"/>
        <v>31648.25</v>
      </c>
      <c r="AB897" s="1">
        <f t="shared" si="58"/>
        <v>0.42</v>
      </c>
      <c r="AC897" s="8">
        <f t="shared" ref="AC897:AC960" si="59">A897-AA897</f>
        <v>57851.75</v>
      </c>
    </row>
    <row r="898" spans="1:29" x14ac:dyDescent="0.2">
      <c r="A898" s="11">
        <f t="shared" si="56"/>
        <v>89600</v>
      </c>
      <c r="B898" s="15">
        <f>inputs!$C$3-MAX(0,MIN((calculations!A898-inputs!$B$8)*0.5,inputs!$C$3))+IF(AND(inputs!$B$23="YES",A898&lt;=inputs!$B$25),inputs!$B$24,0)</f>
        <v>12570</v>
      </c>
      <c r="C898" s="15">
        <f>MAX(0,MIN(A898-B898,inputs!$C$4)*inputs!$B$3)</f>
        <v>7540</v>
      </c>
      <c r="D898" s="16">
        <f>MAX(0,(MIN(A898,inputs!$C$5)-(inputs!$C$4+B898))*inputs!$B$4)</f>
        <v>15732</v>
      </c>
      <c r="E898" s="16">
        <f>MAX(0, (calculations!A898-inputs!$C$5)*inputs!$B$5)</f>
        <v>0</v>
      </c>
      <c r="F898" s="19">
        <f>MAX(0,inputs!$B$13*(MIN(calculations!A898,inputs!$C$14)-inputs!$C$13))+MAX(0,inputs!$B$14*(calculations!A898-inputs!$C$14))</f>
        <v>5781.85</v>
      </c>
      <c r="G898" s="22">
        <f>MAX(MIN((calculations!A898-inputs!$B$21)/10000,100%),0) * inputs!$B$18</f>
        <v>2636.4</v>
      </c>
      <c r="H898" s="24">
        <f>MIN(inputs!$B$32,A898)</f>
        <v>20000</v>
      </c>
      <c r="I898" s="24">
        <f>inputs!$B$29*(1+inputs!$B$33)-MAX(0,inputs!$B$31*(H898-inputs!$B$30))</f>
        <v>46486.999999999993</v>
      </c>
      <c r="J898" s="19">
        <f>$H898+(INT(COLUMN(J$1)/2) - 5) * ($A898-$H898)/9</f>
        <v>20000</v>
      </c>
      <c r="K898" s="24">
        <f>MAX(0,I898*(1+inputs!$B$33)-MAX(0,inputs!$B$31*(J898-inputs!$B$30)))</f>
        <v>47184.304999999986</v>
      </c>
      <c r="L898" s="19">
        <f>$H898+(INT(COLUMN(L$1)/2) - 5) * ($A898-$H898)/9</f>
        <v>27733.333333333332</v>
      </c>
      <c r="M898" s="24">
        <f>MAX(0,K898*(1+inputs!$B$33)-MAX(0,inputs!$B$31*(L898-inputs!$B$30)))</f>
        <v>47212.629574999977</v>
      </c>
      <c r="N898" s="19">
        <f>$H898+(INT(COLUMN(N$1)/2) - 5) * ($A898-$H898)/9</f>
        <v>35466.666666666664</v>
      </c>
      <c r="O898" s="24">
        <f>MAX(0,M898*(1+inputs!$B$33)-MAX(0,inputs!$B$31*(N898-inputs!$B$30)))</f>
        <v>46545.379018624968</v>
      </c>
      <c r="P898" s="19">
        <f>$H898+(INT(COLUMN(P$1)/2) - 5) * ($A898-$H898)/9</f>
        <v>43200</v>
      </c>
      <c r="Q898" s="24">
        <f>MAX(0,O898*(1+inputs!$B$33)-MAX(0,inputs!$B$31*(P898-inputs!$B$30)))</f>
        <v>45172.119703904333</v>
      </c>
      <c r="R898" s="19">
        <f>$H898+(INT(COLUMN(R$1)/2) - 5) * ($A898-$H898)/9</f>
        <v>50933.333333333328</v>
      </c>
      <c r="S898" s="24">
        <f>MAX(0,Q898*(1+inputs!$B$33)-MAX(0,inputs!$B$31*(R898-inputs!$B$30)))</f>
        <v>43082.261499462889</v>
      </c>
      <c r="T898" s="19">
        <f>$H898+(INT(COLUMN(T$1)/2) - 5) * ($A898-$H898)/9</f>
        <v>58666.666666666664</v>
      </c>
      <c r="U898" s="24">
        <f>MAX(0,S898*(1+inputs!$B$33)-MAX(0,inputs!$B$31*(T898-inputs!$B$30)))</f>
        <v>40265.055421954828</v>
      </c>
      <c r="V898" s="19">
        <f>$H898+(INT(COLUMN(V$1)/2) - 5) * ($A898-$H898)/9</f>
        <v>66400</v>
      </c>
      <c r="W898" s="24">
        <f>MAX(0,U898*(1+inputs!$B$33)-MAX(0,inputs!$B$31*(V898-inputs!$B$30)))</f>
        <v>36709.591253284147</v>
      </c>
      <c r="X898" s="19">
        <f>$H898+(INT(COLUMN(X$1)/2) - 5) * ($A898-$H898)/9</f>
        <v>74133.333333333343</v>
      </c>
      <c r="Y898" s="24">
        <f>MAX(0,W898*(1+inputs!$B$33)-MAX(0,inputs!$B$31*(X898-inputs!$B$30)))</f>
        <v>32404.7951220834</v>
      </c>
      <c r="Z898" s="19">
        <f>IF(inputs!$B$27="YES",MAX(0,inputs!$B$31*(X898-inputs!$B$30)),0)</f>
        <v>0</v>
      </c>
      <c r="AA898" s="3">
        <f t="shared" si="57"/>
        <v>31690.25</v>
      </c>
      <c r="AB898" s="1">
        <f t="shared" si="58"/>
        <v>0.42</v>
      </c>
      <c r="AC898" s="8">
        <f t="shared" si="59"/>
        <v>57909.75</v>
      </c>
    </row>
    <row r="899" spans="1:29" x14ac:dyDescent="0.2">
      <c r="A899" s="11">
        <f t="shared" ref="A899:A962" si="60">(ROW(A899)-2)*100</f>
        <v>89700</v>
      </c>
      <c r="B899" s="15">
        <f>inputs!$C$3-MAX(0,MIN((calculations!A899-inputs!$B$8)*0.5,inputs!$C$3))+IF(AND(inputs!$B$23="YES",A899&lt;=inputs!$B$25),inputs!$B$24,0)</f>
        <v>12570</v>
      </c>
      <c r="C899" s="15">
        <f>MAX(0,MIN(A899-B899,inputs!$C$4)*inputs!$B$3)</f>
        <v>7540</v>
      </c>
      <c r="D899" s="16">
        <f>MAX(0,(MIN(A899,inputs!$C$5)-(inputs!$C$4+B899))*inputs!$B$4)</f>
        <v>15772</v>
      </c>
      <c r="E899" s="16">
        <f>MAX(0, (calculations!A899-inputs!$C$5)*inputs!$B$5)</f>
        <v>0</v>
      </c>
      <c r="F899" s="19">
        <f>MAX(0,inputs!$B$13*(MIN(calculations!A899,inputs!$C$14)-inputs!$C$13))+MAX(0,inputs!$B$14*(calculations!A899-inputs!$C$14))</f>
        <v>5783.85</v>
      </c>
      <c r="G899" s="22">
        <f>MAX(MIN((calculations!A899-inputs!$B$21)/10000,100%),0) * inputs!$B$18</f>
        <v>2636.4</v>
      </c>
      <c r="H899" s="24">
        <f>MIN(inputs!$B$32,A899)</f>
        <v>20000</v>
      </c>
      <c r="I899" s="24">
        <f>inputs!$B$29*(1+inputs!$B$33)-MAX(0,inputs!$B$31*(H899-inputs!$B$30))</f>
        <v>46486.999999999993</v>
      </c>
      <c r="J899" s="19">
        <f>$H899+(INT(COLUMN(J$1)/2) - 5) * ($A899-$H899)/9</f>
        <v>20000</v>
      </c>
      <c r="K899" s="24">
        <f>MAX(0,I899*(1+inputs!$B$33)-MAX(0,inputs!$B$31*(J899-inputs!$B$30)))</f>
        <v>47184.304999999986</v>
      </c>
      <c r="L899" s="19">
        <f>$H899+(INT(COLUMN(L$1)/2) - 5) * ($A899-$H899)/9</f>
        <v>27744.444444444445</v>
      </c>
      <c r="M899" s="24">
        <f>MAX(0,K899*(1+inputs!$B$33)-MAX(0,inputs!$B$31*(L899-inputs!$B$30)))</f>
        <v>47211.629574999977</v>
      </c>
      <c r="N899" s="19">
        <f>$H899+(INT(COLUMN(N$1)/2) - 5) * ($A899-$H899)/9</f>
        <v>35488.888888888891</v>
      </c>
      <c r="O899" s="24">
        <f>MAX(0,M899*(1+inputs!$B$33)-MAX(0,inputs!$B$31*(N899-inputs!$B$30)))</f>
        <v>46542.364018624969</v>
      </c>
      <c r="P899" s="19">
        <f>$H899+(INT(COLUMN(P$1)/2) - 5) * ($A899-$H899)/9</f>
        <v>43233.333333333328</v>
      </c>
      <c r="Q899" s="24">
        <f>MAX(0,O899*(1+inputs!$B$33)-MAX(0,inputs!$B$31*(P899-inputs!$B$30)))</f>
        <v>45166.059478904339</v>
      </c>
      <c r="R899" s="19">
        <f>$H899+(INT(COLUMN(R$1)/2) - 5) * ($A899-$H899)/9</f>
        <v>50977.777777777781</v>
      </c>
      <c r="S899" s="24">
        <f>MAX(0,Q899*(1+inputs!$B$33)-MAX(0,inputs!$B$31*(R899-inputs!$B$30)))</f>
        <v>43072.110371087896</v>
      </c>
      <c r="T899" s="19">
        <f>$H899+(INT(COLUMN(T$1)/2) - 5) * ($A899-$H899)/9</f>
        <v>58722.222222222219</v>
      </c>
      <c r="U899" s="24">
        <f>MAX(0,S899*(1+inputs!$B$33)-MAX(0,inputs!$B$31*(T899-inputs!$B$30)))</f>
        <v>40249.752026654205</v>
      </c>
      <c r="V899" s="19">
        <f>$H899+(INT(COLUMN(V$1)/2) - 5) * ($A899-$H899)/9</f>
        <v>66466.666666666657</v>
      </c>
      <c r="W899" s="24">
        <f>MAX(0,U899*(1+inputs!$B$33)-MAX(0,inputs!$B$31*(V899-inputs!$B$30)))</f>
        <v>36688.058307054016</v>
      </c>
      <c r="X899" s="19">
        <f>$H899+(INT(COLUMN(X$1)/2) - 5) * ($A899-$H899)/9</f>
        <v>74211.111111111109</v>
      </c>
      <c r="Y899" s="24">
        <f>MAX(0,W899*(1+inputs!$B$33)-MAX(0,inputs!$B$31*(X899-inputs!$B$30)))</f>
        <v>32375.939181659825</v>
      </c>
      <c r="Z899" s="19">
        <f>IF(inputs!$B$27="YES",MAX(0,inputs!$B$31*(X899-inputs!$B$30)),0)</f>
        <v>0</v>
      </c>
      <c r="AA899" s="3">
        <f t="shared" ref="AA899:AA962" si="61">SUM(C899:G899)+Z899</f>
        <v>31732.25</v>
      </c>
      <c r="AB899" s="1">
        <f t="shared" ref="AB899:AB962" si="62">(AA900-AA899)/100</f>
        <v>0.42</v>
      </c>
      <c r="AC899" s="8">
        <f t="shared" si="59"/>
        <v>57967.75</v>
      </c>
    </row>
    <row r="900" spans="1:29" x14ac:dyDescent="0.2">
      <c r="A900" s="11">
        <f t="shared" si="60"/>
        <v>89800</v>
      </c>
      <c r="B900" s="15">
        <f>inputs!$C$3-MAX(0,MIN((calculations!A900-inputs!$B$8)*0.5,inputs!$C$3))+IF(AND(inputs!$B$23="YES",A900&lt;=inputs!$B$25),inputs!$B$24,0)</f>
        <v>12570</v>
      </c>
      <c r="C900" s="15">
        <f>MAX(0,MIN(A900-B900,inputs!$C$4)*inputs!$B$3)</f>
        <v>7540</v>
      </c>
      <c r="D900" s="16">
        <f>MAX(0,(MIN(A900,inputs!$C$5)-(inputs!$C$4+B900))*inputs!$B$4)</f>
        <v>15812</v>
      </c>
      <c r="E900" s="16">
        <f>MAX(0, (calculations!A900-inputs!$C$5)*inputs!$B$5)</f>
        <v>0</v>
      </c>
      <c r="F900" s="19">
        <f>MAX(0,inputs!$B$13*(MIN(calculations!A900,inputs!$C$14)-inputs!$C$13))+MAX(0,inputs!$B$14*(calculations!A900-inputs!$C$14))</f>
        <v>5785.85</v>
      </c>
      <c r="G900" s="22">
        <f>MAX(MIN((calculations!A900-inputs!$B$21)/10000,100%),0) * inputs!$B$18</f>
        <v>2636.4</v>
      </c>
      <c r="H900" s="24">
        <f>MIN(inputs!$B$32,A900)</f>
        <v>20000</v>
      </c>
      <c r="I900" s="24">
        <f>inputs!$B$29*(1+inputs!$B$33)-MAX(0,inputs!$B$31*(H900-inputs!$B$30))</f>
        <v>46486.999999999993</v>
      </c>
      <c r="J900" s="19">
        <f>$H900+(INT(COLUMN(J$1)/2) - 5) * ($A900-$H900)/9</f>
        <v>20000</v>
      </c>
      <c r="K900" s="24">
        <f>MAX(0,I900*(1+inputs!$B$33)-MAX(0,inputs!$B$31*(J900-inputs!$B$30)))</f>
        <v>47184.304999999986</v>
      </c>
      <c r="L900" s="19">
        <f>$H900+(INT(COLUMN(L$1)/2) - 5) * ($A900-$H900)/9</f>
        <v>27755.555555555555</v>
      </c>
      <c r="M900" s="24">
        <f>MAX(0,K900*(1+inputs!$B$33)-MAX(0,inputs!$B$31*(L900-inputs!$B$30)))</f>
        <v>47210.629574999977</v>
      </c>
      <c r="N900" s="19">
        <f>$H900+(INT(COLUMN(N$1)/2) - 5) * ($A900-$H900)/9</f>
        <v>35511.111111111109</v>
      </c>
      <c r="O900" s="24">
        <f>MAX(0,M900*(1+inputs!$B$33)-MAX(0,inputs!$B$31*(N900-inputs!$B$30)))</f>
        <v>46539.349018624969</v>
      </c>
      <c r="P900" s="19">
        <f>$H900+(INT(COLUMN(P$1)/2) - 5) * ($A900-$H900)/9</f>
        <v>43266.666666666672</v>
      </c>
      <c r="Q900" s="24">
        <f>MAX(0,O900*(1+inputs!$B$33)-MAX(0,inputs!$B$31*(P900-inputs!$B$30)))</f>
        <v>45159.999253904338</v>
      </c>
      <c r="R900" s="19">
        <f>$H900+(INT(COLUMN(R$1)/2) - 5) * ($A900-$H900)/9</f>
        <v>51022.222222222219</v>
      </c>
      <c r="S900" s="24">
        <f>MAX(0,Q900*(1+inputs!$B$33)-MAX(0,inputs!$B$31*(R900-inputs!$B$30)))</f>
        <v>43061.959242712896</v>
      </c>
      <c r="T900" s="19">
        <f>$H900+(INT(COLUMN(T$1)/2) - 5) * ($A900-$H900)/9</f>
        <v>58777.777777777781</v>
      </c>
      <c r="U900" s="24">
        <f>MAX(0,S900*(1+inputs!$B$33)-MAX(0,inputs!$B$31*(T900-inputs!$B$30)))</f>
        <v>40234.448631353582</v>
      </c>
      <c r="V900" s="19">
        <f>$H900+(INT(COLUMN(V$1)/2) - 5) * ($A900-$H900)/9</f>
        <v>66533.333333333343</v>
      </c>
      <c r="W900" s="24">
        <f>MAX(0,U900*(1+inputs!$B$33)-MAX(0,inputs!$B$31*(V900-inputs!$B$30)))</f>
        <v>36666.525360823878</v>
      </c>
      <c r="X900" s="19">
        <f>$H900+(INT(COLUMN(X$1)/2) - 5) * ($A900-$H900)/9</f>
        <v>74288.888888888891</v>
      </c>
      <c r="Y900" s="24">
        <f>MAX(0,W900*(1+inputs!$B$33)-MAX(0,inputs!$B$31*(X900-inputs!$B$30)))</f>
        <v>32347.083241236232</v>
      </c>
      <c r="Z900" s="19">
        <f>IF(inputs!$B$27="YES",MAX(0,inputs!$B$31*(X900-inputs!$B$30)),0)</f>
        <v>0</v>
      </c>
      <c r="AA900" s="3">
        <f t="shared" si="61"/>
        <v>31774.25</v>
      </c>
      <c r="AB900" s="1">
        <f t="shared" si="62"/>
        <v>0.42</v>
      </c>
      <c r="AC900" s="8">
        <f t="shared" si="59"/>
        <v>58025.75</v>
      </c>
    </row>
    <row r="901" spans="1:29" x14ac:dyDescent="0.2">
      <c r="A901" s="11">
        <f t="shared" si="60"/>
        <v>89900</v>
      </c>
      <c r="B901" s="15">
        <f>inputs!$C$3-MAX(0,MIN((calculations!A901-inputs!$B$8)*0.5,inputs!$C$3))+IF(AND(inputs!$B$23="YES",A901&lt;=inputs!$B$25),inputs!$B$24,0)</f>
        <v>12570</v>
      </c>
      <c r="C901" s="15">
        <f>MAX(0,MIN(A901-B901,inputs!$C$4)*inputs!$B$3)</f>
        <v>7540</v>
      </c>
      <c r="D901" s="16">
        <f>MAX(0,(MIN(A901,inputs!$C$5)-(inputs!$C$4+B901))*inputs!$B$4)</f>
        <v>15852</v>
      </c>
      <c r="E901" s="16">
        <f>MAX(0, (calculations!A901-inputs!$C$5)*inputs!$B$5)</f>
        <v>0</v>
      </c>
      <c r="F901" s="19">
        <f>MAX(0,inputs!$B$13*(MIN(calculations!A901,inputs!$C$14)-inputs!$C$13))+MAX(0,inputs!$B$14*(calculations!A901-inputs!$C$14))</f>
        <v>5787.85</v>
      </c>
      <c r="G901" s="22">
        <f>MAX(MIN((calculations!A901-inputs!$B$21)/10000,100%),0) * inputs!$B$18</f>
        <v>2636.4</v>
      </c>
      <c r="H901" s="24">
        <f>MIN(inputs!$B$32,A901)</f>
        <v>20000</v>
      </c>
      <c r="I901" s="24">
        <f>inputs!$B$29*(1+inputs!$B$33)-MAX(0,inputs!$B$31*(H901-inputs!$B$30))</f>
        <v>46486.999999999993</v>
      </c>
      <c r="J901" s="19">
        <f>$H901+(INT(COLUMN(J$1)/2) - 5) * ($A901-$H901)/9</f>
        <v>20000</v>
      </c>
      <c r="K901" s="24">
        <f>MAX(0,I901*(1+inputs!$B$33)-MAX(0,inputs!$B$31*(J901-inputs!$B$30)))</f>
        <v>47184.304999999986</v>
      </c>
      <c r="L901" s="19">
        <f>$H901+(INT(COLUMN(L$1)/2) - 5) * ($A901-$H901)/9</f>
        <v>27766.666666666668</v>
      </c>
      <c r="M901" s="24">
        <f>MAX(0,K901*(1+inputs!$B$33)-MAX(0,inputs!$B$31*(L901-inputs!$B$30)))</f>
        <v>47209.629574999977</v>
      </c>
      <c r="N901" s="19">
        <f>$H901+(INT(COLUMN(N$1)/2) - 5) * ($A901-$H901)/9</f>
        <v>35533.333333333336</v>
      </c>
      <c r="O901" s="24">
        <f>MAX(0,M901*(1+inputs!$B$33)-MAX(0,inputs!$B$31*(N901-inputs!$B$30)))</f>
        <v>46536.33401862497</v>
      </c>
      <c r="P901" s="19">
        <f>$H901+(INT(COLUMN(P$1)/2) - 5) * ($A901-$H901)/9</f>
        <v>43300</v>
      </c>
      <c r="Q901" s="24">
        <f>MAX(0,O901*(1+inputs!$B$33)-MAX(0,inputs!$B$31*(P901-inputs!$B$30)))</f>
        <v>45153.939028904337</v>
      </c>
      <c r="R901" s="19">
        <f>$H901+(INT(COLUMN(R$1)/2) - 5) * ($A901-$H901)/9</f>
        <v>51066.666666666672</v>
      </c>
      <c r="S901" s="24">
        <f>MAX(0,Q901*(1+inputs!$B$33)-MAX(0,inputs!$B$31*(R901-inputs!$B$30)))</f>
        <v>43051.808114337895</v>
      </c>
      <c r="T901" s="19">
        <f>$H901+(INT(COLUMN(T$1)/2) - 5) * ($A901-$H901)/9</f>
        <v>58833.333333333336</v>
      </c>
      <c r="U901" s="24">
        <f>MAX(0,S901*(1+inputs!$B$33)-MAX(0,inputs!$B$31*(T901-inputs!$B$30)))</f>
        <v>40219.145236052958</v>
      </c>
      <c r="V901" s="19">
        <f>$H901+(INT(COLUMN(V$1)/2) - 5) * ($A901-$H901)/9</f>
        <v>66600</v>
      </c>
      <c r="W901" s="24">
        <f>MAX(0,U901*(1+inputs!$B$33)-MAX(0,inputs!$B$31*(V901-inputs!$B$30)))</f>
        <v>36644.992414593748</v>
      </c>
      <c r="X901" s="19">
        <f>$H901+(INT(COLUMN(X$1)/2) - 5) * ($A901-$H901)/9</f>
        <v>74366.666666666657</v>
      </c>
      <c r="Y901" s="24">
        <f>MAX(0,W901*(1+inputs!$B$33)-MAX(0,inputs!$B$31*(X901-inputs!$B$30)))</f>
        <v>32318.227300812654</v>
      </c>
      <c r="Z901" s="19">
        <f>IF(inputs!$B$27="YES",MAX(0,inputs!$B$31*(X901-inputs!$B$30)),0)</f>
        <v>0</v>
      </c>
      <c r="AA901" s="3">
        <f t="shared" si="61"/>
        <v>31816.25</v>
      </c>
      <c r="AB901" s="1">
        <f t="shared" si="62"/>
        <v>0.42</v>
      </c>
      <c r="AC901" s="8">
        <f t="shared" si="59"/>
        <v>58083.75</v>
      </c>
    </row>
    <row r="902" spans="1:29" x14ac:dyDescent="0.2">
      <c r="A902" s="11">
        <f t="shared" si="60"/>
        <v>90000</v>
      </c>
      <c r="B902" s="15">
        <f>inputs!$C$3-MAX(0,MIN((calculations!A902-inputs!$B$8)*0.5,inputs!$C$3))+IF(AND(inputs!$B$23="YES",A902&lt;=inputs!$B$25),inputs!$B$24,0)</f>
        <v>12570</v>
      </c>
      <c r="C902" s="15">
        <f>MAX(0,MIN(A902-B902,inputs!$C$4)*inputs!$B$3)</f>
        <v>7540</v>
      </c>
      <c r="D902" s="16">
        <f>MAX(0,(MIN(A902,inputs!$C$5)-(inputs!$C$4+B902))*inputs!$B$4)</f>
        <v>15892</v>
      </c>
      <c r="E902" s="16">
        <f>MAX(0, (calculations!A902-inputs!$C$5)*inputs!$B$5)</f>
        <v>0</v>
      </c>
      <c r="F902" s="19">
        <f>MAX(0,inputs!$B$13*(MIN(calculations!A902,inputs!$C$14)-inputs!$C$13))+MAX(0,inputs!$B$14*(calculations!A902-inputs!$C$14))</f>
        <v>5789.85</v>
      </c>
      <c r="G902" s="22">
        <f>MAX(MIN((calculations!A902-inputs!$B$21)/10000,100%),0) * inputs!$B$18</f>
        <v>2636.4</v>
      </c>
      <c r="H902" s="24">
        <f>MIN(inputs!$B$32,A902)</f>
        <v>20000</v>
      </c>
      <c r="I902" s="24">
        <f>inputs!$B$29*(1+inputs!$B$33)-MAX(0,inputs!$B$31*(H902-inputs!$B$30))</f>
        <v>46486.999999999993</v>
      </c>
      <c r="J902" s="19">
        <f>$H902+(INT(COLUMN(J$1)/2) - 5) * ($A902-$H902)/9</f>
        <v>20000</v>
      </c>
      <c r="K902" s="24">
        <f>MAX(0,I902*(1+inputs!$B$33)-MAX(0,inputs!$B$31*(J902-inputs!$B$30)))</f>
        <v>47184.304999999986</v>
      </c>
      <c r="L902" s="19">
        <f>$H902+(INT(COLUMN(L$1)/2) - 5) * ($A902-$H902)/9</f>
        <v>27777.777777777777</v>
      </c>
      <c r="M902" s="24">
        <f>MAX(0,K902*(1+inputs!$B$33)-MAX(0,inputs!$B$31*(L902-inputs!$B$30)))</f>
        <v>47208.629574999977</v>
      </c>
      <c r="N902" s="19">
        <f>$H902+(INT(COLUMN(N$1)/2) - 5) * ($A902-$H902)/9</f>
        <v>35555.555555555555</v>
      </c>
      <c r="O902" s="24">
        <f>MAX(0,M902*(1+inputs!$B$33)-MAX(0,inputs!$B$31*(N902-inputs!$B$30)))</f>
        <v>46533.31901862497</v>
      </c>
      <c r="P902" s="19">
        <f>$H902+(INT(COLUMN(P$1)/2) - 5) * ($A902-$H902)/9</f>
        <v>43333.333333333328</v>
      </c>
      <c r="Q902" s="24">
        <f>MAX(0,O902*(1+inputs!$B$33)-MAX(0,inputs!$B$31*(P902-inputs!$B$30)))</f>
        <v>45147.878803904336</v>
      </c>
      <c r="R902" s="19">
        <f>$H902+(INT(COLUMN(R$1)/2) - 5) * ($A902-$H902)/9</f>
        <v>51111.111111111109</v>
      </c>
      <c r="S902" s="24">
        <f>MAX(0,Q902*(1+inputs!$B$33)-MAX(0,inputs!$B$31*(R902-inputs!$B$30)))</f>
        <v>43041.656985962894</v>
      </c>
      <c r="T902" s="19">
        <f>$H902+(INT(COLUMN(T$1)/2) - 5) * ($A902-$H902)/9</f>
        <v>58888.888888888891</v>
      </c>
      <c r="U902" s="24">
        <f>MAX(0,S902*(1+inputs!$B$33)-MAX(0,inputs!$B$31*(T902-inputs!$B$30)))</f>
        <v>40203.841840752328</v>
      </c>
      <c r="V902" s="19">
        <f>$H902+(INT(COLUMN(V$1)/2) - 5) * ($A902-$H902)/9</f>
        <v>66666.666666666657</v>
      </c>
      <c r="W902" s="24">
        <f>MAX(0,U902*(1+inputs!$B$33)-MAX(0,inputs!$B$31*(V902-inputs!$B$30)))</f>
        <v>36623.45946836361</v>
      </c>
      <c r="X902" s="19">
        <f>$H902+(INT(COLUMN(X$1)/2) - 5) * ($A902-$H902)/9</f>
        <v>74444.444444444438</v>
      </c>
      <c r="Y902" s="24">
        <f>MAX(0,W902*(1+inputs!$B$33)-MAX(0,inputs!$B$31*(X902-inputs!$B$30)))</f>
        <v>32289.371360389061</v>
      </c>
      <c r="Z902" s="19">
        <f>IF(inputs!$B$27="YES",MAX(0,inputs!$B$31*(X902-inputs!$B$30)),0)</f>
        <v>0</v>
      </c>
      <c r="AA902" s="3">
        <f t="shared" si="61"/>
        <v>31858.25</v>
      </c>
      <c r="AB902" s="1">
        <f t="shared" si="62"/>
        <v>0.42</v>
      </c>
      <c r="AC902" s="8">
        <f t="shared" si="59"/>
        <v>58141.75</v>
      </c>
    </row>
    <row r="903" spans="1:29" x14ac:dyDescent="0.2">
      <c r="A903" s="11">
        <f t="shared" si="60"/>
        <v>90100</v>
      </c>
      <c r="B903" s="15">
        <f>inputs!$C$3-MAX(0,MIN((calculations!A903-inputs!$B$8)*0.5,inputs!$C$3))+IF(AND(inputs!$B$23="YES",A903&lt;=inputs!$B$25),inputs!$B$24,0)</f>
        <v>12570</v>
      </c>
      <c r="C903" s="15">
        <f>MAX(0,MIN(A903-B903,inputs!$C$4)*inputs!$B$3)</f>
        <v>7540</v>
      </c>
      <c r="D903" s="16">
        <f>MAX(0,(MIN(A903,inputs!$C$5)-(inputs!$C$4+B903))*inputs!$B$4)</f>
        <v>15932</v>
      </c>
      <c r="E903" s="16">
        <f>MAX(0, (calculations!A903-inputs!$C$5)*inputs!$B$5)</f>
        <v>0</v>
      </c>
      <c r="F903" s="19">
        <f>MAX(0,inputs!$B$13*(MIN(calculations!A903,inputs!$C$14)-inputs!$C$13))+MAX(0,inputs!$B$14*(calculations!A903-inputs!$C$14))</f>
        <v>5791.85</v>
      </c>
      <c r="G903" s="22">
        <f>MAX(MIN((calculations!A903-inputs!$B$21)/10000,100%),0) * inputs!$B$18</f>
        <v>2636.4</v>
      </c>
      <c r="H903" s="24">
        <f>MIN(inputs!$B$32,A903)</f>
        <v>20000</v>
      </c>
      <c r="I903" s="24">
        <f>inputs!$B$29*(1+inputs!$B$33)-MAX(0,inputs!$B$31*(H903-inputs!$B$30))</f>
        <v>46486.999999999993</v>
      </c>
      <c r="J903" s="19">
        <f>$H903+(INT(COLUMN(J$1)/2) - 5) * ($A903-$H903)/9</f>
        <v>20000</v>
      </c>
      <c r="K903" s="24">
        <f>MAX(0,I903*(1+inputs!$B$33)-MAX(0,inputs!$B$31*(J903-inputs!$B$30)))</f>
        <v>47184.304999999986</v>
      </c>
      <c r="L903" s="19">
        <f>$H903+(INT(COLUMN(L$1)/2) - 5) * ($A903-$H903)/9</f>
        <v>27788.888888888891</v>
      </c>
      <c r="M903" s="24">
        <f>MAX(0,K903*(1+inputs!$B$33)-MAX(0,inputs!$B$31*(L903-inputs!$B$30)))</f>
        <v>47207.629574999977</v>
      </c>
      <c r="N903" s="19">
        <f>$H903+(INT(COLUMN(N$1)/2) - 5) * ($A903-$H903)/9</f>
        <v>35577.777777777781</v>
      </c>
      <c r="O903" s="24">
        <f>MAX(0,M903*(1+inputs!$B$33)-MAX(0,inputs!$B$31*(N903-inputs!$B$30)))</f>
        <v>46530.304018624971</v>
      </c>
      <c r="P903" s="19">
        <f>$H903+(INT(COLUMN(P$1)/2) - 5) * ($A903-$H903)/9</f>
        <v>43366.666666666672</v>
      </c>
      <c r="Q903" s="24">
        <f>MAX(0,O903*(1+inputs!$B$33)-MAX(0,inputs!$B$31*(P903-inputs!$B$30)))</f>
        <v>45141.818578904342</v>
      </c>
      <c r="R903" s="19">
        <f>$H903+(INT(COLUMN(R$1)/2) - 5) * ($A903-$H903)/9</f>
        <v>51155.555555555555</v>
      </c>
      <c r="S903" s="24">
        <f>MAX(0,Q903*(1+inputs!$B$33)-MAX(0,inputs!$B$31*(R903-inputs!$B$30)))</f>
        <v>43031.505857587901</v>
      </c>
      <c r="T903" s="19">
        <f>$H903+(INT(COLUMN(T$1)/2) - 5) * ($A903-$H903)/9</f>
        <v>58944.444444444445</v>
      </c>
      <c r="U903" s="24">
        <f>MAX(0,S903*(1+inputs!$B$33)-MAX(0,inputs!$B$31*(T903-inputs!$B$30)))</f>
        <v>40188.538445451712</v>
      </c>
      <c r="V903" s="19">
        <f>$H903+(INT(COLUMN(V$1)/2) - 5) * ($A903-$H903)/9</f>
        <v>66733.333333333343</v>
      </c>
      <c r="W903" s="24">
        <f>MAX(0,U903*(1+inputs!$B$33)-MAX(0,inputs!$B$31*(V903-inputs!$B$30)))</f>
        <v>36601.926522133479</v>
      </c>
      <c r="X903" s="19">
        <f>$H903+(INT(COLUMN(X$1)/2) - 5) * ($A903-$H903)/9</f>
        <v>74522.222222222219</v>
      </c>
      <c r="Y903" s="24">
        <f>MAX(0,W903*(1+inputs!$B$33)-MAX(0,inputs!$B$31*(X903-inputs!$B$30)))</f>
        <v>32260.515419965475</v>
      </c>
      <c r="Z903" s="19">
        <f>IF(inputs!$B$27="YES",MAX(0,inputs!$B$31*(X903-inputs!$B$30)),0)</f>
        <v>0</v>
      </c>
      <c r="AA903" s="3">
        <f t="shared" si="61"/>
        <v>31900.25</v>
      </c>
      <c r="AB903" s="1">
        <f t="shared" si="62"/>
        <v>0.42</v>
      </c>
      <c r="AC903" s="8">
        <f t="shared" si="59"/>
        <v>58199.75</v>
      </c>
    </row>
    <row r="904" spans="1:29" x14ac:dyDescent="0.2">
      <c r="A904" s="11">
        <f t="shared" si="60"/>
        <v>90200</v>
      </c>
      <c r="B904" s="15">
        <f>inputs!$C$3-MAX(0,MIN((calculations!A904-inputs!$B$8)*0.5,inputs!$C$3))+IF(AND(inputs!$B$23="YES",A904&lt;=inputs!$B$25),inputs!$B$24,0)</f>
        <v>12570</v>
      </c>
      <c r="C904" s="15">
        <f>MAX(0,MIN(A904-B904,inputs!$C$4)*inputs!$B$3)</f>
        <v>7540</v>
      </c>
      <c r="D904" s="16">
        <f>MAX(0,(MIN(A904,inputs!$C$5)-(inputs!$C$4+B904))*inputs!$B$4)</f>
        <v>15972</v>
      </c>
      <c r="E904" s="16">
        <f>MAX(0, (calculations!A904-inputs!$C$5)*inputs!$B$5)</f>
        <v>0</v>
      </c>
      <c r="F904" s="19">
        <f>MAX(0,inputs!$B$13*(MIN(calculations!A904,inputs!$C$14)-inputs!$C$13))+MAX(0,inputs!$B$14*(calculations!A904-inputs!$C$14))</f>
        <v>5793.85</v>
      </c>
      <c r="G904" s="22">
        <f>MAX(MIN((calculations!A904-inputs!$B$21)/10000,100%),0) * inputs!$B$18</f>
        <v>2636.4</v>
      </c>
      <c r="H904" s="24">
        <f>MIN(inputs!$B$32,A904)</f>
        <v>20000</v>
      </c>
      <c r="I904" s="24">
        <f>inputs!$B$29*(1+inputs!$B$33)-MAX(0,inputs!$B$31*(H904-inputs!$B$30))</f>
        <v>46486.999999999993</v>
      </c>
      <c r="J904" s="19">
        <f>$H904+(INT(COLUMN(J$1)/2) - 5) * ($A904-$H904)/9</f>
        <v>20000</v>
      </c>
      <c r="K904" s="24">
        <f>MAX(0,I904*(1+inputs!$B$33)-MAX(0,inputs!$B$31*(J904-inputs!$B$30)))</f>
        <v>47184.304999999986</v>
      </c>
      <c r="L904" s="19">
        <f>$H904+(INT(COLUMN(L$1)/2) - 5) * ($A904-$H904)/9</f>
        <v>27800</v>
      </c>
      <c r="M904" s="24">
        <f>MAX(0,K904*(1+inputs!$B$33)-MAX(0,inputs!$B$31*(L904-inputs!$B$30)))</f>
        <v>47206.629574999977</v>
      </c>
      <c r="N904" s="19">
        <f>$H904+(INT(COLUMN(N$1)/2) - 5) * ($A904-$H904)/9</f>
        <v>35600</v>
      </c>
      <c r="O904" s="24">
        <f>MAX(0,M904*(1+inputs!$B$33)-MAX(0,inputs!$B$31*(N904-inputs!$B$30)))</f>
        <v>46527.289018624972</v>
      </c>
      <c r="P904" s="19">
        <f>$H904+(INT(COLUMN(P$1)/2) - 5) * ($A904-$H904)/9</f>
        <v>43400</v>
      </c>
      <c r="Q904" s="24">
        <f>MAX(0,O904*(1+inputs!$B$33)-MAX(0,inputs!$B$31*(P904-inputs!$B$30)))</f>
        <v>45135.758353904341</v>
      </c>
      <c r="R904" s="19">
        <f>$H904+(INT(COLUMN(R$1)/2) - 5) * ($A904-$H904)/9</f>
        <v>51200</v>
      </c>
      <c r="S904" s="24">
        <f>MAX(0,Q904*(1+inputs!$B$33)-MAX(0,inputs!$B$31*(R904-inputs!$B$30)))</f>
        <v>43021.354729212901</v>
      </c>
      <c r="T904" s="19">
        <f>$H904+(INT(COLUMN(T$1)/2) - 5) * ($A904-$H904)/9</f>
        <v>59000</v>
      </c>
      <c r="U904" s="24">
        <f>MAX(0,S904*(1+inputs!$B$33)-MAX(0,inputs!$B$31*(T904-inputs!$B$30)))</f>
        <v>40173.235050151088</v>
      </c>
      <c r="V904" s="19">
        <f>$H904+(INT(COLUMN(V$1)/2) - 5) * ($A904-$H904)/9</f>
        <v>66800</v>
      </c>
      <c r="W904" s="24">
        <f>MAX(0,U904*(1+inputs!$B$33)-MAX(0,inputs!$B$31*(V904-inputs!$B$30)))</f>
        <v>36580.393575903348</v>
      </c>
      <c r="X904" s="19">
        <f>$H904+(INT(COLUMN(X$1)/2) - 5) * ($A904-$H904)/9</f>
        <v>74600</v>
      </c>
      <c r="Y904" s="24">
        <f>MAX(0,W904*(1+inputs!$B$33)-MAX(0,inputs!$B$31*(X904-inputs!$B$30)))</f>
        <v>32231.659479541897</v>
      </c>
      <c r="Z904" s="19">
        <f>IF(inputs!$B$27="YES",MAX(0,inputs!$B$31*(X904-inputs!$B$30)),0)</f>
        <v>0</v>
      </c>
      <c r="AA904" s="3">
        <f t="shared" si="61"/>
        <v>31942.25</v>
      </c>
      <c r="AB904" s="1">
        <f t="shared" si="62"/>
        <v>0.42</v>
      </c>
      <c r="AC904" s="8">
        <f t="shared" si="59"/>
        <v>58257.75</v>
      </c>
    </row>
    <row r="905" spans="1:29" x14ac:dyDescent="0.2">
      <c r="A905" s="11">
        <f t="shared" si="60"/>
        <v>90300</v>
      </c>
      <c r="B905" s="15">
        <f>inputs!$C$3-MAX(0,MIN((calculations!A905-inputs!$B$8)*0.5,inputs!$C$3))+IF(AND(inputs!$B$23="YES",A905&lt;=inputs!$B$25),inputs!$B$24,0)</f>
        <v>12570</v>
      </c>
      <c r="C905" s="15">
        <f>MAX(0,MIN(A905-B905,inputs!$C$4)*inputs!$B$3)</f>
        <v>7540</v>
      </c>
      <c r="D905" s="16">
        <f>MAX(0,(MIN(A905,inputs!$C$5)-(inputs!$C$4+B905))*inputs!$B$4)</f>
        <v>16012</v>
      </c>
      <c r="E905" s="16">
        <f>MAX(0, (calculations!A905-inputs!$C$5)*inputs!$B$5)</f>
        <v>0</v>
      </c>
      <c r="F905" s="19">
        <f>MAX(0,inputs!$B$13*(MIN(calculations!A905,inputs!$C$14)-inputs!$C$13))+MAX(0,inputs!$B$14*(calculations!A905-inputs!$C$14))</f>
        <v>5795.85</v>
      </c>
      <c r="G905" s="22">
        <f>MAX(MIN((calculations!A905-inputs!$B$21)/10000,100%),0) * inputs!$B$18</f>
        <v>2636.4</v>
      </c>
      <c r="H905" s="24">
        <f>MIN(inputs!$B$32,A905)</f>
        <v>20000</v>
      </c>
      <c r="I905" s="24">
        <f>inputs!$B$29*(1+inputs!$B$33)-MAX(0,inputs!$B$31*(H905-inputs!$B$30))</f>
        <v>46486.999999999993</v>
      </c>
      <c r="J905" s="19">
        <f>$H905+(INT(COLUMN(J$1)/2) - 5) * ($A905-$H905)/9</f>
        <v>20000</v>
      </c>
      <c r="K905" s="24">
        <f>MAX(0,I905*(1+inputs!$B$33)-MAX(0,inputs!$B$31*(J905-inputs!$B$30)))</f>
        <v>47184.304999999986</v>
      </c>
      <c r="L905" s="19">
        <f>$H905+(INT(COLUMN(L$1)/2) - 5) * ($A905-$H905)/9</f>
        <v>27811.111111111109</v>
      </c>
      <c r="M905" s="24">
        <f>MAX(0,K905*(1+inputs!$B$33)-MAX(0,inputs!$B$31*(L905-inputs!$B$30)))</f>
        <v>47205.629574999977</v>
      </c>
      <c r="N905" s="19">
        <f>$H905+(INT(COLUMN(N$1)/2) - 5) * ($A905-$H905)/9</f>
        <v>35622.222222222219</v>
      </c>
      <c r="O905" s="24">
        <f>MAX(0,M905*(1+inputs!$B$33)-MAX(0,inputs!$B$31*(N905-inputs!$B$30)))</f>
        <v>46524.274018624972</v>
      </c>
      <c r="P905" s="19">
        <f>$H905+(INT(COLUMN(P$1)/2) - 5) * ($A905-$H905)/9</f>
        <v>43433.333333333328</v>
      </c>
      <c r="Q905" s="24">
        <f>MAX(0,O905*(1+inputs!$B$33)-MAX(0,inputs!$B$31*(P905-inputs!$B$30)))</f>
        <v>45129.69812890434</v>
      </c>
      <c r="R905" s="19">
        <f>$H905+(INT(COLUMN(R$1)/2) - 5) * ($A905-$H905)/9</f>
        <v>51244.444444444445</v>
      </c>
      <c r="S905" s="24">
        <f>MAX(0,Q905*(1+inputs!$B$33)-MAX(0,inputs!$B$31*(R905-inputs!$B$30)))</f>
        <v>43011.2036008379</v>
      </c>
      <c r="T905" s="19">
        <f>$H905+(INT(COLUMN(T$1)/2) - 5) * ($A905-$H905)/9</f>
        <v>59055.555555555555</v>
      </c>
      <c r="U905" s="24">
        <f>MAX(0,S905*(1+inputs!$B$33)-MAX(0,inputs!$B$31*(T905-inputs!$B$30)))</f>
        <v>40157.931654850465</v>
      </c>
      <c r="V905" s="19">
        <f>$H905+(INT(COLUMN(V$1)/2) - 5) * ($A905-$H905)/9</f>
        <v>66866.666666666657</v>
      </c>
      <c r="W905" s="24">
        <f>MAX(0,U905*(1+inputs!$B$33)-MAX(0,inputs!$B$31*(V905-inputs!$B$30)))</f>
        <v>36558.860629673218</v>
      </c>
      <c r="X905" s="19">
        <f>$H905+(INT(COLUMN(X$1)/2) - 5) * ($A905-$H905)/9</f>
        <v>74677.777777777781</v>
      </c>
      <c r="Y905" s="24">
        <f>MAX(0,W905*(1+inputs!$B$33)-MAX(0,inputs!$B$31*(X905-inputs!$B$30)))</f>
        <v>32202.803539118308</v>
      </c>
      <c r="Z905" s="19">
        <f>IF(inputs!$B$27="YES",MAX(0,inputs!$B$31*(X905-inputs!$B$30)),0)</f>
        <v>0</v>
      </c>
      <c r="AA905" s="3">
        <f t="shared" si="61"/>
        <v>31984.25</v>
      </c>
      <c r="AB905" s="1">
        <f t="shared" si="62"/>
        <v>0.42</v>
      </c>
      <c r="AC905" s="8">
        <f t="shared" si="59"/>
        <v>58315.75</v>
      </c>
    </row>
    <row r="906" spans="1:29" x14ac:dyDescent="0.2">
      <c r="A906" s="11">
        <f t="shared" si="60"/>
        <v>90400</v>
      </c>
      <c r="B906" s="15">
        <f>inputs!$C$3-MAX(0,MIN((calculations!A906-inputs!$B$8)*0.5,inputs!$C$3))+IF(AND(inputs!$B$23="YES",A906&lt;=inputs!$B$25),inputs!$B$24,0)</f>
        <v>12570</v>
      </c>
      <c r="C906" s="15">
        <f>MAX(0,MIN(A906-B906,inputs!$C$4)*inputs!$B$3)</f>
        <v>7540</v>
      </c>
      <c r="D906" s="16">
        <f>MAX(0,(MIN(A906,inputs!$C$5)-(inputs!$C$4+B906))*inputs!$B$4)</f>
        <v>16052</v>
      </c>
      <c r="E906" s="16">
        <f>MAX(0, (calculations!A906-inputs!$C$5)*inputs!$B$5)</f>
        <v>0</v>
      </c>
      <c r="F906" s="19">
        <f>MAX(0,inputs!$B$13*(MIN(calculations!A906,inputs!$C$14)-inputs!$C$13))+MAX(0,inputs!$B$14*(calculations!A906-inputs!$C$14))</f>
        <v>5797.85</v>
      </c>
      <c r="G906" s="22">
        <f>MAX(MIN((calculations!A906-inputs!$B$21)/10000,100%),0) * inputs!$B$18</f>
        <v>2636.4</v>
      </c>
      <c r="H906" s="24">
        <f>MIN(inputs!$B$32,A906)</f>
        <v>20000</v>
      </c>
      <c r="I906" s="24">
        <f>inputs!$B$29*(1+inputs!$B$33)-MAX(0,inputs!$B$31*(H906-inputs!$B$30))</f>
        <v>46486.999999999993</v>
      </c>
      <c r="J906" s="19">
        <f>$H906+(INT(COLUMN(J$1)/2) - 5) * ($A906-$H906)/9</f>
        <v>20000</v>
      </c>
      <c r="K906" s="24">
        <f>MAX(0,I906*(1+inputs!$B$33)-MAX(0,inputs!$B$31*(J906-inputs!$B$30)))</f>
        <v>47184.304999999986</v>
      </c>
      <c r="L906" s="19">
        <f>$H906+(INT(COLUMN(L$1)/2) - 5) * ($A906-$H906)/9</f>
        <v>27822.222222222223</v>
      </c>
      <c r="M906" s="24">
        <f>MAX(0,K906*(1+inputs!$B$33)-MAX(0,inputs!$B$31*(L906-inputs!$B$30)))</f>
        <v>47204.629574999977</v>
      </c>
      <c r="N906" s="19">
        <f>$H906+(INT(COLUMN(N$1)/2) - 5) * ($A906-$H906)/9</f>
        <v>35644.444444444445</v>
      </c>
      <c r="O906" s="24">
        <f>MAX(0,M906*(1+inputs!$B$33)-MAX(0,inputs!$B$31*(N906-inputs!$B$30)))</f>
        <v>46521.259018624973</v>
      </c>
      <c r="P906" s="19">
        <f>$H906+(INT(COLUMN(P$1)/2) - 5) * ($A906-$H906)/9</f>
        <v>43466.666666666672</v>
      </c>
      <c r="Q906" s="24">
        <f>MAX(0,O906*(1+inputs!$B$33)-MAX(0,inputs!$B$31*(P906-inputs!$B$30)))</f>
        <v>45123.637903904339</v>
      </c>
      <c r="R906" s="19">
        <f>$H906+(INT(COLUMN(R$1)/2) - 5) * ($A906-$H906)/9</f>
        <v>51288.888888888891</v>
      </c>
      <c r="S906" s="24">
        <f>MAX(0,Q906*(1+inputs!$B$33)-MAX(0,inputs!$B$31*(R906-inputs!$B$30)))</f>
        <v>43001.052472462899</v>
      </c>
      <c r="T906" s="19">
        <f>$H906+(INT(COLUMN(T$1)/2) - 5) * ($A906-$H906)/9</f>
        <v>59111.111111111109</v>
      </c>
      <c r="U906" s="24">
        <f>MAX(0,S906*(1+inputs!$B$33)-MAX(0,inputs!$B$31*(T906-inputs!$B$30)))</f>
        <v>40142.628259549834</v>
      </c>
      <c r="V906" s="19">
        <f>$H906+(INT(COLUMN(V$1)/2) - 5) * ($A906-$H906)/9</f>
        <v>66933.333333333343</v>
      </c>
      <c r="W906" s="24">
        <f>MAX(0,U906*(1+inputs!$B$33)-MAX(0,inputs!$B$31*(V906-inputs!$B$30)))</f>
        <v>36537.327683443073</v>
      </c>
      <c r="X906" s="19">
        <f>$H906+(INT(COLUMN(X$1)/2) - 5) * ($A906-$H906)/9</f>
        <v>74755.555555555562</v>
      </c>
      <c r="Y906" s="24">
        <f>MAX(0,W906*(1+inputs!$B$33)-MAX(0,inputs!$B$31*(X906-inputs!$B$30)))</f>
        <v>32173.947598694715</v>
      </c>
      <c r="Z906" s="19">
        <f>IF(inputs!$B$27="YES",MAX(0,inputs!$B$31*(X906-inputs!$B$30)),0)</f>
        <v>0</v>
      </c>
      <c r="AA906" s="3">
        <f t="shared" si="61"/>
        <v>32026.25</v>
      </c>
      <c r="AB906" s="1">
        <f t="shared" si="62"/>
        <v>0.42</v>
      </c>
      <c r="AC906" s="8">
        <f t="shared" si="59"/>
        <v>58373.75</v>
      </c>
    </row>
    <row r="907" spans="1:29" x14ac:dyDescent="0.2">
      <c r="A907" s="11">
        <f t="shared" si="60"/>
        <v>90500</v>
      </c>
      <c r="B907" s="15">
        <f>inputs!$C$3-MAX(0,MIN((calculations!A907-inputs!$B$8)*0.5,inputs!$C$3))+IF(AND(inputs!$B$23="YES",A907&lt;=inputs!$B$25),inputs!$B$24,0)</f>
        <v>12570</v>
      </c>
      <c r="C907" s="15">
        <f>MAX(0,MIN(A907-B907,inputs!$C$4)*inputs!$B$3)</f>
        <v>7540</v>
      </c>
      <c r="D907" s="16">
        <f>MAX(0,(MIN(A907,inputs!$C$5)-(inputs!$C$4+B907))*inputs!$B$4)</f>
        <v>16092</v>
      </c>
      <c r="E907" s="16">
        <f>MAX(0, (calculations!A907-inputs!$C$5)*inputs!$B$5)</f>
        <v>0</v>
      </c>
      <c r="F907" s="19">
        <f>MAX(0,inputs!$B$13*(MIN(calculations!A907,inputs!$C$14)-inputs!$C$13))+MAX(0,inputs!$B$14*(calculations!A907-inputs!$C$14))</f>
        <v>5799.85</v>
      </c>
      <c r="G907" s="22">
        <f>MAX(MIN((calculations!A907-inputs!$B$21)/10000,100%),0) * inputs!$B$18</f>
        <v>2636.4</v>
      </c>
      <c r="H907" s="24">
        <f>MIN(inputs!$B$32,A907)</f>
        <v>20000</v>
      </c>
      <c r="I907" s="24">
        <f>inputs!$B$29*(1+inputs!$B$33)-MAX(0,inputs!$B$31*(H907-inputs!$B$30))</f>
        <v>46486.999999999993</v>
      </c>
      <c r="J907" s="19">
        <f>$H907+(INT(COLUMN(J$1)/2) - 5) * ($A907-$H907)/9</f>
        <v>20000</v>
      </c>
      <c r="K907" s="24">
        <f>MAX(0,I907*(1+inputs!$B$33)-MAX(0,inputs!$B$31*(J907-inputs!$B$30)))</f>
        <v>47184.304999999986</v>
      </c>
      <c r="L907" s="19">
        <f>$H907+(INT(COLUMN(L$1)/2) - 5) * ($A907-$H907)/9</f>
        <v>27833.333333333332</v>
      </c>
      <c r="M907" s="24">
        <f>MAX(0,K907*(1+inputs!$B$33)-MAX(0,inputs!$B$31*(L907-inputs!$B$30)))</f>
        <v>47203.629574999977</v>
      </c>
      <c r="N907" s="19">
        <f>$H907+(INT(COLUMN(N$1)/2) - 5) * ($A907-$H907)/9</f>
        <v>35666.666666666664</v>
      </c>
      <c r="O907" s="24">
        <f>MAX(0,M907*(1+inputs!$B$33)-MAX(0,inputs!$B$31*(N907-inputs!$B$30)))</f>
        <v>46518.244018624973</v>
      </c>
      <c r="P907" s="19">
        <f>$H907+(INT(COLUMN(P$1)/2) - 5) * ($A907-$H907)/9</f>
        <v>43500</v>
      </c>
      <c r="Q907" s="24">
        <f>MAX(0,O907*(1+inputs!$B$33)-MAX(0,inputs!$B$31*(P907-inputs!$B$30)))</f>
        <v>45117.577678904338</v>
      </c>
      <c r="R907" s="19">
        <f>$H907+(INT(COLUMN(R$1)/2) - 5) * ($A907-$H907)/9</f>
        <v>51333.333333333328</v>
      </c>
      <c r="S907" s="24">
        <f>MAX(0,Q907*(1+inputs!$B$33)-MAX(0,inputs!$B$31*(R907-inputs!$B$30)))</f>
        <v>42990.901344087899</v>
      </c>
      <c r="T907" s="19">
        <f>$H907+(INT(COLUMN(T$1)/2) - 5) * ($A907-$H907)/9</f>
        <v>59166.666666666664</v>
      </c>
      <c r="U907" s="24">
        <f>MAX(0,S907*(1+inputs!$B$33)-MAX(0,inputs!$B$31*(T907-inputs!$B$30)))</f>
        <v>40127.324864249211</v>
      </c>
      <c r="V907" s="19">
        <f>$H907+(INT(COLUMN(V$1)/2) - 5) * ($A907-$H907)/9</f>
        <v>67000</v>
      </c>
      <c r="W907" s="24">
        <f>MAX(0,U907*(1+inputs!$B$33)-MAX(0,inputs!$B$31*(V907-inputs!$B$30)))</f>
        <v>36515.794737212942</v>
      </c>
      <c r="X907" s="19">
        <f>$H907+(INT(COLUMN(X$1)/2) - 5) * ($A907-$H907)/9</f>
        <v>74833.333333333343</v>
      </c>
      <c r="Y907" s="24">
        <f>MAX(0,W907*(1+inputs!$B$33)-MAX(0,inputs!$B$31*(X907-inputs!$B$30)))</f>
        <v>32145.091658271129</v>
      </c>
      <c r="Z907" s="19">
        <f>IF(inputs!$B$27="YES",MAX(0,inputs!$B$31*(X907-inputs!$B$30)),0)</f>
        <v>0</v>
      </c>
      <c r="AA907" s="3">
        <f t="shared" si="61"/>
        <v>32068.25</v>
      </c>
      <c r="AB907" s="1">
        <f t="shared" si="62"/>
        <v>0.42</v>
      </c>
      <c r="AC907" s="8">
        <f t="shared" si="59"/>
        <v>58431.75</v>
      </c>
    </row>
    <row r="908" spans="1:29" x14ac:dyDescent="0.2">
      <c r="A908" s="11">
        <f t="shared" si="60"/>
        <v>90600</v>
      </c>
      <c r="B908" s="15">
        <f>inputs!$C$3-MAX(0,MIN((calculations!A908-inputs!$B$8)*0.5,inputs!$C$3))+IF(AND(inputs!$B$23="YES",A908&lt;=inputs!$B$25),inputs!$B$24,0)</f>
        <v>12570</v>
      </c>
      <c r="C908" s="15">
        <f>MAX(0,MIN(A908-B908,inputs!$C$4)*inputs!$B$3)</f>
        <v>7540</v>
      </c>
      <c r="D908" s="16">
        <f>MAX(0,(MIN(A908,inputs!$C$5)-(inputs!$C$4+B908))*inputs!$B$4)</f>
        <v>16132</v>
      </c>
      <c r="E908" s="16">
        <f>MAX(0, (calculations!A908-inputs!$C$5)*inputs!$B$5)</f>
        <v>0</v>
      </c>
      <c r="F908" s="19">
        <f>MAX(0,inputs!$B$13*(MIN(calculations!A908,inputs!$C$14)-inputs!$C$13))+MAX(0,inputs!$B$14*(calculations!A908-inputs!$C$14))</f>
        <v>5801.85</v>
      </c>
      <c r="G908" s="22">
        <f>MAX(MIN((calculations!A908-inputs!$B$21)/10000,100%),0) * inputs!$B$18</f>
        <v>2636.4</v>
      </c>
      <c r="H908" s="24">
        <f>MIN(inputs!$B$32,A908)</f>
        <v>20000</v>
      </c>
      <c r="I908" s="24">
        <f>inputs!$B$29*(1+inputs!$B$33)-MAX(0,inputs!$B$31*(H908-inputs!$B$30))</f>
        <v>46486.999999999993</v>
      </c>
      <c r="J908" s="19">
        <f>$H908+(INT(COLUMN(J$1)/2) - 5) * ($A908-$H908)/9</f>
        <v>20000</v>
      </c>
      <c r="K908" s="24">
        <f>MAX(0,I908*(1+inputs!$B$33)-MAX(0,inputs!$B$31*(J908-inputs!$B$30)))</f>
        <v>47184.304999999986</v>
      </c>
      <c r="L908" s="19">
        <f>$H908+(INT(COLUMN(L$1)/2) - 5) * ($A908-$H908)/9</f>
        <v>27844.444444444445</v>
      </c>
      <c r="M908" s="24">
        <f>MAX(0,K908*(1+inputs!$B$33)-MAX(0,inputs!$B$31*(L908-inputs!$B$30)))</f>
        <v>47202.629574999977</v>
      </c>
      <c r="N908" s="19">
        <f>$H908+(INT(COLUMN(N$1)/2) - 5) * ($A908-$H908)/9</f>
        <v>35688.888888888891</v>
      </c>
      <c r="O908" s="24">
        <f>MAX(0,M908*(1+inputs!$B$33)-MAX(0,inputs!$B$31*(N908-inputs!$B$30)))</f>
        <v>46515.229018624967</v>
      </c>
      <c r="P908" s="19">
        <f>$H908+(INT(COLUMN(P$1)/2) - 5) * ($A908-$H908)/9</f>
        <v>43533.333333333328</v>
      </c>
      <c r="Q908" s="24">
        <f>MAX(0,O908*(1+inputs!$B$33)-MAX(0,inputs!$B$31*(P908-inputs!$B$30)))</f>
        <v>45111.517453904336</v>
      </c>
      <c r="R908" s="19">
        <f>$H908+(INT(COLUMN(R$1)/2) - 5) * ($A908-$H908)/9</f>
        <v>51377.777777777781</v>
      </c>
      <c r="S908" s="24">
        <f>MAX(0,Q908*(1+inputs!$B$33)-MAX(0,inputs!$B$31*(R908-inputs!$B$30)))</f>
        <v>42980.750215712898</v>
      </c>
      <c r="T908" s="19">
        <f>$H908+(INT(COLUMN(T$1)/2) - 5) * ($A908-$H908)/9</f>
        <v>59222.222222222219</v>
      </c>
      <c r="U908" s="24">
        <f>MAX(0,S908*(1+inputs!$B$33)-MAX(0,inputs!$B$31*(T908-inputs!$B$30)))</f>
        <v>40112.021468948587</v>
      </c>
      <c r="V908" s="19">
        <f>$H908+(INT(COLUMN(V$1)/2) - 5) * ($A908-$H908)/9</f>
        <v>67066.666666666657</v>
      </c>
      <c r="W908" s="24">
        <f>MAX(0,U908*(1+inputs!$B$33)-MAX(0,inputs!$B$31*(V908-inputs!$B$30)))</f>
        <v>36494.261790982811</v>
      </c>
      <c r="X908" s="19">
        <f>$H908+(INT(COLUMN(X$1)/2) - 5) * ($A908-$H908)/9</f>
        <v>74911.111111111109</v>
      </c>
      <c r="Y908" s="24">
        <f>MAX(0,W908*(1+inputs!$B$33)-MAX(0,inputs!$B$31*(X908-inputs!$B$30)))</f>
        <v>32116.235717847554</v>
      </c>
      <c r="Z908" s="19">
        <f>IF(inputs!$B$27="YES",MAX(0,inputs!$B$31*(X908-inputs!$B$30)),0)</f>
        <v>0</v>
      </c>
      <c r="AA908" s="3">
        <f t="shared" si="61"/>
        <v>32110.25</v>
      </c>
      <c r="AB908" s="1">
        <f t="shared" si="62"/>
        <v>0.42</v>
      </c>
      <c r="AC908" s="8">
        <f t="shared" si="59"/>
        <v>58489.75</v>
      </c>
    </row>
    <row r="909" spans="1:29" x14ac:dyDescent="0.2">
      <c r="A909" s="11">
        <f t="shared" si="60"/>
        <v>90700</v>
      </c>
      <c r="B909" s="15">
        <f>inputs!$C$3-MAX(0,MIN((calculations!A909-inputs!$B$8)*0.5,inputs!$C$3))+IF(AND(inputs!$B$23="YES",A909&lt;=inputs!$B$25),inputs!$B$24,0)</f>
        <v>12570</v>
      </c>
      <c r="C909" s="15">
        <f>MAX(0,MIN(A909-B909,inputs!$C$4)*inputs!$B$3)</f>
        <v>7540</v>
      </c>
      <c r="D909" s="16">
        <f>MAX(0,(MIN(A909,inputs!$C$5)-(inputs!$C$4+B909))*inputs!$B$4)</f>
        <v>16172</v>
      </c>
      <c r="E909" s="16">
        <f>MAX(0, (calculations!A909-inputs!$C$5)*inputs!$B$5)</f>
        <v>0</v>
      </c>
      <c r="F909" s="19">
        <f>MAX(0,inputs!$B$13*(MIN(calculations!A909,inputs!$C$14)-inputs!$C$13))+MAX(0,inputs!$B$14*(calculations!A909-inputs!$C$14))</f>
        <v>5803.85</v>
      </c>
      <c r="G909" s="22">
        <f>MAX(MIN((calculations!A909-inputs!$B$21)/10000,100%),0) * inputs!$B$18</f>
        <v>2636.4</v>
      </c>
      <c r="H909" s="24">
        <f>MIN(inputs!$B$32,A909)</f>
        <v>20000</v>
      </c>
      <c r="I909" s="24">
        <f>inputs!$B$29*(1+inputs!$B$33)-MAX(0,inputs!$B$31*(H909-inputs!$B$30))</f>
        <v>46486.999999999993</v>
      </c>
      <c r="J909" s="19">
        <f>$H909+(INT(COLUMN(J$1)/2) - 5) * ($A909-$H909)/9</f>
        <v>20000</v>
      </c>
      <c r="K909" s="24">
        <f>MAX(0,I909*(1+inputs!$B$33)-MAX(0,inputs!$B$31*(J909-inputs!$B$30)))</f>
        <v>47184.304999999986</v>
      </c>
      <c r="L909" s="19">
        <f>$H909+(INT(COLUMN(L$1)/2) - 5) * ($A909-$H909)/9</f>
        <v>27855.555555555555</v>
      </c>
      <c r="M909" s="24">
        <f>MAX(0,K909*(1+inputs!$B$33)-MAX(0,inputs!$B$31*(L909-inputs!$B$30)))</f>
        <v>47201.629574999977</v>
      </c>
      <c r="N909" s="19">
        <f>$H909+(INT(COLUMN(N$1)/2) - 5) * ($A909-$H909)/9</f>
        <v>35711.111111111109</v>
      </c>
      <c r="O909" s="24">
        <f>MAX(0,M909*(1+inputs!$B$33)-MAX(0,inputs!$B$31*(N909-inputs!$B$30)))</f>
        <v>46512.214018624967</v>
      </c>
      <c r="P909" s="19">
        <f>$H909+(INT(COLUMN(P$1)/2) - 5) * ($A909-$H909)/9</f>
        <v>43566.666666666672</v>
      </c>
      <c r="Q909" s="24">
        <f>MAX(0,O909*(1+inputs!$B$33)-MAX(0,inputs!$B$31*(P909-inputs!$B$30)))</f>
        <v>45105.457228904335</v>
      </c>
      <c r="R909" s="19">
        <f>$H909+(INT(COLUMN(R$1)/2) - 5) * ($A909-$H909)/9</f>
        <v>51422.222222222219</v>
      </c>
      <c r="S909" s="24">
        <f>MAX(0,Q909*(1+inputs!$B$33)-MAX(0,inputs!$B$31*(R909-inputs!$B$30)))</f>
        <v>42970.599087337891</v>
      </c>
      <c r="T909" s="19">
        <f>$H909+(INT(COLUMN(T$1)/2) - 5) * ($A909-$H909)/9</f>
        <v>59277.777777777781</v>
      </c>
      <c r="U909" s="24">
        <f>MAX(0,S909*(1+inputs!$B$33)-MAX(0,inputs!$B$31*(T909-inputs!$B$30)))</f>
        <v>40096.718073647949</v>
      </c>
      <c r="V909" s="19">
        <f>$H909+(INT(COLUMN(V$1)/2) - 5) * ($A909-$H909)/9</f>
        <v>67133.333333333343</v>
      </c>
      <c r="W909" s="24">
        <f>MAX(0,U909*(1+inputs!$B$33)-MAX(0,inputs!$B$31*(V909-inputs!$B$30)))</f>
        <v>36472.728844752659</v>
      </c>
      <c r="X909" s="19">
        <f>$H909+(INT(COLUMN(X$1)/2) - 5) * ($A909-$H909)/9</f>
        <v>74988.888888888891</v>
      </c>
      <c r="Y909" s="24">
        <f>MAX(0,W909*(1+inputs!$B$33)-MAX(0,inputs!$B$31*(X909-inputs!$B$30)))</f>
        <v>32087.379777423947</v>
      </c>
      <c r="Z909" s="19">
        <f>IF(inputs!$B$27="YES",MAX(0,inputs!$B$31*(X909-inputs!$B$30)),0)</f>
        <v>0</v>
      </c>
      <c r="AA909" s="3">
        <f t="shared" si="61"/>
        <v>32152.25</v>
      </c>
      <c r="AB909" s="1">
        <f t="shared" si="62"/>
        <v>0.42</v>
      </c>
      <c r="AC909" s="8">
        <f t="shared" si="59"/>
        <v>58547.75</v>
      </c>
    </row>
    <row r="910" spans="1:29" x14ac:dyDescent="0.2">
      <c r="A910" s="11">
        <f t="shared" si="60"/>
        <v>90800</v>
      </c>
      <c r="B910" s="15">
        <f>inputs!$C$3-MAX(0,MIN((calculations!A910-inputs!$B$8)*0.5,inputs!$C$3))+IF(AND(inputs!$B$23="YES",A910&lt;=inputs!$B$25),inputs!$B$24,0)</f>
        <v>12570</v>
      </c>
      <c r="C910" s="15">
        <f>MAX(0,MIN(A910-B910,inputs!$C$4)*inputs!$B$3)</f>
        <v>7540</v>
      </c>
      <c r="D910" s="16">
        <f>MAX(0,(MIN(A910,inputs!$C$5)-(inputs!$C$4+B910))*inputs!$B$4)</f>
        <v>16212</v>
      </c>
      <c r="E910" s="16">
        <f>MAX(0, (calculations!A910-inputs!$C$5)*inputs!$B$5)</f>
        <v>0</v>
      </c>
      <c r="F910" s="19">
        <f>MAX(0,inputs!$B$13*(MIN(calculations!A910,inputs!$C$14)-inputs!$C$13))+MAX(0,inputs!$B$14*(calculations!A910-inputs!$C$14))</f>
        <v>5805.85</v>
      </c>
      <c r="G910" s="22">
        <f>MAX(MIN((calculations!A910-inputs!$B$21)/10000,100%),0) * inputs!$B$18</f>
        <v>2636.4</v>
      </c>
      <c r="H910" s="24">
        <f>MIN(inputs!$B$32,A910)</f>
        <v>20000</v>
      </c>
      <c r="I910" s="24">
        <f>inputs!$B$29*(1+inputs!$B$33)-MAX(0,inputs!$B$31*(H910-inputs!$B$30))</f>
        <v>46486.999999999993</v>
      </c>
      <c r="J910" s="19">
        <f>$H910+(INT(COLUMN(J$1)/2) - 5) * ($A910-$H910)/9</f>
        <v>20000</v>
      </c>
      <c r="K910" s="24">
        <f>MAX(0,I910*(1+inputs!$B$33)-MAX(0,inputs!$B$31*(J910-inputs!$B$30)))</f>
        <v>47184.304999999986</v>
      </c>
      <c r="L910" s="19">
        <f>$H910+(INT(COLUMN(L$1)/2) - 5) * ($A910-$H910)/9</f>
        <v>27866.666666666668</v>
      </c>
      <c r="M910" s="24">
        <f>MAX(0,K910*(1+inputs!$B$33)-MAX(0,inputs!$B$31*(L910-inputs!$B$30)))</f>
        <v>47200.629574999977</v>
      </c>
      <c r="N910" s="19">
        <f>$H910+(INT(COLUMN(N$1)/2) - 5) * ($A910-$H910)/9</f>
        <v>35733.333333333336</v>
      </c>
      <c r="O910" s="24">
        <f>MAX(0,M910*(1+inputs!$B$33)-MAX(0,inputs!$B$31*(N910-inputs!$B$30)))</f>
        <v>46509.199018624968</v>
      </c>
      <c r="P910" s="19">
        <f>$H910+(INT(COLUMN(P$1)/2) - 5) * ($A910-$H910)/9</f>
        <v>43600</v>
      </c>
      <c r="Q910" s="24">
        <f>MAX(0,O910*(1+inputs!$B$33)-MAX(0,inputs!$B$31*(P910-inputs!$B$30)))</f>
        <v>45099.397003904334</v>
      </c>
      <c r="R910" s="19">
        <f>$H910+(INT(COLUMN(R$1)/2) - 5) * ($A910-$H910)/9</f>
        <v>51466.666666666672</v>
      </c>
      <c r="S910" s="24">
        <f>MAX(0,Q910*(1+inputs!$B$33)-MAX(0,inputs!$B$31*(R910-inputs!$B$30)))</f>
        <v>42960.44795896289</v>
      </c>
      <c r="T910" s="19">
        <f>$H910+(INT(COLUMN(T$1)/2) - 5) * ($A910-$H910)/9</f>
        <v>59333.333333333336</v>
      </c>
      <c r="U910" s="24">
        <f>MAX(0,S910*(1+inputs!$B$33)-MAX(0,inputs!$B$31*(T910-inputs!$B$30)))</f>
        <v>40081.414678347326</v>
      </c>
      <c r="V910" s="19">
        <f>$H910+(INT(COLUMN(V$1)/2) - 5) * ($A910-$H910)/9</f>
        <v>67200</v>
      </c>
      <c r="W910" s="24">
        <f>MAX(0,U910*(1+inputs!$B$33)-MAX(0,inputs!$B$31*(V910-inputs!$B$30)))</f>
        <v>36451.195898522528</v>
      </c>
      <c r="X910" s="19">
        <f>$H910+(INT(COLUMN(X$1)/2) - 5) * ($A910-$H910)/9</f>
        <v>75066.666666666657</v>
      </c>
      <c r="Y910" s="24">
        <f>MAX(0,W910*(1+inputs!$B$33)-MAX(0,inputs!$B$31*(X910-inputs!$B$30)))</f>
        <v>32058.523837000361</v>
      </c>
      <c r="Z910" s="19">
        <f>IF(inputs!$B$27="YES",MAX(0,inputs!$B$31*(X910-inputs!$B$30)),0)</f>
        <v>0</v>
      </c>
      <c r="AA910" s="3">
        <f t="shared" si="61"/>
        <v>32194.25</v>
      </c>
      <c r="AB910" s="1">
        <f t="shared" si="62"/>
        <v>0.42</v>
      </c>
      <c r="AC910" s="8">
        <f t="shared" si="59"/>
        <v>58605.75</v>
      </c>
    </row>
    <row r="911" spans="1:29" x14ac:dyDescent="0.2">
      <c r="A911" s="11">
        <f t="shared" si="60"/>
        <v>90900</v>
      </c>
      <c r="B911" s="15">
        <f>inputs!$C$3-MAX(0,MIN((calculations!A911-inputs!$B$8)*0.5,inputs!$C$3))+IF(AND(inputs!$B$23="YES",A911&lt;=inputs!$B$25),inputs!$B$24,0)</f>
        <v>12570</v>
      </c>
      <c r="C911" s="15">
        <f>MAX(0,MIN(A911-B911,inputs!$C$4)*inputs!$B$3)</f>
        <v>7540</v>
      </c>
      <c r="D911" s="16">
        <f>MAX(0,(MIN(A911,inputs!$C$5)-(inputs!$C$4+B911))*inputs!$B$4)</f>
        <v>16252</v>
      </c>
      <c r="E911" s="16">
        <f>MAX(0, (calculations!A911-inputs!$C$5)*inputs!$B$5)</f>
        <v>0</v>
      </c>
      <c r="F911" s="19">
        <f>MAX(0,inputs!$B$13*(MIN(calculations!A911,inputs!$C$14)-inputs!$C$13))+MAX(0,inputs!$B$14*(calculations!A911-inputs!$C$14))</f>
        <v>5807.85</v>
      </c>
      <c r="G911" s="22">
        <f>MAX(MIN((calculations!A911-inputs!$B$21)/10000,100%),0) * inputs!$B$18</f>
        <v>2636.4</v>
      </c>
      <c r="H911" s="24">
        <f>MIN(inputs!$B$32,A911)</f>
        <v>20000</v>
      </c>
      <c r="I911" s="24">
        <f>inputs!$B$29*(1+inputs!$B$33)-MAX(0,inputs!$B$31*(H911-inputs!$B$30))</f>
        <v>46486.999999999993</v>
      </c>
      <c r="J911" s="19">
        <f>$H911+(INT(COLUMN(J$1)/2) - 5) * ($A911-$H911)/9</f>
        <v>20000</v>
      </c>
      <c r="K911" s="24">
        <f>MAX(0,I911*(1+inputs!$B$33)-MAX(0,inputs!$B$31*(J911-inputs!$B$30)))</f>
        <v>47184.304999999986</v>
      </c>
      <c r="L911" s="19">
        <f>$H911+(INT(COLUMN(L$1)/2) - 5) * ($A911-$H911)/9</f>
        <v>27877.777777777777</v>
      </c>
      <c r="M911" s="24">
        <f>MAX(0,K911*(1+inputs!$B$33)-MAX(0,inputs!$B$31*(L911-inputs!$B$30)))</f>
        <v>47199.629574999977</v>
      </c>
      <c r="N911" s="19">
        <f>$H911+(INT(COLUMN(N$1)/2) - 5) * ($A911-$H911)/9</f>
        <v>35755.555555555555</v>
      </c>
      <c r="O911" s="24">
        <f>MAX(0,M911*(1+inputs!$B$33)-MAX(0,inputs!$B$31*(N911-inputs!$B$30)))</f>
        <v>46506.184018624968</v>
      </c>
      <c r="P911" s="19">
        <f>$H911+(INT(COLUMN(P$1)/2) - 5) * ($A911-$H911)/9</f>
        <v>43633.333333333328</v>
      </c>
      <c r="Q911" s="24">
        <f>MAX(0,O911*(1+inputs!$B$33)-MAX(0,inputs!$B$31*(P911-inputs!$B$30)))</f>
        <v>45093.336778904333</v>
      </c>
      <c r="R911" s="19">
        <f>$H911+(INT(COLUMN(R$1)/2) - 5) * ($A911-$H911)/9</f>
        <v>51511.111111111109</v>
      </c>
      <c r="S911" s="24">
        <f>MAX(0,Q911*(1+inputs!$B$33)-MAX(0,inputs!$B$31*(R911-inputs!$B$30)))</f>
        <v>42950.296830587889</v>
      </c>
      <c r="T911" s="19">
        <f>$H911+(INT(COLUMN(T$1)/2) - 5) * ($A911-$H911)/9</f>
        <v>59388.888888888891</v>
      </c>
      <c r="U911" s="24">
        <f>MAX(0,S911*(1+inputs!$B$33)-MAX(0,inputs!$B$31*(T911-inputs!$B$30)))</f>
        <v>40066.111283046703</v>
      </c>
      <c r="V911" s="19">
        <f>$H911+(INT(COLUMN(V$1)/2) - 5) * ($A911-$H911)/9</f>
        <v>67266.666666666657</v>
      </c>
      <c r="W911" s="24">
        <f>MAX(0,U911*(1+inputs!$B$33)-MAX(0,inputs!$B$31*(V911-inputs!$B$30)))</f>
        <v>36429.662952292405</v>
      </c>
      <c r="X911" s="19">
        <f>$H911+(INT(COLUMN(X$1)/2) - 5) * ($A911-$H911)/9</f>
        <v>75144.444444444438</v>
      </c>
      <c r="Y911" s="24">
        <f>MAX(0,W911*(1+inputs!$B$33)-MAX(0,inputs!$B$31*(X911-inputs!$B$30)))</f>
        <v>32029.66789657679</v>
      </c>
      <c r="Z911" s="19">
        <f>IF(inputs!$B$27="YES",MAX(0,inputs!$B$31*(X911-inputs!$B$30)),0)</f>
        <v>0</v>
      </c>
      <c r="AA911" s="3">
        <f t="shared" si="61"/>
        <v>32236.25</v>
      </c>
      <c r="AB911" s="1">
        <f t="shared" si="62"/>
        <v>0.42</v>
      </c>
      <c r="AC911" s="8">
        <f t="shared" si="59"/>
        <v>58663.75</v>
      </c>
    </row>
    <row r="912" spans="1:29" x14ac:dyDescent="0.2">
      <c r="A912" s="11">
        <f t="shared" si="60"/>
        <v>91000</v>
      </c>
      <c r="B912" s="15">
        <f>inputs!$C$3-MAX(0,MIN((calculations!A912-inputs!$B$8)*0.5,inputs!$C$3))+IF(AND(inputs!$B$23="YES",A912&lt;=inputs!$B$25),inputs!$B$24,0)</f>
        <v>12570</v>
      </c>
      <c r="C912" s="15">
        <f>MAX(0,MIN(A912-B912,inputs!$C$4)*inputs!$B$3)</f>
        <v>7540</v>
      </c>
      <c r="D912" s="16">
        <f>MAX(0,(MIN(A912,inputs!$C$5)-(inputs!$C$4+B912))*inputs!$B$4)</f>
        <v>16292</v>
      </c>
      <c r="E912" s="16">
        <f>MAX(0, (calculations!A912-inputs!$C$5)*inputs!$B$5)</f>
        <v>0</v>
      </c>
      <c r="F912" s="19">
        <f>MAX(0,inputs!$B$13*(MIN(calculations!A912,inputs!$C$14)-inputs!$C$13))+MAX(0,inputs!$B$14*(calculations!A912-inputs!$C$14))</f>
        <v>5809.85</v>
      </c>
      <c r="G912" s="22">
        <f>MAX(MIN((calculations!A912-inputs!$B$21)/10000,100%),0) * inputs!$B$18</f>
        <v>2636.4</v>
      </c>
      <c r="H912" s="24">
        <f>MIN(inputs!$B$32,A912)</f>
        <v>20000</v>
      </c>
      <c r="I912" s="24">
        <f>inputs!$B$29*(1+inputs!$B$33)-MAX(0,inputs!$B$31*(H912-inputs!$B$30))</f>
        <v>46486.999999999993</v>
      </c>
      <c r="J912" s="19">
        <f>$H912+(INT(COLUMN(J$1)/2) - 5) * ($A912-$H912)/9</f>
        <v>20000</v>
      </c>
      <c r="K912" s="24">
        <f>MAX(0,I912*(1+inputs!$B$33)-MAX(0,inputs!$B$31*(J912-inputs!$B$30)))</f>
        <v>47184.304999999986</v>
      </c>
      <c r="L912" s="19">
        <f>$H912+(INT(COLUMN(L$1)/2) - 5) * ($A912-$H912)/9</f>
        <v>27888.888888888891</v>
      </c>
      <c r="M912" s="24">
        <f>MAX(0,K912*(1+inputs!$B$33)-MAX(0,inputs!$B$31*(L912-inputs!$B$30)))</f>
        <v>47198.629574999977</v>
      </c>
      <c r="N912" s="19">
        <f>$H912+(INT(COLUMN(N$1)/2) - 5) * ($A912-$H912)/9</f>
        <v>35777.777777777781</v>
      </c>
      <c r="O912" s="24">
        <f>MAX(0,M912*(1+inputs!$B$33)-MAX(0,inputs!$B$31*(N912-inputs!$B$30)))</f>
        <v>46503.169018624969</v>
      </c>
      <c r="P912" s="19">
        <f>$H912+(INT(COLUMN(P$1)/2) - 5) * ($A912-$H912)/9</f>
        <v>43666.666666666672</v>
      </c>
      <c r="Q912" s="24">
        <f>MAX(0,O912*(1+inputs!$B$33)-MAX(0,inputs!$B$31*(P912-inputs!$B$30)))</f>
        <v>45087.276553904339</v>
      </c>
      <c r="R912" s="19">
        <f>$H912+(INT(COLUMN(R$1)/2) - 5) * ($A912-$H912)/9</f>
        <v>51555.555555555555</v>
      </c>
      <c r="S912" s="24">
        <f>MAX(0,Q912*(1+inputs!$B$33)-MAX(0,inputs!$B$31*(R912-inputs!$B$30)))</f>
        <v>42940.145702212896</v>
      </c>
      <c r="T912" s="19">
        <f>$H912+(INT(COLUMN(T$1)/2) - 5) * ($A912-$H912)/9</f>
        <v>59444.444444444445</v>
      </c>
      <c r="U912" s="24">
        <f>MAX(0,S912*(1+inputs!$B$33)-MAX(0,inputs!$B$31*(T912-inputs!$B$30)))</f>
        <v>40050.807887746087</v>
      </c>
      <c r="V912" s="19">
        <f>$H912+(INT(COLUMN(V$1)/2) - 5) * ($A912-$H912)/9</f>
        <v>67333.333333333343</v>
      </c>
      <c r="W912" s="24">
        <f>MAX(0,U912*(1+inputs!$B$33)-MAX(0,inputs!$B$31*(V912-inputs!$B$30)))</f>
        <v>36408.130006062274</v>
      </c>
      <c r="X912" s="19">
        <f>$H912+(INT(COLUMN(X$1)/2) - 5) * ($A912-$H912)/9</f>
        <v>75222.222222222219</v>
      </c>
      <c r="Y912" s="24">
        <f>MAX(0,W912*(1+inputs!$B$33)-MAX(0,inputs!$B$31*(X912-inputs!$B$30)))</f>
        <v>32000.811956153204</v>
      </c>
      <c r="Z912" s="19">
        <f>IF(inputs!$B$27="YES",MAX(0,inputs!$B$31*(X912-inputs!$B$30)),0)</f>
        <v>0</v>
      </c>
      <c r="AA912" s="3">
        <f t="shared" si="61"/>
        <v>32278.25</v>
      </c>
      <c r="AB912" s="1">
        <f t="shared" si="62"/>
        <v>0.42</v>
      </c>
      <c r="AC912" s="8">
        <f t="shared" si="59"/>
        <v>58721.75</v>
      </c>
    </row>
    <row r="913" spans="1:29" x14ac:dyDescent="0.2">
      <c r="A913" s="11">
        <f t="shared" si="60"/>
        <v>91100</v>
      </c>
      <c r="B913" s="15">
        <f>inputs!$C$3-MAX(0,MIN((calculations!A913-inputs!$B$8)*0.5,inputs!$C$3))+IF(AND(inputs!$B$23="YES",A913&lt;=inputs!$B$25),inputs!$B$24,0)</f>
        <v>12570</v>
      </c>
      <c r="C913" s="15">
        <f>MAX(0,MIN(A913-B913,inputs!$C$4)*inputs!$B$3)</f>
        <v>7540</v>
      </c>
      <c r="D913" s="16">
        <f>MAX(0,(MIN(A913,inputs!$C$5)-(inputs!$C$4+B913))*inputs!$B$4)</f>
        <v>16332</v>
      </c>
      <c r="E913" s="16">
        <f>MAX(0, (calculations!A913-inputs!$C$5)*inputs!$B$5)</f>
        <v>0</v>
      </c>
      <c r="F913" s="19">
        <f>MAX(0,inputs!$B$13*(MIN(calculations!A913,inputs!$C$14)-inputs!$C$13))+MAX(0,inputs!$B$14*(calculations!A913-inputs!$C$14))</f>
        <v>5811.85</v>
      </c>
      <c r="G913" s="22">
        <f>MAX(MIN((calculations!A913-inputs!$B$21)/10000,100%),0) * inputs!$B$18</f>
        <v>2636.4</v>
      </c>
      <c r="H913" s="24">
        <f>MIN(inputs!$B$32,A913)</f>
        <v>20000</v>
      </c>
      <c r="I913" s="24">
        <f>inputs!$B$29*(1+inputs!$B$33)-MAX(0,inputs!$B$31*(H913-inputs!$B$30))</f>
        <v>46486.999999999993</v>
      </c>
      <c r="J913" s="19">
        <f>$H913+(INT(COLUMN(J$1)/2) - 5) * ($A913-$H913)/9</f>
        <v>20000</v>
      </c>
      <c r="K913" s="24">
        <f>MAX(0,I913*(1+inputs!$B$33)-MAX(0,inputs!$B$31*(J913-inputs!$B$30)))</f>
        <v>47184.304999999986</v>
      </c>
      <c r="L913" s="19">
        <f>$H913+(INT(COLUMN(L$1)/2) - 5) * ($A913-$H913)/9</f>
        <v>27900</v>
      </c>
      <c r="M913" s="24">
        <f>MAX(0,K913*(1+inputs!$B$33)-MAX(0,inputs!$B$31*(L913-inputs!$B$30)))</f>
        <v>47197.629574999977</v>
      </c>
      <c r="N913" s="19">
        <f>$H913+(INT(COLUMN(N$1)/2) - 5) * ($A913-$H913)/9</f>
        <v>35800</v>
      </c>
      <c r="O913" s="24">
        <f>MAX(0,M913*(1+inputs!$B$33)-MAX(0,inputs!$B$31*(N913-inputs!$B$30)))</f>
        <v>46500.154018624969</v>
      </c>
      <c r="P913" s="19">
        <f>$H913+(INT(COLUMN(P$1)/2) - 5) * ($A913-$H913)/9</f>
        <v>43700</v>
      </c>
      <c r="Q913" s="24">
        <f>MAX(0,O913*(1+inputs!$B$33)-MAX(0,inputs!$B$31*(P913-inputs!$B$30)))</f>
        <v>45081.216328904338</v>
      </c>
      <c r="R913" s="19">
        <f>$H913+(INT(COLUMN(R$1)/2) - 5) * ($A913-$H913)/9</f>
        <v>51600</v>
      </c>
      <c r="S913" s="24">
        <f>MAX(0,Q913*(1+inputs!$B$33)-MAX(0,inputs!$B$31*(R913-inputs!$B$30)))</f>
        <v>42929.994573837896</v>
      </c>
      <c r="T913" s="19">
        <f>$H913+(INT(COLUMN(T$1)/2) - 5) * ($A913-$H913)/9</f>
        <v>59500</v>
      </c>
      <c r="U913" s="24">
        <f>MAX(0,S913*(1+inputs!$B$33)-MAX(0,inputs!$B$31*(T913-inputs!$B$30)))</f>
        <v>40035.504492445456</v>
      </c>
      <c r="V913" s="19">
        <f>$H913+(INT(COLUMN(V$1)/2) - 5) * ($A913-$H913)/9</f>
        <v>67400</v>
      </c>
      <c r="W913" s="24">
        <f>MAX(0,U913*(1+inputs!$B$33)-MAX(0,inputs!$B$31*(V913-inputs!$B$30)))</f>
        <v>36386.597059832129</v>
      </c>
      <c r="X913" s="19">
        <f>$H913+(INT(COLUMN(X$1)/2) - 5) * ($A913-$H913)/9</f>
        <v>75300</v>
      </c>
      <c r="Y913" s="24">
        <f>MAX(0,W913*(1+inputs!$B$33)-MAX(0,inputs!$B$31*(X913-inputs!$B$30)))</f>
        <v>31971.956015729611</v>
      </c>
      <c r="Z913" s="19">
        <f>IF(inputs!$B$27="YES",MAX(0,inputs!$B$31*(X913-inputs!$B$30)),0)</f>
        <v>0</v>
      </c>
      <c r="AA913" s="3">
        <f t="shared" si="61"/>
        <v>32320.25</v>
      </c>
      <c r="AB913" s="1">
        <f t="shared" si="62"/>
        <v>0.42</v>
      </c>
      <c r="AC913" s="8">
        <f t="shared" si="59"/>
        <v>58779.75</v>
      </c>
    </row>
    <row r="914" spans="1:29" x14ac:dyDescent="0.2">
      <c r="A914" s="11">
        <f t="shared" si="60"/>
        <v>91200</v>
      </c>
      <c r="B914" s="15">
        <f>inputs!$C$3-MAX(0,MIN((calculations!A914-inputs!$B$8)*0.5,inputs!$C$3))+IF(AND(inputs!$B$23="YES",A914&lt;=inputs!$B$25),inputs!$B$24,0)</f>
        <v>12570</v>
      </c>
      <c r="C914" s="15">
        <f>MAX(0,MIN(A914-B914,inputs!$C$4)*inputs!$B$3)</f>
        <v>7540</v>
      </c>
      <c r="D914" s="16">
        <f>MAX(0,(MIN(A914,inputs!$C$5)-(inputs!$C$4+B914))*inputs!$B$4)</f>
        <v>16372</v>
      </c>
      <c r="E914" s="16">
        <f>MAX(0, (calculations!A914-inputs!$C$5)*inputs!$B$5)</f>
        <v>0</v>
      </c>
      <c r="F914" s="19">
        <f>MAX(0,inputs!$B$13*(MIN(calculations!A914,inputs!$C$14)-inputs!$C$13))+MAX(0,inputs!$B$14*(calculations!A914-inputs!$C$14))</f>
        <v>5813.85</v>
      </c>
      <c r="G914" s="22">
        <f>MAX(MIN((calculations!A914-inputs!$B$21)/10000,100%),0) * inputs!$B$18</f>
        <v>2636.4</v>
      </c>
      <c r="H914" s="24">
        <f>MIN(inputs!$B$32,A914)</f>
        <v>20000</v>
      </c>
      <c r="I914" s="24">
        <f>inputs!$B$29*(1+inputs!$B$33)-MAX(0,inputs!$B$31*(H914-inputs!$B$30))</f>
        <v>46486.999999999993</v>
      </c>
      <c r="J914" s="19">
        <f>$H914+(INT(COLUMN(J$1)/2) - 5) * ($A914-$H914)/9</f>
        <v>20000</v>
      </c>
      <c r="K914" s="24">
        <f>MAX(0,I914*(1+inputs!$B$33)-MAX(0,inputs!$B$31*(J914-inputs!$B$30)))</f>
        <v>47184.304999999986</v>
      </c>
      <c r="L914" s="19">
        <f>$H914+(INT(COLUMN(L$1)/2) - 5) * ($A914-$H914)/9</f>
        <v>27911.111111111109</v>
      </c>
      <c r="M914" s="24">
        <f>MAX(0,K914*(1+inputs!$B$33)-MAX(0,inputs!$B$31*(L914-inputs!$B$30)))</f>
        <v>47196.629574999977</v>
      </c>
      <c r="N914" s="19">
        <f>$H914+(INT(COLUMN(N$1)/2) - 5) * ($A914-$H914)/9</f>
        <v>35822.222222222219</v>
      </c>
      <c r="O914" s="24">
        <f>MAX(0,M914*(1+inputs!$B$33)-MAX(0,inputs!$B$31*(N914-inputs!$B$30)))</f>
        <v>46497.13901862497</v>
      </c>
      <c r="P914" s="19">
        <f>$H914+(INT(COLUMN(P$1)/2) - 5) * ($A914-$H914)/9</f>
        <v>43733.333333333328</v>
      </c>
      <c r="Q914" s="24">
        <f>MAX(0,O914*(1+inputs!$B$33)-MAX(0,inputs!$B$31*(P914-inputs!$B$30)))</f>
        <v>45075.156103904337</v>
      </c>
      <c r="R914" s="19">
        <f>$H914+(INT(COLUMN(R$1)/2) - 5) * ($A914-$H914)/9</f>
        <v>51644.444444444445</v>
      </c>
      <c r="S914" s="24">
        <f>MAX(0,Q914*(1+inputs!$B$33)-MAX(0,inputs!$B$31*(R914-inputs!$B$30)))</f>
        <v>42919.843445462895</v>
      </c>
      <c r="T914" s="19">
        <f>$H914+(INT(COLUMN(T$1)/2) - 5) * ($A914-$H914)/9</f>
        <v>59555.555555555555</v>
      </c>
      <c r="U914" s="24">
        <f>MAX(0,S914*(1+inputs!$B$33)-MAX(0,inputs!$B$31*(T914-inputs!$B$30)))</f>
        <v>40020.201097144833</v>
      </c>
      <c r="V914" s="19">
        <f>$H914+(INT(COLUMN(V$1)/2) - 5) * ($A914-$H914)/9</f>
        <v>67466.666666666657</v>
      </c>
      <c r="W914" s="24">
        <f>MAX(0,U914*(1+inputs!$B$33)-MAX(0,inputs!$B$31*(V914-inputs!$B$30)))</f>
        <v>36365.064113601999</v>
      </c>
      <c r="X914" s="19">
        <f>$H914+(INT(COLUMN(X$1)/2) - 5) * ($A914-$H914)/9</f>
        <v>75377.777777777781</v>
      </c>
      <c r="Y914" s="24">
        <f>MAX(0,W914*(1+inputs!$B$33)-MAX(0,inputs!$B$31*(X914-inputs!$B$30)))</f>
        <v>31943.100075306022</v>
      </c>
      <c r="Z914" s="19">
        <f>IF(inputs!$B$27="YES",MAX(0,inputs!$B$31*(X914-inputs!$B$30)),0)</f>
        <v>0</v>
      </c>
      <c r="AA914" s="3">
        <f t="shared" si="61"/>
        <v>32362.25</v>
      </c>
      <c r="AB914" s="1">
        <f t="shared" si="62"/>
        <v>0.42</v>
      </c>
      <c r="AC914" s="8">
        <f t="shared" si="59"/>
        <v>58837.75</v>
      </c>
    </row>
    <row r="915" spans="1:29" x14ac:dyDescent="0.2">
      <c r="A915" s="11">
        <f t="shared" si="60"/>
        <v>91300</v>
      </c>
      <c r="B915" s="15">
        <f>inputs!$C$3-MAX(0,MIN((calculations!A915-inputs!$B$8)*0.5,inputs!$C$3))+IF(AND(inputs!$B$23="YES",A915&lt;=inputs!$B$25),inputs!$B$24,0)</f>
        <v>12570</v>
      </c>
      <c r="C915" s="15">
        <f>MAX(0,MIN(A915-B915,inputs!$C$4)*inputs!$B$3)</f>
        <v>7540</v>
      </c>
      <c r="D915" s="16">
        <f>MAX(0,(MIN(A915,inputs!$C$5)-(inputs!$C$4+B915))*inputs!$B$4)</f>
        <v>16412</v>
      </c>
      <c r="E915" s="16">
        <f>MAX(0, (calculations!A915-inputs!$C$5)*inputs!$B$5)</f>
        <v>0</v>
      </c>
      <c r="F915" s="19">
        <f>MAX(0,inputs!$B$13*(MIN(calculations!A915,inputs!$C$14)-inputs!$C$13))+MAX(0,inputs!$B$14*(calculations!A915-inputs!$C$14))</f>
        <v>5815.85</v>
      </c>
      <c r="G915" s="22">
        <f>MAX(MIN((calculations!A915-inputs!$B$21)/10000,100%),0) * inputs!$B$18</f>
        <v>2636.4</v>
      </c>
      <c r="H915" s="24">
        <f>MIN(inputs!$B$32,A915)</f>
        <v>20000</v>
      </c>
      <c r="I915" s="24">
        <f>inputs!$B$29*(1+inputs!$B$33)-MAX(0,inputs!$B$31*(H915-inputs!$B$30))</f>
        <v>46486.999999999993</v>
      </c>
      <c r="J915" s="19">
        <f>$H915+(INT(COLUMN(J$1)/2) - 5) * ($A915-$H915)/9</f>
        <v>20000</v>
      </c>
      <c r="K915" s="24">
        <f>MAX(0,I915*(1+inputs!$B$33)-MAX(0,inputs!$B$31*(J915-inputs!$B$30)))</f>
        <v>47184.304999999986</v>
      </c>
      <c r="L915" s="19">
        <f>$H915+(INT(COLUMN(L$1)/2) - 5) * ($A915-$H915)/9</f>
        <v>27922.222222222223</v>
      </c>
      <c r="M915" s="24">
        <f>MAX(0,K915*(1+inputs!$B$33)-MAX(0,inputs!$B$31*(L915-inputs!$B$30)))</f>
        <v>47195.629574999977</v>
      </c>
      <c r="N915" s="19">
        <f>$H915+(INT(COLUMN(N$1)/2) - 5) * ($A915-$H915)/9</f>
        <v>35844.444444444445</v>
      </c>
      <c r="O915" s="24">
        <f>MAX(0,M915*(1+inputs!$B$33)-MAX(0,inputs!$B$31*(N915-inputs!$B$30)))</f>
        <v>46494.124018624971</v>
      </c>
      <c r="P915" s="19">
        <f>$H915+(INT(COLUMN(P$1)/2) - 5) * ($A915-$H915)/9</f>
        <v>43766.666666666672</v>
      </c>
      <c r="Q915" s="24">
        <f>MAX(0,O915*(1+inputs!$B$33)-MAX(0,inputs!$B$31*(P915-inputs!$B$30)))</f>
        <v>45069.095878904336</v>
      </c>
      <c r="R915" s="19">
        <f>$H915+(INT(COLUMN(R$1)/2) - 5) * ($A915-$H915)/9</f>
        <v>51688.888888888891</v>
      </c>
      <c r="S915" s="24">
        <f>MAX(0,Q915*(1+inputs!$B$33)-MAX(0,inputs!$B$31*(R915-inputs!$B$30)))</f>
        <v>42909.692317087894</v>
      </c>
      <c r="T915" s="19">
        <f>$H915+(INT(COLUMN(T$1)/2) - 5) * ($A915-$H915)/9</f>
        <v>59611.111111111109</v>
      </c>
      <c r="U915" s="24">
        <f>MAX(0,S915*(1+inputs!$B$33)-MAX(0,inputs!$B$31*(T915-inputs!$B$30)))</f>
        <v>40004.897701844209</v>
      </c>
      <c r="V915" s="19">
        <f>$H915+(INT(COLUMN(V$1)/2) - 5) * ($A915-$H915)/9</f>
        <v>67533.333333333343</v>
      </c>
      <c r="W915" s="24">
        <f>MAX(0,U915*(1+inputs!$B$33)-MAX(0,inputs!$B$31*(V915-inputs!$B$30)))</f>
        <v>36343.531167371868</v>
      </c>
      <c r="X915" s="19">
        <f>$H915+(INT(COLUMN(X$1)/2) - 5) * ($A915-$H915)/9</f>
        <v>75455.555555555562</v>
      </c>
      <c r="Y915" s="24">
        <f>MAX(0,W915*(1+inputs!$B$33)-MAX(0,inputs!$B$31*(X915-inputs!$B$30)))</f>
        <v>31914.244134882443</v>
      </c>
      <c r="Z915" s="19">
        <f>IF(inputs!$B$27="YES",MAX(0,inputs!$B$31*(X915-inputs!$B$30)),0)</f>
        <v>0</v>
      </c>
      <c r="AA915" s="3">
        <f t="shared" si="61"/>
        <v>32404.25</v>
      </c>
      <c r="AB915" s="1">
        <f t="shared" si="62"/>
        <v>0.42</v>
      </c>
      <c r="AC915" s="8">
        <f t="shared" si="59"/>
        <v>58895.75</v>
      </c>
    </row>
    <row r="916" spans="1:29" x14ac:dyDescent="0.2">
      <c r="A916" s="11">
        <f t="shared" si="60"/>
        <v>91400</v>
      </c>
      <c r="B916" s="15">
        <f>inputs!$C$3-MAX(0,MIN((calculations!A916-inputs!$B$8)*0.5,inputs!$C$3))+IF(AND(inputs!$B$23="YES",A916&lt;=inputs!$B$25),inputs!$B$24,0)</f>
        <v>12570</v>
      </c>
      <c r="C916" s="15">
        <f>MAX(0,MIN(A916-B916,inputs!$C$4)*inputs!$B$3)</f>
        <v>7540</v>
      </c>
      <c r="D916" s="16">
        <f>MAX(0,(MIN(A916,inputs!$C$5)-(inputs!$C$4+B916))*inputs!$B$4)</f>
        <v>16452</v>
      </c>
      <c r="E916" s="16">
        <f>MAX(0, (calculations!A916-inputs!$C$5)*inputs!$B$5)</f>
        <v>0</v>
      </c>
      <c r="F916" s="19">
        <f>MAX(0,inputs!$B$13*(MIN(calculations!A916,inputs!$C$14)-inputs!$C$13))+MAX(0,inputs!$B$14*(calculations!A916-inputs!$C$14))</f>
        <v>5817.85</v>
      </c>
      <c r="G916" s="22">
        <f>MAX(MIN((calculations!A916-inputs!$B$21)/10000,100%),0) * inputs!$B$18</f>
        <v>2636.4</v>
      </c>
      <c r="H916" s="24">
        <f>MIN(inputs!$B$32,A916)</f>
        <v>20000</v>
      </c>
      <c r="I916" s="24">
        <f>inputs!$B$29*(1+inputs!$B$33)-MAX(0,inputs!$B$31*(H916-inputs!$B$30))</f>
        <v>46486.999999999993</v>
      </c>
      <c r="J916" s="19">
        <f>$H916+(INT(COLUMN(J$1)/2) - 5) * ($A916-$H916)/9</f>
        <v>20000</v>
      </c>
      <c r="K916" s="24">
        <f>MAX(0,I916*(1+inputs!$B$33)-MAX(0,inputs!$B$31*(J916-inputs!$B$30)))</f>
        <v>47184.304999999986</v>
      </c>
      <c r="L916" s="19">
        <f>$H916+(INT(COLUMN(L$1)/2) - 5) * ($A916-$H916)/9</f>
        <v>27933.333333333332</v>
      </c>
      <c r="M916" s="24">
        <f>MAX(0,K916*(1+inputs!$B$33)-MAX(0,inputs!$B$31*(L916-inputs!$B$30)))</f>
        <v>47194.629574999977</v>
      </c>
      <c r="N916" s="19">
        <f>$H916+(INT(COLUMN(N$1)/2) - 5) * ($A916-$H916)/9</f>
        <v>35866.666666666664</v>
      </c>
      <c r="O916" s="24">
        <f>MAX(0,M916*(1+inputs!$B$33)-MAX(0,inputs!$B$31*(N916-inputs!$B$30)))</f>
        <v>46491.109018624971</v>
      </c>
      <c r="P916" s="19">
        <f>$H916+(INT(COLUMN(P$1)/2) - 5) * ($A916-$H916)/9</f>
        <v>43800</v>
      </c>
      <c r="Q916" s="24">
        <f>MAX(0,O916*(1+inputs!$B$33)-MAX(0,inputs!$B$31*(P916-inputs!$B$30)))</f>
        <v>45063.035653904342</v>
      </c>
      <c r="R916" s="19">
        <f>$H916+(INT(COLUMN(R$1)/2) - 5) * ($A916-$H916)/9</f>
        <v>51733.333333333328</v>
      </c>
      <c r="S916" s="24">
        <f>MAX(0,Q916*(1+inputs!$B$33)-MAX(0,inputs!$B$31*(R916-inputs!$B$30)))</f>
        <v>42899.541188712901</v>
      </c>
      <c r="T916" s="19">
        <f>$H916+(INT(COLUMN(T$1)/2) - 5) * ($A916-$H916)/9</f>
        <v>59666.666666666664</v>
      </c>
      <c r="U916" s="24">
        <f>MAX(0,S916*(1+inputs!$B$33)-MAX(0,inputs!$B$31*(T916-inputs!$B$30)))</f>
        <v>39989.594306543586</v>
      </c>
      <c r="V916" s="19">
        <f>$H916+(INT(COLUMN(V$1)/2) - 5) * ($A916-$H916)/9</f>
        <v>67600</v>
      </c>
      <c r="W916" s="24">
        <f>MAX(0,U916*(1+inputs!$B$33)-MAX(0,inputs!$B$31*(V916-inputs!$B$30)))</f>
        <v>36321.99822114173</v>
      </c>
      <c r="X916" s="19">
        <f>$H916+(INT(COLUMN(X$1)/2) - 5) * ($A916-$H916)/9</f>
        <v>75533.333333333343</v>
      </c>
      <c r="Y916" s="24">
        <f>MAX(0,W916*(1+inputs!$B$33)-MAX(0,inputs!$B$31*(X916-inputs!$B$30)))</f>
        <v>31885.38819445885</v>
      </c>
      <c r="Z916" s="19">
        <f>IF(inputs!$B$27="YES",MAX(0,inputs!$B$31*(X916-inputs!$B$30)),0)</f>
        <v>0</v>
      </c>
      <c r="AA916" s="3">
        <f t="shared" si="61"/>
        <v>32446.25</v>
      </c>
      <c r="AB916" s="1">
        <f t="shared" si="62"/>
        <v>0.42</v>
      </c>
      <c r="AC916" s="8">
        <f t="shared" si="59"/>
        <v>58953.75</v>
      </c>
    </row>
    <row r="917" spans="1:29" x14ac:dyDescent="0.2">
      <c r="A917" s="11">
        <f t="shared" si="60"/>
        <v>91500</v>
      </c>
      <c r="B917" s="15">
        <f>inputs!$C$3-MAX(0,MIN((calculations!A917-inputs!$B$8)*0.5,inputs!$C$3))+IF(AND(inputs!$B$23="YES",A917&lt;=inputs!$B$25),inputs!$B$24,0)</f>
        <v>12570</v>
      </c>
      <c r="C917" s="15">
        <f>MAX(0,MIN(A917-B917,inputs!$C$4)*inputs!$B$3)</f>
        <v>7540</v>
      </c>
      <c r="D917" s="16">
        <f>MAX(0,(MIN(A917,inputs!$C$5)-(inputs!$C$4+B917))*inputs!$B$4)</f>
        <v>16492</v>
      </c>
      <c r="E917" s="16">
        <f>MAX(0, (calculations!A917-inputs!$C$5)*inputs!$B$5)</f>
        <v>0</v>
      </c>
      <c r="F917" s="19">
        <f>MAX(0,inputs!$B$13*(MIN(calculations!A917,inputs!$C$14)-inputs!$C$13))+MAX(0,inputs!$B$14*(calculations!A917-inputs!$C$14))</f>
        <v>5819.85</v>
      </c>
      <c r="G917" s="22">
        <f>MAX(MIN((calculations!A917-inputs!$B$21)/10000,100%),0) * inputs!$B$18</f>
        <v>2636.4</v>
      </c>
      <c r="H917" s="24">
        <f>MIN(inputs!$B$32,A917)</f>
        <v>20000</v>
      </c>
      <c r="I917" s="24">
        <f>inputs!$B$29*(1+inputs!$B$33)-MAX(0,inputs!$B$31*(H917-inputs!$B$30))</f>
        <v>46486.999999999993</v>
      </c>
      <c r="J917" s="19">
        <f>$H917+(INT(COLUMN(J$1)/2) - 5) * ($A917-$H917)/9</f>
        <v>20000</v>
      </c>
      <c r="K917" s="24">
        <f>MAX(0,I917*(1+inputs!$B$33)-MAX(0,inputs!$B$31*(J917-inputs!$B$30)))</f>
        <v>47184.304999999986</v>
      </c>
      <c r="L917" s="19">
        <f>$H917+(INT(COLUMN(L$1)/2) - 5) * ($A917-$H917)/9</f>
        <v>27944.444444444445</v>
      </c>
      <c r="M917" s="24">
        <f>MAX(0,K917*(1+inputs!$B$33)-MAX(0,inputs!$B$31*(L917-inputs!$B$30)))</f>
        <v>47193.629574999977</v>
      </c>
      <c r="N917" s="19">
        <f>$H917+(INT(COLUMN(N$1)/2) - 5) * ($A917-$H917)/9</f>
        <v>35888.888888888891</v>
      </c>
      <c r="O917" s="24">
        <f>MAX(0,M917*(1+inputs!$B$33)-MAX(0,inputs!$B$31*(N917-inputs!$B$30)))</f>
        <v>46488.094018624972</v>
      </c>
      <c r="P917" s="19">
        <f>$H917+(INT(COLUMN(P$1)/2) - 5) * ($A917-$H917)/9</f>
        <v>43833.333333333328</v>
      </c>
      <c r="Q917" s="24">
        <f>MAX(0,O917*(1+inputs!$B$33)-MAX(0,inputs!$B$31*(P917-inputs!$B$30)))</f>
        <v>45056.975428904341</v>
      </c>
      <c r="R917" s="19">
        <f>$H917+(INT(COLUMN(R$1)/2) - 5) * ($A917-$H917)/9</f>
        <v>51777.777777777781</v>
      </c>
      <c r="S917" s="24">
        <f>MAX(0,Q917*(1+inputs!$B$33)-MAX(0,inputs!$B$31*(R917-inputs!$B$30)))</f>
        <v>42889.390060337901</v>
      </c>
      <c r="T917" s="19">
        <f>$H917+(INT(COLUMN(T$1)/2) - 5) * ($A917-$H917)/9</f>
        <v>59722.222222222219</v>
      </c>
      <c r="U917" s="24">
        <f>MAX(0,S917*(1+inputs!$B$33)-MAX(0,inputs!$B$31*(T917-inputs!$B$30)))</f>
        <v>39974.290911242962</v>
      </c>
      <c r="V917" s="19">
        <f>$H917+(INT(COLUMN(V$1)/2) - 5) * ($A917-$H917)/9</f>
        <v>67666.666666666657</v>
      </c>
      <c r="W917" s="24">
        <f>MAX(0,U917*(1+inputs!$B$33)-MAX(0,inputs!$B$31*(V917-inputs!$B$30)))</f>
        <v>36300.465274911607</v>
      </c>
      <c r="X917" s="19">
        <f>$H917+(INT(COLUMN(X$1)/2) - 5) * ($A917-$H917)/9</f>
        <v>75611.111111111109</v>
      </c>
      <c r="Y917" s="24">
        <f>MAX(0,W917*(1+inputs!$B$33)-MAX(0,inputs!$B$31*(X917-inputs!$B$30)))</f>
        <v>31856.532254035275</v>
      </c>
      <c r="Z917" s="19">
        <f>IF(inputs!$B$27="YES",MAX(0,inputs!$B$31*(X917-inputs!$B$30)),0)</f>
        <v>0</v>
      </c>
      <c r="AA917" s="3">
        <f t="shared" si="61"/>
        <v>32488.25</v>
      </c>
      <c r="AB917" s="1">
        <f t="shared" si="62"/>
        <v>0.42</v>
      </c>
      <c r="AC917" s="8">
        <f t="shared" si="59"/>
        <v>59011.75</v>
      </c>
    </row>
    <row r="918" spans="1:29" x14ac:dyDescent="0.2">
      <c r="A918" s="11">
        <f t="shared" si="60"/>
        <v>91600</v>
      </c>
      <c r="B918" s="15">
        <f>inputs!$C$3-MAX(0,MIN((calculations!A918-inputs!$B$8)*0.5,inputs!$C$3))+IF(AND(inputs!$B$23="YES",A918&lt;=inputs!$B$25),inputs!$B$24,0)</f>
        <v>12570</v>
      </c>
      <c r="C918" s="15">
        <f>MAX(0,MIN(A918-B918,inputs!$C$4)*inputs!$B$3)</f>
        <v>7540</v>
      </c>
      <c r="D918" s="16">
        <f>MAX(0,(MIN(A918,inputs!$C$5)-(inputs!$C$4+B918))*inputs!$B$4)</f>
        <v>16532</v>
      </c>
      <c r="E918" s="16">
        <f>MAX(0, (calculations!A918-inputs!$C$5)*inputs!$B$5)</f>
        <v>0</v>
      </c>
      <c r="F918" s="19">
        <f>MAX(0,inputs!$B$13*(MIN(calculations!A918,inputs!$C$14)-inputs!$C$13))+MAX(0,inputs!$B$14*(calculations!A918-inputs!$C$14))</f>
        <v>5821.85</v>
      </c>
      <c r="G918" s="22">
        <f>MAX(MIN((calculations!A918-inputs!$B$21)/10000,100%),0) * inputs!$B$18</f>
        <v>2636.4</v>
      </c>
      <c r="H918" s="24">
        <f>MIN(inputs!$B$32,A918)</f>
        <v>20000</v>
      </c>
      <c r="I918" s="24">
        <f>inputs!$B$29*(1+inputs!$B$33)-MAX(0,inputs!$B$31*(H918-inputs!$B$30))</f>
        <v>46486.999999999993</v>
      </c>
      <c r="J918" s="19">
        <f>$H918+(INT(COLUMN(J$1)/2) - 5) * ($A918-$H918)/9</f>
        <v>20000</v>
      </c>
      <c r="K918" s="24">
        <f>MAX(0,I918*(1+inputs!$B$33)-MAX(0,inputs!$B$31*(J918-inputs!$B$30)))</f>
        <v>47184.304999999986</v>
      </c>
      <c r="L918" s="19">
        <f>$H918+(INT(COLUMN(L$1)/2) - 5) * ($A918-$H918)/9</f>
        <v>27955.555555555555</v>
      </c>
      <c r="M918" s="24">
        <f>MAX(0,K918*(1+inputs!$B$33)-MAX(0,inputs!$B$31*(L918-inputs!$B$30)))</f>
        <v>47192.629574999977</v>
      </c>
      <c r="N918" s="19">
        <f>$H918+(INT(COLUMN(N$1)/2) - 5) * ($A918-$H918)/9</f>
        <v>35911.111111111109</v>
      </c>
      <c r="O918" s="24">
        <f>MAX(0,M918*(1+inputs!$B$33)-MAX(0,inputs!$B$31*(N918-inputs!$B$30)))</f>
        <v>46485.079018624972</v>
      </c>
      <c r="P918" s="19">
        <f>$H918+(INT(COLUMN(P$1)/2) - 5) * ($A918-$H918)/9</f>
        <v>43866.666666666672</v>
      </c>
      <c r="Q918" s="24">
        <f>MAX(0,O918*(1+inputs!$B$33)-MAX(0,inputs!$B$31*(P918-inputs!$B$30)))</f>
        <v>45050.91520390434</v>
      </c>
      <c r="R918" s="19">
        <f>$H918+(INT(COLUMN(R$1)/2) - 5) * ($A918-$H918)/9</f>
        <v>51822.222222222219</v>
      </c>
      <c r="S918" s="24">
        <f>MAX(0,Q918*(1+inputs!$B$33)-MAX(0,inputs!$B$31*(R918-inputs!$B$30)))</f>
        <v>42879.2389319629</v>
      </c>
      <c r="T918" s="19">
        <f>$H918+(INT(COLUMN(T$1)/2) - 5) * ($A918-$H918)/9</f>
        <v>59777.777777777781</v>
      </c>
      <c r="U918" s="24">
        <f>MAX(0,S918*(1+inputs!$B$33)-MAX(0,inputs!$B$31*(T918-inputs!$B$30)))</f>
        <v>39958.987515942339</v>
      </c>
      <c r="V918" s="19">
        <f>$H918+(INT(COLUMN(V$1)/2) - 5) * ($A918-$H918)/9</f>
        <v>67733.333333333343</v>
      </c>
      <c r="W918" s="24">
        <f>MAX(0,U918*(1+inputs!$B$33)-MAX(0,inputs!$B$31*(V918-inputs!$B$30)))</f>
        <v>36278.932328681469</v>
      </c>
      <c r="X918" s="19">
        <f>$H918+(INT(COLUMN(X$1)/2) - 5) * ($A918-$H918)/9</f>
        <v>75688.888888888891</v>
      </c>
      <c r="Y918" s="24">
        <f>MAX(0,W918*(1+inputs!$B$33)-MAX(0,inputs!$B$31*(X918-inputs!$B$30)))</f>
        <v>31827.67631361169</v>
      </c>
      <c r="Z918" s="19">
        <f>IF(inputs!$B$27="YES",MAX(0,inputs!$B$31*(X918-inputs!$B$30)),0)</f>
        <v>0</v>
      </c>
      <c r="AA918" s="3">
        <f t="shared" si="61"/>
        <v>32530.25</v>
      </c>
      <c r="AB918" s="1">
        <f t="shared" si="62"/>
        <v>0.42</v>
      </c>
      <c r="AC918" s="8">
        <f t="shared" si="59"/>
        <v>59069.75</v>
      </c>
    </row>
    <row r="919" spans="1:29" x14ac:dyDescent="0.2">
      <c r="A919" s="11">
        <f t="shared" si="60"/>
        <v>91700</v>
      </c>
      <c r="B919" s="15">
        <f>inputs!$C$3-MAX(0,MIN((calculations!A919-inputs!$B$8)*0.5,inputs!$C$3))+IF(AND(inputs!$B$23="YES",A919&lt;=inputs!$B$25),inputs!$B$24,0)</f>
        <v>12570</v>
      </c>
      <c r="C919" s="15">
        <f>MAX(0,MIN(A919-B919,inputs!$C$4)*inputs!$B$3)</f>
        <v>7540</v>
      </c>
      <c r="D919" s="16">
        <f>MAX(0,(MIN(A919,inputs!$C$5)-(inputs!$C$4+B919))*inputs!$B$4)</f>
        <v>16572</v>
      </c>
      <c r="E919" s="16">
        <f>MAX(0, (calculations!A919-inputs!$C$5)*inputs!$B$5)</f>
        <v>0</v>
      </c>
      <c r="F919" s="19">
        <f>MAX(0,inputs!$B$13*(MIN(calculations!A919,inputs!$C$14)-inputs!$C$13))+MAX(0,inputs!$B$14*(calculations!A919-inputs!$C$14))</f>
        <v>5823.85</v>
      </c>
      <c r="G919" s="22">
        <f>MAX(MIN((calculations!A919-inputs!$B$21)/10000,100%),0) * inputs!$B$18</f>
        <v>2636.4</v>
      </c>
      <c r="H919" s="24">
        <f>MIN(inputs!$B$32,A919)</f>
        <v>20000</v>
      </c>
      <c r="I919" s="24">
        <f>inputs!$B$29*(1+inputs!$B$33)-MAX(0,inputs!$B$31*(H919-inputs!$B$30))</f>
        <v>46486.999999999993</v>
      </c>
      <c r="J919" s="19">
        <f>$H919+(INT(COLUMN(J$1)/2) - 5) * ($A919-$H919)/9</f>
        <v>20000</v>
      </c>
      <c r="K919" s="24">
        <f>MAX(0,I919*(1+inputs!$B$33)-MAX(0,inputs!$B$31*(J919-inputs!$B$30)))</f>
        <v>47184.304999999986</v>
      </c>
      <c r="L919" s="19">
        <f>$H919+(INT(COLUMN(L$1)/2) - 5) * ($A919-$H919)/9</f>
        <v>27966.666666666668</v>
      </c>
      <c r="M919" s="24">
        <f>MAX(0,K919*(1+inputs!$B$33)-MAX(0,inputs!$B$31*(L919-inputs!$B$30)))</f>
        <v>47191.629574999977</v>
      </c>
      <c r="N919" s="19">
        <f>$H919+(INT(COLUMN(N$1)/2) - 5) * ($A919-$H919)/9</f>
        <v>35933.333333333336</v>
      </c>
      <c r="O919" s="24">
        <f>MAX(0,M919*(1+inputs!$B$33)-MAX(0,inputs!$B$31*(N919-inputs!$B$30)))</f>
        <v>46482.064018624973</v>
      </c>
      <c r="P919" s="19">
        <f>$H919+(INT(COLUMN(P$1)/2) - 5) * ($A919-$H919)/9</f>
        <v>43900</v>
      </c>
      <c r="Q919" s="24">
        <f>MAX(0,O919*(1+inputs!$B$33)-MAX(0,inputs!$B$31*(P919-inputs!$B$30)))</f>
        <v>45044.854978904339</v>
      </c>
      <c r="R919" s="19">
        <f>$H919+(INT(COLUMN(R$1)/2) - 5) * ($A919-$H919)/9</f>
        <v>51866.666666666672</v>
      </c>
      <c r="S919" s="24">
        <f>MAX(0,Q919*(1+inputs!$B$33)-MAX(0,inputs!$B$31*(R919-inputs!$B$30)))</f>
        <v>42869.0878035879</v>
      </c>
      <c r="T919" s="19">
        <f>$H919+(INT(COLUMN(T$1)/2) - 5) * ($A919-$H919)/9</f>
        <v>59833.333333333336</v>
      </c>
      <c r="U919" s="24">
        <f>MAX(0,S919*(1+inputs!$B$33)-MAX(0,inputs!$B$31*(T919-inputs!$B$30)))</f>
        <v>39943.684120641708</v>
      </c>
      <c r="V919" s="19">
        <f>$H919+(INT(COLUMN(V$1)/2) - 5) * ($A919-$H919)/9</f>
        <v>67800</v>
      </c>
      <c r="W919" s="24">
        <f>MAX(0,U919*(1+inputs!$B$33)-MAX(0,inputs!$B$31*(V919-inputs!$B$30)))</f>
        <v>36257.399382451331</v>
      </c>
      <c r="X919" s="19">
        <f>$H919+(INT(COLUMN(X$1)/2) - 5) * ($A919-$H919)/9</f>
        <v>75766.666666666657</v>
      </c>
      <c r="Y919" s="24">
        <f>MAX(0,W919*(1+inputs!$B$33)-MAX(0,inputs!$B$31*(X919-inputs!$B$30)))</f>
        <v>31798.820373188097</v>
      </c>
      <c r="Z919" s="19">
        <f>IF(inputs!$B$27="YES",MAX(0,inputs!$B$31*(X919-inputs!$B$30)),0)</f>
        <v>0</v>
      </c>
      <c r="AA919" s="3">
        <f t="shared" si="61"/>
        <v>32572.25</v>
      </c>
      <c r="AB919" s="1">
        <f t="shared" si="62"/>
        <v>0.42</v>
      </c>
      <c r="AC919" s="8">
        <f t="shared" si="59"/>
        <v>59127.75</v>
      </c>
    </row>
    <row r="920" spans="1:29" x14ac:dyDescent="0.2">
      <c r="A920" s="11">
        <f t="shared" si="60"/>
        <v>91800</v>
      </c>
      <c r="B920" s="15">
        <f>inputs!$C$3-MAX(0,MIN((calculations!A920-inputs!$B$8)*0.5,inputs!$C$3))+IF(AND(inputs!$B$23="YES",A920&lt;=inputs!$B$25),inputs!$B$24,0)</f>
        <v>12570</v>
      </c>
      <c r="C920" s="15">
        <f>MAX(0,MIN(A920-B920,inputs!$C$4)*inputs!$B$3)</f>
        <v>7540</v>
      </c>
      <c r="D920" s="16">
        <f>MAX(0,(MIN(A920,inputs!$C$5)-(inputs!$C$4+B920))*inputs!$B$4)</f>
        <v>16612</v>
      </c>
      <c r="E920" s="16">
        <f>MAX(0, (calculations!A920-inputs!$C$5)*inputs!$B$5)</f>
        <v>0</v>
      </c>
      <c r="F920" s="19">
        <f>MAX(0,inputs!$B$13*(MIN(calculations!A920,inputs!$C$14)-inputs!$C$13))+MAX(0,inputs!$B$14*(calculations!A920-inputs!$C$14))</f>
        <v>5825.85</v>
      </c>
      <c r="G920" s="22">
        <f>MAX(MIN((calculations!A920-inputs!$B$21)/10000,100%),0) * inputs!$B$18</f>
        <v>2636.4</v>
      </c>
      <c r="H920" s="24">
        <f>MIN(inputs!$B$32,A920)</f>
        <v>20000</v>
      </c>
      <c r="I920" s="24">
        <f>inputs!$B$29*(1+inputs!$B$33)-MAX(0,inputs!$B$31*(H920-inputs!$B$30))</f>
        <v>46486.999999999993</v>
      </c>
      <c r="J920" s="19">
        <f>$H920+(INT(COLUMN(J$1)/2) - 5) * ($A920-$H920)/9</f>
        <v>20000</v>
      </c>
      <c r="K920" s="24">
        <f>MAX(0,I920*(1+inputs!$B$33)-MAX(0,inputs!$B$31*(J920-inputs!$B$30)))</f>
        <v>47184.304999999986</v>
      </c>
      <c r="L920" s="19">
        <f>$H920+(INT(COLUMN(L$1)/2) - 5) * ($A920-$H920)/9</f>
        <v>27977.777777777777</v>
      </c>
      <c r="M920" s="24">
        <f>MAX(0,K920*(1+inputs!$B$33)-MAX(0,inputs!$B$31*(L920-inputs!$B$30)))</f>
        <v>47190.629574999977</v>
      </c>
      <c r="N920" s="19">
        <f>$H920+(INT(COLUMN(N$1)/2) - 5) * ($A920-$H920)/9</f>
        <v>35955.555555555555</v>
      </c>
      <c r="O920" s="24">
        <f>MAX(0,M920*(1+inputs!$B$33)-MAX(0,inputs!$B$31*(N920-inputs!$B$30)))</f>
        <v>46479.049018624974</v>
      </c>
      <c r="P920" s="19">
        <f>$H920+(INT(COLUMN(P$1)/2) - 5) * ($A920-$H920)/9</f>
        <v>43933.333333333328</v>
      </c>
      <c r="Q920" s="24">
        <f>MAX(0,O920*(1+inputs!$B$33)-MAX(0,inputs!$B$31*(P920-inputs!$B$30)))</f>
        <v>45038.794753904338</v>
      </c>
      <c r="R920" s="19">
        <f>$H920+(INT(COLUMN(R$1)/2) - 5) * ($A920-$H920)/9</f>
        <v>51911.111111111109</v>
      </c>
      <c r="S920" s="24">
        <f>MAX(0,Q920*(1+inputs!$B$33)-MAX(0,inputs!$B$31*(R920-inputs!$B$30)))</f>
        <v>42858.936675212899</v>
      </c>
      <c r="T920" s="19">
        <f>$H920+(INT(COLUMN(T$1)/2) - 5) * ($A920-$H920)/9</f>
        <v>59888.888888888891</v>
      </c>
      <c r="U920" s="24">
        <f>MAX(0,S920*(1+inputs!$B$33)-MAX(0,inputs!$B$31*(T920-inputs!$B$30)))</f>
        <v>39928.380725341085</v>
      </c>
      <c r="V920" s="19">
        <f>$H920+(INT(COLUMN(V$1)/2) - 5) * ($A920-$H920)/9</f>
        <v>67866.666666666657</v>
      </c>
      <c r="W920" s="24">
        <f>MAX(0,U920*(1+inputs!$B$33)-MAX(0,inputs!$B$31*(V920-inputs!$B$30)))</f>
        <v>36235.8664362212</v>
      </c>
      <c r="X920" s="19">
        <f>$H920+(INT(COLUMN(X$1)/2) - 5) * ($A920-$H920)/9</f>
        <v>75844.444444444438</v>
      </c>
      <c r="Y920" s="24">
        <f>MAX(0,W920*(1+inputs!$B$33)-MAX(0,inputs!$B$31*(X920-inputs!$B$30)))</f>
        <v>31769.964432764518</v>
      </c>
      <c r="Z920" s="19">
        <f>IF(inputs!$B$27="YES",MAX(0,inputs!$B$31*(X920-inputs!$B$30)),0)</f>
        <v>0</v>
      </c>
      <c r="AA920" s="3">
        <f t="shared" si="61"/>
        <v>32614.25</v>
      </c>
      <c r="AB920" s="1">
        <f t="shared" si="62"/>
        <v>0.42</v>
      </c>
      <c r="AC920" s="8">
        <f t="shared" si="59"/>
        <v>59185.75</v>
      </c>
    </row>
    <row r="921" spans="1:29" x14ac:dyDescent="0.2">
      <c r="A921" s="11">
        <f t="shared" si="60"/>
        <v>91900</v>
      </c>
      <c r="B921" s="15">
        <f>inputs!$C$3-MAX(0,MIN((calculations!A921-inputs!$B$8)*0.5,inputs!$C$3))+IF(AND(inputs!$B$23="YES",A921&lt;=inputs!$B$25),inputs!$B$24,0)</f>
        <v>12570</v>
      </c>
      <c r="C921" s="15">
        <f>MAX(0,MIN(A921-B921,inputs!$C$4)*inputs!$B$3)</f>
        <v>7540</v>
      </c>
      <c r="D921" s="16">
        <f>MAX(0,(MIN(A921,inputs!$C$5)-(inputs!$C$4+B921))*inputs!$B$4)</f>
        <v>16652</v>
      </c>
      <c r="E921" s="16">
        <f>MAX(0, (calculations!A921-inputs!$C$5)*inputs!$B$5)</f>
        <v>0</v>
      </c>
      <c r="F921" s="19">
        <f>MAX(0,inputs!$B$13*(MIN(calculations!A921,inputs!$C$14)-inputs!$C$13))+MAX(0,inputs!$B$14*(calculations!A921-inputs!$C$14))</f>
        <v>5827.85</v>
      </c>
      <c r="G921" s="22">
        <f>MAX(MIN((calculations!A921-inputs!$B$21)/10000,100%),0) * inputs!$B$18</f>
        <v>2636.4</v>
      </c>
      <c r="H921" s="24">
        <f>MIN(inputs!$B$32,A921)</f>
        <v>20000</v>
      </c>
      <c r="I921" s="24">
        <f>inputs!$B$29*(1+inputs!$B$33)-MAX(0,inputs!$B$31*(H921-inputs!$B$30))</f>
        <v>46486.999999999993</v>
      </c>
      <c r="J921" s="19">
        <f>$H921+(INT(COLUMN(J$1)/2) - 5) * ($A921-$H921)/9</f>
        <v>20000</v>
      </c>
      <c r="K921" s="24">
        <f>MAX(0,I921*(1+inputs!$B$33)-MAX(0,inputs!$B$31*(J921-inputs!$B$30)))</f>
        <v>47184.304999999986</v>
      </c>
      <c r="L921" s="19">
        <f>$H921+(INT(COLUMN(L$1)/2) - 5) * ($A921-$H921)/9</f>
        <v>27988.888888888891</v>
      </c>
      <c r="M921" s="24">
        <f>MAX(0,K921*(1+inputs!$B$33)-MAX(0,inputs!$B$31*(L921-inputs!$B$30)))</f>
        <v>47189.629574999977</v>
      </c>
      <c r="N921" s="19">
        <f>$H921+(INT(COLUMN(N$1)/2) - 5) * ($A921-$H921)/9</f>
        <v>35977.777777777781</v>
      </c>
      <c r="O921" s="24">
        <f>MAX(0,M921*(1+inputs!$B$33)-MAX(0,inputs!$B$31*(N921-inputs!$B$30)))</f>
        <v>46476.034018624967</v>
      </c>
      <c r="P921" s="19">
        <f>$H921+(INT(COLUMN(P$1)/2) - 5) * ($A921-$H921)/9</f>
        <v>43966.666666666672</v>
      </c>
      <c r="Q921" s="24">
        <f>MAX(0,O921*(1+inputs!$B$33)-MAX(0,inputs!$B$31*(P921-inputs!$B$30)))</f>
        <v>45032.734528904337</v>
      </c>
      <c r="R921" s="19">
        <f>$H921+(INT(COLUMN(R$1)/2) - 5) * ($A921-$H921)/9</f>
        <v>51955.555555555555</v>
      </c>
      <c r="S921" s="24">
        <f>MAX(0,Q921*(1+inputs!$B$33)-MAX(0,inputs!$B$31*(R921-inputs!$B$30)))</f>
        <v>42848.785546837898</v>
      </c>
      <c r="T921" s="19">
        <f>$H921+(INT(COLUMN(T$1)/2) - 5) * ($A921-$H921)/9</f>
        <v>59944.444444444445</v>
      </c>
      <c r="U921" s="24">
        <f>MAX(0,S921*(1+inputs!$B$33)-MAX(0,inputs!$B$31*(T921-inputs!$B$30)))</f>
        <v>39913.077330040462</v>
      </c>
      <c r="V921" s="19">
        <f>$H921+(INT(COLUMN(V$1)/2) - 5) * ($A921-$H921)/9</f>
        <v>67933.333333333343</v>
      </c>
      <c r="W921" s="24">
        <f>MAX(0,U921*(1+inputs!$B$33)-MAX(0,inputs!$B$31*(V921-inputs!$B$30)))</f>
        <v>36214.333489991062</v>
      </c>
      <c r="X921" s="19">
        <f>$H921+(INT(COLUMN(X$1)/2) - 5) * ($A921-$H921)/9</f>
        <v>75922.222222222219</v>
      </c>
      <c r="Y921" s="24">
        <f>MAX(0,W921*(1+inputs!$B$33)-MAX(0,inputs!$B$31*(X921-inputs!$B$30)))</f>
        <v>31741.108492340925</v>
      </c>
      <c r="Z921" s="19">
        <f>IF(inputs!$B$27="YES",MAX(0,inputs!$B$31*(X921-inputs!$B$30)),0)</f>
        <v>0</v>
      </c>
      <c r="AA921" s="3">
        <f t="shared" si="61"/>
        <v>32656.25</v>
      </c>
      <c r="AB921" s="1">
        <f t="shared" si="62"/>
        <v>0.42</v>
      </c>
      <c r="AC921" s="8">
        <f t="shared" si="59"/>
        <v>59243.75</v>
      </c>
    </row>
    <row r="922" spans="1:29" x14ac:dyDescent="0.2">
      <c r="A922" s="11">
        <f t="shared" si="60"/>
        <v>92000</v>
      </c>
      <c r="B922" s="15">
        <f>inputs!$C$3-MAX(0,MIN((calculations!A922-inputs!$B$8)*0.5,inputs!$C$3))+IF(AND(inputs!$B$23="YES",A922&lt;=inputs!$B$25),inputs!$B$24,0)</f>
        <v>12570</v>
      </c>
      <c r="C922" s="15">
        <f>MAX(0,MIN(A922-B922,inputs!$C$4)*inputs!$B$3)</f>
        <v>7540</v>
      </c>
      <c r="D922" s="16">
        <f>MAX(0,(MIN(A922,inputs!$C$5)-(inputs!$C$4+B922))*inputs!$B$4)</f>
        <v>16692</v>
      </c>
      <c r="E922" s="16">
        <f>MAX(0, (calculations!A922-inputs!$C$5)*inputs!$B$5)</f>
        <v>0</v>
      </c>
      <c r="F922" s="19">
        <f>MAX(0,inputs!$B$13*(MIN(calculations!A922,inputs!$C$14)-inputs!$C$13))+MAX(0,inputs!$B$14*(calculations!A922-inputs!$C$14))</f>
        <v>5829.85</v>
      </c>
      <c r="G922" s="22">
        <f>MAX(MIN((calculations!A922-inputs!$B$21)/10000,100%),0) * inputs!$B$18</f>
        <v>2636.4</v>
      </c>
      <c r="H922" s="24">
        <f>MIN(inputs!$B$32,A922)</f>
        <v>20000</v>
      </c>
      <c r="I922" s="24">
        <f>inputs!$B$29*(1+inputs!$B$33)-MAX(0,inputs!$B$31*(H922-inputs!$B$30))</f>
        <v>46486.999999999993</v>
      </c>
      <c r="J922" s="19">
        <f>$H922+(INT(COLUMN(J$1)/2) - 5) * ($A922-$H922)/9</f>
        <v>20000</v>
      </c>
      <c r="K922" s="24">
        <f>MAX(0,I922*(1+inputs!$B$33)-MAX(0,inputs!$B$31*(J922-inputs!$B$30)))</f>
        <v>47184.304999999986</v>
      </c>
      <c r="L922" s="19">
        <f>$H922+(INT(COLUMN(L$1)/2) - 5) * ($A922-$H922)/9</f>
        <v>28000</v>
      </c>
      <c r="M922" s="24">
        <f>MAX(0,K922*(1+inputs!$B$33)-MAX(0,inputs!$B$31*(L922-inputs!$B$30)))</f>
        <v>47188.629574999977</v>
      </c>
      <c r="N922" s="19">
        <f>$H922+(INT(COLUMN(N$1)/2) - 5) * ($A922-$H922)/9</f>
        <v>36000</v>
      </c>
      <c r="O922" s="24">
        <f>MAX(0,M922*(1+inputs!$B$33)-MAX(0,inputs!$B$31*(N922-inputs!$B$30)))</f>
        <v>46473.019018624967</v>
      </c>
      <c r="P922" s="19">
        <f>$H922+(INT(COLUMN(P$1)/2) - 5) * ($A922-$H922)/9</f>
        <v>44000</v>
      </c>
      <c r="Q922" s="24">
        <f>MAX(0,O922*(1+inputs!$B$33)-MAX(0,inputs!$B$31*(P922-inputs!$B$30)))</f>
        <v>45026.674303904336</v>
      </c>
      <c r="R922" s="19">
        <f>$H922+(INT(COLUMN(R$1)/2) - 5) * ($A922-$H922)/9</f>
        <v>52000</v>
      </c>
      <c r="S922" s="24">
        <f>MAX(0,Q922*(1+inputs!$B$33)-MAX(0,inputs!$B$31*(R922-inputs!$B$30)))</f>
        <v>42838.634418462891</v>
      </c>
      <c r="T922" s="19">
        <f>$H922+(INT(COLUMN(T$1)/2) - 5) * ($A922-$H922)/9</f>
        <v>60000</v>
      </c>
      <c r="U922" s="24">
        <f>MAX(0,S922*(1+inputs!$B$33)-MAX(0,inputs!$B$31*(T922-inputs!$B$30)))</f>
        <v>39897.773934739831</v>
      </c>
      <c r="V922" s="19">
        <f>$H922+(INT(COLUMN(V$1)/2) - 5) * ($A922-$H922)/9</f>
        <v>68000</v>
      </c>
      <c r="W922" s="24">
        <f>MAX(0,U922*(1+inputs!$B$33)-MAX(0,inputs!$B$31*(V922-inputs!$B$30)))</f>
        <v>36192.800543760924</v>
      </c>
      <c r="X922" s="19">
        <f>$H922+(INT(COLUMN(X$1)/2) - 5) * ($A922-$H922)/9</f>
        <v>76000</v>
      </c>
      <c r="Y922" s="24">
        <f>MAX(0,W922*(1+inputs!$B$33)-MAX(0,inputs!$B$31*(X922-inputs!$B$30)))</f>
        <v>31712.25255191734</v>
      </c>
      <c r="Z922" s="19">
        <f>IF(inputs!$B$27="YES",MAX(0,inputs!$B$31*(X922-inputs!$B$30)),0)</f>
        <v>0</v>
      </c>
      <c r="AA922" s="3">
        <f t="shared" si="61"/>
        <v>32698.25</v>
      </c>
      <c r="AB922" s="1">
        <f t="shared" si="62"/>
        <v>0.42</v>
      </c>
      <c r="AC922" s="8">
        <f t="shared" si="59"/>
        <v>59301.75</v>
      </c>
    </row>
    <row r="923" spans="1:29" x14ac:dyDescent="0.2">
      <c r="A923" s="11">
        <f t="shared" si="60"/>
        <v>92100</v>
      </c>
      <c r="B923" s="15">
        <f>inputs!$C$3-MAX(0,MIN((calculations!A923-inputs!$B$8)*0.5,inputs!$C$3))+IF(AND(inputs!$B$23="YES",A923&lt;=inputs!$B$25),inputs!$B$24,0)</f>
        <v>12570</v>
      </c>
      <c r="C923" s="15">
        <f>MAX(0,MIN(A923-B923,inputs!$C$4)*inputs!$B$3)</f>
        <v>7540</v>
      </c>
      <c r="D923" s="16">
        <f>MAX(0,(MIN(A923,inputs!$C$5)-(inputs!$C$4+B923))*inputs!$B$4)</f>
        <v>16732</v>
      </c>
      <c r="E923" s="16">
        <f>MAX(0, (calculations!A923-inputs!$C$5)*inputs!$B$5)</f>
        <v>0</v>
      </c>
      <c r="F923" s="19">
        <f>MAX(0,inputs!$B$13*(MIN(calculations!A923,inputs!$C$14)-inputs!$C$13))+MAX(0,inputs!$B$14*(calculations!A923-inputs!$C$14))</f>
        <v>5831.85</v>
      </c>
      <c r="G923" s="22">
        <f>MAX(MIN((calculations!A923-inputs!$B$21)/10000,100%),0) * inputs!$B$18</f>
        <v>2636.4</v>
      </c>
      <c r="H923" s="24">
        <f>MIN(inputs!$B$32,A923)</f>
        <v>20000</v>
      </c>
      <c r="I923" s="24">
        <f>inputs!$B$29*(1+inputs!$B$33)-MAX(0,inputs!$B$31*(H923-inputs!$B$30))</f>
        <v>46486.999999999993</v>
      </c>
      <c r="J923" s="19">
        <f>$H923+(INT(COLUMN(J$1)/2) - 5) * ($A923-$H923)/9</f>
        <v>20000</v>
      </c>
      <c r="K923" s="24">
        <f>MAX(0,I923*(1+inputs!$B$33)-MAX(0,inputs!$B$31*(J923-inputs!$B$30)))</f>
        <v>47184.304999999986</v>
      </c>
      <c r="L923" s="19">
        <f>$H923+(INT(COLUMN(L$1)/2) - 5) * ($A923-$H923)/9</f>
        <v>28011.111111111109</v>
      </c>
      <c r="M923" s="24">
        <f>MAX(0,K923*(1+inputs!$B$33)-MAX(0,inputs!$B$31*(L923-inputs!$B$30)))</f>
        <v>47187.629574999977</v>
      </c>
      <c r="N923" s="19">
        <f>$H923+(INT(COLUMN(N$1)/2) - 5) * ($A923-$H923)/9</f>
        <v>36022.222222222219</v>
      </c>
      <c r="O923" s="24">
        <f>MAX(0,M923*(1+inputs!$B$33)-MAX(0,inputs!$B$31*(N923-inputs!$B$30)))</f>
        <v>46470.004018624968</v>
      </c>
      <c r="P923" s="19">
        <f>$H923+(INT(COLUMN(P$1)/2) - 5) * ($A923-$H923)/9</f>
        <v>44033.333333333328</v>
      </c>
      <c r="Q923" s="24">
        <f>MAX(0,O923*(1+inputs!$B$33)-MAX(0,inputs!$B$31*(P923-inputs!$B$30)))</f>
        <v>45020.614078904335</v>
      </c>
      <c r="R923" s="19">
        <f>$H923+(INT(COLUMN(R$1)/2) - 5) * ($A923-$H923)/9</f>
        <v>52044.444444444445</v>
      </c>
      <c r="S923" s="24">
        <f>MAX(0,Q923*(1+inputs!$B$33)-MAX(0,inputs!$B$31*(R923-inputs!$B$30)))</f>
        <v>42828.48329008789</v>
      </c>
      <c r="T923" s="19">
        <f>$H923+(INT(COLUMN(T$1)/2) - 5) * ($A923-$H923)/9</f>
        <v>60055.555555555555</v>
      </c>
      <c r="U923" s="24">
        <f>MAX(0,S923*(1+inputs!$B$33)-MAX(0,inputs!$B$31*(T923-inputs!$B$30)))</f>
        <v>39882.4705394392</v>
      </c>
      <c r="V923" s="19">
        <f>$H923+(INT(COLUMN(V$1)/2) - 5) * ($A923-$H923)/9</f>
        <v>68066.666666666657</v>
      </c>
      <c r="W923" s="24">
        <f>MAX(0,U923*(1+inputs!$B$33)-MAX(0,inputs!$B$31*(V923-inputs!$B$30)))</f>
        <v>36171.267597530779</v>
      </c>
      <c r="X923" s="19">
        <f>$H923+(INT(COLUMN(X$1)/2) - 5) * ($A923-$H923)/9</f>
        <v>76077.777777777781</v>
      </c>
      <c r="Y923" s="24">
        <f>MAX(0,W923*(1+inputs!$B$33)-MAX(0,inputs!$B$31*(X923-inputs!$B$30)))</f>
        <v>31683.396611493736</v>
      </c>
      <c r="Z923" s="19">
        <f>IF(inputs!$B$27="YES",MAX(0,inputs!$B$31*(X923-inputs!$B$30)),0)</f>
        <v>0</v>
      </c>
      <c r="AA923" s="3">
        <f t="shared" si="61"/>
        <v>32740.25</v>
      </c>
      <c r="AB923" s="1">
        <f t="shared" si="62"/>
        <v>0.42</v>
      </c>
      <c r="AC923" s="8">
        <f t="shared" si="59"/>
        <v>59359.75</v>
      </c>
    </row>
    <row r="924" spans="1:29" x14ac:dyDescent="0.2">
      <c r="A924" s="11">
        <f t="shared" si="60"/>
        <v>92200</v>
      </c>
      <c r="B924" s="15">
        <f>inputs!$C$3-MAX(0,MIN((calculations!A924-inputs!$B$8)*0.5,inputs!$C$3))+IF(AND(inputs!$B$23="YES",A924&lt;=inputs!$B$25),inputs!$B$24,0)</f>
        <v>12570</v>
      </c>
      <c r="C924" s="15">
        <f>MAX(0,MIN(A924-B924,inputs!$C$4)*inputs!$B$3)</f>
        <v>7540</v>
      </c>
      <c r="D924" s="16">
        <f>MAX(0,(MIN(A924,inputs!$C$5)-(inputs!$C$4+B924))*inputs!$B$4)</f>
        <v>16772</v>
      </c>
      <c r="E924" s="16">
        <f>MAX(0, (calculations!A924-inputs!$C$5)*inputs!$B$5)</f>
        <v>0</v>
      </c>
      <c r="F924" s="19">
        <f>MAX(0,inputs!$B$13*(MIN(calculations!A924,inputs!$C$14)-inputs!$C$13))+MAX(0,inputs!$B$14*(calculations!A924-inputs!$C$14))</f>
        <v>5833.85</v>
      </c>
      <c r="G924" s="22">
        <f>MAX(MIN((calculations!A924-inputs!$B$21)/10000,100%),0) * inputs!$B$18</f>
        <v>2636.4</v>
      </c>
      <c r="H924" s="24">
        <f>MIN(inputs!$B$32,A924)</f>
        <v>20000</v>
      </c>
      <c r="I924" s="24">
        <f>inputs!$B$29*(1+inputs!$B$33)-MAX(0,inputs!$B$31*(H924-inputs!$B$30))</f>
        <v>46486.999999999993</v>
      </c>
      <c r="J924" s="19">
        <f>$H924+(INT(COLUMN(J$1)/2) - 5) * ($A924-$H924)/9</f>
        <v>20000</v>
      </c>
      <c r="K924" s="24">
        <f>MAX(0,I924*(1+inputs!$B$33)-MAX(0,inputs!$B$31*(J924-inputs!$B$30)))</f>
        <v>47184.304999999986</v>
      </c>
      <c r="L924" s="19">
        <f>$H924+(INT(COLUMN(L$1)/2) - 5) * ($A924-$H924)/9</f>
        <v>28022.222222222223</v>
      </c>
      <c r="M924" s="24">
        <f>MAX(0,K924*(1+inputs!$B$33)-MAX(0,inputs!$B$31*(L924-inputs!$B$30)))</f>
        <v>47186.629574999977</v>
      </c>
      <c r="N924" s="19">
        <f>$H924+(INT(COLUMN(N$1)/2) - 5) * ($A924-$H924)/9</f>
        <v>36044.444444444445</v>
      </c>
      <c r="O924" s="24">
        <f>MAX(0,M924*(1+inputs!$B$33)-MAX(0,inputs!$B$31*(N924-inputs!$B$30)))</f>
        <v>46466.989018624969</v>
      </c>
      <c r="P924" s="19">
        <f>$H924+(INT(COLUMN(P$1)/2) - 5) * ($A924-$H924)/9</f>
        <v>44066.666666666672</v>
      </c>
      <c r="Q924" s="24">
        <f>MAX(0,O924*(1+inputs!$B$33)-MAX(0,inputs!$B$31*(P924-inputs!$B$30)))</f>
        <v>45014.553853904334</v>
      </c>
      <c r="R924" s="19">
        <f>$H924+(INT(COLUMN(R$1)/2) - 5) * ($A924-$H924)/9</f>
        <v>52088.888888888891</v>
      </c>
      <c r="S924" s="24">
        <f>MAX(0,Q924*(1+inputs!$B$33)-MAX(0,inputs!$B$31*(R924-inputs!$B$30)))</f>
        <v>42818.33216171289</v>
      </c>
      <c r="T924" s="19">
        <f>$H924+(INT(COLUMN(T$1)/2) - 5) * ($A924-$H924)/9</f>
        <v>60111.111111111109</v>
      </c>
      <c r="U924" s="24">
        <f>MAX(0,S924*(1+inputs!$B$33)-MAX(0,inputs!$B$31*(T924-inputs!$B$30)))</f>
        <v>39867.167144138577</v>
      </c>
      <c r="V924" s="19">
        <f>$H924+(INT(COLUMN(V$1)/2) - 5) * ($A924-$H924)/9</f>
        <v>68133.333333333343</v>
      </c>
      <c r="W924" s="24">
        <f>MAX(0,U924*(1+inputs!$B$33)-MAX(0,inputs!$B$31*(V924-inputs!$B$30)))</f>
        <v>36149.734651300649</v>
      </c>
      <c r="X924" s="19">
        <f>$H924+(INT(COLUMN(X$1)/2) - 5) * ($A924-$H924)/9</f>
        <v>76155.555555555562</v>
      </c>
      <c r="Y924" s="24">
        <f>MAX(0,W924*(1+inputs!$B$33)-MAX(0,inputs!$B$31*(X924-inputs!$B$30)))</f>
        <v>31654.54067107015</v>
      </c>
      <c r="Z924" s="19">
        <f>IF(inputs!$B$27="YES",MAX(0,inputs!$B$31*(X924-inputs!$B$30)),0)</f>
        <v>0</v>
      </c>
      <c r="AA924" s="3">
        <f t="shared" si="61"/>
        <v>32782.25</v>
      </c>
      <c r="AB924" s="1">
        <f t="shared" si="62"/>
        <v>0.42</v>
      </c>
      <c r="AC924" s="8">
        <f t="shared" si="59"/>
        <v>59417.75</v>
      </c>
    </row>
    <row r="925" spans="1:29" x14ac:dyDescent="0.2">
      <c r="A925" s="11">
        <f t="shared" si="60"/>
        <v>92300</v>
      </c>
      <c r="B925" s="15">
        <f>inputs!$C$3-MAX(0,MIN((calculations!A925-inputs!$B$8)*0.5,inputs!$C$3))+IF(AND(inputs!$B$23="YES",A925&lt;=inputs!$B$25),inputs!$B$24,0)</f>
        <v>12570</v>
      </c>
      <c r="C925" s="15">
        <f>MAX(0,MIN(A925-B925,inputs!$C$4)*inputs!$B$3)</f>
        <v>7540</v>
      </c>
      <c r="D925" s="16">
        <f>MAX(0,(MIN(A925,inputs!$C$5)-(inputs!$C$4+B925))*inputs!$B$4)</f>
        <v>16812</v>
      </c>
      <c r="E925" s="16">
        <f>MAX(0, (calculations!A925-inputs!$C$5)*inputs!$B$5)</f>
        <v>0</v>
      </c>
      <c r="F925" s="19">
        <f>MAX(0,inputs!$B$13*(MIN(calculations!A925,inputs!$C$14)-inputs!$C$13))+MAX(0,inputs!$B$14*(calculations!A925-inputs!$C$14))</f>
        <v>5835.85</v>
      </c>
      <c r="G925" s="22">
        <f>MAX(MIN((calculations!A925-inputs!$B$21)/10000,100%),0) * inputs!$B$18</f>
        <v>2636.4</v>
      </c>
      <c r="H925" s="24">
        <f>MIN(inputs!$B$32,A925)</f>
        <v>20000</v>
      </c>
      <c r="I925" s="24">
        <f>inputs!$B$29*(1+inputs!$B$33)-MAX(0,inputs!$B$31*(H925-inputs!$B$30))</f>
        <v>46486.999999999993</v>
      </c>
      <c r="J925" s="19">
        <f>$H925+(INT(COLUMN(J$1)/2) - 5) * ($A925-$H925)/9</f>
        <v>20000</v>
      </c>
      <c r="K925" s="24">
        <f>MAX(0,I925*(1+inputs!$B$33)-MAX(0,inputs!$B$31*(J925-inputs!$B$30)))</f>
        <v>47184.304999999986</v>
      </c>
      <c r="L925" s="19">
        <f>$H925+(INT(COLUMN(L$1)/2) - 5) * ($A925-$H925)/9</f>
        <v>28033.333333333332</v>
      </c>
      <c r="M925" s="24">
        <f>MAX(0,K925*(1+inputs!$B$33)-MAX(0,inputs!$B$31*(L925-inputs!$B$30)))</f>
        <v>47185.629574999977</v>
      </c>
      <c r="N925" s="19">
        <f>$H925+(INT(COLUMN(N$1)/2) - 5) * ($A925-$H925)/9</f>
        <v>36066.666666666664</v>
      </c>
      <c r="O925" s="24">
        <f>MAX(0,M925*(1+inputs!$B$33)-MAX(0,inputs!$B$31*(N925-inputs!$B$30)))</f>
        <v>46463.974018624969</v>
      </c>
      <c r="P925" s="19">
        <f>$H925+(INT(COLUMN(P$1)/2) - 5) * ($A925-$H925)/9</f>
        <v>44100</v>
      </c>
      <c r="Q925" s="24">
        <f>MAX(0,O925*(1+inputs!$B$33)-MAX(0,inputs!$B$31*(P925-inputs!$B$30)))</f>
        <v>45008.49362890434</v>
      </c>
      <c r="R925" s="19">
        <f>$H925+(INT(COLUMN(R$1)/2) - 5) * ($A925-$H925)/9</f>
        <v>52133.333333333328</v>
      </c>
      <c r="S925" s="24">
        <f>MAX(0,Q925*(1+inputs!$B$33)-MAX(0,inputs!$B$31*(R925-inputs!$B$30)))</f>
        <v>42808.181033337896</v>
      </c>
      <c r="T925" s="19">
        <f>$H925+(INT(COLUMN(T$1)/2) - 5) * ($A925-$H925)/9</f>
        <v>60166.666666666664</v>
      </c>
      <c r="U925" s="24">
        <f>MAX(0,S925*(1+inputs!$B$33)-MAX(0,inputs!$B$31*(T925-inputs!$B$30)))</f>
        <v>39851.863748837961</v>
      </c>
      <c r="V925" s="19">
        <f>$H925+(INT(COLUMN(V$1)/2) - 5) * ($A925-$H925)/9</f>
        <v>68200</v>
      </c>
      <c r="W925" s="24">
        <f>MAX(0,U925*(1+inputs!$B$33)-MAX(0,inputs!$B$31*(V925-inputs!$B$30)))</f>
        <v>36128.201705070525</v>
      </c>
      <c r="X925" s="19">
        <f>$H925+(INT(COLUMN(X$1)/2) - 5) * ($A925-$H925)/9</f>
        <v>76233.333333333343</v>
      </c>
      <c r="Y925" s="24">
        <f>MAX(0,W925*(1+inputs!$B$33)-MAX(0,inputs!$B$31*(X925-inputs!$B$30)))</f>
        <v>31625.684730646579</v>
      </c>
      <c r="Z925" s="19">
        <f>IF(inputs!$B$27="YES",MAX(0,inputs!$B$31*(X925-inputs!$B$30)),0)</f>
        <v>0</v>
      </c>
      <c r="AA925" s="3">
        <f t="shared" si="61"/>
        <v>32824.25</v>
      </c>
      <c r="AB925" s="1">
        <f t="shared" si="62"/>
        <v>0.42</v>
      </c>
      <c r="AC925" s="8">
        <f t="shared" si="59"/>
        <v>59475.75</v>
      </c>
    </row>
    <row r="926" spans="1:29" x14ac:dyDescent="0.2">
      <c r="A926" s="11">
        <f t="shared" si="60"/>
        <v>92400</v>
      </c>
      <c r="B926" s="15">
        <f>inputs!$C$3-MAX(0,MIN((calculations!A926-inputs!$B$8)*0.5,inputs!$C$3))+IF(AND(inputs!$B$23="YES",A926&lt;=inputs!$B$25),inputs!$B$24,0)</f>
        <v>12570</v>
      </c>
      <c r="C926" s="15">
        <f>MAX(0,MIN(A926-B926,inputs!$C$4)*inputs!$B$3)</f>
        <v>7540</v>
      </c>
      <c r="D926" s="16">
        <f>MAX(0,(MIN(A926,inputs!$C$5)-(inputs!$C$4+B926))*inputs!$B$4)</f>
        <v>16852</v>
      </c>
      <c r="E926" s="16">
        <f>MAX(0, (calculations!A926-inputs!$C$5)*inputs!$B$5)</f>
        <v>0</v>
      </c>
      <c r="F926" s="19">
        <f>MAX(0,inputs!$B$13*(MIN(calculations!A926,inputs!$C$14)-inputs!$C$13))+MAX(0,inputs!$B$14*(calculations!A926-inputs!$C$14))</f>
        <v>5837.85</v>
      </c>
      <c r="G926" s="22">
        <f>MAX(MIN((calculations!A926-inputs!$B$21)/10000,100%),0) * inputs!$B$18</f>
        <v>2636.4</v>
      </c>
      <c r="H926" s="24">
        <f>MIN(inputs!$B$32,A926)</f>
        <v>20000</v>
      </c>
      <c r="I926" s="24">
        <f>inputs!$B$29*(1+inputs!$B$33)-MAX(0,inputs!$B$31*(H926-inputs!$B$30))</f>
        <v>46486.999999999993</v>
      </c>
      <c r="J926" s="19">
        <f>$H926+(INT(COLUMN(J$1)/2) - 5) * ($A926-$H926)/9</f>
        <v>20000</v>
      </c>
      <c r="K926" s="24">
        <f>MAX(0,I926*(1+inputs!$B$33)-MAX(0,inputs!$B$31*(J926-inputs!$B$30)))</f>
        <v>47184.304999999986</v>
      </c>
      <c r="L926" s="19">
        <f>$H926+(INT(COLUMN(L$1)/2) - 5) * ($A926-$H926)/9</f>
        <v>28044.444444444445</v>
      </c>
      <c r="M926" s="24">
        <f>MAX(0,K926*(1+inputs!$B$33)-MAX(0,inputs!$B$31*(L926-inputs!$B$30)))</f>
        <v>47184.629574999977</v>
      </c>
      <c r="N926" s="19">
        <f>$H926+(INT(COLUMN(N$1)/2) - 5) * ($A926-$H926)/9</f>
        <v>36088.888888888891</v>
      </c>
      <c r="O926" s="24">
        <f>MAX(0,M926*(1+inputs!$B$33)-MAX(0,inputs!$B$31*(N926-inputs!$B$30)))</f>
        <v>46460.95901862497</v>
      </c>
      <c r="P926" s="19">
        <f>$H926+(INT(COLUMN(P$1)/2) - 5) * ($A926-$H926)/9</f>
        <v>44133.333333333328</v>
      </c>
      <c r="Q926" s="24">
        <f>MAX(0,O926*(1+inputs!$B$33)-MAX(0,inputs!$B$31*(P926-inputs!$B$30)))</f>
        <v>45002.433403904339</v>
      </c>
      <c r="R926" s="19">
        <f>$H926+(INT(COLUMN(R$1)/2) - 5) * ($A926-$H926)/9</f>
        <v>52177.777777777781</v>
      </c>
      <c r="S926" s="24">
        <f>MAX(0,Q926*(1+inputs!$B$33)-MAX(0,inputs!$B$31*(R926-inputs!$B$30)))</f>
        <v>42798.029904962896</v>
      </c>
      <c r="T926" s="19">
        <f>$H926+(INT(COLUMN(T$1)/2) - 5) * ($A926-$H926)/9</f>
        <v>60222.222222222219</v>
      </c>
      <c r="U926" s="24">
        <f>MAX(0,S926*(1+inputs!$B$33)-MAX(0,inputs!$B$31*(T926-inputs!$B$30)))</f>
        <v>39836.56035353733</v>
      </c>
      <c r="V926" s="19">
        <f>$H926+(INT(COLUMN(V$1)/2) - 5) * ($A926-$H926)/9</f>
        <v>68266.666666666657</v>
      </c>
      <c r="W926" s="24">
        <f>MAX(0,U926*(1+inputs!$B$33)-MAX(0,inputs!$B$31*(V926-inputs!$B$30)))</f>
        <v>36106.668758840387</v>
      </c>
      <c r="X926" s="19">
        <f>$H926+(INT(COLUMN(X$1)/2) - 5) * ($A926-$H926)/9</f>
        <v>76311.111111111109</v>
      </c>
      <c r="Y926" s="24">
        <f>MAX(0,W926*(1+inputs!$B$33)-MAX(0,inputs!$B$31*(X926-inputs!$B$30)))</f>
        <v>31596.828790222989</v>
      </c>
      <c r="Z926" s="19">
        <f>IF(inputs!$B$27="YES",MAX(0,inputs!$B$31*(X926-inputs!$B$30)),0)</f>
        <v>0</v>
      </c>
      <c r="AA926" s="3">
        <f t="shared" si="61"/>
        <v>32866.25</v>
      </c>
      <c r="AB926" s="1">
        <f t="shared" si="62"/>
        <v>0.42</v>
      </c>
      <c r="AC926" s="8">
        <f t="shared" si="59"/>
        <v>59533.75</v>
      </c>
    </row>
    <row r="927" spans="1:29" x14ac:dyDescent="0.2">
      <c r="A927" s="11">
        <f t="shared" si="60"/>
        <v>92500</v>
      </c>
      <c r="B927" s="15">
        <f>inputs!$C$3-MAX(0,MIN((calculations!A927-inputs!$B$8)*0.5,inputs!$C$3))+IF(AND(inputs!$B$23="YES",A927&lt;=inputs!$B$25),inputs!$B$24,0)</f>
        <v>12570</v>
      </c>
      <c r="C927" s="15">
        <f>MAX(0,MIN(A927-B927,inputs!$C$4)*inputs!$B$3)</f>
        <v>7540</v>
      </c>
      <c r="D927" s="16">
        <f>MAX(0,(MIN(A927,inputs!$C$5)-(inputs!$C$4+B927))*inputs!$B$4)</f>
        <v>16892</v>
      </c>
      <c r="E927" s="16">
        <f>MAX(0, (calculations!A927-inputs!$C$5)*inputs!$B$5)</f>
        <v>0</v>
      </c>
      <c r="F927" s="19">
        <f>MAX(0,inputs!$B$13*(MIN(calculations!A927,inputs!$C$14)-inputs!$C$13))+MAX(0,inputs!$B$14*(calculations!A927-inputs!$C$14))</f>
        <v>5839.85</v>
      </c>
      <c r="G927" s="22">
        <f>MAX(MIN((calculations!A927-inputs!$B$21)/10000,100%),0) * inputs!$B$18</f>
        <v>2636.4</v>
      </c>
      <c r="H927" s="24">
        <f>MIN(inputs!$B$32,A927)</f>
        <v>20000</v>
      </c>
      <c r="I927" s="24">
        <f>inputs!$B$29*(1+inputs!$B$33)-MAX(0,inputs!$B$31*(H927-inputs!$B$30))</f>
        <v>46486.999999999993</v>
      </c>
      <c r="J927" s="19">
        <f>$H927+(INT(COLUMN(J$1)/2) - 5) * ($A927-$H927)/9</f>
        <v>20000</v>
      </c>
      <c r="K927" s="24">
        <f>MAX(0,I927*(1+inputs!$B$33)-MAX(0,inputs!$B$31*(J927-inputs!$B$30)))</f>
        <v>47184.304999999986</v>
      </c>
      <c r="L927" s="19">
        <f>$H927+(INT(COLUMN(L$1)/2) - 5) * ($A927-$H927)/9</f>
        <v>28055.555555555555</v>
      </c>
      <c r="M927" s="24">
        <f>MAX(0,K927*(1+inputs!$B$33)-MAX(0,inputs!$B$31*(L927-inputs!$B$30)))</f>
        <v>47183.629574999977</v>
      </c>
      <c r="N927" s="19">
        <f>$H927+(INT(COLUMN(N$1)/2) - 5) * ($A927-$H927)/9</f>
        <v>36111.111111111109</v>
      </c>
      <c r="O927" s="24">
        <f>MAX(0,M927*(1+inputs!$B$33)-MAX(0,inputs!$B$31*(N927-inputs!$B$30)))</f>
        <v>46457.94401862497</v>
      </c>
      <c r="P927" s="19">
        <f>$H927+(INT(COLUMN(P$1)/2) - 5) * ($A927-$H927)/9</f>
        <v>44166.666666666672</v>
      </c>
      <c r="Q927" s="24">
        <f>MAX(0,O927*(1+inputs!$B$33)-MAX(0,inputs!$B$31*(P927-inputs!$B$30)))</f>
        <v>44996.373178904338</v>
      </c>
      <c r="R927" s="19">
        <f>$H927+(INT(COLUMN(R$1)/2) - 5) * ($A927-$H927)/9</f>
        <v>52222.222222222219</v>
      </c>
      <c r="S927" s="24">
        <f>MAX(0,Q927*(1+inputs!$B$33)-MAX(0,inputs!$B$31*(R927-inputs!$B$30)))</f>
        <v>42787.878776587895</v>
      </c>
      <c r="T927" s="19">
        <f>$H927+(INT(COLUMN(T$1)/2) - 5) * ($A927-$H927)/9</f>
        <v>60277.777777777781</v>
      </c>
      <c r="U927" s="24">
        <f>MAX(0,S927*(1+inputs!$B$33)-MAX(0,inputs!$B$31*(T927-inputs!$B$30)))</f>
        <v>39821.256958236707</v>
      </c>
      <c r="V927" s="19">
        <f>$H927+(INT(COLUMN(V$1)/2) - 5) * ($A927-$H927)/9</f>
        <v>68333.333333333343</v>
      </c>
      <c r="W927" s="24">
        <f>MAX(0,U927*(1+inputs!$B$33)-MAX(0,inputs!$B$31*(V927-inputs!$B$30)))</f>
        <v>36085.13581261025</v>
      </c>
      <c r="X927" s="19">
        <f>$H927+(INT(COLUMN(X$1)/2) - 5) * ($A927-$H927)/9</f>
        <v>76388.888888888891</v>
      </c>
      <c r="Y927" s="24">
        <f>MAX(0,W927*(1+inputs!$B$33)-MAX(0,inputs!$B$31*(X927-inputs!$B$30)))</f>
        <v>31567.972849799404</v>
      </c>
      <c r="Z927" s="19">
        <f>IF(inputs!$B$27="YES",MAX(0,inputs!$B$31*(X927-inputs!$B$30)),0)</f>
        <v>0</v>
      </c>
      <c r="AA927" s="3">
        <f t="shared" si="61"/>
        <v>32908.25</v>
      </c>
      <c r="AB927" s="1">
        <f t="shared" si="62"/>
        <v>0.42</v>
      </c>
      <c r="AC927" s="8">
        <f t="shared" si="59"/>
        <v>59591.75</v>
      </c>
    </row>
    <row r="928" spans="1:29" x14ac:dyDescent="0.2">
      <c r="A928" s="11">
        <f t="shared" si="60"/>
        <v>92600</v>
      </c>
      <c r="B928" s="15">
        <f>inputs!$C$3-MAX(0,MIN((calculations!A928-inputs!$B$8)*0.5,inputs!$C$3))+IF(AND(inputs!$B$23="YES",A928&lt;=inputs!$B$25),inputs!$B$24,0)</f>
        <v>12570</v>
      </c>
      <c r="C928" s="15">
        <f>MAX(0,MIN(A928-B928,inputs!$C$4)*inputs!$B$3)</f>
        <v>7540</v>
      </c>
      <c r="D928" s="16">
        <f>MAX(0,(MIN(A928,inputs!$C$5)-(inputs!$C$4+B928))*inputs!$B$4)</f>
        <v>16932</v>
      </c>
      <c r="E928" s="16">
        <f>MAX(0, (calculations!A928-inputs!$C$5)*inputs!$B$5)</f>
        <v>0</v>
      </c>
      <c r="F928" s="19">
        <f>MAX(0,inputs!$B$13*(MIN(calculations!A928,inputs!$C$14)-inputs!$C$13))+MAX(0,inputs!$B$14*(calculations!A928-inputs!$C$14))</f>
        <v>5841.85</v>
      </c>
      <c r="G928" s="22">
        <f>MAX(MIN((calculations!A928-inputs!$B$21)/10000,100%),0) * inputs!$B$18</f>
        <v>2636.4</v>
      </c>
      <c r="H928" s="24">
        <f>MIN(inputs!$B$32,A928)</f>
        <v>20000</v>
      </c>
      <c r="I928" s="24">
        <f>inputs!$B$29*(1+inputs!$B$33)-MAX(0,inputs!$B$31*(H928-inputs!$B$30))</f>
        <v>46486.999999999993</v>
      </c>
      <c r="J928" s="19">
        <f>$H928+(INT(COLUMN(J$1)/2) - 5) * ($A928-$H928)/9</f>
        <v>20000</v>
      </c>
      <c r="K928" s="24">
        <f>MAX(0,I928*(1+inputs!$B$33)-MAX(0,inputs!$B$31*(J928-inputs!$B$30)))</f>
        <v>47184.304999999986</v>
      </c>
      <c r="L928" s="19">
        <f>$H928+(INT(COLUMN(L$1)/2) - 5) * ($A928-$H928)/9</f>
        <v>28066.666666666668</v>
      </c>
      <c r="M928" s="24">
        <f>MAX(0,K928*(1+inputs!$B$33)-MAX(0,inputs!$B$31*(L928-inputs!$B$30)))</f>
        <v>47182.629574999977</v>
      </c>
      <c r="N928" s="19">
        <f>$H928+(INT(COLUMN(N$1)/2) - 5) * ($A928-$H928)/9</f>
        <v>36133.333333333336</v>
      </c>
      <c r="O928" s="24">
        <f>MAX(0,M928*(1+inputs!$B$33)-MAX(0,inputs!$B$31*(N928-inputs!$B$30)))</f>
        <v>46454.929018624971</v>
      </c>
      <c r="P928" s="19">
        <f>$H928+(INT(COLUMN(P$1)/2) - 5) * ($A928-$H928)/9</f>
        <v>44200</v>
      </c>
      <c r="Q928" s="24">
        <f>MAX(0,O928*(1+inputs!$B$33)-MAX(0,inputs!$B$31*(P928-inputs!$B$30)))</f>
        <v>44990.312953904337</v>
      </c>
      <c r="R928" s="19">
        <f>$H928+(INT(COLUMN(R$1)/2) - 5) * ($A928-$H928)/9</f>
        <v>52266.666666666672</v>
      </c>
      <c r="S928" s="24">
        <f>MAX(0,Q928*(1+inputs!$B$33)-MAX(0,inputs!$B$31*(R928-inputs!$B$30)))</f>
        <v>42777.727648212895</v>
      </c>
      <c r="T928" s="19">
        <f>$H928+(INT(COLUMN(T$1)/2) - 5) * ($A928-$H928)/9</f>
        <v>60333.333333333336</v>
      </c>
      <c r="U928" s="24">
        <f>MAX(0,S928*(1+inputs!$B$33)-MAX(0,inputs!$B$31*(T928-inputs!$B$30)))</f>
        <v>39805.953562936083</v>
      </c>
      <c r="V928" s="19">
        <f>$H928+(INT(COLUMN(V$1)/2) - 5) * ($A928-$H928)/9</f>
        <v>68400</v>
      </c>
      <c r="W928" s="24">
        <f>MAX(0,U928*(1+inputs!$B$33)-MAX(0,inputs!$B$31*(V928-inputs!$B$30)))</f>
        <v>36063.602866380119</v>
      </c>
      <c r="X928" s="19">
        <f>$H928+(INT(COLUMN(X$1)/2) - 5) * ($A928-$H928)/9</f>
        <v>76466.666666666657</v>
      </c>
      <c r="Y928" s="24">
        <f>MAX(0,W928*(1+inputs!$B$33)-MAX(0,inputs!$B$31*(X928-inputs!$B$30)))</f>
        <v>31539.116909375818</v>
      </c>
      <c r="Z928" s="19">
        <f>IF(inputs!$B$27="YES",MAX(0,inputs!$B$31*(X928-inputs!$B$30)),0)</f>
        <v>0</v>
      </c>
      <c r="AA928" s="3">
        <f t="shared" si="61"/>
        <v>32950.25</v>
      </c>
      <c r="AB928" s="1">
        <f t="shared" si="62"/>
        <v>0.42</v>
      </c>
      <c r="AC928" s="8">
        <f t="shared" si="59"/>
        <v>59649.75</v>
      </c>
    </row>
    <row r="929" spans="1:29" x14ac:dyDescent="0.2">
      <c r="A929" s="11">
        <f t="shared" si="60"/>
        <v>92700</v>
      </c>
      <c r="B929" s="15">
        <f>inputs!$C$3-MAX(0,MIN((calculations!A929-inputs!$B$8)*0.5,inputs!$C$3))+IF(AND(inputs!$B$23="YES",A929&lt;=inputs!$B$25),inputs!$B$24,0)</f>
        <v>12570</v>
      </c>
      <c r="C929" s="15">
        <f>MAX(0,MIN(A929-B929,inputs!$C$4)*inputs!$B$3)</f>
        <v>7540</v>
      </c>
      <c r="D929" s="16">
        <f>MAX(0,(MIN(A929,inputs!$C$5)-(inputs!$C$4+B929))*inputs!$B$4)</f>
        <v>16972</v>
      </c>
      <c r="E929" s="16">
        <f>MAX(0, (calculations!A929-inputs!$C$5)*inputs!$B$5)</f>
        <v>0</v>
      </c>
      <c r="F929" s="19">
        <f>MAX(0,inputs!$B$13*(MIN(calculations!A929,inputs!$C$14)-inputs!$C$13))+MAX(0,inputs!$B$14*(calculations!A929-inputs!$C$14))</f>
        <v>5843.85</v>
      </c>
      <c r="G929" s="22">
        <f>MAX(MIN((calculations!A929-inputs!$B$21)/10000,100%),0) * inputs!$B$18</f>
        <v>2636.4</v>
      </c>
      <c r="H929" s="24">
        <f>MIN(inputs!$B$32,A929)</f>
        <v>20000</v>
      </c>
      <c r="I929" s="24">
        <f>inputs!$B$29*(1+inputs!$B$33)-MAX(0,inputs!$B$31*(H929-inputs!$B$30))</f>
        <v>46486.999999999993</v>
      </c>
      <c r="J929" s="19">
        <f>$H929+(INT(COLUMN(J$1)/2) - 5) * ($A929-$H929)/9</f>
        <v>20000</v>
      </c>
      <c r="K929" s="24">
        <f>MAX(0,I929*(1+inputs!$B$33)-MAX(0,inputs!$B$31*(J929-inputs!$B$30)))</f>
        <v>47184.304999999986</v>
      </c>
      <c r="L929" s="19">
        <f>$H929+(INT(COLUMN(L$1)/2) - 5) * ($A929-$H929)/9</f>
        <v>28077.777777777777</v>
      </c>
      <c r="M929" s="24">
        <f>MAX(0,K929*(1+inputs!$B$33)-MAX(0,inputs!$B$31*(L929-inputs!$B$30)))</f>
        <v>47181.629574999977</v>
      </c>
      <c r="N929" s="19">
        <f>$H929+(INT(COLUMN(N$1)/2) - 5) * ($A929-$H929)/9</f>
        <v>36155.555555555555</v>
      </c>
      <c r="O929" s="24">
        <f>MAX(0,M929*(1+inputs!$B$33)-MAX(0,inputs!$B$31*(N929-inputs!$B$30)))</f>
        <v>46451.914018624972</v>
      </c>
      <c r="P929" s="19">
        <f>$H929+(INT(COLUMN(P$1)/2) - 5) * ($A929-$H929)/9</f>
        <v>44233.333333333328</v>
      </c>
      <c r="Q929" s="24">
        <f>MAX(0,O929*(1+inputs!$B$33)-MAX(0,inputs!$B$31*(P929-inputs!$B$30)))</f>
        <v>44984.252728904343</v>
      </c>
      <c r="R929" s="19">
        <f>$H929+(INT(COLUMN(R$1)/2) - 5) * ($A929-$H929)/9</f>
        <v>52311.111111111109</v>
      </c>
      <c r="S929" s="24">
        <f>MAX(0,Q929*(1+inputs!$B$33)-MAX(0,inputs!$B$31*(R929-inputs!$B$30)))</f>
        <v>42767.576519837901</v>
      </c>
      <c r="T929" s="19">
        <f>$H929+(INT(COLUMN(T$1)/2) - 5) * ($A929-$H929)/9</f>
        <v>60388.888888888891</v>
      </c>
      <c r="U929" s="24">
        <f>MAX(0,S929*(1+inputs!$B$33)-MAX(0,inputs!$B$31*(T929-inputs!$B$30)))</f>
        <v>39790.65016763546</v>
      </c>
      <c r="V929" s="19">
        <f>$H929+(INT(COLUMN(V$1)/2) - 5) * ($A929-$H929)/9</f>
        <v>68466.666666666657</v>
      </c>
      <c r="W929" s="24">
        <f>MAX(0,U929*(1+inputs!$B$33)-MAX(0,inputs!$B$31*(V929-inputs!$B$30)))</f>
        <v>36042.069920149996</v>
      </c>
      <c r="X929" s="19">
        <f>$H929+(INT(COLUMN(X$1)/2) - 5) * ($A929-$H929)/9</f>
        <v>76544.444444444438</v>
      </c>
      <c r="Y929" s="24">
        <f>MAX(0,W929*(1+inputs!$B$33)-MAX(0,inputs!$B$31*(X929-inputs!$B$30)))</f>
        <v>31510.260968952247</v>
      </c>
      <c r="Z929" s="19">
        <f>IF(inputs!$B$27="YES",MAX(0,inputs!$B$31*(X929-inputs!$B$30)),0)</f>
        <v>0</v>
      </c>
      <c r="AA929" s="3">
        <f t="shared" si="61"/>
        <v>32992.25</v>
      </c>
      <c r="AB929" s="1">
        <f t="shared" si="62"/>
        <v>0.42</v>
      </c>
      <c r="AC929" s="8">
        <f t="shared" si="59"/>
        <v>59707.75</v>
      </c>
    </row>
    <row r="930" spans="1:29" x14ac:dyDescent="0.2">
      <c r="A930" s="11">
        <f t="shared" si="60"/>
        <v>92800</v>
      </c>
      <c r="B930" s="15">
        <f>inputs!$C$3-MAX(0,MIN((calculations!A930-inputs!$B$8)*0.5,inputs!$C$3))+IF(AND(inputs!$B$23="YES",A930&lt;=inputs!$B$25),inputs!$B$24,0)</f>
        <v>12570</v>
      </c>
      <c r="C930" s="15">
        <f>MAX(0,MIN(A930-B930,inputs!$C$4)*inputs!$B$3)</f>
        <v>7540</v>
      </c>
      <c r="D930" s="16">
        <f>MAX(0,(MIN(A930,inputs!$C$5)-(inputs!$C$4+B930))*inputs!$B$4)</f>
        <v>17012</v>
      </c>
      <c r="E930" s="16">
        <f>MAX(0, (calculations!A930-inputs!$C$5)*inputs!$B$5)</f>
        <v>0</v>
      </c>
      <c r="F930" s="19">
        <f>MAX(0,inputs!$B$13*(MIN(calculations!A930,inputs!$C$14)-inputs!$C$13))+MAX(0,inputs!$B$14*(calculations!A930-inputs!$C$14))</f>
        <v>5845.85</v>
      </c>
      <c r="G930" s="22">
        <f>MAX(MIN((calculations!A930-inputs!$B$21)/10000,100%),0) * inputs!$B$18</f>
        <v>2636.4</v>
      </c>
      <c r="H930" s="24">
        <f>MIN(inputs!$B$32,A930)</f>
        <v>20000</v>
      </c>
      <c r="I930" s="24">
        <f>inputs!$B$29*(1+inputs!$B$33)-MAX(0,inputs!$B$31*(H930-inputs!$B$30))</f>
        <v>46486.999999999993</v>
      </c>
      <c r="J930" s="19">
        <f>$H930+(INT(COLUMN(J$1)/2) - 5) * ($A930-$H930)/9</f>
        <v>20000</v>
      </c>
      <c r="K930" s="24">
        <f>MAX(0,I930*(1+inputs!$B$33)-MAX(0,inputs!$B$31*(J930-inputs!$B$30)))</f>
        <v>47184.304999999986</v>
      </c>
      <c r="L930" s="19">
        <f>$H930+(INT(COLUMN(L$1)/2) - 5) * ($A930-$H930)/9</f>
        <v>28088.888888888891</v>
      </c>
      <c r="M930" s="24">
        <f>MAX(0,K930*(1+inputs!$B$33)-MAX(0,inputs!$B$31*(L930-inputs!$B$30)))</f>
        <v>47180.629574999977</v>
      </c>
      <c r="N930" s="19">
        <f>$H930+(INT(COLUMN(N$1)/2) - 5) * ($A930-$H930)/9</f>
        <v>36177.777777777781</v>
      </c>
      <c r="O930" s="24">
        <f>MAX(0,M930*(1+inputs!$B$33)-MAX(0,inputs!$B$31*(N930-inputs!$B$30)))</f>
        <v>46448.899018624972</v>
      </c>
      <c r="P930" s="19">
        <f>$H930+(INT(COLUMN(P$1)/2) - 5) * ($A930-$H930)/9</f>
        <v>44266.666666666672</v>
      </c>
      <c r="Q930" s="24">
        <f>MAX(0,O930*(1+inputs!$B$33)-MAX(0,inputs!$B$31*(P930-inputs!$B$30)))</f>
        <v>44978.192503904342</v>
      </c>
      <c r="R930" s="19">
        <f>$H930+(INT(COLUMN(R$1)/2) - 5) * ($A930-$H930)/9</f>
        <v>52355.555555555555</v>
      </c>
      <c r="S930" s="24">
        <f>MAX(0,Q930*(1+inputs!$B$33)-MAX(0,inputs!$B$31*(R930-inputs!$B$30)))</f>
        <v>42757.425391462901</v>
      </c>
      <c r="T930" s="19">
        <f>$H930+(INT(COLUMN(T$1)/2) - 5) * ($A930-$H930)/9</f>
        <v>60444.444444444445</v>
      </c>
      <c r="U930" s="24">
        <f>MAX(0,S930*(1+inputs!$B$33)-MAX(0,inputs!$B$31*(T930-inputs!$B$30)))</f>
        <v>39775.346772334837</v>
      </c>
      <c r="V930" s="19">
        <f>$H930+(INT(COLUMN(V$1)/2) - 5) * ($A930-$H930)/9</f>
        <v>68533.333333333343</v>
      </c>
      <c r="W930" s="24">
        <f>MAX(0,U930*(1+inputs!$B$33)-MAX(0,inputs!$B$31*(V930-inputs!$B$30)))</f>
        <v>36020.53697391985</v>
      </c>
      <c r="X930" s="19">
        <f>$H930+(INT(COLUMN(X$1)/2) - 5) * ($A930-$H930)/9</f>
        <v>76622.222222222219</v>
      </c>
      <c r="Y930" s="24">
        <f>MAX(0,W930*(1+inputs!$B$33)-MAX(0,inputs!$B$31*(X930-inputs!$B$30)))</f>
        <v>31481.405028528647</v>
      </c>
      <c r="Z930" s="19">
        <f>IF(inputs!$B$27="YES",MAX(0,inputs!$B$31*(X930-inputs!$B$30)),0)</f>
        <v>0</v>
      </c>
      <c r="AA930" s="3">
        <f t="shared" si="61"/>
        <v>33034.25</v>
      </c>
      <c r="AB930" s="1">
        <f t="shared" si="62"/>
        <v>0.42</v>
      </c>
      <c r="AC930" s="8">
        <f t="shared" si="59"/>
        <v>59765.75</v>
      </c>
    </row>
    <row r="931" spans="1:29" x14ac:dyDescent="0.2">
      <c r="A931" s="11">
        <f t="shared" si="60"/>
        <v>92900</v>
      </c>
      <c r="B931" s="15">
        <f>inputs!$C$3-MAX(0,MIN((calculations!A931-inputs!$B$8)*0.5,inputs!$C$3))+IF(AND(inputs!$B$23="YES",A931&lt;=inputs!$B$25),inputs!$B$24,0)</f>
        <v>12570</v>
      </c>
      <c r="C931" s="15">
        <f>MAX(0,MIN(A931-B931,inputs!$C$4)*inputs!$B$3)</f>
        <v>7540</v>
      </c>
      <c r="D931" s="16">
        <f>MAX(0,(MIN(A931,inputs!$C$5)-(inputs!$C$4+B931))*inputs!$B$4)</f>
        <v>17052</v>
      </c>
      <c r="E931" s="16">
        <f>MAX(0, (calculations!A931-inputs!$C$5)*inputs!$B$5)</f>
        <v>0</v>
      </c>
      <c r="F931" s="19">
        <f>MAX(0,inputs!$B$13*(MIN(calculations!A931,inputs!$C$14)-inputs!$C$13))+MAX(0,inputs!$B$14*(calculations!A931-inputs!$C$14))</f>
        <v>5847.85</v>
      </c>
      <c r="G931" s="22">
        <f>MAX(MIN((calculations!A931-inputs!$B$21)/10000,100%),0) * inputs!$B$18</f>
        <v>2636.4</v>
      </c>
      <c r="H931" s="24">
        <f>MIN(inputs!$B$32,A931)</f>
        <v>20000</v>
      </c>
      <c r="I931" s="24">
        <f>inputs!$B$29*(1+inputs!$B$33)-MAX(0,inputs!$B$31*(H931-inputs!$B$30))</f>
        <v>46486.999999999993</v>
      </c>
      <c r="J931" s="19">
        <f>$H931+(INT(COLUMN(J$1)/2) - 5) * ($A931-$H931)/9</f>
        <v>20000</v>
      </c>
      <c r="K931" s="24">
        <f>MAX(0,I931*(1+inputs!$B$33)-MAX(0,inputs!$B$31*(J931-inputs!$B$30)))</f>
        <v>47184.304999999986</v>
      </c>
      <c r="L931" s="19">
        <f>$H931+(INT(COLUMN(L$1)/2) - 5) * ($A931-$H931)/9</f>
        <v>28100</v>
      </c>
      <c r="M931" s="24">
        <f>MAX(0,K931*(1+inputs!$B$33)-MAX(0,inputs!$B$31*(L931-inputs!$B$30)))</f>
        <v>47179.629574999977</v>
      </c>
      <c r="N931" s="19">
        <f>$H931+(INT(COLUMN(N$1)/2) - 5) * ($A931-$H931)/9</f>
        <v>36200</v>
      </c>
      <c r="O931" s="24">
        <f>MAX(0,M931*(1+inputs!$B$33)-MAX(0,inputs!$B$31*(N931-inputs!$B$30)))</f>
        <v>46445.884018624973</v>
      </c>
      <c r="P931" s="19">
        <f>$H931+(INT(COLUMN(P$1)/2) - 5) * ($A931-$H931)/9</f>
        <v>44300</v>
      </c>
      <c r="Q931" s="24">
        <f>MAX(0,O931*(1+inputs!$B$33)-MAX(0,inputs!$B$31*(P931-inputs!$B$30)))</f>
        <v>44972.132278904341</v>
      </c>
      <c r="R931" s="19">
        <f>$H931+(INT(COLUMN(R$1)/2) - 5) * ($A931-$H931)/9</f>
        <v>52400</v>
      </c>
      <c r="S931" s="24">
        <f>MAX(0,Q931*(1+inputs!$B$33)-MAX(0,inputs!$B$31*(R931-inputs!$B$30)))</f>
        <v>42747.2742630879</v>
      </c>
      <c r="T931" s="19">
        <f>$H931+(INT(COLUMN(T$1)/2) - 5) * ($A931-$H931)/9</f>
        <v>60500</v>
      </c>
      <c r="U931" s="24">
        <f>MAX(0,S931*(1+inputs!$B$33)-MAX(0,inputs!$B$31*(T931-inputs!$B$30)))</f>
        <v>39760.043377034213</v>
      </c>
      <c r="V931" s="19">
        <f>$H931+(INT(COLUMN(V$1)/2) - 5) * ($A931-$H931)/9</f>
        <v>68600</v>
      </c>
      <c r="W931" s="24">
        <f>MAX(0,U931*(1+inputs!$B$33)-MAX(0,inputs!$B$31*(V931-inputs!$B$30)))</f>
        <v>35999.00402768972</v>
      </c>
      <c r="X931" s="19">
        <f>$H931+(INT(COLUMN(X$1)/2) - 5) * ($A931-$H931)/9</f>
        <v>76700</v>
      </c>
      <c r="Y931" s="24">
        <f>MAX(0,W931*(1+inputs!$B$33)-MAX(0,inputs!$B$31*(X931-inputs!$B$30)))</f>
        <v>31452.549088105061</v>
      </c>
      <c r="Z931" s="19">
        <f>IF(inputs!$B$27="YES",MAX(0,inputs!$B$31*(X931-inputs!$B$30)),0)</f>
        <v>0</v>
      </c>
      <c r="AA931" s="3">
        <f t="shared" si="61"/>
        <v>33076.25</v>
      </c>
      <c r="AB931" s="1">
        <f t="shared" si="62"/>
        <v>0.42</v>
      </c>
      <c r="AC931" s="8">
        <f t="shared" si="59"/>
        <v>59823.75</v>
      </c>
    </row>
    <row r="932" spans="1:29" x14ac:dyDescent="0.2">
      <c r="A932" s="11">
        <f t="shared" si="60"/>
        <v>93000</v>
      </c>
      <c r="B932" s="15">
        <f>inputs!$C$3-MAX(0,MIN((calculations!A932-inputs!$B$8)*0.5,inputs!$C$3))+IF(AND(inputs!$B$23="YES",A932&lt;=inputs!$B$25),inputs!$B$24,0)</f>
        <v>12570</v>
      </c>
      <c r="C932" s="15">
        <f>MAX(0,MIN(A932-B932,inputs!$C$4)*inputs!$B$3)</f>
        <v>7540</v>
      </c>
      <c r="D932" s="16">
        <f>MAX(0,(MIN(A932,inputs!$C$5)-(inputs!$C$4+B932))*inputs!$B$4)</f>
        <v>17092</v>
      </c>
      <c r="E932" s="16">
        <f>MAX(0, (calculations!A932-inputs!$C$5)*inputs!$B$5)</f>
        <v>0</v>
      </c>
      <c r="F932" s="19">
        <f>MAX(0,inputs!$B$13*(MIN(calculations!A932,inputs!$C$14)-inputs!$C$13))+MAX(0,inputs!$B$14*(calculations!A932-inputs!$C$14))</f>
        <v>5849.85</v>
      </c>
      <c r="G932" s="22">
        <f>MAX(MIN((calculations!A932-inputs!$B$21)/10000,100%),0) * inputs!$B$18</f>
        <v>2636.4</v>
      </c>
      <c r="H932" s="24">
        <f>MIN(inputs!$B$32,A932)</f>
        <v>20000</v>
      </c>
      <c r="I932" s="24">
        <f>inputs!$B$29*(1+inputs!$B$33)-MAX(0,inputs!$B$31*(H932-inputs!$B$30))</f>
        <v>46486.999999999993</v>
      </c>
      <c r="J932" s="19">
        <f>$H932+(INT(COLUMN(J$1)/2) - 5) * ($A932-$H932)/9</f>
        <v>20000</v>
      </c>
      <c r="K932" s="24">
        <f>MAX(0,I932*(1+inputs!$B$33)-MAX(0,inputs!$B$31*(J932-inputs!$B$30)))</f>
        <v>47184.304999999986</v>
      </c>
      <c r="L932" s="19">
        <f>$H932+(INT(COLUMN(L$1)/2) - 5) * ($A932-$H932)/9</f>
        <v>28111.111111111109</v>
      </c>
      <c r="M932" s="24">
        <f>MAX(0,K932*(1+inputs!$B$33)-MAX(0,inputs!$B$31*(L932-inputs!$B$30)))</f>
        <v>47178.629574999977</v>
      </c>
      <c r="N932" s="19">
        <f>$H932+(INT(COLUMN(N$1)/2) - 5) * ($A932-$H932)/9</f>
        <v>36222.222222222219</v>
      </c>
      <c r="O932" s="24">
        <f>MAX(0,M932*(1+inputs!$B$33)-MAX(0,inputs!$B$31*(N932-inputs!$B$30)))</f>
        <v>46442.869018624973</v>
      </c>
      <c r="P932" s="19">
        <f>$H932+(INT(COLUMN(P$1)/2) - 5) * ($A932-$H932)/9</f>
        <v>44333.333333333328</v>
      </c>
      <c r="Q932" s="24">
        <f>MAX(0,O932*(1+inputs!$B$33)-MAX(0,inputs!$B$31*(P932-inputs!$B$30)))</f>
        <v>44966.07205390434</v>
      </c>
      <c r="R932" s="19">
        <f>$H932+(INT(COLUMN(R$1)/2) - 5) * ($A932-$H932)/9</f>
        <v>52444.444444444445</v>
      </c>
      <c r="S932" s="24">
        <f>MAX(0,Q932*(1+inputs!$B$33)-MAX(0,inputs!$B$31*(R932-inputs!$B$30)))</f>
        <v>42737.1231347129</v>
      </c>
      <c r="T932" s="19">
        <f>$H932+(INT(COLUMN(T$1)/2) - 5) * ($A932-$H932)/9</f>
        <v>60555.555555555555</v>
      </c>
      <c r="U932" s="24">
        <f>MAX(0,S932*(1+inputs!$B$33)-MAX(0,inputs!$B$31*(T932-inputs!$B$30)))</f>
        <v>39744.73998173359</v>
      </c>
      <c r="V932" s="19">
        <f>$H932+(INT(COLUMN(V$1)/2) - 5) * ($A932-$H932)/9</f>
        <v>68666.666666666657</v>
      </c>
      <c r="W932" s="24">
        <f>MAX(0,U932*(1+inputs!$B$33)-MAX(0,inputs!$B$31*(V932-inputs!$B$30)))</f>
        <v>35977.471081459589</v>
      </c>
      <c r="X932" s="19">
        <f>$H932+(INT(COLUMN(X$1)/2) - 5) * ($A932-$H932)/9</f>
        <v>76777.777777777781</v>
      </c>
      <c r="Y932" s="24">
        <f>MAX(0,W932*(1+inputs!$B$33)-MAX(0,inputs!$B$31*(X932-inputs!$B$30)))</f>
        <v>31423.693147681479</v>
      </c>
      <c r="Z932" s="19">
        <f>IF(inputs!$B$27="YES",MAX(0,inputs!$B$31*(X932-inputs!$B$30)),0)</f>
        <v>0</v>
      </c>
      <c r="AA932" s="3">
        <f t="shared" si="61"/>
        <v>33118.25</v>
      </c>
      <c r="AB932" s="1">
        <f t="shared" si="62"/>
        <v>0.42</v>
      </c>
      <c r="AC932" s="8">
        <f t="shared" si="59"/>
        <v>59881.75</v>
      </c>
    </row>
    <row r="933" spans="1:29" x14ac:dyDescent="0.2">
      <c r="A933" s="11">
        <f t="shared" si="60"/>
        <v>93100</v>
      </c>
      <c r="B933" s="15">
        <f>inputs!$C$3-MAX(0,MIN((calculations!A933-inputs!$B$8)*0.5,inputs!$C$3))+IF(AND(inputs!$B$23="YES",A933&lt;=inputs!$B$25),inputs!$B$24,0)</f>
        <v>12570</v>
      </c>
      <c r="C933" s="15">
        <f>MAX(0,MIN(A933-B933,inputs!$C$4)*inputs!$B$3)</f>
        <v>7540</v>
      </c>
      <c r="D933" s="16">
        <f>MAX(0,(MIN(A933,inputs!$C$5)-(inputs!$C$4+B933))*inputs!$B$4)</f>
        <v>17132</v>
      </c>
      <c r="E933" s="16">
        <f>MAX(0, (calculations!A933-inputs!$C$5)*inputs!$B$5)</f>
        <v>0</v>
      </c>
      <c r="F933" s="19">
        <f>MAX(0,inputs!$B$13*(MIN(calculations!A933,inputs!$C$14)-inputs!$C$13))+MAX(0,inputs!$B$14*(calculations!A933-inputs!$C$14))</f>
        <v>5851.85</v>
      </c>
      <c r="G933" s="22">
        <f>MAX(MIN((calculations!A933-inputs!$B$21)/10000,100%),0) * inputs!$B$18</f>
        <v>2636.4</v>
      </c>
      <c r="H933" s="24">
        <f>MIN(inputs!$B$32,A933)</f>
        <v>20000</v>
      </c>
      <c r="I933" s="24">
        <f>inputs!$B$29*(1+inputs!$B$33)-MAX(0,inputs!$B$31*(H933-inputs!$B$30))</f>
        <v>46486.999999999993</v>
      </c>
      <c r="J933" s="19">
        <f>$H933+(INT(COLUMN(J$1)/2) - 5) * ($A933-$H933)/9</f>
        <v>20000</v>
      </c>
      <c r="K933" s="24">
        <f>MAX(0,I933*(1+inputs!$B$33)-MAX(0,inputs!$B$31*(J933-inputs!$B$30)))</f>
        <v>47184.304999999986</v>
      </c>
      <c r="L933" s="19">
        <f>$H933+(INT(COLUMN(L$1)/2) - 5) * ($A933-$H933)/9</f>
        <v>28122.222222222223</v>
      </c>
      <c r="M933" s="24">
        <f>MAX(0,K933*(1+inputs!$B$33)-MAX(0,inputs!$B$31*(L933-inputs!$B$30)))</f>
        <v>47177.629574999977</v>
      </c>
      <c r="N933" s="19">
        <f>$H933+(INT(COLUMN(N$1)/2) - 5) * ($A933-$H933)/9</f>
        <v>36244.444444444445</v>
      </c>
      <c r="O933" s="24">
        <f>MAX(0,M933*(1+inputs!$B$33)-MAX(0,inputs!$B$31*(N933-inputs!$B$30)))</f>
        <v>46439.854018624967</v>
      </c>
      <c r="P933" s="19">
        <f>$H933+(INT(COLUMN(P$1)/2) - 5) * ($A933-$H933)/9</f>
        <v>44366.666666666672</v>
      </c>
      <c r="Q933" s="24">
        <f>MAX(0,O933*(1+inputs!$B$33)-MAX(0,inputs!$B$31*(P933-inputs!$B$30)))</f>
        <v>44960.011828904331</v>
      </c>
      <c r="R933" s="19">
        <f>$H933+(INT(COLUMN(R$1)/2) - 5) * ($A933-$H933)/9</f>
        <v>52488.888888888891</v>
      </c>
      <c r="S933" s="24">
        <f>MAX(0,Q933*(1+inputs!$B$33)-MAX(0,inputs!$B$31*(R933-inputs!$B$30)))</f>
        <v>42726.972006337892</v>
      </c>
      <c r="T933" s="19">
        <f>$H933+(INT(COLUMN(T$1)/2) - 5) * ($A933-$H933)/9</f>
        <v>60611.111111111109</v>
      </c>
      <c r="U933" s="24">
        <f>MAX(0,S933*(1+inputs!$B$33)-MAX(0,inputs!$B$31*(T933-inputs!$B$30)))</f>
        <v>39729.436586432952</v>
      </c>
      <c r="V933" s="19">
        <f>$H933+(INT(COLUMN(V$1)/2) - 5) * ($A933-$H933)/9</f>
        <v>68733.333333333343</v>
      </c>
      <c r="W933" s="24">
        <f>MAX(0,U933*(1+inputs!$B$33)-MAX(0,inputs!$B$31*(V933-inputs!$B$30)))</f>
        <v>35955.938135229437</v>
      </c>
      <c r="X933" s="19">
        <f>$H933+(INT(COLUMN(X$1)/2) - 5) * ($A933-$H933)/9</f>
        <v>76855.555555555562</v>
      </c>
      <c r="Y933" s="24">
        <f>MAX(0,W933*(1+inputs!$B$33)-MAX(0,inputs!$B$31*(X933-inputs!$B$30)))</f>
        <v>31394.837207257871</v>
      </c>
      <c r="Z933" s="19">
        <f>IF(inputs!$B$27="YES",MAX(0,inputs!$B$31*(X933-inputs!$B$30)),0)</f>
        <v>0</v>
      </c>
      <c r="AA933" s="3">
        <f t="shared" si="61"/>
        <v>33160.25</v>
      </c>
      <c r="AB933" s="1">
        <f t="shared" si="62"/>
        <v>0.42</v>
      </c>
      <c r="AC933" s="8">
        <f t="shared" si="59"/>
        <v>59939.75</v>
      </c>
    </row>
    <row r="934" spans="1:29" x14ac:dyDescent="0.2">
      <c r="A934" s="11">
        <f t="shared" si="60"/>
        <v>93200</v>
      </c>
      <c r="B934" s="15">
        <f>inputs!$C$3-MAX(0,MIN((calculations!A934-inputs!$B$8)*0.5,inputs!$C$3))+IF(AND(inputs!$B$23="YES",A934&lt;=inputs!$B$25),inputs!$B$24,0)</f>
        <v>12570</v>
      </c>
      <c r="C934" s="15">
        <f>MAX(0,MIN(A934-B934,inputs!$C$4)*inputs!$B$3)</f>
        <v>7540</v>
      </c>
      <c r="D934" s="16">
        <f>MAX(0,(MIN(A934,inputs!$C$5)-(inputs!$C$4+B934))*inputs!$B$4)</f>
        <v>17172</v>
      </c>
      <c r="E934" s="16">
        <f>MAX(0, (calculations!A934-inputs!$C$5)*inputs!$B$5)</f>
        <v>0</v>
      </c>
      <c r="F934" s="19">
        <f>MAX(0,inputs!$B$13*(MIN(calculations!A934,inputs!$C$14)-inputs!$C$13))+MAX(0,inputs!$B$14*(calculations!A934-inputs!$C$14))</f>
        <v>5853.85</v>
      </c>
      <c r="G934" s="22">
        <f>MAX(MIN((calculations!A934-inputs!$B$21)/10000,100%),0) * inputs!$B$18</f>
        <v>2636.4</v>
      </c>
      <c r="H934" s="24">
        <f>MIN(inputs!$B$32,A934)</f>
        <v>20000</v>
      </c>
      <c r="I934" s="24">
        <f>inputs!$B$29*(1+inputs!$B$33)-MAX(0,inputs!$B$31*(H934-inputs!$B$30))</f>
        <v>46486.999999999993</v>
      </c>
      <c r="J934" s="19">
        <f>$H934+(INT(COLUMN(J$1)/2) - 5) * ($A934-$H934)/9</f>
        <v>20000</v>
      </c>
      <c r="K934" s="24">
        <f>MAX(0,I934*(1+inputs!$B$33)-MAX(0,inputs!$B$31*(J934-inputs!$B$30)))</f>
        <v>47184.304999999986</v>
      </c>
      <c r="L934" s="19">
        <f>$H934+(INT(COLUMN(L$1)/2) - 5) * ($A934-$H934)/9</f>
        <v>28133.333333333332</v>
      </c>
      <c r="M934" s="24">
        <f>MAX(0,K934*(1+inputs!$B$33)-MAX(0,inputs!$B$31*(L934-inputs!$B$30)))</f>
        <v>47176.629574999977</v>
      </c>
      <c r="N934" s="19">
        <f>$H934+(INT(COLUMN(N$1)/2) - 5) * ($A934-$H934)/9</f>
        <v>36266.666666666664</v>
      </c>
      <c r="O934" s="24">
        <f>MAX(0,M934*(1+inputs!$B$33)-MAX(0,inputs!$B$31*(N934-inputs!$B$30)))</f>
        <v>46436.839018624967</v>
      </c>
      <c r="P934" s="19">
        <f>$H934+(INT(COLUMN(P$1)/2) - 5) * ($A934-$H934)/9</f>
        <v>44400</v>
      </c>
      <c r="Q934" s="24">
        <f>MAX(0,O934*(1+inputs!$B$33)-MAX(0,inputs!$B$31*(P934-inputs!$B$30)))</f>
        <v>44953.951603904337</v>
      </c>
      <c r="R934" s="19">
        <f>$H934+(INT(COLUMN(R$1)/2) - 5) * ($A934-$H934)/9</f>
        <v>52533.333333333328</v>
      </c>
      <c r="S934" s="24">
        <f>MAX(0,Q934*(1+inputs!$B$33)-MAX(0,inputs!$B$31*(R934-inputs!$B$30)))</f>
        <v>42716.820877962899</v>
      </c>
      <c r="T934" s="19">
        <f>$H934+(INT(COLUMN(T$1)/2) - 5) * ($A934-$H934)/9</f>
        <v>60666.666666666664</v>
      </c>
      <c r="U934" s="24">
        <f>MAX(0,S934*(1+inputs!$B$33)-MAX(0,inputs!$B$31*(T934-inputs!$B$30)))</f>
        <v>39714.133191132336</v>
      </c>
      <c r="V934" s="19">
        <f>$H934+(INT(COLUMN(V$1)/2) - 5) * ($A934-$H934)/9</f>
        <v>68800</v>
      </c>
      <c r="W934" s="24">
        <f>MAX(0,U934*(1+inputs!$B$33)-MAX(0,inputs!$B$31*(V934-inputs!$B$30)))</f>
        <v>35934.405188999313</v>
      </c>
      <c r="X934" s="19">
        <f>$H934+(INT(COLUMN(X$1)/2) - 5) * ($A934-$H934)/9</f>
        <v>76933.333333333343</v>
      </c>
      <c r="Y934" s="24">
        <f>MAX(0,W934*(1+inputs!$B$33)-MAX(0,inputs!$B$31*(X934-inputs!$B$30)))</f>
        <v>31365.9812668343</v>
      </c>
      <c r="Z934" s="19">
        <f>IF(inputs!$B$27="YES",MAX(0,inputs!$B$31*(X934-inputs!$B$30)),0)</f>
        <v>0</v>
      </c>
      <c r="AA934" s="3">
        <f t="shared" si="61"/>
        <v>33202.25</v>
      </c>
      <c r="AB934" s="1">
        <f t="shared" si="62"/>
        <v>0.42</v>
      </c>
      <c r="AC934" s="8">
        <f t="shared" si="59"/>
        <v>59997.75</v>
      </c>
    </row>
    <row r="935" spans="1:29" x14ac:dyDescent="0.2">
      <c r="A935" s="11">
        <f t="shared" si="60"/>
        <v>93300</v>
      </c>
      <c r="B935" s="15">
        <f>inputs!$C$3-MAX(0,MIN((calculations!A935-inputs!$B$8)*0.5,inputs!$C$3))+IF(AND(inputs!$B$23="YES",A935&lt;=inputs!$B$25),inputs!$B$24,0)</f>
        <v>12570</v>
      </c>
      <c r="C935" s="15">
        <f>MAX(0,MIN(A935-B935,inputs!$C$4)*inputs!$B$3)</f>
        <v>7540</v>
      </c>
      <c r="D935" s="16">
        <f>MAX(0,(MIN(A935,inputs!$C$5)-(inputs!$C$4+B935))*inputs!$B$4)</f>
        <v>17212</v>
      </c>
      <c r="E935" s="16">
        <f>MAX(0, (calculations!A935-inputs!$C$5)*inputs!$B$5)</f>
        <v>0</v>
      </c>
      <c r="F935" s="19">
        <f>MAX(0,inputs!$B$13*(MIN(calculations!A935,inputs!$C$14)-inputs!$C$13))+MAX(0,inputs!$B$14*(calculations!A935-inputs!$C$14))</f>
        <v>5855.85</v>
      </c>
      <c r="G935" s="22">
        <f>MAX(MIN((calculations!A935-inputs!$B$21)/10000,100%),0) * inputs!$B$18</f>
        <v>2636.4</v>
      </c>
      <c r="H935" s="24">
        <f>MIN(inputs!$B$32,A935)</f>
        <v>20000</v>
      </c>
      <c r="I935" s="24">
        <f>inputs!$B$29*(1+inputs!$B$33)-MAX(0,inputs!$B$31*(H935-inputs!$B$30))</f>
        <v>46486.999999999993</v>
      </c>
      <c r="J935" s="19">
        <f>$H935+(INT(COLUMN(J$1)/2) - 5) * ($A935-$H935)/9</f>
        <v>20000</v>
      </c>
      <c r="K935" s="24">
        <f>MAX(0,I935*(1+inputs!$B$33)-MAX(0,inputs!$B$31*(J935-inputs!$B$30)))</f>
        <v>47184.304999999986</v>
      </c>
      <c r="L935" s="19">
        <f>$H935+(INT(COLUMN(L$1)/2) - 5) * ($A935-$H935)/9</f>
        <v>28144.444444444445</v>
      </c>
      <c r="M935" s="24">
        <f>MAX(0,K935*(1+inputs!$B$33)-MAX(0,inputs!$B$31*(L935-inputs!$B$30)))</f>
        <v>47175.629574999977</v>
      </c>
      <c r="N935" s="19">
        <f>$H935+(INT(COLUMN(N$1)/2) - 5) * ($A935-$H935)/9</f>
        <v>36288.888888888891</v>
      </c>
      <c r="O935" s="24">
        <f>MAX(0,M935*(1+inputs!$B$33)-MAX(0,inputs!$B$31*(N935-inputs!$B$30)))</f>
        <v>46433.824018624968</v>
      </c>
      <c r="P935" s="19">
        <f>$H935+(INT(COLUMN(P$1)/2) - 5) * ($A935-$H935)/9</f>
        <v>44433.333333333328</v>
      </c>
      <c r="Q935" s="24">
        <f>MAX(0,O935*(1+inputs!$B$33)-MAX(0,inputs!$B$31*(P935-inputs!$B$30)))</f>
        <v>44947.891378904336</v>
      </c>
      <c r="R935" s="19">
        <f>$H935+(INT(COLUMN(R$1)/2) - 5) * ($A935-$H935)/9</f>
        <v>52577.777777777781</v>
      </c>
      <c r="S935" s="24">
        <f>MAX(0,Q935*(1+inputs!$B$33)-MAX(0,inputs!$B$31*(R935-inputs!$B$30)))</f>
        <v>42706.669749587898</v>
      </c>
      <c r="T935" s="19">
        <f>$H935+(INT(COLUMN(T$1)/2) - 5) * ($A935-$H935)/9</f>
        <v>60722.222222222219</v>
      </c>
      <c r="U935" s="24">
        <f>MAX(0,S935*(1+inputs!$B$33)-MAX(0,inputs!$B$31*(T935-inputs!$B$30)))</f>
        <v>39698.829795831713</v>
      </c>
      <c r="V935" s="19">
        <f>$H935+(INT(COLUMN(V$1)/2) - 5) * ($A935-$H935)/9</f>
        <v>68866.666666666657</v>
      </c>
      <c r="W935" s="24">
        <f>MAX(0,U935*(1+inputs!$B$33)-MAX(0,inputs!$B$31*(V935-inputs!$B$30)))</f>
        <v>35912.872242769183</v>
      </c>
      <c r="X935" s="19">
        <f>$H935+(INT(COLUMN(X$1)/2) - 5) * ($A935-$H935)/9</f>
        <v>77011.111111111109</v>
      </c>
      <c r="Y935" s="24">
        <f>MAX(0,W935*(1+inputs!$B$33)-MAX(0,inputs!$B$31*(X935-inputs!$B$30)))</f>
        <v>31337.125326410718</v>
      </c>
      <c r="Z935" s="19">
        <f>IF(inputs!$B$27="YES",MAX(0,inputs!$B$31*(X935-inputs!$B$30)),0)</f>
        <v>0</v>
      </c>
      <c r="AA935" s="3">
        <f t="shared" si="61"/>
        <v>33244.25</v>
      </c>
      <c r="AB935" s="1">
        <f t="shared" si="62"/>
        <v>0.42</v>
      </c>
      <c r="AC935" s="8">
        <f t="shared" si="59"/>
        <v>60055.75</v>
      </c>
    </row>
    <row r="936" spans="1:29" x14ac:dyDescent="0.2">
      <c r="A936" s="11">
        <f t="shared" si="60"/>
        <v>93400</v>
      </c>
      <c r="B936" s="15">
        <f>inputs!$C$3-MAX(0,MIN((calculations!A936-inputs!$B$8)*0.5,inputs!$C$3))+IF(AND(inputs!$B$23="YES",A936&lt;=inputs!$B$25),inputs!$B$24,0)</f>
        <v>12570</v>
      </c>
      <c r="C936" s="15">
        <f>MAX(0,MIN(A936-B936,inputs!$C$4)*inputs!$B$3)</f>
        <v>7540</v>
      </c>
      <c r="D936" s="16">
        <f>MAX(0,(MIN(A936,inputs!$C$5)-(inputs!$C$4+B936))*inputs!$B$4)</f>
        <v>17252</v>
      </c>
      <c r="E936" s="16">
        <f>MAX(0, (calculations!A936-inputs!$C$5)*inputs!$B$5)</f>
        <v>0</v>
      </c>
      <c r="F936" s="19">
        <f>MAX(0,inputs!$B$13*(MIN(calculations!A936,inputs!$C$14)-inputs!$C$13))+MAX(0,inputs!$B$14*(calculations!A936-inputs!$C$14))</f>
        <v>5857.85</v>
      </c>
      <c r="G936" s="22">
        <f>MAX(MIN((calculations!A936-inputs!$B$21)/10000,100%),0) * inputs!$B$18</f>
        <v>2636.4</v>
      </c>
      <c r="H936" s="24">
        <f>MIN(inputs!$B$32,A936)</f>
        <v>20000</v>
      </c>
      <c r="I936" s="24">
        <f>inputs!$B$29*(1+inputs!$B$33)-MAX(0,inputs!$B$31*(H936-inputs!$B$30))</f>
        <v>46486.999999999993</v>
      </c>
      <c r="J936" s="19">
        <f>$H936+(INT(COLUMN(J$1)/2) - 5) * ($A936-$H936)/9</f>
        <v>20000</v>
      </c>
      <c r="K936" s="24">
        <f>MAX(0,I936*(1+inputs!$B$33)-MAX(0,inputs!$B$31*(J936-inputs!$B$30)))</f>
        <v>47184.304999999986</v>
      </c>
      <c r="L936" s="19">
        <f>$H936+(INT(COLUMN(L$1)/2) - 5) * ($A936-$H936)/9</f>
        <v>28155.555555555555</v>
      </c>
      <c r="M936" s="24">
        <f>MAX(0,K936*(1+inputs!$B$33)-MAX(0,inputs!$B$31*(L936-inputs!$B$30)))</f>
        <v>47174.629574999977</v>
      </c>
      <c r="N936" s="19">
        <f>$H936+(INT(COLUMN(N$1)/2) - 5) * ($A936-$H936)/9</f>
        <v>36311.111111111109</v>
      </c>
      <c r="O936" s="24">
        <f>MAX(0,M936*(1+inputs!$B$33)-MAX(0,inputs!$B$31*(N936-inputs!$B$30)))</f>
        <v>46430.809018624968</v>
      </c>
      <c r="P936" s="19">
        <f>$H936+(INT(COLUMN(P$1)/2) - 5) * ($A936-$H936)/9</f>
        <v>44466.666666666672</v>
      </c>
      <c r="Q936" s="24">
        <f>MAX(0,O936*(1+inputs!$B$33)-MAX(0,inputs!$B$31*(P936-inputs!$B$30)))</f>
        <v>44941.831153904335</v>
      </c>
      <c r="R936" s="19">
        <f>$H936+(INT(COLUMN(R$1)/2) - 5) * ($A936-$H936)/9</f>
        <v>52622.222222222219</v>
      </c>
      <c r="S936" s="24">
        <f>MAX(0,Q936*(1+inputs!$B$33)-MAX(0,inputs!$B$31*(R936-inputs!$B$30)))</f>
        <v>42696.51862121289</v>
      </c>
      <c r="T936" s="19">
        <f>$H936+(INT(COLUMN(T$1)/2) - 5) * ($A936-$H936)/9</f>
        <v>60777.777777777781</v>
      </c>
      <c r="U936" s="24">
        <f>MAX(0,S936*(1+inputs!$B$33)-MAX(0,inputs!$B$31*(T936-inputs!$B$30)))</f>
        <v>39683.526400531075</v>
      </c>
      <c r="V936" s="19">
        <f>$H936+(INT(COLUMN(V$1)/2) - 5) * ($A936-$H936)/9</f>
        <v>68933.333333333343</v>
      </c>
      <c r="W936" s="24">
        <f>MAX(0,U936*(1+inputs!$B$33)-MAX(0,inputs!$B$31*(V936-inputs!$B$30)))</f>
        <v>35891.339296539038</v>
      </c>
      <c r="X936" s="19">
        <f>$H936+(INT(COLUMN(X$1)/2) - 5) * ($A936-$H936)/9</f>
        <v>77088.888888888891</v>
      </c>
      <c r="Y936" s="24">
        <f>MAX(0,W936*(1+inputs!$B$33)-MAX(0,inputs!$B$31*(X936-inputs!$B$30)))</f>
        <v>31308.269385987118</v>
      </c>
      <c r="Z936" s="19">
        <f>IF(inputs!$B$27="YES",MAX(0,inputs!$B$31*(X936-inputs!$B$30)),0)</f>
        <v>0</v>
      </c>
      <c r="AA936" s="3">
        <f t="shared" si="61"/>
        <v>33286.25</v>
      </c>
      <c r="AB936" s="1">
        <f t="shared" si="62"/>
        <v>0.42</v>
      </c>
      <c r="AC936" s="8">
        <f t="shared" si="59"/>
        <v>60113.75</v>
      </c>
    </row>
    <row r="937" spans="1:29" x14ac:dyDescent="0.2">
      <c r="A937" s="11">
        <f t="shared" si="60"/>
        <v>93500</v>
      </c>
      <c r="B937" s="15">
        <f>inputs!$C$3-MAX(0,MIN((calculations!A937-inputs!$B$8)*0.5,inputs!$C$3))+IF(AND(inputs!$B$23="YES",A937&lt;=inputs!$B$25),inputs!$B$24,0)</f>
        <v>12570</v>
      </c>
      <c r="C937" s="15">
        <f>MAX(0,MIN(A937-B937,inputs!$C$4)*inputs!$B$3)</f>
        <v>7540</v>
      </c>
      <c r="D937" s="16">
        <f>MAX(0,(MIN(A937,inputs!$C$5)-(inputs!$C$4+B937))*inputs!$B$4)</f>
        <v>17292</v>
      </c>
      <c r="E937" s="16">
        <f>MAX(0, (calculations!A937-inputs!$C$5)*inputs!$B$5)</f>
        <v>0</v>
      </c>
      <c r="F937" s="19">
        <f>MAX(0,inputs!$B$13*(MIN(calculations!A937,inputs!$C$14)-inputs!$C$13))+MAX(0,inputs!$B$14*(calculations!A937-inputs!$C$14))</f>
        <v>5859.85</v>
      </c>
      <c r="G937" s="22">
        <f>MAX(MIN((calculations!A937-inputs!$B$21)/10000,100%),0) * inputs!$B$18</f>
        <v>2636.4</v>
      </c>
      <c r="H937" s="24">
        <f>MIN(inputs!$B$32,A937)</f>
        <v>20000</v>
      </c>
      <c r="I937" s="24">
        <f>inputs!$B$29*(1+inputs!$B$33)-MAX(0,inputs!$B$31*(H937-inputs!$B$30))</f>
        <v>46486.999999999993</v>
      </c>
      <c r="J937" s="19">
        <f>$H937+(INT(COLUMN(J$1)/2) - 5) * ($A937-$H937)/9</f>
        <v>20000</v>
      </c>
      <c r="K937" s="24">
        <f>MAX(0,I937*(1+inputs!$B$33)-MAX(0,inputs!$B$31*(J937-inputs!$B$30)))</f>
        <v>47184.304999999986</v>
      </c>
      <c r="L937" s="19">
        <f>$H937+(INT(COLUMN(L$1)/2) - 5) * ($A937-$H937)/9</f>
        <v>28166.666666666668</v>
      </c>
      <c r="M937" s="24">
        <f>MAX(0,K937*(1+inputs!$B$33)-MAX(0,inputs!$B$31*(L937-inputs!$B$30)))</f>
        <v>47173.629574999977</v>
      </c>
      <c r="N937" s="19">
        <f>$H937+(INT(COLUMN(N$1)/2) - 5) * ($A937-$H937)/9</f>
        <v>36333.333333333336</v>
      </c>
      <c r="O937" s="24">
        <f>MAX(0,M937*(1+inputs!$B$33)-MAX(0,inputs!$B$31*(N937-inputs!$B$30)))</f>
        <v>46427.794018624969</v>
      </c>
      <c r="P937" s="19">
        <f>$H937+(INT(COLUMN(P$1)/2) - 5) * ($A937-$H937)/9</f>
        <v>44500</v>
      </c>
      <c r="Q937" s="24">
        <f>MAX(0,O937*(1+inputs!$B$33)-MAX(0,inputs!$B$31*(P937-inputs!$B$30)))</f>
        <v>44935.770928904334</v>
      </c>
      <c r="R937" s="19">
        <f>$H937+(INT(COLUMN(R$1)/2) - 5) * ($A937-$H937)/9</f>
        <v>52666.666666666672</v>
      </c>
      <c r="S937" s="24">
        <f>MAX(0,Q937*(1+inputs!$B$33)-MAX(0,inputs!$B$31*(R937-inputs!$B$30)))</f>
        <v>42686.36749283789</v>
      </c>
      <c r="T937" s="19">
        <f>$H937+(INT(COLUMN(T$1)/2) - 5) * ($A937-$H937)/9</f>
        <v>60833.333333333336</v>
      </c>
      <c r="U937" s="24">
        <f>MAX(0,S937*(1+inputs!$B$33)-MAX(0,inputs!$B$31*(T937-inputs!$B$30)))</f>
        <v>39668.223005230451</v>
      </c>
      <c r="V937" s="19">
        <f>$H937+(INT(COLUMN(V$1)/2) - 5) * ($A937-$H937)/9</f>
        <v>69000</v>
      </c>
      <c r="W937" s="24">
        <f>MAX(0,U937*(1+inputs!$B$33)-MAX(0,inputs!$B$31*(V937-inputs!$B$30)))</f>
        <v>35869.8063503089</v>
      </c>
      <c r="X937" s="19">
        <f>$H937+(INT(COLUMN(X$1)/2) - 5) * ($A937-$H937)/9</f>
        <v>77166.666666666657</v>
      </c>
      <c r="Y937" s="24">
        <f>MAX(0,W937*(1+inputs!$B$33)-MAX(0,inputs!$B$31*(X937-inputs!$B$30)))</f>
        <v>31279.413445563532</v>
      </c>
      <c r="Z937" s="19">
        <f>IF(inputs!$B$27="YES",MAX(0,inputs!$B$31*(X937-inputs!$B$30)),0)</f>
        <v>0</v>
      </c>
      <c r="AA937" s="3">
        <f t="shared" si="61"/>
        <v>33328.25</v>
      </c>
      <c r="AB937" s="1">
        <f t="shared" si="62"/>
        <v>0.42</v>
      </c>
      <c r="AC937" s="8">
        <f t="shared" si="59"/>
        <v>60171.75</v>
      </c>
    </row>
    <row r="938" spans="1:29" x14ac:dyDescent="0.2">
      <c r="A938" s="11">
        <f t="shared" si="60"/>
        <v>93600</v>
      </c>
      <c r="B938" s="15">
        <f>inputs!$C$3-MAX(0,MIN((calculations!A938-inputs!$B$8)*0.5,inputs!$C$3))+IF(AND(inputs!$B$23="YES",A938&lt;=inputs!$B$25),inputs!$B$24,0)</f>
        <v>12570</v>
      </c>
      <c r="C938" s="15">
        <f>MAX(0,MIN(A938-B938,inputs!$C$4)*inputs!$B$3)</f>
        <v>7540</v>
      </c>
      <c r="D938" s="16">
        <f>MAX(0,(MIN(A938,inputs!$C$5)-(inputs!$C$4+B938))*inputs!$B$4)</f>
        <v>17332</v>
      </c>
      <c r="E938" s="16">
        <f>MAX(0, (calculations!A938-inputs!$C$5)*inputs!$B$5)</f>
        <v>0</v>
      </c>
      <c r="F938" s="19">
        <f>MAX(0,inputs!$B$13*(MIN(calculations!A938,inputs!$C$14)-inputs!$C$13))+MAX(0,inputs!$B$14*(calculations!A938-inputs!$C$14))</f>
        <v>5861.85</v>
      </c>
      <c r="G938" s="22">
        <f>MAX(MIN((calculations!A938-inputs!$B$21)/10000,100%),0) * inputs!$B$18</f>
        <v>2636.4</v>
      </c>
      <c r="H938" s="24">
        <f>MIN(inputs!$B$32,A938)</f>
        <v>20000</v>
      </c>
      <c r="I938" s="24">
        <f>inputs!$B$29*(1+inputs!$B$33)-MAX(0,inputs!$B$31*(H938-inputs!$B$30))</f>
        <v>46486.999999999993</v>
      </c>
      <c r="J938" s="19">
        <f>$H938+(INT(COLUMN(J$1)/2) - 5) * ($A938-$H938)/9</f>
        <v>20000</v>
      </c>
      <c r="K938" s="24">
        <f>MAX(0,I938*(1+inputs!$B$33)-MAX(0,inputs!$B$31*(J938-inputs!$B$30)))</f>
        <v>47184.304999999986</v>
      </c>
      <c r="L938" s="19">
        <f>$H938+(INT(COLUMN(L$1)/2) - 5) * ($A938-$H938)/9</f>
        <v>28177.777777777777</v>
      </c>
      <c r="M938" s="24">
        <f>MAX(0,K938*(1+inputs!$B$33)-MAX(0,inputs!$B$31*(L938-inputs!$B$30)))</f>
        <v>47172.629574999977</v>
      </c>
      <c r="N938" s="19">
        <f>$H938+(INT(COLUMN(N$1)/2) - 5) * ($A938-$H938)/9</f>
        <v>36355.555555555555</v>
      </c>
      <c r="O938" s="24">
        <f>MAX(0,M938*(1+inputs!$B$33)-MAX(0,inputs!$B$31*(N938-inputs!$B$30)))</f>
        <v>46424.779018624969</v>
      </c>
      <c r="P938" s="19">
        <f>$H938+(INT(COLUMN(P$1)/2) - 5) * ($A938-$H938)/9</f>
        <v>44533.333333333328</v>
      </c>
      <c r="Q938" s="24">
        <f>MAX(0,O938*(1+inputs!$B$33)-MAX(0,inputs!$B$31*(P938-inputs!$B$30)))</f>
        <v>44929.71070390434</v>
      </c>
      <c r="R938" s="19">
        <f>$H938+(INT(COLUMN(R$1)/2) - 5) * ($A938-$H938)/9</f>
        <v>52711.111111111109</v>
      </c>
      <c r="S938" s="24">
        <f>MAX(0,Q938*(1+inputs!$B$33)-MAX(0,inputs!$B$31*(R938-inputs!$B$30)))</f>
        <v>42676.216364462896</v>
      </c>
      <c r="T938" s="19">
        <f>$H938+(INT(COLUMN(T$1)/2) - 5) * ($A938-$H938)/9</f>
        <v>60888.888888888891</v>
      </c>
      <c r="U938" s="24">
        <f>MAX(0,S938*(1+inputs!$B$33)-MAX(0,inputs!$B$31*(T938-inputs!$B$30)))</f>
        <v>39652.919609929835</v>
      </c>
      <c r="V938" s="19">
        <f>$H938+(INT(COLUMN(V$1)/2) - 5) * ($A938-$H938)/9</f>
        <v>69066.666666666657</v>
      </c>
      <c r="W938" s="24">
        <f>MAX(0,U938*(1+inputs!$B$33)-MAX(0,inputs!$B$31*(V938-inputs!$B$30)))</f>
        <v>35848.273404078776</v>
      </c>
      <c r="X938" s="19">
        <f>$H938+(INT(COLUMN(X$1)/2) - 5) * ($A938-$H938)/9</f>
        <v>77244.444444444438</v>
      </c>
      <c r="Y938" s="24">
        <f>MAX(0,W938*(1+inputs!$B$33)-MAX(0,inputs!$B$31*(X938-inputs!$B$30)))</f>
        <v>31250.557505139954</v>
      </c>
      <c r="Z938" s="19">
        <f>IF(inputs!$B$27="YES",MAX(0,inputs!$B$31*(X938-inputs!$B$30)),0)</f>
        <v>0</v>
      </c>
      <c r="AA938" s="3">
        <f t="shared" si="61"/>
        <v>33370.25</v>
      </c>
      <c r="AB938" s="1">
        <f t="shared" si="62"/>
        <v>0.42</v>
      </c>
      <c r="AC938" s="8">
        <f t="shared" si="59"/>
        <v>60229.75</v>
      </c>
    </row>
    <row r="939" spans="1:29" x14ac:dyDescent="0.2">
      <c r="A939" s="11">
        <f t="shared" si="60"/>
        <v>93700</v>
      </c>
      <c r="B939" s="15">
        <f>inputs!$C$3-MAX(0,MIN((calculations!A939-inputs!$B$8)*0.5,inputs!$C$3))+IF(AND(inputs!$B$23="YES",A939&lt;=inputs!$B$25),inputs!$B$24,0)</f>
        <v>12570</v>
      </c>
      <c r="C939" s="15">
        <f>MAX(0,MIN(A939-B939,inputs!$C$4)*inputs!$B$3)</f>
        <v>7540</v>
      </c>
      <c r="D939" s="16">
        <f>MAX(0,(MIN(A939,inputs!$C$5)-(inputs!$C$4+B939))*inputs!$B$4)</f>
        <v>17372</v>
      </c>
      <c r="E939" s="16">
        <f>MAX(0, (calculations!A939-inputs!$C$5)*inputs!$B$5)</f>
        <v>0</v>
      </c>
      <c r="F939" s="19">
        <f>MAX(0,inputs!$B$13*(MIN(calculations!A939,inputs!$C$14)-inputs!$C$13))+MAX(0,inputs!$B$14*(calculations!A939-inputs!$C$14))</f>
        <v>5863.85</v>
      </c>
      <c r="G939" s="22">
        <f>MAX(MIN((calculations!A939-inputs!$B$21)/10000,100%),0) * inputs!$B$18</f>
        <v>2636.4</v>
      </c>
      <c r="H939" s="24">
        <f>MIN(inputs!$B$32,A939)</f>
        <v>20000</v>
      </c>
      <c r="I939" s="24">
        <f>inputs!$B$29*(1+inputs!$B$33)-MAX(0,inputs!$B$31*(H939-inputs!$B$30))</f>
        <v>46486.999999999993</v>
      </c>
      <c r="J939" s="19">
        <f>$H939+(INT(COLUMN(J$1)/2) - 5) * ($A939-$H939)/9</f>
        <v>20000</v>
      </c>
      <c r="K939" s="24">
        <f>MAX(0,I939*(1+inputs!$B$33)-MAX(0,inputs!$B$31*(J939-inputs!$B$30)))</f>
        <v>47184.304999999986</v>
      </c>
      <c r="L939" s="19">
        <f>$H939+(INT(COLUMN(L$1)/2) - 5) * ($A939-$H939)/9</f>
        <v>28188.888888888891</v>
      </c>
      <c r="M939" s="24">
        <f>MAX(0,K939*(1+inputs!$B$33)-MAX(0,inputs!$B$31*(L939-inputs!$B$30)))</f>
        <v>47171.629574999977</v>
      </c>
      <c r="N939" s="19">
        <f>$H939+(INT(COLUMN(N$1)/2) - 5) * ($A939-$H939)/9</f>
        <v>36377.777777777781</v>
      </c>
      <c r="O939" s="24">
        <f>MAX(0,M939*(1+inputs!$B$33)-MAX(0,inputs!$B$31*(N939-inputs!$B$30)))</f>
        <v>46421.76401862497</v>
      </c>
      <c r="P939" s="19">
        <f>$H939+(INT(COLUMN(P$1)/2) - 5) * ($A939-$H939)/9</f>
        <v>44566.666666666672</v>
      </c>
      <c r="Q939" s="24">
        <f>MAX(0,O939*(1+inputs!$B$33)-MAX(0,inputs!$B$31*(P939-inputs!$B$30)))</f>
        <v>44923.650478904339</v>
      </c>
      <c r="R939" s="19">
        <f>$H939+(INT(COLUMN(R$1)/2) - 5) * ($A939-$H939)/9</f>
        <v>52755.555555555555</v>
      </c>
      <c r="S939" s="24">
        <f>MAX(0,Q939*(1+inputs!$B$33)-MAX(0,inputs!$B$31*(R939-inputs!$B$30)))</f>
        <v>42666.065236087896</v>
      </c>
      <c r="T939" s="19">
        <f>$H939+(INT(COLUMN(T$1)/2) - 5) * ($A939-$H939)/9</f>
        <v>60944.444444444445</v>
      </c>
      <c r="U939" s="24">
        <f>MAX(0,S939*(1+inputs!$B$33)-MAX(0,inputs!$B$31*(T939-inputs!$B$30)))</f>
        <v>39637.616214629204</v>
      </c>
      <c r="V939" s="19">
        <f>$H939+(INT(COLUMN(V$1)/2) - 5) * ($A939-$H939)/9</f>
        <v>69133.333333333343</v>
      </c>
      <c r="W939" s="24">
        <f>MAX(0,U939*(1+inputs!$B$33)-MAX(0,inputs!$B$31*(V939-inputs!$B$30)))</f>
        <v>35826.740457848638</v>
      </c>
      <c r="X939" s="19">
        <f>$H939+(INT(COLUMN(X$1)/2) - 5) * ($A939-$H939)/9</f>
        <v>77322.222222222219</v>
      </c>
      <c r="Y939" s="24">
        <f>MAX(0,W939*(1+inputs!$B$33)-MAX(0,inputs!$B$31*(X939-inputs!$B$30)))</f>
        <v>31221.701564716368</v>
      </c>
      <c r="Z939" s="19">
        <f>IF(inputs!$B$27="YES",MAX(0,inputs!$B$31*(X939-inputs!$B$30)),0)</f>
        <v>0</v>
      </c>
      <c r="AA939" s="3">
        <f t="shared" si="61"/>
        <v>33412.25</v>
      </c>
      <c r="AB939" s="1">
        <f t="shared" si="62"/>
        <v>0.42</v>
      </c>
      <c r="AC939" s="8">
        <f t="shared" si="59"/>
        <v>60287.75</v>
      </c>
    </row>
    <row r="940" spans="1:29" x14ac:dyDescent="0.2">
      <c r="A940" s="11">
        <f t="shared" si="60"/>
        <v>93800</v>
      </c>
      <c r="B940" s="15">
        <f>inputs!$C$3-MAX(0,MIN((calculations!A940-inputs!$B$8)*0.5,inputs!$C$3))+IF(AND(inputs!$B$23="YES",A940&lt;=inputs!$B$25),inputs!$B$24,0)</f>
        <v>12570</v>
      </c>
      <c r="C940" s="15">
        <f>MAX(0,MIN(A940-B940,inputs!$C$4)*inputs!$B$3)</f>
        <v>7540</v>
      </c>
      <c r="D940" s="16">
        <f>MAX(0,(MIN(A940,inputs!$C$5)-(inputs!$C$4+B940))*inputs!$B$4)</f>
        <v>17412</v>
      </c>
      <c r="E940" s="16">
        <f>MAX(0, (calculations!A940-inputs!$C$5)*inputs!$B$5)</f>
        <v>0</v>
      </c>
      <c r="F940" s="19">
        <f>MAX(0,inputs!$B$13*(MIN(calculations!A940,inputs!$C$14)-inputs!$C$13))+MAX(0,inputs!$B$14*(calculations!A940-inputs!$C$14))</f>
        <v>5865.85</v>
      </c>
      <c r="G940" s="22">
        <f>MAX(MIN((calculations!A940-inputs!$B$21)/10000,100%),0) * inputs!$B$18</f>
        <v>2636.4</v>
      </c>
      <c r="H940" s="24">
        <f>MIN(inputs!$B$32,A940)</f>
        <v>20000</v>
      </c>
      <c r="I940" s="24">
        <f>inputs!$B$29*(1+inputs!$B$33)-MAX(0,inputs!$B$31*(H940-inputs!$B$30))</f>
        <v>46486.999999999993</v>
      </c>
      <c r="J940" s="19">
        <f>$H940+(INT(COLUMN(J$1)/2) - 5) * ($A940-$H940)/9</f>
        <v>20000</v>
      </c>
      <c r="K940" s="24">
        <f>MAX(0,I940*(1+inputs!$B$33)-MAX(0,inputs!$B$31*(J940-inputs!$B$30)))</f>
        <v>47184.304999999986</v>
      </c>
      <c r="L940" s="19">
        <f>$H940+(INT(COLUMN(L$1)/2) - 5) * ($A940-$H940)/9</f>
        <v>28200</v>
      </c>
      <c r="M940" s="24">
        <f>MAX(0,K940*(1+inputs!$B$33)-MAX(0,inputs!$B$31*(L940-inputs!$B$30)))</f>
        <v>47170.629574999977</v>
      </c>
      <c r="N940" s="19">
        <f>$H940+(INT(COLUMN(N$1)/2) - 5) * ($A940-$H940)/9</f>
        <v>36400</v>
      </c>
      <c r="O940" s="24">
        <f>MAX(0,M940*(1+inputs!$B$33)-MAX(0,inputs!$B$31*(N940-inputs!$B$30)))</f>
        <v>46418.749018624971</v>
      </c>
      <c r="P940" s="19">
        <f>$H940+(INT(COLUMN(P$1)/2) - 5) * ($A940-$H940)/9</f>
        <v>44600</v>
      </c>
      <c r="Q940" s="24">
        <f>MAX(0,O940*(1+inputs!$B$33)-MAX(0,inputs!$B$31*(P940-inputs!$B$30)))</f>
        <v>44917.590253904338</v>
      </c>
      <c r="R940" s="19">
        <f>$H940+(INT(COLUMN(R$1)/2) - 5) * ($A940-$H940)/9</f>
        <v>52800</v>
      </c>
      <c r="S940" s="24">
        <f>MAX(0,Q940*(1+inputs!$B$33)-MAX(0,inputs!$B$31*(R940-inputs!$B$30)))</f>
        <v>42655.914107712895</v>
      </c>
      <c r="T940" s="19">
        <f>$H940+(INT(COLUMN(T$1)/2) - 5) * ($A940-$H940)/9</f>
        <v>61000</v>
      </c>
      <c r="U940" s="24">
        <f>MAX(0,S940*(1+inputs!$B$33)-MAX(0,inputs!$B$31*(T940-inputs!$B$30)))</f>
        <v>39622.312819328581</v>
      </c>
      <c r="V940" s="19">
        <f>$H940+(INT(COLUMN(V$1)/2) - 5) * ($A940-$H940)/9</f>
        <v>69200</v>
      </c>
      <c r="W940" s="24">
        <f>MAX(0,U940*(1+inputs!$B$33)-MAX(0,inputs!$B$31*(V940-inputs!$B$30)))</f>
        <v>35805.207511618501</v>
      </c>
      <c r="X940" s="19">
        <f>$H940+(INT(COLUMN(X$1)/2) - 5) * ($A940-$H940)/9</f>
        <v>77400</v>
      </c>
      <c r="Y940" s="24">
        <f>MAX(0,W940*(1+inputs!$B$33)-MAX(0,inputs!$B$31*(X940-inputs!$B$30)))</f>
        <v>31192.845624292775</v>
      </c>
      <c r="Z940" s="19">
        <f>IF(inputs!$B$27="YES",MAX(0,inputs!$B$31*(X940-inputs!$B$30)),0)</f>
        <v>0</v>
      </c>
      <c r="AA940" s="3">
        <f t="shared" si="61"/>
        <v>33454.25</v>
      </c>
      <c r="AB940" s="1">
        <f t="shared" si="62"/>
        <v>0.42</v>
      </c>
      <c r="AC940" s="8">
        <f t="shared" si="59"/>
        <v>60345.75</v>
      </c>
    </row>
    <row r="941" spans="1:29" x14ac:dyDescent="0.2">
      <c r="A941" s="11">
        <f t="shared" si="60"/>
        <v>93900</v>
      </c>
      <c r="B941" s="15">
        <f>inputs!$C$3-MAX(0,MIN((calculations!A941-inputs!$B$8)*0.5,inputs!$C$3))+IF(AND(inputs!$B$23="YES",A941&lt;=inputs!$B$25),inputs!$B$24,0)</f>
        <v>12570</v>
      </c>
      <c r="C941" s="15">
        <f>MAX(0,MIN(A941-B941,inputs!$C$4)*inputs!$B$3)</f>
        <v>7540</v>
      </c>
      <c r="D941" s="16">
        <f>MAX(0,(MIN(A941,inputs!$C$5)-(inputs!$C$4+B941))*inputs!$B$4)</f>
        <v>17452</v>
      </c>
      <c r="E941" s="16">
        <f>MAX(0, (calculations!A941-inputs!$C$5)*inputs!$B$5)</f>
        <v>0</v>
      </c>
      <c r="F941" s="19">
        <f>MAX(0,inputs!$B$13*(MIN(calculations!A941,inputs!$C$14)-inputs!$C$13))+MAX(0,inputs!$B$14*(calculations!A941-inputs!$C$14))</f>
        <v>5867.85</v>
      </c>
      <c r="G941" s="22">
        <f>MAX(MIN((calculations!A941-inputs!$B$21)/10000,100%),0) * inputs!$B$18</f>
        <v>2636.4</v>
      </c>
      <c r="H941" s="24">
        <f>MIN(inputs!$B$32,A941)</f>
        <v>20000</v>
      </c>
      <c r="I941" s="24">
        <f>inputs!$B$29*(1+inputs!$B$33)-MAX(0,inputs!$B$31*(H941-inputs!$B$30))</f>
        <v>46486.999999999993</v>
      </c>
      <c r="J941" s="19">
        <f>$H941+(INT(COLUMN(J$1)/2) - 5) * ($A941-$H941)/9</f>
        <v>20000</v>
      </c>
      <c r="K941" s="24">
        <f>MAX(0,I941*(1+inputs!$B$33)-MAX(0,inputs!$B$31*(J941-inputs!$B$30)))</f>
        <v>47184.304999999986</v>
      </c>
      <c r="L941" s="19">
        <f>$H941+(INT(COLUMN(L$1)/2) - 5) * ($A941-$H941)/9</f>
        <v>28211.111111111109</v>
      </c>
      <c r="M941" s="24">
        <f>MAX(0,K941*(1+inputs!$B$33)-MAX(0,inputs!$B$31*(L941-inputs!$B$30)))</f>
        <v>47169.629574999977</v>
      </c>
      <c r="N941" s="19">
        <f>$H941+(INT(COLUMN(N$1)/2) - 5) * ($A941-$H941)/9</f>
        <v>36422.222222222219</v>
      </c>
      <c r="O941" s="24">
        <f>MAX(0,M941*(1+inputs!$B$33)-MAX(0,inputs!$B$31*(N941-inputs!$B$30)))</f>
        <v>46415.734018624971</v>
      </c>
      <c r="P941" s="19">
        <f>$H941+(INT(COLUMN(P$1)/2) - 5) * ($A941-$H941)/9</f>
        <v>44633.333333333328</v>
      </c>
      <c r="Q941" s="24">
        <f>MAX(0,O941*(1+inputs!$B$33)-MAX(0,inputs!$B$31*(P941-inputs!$B$30)))</f>
        <v>44911.530028904337</v>
      </c>
      <c r="R941" s="19">
        <f>$H941+(INT(COLUMN(R$1)/2) - 5) * ($A941-$H941)/9</f>
        <v>52844.444444444445</v>
      </c>
      <c r="S941" s="24">
        <f>MAX(0,Q941*(1+inputs!$B$33)-MAX(0,inputs!$B$31*(R941-inputs!$B$30)))</f>
        <v>42645.762979337895</v>
      </c>
      <c r="T941" s="19">
        <f>$H941+(INT(COLUMN(T$1)/2) - 5) * ($A941-$H941)/9</f>
        <v>61055.555555555555</v>
      </c>
      <c r="U941" s="24">
        <f>MAX(0,S941*(1+inputs!$B$33)-MAX(0,inputs!$B$31*(T941-inputs!$B$30)))</f>
        <v>39607.009424027958</v>
      </c>
      <c r="V941" s="19">
        <f>$H941+(INT(COLUMN(V$1)/2) - 5) * ($A941-$H941)/9</f>
        <v>69266.666666666657</v>
      </c>
      <c r="W941" s="24">
        <f>MAX(0,U941*(1+inputs!$B$33)-MAX(0,inputs!$B$31*(V941-inputs!$B$30)))</f>
        <v>35783.67456538837</v>
      </c>
      <c r="X941" s="19">
        <f>$H941+(INT(COLUMN(X$1)/2) - 5) * ($A941-$H941)/9</f>
        <v>77477.777777777781</v>
      </c>
      <c r="Y941" s="24">
        <f>MAX(0,W941*(1+inputs!$B$33)-MAX(0,inputs!$B$31*(X941-inputs!$B$30)))</f>
        <v>31163.989683869193</v>
      </c>
      <c r="Z941" s="19">
        <f>IF(inputs!$B$27="YES",MAX(0,inputs!$B$31*(X941-inputs!$B$30)),0)</f>
        <v>0</v>
      </c>
      <c r="AA941" s="3">
        <f t="shared" si="61"/>
        <v>33496.25</v>
      </c>
      <c r="AB941" s="1">
        <f t="shared" si="62"/>
        <v>0.42</v>
      </c>
      <c r="AC941" s="8">
        <f t="shared" si="59"/>
        <v>60403.75</v>
      </c>
    </row>
    <row r="942" spans="1:29" x14ac:dyDescent="0.2">
      <c r="A942" s="11">
        <f t="shared" si="60"/>
        <v>94000</v>
      </c>
      <c r="B942" s="15">
        <f>inputs!$C$3-MAX(0,MIN((calculations!A942-inputs!$B$8)*0.5,inputs!$C$3))+IF(AND(inputs!$B$23="YES",A942&lt;=inputs!$B$25),inputs!$B$24,0)</f>
        <v>12570</v>
      </c>
      <c r="C942" s="15">
        <f>MAX(0,MIN(A942-B942,inputs!$C$4)*inputs!$B$3)</f>
        <v>7540</v>
      </c>
      <c r="D942" s="16">
        <f>MAX(0,(MIN(A942,inputs!$C$5)-(inputs!$C$4+B942))*inputs!$B$4)</f>
        <v>17492</v>
      </c>
      <c r="E942" s="16">
        <f>MAX(0, (calculations!A942-inputs!$C$5)*inputs!$B$5)</f>
        <v>0</v>
      </c>
      <c r="F942" s="19">
        <f>MAX(0,inputs!$B$13*(MIN(calculations!A942,inputs!$C$14)-inputs!$C$13))+MAX(0,inputs!$B$14*(calculations!A942-inputs!$C$14))</f>
        <v>5869.85</v>
      </c>
      <c r="G942" s="22">
        <f>MAX(MIN((calculations!A942-inputs!$B$21)/10000,100%),0) * inputs!$B$18</f>
        <v>2636.4</v>
      </c>
      <c r="H942" s="24">
        <f>MIN(inputs!$B$32,A942)</f>
        <v>20000</v>
      </c>
      <c r="I942" s="24">
        <f>inputs!$B$29*(1+inputs!$B$33)-MAX(0,inputs!$B$31*(H942-inputs!$B$30))</f>
        <v>46486.999999999993</v>
      </c>
      <c r="J942" s="19">
        <f>$H942+(INT(COLUMN(J$1)/2) - 5) * ($A942-$H942)/9</f>
        <v>20000</v>
      </c>
      <c r="K942" s="24">
        <f>MAX(0,I942*(1+inputs!$B$33)-MAX(0,inputs!$B$31*(J942-inputs!$B$30)))</f>
        <v>47184.304999999986</v>
      </c>
      <c r="L942" s="19">
        <f>$H942+(INT(COLUMN(L$1)/2) - 5) * ($A942-$H942)/9</f>
        <v>28222.222222222223</v>
      </c>
      <c r="M942" s="24">
        <f>MAX(0,K942*(1+inputs!$B$33)-MAX(0,inputs!$B$31*(L942-inputs!$B$30)))</f>
        <v>47168.629574999977</v>
      </c>
      <c r="N942" s="19">
        <f>$H942+(INT(COLUMN(N$1)/2) - 5) * ($A942-$H942)/9</f>
        <v>36444.444444444445</v>
      </c>
      <c r="O942" s="24">
        <f>MAX(0,M942*(1+inputs!$B$33)-MAX(0,inputs!$B$31*(N942-inputs!$B$30)))</f>
        <v>46412.719018624972</v>
      </c>
      <c r="P942" s="19">
        <f>$H942+(INT(COLUMN(P$1)/2) - 5) * ($A942-$H942)/9</f>
        <v>44666.666666666672</v>
      </c>
      <c r="Q942" s="24">
        <f>MAX(0,O942*(1+inputs!$B$33)-MAX(0,inputs!$B$31*(P942-inputs!$B$30)))</f>
        <v>44905.469803904336</v>
      </c>
      <c r="R942" s="19">
        <f>$H942+(INT(COLUMN(R$1)/2) - 5) * ($A942-$H942)/9</f>
        <v>52888.888888888891</v>
      </c>
      <c r="S942" s="24">
        <f>MAX(0,Q942*(1+inputs!$B$33)-MAX(0,inputs!$B$31*(R942-inputs!$B$30)))</f>
        <v>42635.611850962894</v>
      </c>
      <c r="T942" s="19">
        <f>$H942+(INT(COLUMN(T$1)/2) - 5) * ($A942-$H942)/9</f>
        <v>61111.111111111109</v>
      </c>
      <c r="U942" s="24">
        <f>MAX(0,S942*(1+inputs!$B$33)-MAX(0,inputs!$B$31*(T942-inputs!$B$30)))</f>
        <v>39591.706028727334</v>
      </c>
      <c r="V942" s="19">
        <f>$H942+(INT(COLUMN(V$1)/2) - 5) * ($A942-$H942)/9</f>
        <v>69333.333333333343</v>
      </c>
      <c r="W942" s="24">
        <f>MAX(0,U942*(1+inputs!$B$33)-MAX(0,inputs!$B$31*(V942-inputs!$B$30)))</f>
        <v>35762.141619158239</v>
      </c>
      <c r="X942" s="19">
        <f>$H942+(INT(COLUMN(X$1)/2) - 5) * ($A942-$H942)/9</f>
        <v>77555.555555555562</v>
      </c>
      <c r="Y942" s="24">
        <f>MAX(0,W942*(1+inputs!$B$33)-MAX(0,inputs!$B$31*(X942-inputs!$B$30)))</f>
        <v>31135.133743445607</v>
      </c>
      <c r="Z942" s="19">
        <f>IF(inputs!$B$27="YES",MAX(0,inputs!$B$31*(X942-inputs!$B$30)),0)</f>
        <v>0</v>
      </c>
      <c r="AA942" s="3">
        <f t="shared" si="61"/>
        <v>33538.25</v>
      </c>
      <c r="AB942" s="1">
        <f t="shared" si="62"/>
        <v>0.42</v>
      </c>
      <c r="AC942" s="8">
        <f t="shared" si="59"/>
        <v>60461.75</v>
      </c>
    </row>
    <row r="943" spans="1:29" x14ac:dyDescent="0.2">
      <c r="A943" s="11">
        <f t="shared" si="60"/>
        <v>94100</v>
      </c>
      <c r="B943" s="15">
        <f>inputs!$C$3-MAX(0,MIN((calculations!A943-inputs!$B$8)*0.5,inputs!$C$3))+IF(AND(inputs!$B$23="YES",A943&lt;=inputs!$B$25),inputs!$B$24,0)</f>
        <v>12570</v>
      </c>
      <c r="C943" s="15">
        <f>MAX(0,MIN(A943-B943,inputs!$C$4)*inputs!$B$3)</f>
        <v>7540</v>
      </c>
      <c r="D943" s="16">
        <f>MAX(0,(MIN(A943,inputs!$C$5)-(inputs!$C$4+B943))*inputs!$B$4)</f>
        <v>17532</v>
      </c>
      <c r="E943" s="16">
        <f>MAX(0, (calculations!A943-inputs!$C$5)*inputs!$B$5)</f>
        <v>0</v>
      </c>
      <c r="F943" s="19">
        <f>MAX(0,inputs!$B$13*(MIN(calculations!A943,inputs!$C$14)-inputs!$C$13))+MAX(0,inputs!$B$14*(calculations!A943-inputs!$C$14))</f>
        <v>5871.85</v>
      </c>
      <c r="G943" s="22">
        <f>MAX(MIN((calculations!A943-inputs!$B$21)/10000,100%),0) * inputs!$B$18</f>
        <v>2636.4</v>
      </c>
      <c r="H943" s="24">
        <f>MIN(inputs!$B$32,A943)</f>
        <v>20000</v>
      </c>
      <c r="I943" s="24">
        <f>inputs!$B$29*(1+inputs!$B$33)-MAX(0,inputs!$B$31*(H943-inputs!$B$30))</f>
        <v>46486.999999999993</v>
      </c>
      <c r="J943" s="19">
        <f>$H943+(INT(COLUMN(J$1)/2) - 5) * ($A943-$H943)/9</f>
        <v>20000</v>
      </c>
      <c r="K943" s="24">
        <f>MAX(0,I943*(1+inputs!$B$33)-MAX(0,inputs!$B$31*(J943-inputs!$B$30)))</f>
        <v>47184.304999999986</v>
      </c>
      <c r="L943" s="19">
        <f>$H943+(INT(COLUMN(L$1)/2) - 5) * ($A943-$H943)/9</f>
        <v>28233.333333333336</v>
      </c>
      <c r="M943" s="24">
        <f>MAX(0,K943*(1+inputs!$B$33)-MAX(0,inputs!$B$31*(L943-inputs!$B$30)))</f>
        <v>47167.629574999977</v>
      </c>
      <c r="N943" s="19">
        <f>$H943+(INT(COLUMN(N$1)/2) - 5) * ($A943-$H943)/9</f>
        <v>36466.666666666672</v>
      </c>
      <c r="O943" s="24">
        <f>MAX(0,M943*(1+inputs!$B$33)-MAX(0,inputs!$B$31*(N943-inputs!$B$30)))</f>
        <v>46409.704018624972</v>
      </c>
      <c r="P943" s="19">
        <f>$H943+(INT(COLUMN(P$1)/2) - 5) * ($A943-$H943)/9</f>
        <v>44700</v>
      </c>
      <c r="Q943" s="24">
        <f>MAX(0,O943*(1+inputs!$B$33)-MAX(0,inputs!$B$31*(P943-inputs!$B$30)))</f>
        <v>44899.409578904342</v>
      </c>
      <c r="R943" s="19">
        <f>$H943+(INT(COLUMN(R$1)/2) - 5) * ($A943-$H943)/9</f>
        <v>52933.333333333336</v>
      </c>
      <c r="S943" s="24">
        <f>MAX(0,Q943*(1+inputs!$B$33)-MAX(0,inputs!$B$31*(R943-inputs!$B$30)))</f>
        <v>42625.460722587901</v>
      </c>
      <c r="T943" s="19">
        <f>$H943+(INT(COLUMN(T$1)/2) - 5) * ($A943-$H943)/9</f>
        <v>61166.666666666664</v>
      </c>
      <c r="U943" s="24">
        <f>MAX(0,S943*(1+inputs!$B$33)-MAX(0,inputs!$B$31*(T943-inputs!$B$30)))</f>
        <v>39576.402633426711</v>
      </c>
      <c r="V943" s="19">
        <f>$H943+(INT(COLUMN(V$1)/2) - 5) * ($A943-$H943)/9</f>
        <v>69400</v>
      </c>
      <c r="W943" s="24">
        <f>MAX(0,U943*(1+inputs!$B$33)-MAX(0,inputs!$B$31*(V943-inputs!$B$30)))</f>
        <v>35740.608672928109</v>
      </c>
      <c r="X943" s="19">
        <f>$H943+(INT(COLUMN(X$1)/2) - 5) * ($A943-$H943)/9</f>
        <v>77633.333333333343</v>
      </c>
      <c r="Y943" s="24">
        <f>MAX(0,W943*(1+inputs!$B$33)-MAX(0,inputs!$B$31*(X943-inputs!$B$30)))</f>
        <v>31106.277803022022</v>
      </c>
      <c r="Z943" s="19">
        <f>IF(inputs!$B$27="YES",MAX(0,inputs!$B$31*(X943-inputs!$B$30)),0)</f>
        <v>0</v>
      </c>
      <c r="AA943" s="3">
        <f t="shared" si="61"/>
        <v>33580.25</v>
      </c>
      <c r="AB943" s="1">
        <f t="shared" si="62"/>
        <v>0.42</v>
      </c>
      <c r="AC943" s="8">
        <f t="shared" si="59"/>
        <v>60519.75</v>
      </c>
    </row>
    <row r="944" spans="1:29" x14ac:dyDescent="0.2">
      <c r="A944" s="11">
        <f t="shared" si="60"/>
        <v>94200</v>
      </c>
      <c r="B944" s="15">
        <f>inputs!$C$3-MAX(0,MIN((calculations!A944-inputs!$B$8)*0.5,inputs!$C$3))+IF(AND(inputs!$B$23="YES",A944&lt;=inputs!$B$25),inputs!$B$24,0)</f>
        <v>12570</v>
      </c>
      <c r="C944" s="15">
        <f>MAX(0,MIN(A944-B944,inputs!$C$4)*inputs!$B$3)</f>
        <v>7540</v>
      </c>
      <c r="D944" s="16">
        <f>MAX(0,(MIN(A944,inputs!$C$5)-(inputs!$C$4+B944))*inputs!$B$4)</f>
        <v>17572</v>
      </c>
      <c r="E944" s="16">
        <f>MAX(0, (calculations!A944-inputs!$C$5)*inputs!$B$5)</f>
        <v>0</v>
      </c>
      <c r="F944" s="19">
        <f>MAX(0,inputs!$B$13*(MIN(calculations!A944,inputs!$C$14)-inputs!$C$13))+MAX(0,inputs!$B$14*(calculations!A944-inputs!$C$14))</f>
        <v>5873.85</v>
      </c>
      <c r="G944" s="22">
        <f>MAX(MIN((calculations!A944-inputs!$B$21)/10000,100%),0) * inputs!$B$18</f>
        <v>2636.4</v>
      </c>
      <c r="H944" s="24">
        <f>MIN(inputs!$B$32,A944)</f>
        <v>20000</v>
      </c>
      <c r="I944" s="24">
        <f>inputs!$B$29*(1+inputs!$B$33)-MAX(0,inputs!$B$31*(H944-inputs!$B$30))</f>
        <v>46486.999999999993</v>
      </c>
      <c r="J944" s="19">
        <f>$H944+(INT(COLUMN(J$1)/2) - 5) * ($A944-$H944)/9</f>
        <v>20000</v>
      </c>
      <c r="K944" s="24">
        <f>MAX(0,I944*(1+inputs!$B$33)-MAX(0,inputs!$B$31*(J944-inputs!$B$30)))</f>
        <v>47184.304999999986</v>
      </c>
      <c r="L944" s="19">
        <f>$H944+(INT(COLUMN(L$1)/2) - 5) * ($A944-$H944)/9</f>
        <v>28244.444444444445</v>
      </c>
      <c r="M944" s="24">
        <f>MAX(0,K944*(1+inputs!$B$33)-MAX(0,inputs!$B$31*(L944-inputs!$B$30)))</f>
        <v>47166.629574999977</v>
      </c>
      <c r="N944" s="19">
        <f>$H944+(INT(COLUMN(N$1)/2) - 5) * ($A944-$H944)/9</f>
        <v>36488.888888888891</v>
      </c>
      <c r="O944" s="24">
        <f>MAX(0,M944*(1+inputs!$B$33)-MAX(0,inputs!$B$31*(N944-inputs!$B$30)))</f>
        <v>46406.689018624973</v>
      </c>
      <c r="P944" s="19">
        <f>$H944+(INT(COLUMN(P$1)/2) - 5) * ($A944-$H944)/9</f>
        <v>44733.333333333328</v>
      </c>
      <c r="Q944" s="24">
        <f>MAX(0,O944*(1+inputs!$B$33)-MAX(0,inputs!$B$31*(P944-inputs!$B$30)))</f>
        <v>44893.349353904341</v>
      </c>
      <c r="R944" s="19">
        <f>$H944+(INT(COLUMN(R$1)/2) - 5) * ($A944-$H944)/9</f>
        <v>52977.777777777781</v>
      </c>
      <c r="S944" s="24">
        <f>MAX(0,Q944*(1+inputs!$B$33)-MAX(0,inputs!$B$31*(R944-inputs!$B$30)))</f>
        <v>42615.3095942129</v>
      </c>
      <c r="T944" s="19">
        <f>$H944+(INT(COLUMN(T$1)/2) - 5) * ($A944-$H944)/9</f>
        <v>61222.222222222219</v>
      </c>
      <c r="U944" s="24">
        <f>MAX(0,S944*(1+inputs!$B$33)-MAX(0,inputs!$B$31*(T944-inputs!$B$30)))</f>
        <v>39561.099238126088</v>
      </c>
      <c r="V944" s="19">
        <f>$H944+(INT(COLUMN(V$1)/2) - 5) * ($A944-$H944)/9</f>
        <v>69466.666666666657</v>
      </c>
      <c r="W944" s="24">
        <f>MAX(0,U944*(1+inputs!$B$33)-MAX(0,inputs!$B$31*(V944-inputs!$B$30)))</f>
        <v>35719.075726697978</v>
      </c>
      <c r="X944" s="19">
        <f>$H944+(INT(COLUMN(X$1)/2) - 5) * ($A944-$H944)/9</f>
        <v>77711.111111111109</v>
      </c>
      <c r="Y944" s="24">
        <f>MAX(0,W944*(1+inputs!$B$33)-MAX(0,inputs!$B$31*(X944-inputs!$B$30)))</f>
        <v>31077.421862598447</v>
      </c>
      <c r="Z944" s="19">
        <f>IF(inputs!$B$27="YES",MAX(0,inputs!$B$31*(X944-inputs!$B$30)),0)</f>
        <v>0</v>
      </c>
      <c r="AA944" s="3">
        <f t="shared" si="61"/>
        <v>33622.25</v>
      </c>
      <c r="AB944" s="1">
        <f t="shared" si="62"/>
        <v>0.42</v>
      </c>
      <c r="AC944" s="8">
        <f t="shared" si="59"/>
        <v>60577.75</v>
      </c>
    </row>
    <row r="945" spans="1:29" x14ac:dyDescent="0.2">
      <c r="A945" s="11">
        <f t="shared" si="60"/>
        <v>94300</v>
      </c>
      <c r="B945" s="15">
        <f>inputs!$C$3-MAX(0,MIN((calculations!A945-inputs!$B$8)*0.5,inputs!$C$3))+IF(AND(inputs!$B$23="YES",A945&lt;=inputs!$B$25),inputs!$B$24,0)</f>
        <v>12570</v>
      </c>
      <c r="C945" s="15">
        <f>MAX(0,MIN(A945-B945,inputs!$C$4)*inputs!$B$3)</f>
        <v>7540</v>
      </c>
      <c r="D945" s="16">
        <f>MAX(0,(MIN(A945,inputs!$C$5)-(inputs!$C$4+B945))*inputs!$B$4)</f>
        <v>17612</v>
      </c>
      <c r="E945" s="16">
        <f>MAX(0, (calculations!A945-inputs!$C$5)*inputs!$B$5)</f>
        <v>0</v>
      </c>
      <c r="F945" s="19">
        <f>MAX(0,inputs!$B$13*(MIN(calculations!A945,inputs!$C$14)-inputs!$C$13))+MAX(0,inputs!$B$14*(calculations!A945-inputs!$C$14))</f>
        <v>5875.85</v>
      </c>
      <c r="G945" s="22">
        <f>MAX(MIN((calculations!A945-inputs!$B$21)/10000,100%),0) * inputs!$B$18</f>
        <v>2636.4</v>
      </c>
      <c r="H945" s="24">
        <f>MIN(inputs!$B$32,A945)</f>
        <v>20000</v>
      </c>
      <c r="I945" s="24">
        <f>inputs!$B$29*(1+inputs!$B$33)-MAX(0,inputs!$B$31*(H945-inputs!$B$30))</f>
        <v>46486.999999999993</v>
      </c>
      <c r="J945" s="19">
        <f>$H945+(INT(COLUMN(J$1)/2) - 5) * ($A945-$H945)/9</f>
        <v>20000</v>
      </c>
      <c r="K945" s="24">
        <f>MAX(0,I945*(1+inputs!$B$33)-MAX(0,inputs!$B$31*(J945-inputs!$B$30)))</f>
        <v>47184.304999999986</v>
      </c>
      <c r="L945" s="19">
        <f>$H945+(INT(COLUMN(L$1)/2) - 5) * ($A945-$H945)/9</f>
        <v>28255.555555555555</v>
      </c>
      <c r="M945" s="24">
        <f>MAX(0,K945*(1+inputs!$B$33)-MAX(0,inputs!$B$31*(L945-inputs!$B$30)))</f>
        <v>47165.629574999977</v>
      </c>
      <c r="N945" s="19">
        <f>$H945+(INT(COLUMN(N$1)/2) - 5) * ($A945-$H945)/9</f>
        <v>36511.111111111109</v>
      </c>
      <c r="O945" s="24">
        <f>MAX(0,M945*(1+inputs!$B$33)-MAX(0,inputs!$B$31*(N945-inputs!$B$30)))</f>
        <v>46403.674018624974</v>
      </c>
      <c r="P945" s="19">
        <f>$H945+(INT(COLUMN(P$1)/2) - 5) * ($A945-$H945)/9</f>
        <v>44766.666666666672</v>
      </c>
      <c r="Q945" s="24">
        <f>MAX(0,O945*(1+inputs!$B$33)-MAX(0,inputs!$B$31*(P945-inputs!$B$30)))</f>
        <v>44887.28912890434</v>
      </c>
      <c r="R945" s="19">
        <f>$H945+(INT(COLUMN(R$1)/2) - 5) * ($A945-$H945)/9</f>
        <v>53022.222222222219</v>
      </c>
      <c r="S945" s="24">
        <f>MAX(0,Q945*(1+inputs!$B$33)-MAX(0,inputs!$B$31*(R945-inputs!$B$30)))</f>
        <v>42605.1584658379</v>
      </c>
      <c r="T945" s="19">
        <f>$H945+(INT(COLUMN(T$1)/2) - 5) * ($A945-$H945)/9</f>
        <v>61277.777777777781</v>
      </c>
      <c r="U945" s="24">
        <f>MAX(0,S945*(1+inputs!$B$33)-MAX(0,inputs!$B$31*(T945-inputs!$B$30)))</f>
        <v>39545.795842825464</v>
      </c>
      <c r="V945" s="19">
        <f>$H945+(INT(COLUMN(V$1)/2) - 5) * ($A945-$H945)/9</f>
        <v>69533.333333333343</v>
      </c>
      <c r="W945" s="24">
        <f>MAX(0,U945*(1+inputs!$B$33)-MAX(0,inputs!$B$31*(V945-inputs!$B$30)))</f>
        <v>35697.54278046784</v>
      </c>
      <c r="X945" s="19">
        <f>$H945+(INT(COLUMN(X$1)/2) - 5) * ($A945-$H945)/9</f>
        <v>77788.888888888891</v>
      </c>
      <c r="Y945" s="24">
        <f>MAX(0,W945*(1+inputs!$B$33)-MAX(0,inputs!$B$31*(X945-inputs!$B$30)))</f>
        <v>31048.565922174854</v>
      </c>
      <c r="Z945" s="19">
        <f>IF(inputs!$B$27="YES",MAX(0,inputs!$B$31*(X945-inputs!$B$30)),0)</f>
        <v>0</v>
      </c>
      <c r="AA945" s="3">
        <f t="shared" si="61"/>
        <v>33664.25</v>
      </c>
      <c r="AB945" s="1">
        <f t="shared" si="62"/>
        <v>0.42</v>
      </c>
      <c r="AC945" s="8">
        <f t="shared" si="59"/>
        <v>60635.75</v>
      </c>
    </row>
    <row r="946" spans="1:29" x14ac:dyDescent="0.2">
      <c r="A946" s="11">
        <f t="shared" si="60"/>
        <v>94400</v>
      </c>
      <c r="B946" s="15">
        <f>inputs!$C$3-MAX(0,MIN((calculations!A946-inputs!$B$8)*0.5,inputs!$C$3))+IF(AND(inputs!$B$23="YES",A946&lt;=inputs!$B$25),inputs!$B$24,0)</f>
        <v>12570</v>
      </c>
      <c r="C946" s="15">
        <f>MAX(0,MIN(A946-B946,inputs!$C$4)*inputs!$B$3)</f>
        <v>7540</v>
      </c>
      <c r="D946" s="16">
        <f>MAX(0,(MIN(A946,inputs!$C$5)-(inputs!$C$4+B946))*inputs!$B$4)</f>
        <v>17652</v>
      </c>
      <c r="E946" s="16">
        <f>MAX(0, (calculations!A946-inputs!$C$5)*inputs!$B$5)</f>
        <v>0</v>
      </c>
      <c r="F946" s="19">
        <f>MAX(0,inputs!$B$13*(MIN(calculations!A946,inputs!$C$14)-inputs!$C$13))+MAX(0,inputs!$B$14*(calculations!A946-inputs!$C$14))</f>
        <v>5877.85</v>
      </c>
      <c r="G946" s="22">
        <f>MAX(MIN((calculations!A946-inputs!$B$21)/10000,100%),0) * inputs!$B$18</f>
        <v>2636.4</v>
      </c>
      <c r="H946" s="24">
        <f>MIN(inputs!$B$32,A946)</f>
        <v>20000</v>
      </c>
      <c r="I946" s="24">
        <f>inputs!$B$29*(1+inputs!$B$33)-MAX(0,inputs!$B$31*(H946-inputs!$B$30))</f>
        <v>46486.999999999993</v>
      </c>
      <c r="J946" s="19">
        <f>$H946+(INT(COLUMN(J$1)/2) - 5) * ($A946-$H946)/9</f>
        <v>20000</v>
      </c>
      <c r="K946" s="24">
        <f>MAX(0,I946*(1+inputs!$B$33)-MAX(0,inputs!$B$31*(J946-inputs!$B$30)))</f>
        <v>47184.304999999986</v>
      </c>
      <c r="L946" s="19">
        <f>$H946+(INT(COLUMN(L$1)/2) - 5) * ($A946-$H946)/9</f>
        <v>28266.666666666664</v>
      </c>
      <c r="M946" s="24">
        <f>MAX(0,K946*(1+inputs!$B$33)-MAX(0,inputs!$B$31*(L946-inputs!$B$30)))</f>
        <v>47164.629574999977</v>
      </c>
      <c r="N946" s="19">
        <f>$H946+(INT(COLUMN(N$1)/2) - 5) * ($A946-$H946)/9</f>
        <v>36533.333333333328</v>
      </c>
      <c r="O946" s="24">
        <f>MAX(0,M946*(1+inputs!$B$33)-MAX(0,inputs!$B$31*(N946-inputs!$B$30)))</f>
        <v>46400.659018624967</v>
      </c>
      <c r="P946" s="19">
        <f>$H946+(INT(COLUMN(P$1)/2) - 5) * ($A946-$H946)/9</f>
        <v>44800</v>
      </c>
      <c r="Q946" s="24">
        <f>MAX(0,O946*(1+inputs!$B$33)-MAX(0,inputs!$B$31*(P946-inputs!$B$30)))</f>
        <v>44881.228903904332</v>
      </c>
      <c r="R946" s="19">
        <f>$H946+(INT(COLUMN(R$1)/2) - 5) * ($A946-$H946)/9</f>
        <v>53066.666666666664</v>
      </c>
      <c r="S946" s="24">
        <f>MAX(0,Q946*(1+inputs!$B$33)-MAX(0,inputs!$B$31*(R946-inputs!$B$30)))</f>
        <v>42595.007337462892</v>
      </c>
      <c r="T946" s="19">
        <f>$H946+(INT(COLUMN(T$1)/2) - 5) * ($A946-$H946)/9</f>
        <v>61333.333333333336</v>
      </c>
      <c r="U946" s="24">
        <f>MAX(0,S946*(1+inputs!$B$33)-MAX(0,inputs!$B$31*(T946-inputs!$B$30)))</f>
        <v>39530.492447524826</v>
      </c>
      <c r="V946" s="19">
        <f>$H946+(INT(COLUMN(V$1)/2) - 5) * ($A946-$H946)/9</f>
        <v>69600</v>
      </c>
      <c r="W946" s="24">
        <f>MAX(0,U946*(1+inputs!$B$33)-MAX(0,inputs!$B$31*(V946-inputs!$B$30)))</f>
        <v>35676.009834237695</v>
      </c>
      <c r="X946" s="19">
        <f>$H946+(INT(COLUMN(X$1)/2) - 5) * ($A946-$H946)/9</f>
        <v>77866.666666666657</v>
      </c>
      <c r="Y946" s="24">
        <f>MAX(0,W946*(1+inputs!$B$33)-MAX(0,inputs!$B$31*(X946-inputs!$B$30)))</f>
        <v>31019.709981751261</v>
      </c>
      <c r="Z946" s="19">
        <f>IF(inputs!$B$27="YES",MAX(0,inputs!$B$31*(X946-inputs!$B$30)),0)</f>
        <v>0</v>
      </c>
      <c r="AA946" s="3">
        <f t="shared" si="61"/>
        <v>33706.25</v>
      </c>
      <c r="AB946" s="1">
        <f t="shared" si="62"/>
        <v>0.42</v>
      </c>
      <c r="AC946" s="8">
        <f t="shared" si="59"/>
        <v>60693.75</v>
      </c>
    </row>
    <row r="947" spans="1:29" x14ac:dyDescent="0.2">
      <c r="A947" s="11">
        <f t="shared" si="60"/>
        <v>94500</v>
      </c>
      <c r="B947" s="15">
        <f>inputs!$C$3-MAX(0,MIN((calculations!A947-inputs!$B$8)*0.5,inputs!$C$3))+IF(AND(inputs!$B$23="YES",A947&lt;=inputs!$B$25),inputs!$B$24,0)</f>
        <v>12570</v>
      </c>
      <c r="C947" s="15">
        <f>MAX(0,MIN(A947-B947,inputs!$C$4)*inputs!$B$3)</f>
        <v>7540</v>
      </c>
      <c r="D947" s="16">
        <f>MAX(0,(MIN(A947,inputs!$C$5)-(inputs!$C$4+B947))*inputs!$B$4)</f>
        <v>17692</v>
      </c>
      <c r="E947" s="16">
        <f>MAX(0, (calculations!A947-inputs!$C$5)*inputs!$B$5)</f>
        <v>0</v>
      </c>
      <c r="F947" s="19">
        <f>MAX(0,inputs!$B$13*(MIN(calculations!A947,inputs!$C$14)-inputs!$C$13))+MAX(0,inputs!$B$14*(calculations!A947-inputs!$C$14))</f>
        <v>5879.85</v>
      </c>
      <c r="G947" s="22">
        <f>MAX(MIN((calculations!A947-inputs!$B$21)/10000,100%),0) * inputs!$B$18</f>
        <v>2636.4</v>
      </c>
      <c r="H947" s="24">
        <f>MIN(inputs!$B$32,A947)</f>
        <v>20000</v>
      </c>
      <c r="I947" s="24">
        <f>inputs!$B$29*(1+inputs!$B$33)-MAX(0,inputs!$B$31*(H947-inputs!$B$30))</f>
        <v>46486.999999999993</v>
      </c>
      <c r="J947" s="19">
        <f>$H947+(INT(COLUMN(J$1)/2) - 5) * ($A947-$H947)/9</f>
        <v>20000</v>
      </c>
      <c r="K947" s="24">
        <f>MAX(0,I947*(1+inputs!$B$33)-MAX(0,inputs!$B$31*(J947-inputs!$B$30)))</f>
        <v>47184.304999999986</v>
      </c>
      <c r="L947" s="19">
        <f>$H947+(INT(COLUMN(L$1)/2) - 5) * ($A947-$H947)/9</f>
        <v>28277.777777777777</v>
      </c>
      <c r="M947" s="24">
        <f>MAX(0,K947*(1+inputs!$B$33)-MAX(0,inputs!$B$31*(L947-inputs!$B$30)))</f>
        <v>47163.629574999977</v>
      </c>
      <c r="N947" s="19">
        <f>$H947+(INT(COLUMN(N$1)/2) - 5) * ($A947-$H947)/9</f>
        <v>36555.555555555555</v>
      </c>
      <c r="O947" s="24">
        <f>MAX(0,M947*(1+inputs!$B$33)-MAX(0,inputs!$B$31*(N947-inputs!$B$30)))</f>
        <v>46397.644018624967</v>
      </c>
      <c r="P947" s="19">
        <f>$H947+(INT(COLUMN(P$1)/2) - 5) * ($A947-$H947)/9</f>
        <v>44833.333333333328</v>
      </c>
      <c r="Q947" s="24">
        <f>MAX(0,O947*(1+inputs!$B$33)-MAX(0,inputs!$B$31*(P947-inputs!$B$30)))</f>
        <v>44875.168678904338</v>
      </c>
      <c r="R947" s="19">
        <f>$H947+(INT(COLUMN(R$1)/2) - 5) * ($A947-$H947)/9</f>
        <v>53111.111111111109</v>
      </c>
      <c r="S947" s="24">
        <f>MAX(0,Q947*(1+inputs!$B$33)-MAX(0,inputs!$B$31*(R947-inputs!$B$30)))</f>
        <v>42584.856209087899</v>
      </c>
      <c r="T947" s="19">
        <f>$H947+(INT(COLUMN(T$1)/2) - 5) * ($A947-$H947)/9</f>
        <v>61388.888888888891</v>
      </c>
      <c r="U947" s="24">
        <f>MAX(0,S947*(1+inputs!$B$33)-MAX(0,inputs!$B$31*(T947-inputs!$B$30)))</f>
        <v>39515.18905222421</v>
      </c>
      <c r="V947" s="19">
        <f>$H947+(INT(COLUMN(V$1)/2) - 5) * ($A947-$H947)/9</f>
        <v>69666.666666666657</v>
      </c>
      <c r="W947" s="24">
        <f>MAX(0,U947*(1+inputs!$B$33)-MAX(0,inputs!$B$31*(V947-inputs!$B$30)))</f>
        <v>35654.476888007572</v>
      </c>
      <c r="X947" s="19">
        <f>$H947+(INT(COLUMN(X$1)/2) - 5) * ($A947-$H947)/9</f>
        <v>77944.444444444438</v>
      </c>
      <c r="Y947" s="24">
        <f>MAX(0,W947*(1+inputs!$B$33)-MAX(0,inputs!$B$31*(X947-inputs!$B$30)))</f>
        <v>30990.854041327682</v>
      </c>
      <c r="Z947" s="19">
        <f>IF(inputs!$B$27="YES",MAX(0,inputs!$B$31*(X947-inputs!$B$30)),0)</f>
        <v>0</v>
      </c>
      <c r="AA947" s="3">
        <f t="shared" si="61"/>
        <v>33748.25</v>
      </c>
      <c r="AB947" s="1">
        <f t="shared" si="62"/>
        <v>0.42</v>
      </c>
      <c r="AC947" s="8">
        <f t="shared" si="59"/>
        <v>60751.75</v>
      </c>
    </row>
    <row r="948" spans="1:29" x14ac:dyDescent="0.2">
      <c r="A948" s="11">
        <f t="shared" si="60"/>
        <v>94600</v>
      </c>
      <c r="B948" s="15">
        <f>inputs!$C$3-MAX(0,MIN((calculations!A948-inputs!$B$8)*0.5,inputs!$C$3))+IF(AND(inputs!$B$23="YES",A948&lt;=inputs!$B$25),inputs!$B$24,0)</f>
        <v>12570</v>
      </c>
      <c r="C948" s="15">
        <f>MAX(0,MIN(A948-B948,inputs!$C$4)*inputs!$B$3)</f>
        <v>7540</v>
      </c>
      <c r="D948" s="16">
        <f>MAX(0,(MIN(A948,inputs!$C$5)-(inputs!$C$4+B948))*inputs!$B$4)</f>
        <v>17732</v>
      </c>
      <c r="E948" s="16">
        <f>MAX(0, (calculations!A948-inputs!$C$5)*inputs!$B$5)</f>
        <v>0</v>
      </c>
      <c r="F948" s="19">
        <f>MAX(0,inputs!$B$13*(MIN(calculations!A948,inputs!$C$14)-inputs!$C$13))+MAX(0,inputs!$B$14*(calculations!A948-inputs!$C$14))</f>
        <v>5881.85</v>
      </c>
      <c r="G948" s="22">
        <f>MAX(MIN((calculations!A948-inputs!$B$21)/10000,100%),0) * inputs!$B$18</f>
        <v>2636.4</v>
      </c>
      <c r="H948" s="24">
        <f>MIN(inputs!$B$32,A948)</f>
        <v>20000</v>
      </c>
      <c r="I948" s="24">
        <f>inputs!$B$29*(1+inputs!$B$33)-MAX(0,inputs!$B$31*(H948-inputs!$B$30))</f>
        <v>46486.999999999993</v>
      </c>
      <c r="J948" s="19">
        <f>$H948+(INT(COLUMN(J$1)/2) - 5) * ($A948-$H948)/9</f>
        <v>20000</v>
      </c>
      <c r="K948" s="24">
        <f>MAX(0,I948*(1+inputs!$B$33)-MAX(0,inputs!$B$31*(J948-inputs!$B$30)))</f>
        <v>47184.304999999986</v>
      </c>
      <c r="L948" s="19">
        <f>$H948+(INT(COLUMN(L$1)/2) - 5) * ($A948-$H948)/9</f>
        <v>28288.888888888891</v>
      </c>
      <c r="M948" s="24">
        <f>MAX(0,K948*(1+inputs!$B$33)-MAX(0,inputs!$B$31*(L948-inputs!$B$30)))</f>
        <v>47162.629574999977</v>
      </c>
      <c r="N948" s="19">
        <f>$H948+(INT(COLUMN(N$1)/2) - 5) * ($A948-$H948)/9</f>
        <v>36577.777777777781</v>
      </c>
      <c r="O948" s="24">
        <f>MAX(0,M948*(1+inputs!$B$33)-MAX(0,inputs!$B$31*(N948-inputs!$B$30)))</f>
        <v>46394.629018624968</v>
      </c>
      <c r="P948" s="19">
        <f>$H948+(INT(COLUMN(P$1)/2) - 5) * ($A948-$H948)/9</f>
        <v>44866.666666666672</v>
      </c>
      <c r="Q948" s="24">
        <f>MAX(0,O948*(1+inputs!$B$33)-MAX(0,inputs!$B$31*(P948-inputs!$B$30)))</f>
        <v>44869.108453904337</v>
      </c>
      <c r="R948" s="19">
        <f>$H948+(INT(COLUMN(R$1)/2) - 5) * ($A948-$H948)/9</f>
        <v>53155.555555555555</v>
      </c>
      <c r="S948" s="24">
        <f>MAX(0,Q948*(1+inputs!$B$33)-MAX(0,inputs!$B$31*(R948-inputs!$B$30)))</f>
        <v>42574.705080712898</v>
      </c>
      <c r="T948" s="19">
        <f>$H948+(INT(COLUMN(T$1)/2) - 5) * ($A948-$H948)/9</f>
        <v>61444.444444444445</v>
      </c>
      <c r="U948" s="24">
        <f>MAX(0,S948*(1+inputs!$B$33)-MAX(0,inputs!$B$31*(T948-inputs!$B$30)))</f>
        <v>39499.885656923587</v>
      </c>
      <c r="V948" s="19">
        <f>$H948+(INT(COLUMN(V$1)/2) - 5) * ($A948-$H948)/9</f>
        <v>69733.333333333343</v>
      </c>
      <c r="W948" s="24">
        <f>MAX(0,U948*(1+inputs!$B$33)-MAX(0,inputs!$B$31*(V948-inputs!$B$30)))</f>
        <v>35632.943941777434</v>
      </c>
      <c r="X948" s="19">
        <f>$H948+(INT(COLUMN(X$1)/2) - 5) * ($A948-$H948)/9</f>
        <v>78022.222222222219</v>
      </c>
      <c r="Y948" s="24">
        <f>MAX(0,W948*(1+inputs!$B$33)-MAX(0,inputs!$B$31*(X948-inputs!$B$30)))</f>
        <v>30961.998100904097</v>
      </c>
      <c r="Z948" s="19">
        <f>IF(inputs!$B$27="YES",MAX(0,inputs!$B$31*(X948-inputs!$B$30)),0)</f>
        <v>0</v>
      </c>
      <c r="AA948" s="3">
        <f t="shared" si="61"/>
        <v>33790.25</v>
      </c>
      <c r="AB948" s="1">
        <f t="shared" si="62"/>
        <v>0.42</v>
      </c>
      <c r="AC948" s="8">
        <f t="shared" si="59"/>
        <v>60809.75</v>
      </c>
    </row>
    <row r="949" spans="1:29" x14ac:dyDescent="0.2">
      <c r="A949" s="11">
        <f t="shared" si="60"/>
        <v>94700</v>
      </c>
      <c r="B949" s="15">
        <f>inputs!$C$3-MAX(0,MIN((calculations!A949-inputs!$B$8)*0.5,inputs!$C$3))+IF(AND(inputs!$B$23="YES",A949&lt;=inputs!$B$25),inputs!$B$24,0)</f>
        <v>12570</v>
      </c>
      <c r="C949" s="15">
        <f>MAX(0,MIN(A949-B949,inputs!$C$4)*inputs!$B$3)</f>
        <v>7540</v>
      </c>
      <c r="D949" s="16">
        <f>MAX(0,(MIN(A949,inputs!$C$5)-(inputs!$C$4+B949))*inputs!$B$4)</f>
        <v>17772</v>
      </c>
      <c r="E949" s="16">
        <f>MAX(0, (calculations!A949-inputs!$C$5)*inputs!$B$5)</f>
        <v>0</v>
      </c>
      <c r="F949" s="19">
        <f>MAX(0,inputs!$B$13*(MIN(calculations!A949,inputs!$C$14)-inputs!$C$13))+MAX(0,inputs!$B$14*(calculations!A949-inputs!$C$14))</f>
        <v>5883.85</v>
      </c>
      <c r="G949" s="22">
        <f>MAX(MIN((calculations!A949-inputs!$B$21)/10000,100%),0) * inputs!$B$18</f>
        <v>2636.4</v>
      </c>
      <c r="H949" s="24">
        <f>MIN(inputs!$B$32,A949)</f>
        <v>20000</v>
      </c>
      <c r="I949" s="24">
        <f>inputs!$B$29*(1+inputs!$B$33)-MAX(0,inputs!$B$31*(H949-inputs!$B$30))</f>
        <v>46486.999999999993</v>
      </c>
      <c r="J949" s="19">
        <f>$H949+(INT(COLUMN(J$1)/2) - 5) * ($A949-$H949)/9</f>
        <v>20000</v>
      </c>
      <c r="K949" s="24">
        <f>MAX(0,I949*(1+inputs!$B$33)-MAX(0,inputs!$B$31*(J949-inputs!$B$30)))</f>
        <v>47184.304999999986</v>
      </c>
      <c r="L949" s="19">
        <f>$H949+(INT(COLUMN(L$1)/2) - 5) * ($A949-$H949)/9</f>
        <v>28300</v>
      </c>
      <c r="M949" s="24">
        <f>MAX(0,K949*(1+inputs!$B$33)-MAX(0,inputs!$B$31*(L949-inputs!$B$30)))</f>
        <v>47161.629574999977</v>
      </c>
      <c r="N949" s="19">
        <f>$H949+(INT(COLUMN(N$1)/2) - 5) * ($A949-$H949)/9</f>
        <v>36600</v>
      </c>
      <c r="O949" s="24">
        <f>MAX(0,M949*(1+inputs!$B$33)-MAX(0,inputs!$B$31*(N949-inputs!$B$30)))</f>
        <v>46391.614018624969</v>
      </c>
      <c r="P949" s="19">
        <f>$H949+(INT(COLUMN(P$1)/2) - 5) * ($A949-$H949)/9</f>
        <v>44900</v>
      </c>
      <c r="Q949" s="24">
        <f>MAX(0,O949*(1+inputs!$B$33)-MAX(0,inputs!$B$31*(P949-inputs!$B$30)))</f>
        <v>44863.048228904336</v>
      </c>
      <c r="R949" s="19">
        <f>$H949+(INT(COLUMN(R$1)/2) - 5) * ($A949-$H949)/9</f>
        <v>53200</v>
      </c>
      <c r="S949" s="24">
        <f>MAX(0,Q949*(1+inputs!$B$33)-MAX(0,inputs!$B$31*(R949-inputs!$B$30)))</f>
        <v>42564.553952337897</v>
      </c>
      <c r="T949" s="19">
        <f>$H949+(INT(COLUMN(T$1)/2) - 5) * ($A949-$H949)/9</f>
        <v>61500</v>
      </c>
      <c r="U949" s="24">
        <f>MAX(0,S949*(1+inputs!$B$33)-MAX(0,inputs!$B$31*(T949-inputs!$B$30)))</f>
        <v>39484.582261622956</v>
      </c>
      <c r="V949" s="19">
        <f>$H949+(INT(COLUMN(V$1)/2) - 5) * ($A949-$H949)/9</f>
        <v>69800</v>
      </c>
      <c r="W949" s="24">
        <f>MAX(0,U949*(1+inputs!$B$33)-MAX(0,inputs!$B$31*(V949-inputs!$B$30)))</f>
        <v>35611.410995547296</v>
      </c>
      <c r="X949" s="19">
        <f>$H949+(INT(COLUMN(X$1)/2) - 5) * ($A949-$H949)/9</f>
        <v>78100</v>
      </c>
      <c r="Y949" s="24">
        <f>MAX(0,W949*(1+inputs!$B$33)-MAX(0,inputs!$B$31*(X949-inputs!$B$30)))</f>
        <v>30933.142160480504</v>
      </c>
      <c r="Z949" s="19">
        <f>IF(inputs!$B$27="YES",MAX(0,inputs!$B$31*(X949-inputs!$B$30)),0)</f>
        <v>0</v>
      </c>
      <c r="AA949" s="3">
        <f t="shared" si="61"/>
        <v>33832.25</v>
      </c>
      <c r="AB949" s="1">
        <f t="shared" si="62"/>
        <v>0.42</v>
      </c>
      <c r="AC949" s="8">
        <f t="shared" si="59"/>
        <v>60867.75</v>
      </c>
    </row>
    <row r="950" spans="1:29" x14ac:dyDescent="0.2">
      <c r="A950" s="11">
        <f t="shared" si="60"/>
        <v>94800</v>
      </c>
      <c r="B950" s="15">
        <f>inputs!$C$3-MAX(0,MIN((calculations!A950-inputs!$B$8)*0.5,inputs!$C$3))+IF(AND(inputs!$B$23="YES",A950&lt;=inputs!$B$25),inputs!$B$24,0)</f>
        <v>12570</v>
      </c>
      <c r="C950" s="15">
        <f>MAX(0,MIN(A950-B950,inputs!$C$4)*inputs!$B$3)</f>
        <v>7540</v>
      </c>
      <c r="D950" s="16">
        <f>MAX(0,(MIN(A950,inputs!$C$5)-(inputs!$C$4+B950))*inputs!$B$4)</f>
        <v>17812</v>
      </c>
      <c r="E950" s="16">
        <f>MAX(0, (calculations!A950-inputs!$C$5)*inputs!$B$5)</f>
        <v>0</v>
      </c>
      <c r="F950" s="19">
        <f>MAX(0,inputs!$B$13*(MIN(calculations!A950,inputs!$C$14)-inputs!$C$13))+MAX(0,inputs!$B$14*(calculations!A950-inputs!$C$14))</f>
        <v>5885.85</v>
      </c>
      <c r="G950" s="22">
        <f>MAX(MIN((calculations!A950-inputs!$B$21)/10000,100%),0) * inputs!$B$18</f>
        <v>2636.4</v>
      </c>
      <c r="H950" s="24">
        <f>MIN(inputs!$B$32,A950)</f>
        <v>20000</v>
      </c>
      <c r="I950" s="24">
        <f>inputs!$B$29*(1+inputs!$B$33)-MAX(0,inputs!$B$31*(H950-inputs!$B$30))</f>
        <v>46486.999999999993</v>
      </c>
      <c r="J950" s="19">
        <f>$H950+(INT(COLUMN(J$1)/2) - 5) * ($A950-$H950)/9</f>
        <v>20000</v>
      </c>
      <c r="K950" s="24">
        <f>MAX(0,I950*(1+inputs!$B$33)-MAX(0,inputs!$B$31*(J950-inputs!$B$30)))</f>
        <v>47184.304999999986</v>
      </c>
      <c r="L950" s="19">
        <f>$H950+(INT(COLUMN(L$1)/2) - 5) * ($A950-$H950)/9</f>
        <v>28311.111111111109</v>
      </c>
      <c r="M950" s="24">
        <f>MAX(0,K950*(1+inputs!$B$33)-MAX(0,inputs!$B$31*(L950-inputs!$B$30)))</f>
        <v>47160.629574999977</v>
      </c>
      <c r="N950" s="19">
        <f>$H950+(INT(COLUMN(N$1)/2) - 5) * ($A950-$H950)/9</f>
        <v>36622.222222222219</v>
      </c>
      <c r="O950" s="24">
        <f>MAX(0,M950*(1+inputs!$B$33)-MAX(0,inputs!$B$31*(N950-inputs!$B$30)))</f>
        <v>46388.599018624969</v>
      </c>
      <c r="P950" s="19">
        <f>$H950+(INT(COLUMN(P$1)/2) - 5) * ($A950-$H950)/9</f>
        <v>44933.333333333328</v>
      </c>
      <c r="Q950" s="24">
        <f>MAX(0,O950*(1+inputs!$B$33)-MAX(0,inputs!$B$31*(P950-inputs!$B$30)))</f>
        <v>44856.988003904335</v>
      </c>
      <c r="R950" s="19">
        <f>$H950+(INT(COLUMN(R$1)/2) - 5) * ($A950-$H950)/9</f>
        <v>53244.444444444445</v>
      </c>
      <c r="S950" s="24">
        <f>MAX(0,Q950*(1+inputs!$B$33)-MAX(0,inputs!$B$31*(R950-inputs!$B$30)))</f>
        <v>42554.40282396289</v>
      </c>
      <c r="T950" s="19">
        <f>$H950+(INT(COLUMN(T$1)/2) - 5) * ($A950-$H950)/9</f>
        <v>61555.555555555555</v>
      </c>
      <c r="U950" s="24">
        <f>MAX(0,S950*(1+inputs!$B$33)-MAX(0,inputs!$B$31*(T950-inputs!$B$30)))</f>
        <v>39469.278866322325</v>
      </c>
      <c r="V950" s="19">
        <f>$H950+(INT(COLUMN(V$1)/2) - 5) * ($A950-$H950)/9</f>
        <v>69866.666666666657</v>
      </c>
      <c r="W950" s="24">
        <f>MAX(0,U950*(1+inputs!$B$33)-MAX(0,inputs!$B$31*(V950-inputs!$B$30)))</f>
        <v>35589.878049317151</v>
      </c>
      <c r="X950" s="19">
        <f>$H950+(INT(COLUMN(X$1)/2) - 5) * ($A950-$H950)/9</f>
        <v>78177.777777777781</v>
      </c>
      <c r="Y950" s="24">
        <f>MAX(0,W950*(1+inputs!$B$33)-MAX(0,inputs!$B$31*(X950-inputs!$B$30)))</f>
        <v>30904.2862200569</v>
      </c>
      <c r="Z950" s="19">
        <f>IF(inputs!$B$27="YES",MAX(0,inputs!$B$31*(X950-inputs!$B$30)),0)</f>
        <v>0</v>
      </c>
      <c r="AA950" s="3">
        <f t="shared" si="61"/>
        <v>33874.25</v>
      </c>
      <c r="AB950" s="1">
        <f t="shared" si="62"/>
        <v>0.42</v>
      </c>
      <c r="AC950" s="8">
        <f t="shared" si="59"/>
        <v>60925.75</v>
      </c>
    </row>
    <row r="951" spans="1:29" x14ac:dyDescent="0.2">
      <c r="A951" s="11">
        <f t="shared" si="60"/>
        <v>94900</v>
      </c>
      <c r="B951" s="15">
        <f>inputs!$C$3-MAX(0,MIN((calculations!A951-inputs!$B$8)*0.5,inputs!$C$3))+IF(AND(inputs!$B$23="YES",A951&lt;=inputs!$B$25),inputs!$B$24,0)</f>
        <v>12570</v>
      </c>
      <c r="C951" s="15">
        <f>MAX(0,MIN(A951-B951,inputs!$C$4)*inputs!$B$3)</f>
        <v>7540</v>
      </c>
      <c r="D951" s="16">
        <f>MAX(0,(MIN(A951,inputs!$C$5)-(inputs!$C$4+B951))*inputs!$B$4)</f>
        <v>17852</v>
      </c>
      <c r="E951" s="16">
        <f>MAX(0, (calculations!A951-inputs!$C$5)*inputs!$B$5)</f>
        <v>0</v>
      </c>
      <c r="F951" s="19">
        <f>MAX(0,inputs!$B$13*(MIN(calculations!A951,inputs!$C$14)-inputs!$C$13))+MAX(0,inputs!$B$14*(calculations!A951-inputs!$C$14))</f>
        <v>5887.85</v>
      </c>
      <c r="G951" s="22">
        <f>MAX(MIN((calculations!A951-inputs!$B$21)/10000,100%),0) * inputs!$B$18</f>
        <v>2636.4</v>
      </c>
      <c r="H951" s="24">
        <f>MIN(inputs!$B$32,A951)</f>
        <v>20000</v>
      </c>
      <c r="I951" s="24">
        <f>inputs!$B$29*(1+inputs!$B$33)-MAX(0,inputs!$B$31*(H951-inputs!$B$30))</f>
        <v>46486.999999999993</v>
      </c>
      <c r="J951" s="19">
        <f>$H951+(INT(COLUMN(J$1)/2) - 5) * ($A951-$H951)/9</f>
        <v>20000</v>
      </c>
      <c r="K951" s="24">
        <f>MAX(0,I951*(1+inputs!$B$33)-MAX(0,inputs!$B$31*(J951-inputs!$B$30)))</f>
        <v>47184.304999999986</v>
      </c>
      <c r="L951" s="19">
        <f>$H951+(INT(COLUMN(L$1)/2) - 5) * ($A951-$H951)/9</f>
        <v>28322.222222222223</v>
      </c>
      <c r="M951" s="24">
        <f>MAX(0,K951*(1+inputs!$B$33)-MAX(0,inputs!$B$31*(L951-inputs!$B$30)))</f>
        <v>47159.629574999977</v>
      </c>
      <c r="N951" s="19">
        <f>$H951+(INT(COLUMN(N$1)/2) - 5) * ($A951-$H951)/9</f>
        <v>36644.444444444445</v>
      </c>
      <c r="O951" s="24">
        <f>MAX(0,M951*(1+inputs!$B$33)-MAX(0,inputs!$B$31*(N951-inputs!$B$30)))</f>
        <v>46385.58401862497</v>
      </c>
      <c r="P951" s="19">
        <f>$H951+(INT(COLUMN(P$1)/2) - 5) * ($A951-$H951)/9</f>
        <v>44966.666666666672</v>
      </c>
      <c r="Q951" s="24">
        <f>MAX(0,O951*(1+inputs!$B$33)-MAX(0,inputs!$B$31*(P951-inputs!$B$30)))</f>
        <v>44850.927778904341</v>
      </c>
      <c r="R951" s="19">
        <f>$H951+(INT(COLUMN(R$1)/2) - 5) * ($A951-$H951)/9</f>
        <v>53288.888888888891</v>
      </c>
      <c r="S951" s="24">
        <f>MAX(0,Q951*(1+inputs!$B$33)-MAX(0,inputs!$B$31*(R951-inputs!$B$30)))</f>
        <v>42544.251695587896</v>
      </c>
      <c r="T951" s="19">
        <f>$H951+(INT(COLUMN(T$1)/2) - 5) * ($A951-$H951)/9</f>
        <v>61611.111111111109</v>
      </c>
      <c r="U951" s="24">
        <f>MAX(0,S951*(1+inputs!$B$33)-MAX(0,inputs!$B$31*(T951-inputs!$B$30)))</f>
        <v>39453.975471021709</v>
      </c>
      <c r="V951" s="19">
        <f>$H951+(INT(COLUMN(V$1)/2) - 5) * ($A951-$H951)/9</f>
        <v>69933.333333333343</v>
      </c>
      <c r="W951" s="24">
        <f>MAX(0,U951*(1+inputs!$B$33)-MAX(0,inputs!$B$31*(V951-inputs!$B$30)))</f>
        <v>35568.345103087027</v>
      </c>
      <c r="X951" s="19">
        <f>$H951+(INT(COLUMN(X$1)/2) - 5) * ($A951-$H951)/9</f>
        <v>78255.555555555562</v>
      </c>
      <c r="Y951" s="24">
        <f>MAX(0,W951*(1+inputs!$B$33)-MAX(0,inputs!$B$31*(X951-inputs!$B$30)))</f>
        <v>30875.430279633329</v>
      </c>
      <c r="Z951" s="19">
        <f>IF(inputs!$B$27="YES",MAX(0,inputs!$B$31*(X951-inputs!$B$30)),0)</f>
        <v>0</v>
      </c>
      <c r="AA951" s="3">
        <f t="shared" si="61"/>
        <v>33916.25</v>
      </c>
      <c r="AB951" s="1">
        <f t="shared" si="62"/>
        <v>0.42</v>
      </c>
      <c r="AC951" s="8">
        <f t="shared" si="59"/>
        <v>60983.75</v>
      </c>
    </row>
    <row r="952" spans="1:29" x14ac:dyDescent="0.2">
      <c r="A952" s="11">
        <f t="shared" si="60"/>
        <v>95000</v>
      </c>
      <c r="B952" s="15">
        <f>inputs!$C$3-MAX(0,MIN((calculations!A952-inputs!$B$8)*0.5,inputs!$C$3))+IF(AND(inputs!$B$23="YES",A952&lt;=inputs!$B$25),inputs!$B$24,0)</f>
        <v>12570</v>
      </c>
      <c r="C952" s="15">
        <f>MAX(0,MIN(A952-B952,inputs!$C$4)*inputs!$B$3)</f>
        <v>7540</v>
      </c>
      <c r="D952" s="16">
        <f>MAX(0,(MIN(A952,inputs!$C$5)-(inputs!$C$4+B952))*inputs!$B$4)</f>
        <v>17892</v>
      </c>
      <c r="E952" s="16">
        <f>MAX(0, (calculations!A952-inputs!$C$5)*inputs!$B$5)</f>
        <v>0</v>
      </c>
      <c r="F952" s="19">
        <f>MAX(0,inputs!$B$13*(MIN(calculations!A952,inputs!$C$14)-inputs!$C$13))+MAX(0,inputs!$B$14*(calculations!A952-inputs!$C$14))</f>
        <v>5889.85</v>
      </c>
      <c r="G952" s="22">
        <f>MAX(MIN((calculations!A952-inputs!$B$21)/10000,100%),0) * inputs!$B$18</f>
        <v>2636.4</v>
      </c>
      <c r="H952" s="24">
        <f>MIN(inputs!$B$32,A952)</f>
        <v>20000</v>
      </c>
      <c r="I952" s="24">
        <f>inputs!$B$29*(1+inputs!$B$33)-MAX(0,inputs!$B$31*(H952-inputs!$B$30))</f>
        <v>46486.999999999993</v>
      </c>
      <c r="J952" s="19">
        <f>$H952+(INT(COLUMN(J$1)/2) - 5) * ($A952-$H952)/9</f>
        <v>20000</v>
      </c>
      <c r="K952" s="24">
        <f>MAX(0,I952*(1+inputs!$B$33)-MAX(0,inputs!$B$31*(J952-inputs!$B$30)))</f>
        <v>47184.304999999986</v>
      </c>
      <c r="L952" s="19">
        <f>$H952+(INT(COLUMN(L$1)/2) - 5) * ($A952-$H952)/9</f>
        <v>28333.333333333336</v>
      </c>
      <c r="M952" s="24">
        <f>MAX(0,K952*(1+inputs!$B$33)-MAX(0,inputs!$B$31*(L952-inputs!$B$30)))</f>
        <v>47158.629574999977</v>
      </c>
      <c r="N952" s="19">
        <f>$H952+(INT(COLUMN(N$1)/2) - 5) * ($A952-$H952)/9</f>
        <v>36666.666666666672</v>
      </c>
      <c r="O952" s="24">
        <f>MAX(0,M952*(1+inputs!$B$33)-MAX(0,inputs!$B$31*(N952-inputs!$B$30)))</f>
        <v>46382.56901862497</v>
      </c>
      <c r="P952" s="19">
        <f>$H952+(INT(COLUMN(P$1)/2) - 5) * ($A952-$H952)/9</f>
        <v>45000</v>
      </c>
      <c r="Q952" s="24">
        <f>MAX(0,O952*(1+inputs!$B$33)-MAX(0,inputs!$B$31*(P952-inputs!$B$30)))</f>
        <v>44844.86755390434</v>
      </c>
      <c r="R952" s="19">
        <f>$H952+(INT(COLUMN(R$1)/2) - 5) * ($A952-$H952)/9</f>
        <v>53333.333333333336</v>
      </c>
      <c r="S952" s="24">
        <f>MAX(0,Q952*(1+inputs!$B$33)-MAX(0,inputs!$B$31*(R952-inputs!$B$30)))</f>
        <v>42534.100567212896</v>
      </c>
      <c r="T952" s="19">
        <f>$H952+(INT(COLUMN(T$1)/2) - 5) * ($A952-$H952)/9</f>
        <v>61666.666666666664</v>
      </c>
      <c r="U952" s="24">
        <f>MAX(0,S952*(1+inputs!$B$33)-MAX(0,inputs!$B$31*(T952-inputs!$B$30)))</f>
        <v>39438.672075721086</v>
      </c>
      <c r="V952" s="19">
        <f>$H952+(INT(COLUMN(V$1)/2) - 5) * ($A952-$H952)/9</f>
        <v>70000</v>
      </c>
      <c r="W952" s="24">
        <f>MAX(0,U952*(1+inputs!$B$33)-MAX(0,inputs!$B$31*(V952-inputs!$B$30)))</f>
        <v>35546.812156856897</v>
      </c>
      <c r="X952" s="19">
        <f>$H952+(INT(COLUMN(X$1)/2) - 5) * ($A952-$H952)/9</f>
        <v>78333.333333333343</v>
      </c>
      <c r="Y952" s="24">
        <f>MAX(0,W952*(1+inputs!$B$33)-MAX(0,inputs!$B$31*(X952-inputs!$B$30)))</f>
        <v>30846.574339209743</v>
      </c>
      <c r="Z952" s="19">
        <f>IF(inputs!$B$27="YES",MAX(0,inputs!$B$31*(X952-inputs!$B$30)),0)</f>
        <v>0</v>
      </c>
      <c r="AA952" s="3">
        <f t="shared" si="61"/>
        <v>33958.25</v>
      </c>
      <c r="AB952" s="1">
        <f t="shared" si="62"/>
        <v>0.42</v>
      </c>
      <c r="AC952" s="8">
        <f t="shared" si="59"/>
        <v>61041.75</v>
      </c>
    </row>
    <row r="953" spans="1:29" x14ac:dyDescent="0.2">
      <c r="A953" s="11">
        <f t="shared" si="60"/>
        <v>95100</v>
      </c>
      <c r="B953" s="15">
        <f>inputs!$C$3-MAX(0,MIN((calculations!A953-inputs!$B$8)*0.5,inputs!$C$3))+IF(AND(inputs!$B$23="YES",A953&lt;=inputs!$B$25),inputs!$B$24,0)</f>
        <v>12570</v>
      </c>
      <c r="C953" s="15">
        <f>MAX(0,MIN(A953-B953,inputs!$C$4)*inputs!$B$3)</f>
        <v>7540</v>
      </c>
      <c r="D953" s="16">
        <f>MAX(0,(MIN(A953,inputs!$C$5)-(inputs!$C$4+B953))*inputs!$B$4)</f>
        <v>17932</v>
      </c>
      <c r="E953" s="16">
        <f>MAX(0, (calculations!A953-inputs!$C$5)*inputs!$B$5)</f>
        <v>0</v>
      </c>
      <c r="F953" s="19">
        <f>MAX(0,inputs!$B$13*(MIN(calculations!A953,inputs!$C$14)-inputs!$C$13))+MAX(0,inputs!$B$14*(calculations!A953-inputs!$C$14))</f>
        <v>5891.85</v>
      </c>
      <c r="G953" s="22">
        <f>MAX(MIN((calculations!A953-inputs!$B$21)/10000,100%),0) * inputs!$B$18</f>
        <v>2636.4</v>
      </c>
      <c r="H953" s="24">
        <f>MIN(inputs!$B$32,A953)</f>
        <v>20000</v>
      </c>
      <c r="I953" s="24">
        <f>inputs!$B$29*(1+inputs!$B$33)-MAX(0,inputs!$B$31*(H953-inputs!$B$30))</f>
        <v>46486.999999999993</v>
      </c>
      <c r="J953" s="19">
        <f>$H953+(INT(COLUMN(J$1)/2) - 5) * ($A953-$H953)/9</f>
        <v>20000</v>
      </c>
      <c r="K953" s="24">
        <f>MAX(0,I953*(1+inputs!$B$33)-MAX(0,inputs!$B$31*(J953-inputs!$B$30)))</f>
        <v>47184.304999999986</v>
      </c>
      <c r="L953" s="19">
        <f>$H953+(INT(COLUMN(L$1)/2) - 5) * ($A953-$H953)/9</f>
        <v>28344.444444444445</v>
      </c>
      <c r="M953" s="24">
        <f>MAX(0,K953*(1+inputs!$B$33)-MAX(0,inputs!$B$31*(L953-inputs!$B$30)))</f>
        <v>47157.629574999977</v>
      </c>
      <c r="N953" s="19">
        <f>$H953+(INT(COLUMN(N$1)/2) - 5) * ($A953-$H953)/9</f>
        <v>36688.888888888891</v>
      </c>
      <c r="O953" s="24">
        <f>MAX(0,M953*(1+inputs!$B$33)-MAX(0,inputs!$B$31*(N953-inputs!$B$30)))</f>
        <v>46379.554018624971</v>
      </c>
      <c r="P953" s="19">
        <f>$H953+(INT(COLUMN(P$1)/2) - 5) * ($A953-$H953)/9</f>
        <v>45033.333333333328</v>
      </c>
      <c r="Q953" s="24">
        <f>MAX(0,O953*(1+inputs!$B$33)-MAX(0,inputs!$B$31*(P953-inputs!$B$30)))</f>
        <v>44838.807328904339</v>
      </c>
      <c r="R953" s="19">
        <f>$H953+(INT(COLUMN(R$1)/2) - 5) * ($A953-$H953)/9</f>
        <v>53377.777777777781</v>
      </c>
      <c r="S953" s="24">
        <f>MAX(0,Q953*(1+inputs!$B$33)-MAX(0,inputs!$B$31*(R953-inputs!$B$30)))</f>
        <v>42523.949438837895</v>
      </c>
      <c r="T953" s="19">
        <f>$H953+(INT(COLUMN(T$1)/2) - 5) * ($A953-$H953)/9</f>
        <v>61722.222222222219</v>
      </c>
      <c r="U953" s="24">
        <f>MAX(0,S953*(1+inputs!$B$33)-MAX(0,inputs!$B$31*(T953-inputs!$B$30)))</f>
        <v>39423.368680420455</v>
      </c>
      <c r="V953" s="19">
        <f>$H953+(INT(COLUMN(V$1)/2) - 5) * ($A953-$H953)/9</f>
        <v>70066.666666666657</v>
      </c>
      <c r="W953" s="24">
        <f>MAX(0,U953*(1+inputs!$B$33)-MAX(0,inputs!$B$31*(V953-inputs!$B$30)))</f>
        <v>35525.279210626759</v>
      </c>
      <c r="X953" s="19">
        <f>$H953+(INT(COLUMN(X$1)/2) - 5) * ($A953-$H953)/9</f>
        <v>78411.111111111109</v>
      </c>
      <c r="Y953" s="24">
        <f>MAX(0,W953*(1+inputs!$B$33)-MAX(0,inputs!$B$31*(X953-inputs!$B$30)))</f>
        <v>30817.718398786161</v>
      </c>
      <c r="Z953" s="19">
        <f>IF(inputs!$B$27="YES",MAX(0,inputs!$B$31*(X953-inputs!$B$30)),0)</f>
        <v>0</v>
      </c>
      <c r="AA953" s="3">
        <f t="shared" si="61"/>
        <v>34000.25</v>
      </c>
      <c r="AB953" s="1">
        <f t="shared" si="62"/>
        <v>0.42</v>
      </c>
      <c r="AC953" s="8">
        <f t="shared" si="59"/>
        <v>61099.75</v>
      </c>
    </row>
    <row r="954" spans="1:29" x14ac:dyDescent="0.2">
      <c r="A954" s="11">
        <f t="shared" si="60"/>
        <v>95200</v>
      </c>
      <c r="B954" s="15">
        <f>inputs!$C$3-MAX(0,MIN((calculations!A954-inputs!$B$8)*0.5,inputs!$C$3))+IF(AND(inputs!$B$23="YES",A954&lt;=inputs!$B$25),inputs!$B$24,0)</f>
        <v>12570</v>
      </c>
      <c r="C954" s="15">
        <f>MAX(0,MIN(A954-B954,inputs!$C$4)*inputs!$B$3)</f>
        <v>7540</v>
      </c>
      <c r="D954" s="16">
        <f>MAX(0,(MIN(A954,inputs!$C$5)-(inputs!$C$4+B954))*inputs!$B$4)</f>
        <v>17972</v>
      </c>
      <c r="E954" s="16">
        <f>MAX(0, (calculations!A954-inputs!$C$5)*inputs!$B$5)</f>
        <v>0</v>
      </c>
      <c r="F954" s="19">
        <f>MAX(0,inputs!$B$13*(MIN(calculations!A954,inputs!$C$14)-inputs!$C$13))+MAX(0,inputs!$B$14*(calculations!A954-inputs!$C$14))</f>
        <v>5893.85</v>
      </c>
      <c r="G954" s="22">
        <f>MAX(MIN((calculations!A954-inputs!$B$21)/10000,100%),0) * inputs!$B$18</f>
        <v>2636.4</v>
      </c>
      <c r="H954" s="24">
        <f>MIN(inputs!$B$32,A954)</f>
        <v>20000</v>
      </c>
      <c r="I954" s="24">
        <f>inputs!$B$29*(1+inputs!$B$33)-MAX(0,inputs!$B$31*(H954-inputs!$B$30))</f>
        <v>46486.999999999993</v>
      </c>
      <c r="J954" s="19">
        <f>$H954+(INT(COLUMN(J$1)/2) - 5) * ($A954-$H954)/9</f>
        <v>20000</v>
      </c>
      <c r="K954" s="24">
        <f>MAX(0,I954*(1+inputs!$B$33)-MAX(0,inputs!$B$31*(J954-inputs!$B$30)))</f>
        <v>47184.304999999986</v>
      </c>
      <c r="L954" s="19">
        <f>$H954+(INT(COLUMN(L$1)/2) - 5) * ($A954-$H954)/9</f>
        <v>28355.555555555555</v>
      </c>
      <c r="M954" s="24">
        <f>MAX(0,K954*(1+inputs!$B$33)-MAX(0,inputs!$B$31*(L954-inputs!$B$30)))</f>
        <v>47156.629574999977</v>
      </c>
      <c r="N954" s="19">
        <f>$H954+(INT(COLUMN(N$1)/2) - 5) * ($A954-$H954)/9</f>
        <v>36711.111111111109</v>
      </c>
      <c r="O954" s="24">
        <f>MAX(0,M954*(1+inputs!$B$33)-MAX(0,inputs!$B$31*(N954-inputs!$B$30)))</f>
        <v>46376.539018624972</v>
      </c>
      <c r="P954" s="19">
        <f>$H954+(INT(COLUMN(P$1)/2) - 5) * ($A954-$H954)/9</f>
        <v>45066.666666666672</v>
      </c>
      <c r="Q954" s="24">
        <f>MAX(0,O954*(1+inputs!$B$33)-MAX(0,inputs!$B$31*(P954-inputs!$B$30)))</f>
        <v>44832.747103904338</v>
      </c>
      <c r="R954" s="19">
        <f>$H954+(INT(COLUMN(R$1)/2) - 5) * ($A954-$H954)/9</f>
        <v>53422.222222222219</v>
      </c>
      <c r="S954" s="24">
        <f>MAX(0,Q954*(1+inputs!$B$33)-MAX(0,inputs!$B$31*(R954-inputs!$B$30)))</f>
        <v>42513.798310462895</v>
      </c>
      <c r="T954" s="19">
        <f>$H954+(INT(COLUMN(T$1)/2) - 5) * ($A954-$H954)/9</f>
        <v>61777.777777777781</v>
      </c>
      <c r="U954" s="24">
        <f>MAX(0,S954*(1+inputs!$B$33)-MAX(0,inputs!$B$31*(T954-inputs!$B$30)))</f>
        <v>39408.065285119832</v>
      </c>
      <c r="V954" s="19">
        <f>$H954+(INT(COLUMN(V$1)/2) - 5) * ($A954-$H954)/9</f>
        <v>70133.333333333343</v>
      </c>
      <c r="W954" s="24">
        <f>MAX(0,U954*(1+inputs!$B$33)-MAX(0,inputs!$B$31*(V954-inputs!$B$30)))</f>
        <v>35503.746264396621</v>
      </c>
      <c r="X954" s="19">
        <f>$H954+(INT(COLUMN(X$1)/2) - 5) * ($A954-$H954)/9</f>
        <v>78488.888888888891</v>
      </c>
      <c r="Y954" s="24">
        <f>MAX(0,W954*(1+inputs!$B$33)-MAX(0,inputs!$B$31*(X954-inputs!$B$30)))</f>
        <v>30788.862458362568</v>
      </c>
      <c r="Z954" s="19">
        <f>IF(inputs!$B$27="YES",MAX(0,inputs!$B$31*(X954-inputs!$B$30)),0)</f>
        <v>0</v>
      </c>
      <c r="AA954" s="3">
        <f t="shared" si="61"/>
        <v>34042.25</v>
      </c>
      <c r="AB954" s="1">
        <f t="shared" si="62"/>
        <v>0.42</v>
      </c>
      <c r="AC954" s="8">
        <f t="shared" si="59"/>
        <v>61157.75</v>
      </c>
    </row>
    <row r="955" spans="1:29" x14ac:dyDescent="0.2">
      <c r="A955" s="11">
        <f t="shared" si="60"/>
        <v>95300</v>
      </c>
      <c r="B955" s="15">
        <f>inputs!$C$3-MAX(0,MIN((calculations!A955-inputs!$B$8)*0.5,inputs!$C$3))+IF(AND(inputs!$B$23="YES",A955&lt;=inputs!$B$25),inputs!$B$24,0)</f>
        <v>12570</v>
      </c>
      <c r="C955" s="15">
        <f>MAX(0,MIN(A955-B955,inputs!$C$4)*inputs!$B$3)</f>
        <v>7540</v>
      </c>
      <c r="D955" s="16">
        <f>MAX(0,(MIN(A955,inputs!$C$5)-(inputs!$C$4+B955))*inputs!$B$4)</f>
        <v>18012</v>
      </c>
      <c r="E955" s="16">
        <f>MAX(0, (calculations!A955-inputs!$C$5)*inputs!$B$5)</f>
        <v>0</v>
      </c>
      <c r="F955" s="19">
        <f>MAX(0,inputs!$B$13*(MIN(calculations!A955,inputs!$C$14)-inputs!$C$13))+MAX(0,inputs!$B$14*(calculations!A955-inputs!$C$14))</f>
        <v>5895.85</v>
      </c>
      <c r="G955" s="22">
        <f>MAX(MIN((calculations!A955-inputs!$B$21)/10000,100%),0) * inputs!$B$18</f>
        <v>2636.4</v>
      </c>
      <c r="H955" s="24">
        <f>MIN(inputs!$B$32,A955)</f>
        <v>20000</v>
      </c>
      <c r="I955" s="24">
        <f>inputs!$B$29*(1+inputs!$B$33)-MAX(0,inputs!$B$31*(H955-inputs!$B$30))</f>
        <v>46486.999999999993</v>
      </c>
      <c r="J955" s="19">
        <f>$H955+(INT(COLUMN(J$1)/2) - 5) * ($A955-$H955)/9</f>
        <v>20000</v>
      </c>
      <c r="K955" s="24">
        <f>MAX(0,I955*(1+inputs!$B$33)-MAX(0,inputs!$B$31*(J955-inputs!$B$30)))</f>
        <v>47184.304999999986</v>
      </c>
      <c r="L955" s="19">
        <f>$H955+(INT(COLUMN(L$1)/2) - 5) * ($A955-$H955)/9</f>
        <v>28366.666666666664</v>
      </c>
      <c r="M955" s="24">
        <f>MAX(0,K955*(1+inputs!$B$33)-MAX(0,inputs!$B$31*(L955-inputs!$B$30)))</f>
        <v>47155.629574999977</v>
      </c>
      <c r="N955" s="19">
        <f>$H955+(INT(COLUMN(N$1)/2) - 5) * ($A955-$H955)/9</f>
        <v>36733.333333333328</v>
      </c>
      <c r="O955" s="24">
        <f>MAX(0,M955*(1+inputs!$B$33)-MAX(0,inputs!$B$31*(N955-inputs!$B$30)))</f>
        <v>46373.524018624972</v>
      </c>
      <c r="P955" s="19">
        <f>$H955+(INT(COLUMN(P$1)/2) - 5) * ($A955-$H955)/9</f>
        <v>45100</v>
      </c>
      <c r="Q955" s="24">
        <f>MAX(0,O955*(1+inputs!$B$33)-MAX(0,inputs!$B$31*(P955-inputs!$B$30)))</f>
        <v>44826.686878904336</v>
      </c>
      <c r="R955" s="19">
        <f>$H955+(INT(COLUMN(R$1)/2) - 5) * ($A955-$H955)/9</f>
        <v>53466.666666666664</v>
      </c>
      <c r="S955" s="24">
        <f>MAX(0,Q955*(1+inputs!$B$33)-MAX(0,inputs!$B$31*(R955-inputs!$B$30)))</f>
        <v>42503.647182087894</v>
      </c>
      <c r="T955" s="19">
        <f>$H955+(INT(COLUMN(T$1)/2) - 5) * ($A955-$H955)/9</f>
        <v>61833.333333333336</v>
      </c>
      <c r="U955" s="24">
        <f>MAX(0,S955*(1+inputs!$B$33)-MAX(0,inputs!$B$31*(T955-inputs!$B$30)))</f>
        <v>39392.761889819209</v>
      </c>
      <c r="V955" s="19">
        <f>$H955+(INT(COLUMN(V$1)/2) - 5) * ($A955-$H955)/9</f>
        <v>70200</v>
      </c>
      <c r="W955" s="24">
        <f>MAX(0,U955*(1+inputs!$B$33)-MAX(0,inputs!$B$31*(V955-inputs!$B$30)))</f>
        <v>35482.21331816649</v>
      </c>
      <c r="X955" s="19">
        <f>$H955+(INT(COLUMN(X$1)/2) - 5) * ($A955-$H955)/9</f>
        <v>78566.666666666657</v>
      </c>
      <c r="Y955" s="24">
        <f>MAX(0,W955*(1+inputs!$B$33)-MAX(0,inputs!$B$31*(X955-inputs!$B$30)))</f>
        <v>30760.006517938982</v>
      </c>
      <c r="Z955" s="19">
        <f>IF(inputs!$B$27="YES",MAX(0,inputs!$B$31*(X955-inputs!$B$30)),0)</f>
        <v>0</v>
      </c>
      <c r="AA955" s="3">
        <f t="shared" si="61"/>
        <v>34084.25</v>
      </c>
      <c r="AB955" s="1">
        <f t="shared" si="62"/>
        <v>0.42</v>
      </c>
      <c r="AC955" s="8">
        <f t="shared" si="59"/>
        <v>61215.75</v>
      </c>
    </row>
    <row r="956" spans="1:29" x14ac:dyDescent="0.2">
      <c r="A956" s="11">
        <f t="shared" si="60"/>
        <v>95400</v>
      </c>
      <c r="B956" s="15">
        <f>inputs!$C$3-MAX(0,MIN((calculations!A956-inputs!$B$8)*0.5,inputs!$C$3))+IF(AND(inputs!$B$23="YES",A956&lt;=inputs!$B$25),inputs!$B$24,0)</f>
        <v>12570</v>
      </c>
      <c r="C956" s="15">
        <f>MAX(0,MIN(A956-B956,inputs!$C$4)*inputs!$B$3)</f>
        <v>7540</v>
      </c>
      <c r="D956" s="16">
        <f>MAX(0,(MIN(A956,inputs!$C$5)-(inputs!$C$4+B956))*inputs!$B$4)</f>
        <v>18052</v>
      </c>
      <c r="E956" s="16">
        <f>MAX(0, (calculations!A956-inputs!$C$5)*inputs!$B$5)</f>
        <v>0</v>
      </c>
      <c r="F956" s="19">
        <f>MAX(0,inputs!$B$13*(MIN(calculations!A956,inputs!$C$14)-inputs!$C$13))+MAX(0,inputs!$B$14*(calculations!A956-inputs!$C$14))</f>
        <v>5897.85</v>
      </c>
      <c r="G956" s="22">
        <f>MAX(MIN((calculations!A956-inputs!$B$21)/10000,100%),0) * inputs!$B$18</f>
        <v>2636.4</v>
      </c>
      <c r="H956" s="24">
        <f>MIN(inputs!$B$32,A956)</f>
        <v>20000</v>
      </c>
      <c r="I956" s="24">
        <f>inputs!$B$29*(1+inputs!$B$33)-MAX(0,inputs!$B$31*(H956-inputs!$B$30))</f>
        <v>46486.999999999993</v>
      </c>
      <c r="J956" s="19">
        <f>$H956+(INT(COLUMN(J$1)/2) - 5) * ($A956-$H956)/9</f>
        <v>20000</v>
      </c>
      <c r="K956" s="24">
        <f>MAX(0,I956*(1+inputs!$B$33)-MAX(0,inputs!$B$31*(J956-inputs!$B$30)))</f>
        <v>47184.304999999986</v>
      </c>
      <c r="L956" s="19">
        <f>$H956+(INT(COLUMN(L$1)/2) - 5) * ($A956-$H956)/9</f>
        <v>28377.777777777777</v>
      </c>
      <c r="M956" s="24">
        <f>MAX(0,K956*(1+inputs!$B$33)-MAX(0,inputs!$B$31*(L956-inputs!$B$30)))</f>
        <v>47154.629574999977</v>
      </c>
      <c r="N956" s="19">
        <f>$H956+(INT(COLUMN(N$1)/2) - 5) * ($A956-$H956)/9</f>
        <v>36755.555555555555</v>
      </c>
      <c r="O956" s="24">
        <f>MAX(0,M956*(1+inputs!$B$33)-MAX(0,inputs!$B$31*(N956-inputs!$B$30)))</f>
        <v>46370.509018624973</v>
      </c>
      <c r="P956" s="19">
        <f>$H956+(INT(COLUMN(P$1)/2) - 5) * ($A956-$H956)/9</f>
        <v>45133.333333333328</v>
      </c>
      <c r="Q956" s="24">
        <f>MAX(0,O956*(1+inputs!$B$33)-MAX(0,inputs!$B$31*(P956-inputs!$B$30)))</f>
        <v>44820.626653904343</v>
      </c>
      <c r="R956" s="19">
        <f>$H956+(INT(COLUMN(R$1)/2) - 5) * ($A956-$H956)/9</f>
        <v>53511.111111111109</v>
      </c>
      <c r="S956" s="24">
        <f>MAX(0,Q956*(1+inputs!$B$33)-MAX(0,inputs!$B$31*(R956-inputs!$B$30)))</f>
        <v>42493.496053712901</v>
      </c>
      <c r="T956" s="19">
        <f>$H956+(INT(COLUMN(T$1)/2) - 5) * ($A956-$H956)/9</f>
        <v>61888.888888888891</v>
      </c>
      <c r="U956" s="24">
        <f>MAX(0,S956*(1+inputs!$B$33)-MAX(0,inputs!$B$31*(T956-inputs!$B$30)))</f>
        <v>39377.458494518585</v>
      </c>
      <c r="V956" s="19">
        <f>$H956+(INT(COLUMN(V$1)/2) - 5) * ($A956-$H956)/9</f>
        <v>70266.666666666657</v>
      </c>
      <c r="W956" s="24">
        <f>MAX(0,U956*(1+inputs!$B$33)-MAX(0,inputs!$B$31*(V956-inputs!$B$30)))</f>
        <v>35460.680371936367</v>
      </c>
      <c r="X956" s="19">
        <f>$H956+(INT(COLUMN(X$1)/2) - 5) * ($A956-$H956)/9</f>
        <v>78644.444444444438</v>
      </c>
      <c r="Y956" s="24">
        <f>MAX(0,W956*(1+inputs!$B$33)-MAX(0,inputs!$B$31*(X956-inputs!$B$30)))</f>
        <v>30731.150577515411</v>
      </c>
      <c r="Z956" s="19">
        <f>IF(inputs!$B$27="YES",MAX(0,inputs!$B$31*(X956-inputs!$B$30)),0)</f>
        <v>0</v>
      </c>
      <c r="AA956" s="3">
        <f t="shared" si="61"/>
        <v>34126.25</v>
      </c>
      <c r="AB956" s="1">
        <f t="shared" si="62"/>
        <v>0.42</v>
      </c>
      <c r="AC956" s="8">
        <f t="shared" si="59"/>
        <v>61273.75</v>
      </c>
    </row>
    <row r="957" spans="1:29" x14ac:dyDescent="0.2">
      <c r="A957" s="11">
        <f t="shared" si="60"/>
        <v>95500</v>
      </c>
      <c r="B957" s="15">
        <f>inputs!$C$3-MAX(0,MIN((calculations!A957-inputs!$B$8)*0.5,inputs!$C$3))+IF(AND(inputs!$B$23="YES",A957&lt;=inputs!$B$25),inputs!$B$24,0)</f>
        <v>12570</v>
      </c>
      <c r="C957" s="15">
        <f>MAX(0,MIN(A957-B957,inputs!$C$4)*inputs!$B$3)</f>
        <v>7540</v>
      </c>
      <c r="D957" s="16">
        <f>MAX(0,(MIN(A957,inputs!$C$5)-(inputs!$C$4+B957))*inputs!$B$4)</f>
        <v>18092</v>
      </c>
      <c r="E957" s="16">
        <f>MAX(0, (calculations!A957-inputs!$C$5)*inputs!$B$5)</f>
        <v>0</v>
      </c>
      <c r="F957" s="19">
        <f>MAX(0,inputs!$B$13*(MIN(calculations!A957,inputs!$C$14)-inputs!$C$13))+MAX(0,inputs!$B$14*(calculations!A957-inputs!$C$14))</f>
        <v>5899.85</v>
      </c>
      <c r="G957" s="22">
        <f>MAX(MIN((calculations!A957-inputs!$B$21)/10000,100%),0) * inputs!$B$18</f>
        <v>2636.4</v>
      </c>
      <c r="H957" s="24">
        <f>MIN(inputs!$B$32,A957)</f>
        <v>20000</v>
      </c>
      <c r="I957" s="24">
        <f>inputs!$B$29*(1+inputs!$B$33)-MAX(0,inputs!$B$31*(H957-inputs!$B$30))</f>
        <v>46486.999999999993</v>
      </c>
      <c r="J957" s="19">
        <f>$H957+(INT(COLUMN(J$1)/2) - 5) * ($A957-$H957)/9</f>
        <v>20000</v>
      </c>
      <c r="K957" s="24">
        <f>MAX(0,I957*(1+inputs!$B$33)-MAX(0,inputs!$B$31*(J957-inputs!$B$30)))</f>
        <v>47184.304999999986</v>
      </c>
      <c r="L957" s="19">
        <f>$H957+(INT(COLUMN(L$1)/2) - 5) * ($A957-$H957)/9</f>
        <v>28388.888888888891</v>
      </c>
      <c r="M957" s="24">
        <f>MAX(0,K957*(1+inputs!$B$33)-MAX(0,inputs!$B$31*(L957-inputs!$B$30)))</f>
        <v>47153.629574999977</v>
      </c>
      <c r="N957" s="19">
        <f>$H957+(INT(COLUMN(N$1)/2) - 5) * ($A957-$H957)/9</f>
        <v>36777.777777777781</v>
      </c>
      <c r="O957" s="24">
        <f>MAX(0,M957*(1+inputs!$B$33)-MAX(0,inputs!$B$31*(N957-inputs!$B$30)))</f>
        <v>46367.494018624973</v>
      </c>
      <c r="P957" s="19">
        <f>$H957+(INT(COLUMN(P$1)/2) - 5) * ($A957-$H957)/9</f>
        <v>45166.666666666672</v>
      </c>
      <c r="Q957" s="24">
        <f>MAX(0,O957*(1+inputs!$B$33)-MAX(0,inputs!$B$31*(P957-inputs!$B$30)))</f>
        <v>44814.566428904342</v>
      </c>
      <c r="R957" s="19">
        <f>$H957+(INT(COLUMN(R$1)/2) - 5) * ($A957-$H957)/9</f>
        <v>53555.555555555555</v>
      </c>
      <c r="S957" s="24">
        <f>MAX(0,Q957*(1+inputs!$B$33)-MAX(0,inputs!$B$31*(R957-inputs!$B$30)))</f>
        <v>42483.3449253379</v>
      </c>
      <c r="T957" s="19">
        <f>$H957+(INT(COLUMN(T$1)/2) - 5) * ($A957-$H957)/9</f>
        <v>61944.444444444445</v>
      </c>
      <c r="U957" s="24">
        <f>MAX(0,S957*(1+inputs!$B$33)-MAX(0,inputs!$B$31*(T957-inputs!$B$30)))</f>
        <v>39362.155099217962</v>
      </c>
      <c r="V957" s="19">
        <f>$H957+(INT(COLUMN(V$1)/2) - 5) * ($A957-$H957)/9</f>
        <v>70333.333333333343</v>
      </c>
      <c r="W957" s="24">
        <f>MAX(0,U957*(1+inputs!$B$33)-MAX(0,inputs!$B$31*(V957-inputs!$B$30)))</f>
        <v>35439.147425706222</v>
      </c>
      <c r="X957" s="19">
        <f>$H957+(INT(COLUMN(X$1)/2) - 5) * ($A957-$H957)/9</f>
        <v>78722.222222222219</v>
      </c>
      <c r="Y957" s="24">
        <f>MAX(0,W957*(1+inputs!$B$33)-MAX(0,inputs!$B$31*(X957-inputs!$B$30)))</f>
        <v>30702.294637091811</v>
      </c>
      <c r="Z957" s="19">
        <f>IF(inputs!$B$27="YES",MAX(0,inputs!$B$31*(X957-inputs!$B$30)),0)</f>
        <v>0</v>
      </c>
      <c r="AA957" s="3">
        <f t="shared" si="61"/>
        <v>34168.25</v>
      </c>
      <c r="AB957" s="1">
        <f t="shared" si="62"/>
        <v>0.42</v>
      </c>
      <c r="AC957" s="8">
        <f t="shared" si="59"/>
        <v>61331.75</v>
      </c>
    </row>
    <row r="958" spans="1:29" x14ac:dyDescent="0.2">
      <c r="A958" s="11">
        <f t="shared" si="60"/>
        <v>95600</v>
      </c>
      <c r="B958" s="15">
        <f>inputs!$C$3-MAX(0,MIN((calculations!A958-inputs!$B$8)*0.5,inputs!$C$3))+IF(AND(inputs!$B$23="YES",A958&lt;=inputs!$B$25),inputs!$B$24,0)</f>
        <v>12570</v>
      </c>
      <c r="C958" s="15">
        <f>MAX(0,MIN(A958-B958,inputs!$C$4)*inputs!$B$3)</f>
        <v>7540</v>
      </c>
      <c r="D958" s="16">
        <f>MAX(0,(MIN(A958,inputs!$C$5)-(inputs!$C$4+B958))*inputs!$B$4)</f>
        <v>18132</v>
      </c>
      <c r="E958" s="16">
        <f>MAX(0, (calculations!A958-inputs!$C$5)*inputs!$B$5)</f>
        <v>0</v>
      </c>
      <c r="F958" s="19">
        <f>MAX(0,inputs!$B$13*(MIN(calculations!A958,inputs!$C$14)-inputs!$C$13))+MAX(0,inputs!$B$14*(calculations!A958-inputs!$C$14))</f>
        <v>5901.85</v>
      </c>
      <c r="G958" s="22">
        <f>MAX(MIN((calculations!A958-inputs!$B$21)/10000,100%),0) * inputs!$B$18</f>
        <v>2636.4</v>
      </c>
      <c r="H958" s="24">
        <f>MIN(inputs!$B$32,A958)</f>
        <v>20000</v>
      </c>
      <c r="I958" s="24">
        <f>inputs!$B$29*(1+inputs!$B$33)-MAX(0,inputs!$B$31*(H958-inputs!$B$30))</f>
        <v>46486.999999999993</v>
      </c>
      <c r="J958" s="19">
        <f>$H958+(INT(COLUMN(J$1)/2) - 5) * ($A958-$H958)/9</f>
        <v>20000</v>
      </c>
      <c r="K958" s="24">
        <f>MAX(0,I958*(1+inputs!$B$33)-MAX(0,inputs!$B$31*(J958-inputs!$B$30)))</f>
        <v>47184.304999999986</v>
      </c>
      <c r="L958" s="19">
        <f>$H958+(INT(COLUMN(L$1)/2) - 5) * ($A958-$H958)/9</f>
        <v>28400</v>
      </c>
      <c r="M958" s="24">
        <f>MAX(0,K958*(1+inputs!$B$33)-MAX(0,inputs!$B$31*(L958-inputs!$B$30)))</f>
        <v>47152.629574999977</v>
      </c>
      <c r="N958" s="19">
        <f>$H958+(INT(COLUMN(N$1)/2) - 5) * ($A958-$H958)/9</f>
        <v>36800</v>
      </c>
      <c r="O958" s="24">
        <f>MAX(0,M958*(1+inputs!$B$33)-MAX(0,inputs!$B$31*(N958-inputs!$B$30)))</f>
        <v>46364.479018624967</v>
      </c>
      <c r="P958" s="19">
        <f>$H958+(INT(COLUMN(P$1)/2) - 5) * ($A958-$H958)/9</f>
        <v>45200</v>
      </c>
      <c r="Q958" s="24">
        <f>MAX(0,O958*(1+inputs!$B$33)-MAX(0,inputs!$B$31*(P958-inputs!$B$30)))</f>
        <v>44808.506203904333</v>
      </c>
      <c r="R958" s="19">
        <f>$H958+(INT(COLUMN(R$1)/2) - 5) * ($A958-$H958)/9</f>
        <v>53600</v>
      </c>
      <c r="S958" s="24">
        <f>MAX(0,Q958*(1+inputs!$B$33)-MAX(0,inputs!$B$31*(R958-inputs!$B$30)))</f>
        <v>42473.193796962893</v>
      </c>
      <c r="T958" s="19">
        <f>$H958+(INT(COLUMN(T$1)/2) - 5) * ($A958-$H958)/9</f>
        <v>62000</v>
      </c>
      <c r="U958" s="24">
        <f>MAX(0,S958*(1+inputs!$B$33)-MAX(0,inputs!$B$31*(T958-inputs!$B$30)))</f>
        <v>39346.851703917331</v>
      </c>
      <c r="V958" s="19">
        <f>$H958+(INT(COLUMN(V$1)/2) - 5) * ($A958-$H958)/9</f>
        <v>70400</v>
      </c>
      <c r="W958" s="24">
        <f>MAX(0,U958*(1+inputs!$B$33)-MAX(0,inputs!$B$31*(V958-inputs!$B$30)))</f>
        <v>35417.614479476084</v>
      </c>
      <c r="X958" s="19">
        <f>$H958+(INT(COLUMN(X$1)/2) - 5) * ($A958-$H958)/9</f>
        <v>78800</v>
      </c>
      <c r="Y958" s="24">
        <f>MAX(0,W958*(1+inputs!$B$33)-MAX(0,inputs!$B$31*(X958-inputs!$B$30)))</f>
        <v>30673.438696668225</v>
      </c>
      <c r="Z958" s="19">
        <f>IF(inputs!$B$27="YES",MAX(0,inputs!$B$31*(X958-inputs!$B$30)),0)</f>
        <v>0</v>
      </c>
      <c r="AA958" s="3">
        <f t="shared" si="61"/>
        <v>34210.25</v>
      </c>
      <c r="AB958" s="1">
        <f t="shared" si="62"/>
        <v>0.42</v>
      </c>
      <c r="AC958" s="8">
        <f t="shared" si="59"/>
        <v>61389.75</v>
      </c>
    </row>
    <row r="959" spans="1:29" x14ac:dyDescent="0.2">
      <c r="A959" s="11">
        <f t="shared" si="60"/>
        <v>95700</v>
      </c>
      <c r="B959" s="15">
        <f>inputs!$C$3-MAX(0,MIN((calculations!A959-inputs!$B$8)*0.5,inputs!$C$3))+IF(AND(inputs!$B$23="YES",A959&lt;=inputs!$B$25),inputs!$B$24,0)</f>
        <v>12570</v>
      </c>
      <c r="C959" s="15">
        <f>MAX(0,MIN(A959-B959,inputs!$C$4)*inputs!$B$3)</f>
        <v>7540</v>
      </c>
      <c r="D959" s="16">
        <f>MAX(0,(MIN(A959,inputs!$C$5)-(inputs!$C$4+B959))*inputs!$B$4)</f>
        <v>18172</v>
      </c>
      <c r="E959" s="16">
        <f>MAX(0, (calculations!A959-inputs!$C$5)*inputs!$B$5)</f>
        <v>0</v>
      </c>
      <c r="F959" s="19">
        <f>MAX(0,inputs!$B$13*(MIN(calculations!A959,inputs!$C$14)-inputs!$C$13))+MAX(0,inputs!$B$14*(calculations!A959-inputs!$C$14))</f>
        <v>5903.85</v>
      </c>
      <c r="G959" s="22">
        <f>MAX(MIN((calculations!A959-inputs!$B$21)/10000,100%),0) * inputs!$B$18</f>
        <v>2636.4</v>
      </c>
      <c r="H959" s="24">
        <f>MIN(inputs!$B$32,A959)</f>
        <v>20000</v>
      </c>
      <c r="I959" s="24">
        <f>inputs!$B$29*(1+inputs!$B$33)-MAX(0,inputs!$B$31*(H959-inputs!$B$30))</f>
        <v>46486.999999999993</v>
      </c>
      <c r="J959" s="19">
        <f>$H959+(INT(COLUMN(J$1)/2) - 5) * ($A959-$H959)/9</f>
        <v>20000</v>
      </c>
      <c r="K959" s="24">
        <f>MAX(0,I959*(1+inputs!$B$33)-MAX(0,inputs!$B$31*(J959-inputs!$B$30)))</f>
        <v>47184.304999999986</v>
      </c>
      <c r="L959" s="19">
        <f>$H959+(INT(COLUMN(L$1)/2) - 5) * ($A959-$H959)/9</f>
        <v>28411.111111111109</v>
      </c>
      <c r="M959" s="24">
        <f>MAX(0,K959*(1+inputs!$B$33)-MAX(0,inputs!$B$31*(L959-inputs!$B$30)))</f>
        <v>47151.629574999977</v>
      </c>
      <c r="N959" s="19">
        <f>$H959+(INT(COLUMN(N$1)/2) - 5) * ($A959-$H959)/9</f>
        <v>36822.222222222219</v>
      </c>
      <c r="O959" s="24">
        <f>MAX(0,M959*(1+inputs!$B$33)-MAX(0,inputs!$B$31*(N959-inputs!$B$30)))</f>
        <v>46361.464018624967</v>
      </c>
      <c r="P959" s="19">
        <f>$H959+(INT(COLUMN(P$1)/2) - 5) * ($A959-$H959)/9</f>
        <v>45233.333333333328</v>
      </c>
      <c r="Q959" s="24">
        <f>MAX(0,O959*(1+inputs!$B$33)-MAX(0,inputs!$B$31*(P959-inputs!$B$30)))</f>
        <v>44802.445978904332</v>
      </c>
      <c r="R959" s="19">
        <f>$H959+(INT(COLUMN(R$1)/2) - 5) * ($A959-$H959)/9</f>
        <v>53644.444444444445</v>
      </c>
      <c r="S959" s="24">
        <f>MAX(0,Q959*(1+inputs!$B$33)-MAX(0,inputs!$B$31*(R959-inputs!$B$30)))</f>
        <v>42463.042668587892</v>
      </c>
      <c r="T959" s="19">
        <f>$H959+(INT(COLUMN(T$1)/2) - 5) * ($A959-$H959)/9</f>
        <v>62055.555555555555</v>
      </c>
      <c r="U959" s="24">
        <f>MAX(0,S959*(1+inputs!$B$33)-MAX(0,inputs!$B$31*(T959-inputs!$B$30)))</f>
        <v>39331.548308616701</v>
      </c>
      <c r="V959" s="19">
        <f>$H959+(INT(COLUMN(V$1)/2) - 5) * ($A959-$H959)/9</f>
        <v>70466.666666666657</v>
      </c>
      <c r="W959" s="24">
        <f>MAX(0,U959*(1+inputs!$B$33)-MAX(0,inputs!$B$31*(V959-inputs!$B$30)))</f>
        <v>35396.081533245946</v>
      </c>
      <c r="X959" s="19">
        <f>$H959+(INT(COLUMN(X$1)/2) - 5) * ($A959-$H959)/9</f>
        <v>78877.777777777781</v>
      </c>
      <c r="Y959" s="24">
        <f>MAX(0,W959*(1+inputs!$B$33)-MAX(0,inputs!$B$31*(X959-inputs!$B$30)))</f>
        <v>30644.582756244628</v>
      </c>
      <c r="Z959" s="19">
        <f>IF(inputs!$B$27="YES",MAX(0,inputs!$B$31*(X959-inputs!$B$30)),0)</f>
        <v>0</v>
      </c>
      <c r="AA959" s="3">
        <f t="shared" si="61"/>
        <v>34252.25</v>
      </c>
      <c r="AB959" s="1">
        <f t="shared" si="62"/>
        <v>0.42</v>
      </c>
      <c r="AC959" s="8">
        <f t="shared" si="59"/>
        <v>61447.75</v>
      </c>
    </row>
    <row r="960" spans="1:29" x14ac:dyDescent="0.2">
      <c r="A960" s="11">
        <f t="shared" si="60"/>
        <v>95800</v>
      </c>
      <c r="B960" s="15">
        <f>inputs!$C$3-MAX(0,MIN((calculations!A960-inputs!$B$8)*0.5,inputs!$C$3))+IF(AND(inputs!$B$23="YES",A960&lt;=inputs!$B$25),inputs!$B$24,0)</f>
        <v>12570</v>
      </c>
      <c r="C960" s="15">
        <f>MAX(0,MIN(A960-B960,inputs!$C$4)*inputs!$B$3)</f>
        <v>7540</v>
      </c>
      <c r="D960" s="16">
        <f>MAX(0,(MIN(A960,inputs!$C$5)-(inputs!$C$4+B960))*inputs!$B$4)</f>
        <v>18212</v>
      </c>
      <c r="E960" s="16">
        <f>MAX(0, (calculations!A960-inputs!$C$5)*inputs!$B$5)</f>
        <v>0</v>
      </c>
      <c r="F960" s="19">
        <f>MAX(0,inputs!$B$13*(MIN(calculations!A960,inputs!$C$14)-inputs!$C$13))+MAX(0,inputs!$B$14*(calculations!A960-inputs!$C$14))</f>
        <v>5905.85</v>
      </c>
      <c r="G960" s="22">
        <f>MAX(MIN((calculations!A960-inputs!$B$21)/10000,100%),0) * inputs!$B$18</f>
        <v>2636.4</v>
      </c>
      <c r="H960" s="24">
        <f>MIN(inputs!$B$32,A960)</f>
        <v>20000</v>
      </c>
      <c r="I960" s="24">
        <f>inputs!$B$29*(1+inputs!$B$33)-MAX(0,inputs!$B$31*(H960-inputs!$B$30))</f>
        <v>46486.999999999993</v>
      </c>
      <c r="J960" s="19">
        <f>$H960+(INT(COLUMN(J$1)/2) - 5) * ($A960-$H960)/9</f>
        <v>20000</v>
      </c>
      <c r="K960" s="24">
        <f>MAX(0,I960*(1+inputs!$B$33)-MAX(0,inputs!$B$31*(J960-inputs!$B$30)))</f>
        <v>47184.304999999986</v>
      </c>
      <c r="L960" s="19">
        <f>$H960+(INT(COLUMN(L$1)/2) - 5) * ($A960-$H960)/9</f>
        <v>28422.222222222223</v>
      </c>
      <c r="M960" s="24">
        <f>MAX(0,K960*(1+inputs!$B$33)-MAX(0,inputs!$B$31*(L960-inputs!$B$30)))</f>
        <v>47150.629574999977</v>
      </c>
      <c r="N960" s="19">
        <f>$H960+(INT(COLUMN(N$1)/2) - 5) * ($A960-$H960)/9</f>
        <v>36844.444444444445</v>
      </c>
      <c r="O960" s="24">
        <f>MAX(0,M960*(1+inputs!$B$33)-MAX(0,inputs!$B$31*(N960-inputs!$B$30)))</f>
        <v>46358.449018624968</v>
      </c>
      <c r="P960" s="19">
        <f>$H960+(INT(COLUMN(P$1)/2) - 5) * ($A960-$H960)/9</f>
        <v>45266.666666666672</v>
      </c>
      <c r="Q960" s="24">
        <f>MAX(0,O960*(1+inputs!$B$33)-MAX(0,inputs!$B$31*(P960-inputs!$B$30)))</f>
        <v>44796.385753904338</v>
      </c>
      <c r="R960" s="19">
        <f>$H960+(INT(COLUMN(R$1)/2) - 5) * ($A960-$H960)/9</f>
        <v>53688.888888888891</v>
      </c>
      <c r="S960" s="24">
        <f>MAX(0,Q960*(1+inputs!$B$33)-MAX(0,inputs!$B$31*(R960-inputs!$B$30)))</f>
        <v>42452.891540212899</v>
      </c>
      <c r="T960" s="19">
        <f>$H960+(INT(COLUMN(T$1)/2) - 5) * ($A960-$H960)/9</f>
        <v>62111.111111111109</v>
      </c>
      <c r="U960" s="24">
        <f>MAX(0,S960*(1+inputs!$B$33)-MAX(0,inputs!$B$31*(T960-inputs!$B$30)))</f>
        <v>39316.244913316084</v>
      </c>
      <c r="V960" s="19">
        <f>$H960+(INT(COLUMN(V$1)/2) - 5) * ($A960-$H960)/9</f>
        <v>70533.333333333343</v>
      </c>
      <c r="W960" s="24">
        <f>MAX(0,U960*(1+inputs!$B$33)-MAX(0,inputs!$B$31*(V960-inputs!$B$30)))</f>
        <v>35374.548587015823</v>
      </c>
      <c r="X960" s="19">
        <f>$H960+(INT(COLUMN(X$1)/2) - 5) * ($A960-$H960)/9</f>
        <v>78955.555555555562</v>
      </c>
      <c r="Y960" s="24">
        <f>MAX(0,W960*(1+inputs!$B$33)-MAX(0,inputs!$B$31*(X960-inputs!$B$30)))</f>
        <v>30615.726815821057</v>
      </c>
      <c r="Z960" s="19">
        <f>IF(inputs!$B$27="YES",MAX(0,inputs!$B$31*(X960-inputs!$B$30)),0)</f>
        <v>0</v>
      </c>
      <c r="AA960" s="3">
        <f t="shared" si="61"/>
        <v>34294.25</v>
      </c>
      <c r="AB960" s="1">
        <f t="shared" si="62"/>
        <v>0.42</v>
      </c>
      <c r="AC960" s="8">
        <f t="shared" si="59"/>
        <v>61505.75</v>
      </c>
    </row>
    <row r="961" spans="1:29" x14ac:dyDescent="0.2">
      <c r="A961" s="11">
        <f t="shared" si="60"/>
        <v>95900</v>
      </c>
      <c r="B961" s="15">
        <f>inputs!$C$3-MAX(0,MIN((calculations!A961-inputs!$B$8)*0.5,inputs!$C$3))+IF(AND(inputs!$B$23="YES",A961&lt;=inputs!$B$25),inputs!$B$24,0)</f>
        <v>12570</v>
      </c>
      <c r="C961" s="15">
        <f>MAX(0,MIN(A961-B961,inputs!$C$4)*inputs!$B$3)</f>
        <v>7540</v>
      </c>
      <c r="D961" s="16">
        <f>MAX(0,(MIN(A961,inputs!$C$5)-(inputs!$C$4+B961))*inputs!$B$4)</f>
        <v>18252</v>
      </c>
      <c r="E961" s="16">
        <f>MAX(0, (calculations!A961-inputs!$C$5)*inputs!$B$5)</f>
        <v>0</v>
      </c>
      <c r="F961" s="19">
        <f>MAX(0,inputs!$B$13*(MIN(calculations!A961,inputs!$C$14)-inputs!$C$13))+MAX(0,inputs!$B$14*(calculations!A961-inputs!$C$14))</f>
        <v>5907.85</v>
      </c>
      <c r="G961" s="22">
        <f>MAX(MIN((calculations!A961-inputs!$B$21)/10000,100%),0) * inputs!$B$18</f>
        <v>2636.4</v>
      </c>
      <c r="H961" s="24">
        <f>MIN(inputs!$B$32,A961)</f>
        <v>20000</v>
      </c>
      <c r="I961" s="24">
        <f>inputs!$B$29*(1+inputs!$B$33)-MAX(0,inputs!$B$31*(H961-inputs!$B$30))</f>
        <v>46486.999999999993</v>
      </c>
      <c r="J961" s="19">
        <f>$H961+(INT(COLUMN(J$1)/2) - 5) * ($A961-$H961)/9</f>
        <v>20000</v>
      </c>
      <c r="K961" s="24">
        <f>MAX(0,I961*(1+inputs!$B$33)-MAX(0,inputs!$B$31*(J961-inputs!$B$30)))</f>
        <v>47184.304999999986</v>
      </c>
      <c r="L961" s="19">
        <f>$H961+(INT(COLUMN(L$1)/2) - 5) * ($A961-$H961)/9</f>
        <v>28433.333333333336</v>
      </c>
      <c r="M961" s="24">
        <f>MAX(0,K961*(1+inputs!$B$33)-MAX(0,inputs!$B$31*(L961-inputs!$B$30)))</f>
        <v>47149.629574999977</v>
      </c>
      <c r="N961" s="19">
        <f>$H961+(INT(COLUMN(N$1)/2) - 5) * ($A961-$H961)/9</f>
        <v>36866.666666666672</v>
      </c>
      <c r="O961" s="24">
        <f>MAX(0,M961*(1+inputs!$B$33)-MAX(0,inputs!$B$31*(N961-inputs!$B$30)))</f>
        <v>46355.434018624968</v>
      </c>
      <c r="P961" s="19">
        <f>$H961+(INT(COLUMN(P$1)/2) - 5) * ($A961-$H961)/9</f>
        <v>45300</v>
      </c>
      <c r="Q961" s="24">
        <f>MAX(0,O961*(1+inputs!$B$33)-MAX(0,inputs!$B$31*(P961-inputs!$B$30)))</f>
        <v>44790.325528904337</v>
      </c>
      <c r="R961" s="19">
        <f>$H961+(INT(COLUMN(R$1)/2) - 5) * ($A961-$H961)/9</f>
        <v>53733.333333333336</v>
      </c>
      <c r="S961" s="24">
        <f>MAX(0,Q961*(1+inputs!$B$33)-MAX(0,inputs!$B$31*(R961-inputs!$B$30)))</f>
        <v>42442.740411837898</v>
      </c>
      <c r="T961" s="19">
        <f>$H961+(INT(COLUMN(T$1)/2) - 5) * ($A961-$H961)/9</f>
        <v>62166.666666666664</v>
      </c>
      <c r="U961" s="24">
        <f>MAX(0,S961*(1+inputs!$B$33)-MAX(0,inputs!$B$31*(T961-inputs!$B$30)))</f>
        <v>39300.941518015461</v>
      </c>
      <c r="V961" s="19">
        <f>$H961+(INT(COLUMN(V$1)/2) - 5) * ($A961-$H961)/9</f>
        <v>70600</v>
      </c>
      <c r="W961" s="24">
        <f>MAX(0,U961*(1+inputs!$B$33)-MAX(0,inputs!$B$31*(V961-inputs!$B$30)))</f>
        <v>35353.015640785685</v>
      </c>
      <c r="X961" s="19">
        <f>$H961+(INT(COLUMN(X$1)/2) - 5) * ($A961-$H961)/9</f>
        <v>79033.333333333343</v>
      </c>
      <c r="Y961" s="24">
        <f>MAX(0,W961*(1+inputs!$B$33)-MAX(0,inputs!$B$31*(X961-inputs!$B$30)))</f>
        <v>30586.870875397464</v>
      </c>
      <c r="Z961" s="19">
        <f>IF(inputs!$B$27="YES",MAX(0,inputs!$B$31*(X961-inputs!$B$30)),0)</f>
        <v>0</v>
      </c>
      <c r="AA961" s="3">
        <f t="shared" si="61"/>
        <v>34336.25</v>
      </c>
      <c r="AB961" s="1">
        <f t="shared" si="62"/>
        <v>0.42</v>
      </c>
      <c r="AC961" s="8">
        <f t="shared" ref="AC961:AC1024" si="63">A961-AA961</f>
        <v>61563.75</v>
      </c>
    </row>
    <row r="962" spans="1:29" x14ac:dyDescent="0.2">
      <c r="A962" s="11">
        <f t="shared" si="60"/>
        <v>96000</v>
      </c>
      <c r="B962" s="15">
        <f>inputs!$C$3-MAX(0,MIN((calculations!A962-inputs!$B$8)*0.5,inputs!$C$3))+IF(AND(inputs!$B$23="YES",A962&lt;=inputs!$B$25),inputs!$B$24,0)</f>
        <v>12570</v>
      </c>
      <c r="C962" s="15">
        <f>MAX(0,MIN(A962-B962,inputs!$C$4)*inputs!$B$3)</f>
        <v>7540</v>
      </c>
      <c r="D962" s="16">
        <f>MAX(0,(MIN(A962,inputs!$C$5)-(inputs!$C$4+B962))*inputs!$B$4)</f>
        <v>18292</v>
      </c>
      <c r="E962" s="16">
        <f>MAX(0, (calculations!A962-inputs!$C$5)*inputs!$B$5)</f>
        <v>0</v>
      </c>
      <c r="F962" s="19">
        <f>MAX(0,inputs!$B$13*(MIN(calculations!A962,inputs!$C$14)-inputs!$C$13))+MAX(0,inputs!$B$14*(calculations!A962-inputs!$C$14))</f>
        <v>5909.85</v>
      </c>
      <c r="G962" s="22">
        <f>MAX(MIN((calculations!A962-inputs!$B$21)/10000,100%),0) * inputs!$B$18</f>
        <v>2636.4</v>
      </c>
      <c r="H962" s="24">
        <f>MIN(inputs!$B$32,A962)</f>
        <v>20000</v>
      </c>
      <c r="I962" s="24">
        <f>inputs!$B$29*(1+inputs!$B$33)-MAX(0,inputs!$B$31*(H962-inputs!$B$30))</f>
        <v>46486.999999999993</v>
      </c>
      <c r="J962" s="19">
        <f>$H962+(INT(COLUMN(J$1)/2) - 5) * ($A962-$H962)/9</f>
        <v>20000</v>
      </c>
      <c r="K962" s="24">
        <f>MAX(0,I962*(1+inputs!$B$33)-MAX(0,inputs!$B$31*(J962-inputs!$B$30)))</f>
        <v>47184.304999999986</v>
      </c>
      <c r="L962" s="19">
        <f>$H962+(INT(COLUMN(L$1)/2) - 5) * ($A962-$H962)/9</f>
        <v>28444.444444444445</v>
      </c>
      <c r="M962" s="24">
        <f>MAX(0,K962*(1+inputs!$B$33)-MAX(0,inputs!$B$31*(L962-inputs!$B$30)))</f>
        <v>47148.629574999977</v>
      </c>
      <c r="N962" s="19">
        <f>$H962+(INT(COLUMN(N$1)/2) - 5) * ($A962-$H962)/9</f>
        <v>36888.888888888891</v>
      </c>
      <c r="O962" s="24">
        <f>MAX(0,M962*(1+inputs!$B$33)-MAX(0,inputs!$B$31*(N962-inputs!$B$30)))</f>
        <v>46352.419018624969</v>
      </c>
      <c r="P962" s="19">
        <f>$H962+(INT(COLUMN(P$1)/2) - 5) * ($A962-$H962)/9</f>
        <v>45333.333333333328</v>
      </c>
      <c r="Q962" s="24">
        <f>MAX(0,O962*(1+inputs!$B$33)-MAX(0,inputs!$B$31*(P962-inputs!$B$30)))</f>
        <v>44784.265303904336</v>
      </c>
      <c r="R962" s="19">
        <f>$H962+(INT(COLUMN(R$1)/2) - 5) * ($A962-$H962)/9</f>
        <v>53777.777777777781</v>
      </c>
      <c r="S962" s="24">
        <f>MAX(0,Q962*(1+inputs!$B$33)-MAX(0,inputs!$B$31*(R962-inputs!$B$30)))</f>
        <v>42432.589283462898</v>
      </c>
      <c r="T962" s="19">
        <f>$H962+(INT(COLUMN(T$1)/2) - 5) * ($A962-$H962)/9</f>
        <v>62222.222222222219</v>
      </c>
      <c r="U962" s="24">
        <f>MAX(0,S962*(1+inputs!$B$33)-MAX(0,inputs!$B$31*(T962-inputs!$B$30)))</f>
        <v>39285.638122714838</v>
      </c>
      <c r="V962" s="19">
        <f>$H962+(INT(COLUMN(V$1)/2) - 5) * ($A962-$H962)/9</f>
        <v>70666.666666666657</v>
      </c>
      <c r="W962" s="24">
        <f>MAX(0,U962*(1+inputs!$B$33)-MAX(0,inputs!$B$31*(V962-inputs!$B$30)))</f>
        <v>35331.482694555554</v>
      </c>
      <c r="X962" s="19">
        <f>$H962+(INT(COLUMN(X$1)/2) - 5) * ($A962-$H962)/9</f>
        <v>79111.111111111109</v>
      </c>
      <c r="Y962" s="24">
        <f>MAX(0,W962*(1+inputs!$B$33)-MAX(0,inputs!$B$31*(X962-inputs!$B$30)))</f>
        <v>30558.014934973882</v>
      </c>
      <c r="Z962" s="19">
        <f>IF(inputs!$B$27="YES",MAX(0,inputs!$B$31*(X962-inputs!$B$30)),0)</f>
        <v>0</v>
      </c>
      <c r="AA962" s="3">
        <f t="shared" si="61"/>
        <v>34378.25</v>
      </c>
      <c r="AB962" s="1">
        <f t="shared" si="62"/>
        <v>0.42</v>
      </c>
      <c r="AC962" s="8">
        <f t="shared" si="63"/>
        <v>61621.75</v>
      </c>
    </row>
    <row r="963" spans="1:29" x14ac:dyDescent="0.2">
      <c r="A963" s="11">
        <f t="shared" ref="A963:A1026" si="64">(ROW(A963)-2)*100</f>
        <v>96100</v>
      </c>
      <c r="B963" s="15">
        <f>inputs!$C$3-MAX(0,MIN((calculations!A963-inputs!$B$8)*0.5,inputs!$C$3))+IF(AND(inputs!$B$23="YES",A963&lt;=inputs!$B$25),inputs!$B$24,0)</f>
        <v>12570</v>
      </c>
      <c r="C963" s="15">
        <f>MAX(0,MIN(A963-B963,inputs!$C$4)*inputs!$B$3)</f>
        <v>7540</v>
      </c>
      <c r="D963" s="16">
        <f>MAX(0,(MIN(A963,inputs!$C$5)-(inputs!$C$4+B963))*inputs!$B$4)</f>
        <v>18332</v>
      </c>
      <c r="E963" s="16">
        <f>MAX(0, (calculations!A963-inputs!$C$5)*inputs!$B$5)</f>
        <v>0</v>
      </c>
      <c r="F963" s="19">
        <f>MAX(0,inputs!$B$13*(MIN(calculations!A963,inputs!$C$14)-inputs!$C$13))+MAX(0,inputs!$B$14*(calculations!A963-inputs!$C$14))</f>
        <v>5911.85</v>
      </c>
      <c r="G963" s="22">
        <f>MAX(MIN((calculations!A963-inputs!$B$21)/10000,100%),0) * inputs!$B$18</f>
        <v>2636.4</v>
      </c>
      <c r="H963" s="24">
        <f>MIN(inputs!$B$32,A963)</f>
        <v>20000</v>
      </c>
      <c r="I963" s="24">
        <f>inputs!$B$29*(1+inputs!$B$33)-MAX(0,inputs!$B$31*(H963-inputs!$B$30))</f>
        <v>46486.999999999993</v>
      </c>
      <c r="J963" s="19">
        <f>$H963+(INT(COLUMN(J$1)/2) - 5) * ($A963-$H963)/9</f>
        <v>20000</v>
      </c>
      <c r="K963" s="24">
        <f>MAX(0,I963*(1+inputs!$B$33)-MAX(0,inputs!$B$31*(J963-inputs!$B$30)))</f>
        <v>47184.304999999986</v>
      </c>
      <c r="L963" s="19">
        <f>$H963+(INT(COLUMN(L$1)/2) - 5) * ($A963-$H963)/9</f>
        <v>28455.555555555555</v>
      </c>
      <c r="M963" s="24">
        <f>MAX(0,K963*(1+inputs!$B$33)-MAX(0,inputs!$B$31*(L963-inputs!$B$30)))</f>
        <v>47147.629574999977</v>
      </c>
      <c r="N963" s="19">
        <f>$H963+(INT(COLUMN(N$1)/2) - 5) * ($A963-$H963)/9</f>
        <v>36911.111111111109</v>
      </c>
      <c r="O963" s="24">
        <f>MAX(0,M963*(1+inputs!$B$33)-MAX(0,inputs!$B$31*(N963-inputs!$B$30)))</f>
        <v>46349.404018624969</v>
      </c>
      <c r="P963" s="19">
        <f>$H963+(INT(COLUMN(P$1)/2) - 5) * ($A963-$H963)/9</f>
        <v>45366.666666666672</v>
      </c>
      <c r="Q963" s="24">
        <f>MAX(0,O963*(1+inputs!$B$33)-MAX(0,inputs!$B$31*(P963-inputs!$B$30)))</f>
        <v>44778.205078904335</v>
      </c>
      <c r="R963" s="19">
        <f>$H963+(INT(COLUMN(R$1)/2) - 5) * ($A963-$H963)/9</f>
        <v>53822.222222222219</v>
      </c>
      <c r="S963" s="24">
        <f>MAX(0,Q963*(1+inputs!$B$33)-MAX(0,inputs!$B$31*(R963-inputs!$B$30)))</f>
        <v>42422.438155087897</v>
      </c>
      <c r="T963" s="19">
        <f>$H963+(INT(COLUMN(T$1)/2) - 5) * ($A963-$H963)/9</f>
        <v>62277.777777777781</v>
      </c>
      <c r="U963" s="24">
        <f>MAX(0,S963*(1+inputs!$B$33)-MAX(0,inputs!$B$31*(T963-inputs!$B$30)))</f>
        <v>39270.334727414207</v>
      </c>
      <c r="V963" s="19">
        <f>$H963+(INT(COLUMN(V$1)/2) - 5) * ($A963-$H963)/9</f>
        <v>70733.333333333343</v>
      </c>
      <c r="W963" s="24">
        <f>MAX(0,U963*(1+inputs!$B$33)-MAX(0,inputs!$B$31*(V963-inputs!$B$30)))</f>
        <v>35309.949748325416</v>
      </c>
      <c r="X963" s="19">
        <f>$H963+(INT(COLUMN(X$1)/2) - 5) * ($A963-$H963)/9</f>
        <v>79188.888888888891</v>
      </c>
      <c r="Y963" s="24">
        <f>MAX(0,W963*(1+inputs!$B$33)-MAX(0,inputs!$B$31*(X963-inputs!$B$30)))</f>
        <v>30529.158994550296</v>
      </c>
      <c r="Z963" s="19">
        <f>IF(inputs!$B$27="YES",MAX(0,inputs!$B$31*(X963-inputs!$B$30)),0)</f>
        <v>0</v>
      </c>
      <c r="AA963" s="3">
        <f t="shared" ref="AA963:AA1026" si="65">SUM(C963:G963)+Z963</f>
        <v>34420.25</v>
      </c>
      <c r="AB963" s="1">
        <f t="shared" ref="AB963:AB1026" si="66">(AA964-AA963)/100</f>
        <v>0.42</v>
      </c>
      <c r="AC963" s="8">
        <f t="shared" si="63"/>
        <v>61679.75</v>
      </c>
    </row>
    <row r="964" spans="1:29" x14ac:dyDescent="0.2">
      <c r="A964" s="11">
        <f t="shared" si="64"/>
        <v>96200</v>
      </c>
      <c r="B964" s="15">
        <f>inputs!$C$3-MAX(0,MIN((calculations!A964-inputs!$B$8)*0.5,inputs!$C$3))+IF(AND(inputs!$B$23="YES",A964&lt;=inputs!$B$25),inputs!$B$24,0)</f>
        <v>12570</v>
      </c>
      <c r="C964" s="15">
        <f>MAX(0,MIN(A964-B964,inputs!$C$4)*inputs!$B$3)</f>
        <v>7540</v>
      </c>
      <c r="D964" s="16">
        <f>MAX(0,(MIN(A964,inputs!$C$5)-(inputs!$C$4+B964))*inputs!$B$4)</f>
        <v>18372</v>
      </c>
      <c r="E964" s="16">
        <f>MAX(0, (calculations!A964-inputs!$C$5)*inputs!$B$5)</f>
        <v>0</v>
      </c>
      <c r="F964" s="19">
        <f>MAX(0,inputs!$B$13*(MIN(calculations!A964,inputs!$C$14)-inputs!$C$13))+MAX(0,inputs!$B$14*(calculations!A964-inputs!$C$14))</f>
        <v>5913.85</v>
      </c>
      <c r="G964" s="22">
        <f>MAX(MIN((calculations!A964-inputs!$B$21)/10000,100%),0) * inputs!$B$18</f>
        <v>2636.4</v>
      </c>
      <c r="H964" s="24">
        <f>MIN(inputs!$B$32,A964)</f>
        <v>20000</v>
      </c>
      <c r="I964" s="24">
        <f>inputs!$B$29*(1+inputs!$B$33)-MAX(0,inputs!$B$31*(H964-inputs!$B$30))</f>
        <v>46486.999999999993</v>
      </c>
      <c r="J964" s="19">
        <f>$H964+(INT(COLUMN(J$1)/2) - 5) * ($A964-$H964)/9</f>
        <v>20000</v>
      </c>
      <c r="K964" s="24">
        <f>MAX(0,I964*(1+inputs!$B$33)-MAX(0,inputs!$B$31*(J964-inputs!$B$30)))</f>
        <v>47184.304999999986</v>
      </c>
      <c r="L964" s="19">
        <f>$H964+(INT(COLUMN(L$1)/2) - 5) * ($A964-$H964)/9</f>
        <v>28466.666666666664</v>
      </c>
      <c r="M964" s="24">
        <f>MAX(0,K964*(1+inputs!$B$33)-MAX(0,inputs!$B$31*(L964-inputs!$B$30)))</f>
        <v>47146.629574999977</v>
      </c>
      <c r="N964" s="19">
        <f>$H964+(INT(COLUMN(N$1)/2) - 5) * ($A964-$H964)/9</f>
        <v>36933.333333333328</v>
      </c>
      <c r="O964" s="24">
        <f>MAX(0,M964*(1+inputs!$B$33)-MAX(0,inputs!$B$31*(N964-inputs!$B$30)))</f>
        <v>46346.38901862497</v>
      </c>
      <c r="P964" s="19">
        <f>$H964+(INT(COLUMN(P$1)/2) - 5) * ($A964-$H964)/9</f>
        <v>45400</v>
      </c>
      <c r="Q964" s="24">
        <f>MAX(0,O964*(1+inputs!$B$33)-MAX(0,inputs!$B$31*(P964-inputs!$B$30)))</f>
        <v>44772.144853904341</v>
      </c>
      <c r="R964" s="19">
        <f>$H964+(INT(COLUMN(R$1)/2) - 5) * ($A964-$H964)/9</f>
        <v>53866.666666666664</v>
      </c>
      <c r="S964" s="24">
        <f>MAX(0,Q964*(1+inputs!$B$33)-MAX(0,inputs!$B$31*(R964-inputs!$B$30)))</f>
        <v>42412.287026712896</v>
      </c>
      <c r="T964" s="19">
        <f>$H964+(INT(COLUMN(T$1)/2) - 5) * ($A964-$H964)/9</f>
        <v>62333.333333333336</v>
      </c>
      <c r="U964" s="24">
        <f>MAX(0,S964*(1+inputs!$B$33)-MAX(0,inputs!$B$31*(T964-inputs!$B$30)))</f>
        <v>39255.031332113584</v>
      </c>
      <c r="V964" s="19">
        <f>$H964+(INT(COLUMN(V$1)/2) - 5) * ($A964-$H964)/9</f>
        <v>70800</v>
      </c>
      <c r="W964" s="24">
        <f>MAX(0,U964*(1+inputs!$B$33)-MAX(0,inputs!$B$31*(V964-inputs!$B$30)))</f>
        <v>35288.416802095278</v>
      </c>
      <c r="X964" s="19">
        <f>$H964+(INT(COLUMN(X$1)/2) - 5) * ($A964-$H964)/9</f>
        <v>79266.666666666657</v>
      </c>
      <c r="Y964" s="24">
        <f>MAX(0,W964*(1+inputs!$B$33)-MAX(0,inputs!$B$31*(X964-inputs!$B$30)))</f>
        <v>30500.303054126704</v>
      </c>
      <c r="Z964" s="19">
        <f>IF(inputs!$B$27="YES",MAX(0,inputs!$B$31*(X964-inputs!$B$30)),0)</f>
        <v>0</v>
      </c>
      <c r="AA964" s="3">
        <f t="shared" si="65"/>
        <v>34462.25</v>
      </c>
      <c r="AB964" s="1">
        <f t="shared" si="66"/>
        <v>0.42</v>
      </c>
      <c r="AC964" s="8">
        <f t="shared" si="63"/>
        <v>61737.75</v>
      </c>
    </row>
    <row r="965" spans="1:29" x14ac:dyDescent="0.2">
      <c r="A965" s="11">
        <f t="shared" si="64"/>
        <v>96300</v>
      </c>
      <c r="B965" s="15">
        <f>inputs!$C$3-MAX(0,MIN((calculations!A965-inputs!$B$8)*0.5,inputs!$C$3))+IF(AND(inputs!$B$23="YES",A965&lt;=inputs!$B$25),inputs!$B$24,0)</f>
        <v>12570</v>
      </c>
      <c r="C965" s="15">
        <f>MAX(0,MIN(A965-B965,inputs!$C$4)*inputs!$B$3)</f>
        <v>7540</v>
      </c>
      <c r="D965" s="16">
        <f>MAX(0,(MIN(A965,inputs!$C$5)-(inputs!$C$4+B965))*inputs!$B$4)</f>
        <v>18412</v>
      </c>
      <c r="E965" s="16">
        <f>MAX(0, (calculations!A965-inputs!$C$5)*inputs!$B$5)</f>
        <v>0</v>
      </c>
      <c r="F965" s="19">
        <f>MAX(0,inputs!$B$13*(MIN(calculations!A965,inputs!$C$14)-inputs!$C$13))+MAX(0,inputs!$B$14*(calculations!A965-inputs!$C$14))</f>
        <v>5915.85</v>
      </c>
      <c r="G965" s="22">
        <f>MAX(MIN((calculations!A965-inputs!$B$21)/10000,100%),0) * inputs!$B$18</f>
        <v>2636.4</v>
      </c>
      <c r="H965" s="24">
        <f>MIN(inputs!$B$32,A965)</f>
        <v>20000</v>
      </c>
      <c r="I965" s="24">
        <f>inputs!$B$29*(1+inputs!$B$33)-MAX(0,inputs!$B$31*(H965-inputs!$B$30))</f>
        <v>46486.999999999993</v>
      </c>
      <c r="J965" s="19">
        <f>$H965+(INT(COLUMN(J$1)/2) - 5) * ($A965-$H965)/9</f>
        <v>20000</v>
      </c>
      <c r="K965" s="24">
        <f>MAX(0,I965*(1+inputs!$B$33)-MAX(0,inputs!$B$31*(J965-inputs!$B$30)))</f>
        <v>47184.304999999986</v>
      </c>
      <c r="L965" s="19">
        <f>$H965+(INT(COLUMN(L$1)/2) - 5) * ($A965-$H965)/9</f>
        <v>28477.777777777777</v>
      </c>
      <c r="M965" s="24">
        <f>MAX(0,K965*(1+inputs!$B$33)-MAX(0,inputs!$B$31*(L965-inputs!$B$30)))</f>
        <v>47145.629574999977</v>
      </c>
      <c r="N965" s="19">
        <f>$H965+(INT(COLUMN(N$1)/2) - 5) * ($A965-$H965)/9</f>
        <v>36955.555555555555</v>
      </c>
      <c r="O965" s="24">
        <f>MAX(0,M965*(1+inputs!$B$33)-MAX(0,inputs!$B$31*(N965-inputs!$B$30)))</f>
        <v>46343.374018624971</v>
      </c>
      <c r="P965" s="19">
        <f>$H965+(INT(COLUMN(P$1)/2) - 5) * ($A965-$H965)/9</f>
        <v>45433.333333333328</v>
      </c>
      <c r="Q965" s="24">
        <f>MAX(0,O965*(1+inputs!$B$33)-MAX(0,inputs!$B$31*(P965-inputs!$B$30)))</f>
        <v>44766.08462890434</v>
      </c>
      <c r="R965" s="19">
        <f>$H965+(INT(COLUMN(R$1)/2) - 5) * ($A965-$H965)/9</f>
        <v>53911.111111111109</v>
      </c>
      <c r="S965" s="24">
        <f>MAX(0,Q965*(1+inputs!$B$33)-MAX(0,inputs!$B$31*(R965-inputs!$B$30)))</f>
        <v>42402.135898337896</v>
      </c>
      <c r="T965" s="19">
        <f>$H965+(INT(COLUMN(T$1)/2) - 5) * ($A965-$H965)/9</f>
        <v>62388.888888888891</v>
      </c>
      <c r="U965" s="24">
        <f>MAX(0,S965*(1+inputs!$B$33)-MAX(0,inputs!$B$31*(T965-inputs!$B$30)))</f>
        <v>39239.72793681296</v>
      </c>
      <c r="V965" s="19">
        <f>$H965+(INT(COLUMN(V$1)/2) - 5) * ($A965-$H965)/9</f>
        <v>70866.666666666657</v>
      </c>
      <c r="W965" s="24">
        <f>MAX(0,U965*(1+inputs!$B$33)-MAX(0,inputs!$B$31*(V965-inputs!$B$30)))</f>
        <v>35266.883855865148</v>
      </c>
      <c r="X965" s="19">
        <f>$H965+(INT(COLUMN(X$1)/2) - 5) * ($A965-$H965)/9</f>
        <v>79344.444444444438</v>
      </c>
      <c r="Y965" s="24">
        <f>MAX(0,W965*(1+inputs!$B$33)-MAX(0,inputs!$B$31*(X965-inputs!$B$30)))</f>
        <v>30471.447113703125</v>
      </c>
      <c r="Z965" s="19">
        <f>IF(inputs!$B$27="YES",MAX(0,inputs!$B$31*(X965-inputs!$B$30)),0)</f>
        <v>0</v>
      </c>
      <c r="AA965" s="3">
        <f t="shared" si="65"/>
        <v>34504.25</v>
      </c>
      <c r="AB965" s="1">
        <f t="shared" si="66"/>
        <v>0.42</v>
      </c>
      <c r="AC965" s="8">
        <f t="shared" si="63"/>
        <v>61795.75</v>
      </c>
    </row>
    <row r="966" spans="1:29" x14ac:dyDescent="0.2">
      <c r="A966" s="11">
        <f t="shared" si="64"/>
        <v>96400</v>
      </c>
      <c r="B966" s="15">
        <f>inputs!$C$3-MAX(0,MIN((calculations!A966-inputs!$B$8)*0.5,inputs!$C$3))+IF(AND(inputs!$B$23="YES",A966&lt;=inputs!$B$25),inputs!$B$24,0)</f>
        <v>12570</v>
      </c>
      <c r="C966" s="15">
        <f>MAX(0,MIN(A966-B966,inputs!$C$4)*inputs!$B$3)</f>
        <v>7540</v>
      </c>
      <c r="D966" s="16">
        <f>MAX(0,(MIN(A966,inputs!$C$5)-(inputs!$C$4+B966))*inputs!$B$4)</f>
        <v>18452</v>
      </c>
      <c r="E966" s="16">
        <f>MAX(0, (calculations!A966-inputs!$C$5)*inputs!$B$5)</f>
        <v>0</v>
      </c>
      <c r="F966" s="19">
        <f>MAX(0,inputs!$B$13*(MIN(calculations!A966,inputs!$C$14)-inputs!$C$13))+MAX(0,inputs!$B$14*(calculations!A966-inputs!$C$14))</f>
        <v>5917.85</v>
      </c>
      <c r="G966" s="22">
        <f>MAX(MIN((calculations!A966-inputs!$B$21)/10000,100%),0) * inputs!$B$18</f>
        <v>2636.4</v>
      </c>
      <c r="H966" s="24">
        <f>MIN(inputs!$B$32,A966)</f>
        <v>20000</v>
      </c>
      <c r="I966" s="24">
        <f>inputs!$B$29*(1+inputs!$B$33)-MAX(0,inputs!$B$31*(H966-inputs!$B$30))</f>
        <v>46486.999999999993</v>
      </c>
      <c r="J966" s="19">
        <f>$H966+(INT(COLUMN(J$1)/2) - 5) * ($A966-$H966)/9</f>
        <v>20000</v>
      </c>
      <c r="K966" s="24">
        <f>MAX(0,I966*(1+inputs!$B$33)-MAX(0,inputs!$B$31*(J966-inputs!$B$30)))</f>
        <v>47184.304999999986</v>
      </c>
      <c r="L966" s="19">
        <f>$H966+(INT(COLUMN(L$1)/2) - 5) * ($A966-$H966)/9</f>
        <v>28488.888888888891</v>
      </c>
      <c r="M966" s="24">
        <f>MAX(0,K966*(1+inputs!$B$33)-MAX(0,inputs!$B$31*(L966-inputs!$B$30)))</f>
        <v>47144.629574999977</v>
      </c>
      <c r="N966" s="19">
        <f>$H966+(INT(COLUMN(N$1)/2) - 5) * ($A966-$H966)/9</f>
        <v>36977.777777777781</v>
      </c>
      <c r="O966" s="24">
        <f>MAX(0,M966*(1+inputs!$B$33)-MAX(0,inputs!$B$31*(N966-inputs!$B$30)))</f>
        <v>46340.359018624971</v>
      </c>
      <c r="P966" s="19">
        <f>$H966+(INT(COLUMN(P$1)/2) - 5) * ($A966-$H966)/9</f>
        <v>45466.666666666672</v>
      </c>
      <c r="Q966" s="24">
        <f>MAX(0,O966*(1+inputs!$B$33)-MAX(0,inputs!$B$31*(P966-inputs!$B$30)))</f>
        <v>44760.024403904339</v>
      </c>
      <c r="R966" s="19">
        <f>$H966+(INT(COLUMN(R$1)/2) - 5) * ($A966-$H966)/9</f>
        <v>53955.555555555555</v>
      </c>
      <c r="S966" s="24">
        <f>MAX(0,Q966*(1+inputs!$B$33)-MAX(0,inputs!$B$31*(R966-inputs!$B$30)))</f>
        <v>42391.984769962895</v>
      </c>
      <c r="T966" s="19">
        <f>$H966+(INT(COLUMN(T$1)/2) - 5) * ($A966-$H966)/9</f>
        <v>62444.444444444445</v>
      </c>
      <c r="U966" s="24">
        <f>MAX(0,S966*(1+inputs!$B$33)-MAX(0,inputs!$B$31*(T966-inputs!$B$30)))</f>
        <v>39224.42454151233</v>
      </c>
      <c r="V966" s="19">
        <f>$H966+(INT(COLUMN(V$1)/2) - 5) * ($A966-$H966)/9</f>
        <v>70933.333333333343</v>
      </c>
      <c r="W966" s="24">
        <f>MAX(0,U966*(1+inputs!$B$33)-MAX(0,inputs!$B$31*(V966-inputs!$B$30)))</f>
        <v>35245.35090963501</v>
      </c>
      <c r="X966" s="19">
        <f>$H966+(INT(COLUMN(X$1)/2) - 5) * ($A966-$H966)/9</f>
        <v>79422.222222222219</v>
      </c>
      <c r="Y966" s="24">
        <f>MAX(0,W966*(1+inputs!$B$33)-MAX(0,inputs!$B$31*(X966-inputs!$B$30)))</f>
        <v>30442.591173279532</v>
      </c>
      <c r="Z966" s="19">
        <f>IF(inputs!$B$27="YES",MAX(0,inputs!$B$31*(X966-inputs!$B$30)),0)</f>
        <v>0</v>
      </c>
      <c r="AA966" s="3">
        <f t="shared" si="65"/>
        <v>34546.25</v>
      </c>
      <c r="AB966" s="1">
        <f t="shared" si="66"/>
        <v>0.42</v>
      </c>
      <c r="AC966" s="8">
        <f t="shared" si="63"/>
        <v>61853.75</v>
      </c>
    </row>
    <row r="967" spans="1:29" x14ac:dyDescent="0.2">
      <c r="A967" s="11">
        <f t="shared" si="64"/>
        <v>96500</v>
      </c>
      <c r="B967" s="15">
        <f>inputs!$C$3-MAX(0,MIN((calculations!A967-inputs!$B$8)*0.5,inputs!$C$3))+IF(AND(inputs!$B$23="YES",A967&lt;=inputs!$B$25),inputs!$B$24,0)</f>
        <v>12570</v>
      </c>
      <c r="C967" s="15">
        <f>MAX(0,MIN(A967-B967,inputs!$C$4)*inputs!$B$3)</f>
        <v>7540</v>
      </c>
      <c r="D967" s="16">
        <f>MAX(0,(MIN(A967,inputs!$C$5)-(inputs!$C$4+B967))*inputs!$B$4)</f>
        <v>18492</v>
      </c>
      <c r="E967" s="16">
        <f>MAX(0, (calculations!A967-inputs!$C$5)*inputs!$B$5)</f>
        <v>0</v>
      </c>
      <c r="F967" s="19">
        <f>MAX(0,inputs!$B$13*(MIN(calculations!A967,inputs!$C$14)-inputs!$C$13))+MAX(0,inputs!$B$14*(calculations!A967-inputs!$C$14))</f>
        <v>5919.85</v>
      </c>
      <c r="G967" s="22">
        <f>MAX(MIN((calculations!A967-inputs!$B$21)/10000,100%),0) * inputs!$B$18</f>
        <v>2636.4</v>
      </c>
      <c r="H967" s="24">
        <f>MIN(inputs!$B$32,A967)</f>
        <v>20000</v>
      </c>
      <c r="I967" s="24">
        <f>inputs!$B$29*(1+inputs!$B$33)-MAX(0,inputs!$B$31*(H967-inputs!$B$30))</f>
        <v>46486.999999999993</v>
      </c>
      <c r="J967" s="19">
        <f>$H967+(INT(COLUMN(J$1)/2) - 5) * ($A967-$H967)/9</f>
        <v>20000</v>
      </c>
      <c r="K967" s="24">
        <f>MAX(0,I967*(1+inputs!$B$33)-MAX(0,inputs!$B$31*(J967-inputs!$B$30)))</f>
        <v>47184.304999999986</v>
      </c>
      <c r="L967" s="19">
        <f>$H967+(INT(COLUMN(L$1)/2) - 5) * ($A967-$H967)/9</f>
        <v>28500</v>
      </c>
      <c r="M967" s="24">
        <f>MAX(0,K967*(1+inputs!$B$33)-MAX(0,inputs!$B$31*(L967-inputs!$B$30)))</f>
        <v>47143.629574999977</v>
      </c>
      <c r="N967" s="19">
        <f>$H967+(INT(COLUMN(N$1)/2) - 5) * ($A967-$H967)/9</f>
        <v>37000</v>
      </c>
      <c r="O967" s="24">
        <f>MAX(0,M967*(1+inputs!$B$33)-MAX(0,inputs!$B$31*(N967-inputs!$B$30)))</f>
        <v>46337.344018624972</v>
      </c>
      <c r="P967" s="19">
        <f>$H967+(INT(COLUMN(P$1)/2) - 5) * ($A967-$H967)/9</f>
        <v>45500</v>
      </c>
      <c r="Q967" s="24">
        <f>MAX(0,O967*(1+inputs!$B$33)-MAX(0,inputs!$B$31*(P967-inputs!$B$30)))</f>
        <v>44753.964178904338</v>
      </c>
      <c r="R967" s="19">
        <f>$H967+(INT(COLUMN(R$1)/2) - 5) * ($A967-$H967)/9</f>
        <v>54000</v>
      </c>
      <c r="S967" s="24">
        <f>MAX(0,Q967*(1+inputs!$B$33)-MAX(0,inputs!$B$31*(R967-inputs!$B$30)))</f>
        <v>42381.833641587895</v>
      </c>
      <c r="T967" s="19">
        <f>$H967+(INT(COLUMN(T$1)/2) - 5) * ($A967-$H967)/9</f>
        <v>62500</v>
      </c>
      <c r="U967" s="24">
        <f>MAX(0,S967*(1+inputs!$B$33)-MAX(0,inputs!$B$31*(T967-inputs!$B$30)))</f>
        <v>39209.121146211706</v>
      </c>
      <c r="V967" s="19">
        <f>$H967+(INT(COLUMN(V$1)/2) - 5) * ($A967-$H967)/9</f>
        <v>71000</v>
      </c>
      <c r="W967" s="24">
        <f>MAX(0,U967*(1+inputs!$B$33)-MAX(0,inputs!$B$31*(V967-inputs!$B$30)))</f>
        <v>35223.817963404879</v>
      </c>
      <c r="X967" s="19">
        <f>$H967+(INT(COLUMN(X$1)/2) - 5) * ($A967-$H967)/9</f>
        <v>79500</v>
      </c>
      <c r="Y967" s="24">
        <f>MAX(0,W967*(1+inputs!$B$33)-MAX(0,inputs!$B$31*(X967-inputs!$B$30)))</f>
        <v>30413.735232855954</v>
      </c>
      <c r="Z967" s="19">
        <f>IF(inputs!$B$27="YES",MAX(0,inputs!$B$31*(X967-inputs!$B$30)),0)</f>
        <v>0</v>
      </c>
      <c r="AA967" s="3">
        <f t="shared" si="65"/>
        <v>34588.25</v>
      </c>
      <c r="AB967" s="1">
        <f t="shared" si="66"/>
        <v>0.42</v>
      </c>
      <c r="AC967" s="8">
        <f t="shared" si="63"/>
        <v>61911.75</v>
      </c>
    </row>
    <row r="968" spans="1:29" x14ac:dyDescent="0.2">
      <c r="A968" s="11">
        <f t="shared" si="64"/>
        <v>96600</v>
      </c>
      <c r="B968" s="15">
        <f>inputs!$C$3-MAX(0,MIN((calculations!A968-inputs!$B$8)*0.5,inputs!$C$3))+IF(AND(inputs!$B$23="YES",A968&lt;=inputs!$B$25),inputs!$B$24,0)</f>
        <v>12570</v>
      </c>
      <c r="C968" s="15">
        <f>MAX(0,MIN(A968-B968,inputs!$C$4)*inputs!$B$3)</f>
        <v>7540</v>
      </c>
      <c r="D968" s="16">
        <f>MAX(0,(MIN(A968,inputs!$C$5)-(inputs!$C$4+B968))*inputs!$B$4)</f>
        <v>18532</v>
      </c>
      <c r="E968" s="16">
        <f>MAX(0, (calculations!A968-inputs!$C$5)*inputs!$B$5)</f>
        <v>0</v>
      </c>
      <c r="F968" s="19">
        <f>MAX(0,inputs!$B$13*(MIN(calculations!A968,inputs!$C$14)-inputs!$C$13))+MAX(0,inputs!$B$14*(calculations!A968-inputs!$C$14))</f>
        <v>5921.85</v>
      </c>
      <c r="G968" s="22">
        <f>MAX(MIN((calculations!A968-inputs!$B$21)/10000,100%),0) * inputs!$B$18</f>
        <v>2636.4</v>
      </c>
      <c r="H968" s="24">
        <f>MIN(inputs!$B$32,A968)</f>
        <v>20000</v>
      </c>
      <c r="I968" s="24">
        <f>inputs!$B$29*(1+inputs!$B$33)-MAX(0,inputs!$B$31*(H968-inputs!$B$30))</f>
        <v>46486.999999999993</v>
      </c>
      <c r="J968" s="19">
        <f>$H968+(INT(COLUMN(J$1)/2) - 5) * ($A968-$H968)/9</f>
        <v>20000</v>
      </c>
      <c r="K968" s="24">
        <f>MAX(0,I968*(1+inputs!$B$33)-MAX(0,inputs!$B$31*(J968-inputs!$B$30)))</f>
        <v>47184.304999999986</v>
      </c>
      <c r="L968" s="19">
        <f>$H968+(INT(COLUMN(L$1)/2) - 5) * ($A968-$H968)/9</f>
        <v>28511.111111111109</v>
      </c>
      <c r="M968" s="24">
        <f>MAX(0,K968*(1+inputs!$B$33)-MAX(0,inputs!$B$31*(L968-inputs!$B$30)))</f>
        <v>47142.629574999977</v>
      </c>
      <c r="N968" s="19">
        <f>$H968+(INT(COLUMN(N$1)/2) - 5) * ($A968-$H968)/9</f>
        <v>37022.222222222219</v>
      </c>
      <c r="O968" s="24">
        <f>MAX(0,M968*(1+inputs!$B$33)-MAX(0,inputs!$B$31*(N968-inputs!$B$30)))</f>
        <v>46334.329018624972</v>
      </c>
      <c r="P968" s="19">
        <f>$H968+(INT(COLUMN(P$1)/2) - 5) * ($A968-$H968)/9</f>
        <v>45533.333333333328</v>
      </c>
      <c r="Q968" s="24">
        <f>MAX(0,O968*(1+inputs!$B$33)-MAX(0,inputs!$B$31*(P968-inputs!$B$30)))</f>
        <v>44747.903953904337</v>
      </c>
      <c r="R968" s="19">
        <f>$H968+(INT(COLUMN(R$1)/2) - 5) * ($A968-$H968)/9</f>
        <v>54044.444444444445</v>
      </c>
      <c r="S968" s="24">
        <f>MAX(0,Q968*(1+inputs!$B$33)-MAX(0,inputs!$B$31*(R968-inputs!$B$30)))</f>
        <v>42371.682513212894</v>
      </c>
      <c r="T968" s="19">
        <f>$H968+(INT(COLUMN(T$1)/2) - 5) * ($A968-$H968)/9</f>
        <v>62555.555555555555</v>
      </c>
      <c r="U968" s="24">
        <f>MAX(0,S968*(1+inputs!$B$33)-MAX(0,inputs!$B$31*(T968-inputs!$B$30)))</f>
        <v>39193.817750911083</v>
      </c>
      <c r="V968" s="19">
        <f>$H968+(INT(COLUMN(V$1)/2) - 5) * ($A968-$H968)/9</f>
        <v>71066.666666666657</v>
      </c>
      <c r="W968" s="24">
        <f>MAX(0,U968*(1+inputs!$B$33)-MAX(0,inputs!$B$31*(V968-inputs!$B$30)))</f>
        <v>35202.285017174741</v>
      </c>
      <c r="X968" s="19">
        <f>$H968+(INT(COLUMN(X$1)/2) - 5) * ($A968-$H968)/9</f>
        <v>79577.777777777781</v>
      </c>
      <c r="Y968" s="24">
        <f>MAX(0,W968*(1+inputs!$B$33)-MAX(0,inputs!$B$31*(X968-inputs!$B$30)))</f>
        <v>30384.879292432357</v>
      </c>
      <c r="Z968" s="19">
        <f>IF(inputs!$B$27="YES",MAX(0,inputs!$B$31*(X968-inputs!$B$30)),0)</f>
        <v>0</v>
      </c>
      <c r="AA968" s="3">
        <f t="shared" si="65"/>
        <v>34630.25</v>
      </c>
      <c r="AB968" s="1">
        <f t="shared" si="66"/>
        <v>0.42</v>
      </c>
      <c r="AC968" s="8">
        <f t="shared" si="63"/>
        <v>61969.75</v>
      </c>
    </row>
    <row r="969" spans="1:29" x14ac:dyDescent="0.2">
      <c r="A969" s="11">
        <f t="shared" si="64"/>
        <v>96700</v>
      </c>
      <c r="B969" s="15">
        <f>inputs!$C$3-MAX(0,MIN((calculations!A969-inputs!$B$8)*0.5,inputs!$C$3))+IF(AND(inputs!$B$23="YES",A969&lt;=inputs!$B$25),inputs!$B$24,0)</f>
        <v>12570</v>
      </c>
      <c r="C969" s="15">
        <f>MAX(0,MIN(A969-B969,inputs!$C$4)*inputs!$B$3)</f>
        <v>7540</v>
      </c>
      <c r="D969" s="16">
        <f>MAX(0,(MIN(A969,inputs!$C$5)-(inputs!$C$4+B969))*inputs!$B$4)</f>
        <v>18572</v>
      </c>
      <c r="E969" s="16">
        <f>MAX(0, (calculations!A969-inputs!$C$5)*inputs!$B$5)</f>
        <v>0</v>
      </c>
      <c r="F969" s="19">
        <f>MAX(0,inputs!$B$13*(MIN(calculations!A969,inputs!$C$14)-inputs!$C$13))+MAX(0,inputs!$B$14*(calculations!A969-inputs!$C$14))</f>
        <v>5923.85</v>
      </c>
      <c r="G969" s="22">
        <f>MAX(MIN((calculations!A969-inputs!$B$21)/10000,100%),0) * inputs!$B$18</f>
        <v>2636.4</v>
      </c>
      <c r="H969" s="24">
        <f>MIN(inputs!$B$32,A969)</f>
        <v>20000</v>
      </c>
      <c r="I969" s="24">
        <f>inputs!$B$29*(1+inputs!$B$33)-MAX(0,inputs!$B$31*(H969-inputs!$B$30))</f>
        <v>46486.999999999993</v>
      </c>
      <c r="J969" s="19">
        <f>$H969+(INT(COLUMN(J$1)/2) - 5) * ($A969-$H969)/9</f>
        <v>20000</v>
      </c>
      <c r="K969" s="24">
        <f>MAX(0,I969*(1+inputs!$B$33)-MAX(0,inputs!$B$31*(J969-inputs!$B$30)))</f>
        <v>47184.304999999986</v>
      </c>
      <c r="L969" s="19">
        <f>$H969+(INT(COLUMN(L$1)/2) - 5) * ($A969-$H969)/9</f>
        <v>28522.222222222223</v>
      </c>
      <c r="M969" s="24">
        <f>MAX(0,K969*(1+inputs!$B$33)-MAX(0,inputs!$B$31*(L969-inputs!$B$30)))</f>
        <v>47141.629574999977</v>
      </c>
      <c r="N969" s="19">
        <f>$H969+(INT(COLUMN(N$1)/2) - 5) * ($A969-$H969)/9</f>
        <v>37044.444444444445</v>
      </c>
      <c r="O969" s="24">
        <f>MAX(0,M969*(1+inputs!$B$33)-MAX(0,inputs!$B$31*(N969-inputs!$B$30)))</f>
        <v>46331.314018624973</v>
      </c>
      <c r="P969" s="19">
        <f>$H969+(INT(COLUMN(P$1)/2) - 5) * ($A969-$H969)/9</f>
        <v>45566.666666666672</v>
      </c>
      <c r="Q969" s="24">
        <f>MAX(0,O969*(1+inputs!$B$33)-MAX(0,inputs!$B$31*(P969-inputs!$B$30)))</f>
        <v>44741.843728904343</v>
      </c>
      <c r="R969" s="19">
        <f>$H969+(INT(COLUMN(R$1)/2) - 5) * ($A969-$H969)/9</f>
        <v>54088.888888888891</v>
      </c>
      <c r="S969" s="24">
        <f>MAX(0,Q969*(1+inputs!$B$33)-MAX(0,inputs!$B$31*(R969-inputs!$B$30)))</f>
        <v>42361.531384837901</v>
      </c>
      <c r="T969" s="19">
        <f>$H969+(INT(COLUMN(T$1)/2) - 5) * ($A969-$H969)/9</f>
        <v>62611.111111111109</v>
      </c>
      <c r="U969" s="24">
        <f>MAX(0,S969*(1+inputs!$B$33)-MAX(0,inputs!$B$31*(T969-inputs!$B$30)))</f>
        <v>39178.514355610459</v>
      </c>
      <c r="V969" s="19">
        <f>$H969+(INT(COLUMN(V$1)/2) - 5) * ($A969-$H969)/9</f>
        <v>71133.333333333343</v>
      </c>
      <c r="W969" s="24">
        <f>MAX(0,U969*(1+inputs!$B$33)-MAX(0,inputs!$B$31*(V969-inputs!$B$30)))</f>
        <v>35180.752070944611</v>
      </c>
      <c r="X969" s="19">
        <f>$H969+(INT(COLUMN(X$1)/2) - 5) * ($A969-$H969)/9</f>
        <v>79655.555555555562</v>
      </c>
      <c r="Y969" s="24">
        <f>MAX(0,W969*(1+inputs!$B$33)-MAX(0,inputs!$B$31*(X969-inputs!$B$30)))</f>
        <v>30356.023352008771</v>
      </c>
      <c r="Z969" s="19">
        <f>IF(inputs!$B$27="YES",MAX(0,inputs!$B$31*(X969-inputs!$B$30)),0)</f>
        <v>0</v>
      </c>
      <c r="AA969" s="3">
        <f t="shared" si="65"/>
        <v>34672.25</v>
      </c>
      <c r="AB969" s="1">
        <f t="shared" si="66"/>
        <v>0.42</v>
      </c>
      <c r="AC969" s="8">
        <f t="shared" si="63"/>
        <v>62027.75</v>
      </c>
    </row>
    <row r="970" spans="1:29" x14ac:dyDescent="0.2">
      <c r="A970" s="11">
        <f t="shared" si="64"/>
        <v>96800</v>
      </c>
      <c r="B970" s="15">
        <f>inputs!$C$3-MAX(0,MIN((calculations!A970-inputs!$B$8)*0.5,inputs!$C$3))+IF(AND(inputs!$B$23="YES",A970&lt;=inputs!$B$25),inputs!$B$24,0)</f>
        <v>12570</v>
      </c>
      <c r="C970" s="15">
        <f>MAX(0,MIN(A970-B970,inputs!$C$4)*inputs!$B$3)</f>
        <v>7540</v>
      </c>
      <c r="D970" s="16">
        <f>MAX(0,(MIN(A970,inputs!$C$5)-(inputs!$C$4+B970))*inputs!$B$4)</f>
        <v>18612</v>
      </c>
      <c r="E970" s="16">
        <f>MAX(0, (calculations!A970-inputs!$C$5)*inputs!$B$5)</f>
        <v>0</v>
      </c>
      <c r="F970" s="19">
        <f>MAX(0,inputs!$B$13*(MIN(calculations!A970,inputs!$C$14)-inputs!$C$13))+MAX(0,inputs!$B$14*(calculations!A970-inputs!$C$14))</f>
        <v>5925.85</v>
      </c>
      <c r="G970" s="22">
        <f>MAX(MIN((calculations!A970-inputs!$B$21)/10000,100%),0) * inputs!$B$18</f>
        <v>2636.4</v>
      </c>
      <c r="H970" s="24">
        <f>MIN(inputs!$B$32,A970)</f>
        <v>20000</v>
      </c>
      <c r="I970" s="24">
        <f>inputs!$B$29*(1+inputs!$B$33)-MAX(0,inputs!$B$31*(H970-inputs!$B$30))</f>
        <v>46486.999999999993</v>
      </c>
      <c r="J970" s="19">
        <f>$H970+(INT(COLUMN(J$1)/2) - 5) * ($A970-$H970)/9</f>
        <v>20000</v>
      </c>
      <c r="K970" s="24">
        <f>MAX(0,I970*(1+inputs!$B$33)-MAX(0,inputs!$B$31*(J970-inputs!$B$30)))</f>
        <v>47184.304999999986</v>
      </c>
      <c r="L970" s="19">
        <f>$H970+(INT(COLUMN(L$1)/2) - 5) * ($A970-$H970)/9</f>
        <v>28533.333333333336</v>
      </c>
      <c r="M970" s="24">
        <f>MAX(0,K970*(1+inputs!$B$33)-MAX(0,inputs!$B$31*(L970-inputs!$B$30)))</f>
        <v>47140.629574999977</v>
      </c>
      <c r="N970" s="19">
        <f>$H970+(INT(COLUMN(N$1)/2) - 5) * ($A970-$H970)/9</f>
        <v>37066.666666666672</v>
      </c>
      <c r="O970" s="24">
        <f>MAX(0,M970*(1+inputs!$B$33)-MAX(0,inputs!$B$31*(N970-inputs!$B$30)))</f>
        <v>46328.299018624974</v>
      </c>
      <c r="P970" s="19">
        <f>$H970+(INT(COLUMN(P$1)/2) - 5) * ($A970-$H970)/9</f>
        <v>45600</v>
      </c>
      <c r="Q970" s="24">
        <f>MAX(0,O970*(1+inputs!$B$33)-MAX(0,inputs!$B$31*(P970-inputs!$B$30)))</f>
        <v>44735.783503904342</v>
      </c>
      <c r="R970" s="19">
        <f>$H970+(INT(COLUMN(R$1)/2) - 5) * ($A970-$H970)/9</f>
        <v>54133.333333333336</v>
      </c>
      <c r="S970" s="24">
        <f>MAX(0,Q970*(1+inputs!$B$33)-MAX(0,inputs!$B$31*(R970-inputs!$B$30)))</f>
        <v>42351.3802564629</v>
      </c>
      <c r="T970" s="19">
        <f>$H970+(INT(COLUMN(T$1)/2) - 5) * ($A970-$H970)/9</f>
        <v>62666.666666666664</v>
      </c>
      <c r="U970" s="24">
        <f>MAX(0,S970*(1+inputs!$B$33)-MAX(0,inputs!$B$31*(T970-inputs!$B$30)))</f>
        <v>39163.210960309836</v>
      </c>
      <c r="V970" s="19">
        <f>$H970+(INT(COLUMN(V$1)/2) - 5) * ($A970-$H970)/9</f>
        <v>71200</v>
      </c>
      <c r="W970" s="24">
        <f>MAX(0,U970*(1+inputs!$B$33)-MAX(0,inputs!$B$31*(V970-inputs!$B$30)))</f>
        <v>35159.21912471448</v>
      </c>
      <c r="X970" s="19">
        <f>$H970+(INT(COLUMN(X$1)/2) - 5) * ($A970-$H970)/9</f>
        <v>79733.333333333343</v>
      </c>
      <c r="Y970" s="24">
        <f>MAX(0,W970*(1+inputs!$B$33)-MAX(0,inputs!$B$31*(X970-inputs!$B$30)))</f>
        <v>30327.167411585193</v>
      </c>
      <c r="Z970" s="19">
        <f>IF(inputs!$B$27="YES",MAX(0,inputs!$B$31*(X970-inputs!$B$30)),0)</f>
        <v>0</v>
      </c>
      <c r="AA970" s="3">
        <f t="shared" si="65"/>
        <v>34714.25</v>
      </c>
      <c r="AB970" s="1">
        <f t="shared" si="66"/>
        <v>0.42</v>
      </c>
      <c r="AC970" s="8">
        <f t="shared" si="63"/>
        <v>62085.75</v>
      </c>
    </row>
    <row r="971" spans="1:29" x14ac:dyDescent="0.2">
      <c r="A971" s="11">
        <f t="shared" si="64"/>
        <v>96900</v>
      </c>
      <c r="B971" s="15">
        <f>inputs!$C$3-MAX(0,MIN((calculations!A971-inputs!$B$8)*0.5,inputs!$C$3))+IF(AND(inputs!$B$23="YES",A971&lt;=inputs!$B$25),inputs!$B$24,0)</f>
        <v>12570</v>
      </c>
      <c r="C971" s="15">
        <f>MAX(0,MIN(A971-B971,inputs!$C$4)*inputs!$B$3)</f>
        <v>7540</v>
      </c>
      <c r="D971" s="16">
        <f>MAX(0,(MIN(A971,inputs!$C$5)-(inputs!$C$4+B971))*inputs!$B$4)</f>
        <v>18652</v>
      </c>
      <c r="E971" s="16">
        <f>MAX(0, (calculations!A971-inputs!$C$5)*inputs!$B$5)</f>
        <v>0</v>
      </c>
      <c r="F971" s="19">
        <f>MAX(0,inputs!$B$13*(MIN(calculations!A971,inputs!$C$14)-inputs!$C$13))+MAX(0,inputs!$B$14*(calculations!A971-inputs!$C$14))</f>
        <v>5927.85</v>
      </c>
      <c r="G971" s="22">
        <f>MAX(MIN((calculations!A971-inputs!$B$21)/10000,100%),0) * inputs!$B$18</f>
        <v>2636.4</v>
      </c>
      <c r="H971" s="24">
        <f>MIN(inputs!$B$32,A971)</f>
        <v>20000</v>
      </c>
      <c r="I971" s="24">
        <f>inputs!$B$29*(1+inputs!$B$33)-MAX(0,inputs!$B$31*(H971-inputs!$B$30))</f>
        <v>46486.999999999993</v>
      </c>
      <c r="J971" s="19">
        <f>$H971+(INT(COLUMN(J$1)/2) - 5) * ($A971-$H971)/9</f>
        <v>20000</v>
      </c>
      <c r="K971" s="24">
        <f>MAX(0,I971*(1+inputs!$B$33)-MAX(0,inputs!$B$31*(J971-inputs!$B$30)))</f>
        <v>47184.304999999986</v>
      </c>
      <c r="L971" s="19">
        <f>$H971+(INT(COLUMN(L$1)/2) - 5) * ($A971-$H971)/9</f>
        <v>28544.444444444445</v>
      </c>
      <c r="M971" s="24">
        <f>MAX(0,K971*(1+inputs!$B$33)-MAX(0,inputs!$B$31*(L971-inputs!$B$30)))</f>
        <v>47139.629574999977</v>
      </c>
      <c r="N971" s="19">
        <f>$H971+(INT(COLUMN(N$1)/2) - 5) * ($A971-$H971)/9</f>
        <v>37088.888888888891</v>
      </c>
      <c r="O971" s="24">
        <f>MAX(0,M971*(1+inputs!$B$33)-MAX(0,inputs!$B$31*(N971-inputs!$B$30)))</f>
        <v>46325.284018624967</v>
      </c>
      <c r="P971" s="19">
        <f>$H971+(INT(COLUMN(P$1)/2) - 5) * ($A971-$H971)/9</f>
        <v>45633.333333333328</v>
      </c>
      <c r="Q971" s="24">
        <f>MAX(0,O971*(1+inputs!$B$33)-MAX(0,inputs!$B$31*(P971-inputs!$B$30)))</f>
        <v>44729.723278904334</v>
      </c>
      <c r="R971" s="19">
        <f>$H971+(INT(COLUMN(R$1)/2) - 5) * ($A971-$H971)/9</f>
        <v>54177.777777777781</v>
      </c>
      <c r="S971" s="24">
        <f>MAX(0,Q971*(1+inputs!$B$33)-MAX(0,inputs!$B$31*(R971-inputs!$B$30)))</f>
        <v>42341.229128087893</v>
      </c>
      <c r="T971" s="19">
        <f>$H971+(INT(COLUMN(T$1)/2) - 5) * ($A971-$H971)/9</f>
        <v>62722.222222222219</v>
      </c>
      <c r="U971" s="24">
        <f>MAX(0,S971*(1+inputs!$B$33)-MAX(0,inputs!$B$31*(T971-inputs!$B$30)))</f>
        <v>39147.907565009205</v>
      </c>
      <c r="V971" s="19">
        <f>$H971+(INT(COLUMN(V$1)/2) - 5) * ($A971-$H971)/9</f>
        <v>71266.666666666657</v>
      </c>
      <c r="W971" s="24">
        <f>MAX(0,U971*(1+inputs!$B$33)-MAX(0,inputs!$B$31*(V971-inputs!$B$30)))</f>
        <v>35137.686178484335</v>
      </c>
      <c r="X971" s="19">
        <f>$H971+(INT(COLUMN(X$1)/2) - 5) * ($A971-$H971)/9</f>
        <v>79811.111111111109</v>
      </c>
      <c r="Y971" s="24">
        <f>MAX(0,W971*(1+inputs!$B$33)-MAX(0,inputs!$B$31*(X971-inputs!$B$30)))</f>
        <v>30298.311471161596</v>
      </c>
      <c r="Z971" s="19">
        <f>IF(inputs!$B$27="YES",MAX(0,inputs!$B$31*(X971-inputs!$B$30)),0)</f>
        <v>0</v>
      </c>
      <c r="AA971" s="3">
        <f t="shared" si="65"/>
        <v>34756.25</v>
      </c>
      <c r="AB971" s="1">
        <f t="shared" si="66"/>
        <v>0.42</v>
      </c>
      <c r="AC971" s="8">
        <f t="shared" si="63"/>
        <v>62143.75</v>
      </c>
    </row>
    <row r="972" spans="1:29" x14ac:dyDescent="0.2">
      <c r="A972" s="11">
        <f t="shared" si="64"/>
        <v>97000</v>
      </c>
      <c r="B972" s="15">
        <f>inputs!$C$3-MAX(0,MIN((calculations!A972-inputs!$B$8)*0.5,inputs!$C$3))+IF(AND(inputs!$B$23="YES",A972&lt;=inputs!$B$25),inputs!$B$24,0)</f>
        <v>12570</v>
      </c>
      <c r="C972" s="15">
        <f>MAX(0,MIN(A972-B972,inputs!$C$4)*inputs!$B$3)</f>
        <v>7540</v>
      </c>
      <c r="D972" s="16">
        <f>MAX(0,(MIN(A972,inputs!$C$5)-(inputs!$C$4+B972))*inputs!$B$4)</f>
        <v>18692</v>
      </c>
      <c r="E972" s="16">
        <f>MAX(0, (calculations!A972-inputs!$C$5)*inputs!$B$5)</f>
        <v>0</v>
      </c>
      <c r="F972" s="19">
        <f>MAX(0,inputs!$B$13*(MIN(calculations!A972,inputs!$C$14)-inputs!$C$13))+MAX(0,inputs!$B$14*(calculations!A972-inputs!$C$14))</f>
        <v>5929.85</v>
      </c>
      <c r="G972" s="22">
        <f>MAX(MIN((calculations!A972-inputs!$B$21)/10000,100%),0) * inputs!$B$18</f>
        <v>2636.4</v>
      </c>
      <c r="H972" s="24">
        <f>MIN(inputs!$B$32,A972)</f>
        <v>20000</v>
      </c>
      <c r="I972" s="24">
        <f>inputs!$B$29*(1+inputs!$B$33)-MAX(0,inputs!$B$31*(H972-inputs!$B$30))</f>
        <v>46486.999999999993</v>
      </c>
      <c r="J972" s="19">
        <f>$H972+(INT(COLUMN(J$1)/2) - 5) * ($A972-$H972)/9</f>
        <v>20000</v>
      </c>
      <c r="K972" s="24">
        <f>MAX(0,I972*(1+inputs!$B$33)-MAX(0,inputs!$B$31*(J972-inputs!$B$30)))</f>
        <v>47184.304999999986</v>
      </c>
      <c r="L972" s="19">
        <f>$H972+(INT(COLUMN(L$1)/2) - 5) * ($A972-$H972)/9</f>
        <v>28555.555555555555</v>
      </c>
      <c r="M972" s="24">
        <f>MAX(0,K972*(1+inputs!$B$33)-MAX(0,inputs!$B$31*(L972-inputs!$B$30)))</f>
        <v>47138.629574999977</v>
      </c>
      <c r="N972" s="19">
        <f>$H972+(INT(COLUMN(N$1)/2) - 5) * ($A972-$H972)/9</f>
        <v>37111.111111111109</v>
      </c>
      <c r="O972" s="24">
        <f>MAX(0,M972*(1+inputs!$B$33)-MAX(0,inputs!$B$31*(N972-inputs!$B$30)))</f>
        <v>46322.269018624967</v>
      </c>
      <c r="P972" s="19">
        <f>$H972+(INT(COLUMN(P$1)/2) - 5) * ($A972-$H972)/9</f>
        <v>45666.666666666672</v>
      </c>
      <c r="Q972" s="24">
        <f>MAX(0,O972*(1+inputs!$B$33)-MAX(0,inputs!$B$31*(P972-inputs!$B$30)))</f>
        <v>44723.663053904333</v>
      </c>
      <c r="R972" s="19">
        <f>$H972+(INT(COLUMN(R$1)/2) - 5) * ($A972-$H972)/9</f>
        <v>54222.222222222219</v>
      </c>
      <c r="S972" s="24">
        <f>MAX(0,Q972*(1+inputs!$B$33)-MAX(0,inputs!$B$31*(R972-inputs!$B$30)))</f>
        <v>42331.077999712892</v>
      </c>
      <c r="T972" s="19">
        <f>$H972+(INT(COLUMN(T$1)/2) - 5) * ($A972-$H972)/9</f>
        <v>62777.777777777781</v>
      </c>
      <c r="U972" s="24">
        <f>MAX(0,S972*(1+inputs!$B$33)-MAX(0,inputs!$B$31*(T972-inputs!$B$30)))</f>
        <v>39132.604169708582</v>
      </c>
      <c r="V972" s="19">
        <f>$H972+(INT(COLUMN(V$1)/2) - 5) * ($A972-$H972)/9</f>
        <v>71333.333333333343</v>
      </c>
      <c r="W972" s="24">
        <f>MAX(0,U972*(1+inputs!$B$33)-MAX(0,inputs!$B$31*(V972-inputs!$B$30)))</f>
        <v>35116.153232254204</v>
      </c>
      <c r="X972" s="19">
        <f>$H972+(INT(COLUMN(X$1)/2) - 5) * ($A972-$H972)/9</f>
        <v>79888.888888888891</v>
      </c>
      <c r="Y972" s="24">
        <f>MAX(0,W972*(1+inputs!$B$33)-MAX(0,inputs!$B$31*(X972-inputs!$B$30)))</f>
        <v>30269.455530738018</v>
      </c>
      <c r="Z972" s="19">
        <f>IF(inputs!$B$27="YES",MAX(0,inputs!$B$31*(X972-inputs!$B$30)),0)</f>
        <v>0</v>
      </c>
      <c r="AA972" s="3">
        <f t="shared" si="65"/>
        <v>34798.25</v>
      </c>
      <c r="AB972" s="1">
        <f t="shared" si="66"/>
        <v>0.42</v>
      </c>
      <c r="AC972" s="8">
        <f t="shared" si="63"/>
        <v>62201.75</v>
      </c>
    </row>
    <row r="973" spans="1:29" x14ac:dyDescent="0.2">
      <c r="A973" s="11">
        <f t="shared" si="64"/>
        <v>97100</v>
      </c>
      <c r="B973" s="15">
        <f>inputs!$C$3-MAX(0,MIN((calculations!A973-inputs!$B$8)*0.5,inputs!$C$3))+IF(AND(inputs!$B$23="YES",A973&lt;=inputs!$B$25),inputs!$B$24,0)</f>
        <v>12570</v>
      </c>
      <c r="C973" s="15">
        <f>MAX(0,MIN(A973-B973,inputs!$C$4)*inputs!$B$3)</f>
        <v>7540</v>
      </c>
      <c r="D973" s="16">
        <f>MAX(0,(MIN(A973,inputs!$C$5)-(inputs!$C$4+B973))*inputs!$B$4)</f>
        <v>18732</v>
      </c>
      <c r="E973" s="16">
        <f>MAX(0, (calculations!A973-inputs!$C$5)*inputs!$B$5)</f>
        <v>0</v>
      </c>
      <c r="F973" s="19">
        <f>MAX(0,inputs!$B$13*(MIN(calculations!A973,inputs!$C$14)-inputs!$C$13))+MAX(0,inputs!$B$14*(calculations!A973-inputs!$C$14))</f>
        <v>5931.85</v>
      </c>
      <c r="G973" s="22">
        <f>MAX(MIN((calculations!A973-inputs!$B$21)/10000,100%),0) * inputs!$B$18</f>
        <v>2636.4</v>
      </c>
      <c r="H973" s="24">
        <f>MIN(inputs!$B$32,A973)</f>
        <v>20000</v>
      </c>
      <c r="I973" s="24">
        <f>inputs!$B$29*(1+inputs!$B$33)-MAX(0,inputs!$B$31*(H973-inputs!$B$30))</f>
        <v>46486.999999999993</v>
      </c>
      <c r="J973" s="19">
        <f>$H973+(INT(COLUMN(J$1)/2) - 5) * ($A973-$H973)/9</f>
        <v>20000</v>
      </c>
      <c r="K973" s="24">
        <f>MAX(0,I973*(1+inputs!$B$33)-MAX(0,inputs!$B$31*(J973-inputs!$B$30)))</f>
        <v>47184.304999999986</v>
      </c>
      <c r="L973" s="19">
        <f>$H973+(INT(COLUMN(L$1)/2) - 5) * ($A973-$H973)/9</f>
        <v>28566.666666666664</v>
      </c>
      <c r="M973" s="24">
        <f>MAX(0,K973*(1+inputs!$B$33)-MAX(0,inputs!$B$31*(L973-inputs!$B$30)))</f>
        <v>47137.629574999977</v>
      </c>
      <c r="N973" s="19">
        <f>$H973+(INT(COLUMN(N$1)/2) - 5) * ($A973-$H973)/9</f>
        <v>37133.333333333328</v>
      </c>
      <c r="O973" s="24">
        <f>MAX(0,M973*(1+inputs!$B$33)-MAX(0,inputs!$B$31*(N973-inputs!$B$30)))</f>
        <v>46319.254018624968</v>
      </c>
      <c r="P973" s="19">
        <f>$H973+(INT(COLUMN(P$1)/2) - 5) * ($A973-$H973)/9</f>
        <v>45700</v>
      </c>
      <c r="Q973" s="24">
        <f>MAX(0,O973*(1+inputs!$B$33)-MAX(0,inputs!$B$31*(P973-inputs!$B$30)))</f>
        <v>44717.602828904339</v>
      </c>
      <c r="R973" s="19">
        <f>$H973+(INT(COLUMN(R$1)/2) - 5) * ($A973-$H973)/9</f>
        <v>54266.666666666664</v>
      </c>
      <c r="S973" s="24">
        <f>MAX(0,Q973*(1+inputs!$B$33)-MAX(0,inputs!$B$31*(R973-inputs!$B$30)))</f>
        <v>42320.926871337899</v>
      </c>
      <c r="T973" s="19">
        <f>$H973+(INT(COLUMN(T$1)/2) - 5) * ($A973-$H973)/9</f>
        <v>62833.333333333336</v>
      </c>
      <c r="U973" s="24">
        <f>MAX(0,S973*(1+inputs!$B$33)-MAX(0,inputs!$B$31*(T973-inputs!$B$30)))</f>
        <v>39117.300774407959</v>
      </c>
      <c r="V973" s="19">
        <f>$H973+(INT(COLUMN(V$1)/2) - 5) * ($A973-$H973)/9</f>
        <v>71400</v>
      </c>
      <c r="W973" s="24">
        <f>MAX(0,U973*(1+inputs!$B$33)-MAX(0,inputs!$B$31*(V973-inputs!$B$30)))</f>
        <v>35094.620286024074</v>
      </c>
      <c r="X973" s="19">
        <f>$H973+(INT(COLUMN(X$1)/2) - 5) * ($A973-$H973)/9</f>
        <v>79966.666666666657</v>
      </c>
      <c r="Y973" s="24">
        <f>MAX(0,W973*(1+inputs!$B$33)-MAX(0,inputs!$B$31*(X973-inputs!$B$30)))</f>
        <v>30240.599590314432</v>
      </c>
      <c r="Z973" s="19">
        <f>IF(inputs!$B$27="YES",MAX(0,inputs!$B$31*(X973-inputs!$B$30)),0)</f>
        <v>0</v>
      </c>
      <c r="AA973" s="3">
        <f t="shared" si="65"/>
        <v>34840.25</v>
      </c>
      <c r="AB973" s="1">
        <f t="shared" si="66"/>
        <v>0.42</v>
      </c>
      <c r="AC973" s="8">
        <f t="shared" si="63"/>
        <v>62259.75</v>
      </c>
    </row>
    <row r="974" spans="1:29" x14ac:dyDescent="0.2">
      <c r="A974" s="11">
        <f t="shared" si="64"/>
        <v>97200</v>
      </c>
      <c r="B974" s="15">
        <f>inputs!$C$3-MAX(0,MIN((calculations!A974-inputs!$B$8)*0.5,inputs!$C$3))+IF(AND(inputs!$B$23="YES",A974&lt;=inputs!$B$25),inputs!$B$24,0)</f>
        <v>12570</v>
      </c>
      <c r="C974" s="15">
        <f>MAX(0,MIN(A974-B974,inputs!$C$4)*inputs!$B$3)</f>
        <v>7540</v>
      </c>
      <c r="D974" s="16">
        <f>MAX(0,(MIN(A974,inputs!$C$5)-(inputs!$C$4+B974))*inputs!$B$4)</f>
        <v>18772</v>
      </c>
      <c r="E974" s="16">
        <f>MAX(0, (calculations!A974-inputs!$C$5)*inputs!$B$5)</f>
        <v>0</v>
      </c>
      <c r="F974" s="19">
        <f>MAX(0,inputs!$B$13*(MIN(calculations!A974,inputs!$C$14)-inputs!$C$13))+MAX(0,inputs!$B$14*(calculations!A974-inputs!$C$14))</f>
        <v>5933.85</v>
      </c>
      <c r="G974" s="22">
        <f>MAX(MIN((calculations!A974-inputs!$B$21)/10000,100%),0) * inputs!$B$18</f>
        <v>2636.4</v>
      </c>
      <c r="H974" s="24">
        <f>MIN(inputs!$B$32,A974)</f>
        <v>20000</v>
      </c>
      <c r="I974" s="24">
        <f>inputs!$B$29*(1+inputs!$B$33)-MAX(0,inputs!$B$31*(H974-inputs!$B$30))</f>
        <v>46486.999999999993</v>
      </c>
      <c r="J974" s="19">
        <f>$H974+(INT(COLUMN(J$1)/2) - 5) * ($A974-$H974)/9</f>
        <v>20000</v>
      </c>
      <c r="K974" s="24">
        <f>MAX(0,I974*(1+inputs!$B$33)-MAX(0,inputs!$B$31*(J974-inputs!$B$30)))</f>
        <v>47184.304999999986</v>
      </c>
      <c r="L974" s="19">
        <f>$H974+(INT(COLUMN(L$1)/2) - 5) * ($A974-$H974)/9</f>
        <v>28577.777777777777</v>
      </c>
      <c r="M974" s="24">
        <f>MAX(0,K974*(1+inputs!$B$33)-MAX(0,inputs!$B$31*(L974-inputs!$B$30)))</f>
        <v>47136.629574999977</v>
      </c>
      <c r="N974" s="19">
        <f>$H974+(INT(COLUMN(N$1)/2) - 5) * ($A974-$H974)/9</f>
        <v>37155.555555555555</v>
      </c>
      <c r="O974" s="24">
        <f>MAX(0,M974*(1+inputs!$B$33)-MAX(0,inputs!$B$31*(N974-inputs!$B$30)))</f>
        <v>46316.239018624969</v>
      </c>
      <c r="P974" s="19">
        <f>$H974+(INT(COLUMN(P$1)/2) - 5) * ($A974-$H974)/9</f>
        <v>45733.333333333328</v>
      </c>
      <c r="Q974" s="24">
        <f>MAX(0,O974*(1+inputs!$B$33)-MAX(0,inputs!$B$31*(P974-inputs!$B$30)))</f>
        <v>44711.542603904338</v>
      </c>
      <c r="R974" s="19">
        <f>$H974+(INT(COLUMN(R$1)/2) - 5) * ($A974-$H974)/9</f>
        <v>54311.111111111109</v>
      </c>
      <c r="S974" s="24">
        <f>MAX(0,Q974*(1+inputs!$B$33)-MAX(0,inputs!$B$31*(R974-inputs!$B$30)))</f>
        <v>42310.775742962898</v>
      </c>
      <c r="T974" s="19">
        <f>$H974+(INT(COLUMN(T$1)/2) - 5) * ($A974-$H974)/9</f>
        <v>62888.888888888891</v>
      </c>
      <c r="U974" s="24">
        <f>MAX(0,S974*(1+inputs!$B$33)-MAX(0,inputs!$B$31*(T974-inputs!$B$30)))</f>
        <v>39101.997379107335</v>
      </c>
      <c r="V974" s="19">
        <f>$H974+(INT(COLUMN(V$1)/2) - 5) * ($A974-$H974)/9</f>
        <v>71466.666666666657</v>
      </c>
      <c r="W974" s="24">
        <f>MAX(0,U974*(1+inputs!$B$33)-MAX(0,inputs!$B$31*(V974-inputs!$B$30)))</f>
        <v>35073.087339793943</v>
      </c>
      <c r="X974" s="19">
        <f>$H974+(INT(COLUMN(X$1)/2) - 5) * ($A974-$H974)/9</f>
        <v>80044.444444444438</v>
      </c>
      <c r="Y974" s="24">
        <f>MAX(0,W974*(1+inputs!$B$33)-MAX(0,inputs!$B$31*(X974-inputs!$B$30)))</f>
        <v>30211.743649890854</v>
      </c>
      <c r="Z974" s="19">
        <f>IF(inputs!$B$27="YES",MAX(0,inputs!$B$31*(X974-inputs!$B$30)),0)</f>
        <v>0</v>
      </c>
      <c r="AA974" s="3">
        <f t="shared" si="65"/>
        <v>34882.25</v>
      </c>
      <c r="AB974" s="1">
        <f t="shared" si="66"/>
        <v>0.42</v>
      </c>
      <c r="AC974" s="8">
        <f t="shared" si="63"/>
        <v>62317.75</v>
      </c>
    </row>
    <row r="975" spans="1:29" x14ac:dyDescent="0.2">
      <c r="A975" s="11">
        <f t="shared" si="64"/>
        <v>97300</v>
      </c>
      <c r="B975" s="15">
        <f>inputs!$C$3-MAX(0,MIN((calculations!A975-inputs!$B$8)*0.5,inputs!$C$3))+IF(AND(inputs!$B$23="YES",A975&lt;=inputs!$B$25),inputs!$B$24,0)</f>
        <v>12570</v>
      </c>
      <c r="C975" s="15">
        <f>MAX(0,MIN(A975-B975,inputs!$C$4)*inputs!$B$3)</f>
        <v>7540</v>
      </c>
      <c r="D975" s="16">
        <f>MAX(0,(MIN(A975,inputs!$C$5)-(inputs!$C$4+B975))*inputs!$B$4)</f>
        <v>18812</v>
      </c>
      <c r="E975" s="16">
        <f>MAX(0, (calculations!A975-inputs!$C$5)*inputs!$B$5)</f>
        <v>0</v>
      </c>
      <c r="F975" s="19">
        <f>MAX(0,inputs!$B$13*(MIN(calculations!A975,inputs!$C$14)-inputs!$C$13))+MAX(0,inputs!$B$14*(calculations!A975-inputs!$C$14))</f>
        <v>5935.85</v>
      </c>
      <c r="G975" s="22">
        <f>MAX(MIN((calculations!A975-inputs!$B$21)/10000,100%),0) * inputs!$B$18</f>
        <v>2636.4</v>
      </c>
      <c r="H975" s="24">
        <f>MIN(inputs!$B$32,A975)</f>
        <v>20000</v>
      </c>
      <c r="I975" s="24">
        <f>inputs!$B$29*(1+inputs!$B$33)-MAX(0,inputs!$B$31*(H975-inputs!$B$30))</f>
        <v>46486.999999999993</v>
      </c>
      <c r="J975" s="19">
        <f>$H975+(INT(COLUMN(J$1)/2) - 5) * ($A975-$H975)/9</f>
        <v>20000</v>
      </c>
      <c r="K975" s="24">
        <f>MAX(0,I975*(1+inputs!$B$33)-MAX(0,inputs!$B$31*(J975-inputs!$B$30)))</f>
        <v>47184.304999999986</v>
      </c>
      <c r="L975" s="19">
        <f>$H975+(INT(COLUMN(L$1)/2) - 5) * ($A975-$H975)/9</f>
        <v>28588.888888888891</v>
      </c>
      <c r="M975" s="24">
        <f>MAX(0,K975*(1+inputs!$B$33)-MAX(0,inputs!$B$31*(L975-inputs!$B$30)))</f>
        <v>47135.629574999977</v>
      </c>
      <c r="N975" s="19">
        <f>$H975+(INT(COLUMN(N$1)/2) - 5) * ($A975-$H975)/9</f>
        <v>37177.777777777781</v>
      </c>
      <c r="O975" s="24">
        <f>MAX(0,M975*(1+inputs!$B$33)-MAX(0,inputs!$B$31*(N975-inputs!$B$30)))</f>
        <v>46313.224018624969</v>
      </c>
      <c r="P975" s="19">
        <f>$H975+(INT(COLUMN(P$1)/2) - 5) * ($A975-$H975)/9</f>
        <v>45766.666666666672</v>
      </c>
      <c r="Q975" s="24">
        <f>MAX(0,O975*(1+inputs!$B$33)-MAX(0,inputs!$B$31*(P975-inputs!$B$30)))</f>
        <v>44705.482378904337</v>
      </c>
      <c r="R975" s="19">
        <f>$H975+(INT(COLUMN(R$1)/2) - 5) * ($A975-$H975)/9</f>
        <v>54355.555555555555</v>
      </c>
      <c r="S975" s="24">
        <f>MAX(0,Q975*(1+inputs!$B$33)-MAX(0,inputs!$B$31*(R975-inputs!$B$30)))</f>
        <v>42300.624614587898</v>
      </c>
      <c r="T975" s="19">
        <f>$H975+(INT(COLUMN(T$1)/2) - 5) * ($A975-$H975)/9</f>
        <v>62944.444444444445</v>
      </c>
      <c r="U975" s="24">
        <f>MAX(0,S975*(1+inputs!$B$33)-MAX(0,inputs!$B$31*(T975-inputs!$B$30)))</f>
        <v>39086.693983806712</v>
      </c>
      <c r="V975" s="19">
        <f>$H975+(INT(COLUMN(V$1)/2) - 5) * ($A975-$H975)/9</f>
        <v>71533.333333333343</v>
      </c>
      <c r="W975" s="24">
        <f>MAX(0,U975*(1+inputs!$B$33)-MAX(0,inputs!$B$31*(V975-inputs!$B$30)))</f>
        <v>35051.554393563805</v>
      </c>
      <c r="X975" s="19">
        <f>$H975+(INT(COLUMN(X$1)/2) - 5) * ($A975-$H975)/9</f>
        <v>80122.222222222219</v>
      </c>
      <c r="Y975" s="24">
        <f>MAX(0,W975*(1+inputs!$B$33)-MAX(0,inputs!$B$31*(X975-inputs!$B$30)))</f>
        <v>30182.887709467261</v>
      </c>
      <c r="Z975" s="19">
        <f>IF(inputs!$B$27="YES",MAX(0,inputs!$B$31*(X975-inputs!$B$30)),0)</f>
        <v>0</v>
      </c>
      <c r="AA975" s="3">
        <f t="shared" si="65"/>
        <v>34924.25</v>
      </c>
      <c r="AB975" s="1">
        <f t="shared" si="66"/>
        <v>0.42</v>
      </c>
      <c r="AC975" s="8">
        <f t="shared" si="63"/>
        <v>62375.75</v>
      </c>
    </row>
    <row r="976" spans="1:29" x14ac:dyDescent="0.2">
      <c r="A976" s="11">
        <f t="shared" si="64"/>
        <v>97400</v>
      </c>
      <c r="B976" s="15">
        <f>inputs!$C$3-MAX(0,MIN((calculations!A976-inputs!$B$8)*0.5,inputs!$C$3))+IF(AND(inputs!$B$23="YES",A976&lt;=inputs!$B$25),inputs!$B$24,0)</f>
        <v>12570</v>
      </c>
      <c r="C976" s="15">
        <f>MAX(0,MIN(A976-B976,inputs!$C$4)*inputs!$B$3)</f>
        <v>7540</v>
      </c>
      <c r="D976" s="16">
        <f>MAX(0,(MIN(A976,inputs!$C$5)-(inputs!$C$4+B976))*inputs!$B$4)</f>
        <v>18852</v>
      </c>
      <c r="E976" s="16">
        <f>MAX(0, (calculations!A976-inputs!$C$5)*inputs!$B$5)</f>
        <v>0</v>
      </c>
      <c r="F976" s="19">
        <f>MAX(0,inputs!$B$13*(MIN(calculations!A976,inputs!$C$14)-inputs!$C$13))+MAX(0,inputs!$B$14*(calculations!A976-inputs!$C$14))</f>
        <v>5937.85</v>
      </c>
      <c r="G976" s="22">
        <f>MAX(MIN((calculations!A976-inputs!$B$21)/10000,100%),0) * inputs!$B$18</f>
        <v>2636.4</v>
      </c>
      <c r="H976" s="24">
        <f>MIN(inputs!$B$32,A976)</f>
        <v>20000</v>
      </c>
      <c r="I976" s="24">
        <f>inputs!$B$29*(1+inputs!$B$33)-MAX(0,inputs!$B$31*(H976-inputs!$B$30))</f>
        <v>46486.999999999993</v>
      </c>
      <c r="J976" s="19">
        <f>$H976+(INT(COLUMN(J$1)/2) - 5) * ($A976-$H976)/9</f>
        <v>20000</v>
      </c>
      <c r="K976" s="24">
        <f>MAX(0,I976*(1+inputs!$B$33)-MAX(0,inputs!$B$31*(J976-inputs!$B$30)))</f>
        <v>47184.304999999986</v>
      </c>
      <c r="L976" s="19">
        <f>$H976+(INT(COLUMN(L$1)/2) - 5) * ($A976-$H976)/9</f>
        <v>28600</v>
      </c>
      <c r="M976" s="24">
        <f>MAX(0,K976*(1+inputs!$B$33)-MAX(0,inputs!$B$31*(L976-inputs!$B$30)))</f>
        <v>47134.629574999977</v>
      </c>
      <c r="N976" s="19">
        <f>$H976+(INT(COLUMN(N$1)/2) - 5) * ($A976-$H976)/9</f>
        <v>37200</v>
      </c>
      <c r="O976" s="24">
        <f>MAX(0,M976*(1+inputs!$B$33)-MAX(0,inputs!$B$31*(N976-inputs!$B$30)))</f>
        <v>46310.20901862497</v>
      </c>
      <c r="P976" s="19">
        <f>$H976+(INT(COLUMN(P$1)/2) - 5) * ($A976-$H976)/9</f>
        <v>45800</v>
      </c>
      <c r="Q976" s="24">
        <f>MAX(0,O976*(1+inputs!$B$33)-MAX(0,inputs!$B$31*(P976-inputs!$B$30)))</f>
        <v>44699.422153904336</v>
      </c>
      <c r="R976" s="19">
        <f>$H976+(INT(COLUMN(R$1)/2) - 5) * ($A976-$H976)/9</f>
        <v>54400</v>
      </c>
      <c r="S976" s="24">
        <f>MAX(0,Q976*(1+inputs!$B$33)-MAX(0,inputs!$B$31*(R976-inputs!$B$30)))</f>
        <v>42290.473486212897</v>
      </c>
      <c r="T976" s="19">
        <f>$H976+(INT(COLUMN(T$1)/2) - 5) * ($A976-$H976)/9</f>
        <v>63000</v>
      </c>
      <c r="U976" s="24">
        <f>MAX(0,S976*(1+inputs!$B$33)-MAX(0,inputs!$B$31*(T976-inputs!$B$30)))</f>
        <v>39071.390588506081</v>
      </c>
      <c r="V976" s="19">
        <f>$H976+(INT(COLUMN(V$1)/2) - 5) * ($A976-$H976)/9</f>
        <v>71600</v>
      </c>
      <c r="W976" s="24">
        <f>MAX(0,U976*(1+inputs!$B$33)-MAX(0,inputs!$B$31*(V976-inputs!$B$30)))</f>
        <v>35030.021447333667</v>
      </c>
      <c r="X976" s="19">
        <f>$H976+(INT(COLUMN(X$1)/2) - 5) * ($A976-$H976)/9</f>
        <v>80200</v>
      </c>
      <c r="Y976" s="24">
        <f>MAX(0,W976*(1+inputs!$B$33)-MAX(0,inputs!$B$31*(X976-inputs!$B$30)))</f>
        <v>30154.031769043668</v>
      </c>
      <c r="Z976" s="19">
        <f>IF(inputs!$B$27="YES",MAX(0,inputs!$B$31*(X976-inputs!$B$30)),0)</f>
        <v>0</v>
      </c>
      <c r="AA976" s="3">
        <f t="shared" si="65"/>
        <v>34966.25</v>
      </c>
      <c r="AB976" s="1">
        <f t="shared" si="66"/>
        <v>0.42</v>
      </c>
      <c r="AC976" s="8">
        <f t="shared" si="63"/>
        <v>62433.75</v>
      </c>
    </row>
    <row r="977" spans="1:29" x14ac:dyDescent="0.2">
      <c r="A977" s="11">
        <f t="shared" si="64"/>
        <v>97500</v>
      </c>
      <c r="B977" s="15">
        <f>inputs!$C$3-MAX(0,MIN((calculations!A977-inputs!$B$8)*0.5,inputs!$C$3))+IF(AND(inputs!$B$23="YES",A977&lt;=inputs!$B$25),inputs!$B$24,0)</f>
        <v>12570</v>
      </c>
      <c r="C977" s="15">
        <f>MAX(0,MIN(A977-B977,inputs!$C$4)*inputs!$B$3)</f>
        <v>7540</v>
      </c>
      <c r="D977" s="16">
        <f>MAX(0,(MIN(A977,inputs!$C$5)-(inputs!$C$4+B977))*inputs!$B$4)</f>
        <v>18892</v>
      </c>
      <c r="E977" s="16">
        <f>MAX(0, (calculations!A977-inputs!$C$5)*inputs!$B$5)</f>
        <v>0</v>
      </c>
      <c r="F977" s="19">
        <f>MAX(0,inputs!$B$13*(MIN(calculations!A977,inputs!$C$14)-inputs!$C$13))+MAX(0,inputs!$B$14*(calculations!A977-inputs!$C$14))</f>
        <v>5939.85</v>
      </c>
      <c r="G977" s="22">
        <f>MAX(MIN((calculations!A977-inputs!$B$21)/10000,100%),0) * inputs!$B$18</f>
        <v>2636.4</v>
      </c>
      <c r="H977" s="24">
        <f>MIN(inputs!$B$32,A977)</f>
        <v>20000</v>
      </c>
      <c r="I977" s="24">
        <f>inputs!$B$29*(1+inputs!$B$33)-MAX(0,inputs!$B$31*(H977-inputs!$B$30))</f>
        <v>46486.999999999993</v>
      </c>
      <c r="J977" s="19">
        <f>$H977+(INT(COLUMN(J$1)/2) - 5) * ($A977-$H977)/9</f>
        <v>20000</v>
      </c>
      <c r="K977" s="24">
        <f>MAX(0,I977*(1+inputs!$B$33)-MAX(0,inputs!$B$31*(J977-inputs!$B$30)))</f>
        <v>47184.304999999986</v>
      </c>
      <c r="L977" s="19">
        <f>$H977+(INT(COLUMN(L$1)/2) - 5) * ($A977-$H977)/9</f>
        <v>28611.111111111109</v>
      </c>
      <c r="M977" s="24">
        <f>MAX(0,K977*(1+inputs!$B$33)-MAX(0,inputs!$B$31*(L977-inputs!$B$30)))</f>
        <v>47133.629574999977</v>
      </c>
      <c r="N977" s="19">
        <f>$H977+(INT(COLUMN(N$1)/2) - 5) * ($A977-$H977)/9</f>
        <v>37222.222222222219</v>
      </c>
      <c r="O977" s="24">
        <f>MAX(0,M977*(1+inputs!$B$33)-MAX(0,inputs!$B$31*(N977-inputs!$B$30)))</f>
        <v>46307.19401862497</v>
      </c>
      <c r="P977" s="19">
        <f>$H977+(INT(COLUMN(P$1)/2) - 5) * ($A977-$H977)/9</f>
        <v>45833.333333333328</v>
      </c>
      <c r="Q977" s="24">
        <f>MAX(0,O977*(1+inputs!$B$33)-MAX(0,inputs!$B$31*(P977-inputs!$B$30)))</f>
        <v>44693.361928904334</v>
      </c>
      <c r="R977" s="19">
        <f>$H977+(INT(COLUMN(R$1)/2) - 5) * ($A977-$H977)/9</f>
        <v>54444.444444444445</v>
      </c>
      <c r="S977" s="24">
        <f>MAX(0,Q977*(1+inputs!$B$33)-MAX(0,inputs!$B$31*(R977-inputs!$B$30)))</f>
        <v>42280.322357837889</v>
      </c>
      <c r="T977" s="19">
        <f>$H977+(INT(COLUMN(T$1)/2) - 5) * ($A977-$H977)/9</f>
        <v>63055.555555555555</v>
      </c>
      <c r="U977" s="24">
        <f>MAX(0,S977*(1+inputs!$B$33)-MAX(0,inputs!$B$31*(T977-inputs!$B$30)))</f>
        <v>39056.087193205451</v>
      </c>
      <c r="V977" s="19">
        <f>$H977+(INT(COLUMN(V$1)/2) - 5) * ($A977-$H977)/9</f>
        <v>71666.666666666657</v>
      </c>
      <c r="W977" s="24">
        <f>MAX(0,U977*(1+inputs!$B$33)-MAX(0,inputs!$B$31*(V977-inputs!$B$30)))</f>
        <v>35008.488501103537</v>
      </c>
      <c r="X977" s="19">
        <f>$H977+(INT(COLUMN(X$1)/2) - 5) * ($A977-$H977)/9</f>
        <v>80277.777777777781</v>
      </c>
      <c r="Y977" s="24">
        <f>MAX(0,W977*(1+inputs!$B$33)-MAX(0,inputs!$B$31*(X977-inputs!$B$30)))</f>
        <v>30125.175828620086</v>
      </c>
      <c r="Z977" s="19">
        <f>IF(inputs!$B$27="YES",MAX(0,inputs!$B$31*(X977-inputs!$B$30)),0)</f>
        <v>0</v>
      </c>
      <c r="AA977" s="3">
        <f t="shared" si="65"/>
        <v>35008.25</v>
      </c>
      <c r="AB977" s="1">
        <f t="shared" si="66"/>
        <v>0.42</v>
      </c>
      <c r="AC977" s="8">
        <f t="shared" si="63"/>
        <v>62491.75</v>
      </c>
    </row>
    <row r="978" spans="1:29" x14ac:dyDescent="0.2">
      <c r="A978" s="11">
        <f t="shared" si="64"/>
        <v>97600</v>
      </c>
      <c r="B978" s="15">
        <f>inputs!$C$3-MAX(0,MIN((calculations!A978-inputs!$B$8)*0.5,inputs!$C$3))+IF(AND(inputs!$B$23="YES",A978&lt;=inputs!$B$25),inputs!$B$24,0)</f>
        <v>12570</v>
      </c>
      <c r="C978" s="15">
        <f>MAX(0,MIN(A978-B978,inputs!$C$4)*inputs!$B$3)</f>
        <v>7540</v>
      </c>
      <c r="D978" s="16">
        <f>MAX(0,(MIN(A978,inputs!$C$5)-(inputs!$C$4+B978))*inputs!$B$4)</f>
        <v>18932</v>
      </c>
      <c r="E978" s="16">
        <f>MAX(0, (calculations!A978-inputs!$C$5)*inputs!$B$5)</f>
        <v>0</v>
      </c>
      <c r="F978" s="19">
        <f>MAX(0,inputs!$B$13*(MIN(calculations!A978,inputs!$C$14)-inputs!$C$13))+MAX(0,inputs!$B$14*(calculations!A978-inputs!$C$14))</f>
        <v>5941.85</v>
      </c>
      <c r="G978" s="22">
        <f>MAX(MIN((calculations!A978-inputs!$B$21)/10000,100%),0) * inputs!$B$18</f>
        <v>2636.4</v>
      </c>
      <c r="H978" s="24">
        <f>MIN(inputs!$B$32,A978)</f>
        <v>20000</v>
      </c>
      <c r="I978" s="24">
        <f>inputs!$B$29*(1+inputs!$B$33)-MAX(0,inputs!$B$31*(H978-inputs!$B$30))</f>
        <v>46486.999999999993</v>
      </c>
      <c r="J978" s="19">
        <f>$H978+(INT(COLUMN(J$1)/2) - 5) * ($A978-$H978)/9</f>
        <v>20000</v>
      </c>
      <c r="K978" s="24">
        <f>MAX(0,I978*(1+inputs!$B$33)-MAX(0,inputs!$B$31*(J978-inputs!$B$30)))</f>
        <v>47184.304999999986</v>
      </c>
      <c r="L978" s="19">
        <f>$H978+(INT(COLUMN(L$1)/2) - 5) * ($A978-$H978)/9</f>
        <v>28622.222222222223</v>
      </c>
      <c r="M978" s="24">
        <f>MAX(0,K978*(1+inputs!$B$33)-MAX(0,inputs!$B$31*(L978-inputs!$B$30)))</f>
        <v>47132.629574999977</v>
      </c>
      <c r="N978" s="19">
        <f>$H978+(INT(COLUMN(N$1)/2) - 5) * ($A978-$H978)/9</f>
        <v>37244.444444444445</v>
      </c>
      <c r="O978" s="24">
        <f>MAX(0,M978*(1+inputs!$B$33)-MAX(0,inputs!$B$31*(N978-inputs!$B$30)))</f>
        <v>46304.179018624971</v>
      </c>
      <c r="P978" s="19">
        <f>$H978+(INT(COLUMN(P$1)/2) - 5) * ($A978-$H978)/9</f>
        <v>45866.666666666672</v>
      </c>
      <c r="Q978" s="24">
        <f>MAX(0,O978*(1+inputs!$B$33)-MAX(0,inputs!$B$31*(P978-inputs!$B$30)))</f>
        <v>44687.301703904341</v>
      </c>
      <c r="R978" s="19">
        <f>$H978+(INT(COLUMN(R$1)/2) - 5) * ($A978-$H978)/9</f>
        <v>54488.888888888891</v>
      </c>
      <c r="S978" s="24">
        <f>MAX(0,Q978*(1+inputs!$B$33)-MAX(0,inputs!$B$31*(R978-inputs!$B$30)))</f>
        <v>42270.171229462896</v>
      </c>
      <c r="T978" s="19">
        <f>$H978+(INT(COLUMN(T$1)/2) - 5) * ($A978-$H978)/9</f>
        <v>63111.111111111109</v>
      </c>
      <c r="U978" s="24">
        <f>MAX(0,S978*(1+inputs!$B$33)-MAX(0,inputs!$B$31*(T978-inputs!$B$30)))</f>
        <v>39040.783797904835</v>
      </c>
      <c r="V978" s="19">
        <f>$H978+(INT(COLUMN(V$1)/2) - 5) * ($A978-$H978)/9</f>
        <v>71733.333333333343</v>
      </c>
      <c r="W978" s="24">
        <f>MAX(0,U978*(1+inputs!$B$33)-MAX(0,inputs!$B$31*(V978-inputs!$B$30)))</f>
        <v>34986.955554873399</v>
      </c>
      <c r="X978" s="19">
        <f>$H978+(INT(COLUMN(X$1)/2) - 5) * ($A978-$H978)/9</f>
        <v>80355.555555555562</v>
      </c>
      <c r="Y978" s="24">
        <f>MAX(0,W978*(1+inputs!$B$33)-MAX(0,inputs!$B$31*(X978-inputs!$B$30)))</f>
        <v>30096.319888196493</v>
      </c>
      <c r="Z978" s="19">
        <f>IF(inputs!$B$27="YES",MAX(0,inputs!$B$31*(X978-inputs!$B$30)),0)</f>
        <v>0</v>
      </c>
      <c r="AA978" s="3">
        <f t="shared" si="65"/>
        <v>35050.25</v>
      </c>
      <c r="AB978" s="1">
        <f t="shared" si="66"/>
        <v>0.42</v>
      </c>
      <c r="AC978" s="8">
        <f t="shared" si="63"/>
        <v>62549.75</v>
      </c>
    </row>
    <row r="979" spans="1:29" x14ac:dyDescent="0.2">
      <c r="A979" s="11">
        <f t="shared" si="64"/>
        <v>97700</v>
      </c>
      <c r="B979" s="15">
        <f>inputs!$C$3-MAX(0,MIN((calculations!A979-inputs!$B$8)*0.5,inputs!$C$3))+IF(AND(inputs!$B$23="YES",A979&lt;=inputs!$B$25),inputs!$B$24,0)</f>
        <v>12570</v>
      </c>
      <c r="C979" s="15">
        <f>MAX(0,MIN(A979-B979,inputs!$C$4)*inputs!$B$3)</f>
        <v>7540</v>
      </c>
      <c r="D979" s="16">
        <f>MAX(0,(MIN(A979,inputs!$C$5)-(inputs!$C$4+B979))*inputs!$B$4)</f>
        <v>18972</v>
      </c>
      <c r="E979" s="16">
        <f>MAX(0, (calculations!A979-inputs!$C$5)*inputs!$B$5)</f>
        <v>0</v>
      </c>
      <c r="F979" s="19">
        <f>MAX(0,inputs!$B$13*(MIN(calculations!A979,inputs!$C$14)-inputs!$C$13))+MAX(0,inputs!$B$14*(calculations!A979-inputs!$C$14))</f>
        <v>5943.85</v>
      </c>
      <c r="G979" s="22">
        <f>MAX(MIN((calculations!A979-inputs!$B$21)/10000,100%),0) * inputs!$B$18</f>
        <v>2636.4</v>
      </c>
      <c r="H979" s="24">
        <f>MIN(inputs!$B$32,A979)</f>
        <v>20000</v>
      </c>
      <c r="I979" s="24">
        <f>inputs!$B$29*(1+inputs!$B$33)-MAX(0,inputs!$B$31*(H979-inputs!$B$30))</f>
        <v>46486.999999999993</v>
      </c>
      <c r="J979" s="19">
        <f>$H979+(INT(COLUMN(J$1)/2) - 5) * ($A979-$H979)/9</f>
        <v>20000</v>
      </c>
      <c r="K979" s="24">
        <f>MAX(0,I979*(1+inputs!$B$33)-MAX(0,inputs!$B$31*(J979-inputs!$B$30)))</f>
        <v>47184.304999999986</v>
      </c>
      <c r="L979" s="19">
        <f>$H979+(INT(COLUMN(L$1)/2) - 5) * ($A979-$H979)/9</f>
        <v>28633.333333333336</v>
      </c>
      <c r="M979" s="24">
        <f>MAX(0,K979*(1+inputs!$B$33)-MAX(0,inputs!$B$31*(L979-inputs!$B$30)))</f>
        <v>47131.629574999977</v>
      </c>
      <c r="N979" s="19">
        <f>$H979+(INT(COLUMN(N$1)/2) - 5) * ($A979-$H979)/9</f>
        <v>37266.666666666672</v>
      </c>
      <c r="O979" s="24">
        <f>MAX(0,M979*(1+inputs!$B$33)-MAX(0,inputs!$B$31*(N979-inputs!$B$30)))</f>
        <v>46301.164018624972</v>
      </c>
      <c r="P979" s="19">
        <f>$H979+(INT(COLUMN(P$1)/2) - 5) * ($A979-$H979)/9</f>
        <v>45900</v>
      </c>
      <c r="Q979" s="24">
        <f>MAX(0,O979*(1+inputs!$B$33)-MAX(0,inputs!$B$31*(P979-inputs!$B$30)))</f>
        <v>44681.24147890434</v>
      </c>
      <c r="R979" s="19">
        <f>$H979+(INT(COLUMN(R$1)/2) - 5) * ($A979-$H979)/9</f>
        <v>54533.333333333336</v>
      </c>
      <c r="S979" s="24">
        <f>MAX(0,Q979*(1+inputs!$B$33)-MAX(0,inputs!$B$31*(R979-inputs!$B$30)))</f>
        <v>42260.020101087895</v>
      </c>
      <c r="T979" s="19">
        <f>$H979+(INT(COLUMN(T$1)/2) - 5) * ($A979-$H979)/9</f>
        <v>63166.666666666664</v>
      </c>
      <c r="U979" s="24">
        <f>MAX(0,S979*(1+inputs!$B$33)-MAX(0,inputs!$B$31*(T979-inputs!$B$30)))</f>
        <v>39025.480402604204</v>
      </c>
      <c r="V979" s="19">
        <f>$H979+(INT(COLUMN(V$1)/2) - 5) * ($A979-$H979)/9</f>
        <v>71800</v>
      </c>
      <c r="W979" s="24">
        <f>MAX(0,U979*(1+inputs!$B$33)-MAX(0,inputs!$B$31*(V979-inputs!$B$30)))</f>
        <v>34965.422608643261</v>
      </c>
      <c r="X979" s="19">
        <f>$H979+(INT(COLUMN(X$1)/2) - 5) * ($A979-$H979)/9</f>
        <v>80433.333333333343</v>
      </c>
      <c r="Y979" s="24">
        <f>MAX(0,W979*(1+inputs!$B$33)-MAX(0,inputs!$B$31*(X979-inputs!$B$30)))</f>
        <v>30067.463947772907</v>
      </c>
      <c r="Z979" s="19">
        <f>IF(inputs!$B$27="YES",MAX(0,inputs!$B$31*(X979-inputs!$B$30)),0)</f>
        <v>0</v>
      </c>
      <c r="AA979" s="3">
        <f t="shared" si="65"/>
        <v>35092.25</v>
      </c>
      <c r="AB979" s="1">
        <f t="shared" si="66"/>
        <v>0.42</v>
      </c>
      <c r="AC979" s="8">
        <f t="shared" si="63"/>
        <v>62607.75</v>
      </c>
    </row>
    <row r="980" spans="1:29" x14ac:dyDescent="0.2">
      <c r="A980" s="11">
        <f t="shared" si="64"/>
        <v>97800</v>
      </c>
      <c r="B980" s="15">
        <f>inputs!$C$3-MAX(0,MIN((calculations!A980-inputs!$B$8)*0.5,inputs!$C$3))+IF(AND(inputs!$B$23="YES",A980&lt;=inputs!$B$25),inputs!$B$24,0)</f>
        <v>12570</v>
      </c>
      <c r="C980" s="15">
        <f>MAX(0,MIN(A980-B980,inputs!$C$4)*inputs!$B$3)</f>
        <v>7540</v>
      </c>
      <c r="D980" s="16">
        <f>MAX(0,(MIN(A980,inputs!$C$5)-(inputs!$C$4+B980))*inputs!$B$4)</f>
        <v>19012</v>
      </c>
      <c r="E980" s="16">
        <f>MAX(0, (calculations!A980-inputs!$C$5)*inputs!$B$5)</f>
        <v>0</v>
      </c>
      <c r="F980" s="19">
        <f>MAX(0,inputs!$B$13*(MIN(calculations!A980,inputs!$C$14)-inputs!$C$13))+MAX(0,inputs!$B$14*(calculations!A980-inputs!$C$14))</f>
        <v>5945.85</v>
      </c>
      <c r="G980" s="22">
        <f>MAX(MIN((calculations!A980-inputs!$B$21)/10000,100%),0) * inputs!$B$18</f>
        <v>2636.4</v>
      </c>
      <c r="H980" s="24">
        <f>MIN(inputs!$B$32,A980)</f>
        <v>20000</v>
      </c>
      <c r="I980" s="24">
        <f>inputs!$B$29*(1+inputs!$B$33)-MAX(0,inputs!$B$31*(H980-inputs!$B$30))</f>
        <v>46486.999999999993</v>
      </c>
      <c r="J980" s="19">
        <f>$H980+(INT(COLUMN(J$1)/2) - 5) * ($A980-$H980)/9</f>
        <v>20000</v>
      </c>
      <c r="K980" s="24">
        <f>MAX(0,I980*(1+inputs!$B$33)-MAX(0,inputs!$B$31*(J980-inputs!$B$30)))</f>
        <v>47184.304999999986</v>
      </c>
      <c r="L980" s="19">
        <f>$H980+(INT(COLUMN(L$1)/2) - 5) * ($A980-$H980)/9</f>
        <v>28644.444444444445</v>
      </c>
      <c r="M980" s="24">
        <f>MAX(0,K980*(1+inputs!$B$33)-MAX(0,inputs!$B$31*(L980-inputs!$B$30)))</f>
        <v>47130.629574999977</v>
      </c>
      <c r="N980" s="19">
        <f>$H980+(INT(COLUMN(N$1)/2) - 5) * ($A980-$H980)/9</f>
        <v>37288.888888888891</v>
      </c>
      <c r="O980" s="24">
        <f>MAX(0,M980*(1+inputs!$B$33)-MAX(0,inputs!$B$31*(N980-inputs!$B$30)))</f>
        <v>46298.149018624972</v>
      </c>
      <c r="P980" s="19">
        <f>$H980+(INT(COLUMN(P$1)/2) - 5) * ($A980-$H980)/9</f>
        <v>45933.333333333328</v>
      </c>
      <c r="Q980" s="24">
        <f>MAX(0,O980*(1+inputs!$B$33)-MAX(0,inputs!$B$31*(P980-inputs!$B$30)))</f>
        <v>44675.181253904339</v>
      </c>
      <c r="R980" s="19">
        <f>$H980+(INT(COLUMN(R$1)/2) - 5) * ($A980-$H980)/9</f>
        <v>54577.777777777781</v>
      </c>
      <c r="S980" s="24">
        <f>MAX(0,Q980*(1+inputs!$B$33)-MAX(0,inputs!$B$31*(R980-inputs!$B$30)))</f>
        <v>42249.868972712895</v>
      </c>
      <c r="T980" s="19">
        <f>$H980+(INT(COLUMN(T$1)/2) - 5) * ($A980-$H980)/9</f>
        <v>63222.222222222219</v>
      </c>
      <c r="U980" s="24">
        <f>MAX(0,S980*(1+inputs!$B$33)-MAX(0,inputs!$B$31*(T980-inputs!$B$30)))</f>
        <v>39010.17700730358</v>
      </c>
      <c r="V980" s="19">
        <f>$H980+(INT(COLUMN(V$1)/2) - 5) * ($A980-$H980)/9</f>
        <v>71866.666666666657</v>
      </c>
      <c r="W980" s="24">
        <f>MAX(0,U980*(1+inputs!$B$33)-MAX(0,inputs!$B$31*(V980-inputs!$B$30)))</f>
        <v>34943.88966241313</v>
      </c>
      <c r="X980" s="19">
        <f>$H980+(INT(COLUMN(X$1)/2) - 5) * ($A980-$H980)/9</f>
        <v>80511.111111111109</v>
      </c>
      <c r="Y980" s="24">
        <f>MAX(0,W980*(1+inputs!$B$33)-MAX(0,inputs!$B$31*(X980-inputs!$B$30)))</f>
        <v>30038.608007349325</v>
      </c>
      <c r="Z980" s="19">
        <f>IF(inputs!$B$27="YES",MAX(0,inputs!$B$31*(X980-inputs!$B$30)),0)</f>
        <v>0</v>
      </c>
      <c r="AA980" s="3">
        <f t="shared" si="65"/>
        <v>35134.25</v>
      </c>
      <c r="AB980" s="1">
        <f t="shared" si="66"/>
        <v>0.42</v>
      </c>
      <c r="AC980" s="8">
        <f t="shared" si="63"/>
        <v>62665.75</v>
      </c>
    </row>
    <row r="981" spans="1:29" x14ac:dyDescent="0.2">
      <c r="A981" s="11">
        <f t="shared" si="64"/>
        <v>97900</v>
      </c>
      <c r="B981" s="15">
        <f>inputs!$C$3-MAX(0,MIN((calculations!A981-inputs!$B$8)*0.5,inputs!$C$3))+IF(AND(inputs!$B$23="YES",A981&lt;=inputs!$B$25),inputs!$B$24,0)</f>
        <v>12570</v>
      </c>
      <c r="C981" s="15">
        <f>MAX(0,MIN(A981-B981,inputs!$C$4)*inputs!$B$3)</f>
        <v>7540</v>
      </c>
      <c r="D981" s="16">
        <f>MAX(0,(MIN(A981,inputs!$C$5)-(inputs!$C$4+B981))*inputs!$B$4)</f>
        <v>19052</v>
      </c>
      <c r="E981" s="16">
        <f>MAX(0, (calculations!A981-inputs!$C$5)*inputs!$B$5)</f>
        <v>0</v>
      </c>
      <c r="F981" s="19">
        <f>MAX(0,inputs!$B$13*(MIN(calculations!A981,inputs!$C$14)-inputs!$C$13))+MAX(0,inputs!$B$14*(calculations!A981-inputs!$C$14))</f>
        <v>5947.85</v>
      </c>
      <c r="G981" s="22">
        <f>MAX(MIN((calculations!A981-inputs!$B$21)/10000,100%),0) * inputs!$B$18</f>
        <v>2636.4</v>
      </c>
      <c r="H981" s="24">
        <f>MIN(inputs!$B$32,A981)</f>
        <v>20000</v>
      </c>
      <c r="I981" s="24">
        <f>inputs!$B$29*(1+inputs!$B$33)-MAX(0,inputs!$B$31*(H981-inputs!$B$30))</f>
        <v>46486.999999999993</v>
      </c>
      <c r="J981" s="19">
        <f>$H981+(INT(COLUMN(J$1)/2) - 5) * ($A981-$H981)/9</f>
        <v>20000</v>
      </c>
      <c r="K981" s="24">
        <f>MAX(0,I981*(1+inputs!$B$33)-MAX(0,inputs!$B$31*(J981-inputs!$B$30)))</f>
        <v>47184.304999999986</v>
      </c>
      <c r="L981" s="19">
        <f>$H981+(INT(COLUMN(L$1)/2) - 5) * ($A981-$H981)/9</f>
        <v>28655.555555555555</v>
      </c>
      <c r="M981" s="24">
        <f>MAX(0,K981*(1+inputs!$B$33)-MAX(0,inputs!$B$31*(L981-inputs!$B$30)))</f>
        <v>47129.629574999977</v>
      </c>
      <c r="N981" s="19">
        <f>$H981+(INT(COLUMN(N$1)/2) - 5) * ($A981-$H981)/9</f>
        <v>37311.111111111109</v>
      </c>
      <c r="O981" s="24">
        <f>MAX(0,M981*(1+inputs!$B$33)-MAX(0,inputs!$B$31*(N981-inputs!$B$30)))</f>
        <v>46295.134018624973</v>
      </c>
      <c r="P981" s="19">
        <f>$H981+(INT(COLUMN(P$1)/2) - 5) * ($A981-$H981)/9</f>
        <v>45966.666666666672</v>
      </c>
      <c r="Q981" s="24">
        <f>MAX(0,O981*(1+inputs!$B$33)-MAX(0,inputs!$B$31*(P981-inputs!$B$30)))</f>
        <v>44669.121028904337</v>
      </c>
      <c r="R981" s="19">
        <f>$H981+(INT(COLUMN(R$1)/2) - 5) * ($A981-$H981)/9</f>
        <v>54622.222222222219</v>
      </c>
      <c r="S981" s="24">
        <f>MAX(0,Q981*(1+inputs!$B$33)-MAX(0,inputs!$B$31*(R981-inputs!$B$30)))</f>
        <v>42239.717844337894</v>
      </c>
      <c r="T981" s="19">
        <f>$H981+(INT(COLUMN(T$1)/2) - 5) * ($A981-$H981)/9</f>
        <v>63277.777777777781</v>
      </c>
      <c r="U981" s="24">
        <f>MAX(0,S981*(1+inputs!$B$33)-MAX(0,inputs!$B$31*(T981-inputs!$B$30)))</f>
        <v>38994.873612002957</v>
      </c>
      <c r="V981" s="19">
        <f>$H981+(INT(COLUMN(V$1)/2) - 5) * ($A981-$H981)/9</f>
        <v>71933.333333333343</v>
      </c>
      <c r="W981" s="24">
        <f>MAX(0,U981*(1+inputs!$B$33)-MAX(0,inputs!$B$31*(V981-inputs!$B$30)))</f>
        <v>34922.356716182992</v>
      </c>
      <c r="X981" s="19">
        <f>$H981+(INT(COLUMN(X$1)/2) - 5) * ($A981-$H981)/9</f>
        <v>80588.888888888891</v>
      </c>
      <c r="Y981" s="24">
        <f>MAX(0,W981*(1+inputs!$B$33)-MAX(0,inputs!$B$31*(X981-inputs!$B$30)))</f>
        <v>30009.752066925732</v>
      </c>
      <c r="Z981" s="19">
        <f>IF(inputs!$B$27="YES",MAX(0,inputs!$B$31*(X981-inputs!$B$30)),0)</f>
        <v>0</v>
      </c>
      <c r="AA981" s="3">
        <f t="shared" si="65"/>
        <v>35176.25</v>
      </c>
      <c r="AB981" s="1">
        <f t="shared" si="66"/>
        <v>0.42</v>
      </c>
      <c r="AC981" s="8">
        <f t="shared" si="63"/>
        <v>62723.75</v>
      </c>
    </row>
    <row r="982" spans="1:29" x14ac:dyDescent="0.2">
      <c r="A982" s="11">
        <f t="shared" si="64"/>
        <v>98000</v>
      </c>
      <c r="B982" s="15">
        <f>inputs!$C$3-MAX(0,MIN((calculations!A982-inputs!$B$8)*0.5,inputs!$C$3))+IF(AND(inputs!$B$23="YES",A982&lt;=inputs!$B$25),inputs!$B$24,0)</f>
        <v>12570</v>
      </c>
      <c r="C982" s="15">
        <f>MAX(0,MIN(A982-B982,inputs!$C$4)*inputs!$B$3)</f>
        <v>7540</v>
      </c>
      <c r="D982" s="16">
        <f>MAX(0,(MIN(A982,inputs!$C$5)-(inputs!$C$4+B982))*inputs!$B$4)</f>
        <v>19092</v>
      </c>
      <c r="E982" s="16">
        <f>MAX(0, (calculations!A982-inputs!$C$5)*inputs!$B$5)</f>
        <v>0</v>
      </c>
      <c r="F982" s="19">
        <f>MAX(0,inputs!$B$13*(MIN(calculations!A982,inputs!$C$14)-inputs!$C$13))+MAX(0,inputs!$B$14*(calculations!A982-inputs!$C$14))</f>
        <v>5949.85</v>
      </c>
      <c r="G982" s="22">
        <f>MAX(MIN((calculations!A982-inputs!$B$21)/10000,100%),0) * inputs!$B$18</f>
        <v>2636.4</v>
      </c>
      <c r="H982" s="24">
        <f>MIN(inputs!$B$32,A982)</f>
        <v>20000</v>
      </c>
      <c r="I982" s="24">
        <f>inputs!$B$29*(1+inputs!$B$33)-MAX(0,inputs!$B$31*(H982-inputs!$B$30))</f>
        <v>46486.999999999993</v>
      </c>
      <c r="J982" s="19">
        <f>$H982+(INT(COLUMN(J$1)/2) - 5) * ($A982-$H982)/9</f>
        <v>20000</v>
      </c>
      <c r="K982" s="24">
        <f>MAX(0,I982*(1+inputs!$B$33)-MAX(0,inputs!$B$31*(J982-inputs!$B$30)))</f>
        <v>47184.304999999986</v>
      </c>
      <c r="L982" s="19">
        <f>$H982+(INT(COLUMN(L$1)/2) - 5) * ($A982-$H982)/9</f>
        <v>28666.666666666664</v>
      </c>
      <c r="M982" s="24">
        <f>MAX(0,K982*(1+inputs!$B$33)-MAX(0,inputs!$B$31*(L982-inputs!$B$30)))</f>
        <v>47128.629574999977</v>
      </c>
      <c r="N982" s="19">
        <f>$H982+(INT(COLUMN(N$1)/2) - 5) * ($A982-$H982)/9</f>
        <v>37333.333333333328</v>
      </c>
      <c r="O982" s="24">
        <f>MAX(0,M982*(1+inputs!$B$33)-MAX(0,inputs!$B$31*(N982-inputs!$B$30)))</f>
        <v>46292.119018624973</v>
      </c>
      <c r="P982" s="19">
        <f>$H982+(INT(COLUMN(P$1)/2) - 5) * ($A982-$H982)/9</f>
        <v>46000</v>
      </c>
      <c r="Q982" s="24">
        <f>MAX(0,O982*(1+inputs!$B$33)-MAX(0,inputs!$B$31*(P982-inputs!$B$30)))</f>
        <v>44663.060803904344</v>
      </c>
      <c r="R982" s="19">
        <f>$H982+(INT(COLUMN(R$1)/2) - 5) * ($A982-$H982)/9</f>
        <v>54666.666666666664</v>
      </c>
      <c r="S982" s="24">
        <f>MAX(0,Q982*(1+inputs!$B$33)-MAX(0,inputs!$B$31*(R982-inputs!$B$30)))</f>
        <v>42229.566715962901</v>
      </c>
      <c r="T982" s="19">
        <f>$H982+(INT(COLUMN(T$1)/2) - 5) * ($A982-$H982)/9</f>
        <v>63333.333333333336</v>
      </c>
      <c r="U982" s="24">
        <f>MAX(0,S982*(1+inputs!$B$33)-MAX(0,inputs!$B$31*(T982-inputs!$B$30)))</f>
        <v>38979.570216702341</v>
      </c>
      <c r="V982" s="19">
        <f>$H982+(INT(COLUMN(V$1)/2) - 5) * ($A982-$H982)/9</f>
        <v>72000</v>
      </c>
      <c r="W982" s="24">
        <f>MAX(0,U982*(1+inputs!$B$33)-MAX(0,inputs!$B$31*(V982-inputs!$B$30)))</f>
        <v>34900.823769952869</v>
      </c>
      <c r="X982" s="19">
        <f>$H982+(INT(COLUMN(X$1)/2) - 5) * ($A982-$H982)/9</f>
        <v>80666.666666666657</v>
      </c>
      <c r="Y982" s="24">
        <f>MAX(0,W982*(1+inputs!$B$33)-MAX(0,inputs!$B$31*(X982-inputs!$B$30)))</f>
        <v>29980.896126502161</v>
      </c>
      <c r="Z982" s="19">
        <f>IF(inputs!$B$27="YES",MAX(0,inputs!$B$31*(X982-inputs!$B$30)),0)</f>
        <v>0</v>
      </c>
      <c r="AA982" s="3">
        <f t="shared" si="65"/>
        <v>35218.25</v>
      </c>
      <c r="AB982" s="1">
        <f t="shared" si="66"/>
        <v>0.42</v>
      </c>
      <c r="AC982" s="8">
        <f t="shared" si="63"/>
        <v>62781.75</v>
      </c>
    </row>
    <row r="983" spans="1:29" x14ac:dyDescent="0.2">
      <c r="A983" s="11">
        <f t="shared" si="64"/>
        <v>98100</v>
      </c>
      <c r="B983" s="15">
        <f>inputs!$C$3-MAX(0,MIN((calculations!A983-inputs!$B$8)*0.5,inputs!$C$3))+IF(AND(inputs!$B$23="YES",A983&lt;=inputs!$B$25),inputs!$B$24,0)</f>
        <v>12570</v>
      </c>
      <c r="C983" s="15">
        <f>MAX(0,MIN(A983-B983,inputs!$C$4)*inputs!$B$3)</f>
        <v>7540</v>
      </c>
      <c r="D983" s="16">
        <f>MAX(0,(MIN(A983,inputs!$C$5)-(inputs!$C$4+B983))*inputs!$B$4)</f>
        <v>19132</v>
      </c>
      <c r="E983" s="16">
        <f>MAX(0, (calculations!A983-inputs!$C$5)*inputs!$B$5)</f>
        <v>0</v>
      </c>
      <c r="F983" s="19">
        <f>MAX(0,inputs!$B$13*(MIN(calculations!A983,inputs!$C$14)-inputs!$C$13))+MAX(0,inputs!$B$14*(calculations!A983-inputs!$C$14))</f>
        <v>5951.85</v>
      </c>
      <c r="G983" s="22">
        <f>MAX(MIN((calculations!A983-inputs!$B$21)/10000,100%),0) * inputs!$B$18</f>
        <v>2636.4</v>
      </c>
      <c r="H983" s="24">
        <f>MIN(inputs!$B$32,A983)</f>
        <v>20000</v>
      </c>
      <c r="I983" s="24">
        <f>inputs!$B$29*(1+inputs!$B$33)-MAX(0,inputs!$B$31*(H983-inputs!$B$30))</f>
        <v>46486.999999999993</v>
      </c>
      <c r="J983" s="19">
        <f>$H983+(INT(COLUMN(J$1)/2) - 5) * ($A983-$H983)/9</f>
        <v>20000</v>
      </c>
      <c r="K983" s="24">
        <f>MAX(0,I983*(1+inputs!$B$33)-MAX(0,inputs!$B$31*(J983-inputs!$B$30)))</f>
        <v>47184.304999999986</v>
      </c>
      <c r="L983" s="19">
        <f>$H983+(INT(COLUMN(L$1)/2) - 5) * ($A983-$H983)/9</f>
        <v>28677.777777777777</v>
      </c>
      <c r="M983" s="24">
        <f>MAX(0,K983*(1+inputs!$B$33)-MAX(0,inputs!$B$31*(L983-inputs!$B$30)))</f>
        <v>47127.629574999977</v>
      </c>
      <c r="N983" s="19">
        <f>$H983+(INT(COLUMN(N$1)/2) - 5) * ($A983-$H983)/9</f>
        <v>37355.555555555555</v>
      </c>
      <c r="O983" s="24">
        <f>MAX(0,M983*(1+inputs!$B$33)-MAX(0,inputs!$B$31*(N983-inputs!$B$30)))</f>
        <v>46289.104018624967</v>
      </c>
      <c r="P983" s="19">
        <f>$H983+(INT(COLUMN(P$1)/2) - 5) * ($A983-$H983)/9</f>
        <v>46033.333333333328</v>
      </c>
      <c r="Q983" s="24">
        <f>MAX(0,O983*(1+inputs!$B$33)-MAX(0,inputs!$B$31*(P983-inputs!$B$30)))</f>
        <v>44657.000578904335</v>
      </c>
      <c r="R983" s="19">
        <f>$H983+(INT(COLUMN(R$1)/2) - 5) * ($A983-$H983)/9</f>
        <v>54711.111111111109</v>
      </c>
      <c r="S983" s="24">
        <f>MAX(0,Q983*(1+inputs!$B$33)-MAX(0,inputs!$B$31*(R983-inputs!$B$30)))</f>
        <v>42219.415587587893</v>
      </c>
      <c r="T983" s="19">
        <f>$H983+(INT(COLUMN(T$1)/2) - 5) * ($A983-$H983)/9</f>
        <v>63388.888888888891</v>
      </c>
      <c r="U983" s="24">
        <f>MAX(0,S983*(1+inputs!$B$33)-MAX(0,inputs!$B$31*(T983-inputs!$B$30)))</f>
        <v>38964.266821401703</v>
      </c>
      <c r="V983" s="19">
        <f>$H983+(INT(COLUMN(V$1)/2) - 5) * ($A983-$H983)/9</f>
        <v>72066.666666666657</v>
      </c>
      <c r="W983" s="24">
        <f>MAX(0,U983*(1+inputs!$B$33)-MAX(0,inputs!$B$31*(V983-inputs!$B$30)))</f>
        <v>34879.290823722724</v>
      </c>
      <c r="X983" s="19">
        <f>$H983+(INT(COLUMN(X$1)/2) - 5) * ($A983-$H983)/9</f>
        <v>80744.444444444438</v>
      </c>
      <c r="Y983" s="24">
        <f>MAX(0,W983*(1+inputs!$B$33)-MAX(0,inputs!$B$31*(X983-inputs!$B$30)))</f>
        <v>29952.040186078561</v>
      </c>
      <c r="Z983" s="19">
        <f>IF(inputs!$B$27="YES",MAX(0,inputs!$B$31*(X983-inputs!$B$30)),0)</f>
        <v>0</v>
      </c>
      <c r="AA983" s="3">
        <f t="shared" si="65"/>
        <v>35260.25</v>
      </c>
      <c r="AB983" s="1">
        <f t="shared" si="66"/>
        <v>0.42</v>
      </c>
      <c r="AC983" s="8">
        <f t="shared" si="63"/>
        <v>62839.75</v>
      </c>
    </row>
    <row r="984" spans="1:29" x14ac:dyDescent="0.2">
      <c r="A984" s="11">
        <f t="shared" si="64"/>
        <v>98200</v>
      </c>
      <c r="B984" s="15">
        <f>inputs!$C$3-MAX(0,MIN((calculations!A984-inputs!$B$8)*0.5,inputs!$C$3))+IF(AND(inputs!$B$23="YES",A984&lt;=inputs!$B$25),inputs!$B$24,0)</f>
        <v>12570</v>
      </c>
      <c r="C984" s="15">
        <f>MAX(0,MIN(A984-B984,inputs!$C$4)*inputs!$B$3)</f>
        <v>7540</v>
      </c>
      <c r="D984" s="16">
        <f>MAX(0,(MIN(A984,inputs!$C$5)-(inputs!$C$4+B984))*inputs!$B$4)</f>
        <v>19172</v>
      </c>
      <c r="E984" s="16">
        <f>MAX(0, (calculations!A984-inputs!$C$5)*inputs!$B$5)</f>
        <v>0</v>
      </c>
      <c r="F984" s="19">
        <f>MAX(0,inputs!$B$13*(MIN(calculations!A984,inputs!$C$14)-inputs!$C$13))+MAX(0,inputs!$B$14*(calculations!A984-inputs!$C$14))</f>
        <v>5953.85</v>
      </c>
      <c r="G984" s="22">
        <f>MAX(MIN((calculations!A984-inputs!$B$21)/10000,100%),0) * inputs!$B$18</f>
        <v>2636.4</v>
      </c>
      <c r="H984" s="24">
        <f>MIN(inputs!$B$32,A984)</f>
        <v>20000</v>
      </c>
      <c r="I984" s="24">
        <f>inputs!$B$29*(1+inputs!$B$33)-MAX(0,inputs!$B$31*(H984-inputs!$B$30))</f>
        <v>46486.999999999993</v>
      </c>
      <c r="J984" s="19">
        <f>$H984+(INT(COLUMN(J$1)/2) - 5) * ($A984-$H984)/9</f>
        <v>20000</v>
      </c>
      <c r="K984" s="24">
        <f>MAX(0,I984*(1+inputs!$B$33)-MAX(0,inputs!$B$31*(J984-inputs!$B$30)))</f>
        <v>47184.304999999986</v>
      </c>
      <c r="L984" s="19">
        <f>$H984+(INT(COLUMN(L$1)/2) - 5) * ($A984-$H984)/9</f>
        <v>28688.888888888891</v>
      </c>
      <c r="M984" s="24">
        <f>MAX(0,K984*(1+inputs!$B$33)-MAX(0,inputs!$B$31*(L984-inputs!$B$30)))</f>
        <v>47126.629574999977</v>
      </c>
      <c r="N984" s="19">
        <f>$H984+(INT(COLUMN(N$1)/2) - 5) * ($A984-$H984)/9</f>
        <v>37377.777777777781</v>
      </c>
      <c r="O984" s="24">
        <f>MAX(0,M984*(1+inputs!$B$33)-MAX(0,inputs!$B$31*(N984-inputs!$B$30)))</f>
        <v>46286.089018624967</v>
      </c>
      <c r="P984" s="19">
        <f>$H984+(INT(COLUMN(P$1)/2) - 5) * ($A984-$H984)/9</f>
        <v>46066.666666666672</v>
      </c>
      <c r="Q984" s="24">
        <f>MAX(0,O984*(1+inputs!$B$33)-MAX(0,inputs!$B$31*(P984-inputs!$B$30)))</f>
        <v>44650.940353904334</v>
      </c>
      <c r="R984" s="19">
        <f>$H984+(INT(COLUMN(R$1)/2) - 5) * ($A984-$H984)/9</f>
        <v>54755.555555555555</v>
      </c>
      <c r="S984" s="24">
        <f>MAX(0,Q984*(1+inputs!$B$33)-MAX(0,inputs!$B$31*(R984-inputs!$B$30)))</f>
        <v>42209.264459212893</v>
      </c>
      <c r="T984" s="19">
        <f>$H984+(INT(COLUMN(T$1)/2) - 5) * ($A984-$H984)/9</f>
        <v>63444.444444444445</v>
      </c>
      <c r="U984" s="24">
        <f>MAX(0,S984*(1+inputs!$B$33)-MAX(0,inputs!$B$31*(T984-inputs!$B$30)))</f>
        <v>38948.96342610108</v>
      </c>
      <c r="V984" s="19">
        <f>$H984+(INT(COLUMN(V$1)/2) - 5) * ($A984-$H984)/9</f>
        <v>72133.333333333343</v>
      </c>
      <c r="W984" s="24">
        <f>MAX(0,U984*(1+inputs!$B$33)-MAX(0,inputs!$B$31*(V984-inputs!$B$30)))</f>
        <v>34857.757877492593</v>
      </c>
      <c r="X984" s="19">
        <f>$H984+(INT(COLUMN(X$1)/2) - 5) * ($A984-$H984)/9</f>
        <v>80822.222222222219</v>
      </c>
      <c r="Y984" s="24">
        <f>MAX(0,W984*(1+inputs!$B$33)-MAX(0,inputs!$B$31*(X984-inputs!$B$30)))</f>
        <v>29923.184245654982</v>
      </c>
      <c r="Z984" s="19">
        <f>IF(inputs!$B$27="YES",MAX(0,inputs!$B$31*(X984-inputs!$B$30)),0)</f>
        <v>0</v>
      </c>
      <c r="AA984" s="3">
        <f t="shared" si="65"/>
        <v>35302.25</v>
      </c>
      <c r="AB984" s="1">
        <f t="shared" si="66"/>
        <v>0.42</v>
      </c>
      <c r="AC984" s="8">
        <f t="shared" si="63"/>
        <v>62897.75</v>
      </c>
    </row>
    <row r="985" spans="1:29" x14ac:dyDescent="0.2">
      <c r="A985" s="11">
        <f t="shared" si="64"/>
        <v>98300</v>
      </c>
      <c r="B985" s="15">
        <f>inputs!$C$3-MAX(0,MIN((calculations!A985-inputs!$B$8)*0.5,inputs!$C$3))+IF(AND(inputs!$B$23="YES",A985&lt;=inputs!$B$25),inputs!$B$24,0)</f>
        <v>12570</v>
      </c>
      <c r="C985" s="15">
        <f>MAX(0,MIN(A985-B985,inputs!$C$4)*inputs!$B$3)</f>
        <v>7540</v>
      </c>
      <c r="D985" s="16">
        <f>MAX(0,(MIN(A985,inputs!$C$5)-(inputs!$C$4+B985))*inputs!$B$4)</f>
        <v>19212</v>
      </c>
      <c r="E985" s="16">
        <f>MAX(0, (calculations!A985-inputs!$C$5)*inputs!$B$5)</f>
        <v>0</v>
      </c>
      <c r="F985" s="19">
        <f>MAX(0,inputs!$B$13*(MIN(calculations!A985,inputs!$C$14)-inputs!$C$13))+MAX(0,inputs!$B$14*(calculations!A985-inputs!$C$14))</f>
        <v>5955.85</v>
      </c>
      <c r="G985" s="22">
        <f>MAX(MIN((calculations!A985-inputs!$B$21)/10000,100%),0) * inputs!$B$18</f>
        <v>2636.4</v>
      </c>
      <c r="H985" s="24">
        <f>MIN(inputs!$B$32,A985)</f>
        <v>20000</v>
      </c>
      <c r="I985" s="24">
        <f>inputs!$B$29*(1+inputs!$B$33)-MAX(0,inputs!$B$31*(H985-inputs!$B$30))</f>
        <v>46486.999999999993</v>
      </c>
      <c r="J985" s="19">
        <f>$H985+(INT(COLUMN(J$1)/2) - 5) * ($A985-$H985)/9</f>
        <v>20000</v>
      </c>
      <c r="K985" s="24">
        <f>MAX(0,I985*(1+inputs!$B$33)-MAX(0,inputs!$B$31*(J985-inputs!$B$30)))</f>
        <v>47184.304999999986</v>
      </c>
      <c r="L985" s="19">
        <f>$H985+(INT(COLUMN(L$1)/2) - 5) * ($A985-$H985)/9</f>
        <v>28700</v>
      </c>
      <c r="M985" s="24">
        <f>MAX(0,K985*(1+inputs!$B$33)-MAX(0,inputs!$B$31*(L985-inputs!$B$30)))</f>
        <v>47125.629574999977</v>
      </c>
      <c r="N985" s="19">
        <f>$H985+(INT(COLUMN(N$1)/2) - 5) * ($A985-$H985)/9</f>
        <v>37400</v>
      </c>
      <c r="O985" s="24">
        <f>MAX(0,M985*(1+inputs!$B$33)-MAX(0,inputs!$B$31*(N985-inputs!$B$30)))</f>
        <v>46283.074018624968</v>
      </c>
      <c r="P985" s="19">
        <f>$H985+(INT(COLUMN(P$1)/2) - 5) * ($A985-$H985)/9</f>
        <v>46100</v>
      </c>
      <c r="Q985" s="24">
        <f>MAX(0,O985*(1+inputs!$B$33)-MAX(0,inputs!$B$31*(P985-inputs!$B$30)))</f>
        <v>44644.880128904333</v>
      </c>
      <c r="R985" s="19">
        <f>$H985+(INT(COLUMN(R$1)/2) - 5) * ($A985-$H985)/9</f>
        <v>54800</v>
      </c>
      <c r="S985" s="24">
        <f>MAX(0,Q985*(1+inputs!$B$33)-MAX(0,inputs!$B$31*(R985-inputs!$B$30)))</f>
        <v>42199.113330837892</v>
      </c>
      <c r="T985" s="19">
        <f>$H985+(INT(COLUMN(T$1)/2) - 5) * ($A985-$H985)/9</f>
        <v>63500</v>
      </c>
      <c r="U985" s="24">
        <f>MAX(0,S985*(1+inputs!$B$33)-MAX(0,inputs!$B$31*(T985-inputs!$B$30)))</f>
        <v>38933.660030800456</v>
      </c>
      <c r="V985" s="19">
        <f>$H985+(INT(COLUMN(V$1)/2) - 5) * ($A985-$H985)/9</f>
        <v>72200</v>
      </c>
      <c r="W985" s="24">
        <f>MAX(0,U985*(1+inputs!$B$33)-MAX(0,inputs!$B$31*(V985-inputs!$B$30)))</f>
        <v>34836.224931262455</v>
      </c>
      <c r="X985" s="19">
        <f>$H985+(INT(COLUMN(X$1)/2) - 5) * ($A985-$H985)/9</f>
        <v>80900</v>
      </c>
      <c r="Y985" s="24">
        <f>MAX(0,W985*(1+inputs!$B$33)-MAX(0,inputs!$B$31*(X985-inputs!$B$30)))</f>
        <v>29894.328305231389</v>
      </c>
      <c r="Z985" s="19">
        <f>IF(inputs!$B$27="YES",MAX(0,inputs!$B$31*(X985-inputs!$B$30)),0)</f>
        <v>0</v>
      </c>
      <c r="AA985" s="3">
        <f t="shared" si="65"/>
        <v>35344.25</v>
      </c>
      <c r="AB985" s="1">
        <f t="shared" si="66"/>
        <v>0.42</v>
      </c>
      <c r="AC985" s="8">
        <f t="shared" si="63"/>
        <v>62955.75</v>
      </c>
    </row>
    <row r="986" spans="1:29" x14ac:dyDescent="0.2">
      <c r="A986" s="11">
        <f t="shared" si="64"/>
        <v>98400</v>
      </c>
      <c r="B986" s="15">
        <f>inputs!$C$3-MAX(0,MIN((calculations!A986-inputs!$B$8)*0.5,inputs!$C$3))+IF(AND(inputs!$B$23="YES",A986&lt;=inputs!$B$25),inputs!$B$24,0)</f>
        <v>12570</v>
      </c>
      <c r="C986" s="15">
        <f>MAX(0,MIN(A986-B986,inputs!$C$4)*inputs!$B$3)</f>
        <v>7540</v>
      </c>
      <c r="D986" s="16">
        <f>MAX(0,(MIN(A986,inputs!$C$5)-(inputs!$C$4+B986))*inputs!$B$4)</f>
        <v>19252</v>
      </c>
      <c r="E986" s="16">
        <f>MAX(0, (calculations!A986-inputs!$C$5)*inputs!$B$5)</f>
        <v>0</v>
      </c>
      <c r="F986" s="19">
        <f>MAX(0,inputs!$B$13*(MIN(calculations!A986,inputs!$C$14)-inputs!$C$13))+MAX(0,inputs!$B$14*(calculations!A986-inputs!$C$14))</f>
        <v>5957.85</v>
      </c>
      <c r="G986" s="22">
        <f>MAX(MIN((calculations!A986-inputs!$B$21)/10000,100%),0) * inputs!$B$18</f>
        <v>2636.4</v>
      </c>
      <c r="H986" s="24">
        <f>MIN(inputs!$B$32,A986)</f>
        <v>20000</v>
      </c>
      <c r="I986" s="24">
        <f>inputs!$B$29*(1+inputs!$B$33)-MAX(0,inputs!$B$31*(H986-inputs!$B$30))</f>
        <v>46486.999999999993</v>
      </c>
      <c r="J986" s="19">
        <f>$H986+(INT(COLUMN(J$1)/2) - 5) * ($A986-$H986)/9</f>
        <v>20000</v>
      </c>
      <c r="K986" s="24">
        <f>MAX(0,I986*(1+inputs!$B$33)-MAX(0,inputs!$B$31*(J986-inputs!$B$30)))</f>
        <v>47184.304999999986</v>
      </c>
      <c r="L986" s="19">
        <f>$H986+(INT(COLUMN(L$1)/2) - 5) * ($A986-$H986)/9</f>
        <v>28711.111111111109</v>
      </c>
      <c r="M986" s="24">
        <f>MAX(0,K986*(1+inputs!$B$33)-MAX(0,inputs!$B$31*(L986-inputs!$B$30)))</f>
        <v>47124.629574999977</v>
      </c>
      <c r="N986" s="19">
        <f>$H986+(INT(COLUMN(N$1)/2) - 5) * ($A986-$H986)/9</f>
        <v>37422.222222222219</v>
      </c>
      <c r="O986" s="24">
        <f>MAX(0,M986*(1+inputs!$B$33)-MAX(0,inputs!$B$31*(N986-inputs!$B$30)))</f>
        <v>46280.059018624968</v>
      </c>
      <c r="P986" s="19">
        <f>$H986+(INT(COLUMN(P$1)/2) - 5) * ($A986-$H986)/9</f>
        <v>46133.333333333328</v>
      </c>
      <c r="Q986" s="24">
        <f>MAX(0,O986*(1+inputs!$B$33)-MAX(0,inputs!$B$31*(P986-inputs!$B$30)))</f>
        <v>44638.819903904339</v>
      </c>
      <c r="R986" s="19">
        <f>$H986+(INT(COLUMN(R$1)/2) - 5) * ($A986-$H986)/9</f>
        <v>54844.444444444445</v>
      </c>
      <c r="S986" s="24">
        <f>MAX(0,Q986*(1+inputs!$B$33)-MAX(0,inputs!$B$31*(R986-inputs!$B$30)))</f>
        <v>42188.962202462899</v>
      </c>
      <c r="T986" s="19">
        <f>$H986+(INT(COLUMN(T$1)/2) - 5) * ($A986-$H986)/9</f>
        <v>63555.555555555555</v>
      </c>
      <c r="U986" s="24">
        <f>MAX(0,S986*(1+inputs!$B$33)-MAX(0,inputs!$B$31*(T986-inputs!$B$30)))</f>
        <v>38918.356635499833</v>
      </c>
      <c r="V986" s="19">
        <f>$H986+(INT(COLUMN(V$1)/2) - 5) * ($A986-$H986)/9</f>
        <v>72266.666666666657</v>
      </c>
      <c r="W986" s="24">
        <f>MAX(0,U986*(1+inputs!$B$33)-MAX(0,inputs!$B$31*(V986-inputs!$B$30)))</f>
        <v>34814.691985032332</v>
      </c>
      <c r="X986" s="19">
        <f>$H986+(INT(COLUMN(X$1)/2) - 5) * ($A986-$H986)/9</f>
        <v>80977.777777777781</v>
      </c>
      <c r="Y986" s="24">
        <f>MAX(0,W986*(1+inputs!$B$33)-MAX(0,inputs!$B$31*(X986-inputs!$B$30)))</f>
        <v>29865.472364807814</v>
      </c>
      <c r="Z986" s="19">
        <f>IF(inputs!$B$27="YES",MAX(0,inputs!$B$31*(X986-inputs!$B$30)),0)</f>
        <v>0</v>
      </c>
      <c r="AA986" s="3">
        <f t="shared" si="65"/>
        <v>35386.25</v>
      </c>
      <c r="AB986" s="1">
        <f t="shared" si="66"/>
        <v>0.42</v>
      </c>
      <c r="AC986" s="8">
        <f t="shared" si="63"/>
        <v>63013.75</v>
      </c>
    </row>
    <row r="987" spans="1:29" x14ac:dyDescent="0.2">
      <c r="A987" s="11">
        <f t="shared" si="64"/>
        <v>98500</v>
      </c>
      <c r="B987" s="15">
        <f>inputs!$C$3-MAX(0,MIN((calculations!A987-inputs!$B$8)*0.5,inputs!$C$3))+IF(AND(inputs!$B$23="YES",A987&lt;=inputs!$B$25),inputs!$B$24,0)</f>
        <v>12570</v>
      </c>
      <c r="C987" s="15">
        <f>MAX(0,MIN(A987-B987,inputs!$C$4)*inputs!$B$3)</f>
        <v>7540</v>
      </c>
      <c r="D987" s="16">
        <f>MAX(0,(MIN(A987,inputs!$C$5)-(inputs!$C$4+B987))*inputs!$B$4)</f>
        <v>19292</v>
      </c>
      <c r="E987" s="16">
        <f>MAX(0, (calculations!A987-inputs!$C$5)*inputs!$B$5)</f>
        <v>0</v>
      </c>
      <c r="F987" s="19">
        <f>MAX(0,inputs!$B$13*(MIN(calculations!A987,inputs!$C$14)-inputs!$C$13))+MAX(0,inputs!$B$14*(calculations!A987-inputs!$C$14))</f>
        <v>5959.85</v>
      </c>
      <c r="G987" s="22">
        <f>MAX(MIN((calculations!A987-inputs!$B$21)/10000,100%),0) * inputs!$B$18</f>
        <v>2636.4</v>
      </c>
      <c r="H987" s="24">
        <f>MIN(inputs!$B$32,A987)</f>
        <v>20000</v>
      </c>
      <c r="I987" s="24">
        <f>inputs!$B$29*(1+inputs!$B$33)-MAX(0,inputs!$B$31*(H987-inputs!$B$30))</f>
        <v>46486.999999999993</v>
      </c>
      <c r="J987" s="19">
        <f>$H987+(INT(COLUMN(J$1)/2) - 5) * ($A987-$H987)/9</f>
        <v>20000</v>
      </c>
      <c r="K987" s="24">
        <f>MAX(0,I987*(1+inputs!$B$33)-MAX(0,inputs!$B$31*(J987-inputs!$B$30)))</f>
        <v>47184.304999999986</v>
      </c>
      <c r="L987" s="19">
        <f>$H987+(INT(COLUMN(L$1)/2) - 5) * ($A987-$H987)/9</f>
        <v>28722.222222222223</v>
      </c>
      <c r="M987" s="24">
        <f>MAX(0,K987*(1+inputs!$B$33)-MAX(0,inputs!$B$31*(L987-inputs!$B$30)))</f>
        <v>47123.629574999977</v>
      </c>
      <c r="N987" s="19">
        <f>$H987+(INT(COLUMN(N$1)/2) - 5) * ($A987-$H987)/9</f>
        <v>37444.444444444445</v>
      </c>
      <c r="O987" s="24">
        <f>MAX(0,M987*(1+inputs!$B$33)-MAX(0,inputs!$B$31*(N987-inputs!$B$30)))</f>
        <v>46277.044018624969</v>
      </c>
      <c r="P987" s="19">
        <f>$H987+(INT(COLUMN(P$1)/2) - 5) * ($A987-$H987)/9</f>
        <v>46166.666666666672</v>
      </c>
      <c r="Q987" s="24">
        <f>MAX(0,O987*(1+inputs!$B$33)-MAX(0,inputs!$B$31*(P987-inputs!$B$30)))</f>
        <v>44632.759678904338</v>
      </c>
      <c r="R987" s="19">
        <f>$H987+(INT(COLUMN(R$1)/2) - 5) * ($A987-$H987)/9</f>
        <v>54888.888888888891</v>
      </c>
      <c r="S987" s="24">
        <f>MAX(0,Q987*(1+inputs!$B$33)-MAX(0,inputs!$B$31*(R987-inputs!$B$30)))</f>
        <v>42178.811074087898</v>
      </c>
      <c r="T987" s="19">
        <f>$H987+(INT(COLUMN(T$1)/2) - 5) * ($A987-$H987)/9</f>
        <v>63611.111111111109</v>
      </c>
      <c r="U987" s="24">
        <f>MAX(0,S987*(1+inputs!$B$33)-MAX(0,inputs!$B$31*(T987-inputs!$B$30)))</f>
        <v>38903.05324019921</v>
      </c>
      <c r="V987" s="19">
        <f>$H987+(INT(COLUMN(V$1)/2) - 5) * ($A987-$H987)/9</f>
        <v>72333.333333333343</v>
      </c>
      <c r="W987" s="24">
        <f>MAX(0,U987*(1+inputs!$B$33)-MAX(0,inputs!$B$31*(V987-inputs!$B$30)))</f>
        <v>34793.159038802194</v>
      </c>
      <c r="X987" s="19">
        <f>$H987+(INT(COLUMN(X$1)/2) - 5) * ($A987-$H987)/9</f>
        <v>81055.555555555562</v>
      </c>
      <c r="Y987" s="24">
        <f>MAX(0,W987*(1+inputs!$B$33)-MAX(0,inputs!$B$31*(X987-inputs!$B$30)))</f>
        <v>29836.616424384221</v>
      </c>
      <c r="Z987" s="19">
        <f>IF(inputs!$B$27="YES",MAX(0,inputs!$B$31*(X987-inputs!$B$30)),0)</f>
        <v>0</v>
      </c>
      <c r="AA987" s="3">
        <f t="shared" si="65"/>
        <v>35428.25</v>
      </c>
      <c r="AB987" s="1">
        <f t="shared" si="66"/>
        <v>0.42</v>
      </c>
      <c r="AC987" s="8">
        <f t="shared" si="63"/>
        <v>63071.75</v>
      </c>
    </row>
    <row r="988" spans="1:29" x14ac:dyDescent="0.2">
      <c r="A988" s="11">
        <f t="shared" si="64"/>
        <v>98600</v>
      </c>
      <c r="B988" s="15">
        <f>inputs!$C$3-MAX(0,MIN((calculations!A988-inputs!$B$8)*0.5,inputs!$C$3))+IF(AND(inputs!$B$23="YES",A988&lt;=inputs!$B$25),inputs!$B$24,0)</f>
        <v>12570</v>
      </c>
      <c r="C988" s="15">
        <f>MAX(0,MIN(A988-B988,inputs!$C$4)*inputs!$B$3)</f>
        <v>7540</v>
      </c>
      <c r="D988" s="16">
        <f>MAX(0,(MIN(A988,inputs!$C$5)-(inputs!$C$4+B988))*inputs!$B$4)</f>
        <v>19332</v>
      </c>
      <c r="E988" s="16">
        <f>MAX(0, (calculations!A988-inputs!$C$5)*inputs!$B$5)</f>
        <v>0</v>
      </c>
      <c r="F988" s="19">
        <f>MAX(0,inputs!$B$13*(MIN(calculations!A988,inputs!$C$14)-inputs!$C$13))+MAX(0,inputs!$B$14*(calculations!A988-inputs!$C$14))</f>
        <v>5961.85</v>
      </c>
      <c r="G988" s="22">
        <f>MAX(MIN((calculations!A988-inputs!$B$21)/10000,100%),0) * inputs!$B$18</f>
        <v>2636.4</v>
      </c>
      <c r="H988" s="24">
        <f>MIN(inputs!$B$32,A988)</f>
        <v>20000</v>
      </c>
      <c r="I988" s="24">
        <f>inputs!$B$29*(1+inputs!$B$33)-MAX(0,inputs!$B$31*(H988-inputs!$B$30))</f>
        <v>46486.999999999993</v>
      </c>
      <c r="J988" s="19">
        <f>$H988+(INT(COLUMN(J$1)/2) - 5) * ($A988-$H988)/9</f>
        <v>20000</v>
      </c>
      <c r="K988" s="24">
        <f>MAX(0,I988*(1+inputs!$B$33)-MAX(0,inputs!$B$31*(J988-inputs!$B$30)))</f>
        <v>47184.304999999986</v>
      </c>
      <c r="L988" s="19">
        <f>$H988+(INT(COLUMN(L$1)/2) - 5) * ($A988-$H988)/9</f>
        <v>28733.333333333336</v>
      </c>
      <c r="M988" s="24">
        <f>MAX(0,K988*(1+inputs!$B$33)-MAX(0,inputs!$B$31*(L988-inputs!$B$30)))</f>
        <v>47122.629574999977</v>
      </c>
      <c r="N988" s="19">
        <f>$H988+(INT(COLUMN(N$1)/2) - 5) * ($A988-$H988)/9</f>
        <v>37466.666666666672</v>
      </c>
      <c r="O988" s="24">
        <f>MAX(0,M988*(1+inputs!$B$33)-MAX(0,inputs!$B$31*(N988-inputs!$B$30)))</f>
        <v>46274.029018624969</v>
      </c>
      <c r="P988" s="19">
        <f>$H988+(INT(COLUMN(P$1)/2) - 5) * ($A988-$H988)/9</f>
        <v>46200</v>
      </c>
      <c r="Q988" s="24">
        <f>MAX(0,O988*(1+inputs!$B$33)-MAX(0,inputs!$B$31*(P988-inputs!$B$30)))</f>
        <v>44626.699453904337</v>
      </c>
      <c r="R988" s="19">
        <f>$H988+(INT(COLUMN(R$1)/2) - 5) * ($A988-$H988)/9</f>
        <v>54933.333333333336</v>
      </c>
      <c r="S988" s="24">
        <f>MAX(0,Q988*(1+inputs!$B$33)-MAX(0,inputs!$B$31*(R988-inputs!$B$30)))</f>
        <v>42168.659945712898</v>
      </c>
      <c r="T988" s="19">
        <f>$H988+(INT(COLUMN(T$1)/2) - 5) * ($A988-$H988)/9</f>
        <v>63666.666666666664</v>
      </c>
      <c r="U988" s="24">
        <f>MAX(0,S988*(1+inputs!$B$33)-MAX(0,inputs!$B$31*(T988-inputs!$B$30)))</f>
        <v>38887.749844898586</v>
      </c>
      <c r="V988" s="19">
        <f>$H988+(INT(COLUMN(V$1)/2) - 5) * ($A988-$H988)/9</f>
        <v>72400</v>
      </c>
      <c r="W988" s="24">
        <f>MAX(0,U988*(1+inputs!$B$33)-MAX(0,inputs!$B$31*(V988-inputs!$B$30)))</f>
        <v>34771.626092572056</v>
      </c>
      <c r="X988" s="19">
        <f>$H988+(INT(COLUMN(X$1)/2) - 5) * ($A988-$H988)/9</f>
        <v>81133.333333333343</v>
      </c>
      <c r="Y988" s="24">
        <f>MAX(0,W988*(1+inputs!$B$33)-MAX(0,inputs!$B$31*(X988-inputs!$B$30)))</f>
        <v>29807.760483960628</v>
      </c>
      <c r="Z988" s="19">
        <f>IF(inputs!$B$27="YES",MAX(0,inputs!$B$31*(X988-inputs!$B$30)),0)</f>
        <v>0</v>
      </c>
      <c r="AA988" s="3">
        <f t="shared" si="65"/>
        <v>35470.25</v>
      </c>
      <c r="AB988" s="1">
        <f t="shared" si="66"/>
        <v>0.42</v>
      </c>
      <c r="AC988" s="8">
        <f t="shared" si="63"/>
        <v>63129.75</v>
      </c>
    </row>
    <row r="989" spans="1:29" x14ac:dyDescent="0.2">
      <c r="A989" s="11">
        <f t="shared" si="64"/>
        <v>98700</v>
      </c>
      <c r="B989" s="15">
        <f>inputs!$C$3-MAX(0,MIN((calculations!A989-inputs!$B$8)*0.5,inputs!$C$3))+IF(AND(inputs!$B$23="YES",A989&lt;=inputs!$B$25),inputs!$B$24,0)</f>
        <v>12570</v>
      </c>
      <c r="C989" s="15">
        <f>MAX(0,MIN(A989-B989,inputs!$C$4)*inputs!$B$3)</f>
        <v>7540</v>
      </c>
      <c r="D989" s="16">
        <f>MAX(0,(MIN(A989,inputs!$C$5)-(inputs!$C$4+B989))*inputs!$B$4)</f>
        <v>19372</v>
      </c>
      <c r="E989" s="16">
        <f>MAX(0, (calculations!A989-inputs!$C$5)*inputs!$B$5)</f>
        <v>0</v>
      </c>
      <c r="F989" s="19">
        <f>MAX(0,inputs!$B$13*(MIN(calculations!A989,inputs!$C$14)-inputs!$C$13))+MAX(0,inputs!$B$14*(calculations!A989-inputs!$C$14))</f>
        <v>5963.85</v>
      </c>
      <c r="G989" s="22">
        <f>MAX(MIN((calculations!A989-inputs!$B$21)/10000,100%),0) * inputs!$B$18</f>
        <v>2636.4</v>
      </c>
      <c r="H989" s="24">
        <f>MIN(inputs!$B$32,A989)</f>
        <v>20000</v>
      </c>
      <c r="I989" s="24">
        <f>inputs!$B$29*(1+inputs!$B$33)-MAX(0,inputs!$B$31*(H989-inputs!$B$30))</f>
        <v>46486.999999999993</v>
      </c>
      <c r="J989" s="19">
        <f>$H989+(INT(COLUMN(J$1)/2) - 5) * ($A989-$H989)/9</f>
        <v>20000</v>
      </c>
      <c r="K989" s="24">
        <f>MAX(0,I989*(1+inputs!$B$33)-MAX(0,inputs!$B$31*(J989-inputs!$B$30)))</f>
        <v>47184.304999999986</v>
      </c>
      <c r="L989" s="19">
        <f>$H989+(INT(COLUMN(L$1)/2) - 5) * ($A989-$H989)/9</f>
        <v>28744.444444444445</v>
      </c>
      <c r="M989" s="24">
        <f>MAX(0,K989*(1+inputs!$B$33)-MAX(0,inputs!$B$31*(L989-inputs!$B$30)))</f>
        <v>47121.629574999977</v>
      </c>
      <c r="N989" s="19">
        <f>$H989+(INT(COLUMN(N$1)/2) - 5) * ($A989-$H989)/9</f>
        <v>37488.888888888891</v>
      </c>
      <c r="O989" s="24">
        <f>MAX(0,M989*(1+inputs!$B$33)-MAX(0,inputs!$B$31*(N989-inputs!$B$30)))</f>
        <v>46271.01401862497</v>
      </c>
      <c r="P989" s="19">
        <f>$H989+(INT(COLUMN(P$1)/2) - 5) * ($A989-$H989)/9</f>
        <v>46233.333333333328</v>
      </c>
      <c r="Q989" s="24">
        <f>MAX(0,O989*(1+inputs!$B$33)-MAX(0,inputs!$B$31*(P989-inputs!$B$30)))</f>
        <v>44620.639228904336</v>
      </c>
      <c r="R989" s="19">
        <f>$H989+(INT(COLUMN(R$1)/2) - 5) * ($A989-$H989)/9</f>
        <v>54977.777777777781</v>
      </c>
      <c r="S989" s="24">
        <f>MAX(0,Q989*(1+inputs!$B$33)-MAX(0,inputs!$B$31*(R989-inputs!$B$30)))</f>
        <v>42158.508817337897</v>
      </c>
      <c r="T989" s="19">
        <f>$H989+(INT(COLUMN(T$1)/2) - 5) * ($A989-$H989)/9</f>
        <v>63722.222222222219</v>
      </c>
      <c r="U989" s="24">
        <f>MAX(0,S989*(1+inputs!$B$33)-MAX(0,inputs!$B$31*(T989-inputs!$B$30)))</f>
        <v>38872.446449597963</v>
      </c>
      <c r="V989" s="19">
        <f>$H989+(INT(COLUMN(V$1)/2) - 5) * ($A989-$H989)/9</f>
        <v>72466.666666666657</v>
      </c>
      <c r="W989" s="24">
        <f>MAX(0,U989*(1+inputs!$B$33)-MAX(0,inputs!$B$31*(V989-inputs!$B$30)))</f>
        <v>34750.093146341926</v>
      </c>
      <c r="X989" s="19">
        <f>$H989+(INT(COLUMN(X$1)/2) - 5) * ($A989-$H989)/9</f>
        <v>81211.111111111109</v>
      </c>
      <c r="Y989" s="24">
        <f>MAX(0,W989*(1+inputs!$B$33)-MAX(0,inputs!$B$31*(X989-inputs!$B$30)))</f>
        <v>29778.904543537054</v>
      </c>
      <c r="Z989" s="19">
        <f>IF(inputs!$B$27="YES",MAX(0,inputs!$B$31*(X989-inputs!$B$30)),0)</f>
        <v>0</v>
      </c>
      <c r="AA989" s="3">
        <f t="shared" si="65"/>
        <v>35512.25</v>
      </c>
      <c r="AB989" s="1">
        <f t="shared" si="66"/>
        <v>0.42</v>
      </c>
      <c r="AC989" s="8">
        <f t="shared" si="63"/>
        <v>63187.75</v>
      </c>
    </row>
    <row r="990" spans="1:29" x14ac:dyDescent="0.2">
      <c r="A990" s="11">
        <f t="shared" si="64"/>
        <v>98800</v>
      </c>
      <c r="B990" s="15">
        <f>inputs!$C$3-MAX(0,MIN((calculations!A990-inputs!$B$8)*0.5,inputs!$C$3))+IF(AND(inputs!$B$23="YES",A990&lt;=inputs!$B$25),inputs!$B$24,0)</f>
        <v>12570</v>
      </c>
      <c r="C990" s="15">
        <f>MAX(0,MIN(A990-B990,inputs!$C$4)*inputs!$B$3)</f>
        <v>7540</v>
      </c>
      <c r="D990" s="16">
        <f>MAX(0,(MIN(A990,inputs!$C$5)-(inputs!$C$4+B990))*inputs!$B$4)</f>
        <v>19412</v>
      </c>
      <c r="E990" s="16">
        <f>MAX(0, (calculations!A990-inputs!$C$5)*inputs!$B$5)</f>
        <v>0</v>
      </c>
      <c r="F990" s="19">
        <f>MAX(0,inputs!$B$13*(MIN(calculations!A990,inputs!$C$14)-inputs!$C$13))+MAX(0,inputs!$B$14*(calculations!A990-inputs!$C$14))</f>
        <v>5965.85</v>
      </c>
      <c r="G990" s="22">
        <f>MAX(MIN((calculations!A990-inputs!$B$21)/10000,100%),0) * inputs!$B$18</f>
        <v>2636.4</v>
      </c>
      <c r="H990" s="24">
        <f>MIN(inputs!$B$32,A990)</f>
        <v>20000</v>
      </c>
      <c r="I990" s="24">
        <f>inputs!$B$29*(1+inputs!$B$33)-MAX(0,inputs!$B$31*(H990-inputs!$B$30))</f>
        <v>46486.999999999993</v>
      </c>
      <c r="J990" s="19">
        <f>$H990+(INT(COLUMN(J$1)/2) - 5) * ($A990-$H990)/9</f>
        <v>20000</v>
      </c>
      <c r="K990" s="24">
        <f>MAX(0,I990*(1+inputs!$B$33)-MAX(0,inputs!$B$31*(J990-inputs!$B$30)))</f>
        <v>47184.304999999986</v>
      </c>
      <c r="L990" s="19">
        <f>$H990+(INT(COLUMN(L$1)/2) - 5) * ($A990-$H990)/9</f>
        <v>28755.555555555555</v>
      </c>
      <c r="M990" s="24">
        <f>MAX(0,K990*(1+inputs!$B$33)-MAX(0,inputs!$B$31*(L990-inputs!$B$30)))</f>
        <v>47120.629574999977</v>
      </c>
      <c r="N990" s="19">
        <f>$H990+(INT(COLUMN(N$1)/2) - 5) * ($A990-$H990)/9</f>
        <v>37511.111111111109</v>
      </c>
      <c r="O990" s="24">
        <f>MAX(0,M990*(1+inputs!$B$33)-MAX(0,inputs!$B$31*(N990-inputs!$B$30)))</f>
        <v>46267.999018624971</v>
      </c>
      <c r="P990" s="19">
        <f>$H990+(INT(COLUMN(P$1)/2) - 5) * ($A990-$H990)/9</f>
        <v>46266.666666666672</v>
      </c>
      <c r="Q990" s="24">
        <f>MAX(0,O990*(1+inputs!$B$33)-MAX(0,inputs!$B$31*(P990-inputs!$B$30)))</f>
        <v>44614.579003904335</v>
      </c>
      <c r="R990" s="19">
        <f>$H990+(INT(COLUMN(R$1)/2) - 5) * ($A990-$H990)/9</f>
        <v>55022.222222222219</v>
      </c>
      <c r="S990" s="24">
        <f>MAX(0,Q990*(1+inputs!$B$33)-MAX(0,inputs!$B$31*(R990-inputs!$B$30)))</f>
        <v>42148.357688962897</v>
      </c>
      <c r="T990" s="19">
        <f>$H990+(INT(COLUMN(T$1)/2) - 5) * ($A990-$H990)/9</f>
        <v>63777.777777777781</v>
      </c>
      <c r="U990" s="24">
        <f>MAX(0,S990*(1+inputs!$B$33)-MAX(0,inputs!$B$31*(T990-inputs!$B$30)))</f>
        <v>38857.143054297332</v>
      </c>
      <c r="V990" s="19">
        <f>$H990+(INT(COLUMN(V$1)/2) - 5) * ($A990-$H990)/9</f>
        <v>72533.333333333343</v>
      </c>
      <c r="W990" s="24">
        <f>MAX(0,U990*(1+inputs!$B$33)-MAX(0,inputs!$B$31*(V990-inputs!$B$30)))</f>
        <v>34728.560200111788</v>
      </c>
      <c r="X990" s="19">
        <f>$H990+(INT(COLUMN(X$1)/2) - 5) * ($A990-$H990)/9</f>
        <v>81288.888888888891</v>
      </c>
      <c r="Y990" s="24">
        <f>MAX(0,W990*(1+inputs!$B$33)-MAX(0,inputs!$B$31*(X990-inputs!$B$30)))</f>
        <v>29750.048603113461</v>
      </c>
      <c r="Z990" s="19">
        <f>IF(inputs!$B$27="YES",MAX(0,inputs!$B$31*(X990-inputs!$B$30)),0)</f>
        <v>0</v>
      </c>
      <c r="AA990" s="3">
        <f t="shared" si="65"/>
        <v>35554.25</v>
      </c>
      <c r="AB990" s="1">
        <f t="shared" si="66"/>
        <v>0.42</v>
      </c>
      <c r="AC990" s="8">
        <f t="shared" si="63"/>
        <v>63245.75</v>
      </c>
    </row>
    <row r="991" spans="1:29" x14ac:dyDescent="0.2">
      <c r="A991" s="11">
        <f t="shared" si="64"/>
        <v>98900</v>
      </c>
      <c r="B991" s="15">
        <f>inputs!$C$3-MAX(0,MIN((calculations!A991-inputs!$B$8)*0.5,inputs!$C$3))+IF(AND(inputs!$B$23="YES",A991&lt;=inputs!$B$25),inputs!$B$24,0)</f>
        <v>12570</v>
      </c>
      <c r="C991" s="15">
        <f>MAX(0,MIN(A991-B991,inputs!$C$4)*inputs!$B$3)</f>
        <v>7540</v>
      </c>
      <c r="D991" s="16">
        <f>MAX(0,(MIN(A991,inputs!$C$5)-(inputs!$C$4+B991))*inputs!$B$4)</f>
        <v>19452</v>
      </c>
      <c r="E991" s="16">
        <f>MAX(0, (calculations!A991-inputs!$C$5)*inputs!$B$5)</f>
        <v>0</v>
      </c>
      <c r="F991" s="19">
        <f>MAX(0,inputs!$B$13*(MIN(calculations!A991,inputs!$C$14)-inputs!$C$13))+MAX(0,inputs!$B$14*(calculations!A991-inputs!$C$14))</f>
        <v>5967.85</v>
      </c>
      <c r="G991" s="22">
        <f>MAX(MIN((calculations!A991-inputs!$B$21)/10000,100%),0) * inputs!$B$18</f>
        <v>2636.4</v>
      </c>
      <c r="H991" s="24">
        <f>MIN(inputs!$B$32,A991)</f>
        <v>20000</v>
      </c>
      <c r="I991" s="24">
        <f>inputs!$B$29*(1+inputs!$B$33)-MAX(0,inputs!$B$31*(H991-inputs!$B$30))</f>
        <v>46486.999999999993</v>
      </c>
      <c r="J991" s="19">
        <f>$H991+(INT(COLUMN(J$1)/2) - 5) * ($A991-$H991)/9</f>
        <v>20000</v>
      </c>
      <c r="K991" s="24">
        <f>MAX(0,I991*(1+inputs!$B$33)-MAX(0,inputs!$B$31*(J991-inputs!$B$30)))</f>
        <v>47184.304999999986</v>
      </c>
      <c r="L991" s="19">
        <f>$H991+(INT(COLUMN(L$1)/2) - 5) * ($A991-$H991)/9</f>
        <v>28766.666666666664</v>
      </c>
      <c r="M991" s="24">
        <f>MAX(0,K991*(1+inputs!$B$33)-MAX(0,inputs!$B$31*(L991-inputs!$B$30)))</f>
        <v>47119.629574999977</v>
      </c>
      <c r="N991" s="19">
        <f>$H991+(INT(COLUMN(N$1)/2) - 5) * ($A991-$H991)/9</f>
        <v>37533.333333333328</v>
      </c>
      <c r="O991" s="24">
        <f>MAX(0,M991*(1+inputs!$B$33)-MAX(0,inputs!$B$31*(N991-inputs!$B$30)))</f>
        <v>46264.984018624971</v>
      </c>
      <c r="P991" s="19">
        <f>$H991+(INT(COLUMN(P$1)/2) - 5) * ($A991-$H991)/9</f>
        <v>46300</v>
      </c>
      <c r="Q991" s="24">
        <f>MAX(0,O991*(1+inputs!$B$33)-MAX(0,inputs!$B$31*(P991-inputs!$B$30)))</f>
        <v>44608.518778904341</v>
      </c>
      <c r="R991" s="19">
        <f>$H991+(INT(COLUMN(R$1)/2) - 5) * ($A991-$H991)/9</f>
        <v>55066.666666666664</v>
      </c>
      <c r="S991" s="24">
        <f>MAX(0,Q991*(1+inputs!$B$33)-MAX(0,inputs!$B$31*(R991-inputs!$B$30)))</f>
        <v>42138.206560587896</v>
      </c>
      <c r="T991" s="19">
        <f>$H991+(INT(COLUMN(T$1)/2) - 5) * ($A991-$H991)/9</f>
        <v>63833.333333333336</v>
      </c>
      <c r="U991" s="24">
        <f>MAX(0,S991*(1+inputs!$B$33)-MAX(0,inputs!$B$31*(T991-inputs!$B$30)))</f>
        <v>38841.839658996709</v>
      </c>
      <c r="V991" s="19">
        <f>$H991+(INT(COLUMN(V$1)/2) - 5) * ($A991-$H991)/9</f>
        <v>72600</v>
      </c>
      <c r="W991" s="24">
        <f>MAX(0,U991*(1+inputs!$B$33)-MAX(0,inputs!$B$31*(V991-inputs!$B$30)))</f>
        <v>34707.02725388165</v>
      </c>
      <c r="X991" s="19">
        <f>$H991+(INT(COLUMN(X$1)/2) - 5) * ($A991-$H991)/9</f>
        <v>81366.666666666657</v>
      </c>
      <c r="Y991" s="24">
        <f>MAX(0,W991*(1+inputs!$B$33)-MAX(0,inputs!$B$31*(X991-inputs!$B$30)))</f>
        <v>29721.192662689875</v>
      </c>
      <c r="Z991" s="19">
        <f>IF(inputs!$B$27="YES",MAX(0,inputs!$B$31*(X991-inputs!$B$30)),0)</f>
        <v>0</v>
      </c>
      <c r="AA991" s="3">
        <f t="shared" si="65"/>
        <v>35596.25</v>
      </c>
      <c r="AB991" s="1">
        <f t="shared" si="66"/>
        <v>0.42</v>
      </c>
      <c r="AC991" s="8">
        <f t="shared" si="63"/>
        <v>63303.75</v>
      </c>
    </row>
    <row r="992" spans="1:29" x14ac:dyDescent="0.2">
      <c r="A992" s="11">
        <f t="shared" si="64"/>
        <v>99000</v>
      </c>
      <c r="B992" s="15">
        <f>inputs!$C$3-MAX(0,MIN((calculations!A992-inputs!$B$8)*0.5,inputs!$C$3))+IF(AND(inputs!$B$23="YES",A992&lt;=inputs!$B$25),inputs!$B$24,0)</f>
        <v>12570</v>
      </c>
      <c r="C992" s="15">
        <f>MAX(0,MIN(A992-B992,inputs!$C$4)*inputs!$B$3)</f>
        <v>7540</v>
      </c>
      <c r="D992" s="16">
        <f>MAX(0,(MIN(A992,inputs!$C$5)-(inputs!$C$4+B992))*inputs!$B$4)</f>
        <v>19492</v>
      </c>
      <c r="E992" s="16">
        <f>MAX(0, (calculations!A992-inputs!$C$5)*inputs!$B$5)</f>
        <v>0</v>
      </c>
      <c r="F992" s="19">
        <f>MAX(0,inputs!$B$13*(MIN(calculations!A992,inputs!$C$14)-inputs!$C$13))+MAX(0,inputs!$B$14*(calculations!A992-inputs!$C$14))</f>
        <v>5969.85</v>
      </c>
      <c r="G992" s="22">
        <f>MAX(MIN((calculations!A992-inputs!$B$21)/10000,100%),0) * inputs!$B$18</f>
        <v>2636.4</v>
      </c>
      <c r="H992" s="24">
        <f>MIN(inputs!$B$32,A992)</f>
        <v>20000</v>
      </c>
      <c r="I992" s="24">
        <f>inputs!$B$29*(1+inputs!$B$33)-MAX(0,inputs!$B$31*(H992-inputs!$B$30))</f>
        <v>46486.999999999993</v>
      </c>
      <c r="J992" s="19">
        <f>$H992+(INT(COLUMN(J$1)/2) - 5) * ($A992-$H992)/9</f>
        <v>20000</v>
      </c>
      <c r="K992" s="24">
        <f>MAX(0,I992*(1+inputs!$B$33)-MAX(0,inputs!$B$31*(J992-inputs!$B$30)))</f>
        <v>47184.304999999986</v>
      </c>
      <c r="L992" s="19">
        <f>$H992+(INT(COLUMN(L$1)/2) - 5) * ($A992-$H992)/9</f>
        <v>28777.777777777777</v>
      </c>
      <c r="M992" s="24">
        <f>MAX(0,K992*(1+inputs!$B$33)-MAX(0,inputs!$B$31*(L992-inputs!$B$30)))</f>
        <v>47118.629574999977</v>
      </c>
      <c r="N992" s="19">
        <f>$H992+(INT(COLUMN(N$1)/2) - 5) * ($A992-$H992)/9</f>
        <v>37555.555555555555</v>
      </c>
      <c r="O992" s="24">
        <f>MAX(0,M992*(1+inputs!$B$33)-MAX(0,inputs!$B$31*(N992-inputs!$B$30)))</f>
        <v>46261.969018624972</v>
      </c>
      <c r="P992" s="19">
        <f>$H992+(INT(COLUMN(P$1)/2) - 5) * ($A992-$H992)/9</f>
        <v>46333.333333333328</v>
      </c>
      <c r="Q992" s="24">
        <f>MAX(0,O992*(1+inputs!$B$33)-MAX(0,inputs!$B$31*(P992-inputs!$B$30)))</f>
        <v>44602.45855390434</v>
      </c>
      <c r="R992" s="19">
        <f>$H992+(INT(COLUMN(R$1)/2) - 5) * ($A992-$H992)/9</f>
        <v>55111.111111111109</v>
      </c>
      <c r="S992" s="24">
        <f>MAX(0,Q992*(1+inputs!$B$33)-MAX(0,inputs!$B$31*(R992-inputs!$B$30)))</f>
        <v>42128.055432212896</v>
      </c>
      <c r="T992" s="19">
        <f>$H992+(INT(COLUMN(T$1)/2) - 5) * ($A992-$H992)/9</f>
        <v>63888.888888888891</v>
      </c>
      <c r="U992" s="24">
        <f>MAX(0,S992*(1+inputs!$B$33)-MAX(0,inputs!$B$31*(T992-inputs!$B$30)))</f>
        <v>38826.536263696085</v>
      </c>
      <c r="V992" s="19">
        <f>$H992+(INT(COLUMN(V$1)/2) - 5) * ($A992-$H992)/9</f>
        <v>72666.666666666657</v>
      </c>
      <c r="W992" s="24">
        <f>MAX(0,U992*(1+inputs!$B$33)-MAX(0,inputs!$B$31*(V992-inputs!$B$30)))</f>
        <v>34685.494307651519</v>
      </c>
      <c r="X992" s="19">
        <f>$H992+(INT(COLUMN(X$1)/2) - 5) * ($A992-$H992)/9</f>
        <v>81444.444444444438</v>
      </c>
      <c r="Y992" s="24">
        <f>MAX(0,W992*(1+inputs!$B$33)-MAX(0,inputs!$B$31*(X992-inputs!$B$30)))</f>
        <v>29692.336722266289</v>
      </c>
      <c r="Z992" s="19">
        <f>IF(inputs!$B$27="YES",MAX(0,inputs!$B$31*(X992-inputs!$B$30)),0)</f>
        <v>0</v>
      </c>
      <c r="AA992" s="3">
        <f t="shared" si="65"/>
        <v>35638.25</v>
      </c>
      <c r="AB992" s="1">
        <f t="shared" si="66"/>
        <v>0.42</v>
      </c>
      <c r="AC992" s="8">
        <f t="shared" si="63"/>
        <v>63361.75</v>
      </c>
    </row>
    <row r="993" spans="1:29" x14ac:dyDescent="0.2">
      <c r="A993" s="11">
        <f t="shared" si="64"/>
        <v>99100</v>
      </c>
      <c r="B993" s="15">
        <f>inputs!$C$3-MAX(0,MIN((calculations!A993-inputs!$B$8)*0.5,inputs!$C$3))+IF(AND(inputs!$B$23="YES",A993&lt;=inputs!$B$25),inputs!$B$24,0)</f>
        <v>12570</v>
      </c>
      <c r="C993" s="15">
        <f>MAX(0,MIN(A993-B993,inputs!$C$4)*inputs!$B$3)</f>
        <v>7540</v>
      </c>
      <c r="D993" s="16">
        <f>MAX(0,(MIN(A993,inputs!$C$5)-(inputs!$C$4+B993))*inputs!$B$4)</f>
        <v>19532</v>
      </c>
      <c r="E993" s="16">
        <f>MAX(0, (calculations!A993-inputs!$C$5)*inputs!$B$5)</f>
        <v>0</v>
      </c>
      <c r="F993" s="19">
        <f>MAX(0,inputs!$B$13*(MIN(calculations!A993,inputs!$C$14)-inputs!$C$13))+MAX(0,inputs!$B$14*(calculations!A993-inputs!$C$14))</f>
        <v>5971.85</v>
      </c>
      <c r="G993" s="22">
        <f>MAX(MIN((calculations!A993-inputs!$B$21)/10000,100%),0) * inputs!$B$18</f>
        <v>2636.4</v>
      </c>
      <c r="H993" s="24">
        <f>MIN(inputs!$B$32,A993)</f>
        <v>20000</v>
      </c>
      <c r="I993" s="24">
        <f>inputs!$B$29*(1+inputs!$B$33)-MAX(0,inputs!$B$31*(H993-inputs!$B$30))</f>
        <v>46486.999999999993</v>
      </c>
      <c r="J993" s="19">
        <f>$H993+(INT(COLUMN(J$1)/2) - 5) * ($A993-$H993)/9</f>
        <v>20000</v>
      </c>
      <c r="K993" s="24">
        <f>MAX(0,I993*(1+inputs!$B$33)-MAX(0,inputs!$B$31*(J993-inputs!$B$30)))</f>
        <v>47184.304999999986</v>
      </c>
      <c r="L993" s="19">
        <f>$H993+(INT(COLUMN(L$1)/2) - 5) * ($A993-$H993)/9</f>
        <v>28788.888888888891</v>
      </c>
      <c r="M993" s="24">
        <f>MAX(0,K993*(1+inputs!$B$33)-MAX(0,inputs!$B$31*(L993-inputs!$B$30)))</f>
        <v>47117.629574999977</v>
      </c>
      <c r="N993" s="19">
        <f>$H993+(INT(COLUMN(N$1)/2) - 5) * ($A993-$H993)/9</f>
        <v>37577.777777777781</v>
      </c>
      <c r="O993" s="24">
        <f>MAX(0,M993*(1+inputs!$B$33)-MAX(0,inputs!$B$31*(N993-inputs!$B$30)))</f>
        <v>46258.954018624972</v>
      </c>
      <c r="P993" s="19">
        <f>$H993+(INT(COLUMN(P$1)/2) - 5) * ($A993-$H993)/9</f>
        <v>46366.666666666672</v>
      </c>
      <c r="Q993" s="24">
        <f>MAX(0,O993*(1+inputs!$B$33)-MAX(0,inputs!$B$31*(P993-inputs!$B$30)))</f>
        <v>44596.398328904339</v>
      </c>
      <c r="R993" s="19">
        <f>$H993+(INT(COLUMN(R$1)/2) - 5) * ($A993-$H993)/9</f>
        <v>55155.555555555555</v>
      </c>
      <c r="S993" s="24">
        <f>MAX(0,Q993*(1+inputs!$B$33)-MAX(0,inputs!$B$31*(R993-inputs!$B$30)))</f>
        <v>42117.904303837895</v>
      </c>
      <c r="T993" s="19">
        <f>$H993+(INT(COLUMN(T$1)/2) - 5) * ($A993-$H993)/9</f>
        <v>63944.444444444445</v>
      </c>
      <c r="U993" s="24">
        <f>MAX(0,S993*(1+inputs!$B$33)-MAX(0,inputs!$B$31*(T993-inputs!$B$30)))</f>
        <v>38811.232868395455</v>
      </c>
      <c r="V993" s="19">
        <f>$H993+(INT(COLUMN(V$1)/2) - 5) * ($A993-$H993)/9</f>
        <v>72733.333333333343</v>
      </c>
      <c r="W993" s="24">
        <f>MAX(0,U993*(1+inputs!$B$33)-MAX(0,inputs!$B$31*(V993-inputs!$B$30)))</f>
        <v>34663.961361421381</v>
      </c>
      <c r="X993" s="19">
        <f>$H993+(INT(COLUMN(X$1)/2) - 5) * ($A993-$H993)/9</f>
        <v>81522.222222222219</v>
      </c>
      <c r="Y993" s="24">
        <f>MAX(0,W993*(1+inputs!$B$33)-MAX(0,inputs!$B$31*(X993-inputs!$B$30)))</f>
        <v>29663.480781842703</v>
      </c>
      <c r="Z993" s="19">
        <f>IF(inputs!$B$27="YES",MAX(0,inputs!$B$31*(X993-inputs!$B$30)),0)</f>
        <v>0</v>
      </c>
      <c r="AA993" s="3">
        <f t="shared" si="65"/>
        <v>35680.25</v>
      </c>
      <c r="AB993" s="1">
        <f t="shared" si="66"/>
        <v>0.42</v>
      </c>
      <c r="AC993" s="8">
        <f t="shared" si="63"/>
        <v>63419.75</v>
      </c>
    </row>
    <row r="994" spans="1:29" x14ac:dyDescent="0.2">
      <c r="A994" s="11">
        <f t="shared" si="64"/>
        <v>99200</v>
      </c>
      <c r="B994" s="15">
        <f>inputs!$C$3-MAX(0,MIN((calculations!A994-inputs!$B$8)*0.5,inputs!$C$3))+IF(AND(inputs!$B$23="YES",A994&lt;=inputs!$B$25),inputs!$B$24,0)</f>
        <v>12570</v>
      </c>
      <c r="C994" s="15">
        <f>MAX(0,MIN(A994-B994,inputs!$C$4)*inputs!$B$3)</f>
        <v>7540</v>
      </c>
      <c r="D994" s="16">
        <f>MAX(0,(MIN(A994,inputs!$C$5)-(inputs!$C$4+B994))*inputs!$B$4)</f>
        <v>19572</v>
      </c>
      <c r="E994" s="16">
        <f>MAX(0, (calculations!A994-inputs!$C$5)*inputs!$B$5)</f>
        <v>0</v>
      </c>
      <c r="F994" s="19">
        <f>MAX(0,inputs!$B$13*(MIN(calculations!A994,inputs!$C$14)-inputs!$C$13))+MAX(0,inputs!$B$14*(calculations!A994-inputs!$C$14))</f>
        <v>5973.85</v>
      </c>
      <c r="G994" s="22">
        <f>MAX(MIN((calculations!A994-inputs!$B$21)/10000,100%),0) * inputs!$B$18</f>
        <v>2636.4</v>
      </c>
      <c r="H994" s="24">
        <f>MIN(inputs!$B$32,A994)</f>
        <v>20000</v>
      </c>
      <c r="I994" s="24">
        <f>inputs!$B$29*(1+inputs!$B$33)-MAX(0,inputs!$B$31*(H994-inputs!$B$30))</f>
        <v>46486.999999999993</v>
      </c>
      <c r="J994" s="19">
        <f>$H994+(INT(COLUMN(J$1)/2) - 5) * ($A994-$H994)/9</f>
        <v>20000</v>
      </c>
      <c r="K994" s="24">
        <f>MAX(0,I994*(1+inputs!$B$33)-MAX(0,inputs!$B$31*(J994-inputs!$B$30)))</f>
        <v>47184.304999999986</v>
      </c>
      <c r="L994" s="19">
        <f>$H994+(INT(COLUMN(L$1)/2) - 5) * ($A994-$H994)/9</f>
        <v>28800</v>
      </c>
      <c r="M994" s="24">
        <f>MAX(0,K994*(1+inputs!$B$33)-MAX(0,inputs!$B$31*(L994-inputs!$B$30)))</f>
        <v>47116.629574999977</v>
      </c>
      <c r="N994" s="19">
        <f>$H994+(INT(COLUMN(N$1)/2) - 5) * ($A994-$H994)/9</f>
        <v>37600</v>
      </c>
      <c r="O994" s="24">
        <f>MAX(0,M994*(1+inputs!$B$33)-MAX(0,inputs!$B$31*(N994-inputs!$B$30)))</f>
        <v>46255.939018624973</v>
      </c>
      <c r="P994" s="19">
        <f>$H994+(INT(COLUMN(P$1)/2) - 5) * ($A994-$H994)/9</f>
        <v>46400</v>
      </c>
      <c r="Q994" s="24">
        <f>MAX(0,O994*(1+inputs!$B$33)-MAX(0,inputs!$B$31*(P994-inputs!$B$30)))</f>
        <v>44590.338103904338</v>
      </c>
      <c r="R994" s="19">
        <f>$H994+(INT(COLUMN(R$1)/2) - 5) * ($A994-$H994)/9</f>
        <v>55200</v>
      </c>
      <c r="S994" s="24">
        <f>MAX(0,Q994*(1+inputs!$B$33)-MAX(0,inputs!$B$31*(R994-inputs!$B$30)))</f>
        <v>42107.753175462894</v>
      </c>
      <c r="T994" s="19">
        <f>$H994+(INT(COLUMN(T$1)/2) - 5) * ($A994-$H994)/9</f>
        <v>64000</v>
      </c>
      <c r="U994" s="24">
        <f>MAX(0,S994*(1+inputs!$B$33)-MAX(0,inputs!$B$31*(T994-inputs!$B$30)))</f>
        <v>38795.929473094831</v>
      </c>
      <c r="V994" s="19">
        <f>$H994+(INT(COLUMN(V$1)/2) - 5) * ($A994-$H994)/9</f>
        <v>72800</v>
      </c>
      <c r="W994" s="24">
        <f>MAX(0,U994*(1+inputs!$B$33)-MAX(0,inputs!$B$31*(V994-inputs!$B$30)))</f>
        <v>34642.428415191251</v>
      </c>
      <c r="X994" s="19">
        <f>$H994+(INT(COLUMN(X$1)/2) - 5) * ($A994-$H994)/9</f>
        <v>81600</v>
      </c>
      <c r="Y994" s="24">
        <f>MAX(0,W994*(1+inputs!$B$33)-MAX(0,inputs!$B$31*(X994-inputs!$B$30)))</f>
        <v>29634.624841419118</v>
      </c>
      <c r="Z994" s="19">
        <f>IF(inputs!$B$27="YES",MAX(0,inputs!$B$31*(X994-inputs!$B$30)),0)</f>
        <v>0</v>
      </c>
      <c r="AA994" s="3">
        <f t="shared" si="65"/>
        <v>35722.25</v>
      </c>
      <c r="AB994" s="1">
        <f t="shared" si="66"/>
        <v>0.42</v>
      </c>
      <c r="AC994" s="8">
        <f t="shared" si="63"/>
        <v>63477.75</v>
      </c>
    </row>
    <row r="995" spans="1:29" x14ac:dyDescent="0.2">
      <c r="A995" s="11">
        <f t="shared" si="64"/>
        <v>99300</v>
      </c>
      <c r="B995" s="15">
        <f>inputs!$C$3-MAX(0,MIN((calculations!A995-inputs!$B$8)*0.5,inputs!$C$3))+IF(AND(inputs!$B$23="YES",A995&lt;=inputs!$B$25),inputs!$B$24,0)</f>
        <v>12570</v>
      </c>
      <c r="C995" s="15">
        <f>MAX(0,MIN(A995-B995,inputs!$C$4)*inputs!$B$3)</f>
        <v>7540</v>
      </c>
      <c r="D995" s="16">
        <f>MAX(0,(MIN(A995,inputs!$C$5)-(inputs!$C$4+B995))*inputs!$B$4)</f>
        <v>19612</v>
      </c>
      <c r="E995" s="16">
        <f>MAX(0, (calculations!A995-inputs!$C$5)*inputs!$B$5)</f>
        <v>0</v>
      </c>
      <c r="F995" s="19">
        <f>MAX(0,inputs!$B$13*(MIN(calculations!A995,inputs!$C$14)-inputs!$C$13))+MAX(0,inputs!$B$14*(calculations!A995-inputs!$C$14))</f>
        <v>5975.85</v>
      </c>
      <c r="G995" s="22">
        <f>MAX(MIN((calculations!A995-inputs!$B$21)/10000,100%),0) * inputs!$B$18</f>
        <v>2636.4</v>
      </c>
      <c r="H995" s="24">
        <f>MIN(inputs!$B$32,A995)</f>
        <v>20000</v>
      </c>
      <c r="I995" s="24">
        <f>inputs!$B$29*(1+inputs!$B$33)-MAX(0,inputs!$B$31*(H995-inputs!$B$30))</f>
        <v>46486.999999999993</v>
      </c>
      <c r="J995" s="19">
        <f>$H995+(INT(COLUMN(J$1)/2) - 5) * ($A995-$H995)/9</f>
        <v>20000</v>
      </c>
      <c r="K995" s="24">
        <f>MAX(0,I995*(1+inputs!$B$33)-MAX(0,inputs!$B$31*(J995-inputs!$B$30)))</f>
        <v>47184.304999999986</v>
      </c>
      <c r="L995" s="19">
        <f>$H995+(INT(COLUMN(L$1)/2) - 5) * ($A995-$H995)/9</f>
        <v>28811.111111111109</v>
      </c>
      <c r="M995" s="24">
        <f>MAX(0,K995*(1+inputs!$B$33)-MAX(0,inputs!$B$31*(L995-inputs!$B$30)))</f>
        <v>47115.629574999977</v>
      </c>
      <c r="N995" s="19">
        <f>$H995+(INT(COLUMN(N$1)/2) - 5) * ($A995-$H995)/9</f>
        <v>37622.222222222219</v>
      </c>
      <c r="O995" s="24">
        <f>MAX(0,M995*(1+inputs!$B$33)-MAX(0,inputs!$B$31*(N995-inputs!$B$30)))</f>
        <v>46252.924018624974</v>
      </c>
      <c r="P995" s="19">
        <f>$H995+(INT(COLUMN(P$1)/2) - 5) * ($A995-$H995)/9</f>
        <v>46433.333333333328</v>
      </c>
      <c r="Q995" s="24">
        <f>MAX(0,O995*(1+inputs!$B$33)-MAX(0,inputs!$B$31*(P995-inputs!$B$30)))</f>
        <v>44584.277878904344</v>
      </c>
      <c r="R995" s="19">
        <f>$H995+(INT(COLUMN(R$1)/2) - 5) * ($A995-$H995)/9</f>
        <v>55244.444444444445</v>
      </c>
      <c r="S995" s="24">
        <f>MAX(0,Q995*(1+inputs!$B$33)-MAX(0,inputs!$B$31*(R995-inputs!$B$30)))</f>
        <v>42097.602047087901</v>
      </c>
      <c r="T995" s="19">
        <f>$H995+(INT(COLUMN(T$1)/2) - 5) * ($A995-$H995)/9</f>
        <v>64055.555555555555</v>
      </c>
      <c r="U995" s="24">
        <f>MAX(0,S995*(1+inputs!$B$33)-MAX(0,inputs!$B$31*(T995-inputs!$B$30)))</f>
        <v>38780.626077794215</v>
      </c>
      <c r="V995" s="19">
        <f>$H995+(INT(COLUMN(V$1)/2) - 5) * ($A995-$H995)/9</f>
        <v>72866.666666666657</v>
      </c>
      <c r="W995" s="24">
        <f>MAX(0,U995*(1+inputs!$B$33)-MAX(0,inputs!$B$31*(V995-inputs!$B$30)))</f>
        <v>34620.895468961127</v>
      </c>
      <c r="X995" s="19">
        <f>$H995+(INT(COLUMN(X$1)/2) - 5) * ($A995-$H995)/9</f>
        <v>81677.777777777781</v>
      </c>
      <c r="Y995" s="24">
        <f>MAX(0,W995*(1+inputs!$B$33)-MAX(0,inputs!$B$31*(X995-inputs!$B$30)))</f>
        <v>29605.768900995536</v>
      </c>
      <c r="Z995" s="19">
        <f>IF(inputs!$B$27="YES",MAX(0,inputs!$B$31*(X995-inputs!$B$30)),0)</f>
        <v>0</v>
      </c>
      <c r="AA995" s="3">
        <f t="shared" si="65"/>
        <v>35764.25</v>
      </c>
      <c r="AB995" s="1">
        <f t="shared" si="66"/>
        <v>0.42</v>
      </c>
      <c r="AC995" s="8">
        <f t="shared" si="63"/>
        <v>63535.75</v>
      </c>
    </row>
    <row r="996" spans="1:29" x14ac:dyDescent="0.2">
      <c r="A996" s="11">
        <f t="shared" si="64"/>
        <v>99400</v>
      </c>
      <c r="B996" s="15">
        <f>inputs!$C$3-MAX(0,MIN((calculations!A996-inputs!$B$8)*0.5,inputs!$C$3))+IF(AND(inputs!$B$23="YES",A996&lt;=inputs!$B$25),inputs!$B$24,0)</f>
        <v>12570</v>
      </c>
      <c r="C996" s="15">
        <f>MAX(0,MIN(A996-B996,inputs!$C$4)*inputs!$B$3)</f>
        <v>7540</v>
      </c>
      <c r="D996" s="16">
        <f>MAX(0,(MIN(A996,inputs!$C$5)-(inputs!$C$4+B996))*inputs!$B$4)</f>
        <v>19652</v>
      </c>
      <c r="E996" s="16">
        <f>MAX(0, (calculations!A996-inputs!$C$5)*inputs!$B$5)</f>
        <v>0</v>
      </c>
      <c r="F996" s="19">
        <f>MAX(0,inputs!$B$13*(MIN(calculations!A996,inputs!$C$14)-inputs!$C$13))+MAX(0,inputs!$B$14*(calculations!A996-inputs!$C$14))</f>
        <v>5977.85</v>
      </c>
      <c r="G996" s="22">
        <f>MAX(MIN((calculations!A996-inputs!$B$21)/10000,100%),0) * inputs!$B$18</f>
        <v>2636.4</v>
      </c>
      <c r="H996" s="24">
        <f>MIN(inputs!$B$32,A996)</f>
        <v>20000</v>
      </c>
      <c r="I996" s="24">
        <f>inputs!$B$29*(1+inputs!$B$33)-MAX(0,inputs!$B$31*(H996-inputs!$B$30))</f>
        <v>46486.999999999993</v>
      </c>
      <c r="J996" s="19">
        <f>$H996+(INT(COLUMN(J$1)/2) - 5) * ($A996-$H996)/9</f>
        <v>20000</v>
      </c>
      <c r="K996" s="24">
        <f>MAX(0,I996*(1+inputs!$B$33)-MAX(0,inputs!$B$31*(J996-inputs!$B$30)))</f>
        <v>47184.304999999986</v>
      </c>
      <c r="L996" s="19">
        <f>$H996+(INT(COLUMN(L$1)/2) - 5) * ($A996-$H996)/9</f>
        <v>28822.222222222223</v>
      </c>
      <c r="M996" s="24">
        <f>MAX(0,K996*(1+inputs!$B$33)-MAX(0,inputs!$B$31*(L996-inputs!$B$30)))</f>
        <v>47114.629574999977</v>
      </c>
      <c r="N996" s="19">
        <f>$H996+(INT(COLUMN(N$1)/2) - 5) * ($A996-$H996)/9</f>
        <v>37644.444444444445</v>
      </c>
      <c r="O996" s="24">
        <f>MAX(0,M996*(1+inputs!$B$33)-MAX(0,inputs!$B$31*(N996-inputs!$B$30)))</f>
        <v>46249.909018624967</v>
      </c>
      <c r="P996" s="19">
        <f>$H996+(INT(COLUMN(P$1)/2) - 5) * ($A996-$H996)/9</f>
        <v>46466.666666666672</v>
      </c>
      <c r="Q996" s="24">
        <f>MAX(0,O996*(1+inputs!$B$33)-MAX(0,inputs!$B$31*(P996-inputs!$B$30)))</f>
        <v>44578.217653904336</v>
      </c>
      <c r="R996" s="19">
        <f>$H996+(INT(COLUMN(R$1)/2) - 5) * ($A996-$H996)/9</f>
        <v>55288.888888888891</v>
      </c>
      <c r="S996" s="24">
        <f>MAX(0,Q996*(1+inputs!$B$33)-MAX(0,inputs!$B$31*(R996-inputs!$B$30)))</f>
        <v>42087.450918712893</v>
      </c>
      <c r="T996" s="19">
        <f>$H996+(INT(COLUMN(T$1)/2) - 5) * ($A996-$H996)/9</f>
        <v>64111.111111111109</v>
      </c>
      <c r="U996" s="24">
        <f>MAX(0,S996*(1+inputs!$B$33)-MAX(0,inputs!$B$31*(T996-inputs!$B$30)))</f>
        <v>38765.322682493577</v>
      </c>
      <c r="V996" s="19">
        <f>$H996+(INT(COLUMN(V$1)/2) - 5) * ($A996-$H996)/9</f>
        <v>72933.333333333343</v>
      </c>
      <c r="W996" s="24">
        <f>MAX(0,U996*(1+inputs!$B$33)-MAX(0,inputs!$B$31*(V996-inputs!$B$30)))</f>
        <v>34599.362522730975</v>
      </c>
      <c r="X996" s="19">
        <f>$H996+(INT(COLUMN(X$1)/2) - 5) * ($A996-$H996)/9</f>
        <v>81755.555555555562</v>
      </c>
      <c r="Y996" s="24">
        <f>MAX(0,W996*(1+inputs!$B$33)-MAX(0,inputs!$B$31*(X996-inputs!$B$30)))</f>
        <v>29576.912960571935</v>
      </c>
      <c r="Z996" s="19">
        <f>IF(inputs!$B$27="YES",MAX(0,inputs!$B$31*(X996-inputs!$B$30)),0)</f>
        <v>0</v>
      </c>
      <c r="AA996" s="3">
        <f t="shared" si="65"/>
        <v>35806.25</v>
      </c>
      <c r="AB996" s="1">
        <f t="shared" si="66"/>
        <v>0.42</v>
      </c>
      <c r="AC996" s="8">
        <f t="shared" si="63"/>
        <v>63593.75</v>
      </c>
    </row>
    <row r="997" spans="1:29" x14ac:dyDescent="0.2">
      <c r="A997" s="11">
        <f t="shared" si="64"/>
        <v>99500</v>
      </c>
      <c r="B997" s="15">
        <f>inputs!$C$3-MAX(0,MIN((calculations!A997-inputs!$B$8)*0.5,inputs!$C$3))+IF(AND(inputs!$B$23="YES",A997&lt;=inputs!$B$25),inputs!$B$24,0)</f>
        <v>12570</v>
      </c>
      <c r="C997" s="15">
        <f>MAX(0,MIN(A997-B997,inputs!$C$4)*inputs!$B$3)</f>
        <v>7540</v>
      </c>
      <c r="D997" s="16">
        <f>MAX(0,(MIN(A997,inputs!$C$5)-(inputs!$C$4+B997))*inputs!$B$4)</f>
        <v>19692</v>
      </c>
      <c r="E997" s="16">
        <f>MAX(0, (calculations!A997-inputs!$C$5)*inputs!$B$5)</f>
        <v>0</v>
      </c>
      <c r="F997" s="19">
        <f>MAX(0,inputs!$B$13*(MIN(calculations!A997,inputs!$C$14)-inputs!$C$13))+MAX(0,inputs!$B$14*(calculations!A997-inputs!$C$14))</f>
        <v>5979.85</v>
      </c>
      <c r="G997" s="22">
        <f>MAX(MIN((calculations!A997-inputs!$B$21)/10000,100%),0) * inputs!$B$18</f>
        <v>2636.4</v>
      </c>
      <c r="H997" s="24">
        <f>MIN(inputs!$B$32,A997)</f>
        <v>20000</v>
      </c>
      <c r="I997" s="24">
        <f>inputs!$B$29*(1+inputs!$B$33)-MAX(0,inputs!$B$31*(H997-inputs!$B$30))</f>
        <v>46486.999999999993</v>
      </c>
      <c r="J997" s="19">
        <f>$H997+(INT(COLUMN(J$1)/2) - 5) * ($A997-$H997)/9</f>
        <v>20000</v>
      </c>
      <c r="K997" s="24">
        <f>MAX(0,I997*(1+inputs!$B$33)-MAX(0,inputs!$B$31*(J997-inputs!$B$30)))</f>
        <v>47184.304999999986</v>
      </c>
      <c r="L997" s="19">
        <f>$H997+(INT(COLUMN(L$1)/2) - 5) * ($A997-$H997)/9</f>
        <v>28833.333333333336</v>
      </c>
      <c r="M997" s="24">
        <f>MAX(0,K997*(1+inputs!$B$33)-MAX(0,inputs!$B$31*(L997-inputs!$B$30)))</f>
        <v>47113.629574999977</v>
      </c>
      <c r="N997" s="19">
        <f>$H997+(INT(COLUMN(N$1)/2) - 5) * ($A997-$H997)/9</f>
        <v>37666.666666666672</v>
      </c>
      <c r="O997" s="24">
        <f>MAX(0,M997*(1+inputs!$B$33)-MAX(0,inputs!$B$31*(N997-inputs!$B$30)))</f>
        <v>46246.894018624967</v>
      </c>
      <c r="P997" s="19">
        <f>$H997+(INT(COLUMN(P$1)/2) - 5) * ($A997-$H997)/9</f>
        <v>46500</v>
      </c>
      <c r="Q997" s="24">
        <f>MAX(0,O997*(1+inputs!$B$33)-MAX(0,inputs!$B$31*(P997-inputs!$B$30)))</f>
        <v>44572.157428904335</v>
      </c>
      <c r="R997" s="19">
        <f>$H997+(INT(COLUMN(R$1)/2) - 5) * ($A997-$H997)/9</f>
        <v>55333.333333333336</v>
      </c>
      <c r="S997" s="24">
        <f>MAX(0,Q997*(1+inputs!$B$33)-MAX(0,inputs!$B$31*(R997-inputs!$B$30)))</f>
        <v>42077.299790337893</v>
      </c>
      <c r="T997" s="19">
        <f>$H997+(INT(COLUMN(T$1)/2) - 5) * ($A997-$H997)/9</f>
        <v>64166.666666666664</v>
      </c>
      <c r="U997" s="24">
        <f>MAX(0,S997*(1+inputs!$B$33)-MAX(0,inputs!$B$31*(T997-inputs!$B$30)))</f>
        <v>38750.019287192954</v>
      </c>
      <c r="V997" s="19">
        <f>$H997+(INT(COLUMN(V$1)/2) - 5) * ($A997-$H997)/9</f>
        <v>73000</v>
      </c>
      <c r="W997" s="24">
        <f>MAX(0,U997*(1+inputs!$B$33)-MAX(0,inputs!$B$31*(V997-inputs!$B$30)))</f>
        <v>34577.829576500844</v>
      </c>
      <c r="X997" s="19">
        <f>$H997+(INT(COLUMN(X$1)/2) - 5) * ($A997-$H997)/9</f>
        <v>81833.333333333343</v>
      </c>
      <c r="Y997" s="24">
        <f>MAX(0,W997*(1+inputs!$B$33)-MAX(0,inputs!$B$31*(X997-inputs!$B$30)))</f>
        <v>29548.05702014835</v>
      </c>
      <c r="Z997" s="19">
        <f>IF(inputs!$B$27="YES",MAX(0,inputs!$B$31*(X997-inputs!$B$30)),0)</f>
        <v>0</v>
      </c>
      <c r="AA997" s="3">
        <f t="shared" si="65"/>
        <v>35848.25</v>
      </c>
      <c r="AB997" s="1">
        <f t="shared" si="66"/>
        <v>0.42</v>
      </c>
      <c r="AC997" s="8">
        <f t="shared" si="63"/>
        <v>63651.75</v>
      </c>
    </row>
    <row r="998" spans="1:29" x14ac:dyDescent="0.2">
      <c r="A998" s="11">
        <f t="shared" si="64"/>
        <v>99600</v>
      </c>
      <c r="B998" s="15">
        <f>inputs!$C$3-MAX(0,MIN((calculations!A998-inputs!$B$8)*0.5,inputs!$C$3))+IF(AND(inputs!$B$23="YES",A998&lt;=inputs!$B$25),inputs!$B$24,0)</f>
        <v>12570</v>
      </c>
      <c r="C998" s="15">
        <f>MAX(0,MIN(A998-B998,inputs!$C$4)*inputs!$B$3)</f>
        <v>7540</v>
      </c>
      <c r="D998" s="16">
        <f>MAX(0,(MIN(A998,inputs!$C$5)-(inputs!$C$4+B998))*inputs!$B$4)</f>
        <v>19732</v>
      </c>
      <c r="E998" s="16">
        <f>MAX(0, (calculations!A998-inputs!$C$5)*inputs!$B$5)</f>
        <v>0</v>
      </c>
      <c r="F998" s="19">
        <f>MAX(0,inputs!$B$13*(MIN(calculations!A998,inputs!$C$14)-inputs!$C$13))+MAX(0,inputs!$B$14*(calculations!A998-inputs!$C$14))</f>
        <v>5981.85</v>
      </c>
      <c r="G998" s="22">
        <f>MAX(MIN((calculations!A998-inputs!$B$21)/10000,100%),0) * inputs!$B$18</f>
        <v>2636.4</v>
      </c>
      <c r="H998" s="24">
        <f>MIN(inputs!$B$32,A998)</f>
        <v>20000</v>
      </c>
      <c r="I998" s="24">
        <f>inputs!$B$29*(1+inputs!$B$33)-MAX(0,inputs!$B$31*(H998-inputs!$B$30))</f>
        <v>46486.999999999993</v>
      </c>
      <c r="J998" s="19">
        <f>$H998+(INT(COLUMN(J$1)/2) - 5) * ($A998-$H998)/9</f>
        <v>20000</v>
      </c>
      <c r="K998" s="24">
        <f>MAX(0,I998*(1+inputs!$B$33)-MAX(0,inputs!$B$31*(J998-inputs!$B$30)))</f>
        <v>47184.304999999986</v>
      </c>
      <c r="L998" s="19">
        <f>$H998+(INT(COLUMN(L$1)/2) - 5) * ($A998-$H998)/9</f>
        <v>28844.444444444445</v>
      </c>
      <c r="M998" s="24">
        <f>MAX(0,K998*(1+inputs!$B$33)-MAX(0,inputs!$B$31*(L998-inputs!$B$30)))</f>
        <v>47112.629574999977</v>
      </c>
      <c r="N998" s="19">
        <f>$H998+(INT(COLUMN(N$1)/2) - 5) * ($A998-$H998)/9</f>
        <v>37688.888888888891</v>
      </c>
      <c r="O998" s="24">
        <f>MAX(0,M998*(1+inputs!$B$33)-MAX(0,inputs!$B$31*(N998-inputs!$B$30)))</f>
        <v>46243.879018624968</v>
      </c>
      <c r="P998" s="19">
        <f>$H998+(INT(COLUMN(P$1)/2) - 5) * ($A998-$H998)/9</f>
        <v>46533.333333333328</v>
      </c>
      <c r="Q998" s="24">
        <f>MAX(0,O998*(1+inputs!$B$33)-MAX(0,inputs!$B$31*(P998-inputs!$B$30)))</f>
        <v>44566.097203904334</v>
      </c>
      <c r="R998" s="19">
        <f>$H998+(INT(COLUMN(R$1)/2) - 5) * ($A998-$H998)/9</f>
        <v>55377.777777777781</v>
      </c>
      <c r="S998" s="24">
        <f>MAX(0,Q998*(1+inputs!$B$33)-MAX(0,inputs!$B$31*(R998-inputs!$B$30)))</f>
        <v>42067.148661962892</v>
      </c>
      <c r="T998" s="19">
        <f>$H998+(INT(COLUMN(T$1)/2) - 5) * ($A998-$H998)/9</f>
        <v>64222.222222222219</v>
      </c>
      <c r="U998" s="24">
        <f>MAX(0,S998*(1+inputs!$B$33)-MAX(0,inputs!$B$31*(T998-inputs!$B$30)))</f>
        <v>38734.715891892331</v>
      </c>
      <c r="V998" s="19">
        <f>$H998+(INT(COLUMN(V$1)/2) - 5) * ($A998-$H998)/9</f>
        <v>73066.666666666657</v>
      </c>
      <c r="W998" s="24">
        <f>MAX(0,U998*(1+inputs!$B$33)-MAX(0,inputs!$B$31*(V998-inputs!$B$30)))</f>
        <v>34556.296630270706</v>
      </c>
      <c r="X998" s="19">
        <f>$H998+(INT(COLUMN(X$1)/2) - 5) * ($A998-$H998)/9</f>
        <v>81911.111111111109</v>
      </c>
      <c r="Y998" s="24">
        <f>MAX(0,W998*(1+inputs!$B$33)-MAX(0,inputs!$B$31*(X998-inputs!$B$30)))</f>
        <v>29519.201079724768</v>
      </c>
      <c r="Z998" s="19">
        <f>IF(inputs!$B$27="YES",MAX(0,inputs!$B$31*(X998-inputs!$B$30)),0)</f>
        <v>0</v>
      </c>
      <c r="AA998" s="3">
        <f t="shared" si="65"/>
        <v>35890.25</v>
      </c>
      <c r="AB998" s="1">
        <f t="shared" si="66"/>
        <v>0.42</v>
      </c>
      <c r="AC998" s="8">
        <f t="shared" si="63"/>
        <v>63709.75</v>
      </c>
    </row>
    <row r="999" spans="1:29" x14ac:dyDescent="0.2">
      <c r="A999" s="11">
        <f t="shared" si="64"/>
        <v>99700</v>
      </c>
      <c r="B999" s="15">
        <f>inputs!$C$3-MAX(0,MIN((calculations!A999-inputs!$B$8)*0.5,inputs!$C$3))+IF(AND(inputs!$B$23="YES",A999&lt;=inputs!$B$25),inputs!$B$24,0)</f>
        <v>12570</v>
      </c>
      <c r="C999" s="15">
        <f>MAX(0,MIN(A999-B999,inputs!$C$4)*inputs!$B$3)</f>
        <v>7540</v>
      </c>
      <c r="D999" s="16">
        <f>MAX(0,(MIN(A999,inputs!$C$5)-(inputs!$C$4+B999))*inputs!$B$4)</f>
        <v>19772</v>
      </c>
      <c r="E999" s="16">
        <f>MAX(0, (calculations!A999-inputs!$C$5)*inputs!$B$5)</f>
        <v>0</v>
      </c>
      <c r="F999" s="19">
        <f>MAX(0,inputs!$B$13*(MIN(calculations!A999,inputs!$C$14)-inputs!$C$13))+MAX(0,inputs!$B$14*(calculations!A999-inputs!$C$14))</f>
        <v>5983.85</v>
      </c>
      <c r="G999" s="22">
        <f>MAX(MIN((calculations!A999-inputs!$B$21)/10000,100%),0) * inputs!$B$18</f>
        <v>2636.4</v>
      </c>
      <c r="H999" s="24">
        <f>MIN(inputs!$B$32,A999)</f>
        <v>20000</v>
      </c>
      <c r="I999" s="24">
        <f>inputs!$B$29*(1+inputs!$B$33)-MAX(0,inputs!$B$31*(H999-inputs!$B$30))</f>
        <v>46486.999999999993</v>
      </c>
      <c r="J999" s="19">
        <f>$H999+(INT(COLUMN(J$1)/2) - 5) * ($A999-$H999)/9</f>
        <v>20000</v>
      </c>
      <c r="K999" s="24">
        <f>MAX(0,I999*(1+inputs!$B$33)-MAX(0,inputs!$B$31*(J999-inputs!$B$30)))</f>
        <v>47184.304999999986</v>
      </c>
      <c r="L999" s="19">
        <f>$H999+(INT(COLUMN(L$1)/2) - 5) * ($A999-$H999)/9</f>
        <v>28855.555555555555</v>
      </c>
      <c r="M999" s="24">
        <f>MAX(0,K999*(1+inputs!$B$33)-MAX(0,inputs!$B$31*(L999-inputs!$B$30)))</f>
        <v>47111.629574999977</v>
      </c>
      <c r="N999" s="19">
        <f>$H999+(INT(COLUMN(N$1)/2) - 5) * ($A999-$H999)/9</f>
        <v>37711.111111111109</v>
      </c>
      <c r="O999" s="24">
        <f>MAX(0,M999*(1+inputs!$B$33)-MAX(0,inputs!$B$31*(N999-inputs!$B$30)))</f>
        <v>46240.864018624969</v>
      </c>
      <c r="P999" s="19">
        <f>$H999+(INT(COLUMN(P$1)/2) - 5) * ($A999-$H999)/9</f>
        <v>46566.666666666672</v>
      </c>
      <c r="Q999" s="24">
        <f>MAX(0,O999*(1+inputs!$B$33)-MAX(0,inputs!$B$31*(P999-inputs!$B$30)))</f>
        <v>44560.03697890434</v>
      </c>
      <c r="R999" s="19">
        <f>$H999+(INT(COLUMN(R$1)/2) - 5) * ($A999-$H999)/9</f>
        <v>55422.222222222219</v>
      </c>
      <c r="S999" s="24">
        <f>MAX(0,Q999*(1+inputs!$B$33)-MAX(0,inputs!$B$31*(R999-inputs!$B$30)))</f>
        <v>42056.997533587899</v>
      </c>
      <c r="T999" s="19">
        <f>$H999+(INT(COLUMN(T$1)/2) - 5) * ($A999-$H999)/9</f>
        <v>64277.777777777781</v>
      </c>
      <c r="U999" s="24">
        <f>MAX(0,S999*(1+inputs!$B$33)-MAX(0,inputs!$B$31*(T999-inputs!$B$30)))</f>
        <v>38719.412496591714</v>
      </c>
      <c r="V999" s="19">
        <f>$H999+(INT(COLUMN(V$1)/2) - 5) * ($A999-$H999)/9</f>
        <v>73133.333333333343</v>
      </c>
      <c r="W999" s="24">
        <f>MAX(0,U999*(1+inputs!$B$33)-MAX(0,inputs!$B$31*(V999-inputs!$B$30)))</f>
        <v>34534.763684040583</v>
      </c>
      <c r="X999" s="19">
        <f>$H999+(INT(COLUMN(X$1)/2) - 5) * ($A999-$H999)/9</f>
        <v>81988.888888888891</v>
      </c>
      <c r="Y999" s="24">
        <f>MAX(0,W999*(1+inputs!$B$33)-MAX(0,inputs!$B$31*(X999-inputs!$B$30)))</f>
        <v>29490.345139301189</v>
      </c>
      <c r="Z999" s="19">
        <f>IF(inputs!$B$27="YES",MAX(0,inputs!$B$31*(X999-inputs!$B$30)),0)</f>
        <v>0</v>
      </c>
      <c r="AA999" s="3">
        <f t="shared" si="65"/>
        <v>35932.25</v>
      </c>
      <c r="AB999" s="1">
        <f t="shared" si="66"/>
        <v>0.42</v>
      </c>
      <c r="AC999" s="8">
        <f t="shared" si="63"/>
        <v>63767.75</v>
      </c>
    </row>
    <row r="1000" spans="1:29" x14ac:dyDescent="0.2">
      <c r="A1000" s="11">
        <f t="shared" si="64"/>
        <v>99800</v>
      </c>
      <c r="B1000" s="15">
        <f>inputs!$C$3-MAX(0,MIN((calculations!A1000-inputs!$B$8)*0.5,inputs!$C$3))+IF(AND(inputs!$B$23="YES",A1000&lt;=inputs!$B$25),inputs!$B$24,0)</f>
        <v>12570</v>
      </c>
      <c r="C1000" s="15">
        <f>MAX(0,MIN(A1000-B1000,inputs!$C$4)*inputs!$B$3)</f>
        <v>7540</v>
      </c>
      <c r="D1000" s="16">
        <f>MAX(0,(MIN(A1000,inputs!$C$5)-(inputs!$C$4+B1000))*inputs!$B$4)</f>
        <v>19812</v>
      </c>
      <c r="E1000" s="16">
        <f>MAX(0, (calculations!A1000-inputs!$C$5)*inputs!$B$5)</f>
        <v>0</v>
      </c>
      <c r="F1000" s="19">
        <f>MAX(0,inputs!$B$13*(MIN(calculations!A1000,inputs!$C$14)-inputs!$C$13))+MAX(0,inputs!$B$14*(calculations!A1000-inputs!$C$14))</f>
        <v>5985.85</v>
      </c>
      <c r="G1000" s="22">
        <f>MAX(MIN((calculations!A1000-inputs!$B$21)/10000,100%),0) * inputs!$B$18</f>
        <v>2636.4</v>
      </c>
      <c r="H1000" s="24">
        <f>MIN(inputs!$B$32,A1000)</f>
        <v>20000</v>
      </c>
      <c r="I1000" s="24">
        <f>inputs!$B$29*(1+inputs!$B$33)-MAX(0,inputs!$B$31*(H1000-inputs!$B$30))</f>
        <v>46486.999999999993</v>
      </c>
      <c r="J1000" s="19">
        <f>$H1000+(INT(COLUMN(J$1)/2) - 5) * ($A1000-$H1000)/9</f>
        <v>20000</v>
      </c>
      <c r="K1000" s="24">
        <f>MAX(0,I1000*(1+inputs!$B$33)-MAX(0,inputs!$B$31*(J1000-inputs!$B$30)))</f>
        <v>47184.304999999986</v>
      </c>
      <c r="L1000" s="19">
        <f>$H1000+(INT(COLUMN(L$1)/2) - 5) * ($A1000-$H1000)/9</f>
        <v>28866.666666666664</v>
      </c>
      <c r="M1000" s="24">
        <f>MAX(0,K1000*(1+inputs!$B$33)-MAX(0,inputs!$B$31*(L1000-inputs!$B$30)))</f>
        <v>47110.629574999977</v>
      </c>
      <c r="N1000" s="19">
        <f>$H1000+(INT(COLUMN(N$1)/2) - 5) * ($A1000-$H1000)/9</f>
        <v>37733.333333333328</v>
      </c>
      <c r="O1000" s="24">
        <f>MAX(0,M1000*(1+inputs!$B$33)-MAX(0,inputs!$B$31*(N1000-inputs!$B$30)))</f>
        <v>46237.849018624969</v>
      </c>
      <c r="P1000" s="19">
        <f>$H1000+(INT(COLUMN(P$1)/2) - 5) * ($A1000-$H1000)/9</f>
        <v>46600</v>
      </c>
      <c r="Q1000" s="24">
        <f>MAX(0,O1000*(1+inputs!$B$33)-MAX(0,inputs!$B$31*(P1000-inputs!$B$30)))</f>
        <v>44553.976753904339</v>
      </c>
      <c r="R1000" s="19">
        <f>$H1000+(INT(COLUMN(R$1)/2) - 5) * ($A1000-$H1000)/9</f>
        <v>55466.666666666664</v>
      </c>
      <c r="S1000" s="24">
        <f>MAX(0,Q1000*(1+inputs!$B$33)-MAX(0,inputs!$B$31*(R1000-inputs!$B$30)))</f>
        <v>42046.846405212898</v>
      </c>
      <c r="T1000" s="19">
        <f>$H1000+(INT(COLUMN(T$1)/2) - 5) * ($A1000-$H1000)/9</f>
        <v>64333.333333333336</v>
      </c>
      <c r="U1000" s="24">
        <f>MAX(0,S1000*(1+inputs!$B$33)-MAX(0,inputs!$B$31*(T1000-inputs!$B$30)))</f>
        <v>38704.109101291084</v>
      </c>
      <c r="V1000" s="19">
        <f>$H1000+(INT(COLUMN(V$1)/2) - 5) * ($A1000-$H1000)/9</f>
        <v>73200</v>
      </c>
      <c r="W1000" s="24">
        <f>MAX(0,U1000*(1+inputs!$B$33)-MAX(0,inputs!$B$31*(V1000-inputs!$B$30)))</f>
        <v>34513.230737810445</v>
      </c>
      <c r="X1000" s="19">
        <f>$H1000+(INT(COLUMN(X$1)/2) - 5) * ($A1000-$H1000)/9</f>
        <v>82066.666666666657</v>
      </c>
      <c r="Y1000" s="24">
        <f>MAX(0,W1000*(1+inputs!$B$33)-MAX(0,inputs!$B$31*(X1000-inputs!$B$30)))</f>
        <v>29461.489198877596</v>
      </c>
      <c r="Z1000" s="19">
        <f>IF(inputs!$B$27="YES",MAX(0,inputs!$B$31*(X1000-inputs!$B$30)),0)</f>
        <v>0</v>
      </c>
      <c r="AA1000" s="3">
        <f t="shared" si="65"/>
        <v>35974.25</v>
      </c>
      <c r="AB1000" s="1">
        <f t="shared" si="66"/>
        <v>0.42</v>
      </c>
      <c r="AC1000" s="8">
        <f t="shared" si="63"/>
        <v>63825.75</v>
      </c>
    </row>
    <row r="1001" spans="1:29" x14ac:dyDescent="0.2">
      <c r="A1001" s="11">
        <f t="shared" si="64"/>
        <v>99900</v>
      </c>
      <c r="B1001" s="15">
        <f>inputs!$C$3-MAX(0,MIN((calculations!A1001-inputs!$B$8)*0.5,inputs!$C$3))+IF(AND(inputs!$B$23="YES",A1001&lt;=inputs!$B$25),inputs!$B$24,0)</f>
        <v>12570</v>
      </c>
      <c r="C1001" s="15">
        <f>MAX(0,MIN(A1001-B1001,inputs!$C$4)*inputs!$B$3)</f>
        <v>7540</v>
      </c>
      <c r="D1001" s="16">
        <f>MAX(0,(MIN(A1001,inputs!$C$5)-(inputs!$C$4+B1001))*inputs!$B$4)</f>
        <v>19852</v>
      </c>
      <c r="E1001" s="16">
        <f>MAX(0, (calculations!A1001-inputs!$C$5)*inputs!$B$5)</f>
        <v>0</v>
      </c>
      <c r="F1001" s="19">
        <f>MAX(0,inputs!$B$13*(MIN(calculations!A1001,inputs!$C$14)-inputs!$C$13))+MAX(0,inputs!$B$14*(calculations!A1001-inputs!$C$14))</f>
        <v>5987.85</v>
      </c>
      <c r="G1001" s="22">
        <f>MAX(MIN((calculations!A1001-inputs!$B$21)/10000,100%),0) * inputs!$B$18</f>
        <v>2636.4</v>
      </c>
      <c r="H1001" s="24">
        <f>MIN(inputs!$B$32,A1001)</f>
        <v>20000</v>
      </c>
      <c r="I1001" s="24">
        <f>inputs!$B$29*(1+inputs!$B$33)-MAX(0,inputs!$B$31*(H1001-inputs!$B$30))</f>
        <v>46486.999999999993</v>
      </c>
      <c r="J1001" s="19">
        <f>$H1001+(INT(COLUMN(J$1)/2) - 5) * ($A1001-$H1001)/9</f>
        <v>20000</v>
      </c>
      <c r="K1001" s="24">
        <f>MAX(0,I1001*(1+inputs!$B$33)-MAX(0,inputs!$B$31*(J1001-inputs!$B$30)))</f>
        <v>47184.304999999986</v>
      </c>
      <c r="L1001" s="19">
        <f>$H1001+(INT(COLUMN(L$1)/2) - 5) * ($A1001-$H1001)/9</f>
        <v>28877.777777777777</v>
      </c>
      <c r="M1001" s="24">
        <f>MAX(0,K1001*(1+inputs!$B$33)-MAX(0,inputs!$B$31*(L1001-inputs!$B$30)))</f>
        <v>47109.629574999977</v>
      </c>
      <c r="N1001" s="19">
        <f>$H1001+(INT(COLUMN(N$1)/2) - 5) * ($A1001-$H1001)/9</f>
        <v>37755.555555555555</v>
      </c>
      <c r="O1001" s="24">
        <f>MAX(0,M1001*(1+inputs!$B$33)-MAX(0,inputs!$B$31*(N1001-inputs!$B$30)))</f>
        <v>46234.83401862497</v>
      </c>
      <c r="P1001" s="19">
        <f>$H1001+(INT(COLUMN(P$1)/2) - 5) * ($A1001-$H1001)/9</f>
        <v>46633.333333333328</v>
      </c>
      <c r="Q1001" s="24">
        <f>MAX(0,O1001*(1+inputs!$B$33)-MAX(0,inputs!$B$31*(P1001-inputs!$B$30)))</f>
        <v>44547.916528904338</v>
      </c>
      <c r="R1001" s="19">
        <f>$H1001+(INT(COLUMN(R$1)/2) - 5) * ($A1001-$H1001)/9</f>
        <v>55511.111111111109</v>
      </c>
      <c r="S1001" s="24">
        <f>MAX(0,Q1001*(1+inputs!$B$33)-MAX(0,inputs!$B$31*(R1001-inputs!$B$30)))</f>
        <v>42036.695276837898</v>
      </c>
      <c r="T1001" s="19">
        <f>$H1001+(INT(COLUMN(T$1)/2) - 5) * ($A1001-$H1001)/9</f>
        <v>64388.888888888891</v>
      </c>
      <c r="U1001" s="24">
        <f>MAX(0,S1001*(1+inputs!$B$33)-MAX(0,inputs!$B$31*(T1001-inputs!$B$30)))</f>
        <v>38688.80570599046</v>
      </c>
      <c r="V1001" s="19">
        <f>$H1001+(INT(COLUMN(V$1)/2) - 5) * ($A1001-$H1001)/9</f>
        <v>73266.666666666657</v>
      </c>
      <c r="W1001" s="24">
        <f>MAX(0,U1001*(1+inputs!$B$33)-MAX(0,inputs!$B$31*(V1001-inputs!$B$30)))</f>
        <v>34491.697791580315</v>
      </c>
      <c r="X1001" s="19">
        <f>$H1001+(INT(COLUMN(X$1)/2) - 5) * ($A1001-$H1001)/9</f>
        <v>82144.444444444438</v>
      </c>
      <c r="Y1001" s="24">
        <f>MAX(0,W1001*(1+inputs!$B$33)-MAX(0,inputs!$B$31*(X1001-inputs!$B$30)))</f>
        <v>29432.633258454018</v>
      </c>
      <c r="Z1001" s="19">
        <f>IF(inputs!$B$27="YES",MAX(0,inputs!$B$31*(X1001-inputs!$B$30)),0)</f>
        <v>0</v>
      </c>
      <c r="AA1001" s="3">
        <f t="shared" si="65"/>
        <v>36016.25</v>
      </c>
      <c r="AB1001" s="1">
        <f t="shared" si="66"/>
        <v>0.42</v>
      </c>
      <c r="AC1001" s="8">
        <f t="shared" si="63"/>
        <v>63883.75</v>
      </c>
    </row>
    <row r="1002" spans="1:29" x14ac:dyDescent="0.2">
      <c r="A1002" s="11">
        <f t="shared" si="64"/>
        <v>100000</v>
      </c>
      <c r="B1002" s="15">
        <f>inputs!$C$3-MAX(0,MIN((calculations!A1002-inputs!$B$8)*0.5,inputs!$C$3))+IF(AND(inputs!$B$23="YES",A1002&lt;=inputs!$B$25),inputs!$B$24,0)</f>
        <v>12570</v>
      </c>
      <c r="C1002" s="15">
        <f>MAX(0,MIN(A1002-B1002,inputs!$C$4)*inputs!$B$3)</f>
        <v>7540</v>
      </c>
      <c r="D1002" s="16">
        <f>MAX(0,(MIN(A1002,inputs!$C$5)-(inputs!$C$4+B1002))*inputs!$B$4)</f>
        <v>19892</v>
      </c>
      <c r="E1002" s="16">
        <f>MAX(0, (calculations!A1002-inputs!$C$5)*inputs!$B$5)</f>
        <v>0</v>
      </c>
      <c r="F1002" s="19">
        <f>MAX(0,inputs!$B$13*(MIN(calculations!A1002,inputs!$C$14)-inputs!$C$13))+MAX(0,inputs!$B$14*(calculations!A1002-inputs!$C$14))</f>
        <v>5989.85</v>
      </c>
      <c r="G1002" s="22">
        <f>MAX(MIN((calculations!A1002-inputs!$B$21)/10000,100%),0) * inputs!$B$18</f>
        <v>2636.4</v>
      </c>
      <c r="H1002" s="24">
        <f>MIN(inputs!$B$32,A1002)</f>
        <v>20000</v>
      </c>
      <c r="I1002" s="24">
        <f>inputs!$B$29*(1+inputs!$B$33)-MAX(0,inputs!$B$31*(H1002-inputs!$B$30))</f>
        <v>46486.999999999993</v>
      </c>
      <c r="J1002" s="19">
        <f>$H1002+(INT(COLUMN(J$1)/2) - 5) * ($A1002-$H1002)/9</f>
        <v>20000</v>
      </c>
      <c r="K1002" s="24">
        <f>MAX(0,I1002*(1+inputs!$B$33)-MAX(0,inputs!$B$31*(J1002-inputs!$B$30)))</f>
        <v>47184.304999999986</v>
      </c>
      <c r="L1002" s="19">
        <f>$H1002+(INT(COLUMN(L$1)/2) - 5) * ($A1002-$H1002)/9</f>
        <v>28888.888888888891</v>
      </c>
      <c r="M1002" s="24">
        <f>MAX(0,K1002*(1+inputs!$B$33)-MAX(0,inputs!$B$31*(L1002-inputs!$B$30)))</f>
        <v>47108.629574999977</v>
      </c>
      <c r="N1002" s="19">
        <f>$H1002+(INT(COLUMN(N$1)/2) - 5) * ($A1002-$H1002)/9</f>
        <v>37777.777777777781</v>
      </c>
      <c r="O1002" s="24">
        <f>MAX(0,M1002*(1+inputs!$B$33)-MAX(0,inputs!$B$31*(N1002-inputs!$B$30)))</f>
        <v>46231.81901862497</v>
      </c>
      <c r="P1002" s="19">
        <f>$H1002+(INT(COLUMN(P$1)/2) - 5) * ($A1002-$H1002)/9</f>
        <v>46666.666666666672</v>
      </c>
      <c r="Q1002" s="24">
        <f>MAX(0,O1002*(1+inputs!$B$33)-MAX(0,inputs!$B$31*(P1002-inputs!$B$30)))</f>
        <v>44541.856303904337</v>
      </c>
      <c r="R1002" s="19">
        <f>$H1002+(INT(COLUMN(R$1)/2) - 5) * ($A1002-$H1002)/9</f>
        <v>55555.555555555555</v>
      </c>
      <c r="S1002" s="24">
        <f>MAX(0,Q1002*(1+inputs!$B$33)-MAX(0,inputs!$B$31*(R1002-inputs!$B$30)))</f>
        <v>42026.544148462897</v>
      </c>
      <c r="T1002" s="19">
        <f>$H1002+(INT(COLUMN(T$1)/2) - 5) * ($A1002-$H1002)/9</f>
        <v>64444.444444444445</v>
      </c>
      <c r="U1002" s="24">
        <f>MAX(0,S1002*(1+inputs!$B$33)-MAX(0,inputs!$B$31*(T1002-inputs!$B$30)))</f>
        <v>38673.502310689837</v>
      </c>
      <c r="V1002" s="19">
        <f>$H1002+(INT(COLUMN(V$1)/2) - 5) * ($A1002-$H1002)/9</f>
        <v>73333.333333333343</v>
      </c>
      <c r="W1002" s="24">
        <f>MAX(0,U1002*(1+inputs!$B$33)-MAX(0,inputs!$B$31*(V1002-inputs!$B$30)))</f>
        <v>34470.164845350177</v>
      </c>
      <c r="X1002" s="19">
        <f>$H1002+(INT(COLUMN(X$1)/2) - 5) * ($A1002-$H1002)/9</f>
        <v>82222.222222222219</v>
      </c>
      <c r="Y1002" s="24">
        <f>MAX(0,W1002*(1+inputs!$B$33)-MAX(0,inputs!$B$31*(X1002-inputs!$B$30)))</f>
        <v>29403.777318030425</v>
      </c>
      <c r="Z1002" s="19">
        <f>IF(inputs!$B$27="YES",MAX(0,inputs!$B$31*(X1002-inputs!$B$30)),0)</f>
        <v>0</v>
      </c>
      <c r="AA1002" s="3">
        <f t="shared" si="65"/>
        <v>36058.25</v>
      </c>
      <c r="AB1002" s="1">
        <f t="shared" si="66"/>
        <v>0.62</v>
      </c>
      <c r="AC1002" s="8">
        <f t="shared" si="63"/>
        <v>63941.75</v>
      </c>
    </row>
    <row r="1003" spans="1:29" x14ac:dyDescent="0.2">
      <c r="A1003" s="11">
        <f t="shared" si="64"/>
        <v>100100</v>
      </c>
      <c r="B1003" s="15">
        <f>inputs!$C$3-MAX(0,MIN((calculations!A1003-inputs!$B$8)*0.5,inputs!$C$3))+IF(AND(inputs!$B$23="YES",A1003&lt;=inputs!$B$25),inputs!$B$24,0)</f>
        <v>12520</v>
      </c>
      <c r="C1003" s="15">
        <f>MAX(0,MIN(A1003-B1003,inputs!$C$4)*inputs!$B$3)</f>
        <v>7540</v>
      </c>
      <c r="D1003" s="16">
        <f>MAX(0,(MIN(A1003,inputs!$C$5)-(inputs!$C$4+B1003))*inputs!$B$4)</f>
        <v>19952</v>
      </c>
      <c r="E1003" s="16">
        <f>MAX(0, (calculations!A1003-inputs!$C$5)*inputs!$B$5)</f>
        <v>0</v>
      </c>
      <c r="F1003" s="19">
        <f>MAX(0,inputs!$B$13*(MIN(calculations!A1003,inputs!$C$14)-inputs!$C$13))+MAX(0,inputs!$B$14*(calculations!A1003-inputs!$C$14))</f>
        <v>5991.85</v>
      </c>
      <c r="G1003" s="22">
        <f>MAX(MIN((calculations!A1003-inputs!$B$21)/10000,100%),0) * inputs!$B$18</f>
        <v>2636.4</v>
      </c>
      <c r="H1003" s="24">
        <f>MIN(inputs!$B$32,A1003)</f>
        <v>20000</v>
      </c>
      <c r="I1003" s="24">
        <f>inputs!$B$29*(1+inputs!$B$33)-MAX(0,inputs!$B$31*(H1003-inputs!$B$30))</f>
        <v>46486.999999999993</v>
      </c>
      <c r="J1003" s="19">
        <f>$H1003+(INT(COLUMN(J$1)/2) - 5) * ($A1003-$H1003)/9</f>
        <v>20000</v>
      </c>
      <c r="K1003" s="24">
        <f>MAX(0,I1003*(1+inputs!$B$33)-MAX(0,inputs!$B$31*(J1003-inputs!$B$30)))</f>
        <v>47184.304999999986</v>
      </c>
      <c r="L1003" s="19">
        <f>$H1003+(INT(COLUMN(L$1)/2) - 5) * ($A1003-$H1003)/9</f>
        <v>28900</v>
      </c>
      <c r="M1003" s="24">
        <f>MAX(0,K1003*(1+inputs!$B$33)-MAX(0,inputs!$B$31*(L1003-inputs!$B$30)))</f>
        <v>47107.629574999977</v>
      </c>
      <c r="N1003" s="19">
        <f>$H1003+(INT(COLUMN(N$1)/2) - 5) * ($A1003-$H1003)/9</f>
        <v>37800</v>
      </c>
      <c r="O1003" s="24">
        <f>MAX(0,M1003*(1+inputs!$B$33)-MAX(0,inputs!$B$31*(N1003-inputs!$B$30)))</f>
        <v>46228.804018624971</v>
      </c>
      <c r="P1003" s="19">
        <f>$H1003+(INT(COLUMN(P$1)/2) - 5) * ($A1003-$H1003)/9</f>
        <v>46700</v>
      </c>
      <c r="Q1003" s="24">
        <f>MAX(0,O1003*(1+inputs!$B$33)-MAX(0,inputs!$B$31*(P1003-inputs!$B$30)))</f>
        <v>44535.796078904335</v>
      </c>
      <c r="R1003" s="19">
        <f>$H1003+(INT(COLUMN(R$1)/2) - 5) * ($A1003-$H1003)/9</f>
        <v>55600</v>
      </c>
      <c r="S1003" s="24">
        <f>MAX(0,Q1003*(1+inputs!$B$33)-MAX(0,inputs!$B$31*(R1003-inputs!$B$30)))</f>
        <v>42016.393020087897</v>
      </c>
      <c r="T1003" s="19">
        <f>$H1003+(INT(COLUMN(T$1)/2) - 5) * ($A1003-$H1003)/9</f>
        <v>64500</v>
      </c>
      <c r="U1003" s="24">
        <f>MAX(0,S1003*(1+inputs!$B$33)-MAX(0,inputs!$B$31*(T1003-inputs!$B$30)))</f>
        <v>38658.198915389206</v>
      </c>
      <c r="V1003" s="19">
        <f>$H1003+(INT(COLUMN(V$1)/2) - 5) * ($A1003-$H1003)/9</f>
        <v>73400</v>
      </c>
      <c r="W1003" s="24">
        <f>MAX(0,U1003*(1+inputs!$B$33)-MAX(0,inputs!$B$31*(V1003-inputs!$B$30)))</f>
        <v>34448.631899120039</v>
      </c>
      <c r="X1003" s="19">
        <f>$H1003+(INT(COLUMN(X$1)/2) - 5) * ($A1003-$H1003)/9</f>
        <v>82300</v>
      </c>
      <c r="Y1003" s="24">
        <f>MAX(0,W1003*(1+inputs!$B$33)-MAX(0,inputs!$B$31*(X1003-inputs!$B$30)))</f>
        <v>29374.921377606839</v>
      </c>
      <c r="Z1003" s="19">
        <f>IF(inputs!$B$27="YES",MAX(0,inputs!$B$31*(X1003-inputs!$B$30)),0)</f>
        <v>0</v>
      </c>
      <c r="AA1003" s="3">
        <f t="shared" si="65"/>
        <v>36120.25</v>
      </c>
      <c r="AB1003" s="1">
        <f t="shared" si="66"/>
        <v>0.62</v>
      </c>
      <c r="AC1003" s="8">
        <f t="shared" si="63"/>
        <v>63979.75</v>
      </c>
    </row>
    <row r="1004" spans="1:29" x14ac:dyDescent="0.2">
      <c r="A1004" s="11">
        <f t="shared" si="64"/>
        <v>100200</v>
      </c>
      <c r="B1004" s="15">
        <f>inputs!$C$3-MAX(0,MIN((calculations!A1004-inputs!$B$8)*0.5,inputs!$C$3))+IF(AND(inputs!$B$23="YES",A1004&lt;=inputs!$B$25),inputs!$B$24,0)</f>
        <v>12470</v>
      </c>
      <c r="C1004" s="15">
        <f>MAX(0,MIN(A1004-B1004,inputs!$C$4)*inputs!$B$3)</f>
        <v>7540</v>
      </c>
      <c r="D1004" s="16">
        <f>MAX(0,(MIN(A1004,inputs!$C$5)-(inputs!$C$4+B1004))*inputs!$B$4)</f>
        <v>20012</v>
      </c>
      <c r="E1004" s="16">
        <f>MAX(0, (calculations!A1004-inputs!$C$5)*inputs!$B$5)</f>
        <v>0</v>
      </c>
      <c r="F1004" s="19">
        <f>MAX(0,inputs!$B$13*(MIN(calculations!A1004,inputs!$C$14)-inputs!$C$13))+MAX(0,inputs!$B$14*(calculations!A1004-inputs!$C$14))</f>
        <v>5993.85</v>
      </c>
      <c r="G1004" s="22">
        <f>MAX(MIN((calculations!A1004-inputs!$B$21)/10000,100%),0) * inputs!$B$18</f>
        <v>2636.4</v>
      </c>
      <c r="H1004" s="24">
        <f>MIN(inputs!$B$32,A1004)</f>
        <v>20000</v>
      </c>
      <c r="I1004" s="24">
        <f>inputs!$B$29*(1+inputs!$B$33)-MAX(0,inputs!$B$31*(H1004-inputs!$B$30))</f>
        <v>46486.999999999993</v>
      </c>
      <c r="J1004" s="19">
        <f>$H1004+(INT(COLUMN(J$1)/2) - 5) * ($A1004-$H1004)/9</f>
        <v>20000</v>
      </c>
      <c r="K1004" s="24">
        <f>MAX(0,I1004*(1+inputs!$B$33)-MAX(0,inputs!$B$31*(J1004-inputs!$B$30)))</f>
        <v>47184.304999999986</v>
      </c>
      <c r="L1004" s="19">
        <f>$H1004+(INT(COLUMN(L$1)/2) - 5) * ($A1004-$H1004)/9</f>
        <v>28911.111111111109</v>
      </c>
      <c r="M1004" s="24">
        <f>MAX(0,K1004*(1+inputs!$B$33)-MAX(0,inputs!$B$31*(L1004-inputs!$B$30)))</f>
        <v>47106.629574999977</v>
      </c>
      <c r="N1004" s="19">
        <f>$H1004+(INT(COLUMN(N$1)/2) - 5) * ($A1004-$H1004)/9</f>
        <v>37822.222222222219</v>
      </c>
      <c r="O1004" s="24">
        <f>MAX(0,M1004*(1+inputs!$B$33)-MAX(0,inputs!$B$31*(N1004-inputs!$B$30)))</f>
        <v>46225.789018624972</v>
      </c>
      <c r="P1004" s="19">
        <f>$H1004+(INT(COLUMN(P$1)/2) - 5) * ($A1004-$H1004)/9</f>
        <v>46733.333333333328</v>
      </c>
      <c r="Q1004" s="24">
        <f>MAX(0,O1004*(1+inputs!$B$33)-MAX(0,inputs!$B$31*(P1004-inputs!$B$30)))</f>
        <v>44529.735853904342</v>
      </c>
      <c r="R1004" s="19">
        <f>$H1004+(INT(COLUMN(R$1)/2) - 5) * ($A1004-$H1004)/9</f>
        <v>55644.444444444445</v>
      </c>
      <c r="S1004" s="24">
        <f>MAX(0,Q1004*(1+inputs!$B$33)-MAX(0,inputs!$B$31*(R1004-inputs!$B$30)))</f>
        <v>42006.241891712903</v>
      </c>
      <c r="T1004" s="19">
        <f>$H1004+(INT(COLUMN(T$1)/2) - 5) * ($A1004-$H1004)/9</f>
        <v>64555.555555555555</v>
      </c>
      <c r="U1004" s="24">
        <f>MAX(0,S1004*(1+inputs!$B$33)-MAX(0,inputs!$B$31*(T1004-inputs!$B$30)))</f>
        <v>38642.89552008859</v>
      </c>
      <c r="V1004" s="19">
        <f>$H1004+(INT(COLUMN(V$1)/2) - 5) * ($A1004-$H1004)/9</f>
        <v>73466.666666666657</v>
      </c>
      <c r="W1004" s="24">
        <f>MAX(0,U1004*(1+inputs!$B$33)-MAX(0,inputs!$B$31*(V1004-inputs!$B$30)))</f>
        <v>34427.098952889923</v>
      </c>
      <c r="X1004" s="19">
        <f>$H1004+(INT(COLUMN(X$1)/2) - 5) * ($A1004-$H1004)/9</f>
        <v>82377.777777777781</v>
      </c>
      <c r="Y1004" s="24">
        <f>MAX(0,W1004*(1+inputs!$B$33)-MAX(0,inputs!$B$31*(X1004-inputs!$B$30)))</f>
        <v>29346.065437183264</v>
      </c>
      <c r="Z1004" s="19">
        <f>IF(inputs!$B$27="YES",MAX(0,inputs!$B$31*(X1004-inputs!$B$30)),0)</f>
        <v>0</v>
      </c>
      <c r="AA1004" s="3">
        <f t="shared" si="65"/>
        <v>36182.25</v>
      </c>
      <c r="AB1004" s="1">
        <f t="shared" si="66"/>
        <v>0.62</v>
      </c>
      <c r="AC1004" s="8">
        <f t="shared" si="63"/>
        <v>64017.75</v>
      </c>
    </row>
    <row r="1005" spans="1:29" x14ac:dyDescent="0.2">
      <c r="A1005" s="11">
        <f t="shared" si="64"/>
        <v>100300</v>
      </c>
      <c r="B1005" s="15">
        <f>inputs!$C$3-MAX(0,MIN((calculations!A1005-inputs!$B$8)*0.5,inputs!$C$3))+IF(AND(inputs!$B$23="YES",A1005&lt;=inputs!$B$25),inputs!$B$24,0)</f>
        <v>12420</v>
      </c>
      <c r="C1005" s="15">
        <f>MAX(0,MIN(A1005-B1005,inputs!$C$4)*inputs!$B$3)</f>
        <v>7540</v>
      </c>
      <c r="D1005" s="16">
        <f>MAX(0,(MIN(A1005,inputs!$C$5)-(inputs!$C$4+B1005))*inputs!$B$4)</f>
        <v>20072</v>
      </c>
      <c r="E1005" s="16">
        <f>MAX(0, (calculations!A1005-inputs!$C$5)*inputs!$B$5)</f>
        <v>0</v>
      </c>
      <c r="F1005" s="19">
        <f>MAX(0,inputs!$B$13*(MIN(calculations!A1005,inputs!$C$14)-inputs!$C$13))+MAX(0,inputs!$B$14*(calculations!A1005-inputs!$C$14))</f>
        <v>5995.85</v>
      </c>
      <c r="G1005" s="22">
        <f>MAX(MIN((calculations!A1005-inputs!$B$21)/10000,100%),0) * inputs!$B$18</f>
        <v>2636.4</v>
      </c>
      <c r="H1005" s="24">
        <f>MIN(inputs!$B$32,A1005)</f>
        <v>20000</v>
      </c>
      <c r="I1005" s="24">
        <f>inputs!$B$29*(1+inputs!$B$33)-MAX(0,inputs!$B$31*(H1005-inputs!$B$30))</f>
        <v>46486.999999999993</v>
      </c>
      <c r="J1005" s="19">
        <f>$H1005+(INT(COLUMN(J$1)/2) - 5) * ($A1005-$H1005)/9</f>
        <v>20000</v>
      </c>
      <c r="K1005" s="24">
        <f>MAX(0,I1005*(1+inputs!$B$33)-MAX(0,inputs!$B$31*(J1005-inputs!$B$30)))</f>
        <v>47184.304999999986</v>
      </c>
      <c r="L1005" s="19">
        <f>$H1005+(INT(COLUMN(L$1)/2) - 5) * ($A1005-$H1005)/9</f>
        <v>28922.222222222223</v>
      </c>
      <c r="M1005" s="24">
        <f>MAX(0,K1005*(1+inputs!$B$33)-MAX(0,inputs!$B$31*(L1005-inputs!$B$30)))</f>
        <v>47105.629574999977</v>
      </c>
      <c r="N1005" s="19">
        <f>$H1005+(INT(COLUMN(N$1)/2) - 5) * ($A1005-$H1005)/9</f>
        <v>37844.444444444445</v>
      </c>
      <c r="O1005" s="24">
        <f>MAX(0,M1005*(1+inputs!$B$33)-MAX(0,inputs!$B$31*(N1005-inputs!$B$30)))</f>
        <v>46222.774018624972</v>
      </c>
      <c r="P1005" s="19">
        <f>$H1005+(INT(COLUMN(P$1)/2) - 5) * ($A1005-$H1005)/9</f>
        <v>46766.666666666672</v>
      </c>
      <c r="Q1005" s="24">
        <f>MAX(0,O1005*(1+inputs!$B$33)-MAX(0,inputs!$B$31*(P1005-inputs!$B$30)))</f>
        <v>44523.675628904341</v>
      </c>
      <c r="R1005" s="19">
        <f>$H1005+(INT(COLUMN(R$1)/2) - 5) * ($A1005-$H1005)/9</f>
        <v>55688.888888888891</v>
      </c>
      <c r="S1005" s="24">
        <f>MAX(0,Q1005*(1+inputs!$B$33)-MAX(0,inputs!$B$31*(R1005-inputs!$B$30)))</f>
        <v>41996.090763337896</v>
      </c>
      <c r="T1005" s="19">
        <f>$H1005+(INT(COLUMN(T$1)/2) - 5) * ($A1005-$H1005)/9</f>
        <v>64611.111111111109</v>
      </c>
      <c r="U1005" s="24">
        <f>MAX(0,S1005*(1+inputs!$B$33)-MAX(0,inputs!$B$31*(T1005-inputs!$B$30)))</f>
        <v>38627.59212478796</v>
      </c>
      <c r="V1005" s="19">
        <f>$H1005+(INT(COLUMN(V$1)/2) - 5) * ($A1005-$H1005)/9</f>
        <v>73533.333333333343</v>
      </c>
      <c r="W1005" s="24">
        <f>MAX(0,U1005*(1+inputs!$B$33)-MAX(0,inputs!$B$31*(V1005-inputs!$B$30)))</f>
        <v>34405.56600665977</v>
      </c>
      <c r="X1005" s="19">
        <f>$H1005+(INT(COLUMN(X$1)/2) - 5) * ($A1005-$H1005)/9</f>
        <v>82455.555555555562</v>
      </c>
      <c r="Y1005" s="24">
        <f>MAX(0,W1005*(1+inputs!$B$33)-MAX(0,inputs!$B$31*(X1005-inputs!$B$30)))</f>
        <v>29317.209496759664</v>
      </c>
      <c r="Z1005" s="19">
        <f>IF(inputs!$B$27="YES",MAX(0,inputs!$B$31*(X1005-inputs!$B$30)),0)</f>
        <v>0</v>
      </c>
      <c r="AA1005" s="3">
        <f t="shared" si="65"/>
        <v>36244.25</v>
      </c>
      <c r="AB1005" s="1">
        <f t="shared" si="66"/>
        <v>0.62</v>
      </c>
      <c r="AC1005" s="8">
        <f t="shared" si="63"/>
        <v>64055.75</v>
      </c>
    </row>
    <row r="1006" spans="1:29" x14ac:dyDescent="0.2">
      <c r="A1006" s="11">
        <f t="shared" si="64"/>
        <v>100400</v>
      </c>
      <c r="B1006" s="15">
        <f>inputs!$C$3-MAX(0,MIN((calculations!A1006-inputs!$B$8)*0.5,inputs!$C$3))+IF(AND(inputs!$B$23="YES",A1006&lt;=inputs!$B$25),inputs!$B$24,0)</f>
        <v>12370</v>
      </c>
      <c r="C1006" s="15">
        <f>MAX(0,MIN(A1006-B1006,inputs!$C$4)*inputs!$B$3)</f>
        <v>7540</v>
      </c>
      <c r="D1006" s="16">
        <f>MAX(0,(MIN(A1006,inputs!$C$5)-(inputs!$C$4+B1006))*inputs!$B$4)</f>
        <v>20132</v>
      </c>
      <c r="E1006" s="16">
        <f>MAX(0, (calculations!A1006-inputs!$C$5)*inputs!$B$5)</f>
        <v>0</v>
      </c>
      <c r="F1006" s="19">
        <f>MAX(0,inputs!$B$13*(MIN(calculations!A1006,inputs!$C$14)-inputs!$C$13))+MAX(0,inputs!$B$14*(calculations!A1006-inputs!$C$14))</f>
        <v>5997.85</v>
      </c>
      <c r="G1006" s="22">
        <f>MAX(MIN((calculations!A1006-inputs!$B$21)/10000,100%),0) * inputs!$B$18</f>
        <v>2636.4</v>
      </c>
      <c r="H1006" s="24">
        <f>MIN(inputs!$B$32,A1006)</f>
        <v>20000</v>
      </c>
      <c r="I1006" s="24">
        <f>inputs!$B$29*(1+inputs!$B$33)-MAX(0,inputs!$B$31*(H1006-inputs!$B$30))</f>
        <v>46486.999999999993</v>
      </c>
      <c r="J1006" s="19">
        <f>$H1006+(INT(COLUMN(J$1)/2) - 5) * ($A1006-$H1006)/9</f>
        <v>20000</v>
      </c>
      <c r="K1006" s="24">
        <f>MAX(0,I1006*(1+inputs!$B$33)-MAX(0,inputs!$B$31*(J1006-inputs!$B$30)))</f>
        <v>47184.304999999986</v>
      </c>
      <c r="L1006" s="19">
        <f>$H1006+(INT(COLUMN(L$1)/2) - 5) * ($A1006-$H1006)/9</f>
        <v>28933.333333333336</v>
      </c>
      <c r="M1006" s="24">
        <f>MAX(0,K1006*(1+inputs!$B$33)-MAX(0,inputs!$B$31*(L1006-inputs!$B$30)))</f>
        <v>47104.629574999977</v>
      </c>
      <c r="N1006" s="19">
        <f>$H1006+(INT(COLUMN(N$1)/2) - 5) * ($A1006-$H1006)/9</f>
        <v>37866.666666666672</v>
      </c>
      <c r="O1006" s="24">
        <f>MAX(0,M1006*(1+inputs!$B$33)-MAX(0,inputs!$B$31*(N1006-inputs!$B$30)))</f>
        <v>46219.759018624973</v>
      </c>
      <c r="P1006" s="19">
        <f>$H1006+(INT(COLUMN(P$1)/2) - 5) * ($A1006-$H1006)/9</f>
        <v>46800</v>
      </c>
      <c r="Q1006" s="24">
        <f>MAX(0,O1006*(1+inputs!$B$33)-MAX(0,inputs!$B$31*(P1006-inputs!$B$30)))</f>
        <v>44517.615403904339</v>
      </c>
      <c r="R1006" s="19">
        <f>$H1006+(INT(COLUMN(R$1)/2) - 5) * ($A1006-$H1006)/9</f>
        <v>55733.333333333336</v>
      </c>
      <c r="S1006" s="24">
        <f>MAX(0,Q1006*(1+inputs!$B$33)-MAX(0,inputs!$B$31*(R1006-inputs!$B$30)))</f>
        <v>41985.939634962895</v>
      </c>
      <c r="T1006" s="19">
        <f>$H1006+(INT(COLUMN(T$1)/2) - 5) * ($A1006-$H1006)/9</f>
        <v>64666.666666666664</v>
      </c>
      <c r="U1006" s="24">
        <f>MAX(0,S1006*(1+inputs!$B$33)-MAX(0,inputs!$B$31*(T1006-inputs!$B$30)))</f>
        <v>38612.288729487329</v>
      </c>
      <c r="V1006" s="19">
        <f>$H1006+(INT(COLUMN(V$1)/2) - 5) * ($A1006-$H1006)/9</f>
        <v>73600</v>
      </c>
      <c r="W1006" s="24">
        <f>MAX(0,U1006*(1+inputs!$B$33)-MAX(0,inputs!$B$31*(V1006-inputs!$B$30)))</f>
        <v>34384.033060429632</v>
      </c>
      <c r="X1006" s="19">
        <f>$H1006+(INT(COLUMN(X$1)/2) - 5) * ($A1006-$H1006)/9</f>
        <v>82533.333333333343</v>
      </c>
      <c r="Y1006" s="24">
        <f>MAX(0,W1006*(1+inputs!$B$33)-MAX(0,inputs!$B$31*(X1006-inputs!$B$30)))</f>
        <v>29288.353556336071</v>
      </c>
      <c r="Z1006" s="19">
        <f>IF(inputs!$B$27="YES",MAX(0,inputs!$B$31*(X1006-inputs!$B$30)),0)</f>
        <v>0</v>
      </c>
      <c r="AA1006" s="3">
        <f t="shared" si="65"/>
        <v>36306.25</v>
      </c>
      <c r="AB1006" s="1">
        <f t="shared" si="66"/>
        <v>0.62</v>
      </c>
      <c r="AC1006" s="8">
        <f t="shared" si="63"/>
        <v>64093.75</v>
      </c>
    </row>
    <row r="1007" spans="1:29" x14ac:dyDescent="0.2">
      <c r="A1007" s="11">
        <f t="shared" si="64"/>
        <v>100500</v>
      </c>
      <c r="B1007" s="15">
        <f>inputs!$C$3-MAX(0,MIN((calculations!A1007-inputs!$B$8)*0.5,inputs!$C$3))+IF(AND(inputs!$B$23="YES",A1007&lt;=inputs!$B$25),inputs!$B$24,0)</f>
        <v>12320</v>
      </c>
      <c r="C1007" s="15">
        <f>MAX(0,MIN(A1007-B1007,inputs!$C$4)*inputs!$B$3)</f>
        <v>7540</v>
      </c>
      <c r="D1007" s="16">
        <f>MAX(0,(MIN(A1007,inputs!$C$5)-(inputs!$C$4+B1007))*inputs!$B$4)</f>
        <v>20192</v>
      </c>
      <c r="E1007" s="16">
        <f>MAX(0, (calculations!A1007-inputs!$C$5)*inputs!$B$5)</f>
        <v>0</v>
      </c>
      <c r="F1007" s="19">
        <f>MAX(0,inputs!$B$13*(MIN(calculations!A1007,inputs!$C$14)-inputs!$C$13))+MAX(0,inputs!$B$14*(calculations!A1007-inputs!$C$14))</f>
        <v>5999.85</v>
      </c>
      <c r="G1007" s="22">
        <f>MAX(MIN((calculations!A1007-inputs!$B$21)/10000,100%),0) * inputs!$B$18</f>
        <v>2636.4</v>
      </c>
      <c r="H1007" s="24">
        <f>MIN(inputs!$B$32,A1007)</f>
        <v>20000</v>
      </c>
      <c r="I1007" s="24">
        <f>inputs!$B$29*(1+inputs!$B$33)-MAX(0,inputs!$B$31*(H1007-inputs!$B$30))</f>
        <v>46486.999999999993</v>
      </c>
      <c r="J1007" s="19">
        <f>$H1007+(INT(COLUMN(J$1)/2) - 5) * ($A1007-$H1007)/9</f>
        <v>20000</v>
      </c>
      <c r="K1007" s="24">
        <f>MAX(0,I1007*(1+inputs!$B$33)-MAX(0,inputs!$B$31*(J1007-inputs!$B$30)))</f>
        <v>47184.304999999986</v>
      </c>
      <c r="L1007" s="19">
        <f>$H1007+(INT(COLUMN(L$1)/2) - 5) * ($A1007-$H1007)/9</f>
        <v>28944.444444444445</v>
      </c>
      <c r="M1007" s="24">
        <f>MAX(0,K1007*(1+inputs!$B$33)-MAX(0,inputs!$B$31*(L1007-inputs!$B$30)))</f>
        <v>47103.629574999977</v>
      </c>
      <c r="N1007" s="19">
        <f>$H1007+(INT(COLUMN(N$1)/2) - 5) * ($A1007-$H1007)/9</f>
        <v>37888.888888888891</v>
      </c>
      <c r="O1007" s="24">
        <f>MAX(0,M1007*(1+inputs!$B$33)-MAX(0,inputs!$B$31*(N1007-inputs!$B$30)))</f>
        <v>46216.744018624973</v>
      </c>
      <c r="P1007" s="19">
        <f>$H1007+(INT(COLUMN(P$1)/2) - 5) * ($A1007-$H1007)/9</f>
        <v>46833.333333333328</v>
      </c>
      <c r="Q1007" s="24">
        <f>MAX(0,O1007*(1+inputs!$B$33)-MAX(0,inputs!$B$31*(P1007-inputs!$B$30)))</f>
        <v>44511.555178904338</v>
      </c>
      <c r="R1007" s="19">
        <f>$H1007+(INT(COLUMN(R$1)/2) - 5) * ($A1007-$H1007)/9</f>
        <v>55777.777777777781</v>
      </c>
      <c r="S1007" s="24">
        <f>MAX(0,Q1007*(1+inputs!$B$33)-MAX(0,inputs!$B$31*(R1007-inputs!$B$30)))</f>
        <v>41975.788506587895</v>
      </c>
      <c r="T1007" s="19">
        <f>$H1007+(INT(COLUMN(T$1)/2) - 5) * ($A1007-$H1007)/9</f>
        <v>64722.222222222219</v>
      </c>
      <c r="U1007" s="24">
        <f>MAX(0,S1007*(1+inputs!$B$33)-MAX(0,inputs!$B$31*(T1007-inputs!$B$30)))</f>
        <v>38596.985334186706</v>
      </c>
      <c r="V1007" s="19">
        <f>$H1007+(INT(COLUMN(V$1)/2) - 5) * ($A1007-$H1007)/9</f>
        <v>73666.666666666657</v>
      </c>
      <c r="W1007" s="24">
        <f>MAX(0,U1007*(1+inputs!$B$33)-MAX(0,inputs!$B$31*(V1007-inputs!$B$30)))</f>
        <v>34362.500114199502</v>
      </c>
      <c r="X1007" s="19">
        <f>$H1007+(INT(COLUMN(X$1)/2) - 5) * ($A1007-$H1007)/9</f>
        <v>82611.111111111109</v>
      </c>
      <c r="Y1007" s="24">
        <f>MAX(0,W1007*(1+inputs!$B$33)-MAX(0,inputs!$B$31*(X1007-inputs!$B$30)))</f>
        <v>29259.497615912489</v>
      </c>
      <c r="Z1007" s="19">
        <f>IF(inputs!$B$27="YES",MAX(0,inputs!$B$31*(X1007-inputs!$B$30)),0)</f>
        <v>0</v>
      </c>
      <c r="AA1007" s="3">
        <f t="shared" si="65"/>
        <v>36368.25</v>
      </c>
      <c r="AB1007" s="1">
        <f t="shared" si="66"/>
        <v>0.62</v>
      </c>
      <c r="AC1007" s="8">
        <f t="shared" si="63"/>
        <v>64131.75</v>
      </c>
    </row>
    <row r="1008" spans="1:29" x14ac:dyDescent="0.2">
      <c r="A1008" s="11">
        <f t="shared" si="64"/>
        <v>100600</v>
      </c>
      <c r="B1008" s="15">
        <f>inputs!$C$3-MAX(0,MIN((calculations!A1008-inputs!$B$8)*0.5,inputs!$C$3))+IF(AND(inputs!$B$23="YES",A1008&lt;=inputs!$B$25),inputs!$B$24,0)</f>
        <v>12270</v>
      </c>
      <c r="C1008" s="15">
        <f>MAX(0,MIN(A1008-B1008,inputs!$C$4)*inputs!$B$3)</f>
        <v>7540</v>
      </c>
      <c r="D1008" s="16">
        <f>MAX(0,(MIN(A1008,inputs!$C$5)-(inputs!$C$4+B1008))*inputs!$B$4)</f>
        <v>20252</v>
      </c>
      <c r="E1008" s="16">
        <f>MAX(0, (calculations!A1008-inputs!$C$5)*inputs!$B$5)</f>
        <v>0</v>
      </c>
      <c r="F1008" s="19">
        <f>MAX(0,inputs!$B$13*(MIN(calculations!A1008,inputs!$C$14)-inputs!$C$13))+MAX(0,inputs!$B$14*(calculations!A1008-inputs!$C$14))</f>
        <v>6001.85</v>
      </c>
      <c r="G1008" s="22">
        <f>MAX(MIN((calculations!A1008-inputs!$B$21)/10000,100%),0) * inputs!$B$18</f>
        <v>2636.4</v>
      </c>
      <c r="H1008" s="24">
        <f>MIN(inputs!$B$32,A1008)</f>
        <v>20000</v>
      </c>
      <c r="I1008" s="24">
        <f>inputs!$B$29*(1+inputs!$B$33)-MAX(0,inputs!$B$31*(H1008-inputs!$B$30))</f>
        <v>46486.999999999993</v>
      </c>
      <c r="J1008" s="19">
        <f>$H1008+(INT(COLUMN(J$1)/2) - 5) * ($A1008-$H1008)/9</f>
        <v>20000</v>
      </c>
      <c r="K1008" s="24">
        <f>MAX(0,I1008*(1+inputs!$B$33)-MAX(0,inputs!$B$31*(J1008-inputs!$B$30)))</f>
        <v>47184.304999999986</v>
      </c>
      <c r="L1008" s="19">
        <f>$H1008+(INT(COLUMN(L$1)/2) - 5) * ($A1008-$H1008)/9</f>
        <v>28955.555555555555</v>
      </c>
      <c r="M1008" s="24">
        <f>MAX(0,K1008*(1+inputs!$B$33)-MAX(0,inputs!$B$31*(L1008-inputs!$B$30)))</f>
        <v>47102.629574999977</v>
      </c>
      <c r="N1008" s="19">
        <f>$H1008+(INT(COLUMN(N$1)/2) - 5) * ($A1008-$H1008)/9</f>
        <v>37911.111111111109</v>
      </c>
      <c r="O1008" s="24">
        <f>MAX(0,M1008*(1+inputs!$B$33)-MAX(0,inputs!$B$31*(N1008-inputs!$B$30)))</f>
        <v>46213.729018624967</v>
      </c>
      <c r="P1008" s="19">
        <f>$H1008+(INT(COLUMN(P$1)/2) - 5) * ($A1008-$H1008)/9</f>
        <v>46866.666666666672</v>
      </c>
      <c r="Q1008" s="24">
        <f>MAX(0,O1008*(1+inputs!$B$33)-MAX(0,inputs!$B$31*(P1008-inputs!$B$30)))</f>
        <v>44505.494953904337</v>
      </c>
      <c r="R1008" s="19">
        <f>$H1008+(INT(COLUMN(R$1)/2) - 5) * ($A1008-$H1008)/9</f>
        <v>55822.222222222219</v>
      </c>
      <c r="S1008" s="24">
        <f>MAX(0,Q1008*(1+inputs!$B$33)-MAX(0,inputs!$B$31*(R1008-inputs!$B$30)))</f>
        <v>41965.637378212894</v>
      </c>
      <c r="T1008" s="19">
        <f>$H1008+(INT(COLUMN(T$1)/2) - 5) * ($A1008-$H1008)/9</f>
        <v>64777.777777777781</v>
      </c>
      <c r="U1008" s="24">
        <f>MAX(0,S1008*(1+inputs!$B$33)-MAX(0,inputs!$B$31*(T1008-inputs!$B$30)))</f>
        <v>38581.681938886082</v>
      </c>
      <c r="V1008" s="19">
        <f>$H1008+(INT(COLUMN(V$1)/2) - 5) * ($A1008-$H1008)/9</f>
        <v>73733.333333333343</v>
      </c>
      <c r="W1008" s="24">
        <f>MAX(0,U1008*(1+inputs!$B$33)-MAX(0,inputs!$B$31*(V1008-inputs!$B$30)))</f>
        <v>34340.967167969364</v>
      </c>
      <c r="X1008" s="19">
        <f>$H1008+(INT(COLUMN(X$1)/2) - 5) * ($A1008-$H1008)/9</f>
        <v>82688.888888888891</v>
      </c>
      <c r="Y1008" s="24">
        <f>MAX(0,W1008*(1+inputs!$B$33)-MAX(0,inputs!$B$31*(X1008-inputs!$B$30)))</f>
        <v>29230.641675488903</v>
      </c>
      <c r="Z1008" s="19">
        <f>IF(inputs!$B$27="YES",MAX(0,inputs!$B$31*(X1008-inputs!$B$30)),0)</f>
        <v>0</v>
      </c>
      <c r="AA1008" s="3">
        <f t="shared" si="65"/>
        <v>36430.25</v>
      </c>
      <c r="AB1008" s="1">
        <f t="shared" si="66"/>
        <v>0.62</v>
      </c>
      <c r="AC1008" s="8">
        <f t="shared" si="63"/>
        <v>64169.75</v>
      </c>
    </row>
    <row r="1009" spans="1:29" x14ac:dyDescent="0.2">
      <c r="A1009" s="11">
        <f t="shared" si="64"/>
        <v>100700</v>
      </c>
      <c r="B1009" s="15">
        <f>inputs!$C$3-MAX(0,MIN((calculations!A1009-inputs!$B$8)*0.5,inputs!$C$3))+IF(AND(inputs!$B$23="YES",A1009&lt;=inputs!$B$25),inputs!$B$24,0)</f>
        <v>12220</v>
      </c>
      <c r="C1009" s="15">
        <f>MAX(0,MIN(A1009-B1009,inputs!$C$4)*inputs!$B$3)</f>
        <v>7540</v>
      </c>
      <c r="D1009" s="16">
        <f>MAX(0,(MIN(A1009,inputs!$C$5)-(inputs!$C$4+B1009))*inputs!$B$4)</f>
        <v>20312</v>
      </c>
      <c r="E1009" s="16">
        <f>MAX(0, (calculations!A1009-inputs!$C$5)*inputs!$B$5)</f>
        <v>0</v>
      </c>
      <c r="F1009" s="19">
        <f>MAX(0,inputs!$B$13*(MIN(calculations!A1009,inputs!$C$14)-inputs!$C$13))+MAX(0,inputs!$B$14*(calculations!A1009-inputs!$C$14))</f>
        <v>6003.85</v>
      </c>
      <c r="G1009" s="22">
        <f>MAX(MIN((calculations!A1009-inputs!$B$21)/10000,100%),0) * inputs!$B$18</f>
        <v>2636.4</v>
      </c>
      <c r="H1009" s="24">
        <f>MIN(inputs!$B$32,A1009)</f>
        <v>20000</v>
      </c>
      <c r="I1009" s="24">
        <f>inputs!$B$29*(1+inputs!$B$33)-MAX(0,inputs!$B$31*(H1009-inputs!$B$30))</f>
        <v>46486.999999999993</v>
      </c>
      <c r="J1009" s="19">
        <f>$H1009+(INT(COLUMN(J$1)/2) - 5) * ($A1009-$H1009)/9</f>
        <v>20000</v>
      </c>
      <c r="K1009" s="24">
        <f>MAX(0,I1009*(1+inputs!$B$33)-MAX(0,inputs!$B$31*(J1009-inputs!$B$30)))</f>
        <v>47184.304999999986</v>
      </c>
      <c r="L1009" s="19">
        <f>$H1009+(INT(COLUMN(L$1)/2) - 5) * ($A1009-$H1009)/9</f>
        <v>28966.666666666664</v>
      </c>
      <c r="M1009" s="24">
        <f>MAX(0,K1009*(1+inputs!$B$33)-MAX(0,inputs!$B$31*(L1009-inputs!$B$30)))</f>
        <v>47101.629574999977</v>
      </c>
      <c r="N1009" s="19">
        <f>$H1009+(INT(COLUMN(N$1)/2) - 5) * ($A1009-$H1009)/9</f>
        <v>37933.333333333328</v>
      </c>
      <c r="O1009" s="24">
        <f>MAX(0,M1009*(1+inputs!$B$33)-MAX(0,inputs!$B$31*(N1009-inputs!$B$30)))</f>
        <v>46210.714018624967</v>
      </c>
      <c r="P1009" s="19">
        <f>$H1009+(INT(COLUMN(P$1)/2) - 5) * ($A1009-$H1009)/9</f>
        <v>46900</v>
      </c>
      <c r="Q1009" s="24">
        <f>MAX(0,O1009*(1+inputs!$B$33)-MAX(0,inputs!$B$31*(P1009-inputs!$B$30)))</f>
        <v>44499.434728904336</v>
      </c>
      <c r="R1009" s="19">
        <f>$H1009+(INT(COLUMN(R$1)/2) - 5) * ($A1009-$H1009)/9</f>
        <v>55866.666666666664</v>
      </c>
      <c r="S1009" s="24">
        <f>MAX(0,Q1009*(1+inputs!$B$33)-MAX(0,inputs!$B$31*(R1009-inputs!$B$30)))</f>
        <v>41955.486249837893</v>
      </c>
      <c r="T1009" s="19">
        <f>$H1009+(INT(COLUMN(T$1)/2) - 5) * ($A1009-$H1009)/9</f>
        <v>64833.333333333336</v>
      </c>
      <c r="U1009" s="24">
        <f>MAX(0,S1009*(1+inputs!$B$33)-MAX(0,inputs!$B$31*(T1009-inputs!$B$30)))</f>
        <v>38566.378543585459</v>
      </c>
      <c r="V1009" s="19">
        <f>$H1009+(INT(COLUMN(V$1)/2) - 5) * ($A1009-$H1009)/9</f>
        <v>73800</v>
      </c>
      <c r="W1009" s="24">
        <f>MAX(0,U1009*(1+inputs!$B$33)-MAX(0,inputs!$B$31*(V1009-inputs!$B$30)))</f>
        <v>34319.434221739233</v>
      </c>
      <c r="X1009" s="19">
        <f>$H1009+(INT(COLUMN(X$1)/2) - 5) * ($A1009-$H1009)/9</f>
        <v>82766.666666666657</v>
      </c>
      <c r="Y1009" s="24">
        <f>MAX(0,W1009*(1+inputs!$B$33)-MAX(0,inputs!$B$31*(X1009-inputs!$B$30)))</f>
        <v>29201.785735065318</v>
      </c>
      <c r="Z1009" s="19">
        <f>IF(inputs!$B$27="YES",MAX(0,inputs!$B$31*(X1009-inputs!$B$30)),0)</f>
        <v>0</v>
      </c>
      <c r="AA1009" s="3">
        <f t="shared" si="65"/>
        <v>36492.25</v>
      </c>
      <c r="AB1009" s="1">
        <f t="shared" si="66"/>
        <v>0.62</v>
      </c>
      <c r="AC1009" s="8">
        <f t="shared" si="63"/>
        <v>64207.75</v>
      </c>
    </row>
    <row r="1010" spans="1:29" x14ac:dyDescent="0.2">
      <c r="A1010" s="11">
        <f t="shared" si="64"/>
        <v>100800</v>
      </c>
      <c r="B1010" s="15">
        <f>inputs!$C$3-MAX(0,MIN((calculations!A1010-inputs!$B$8)*0.5,inputs!$C$3))+IF(AND(inputs!$B$23="YES",A1010&lt;=inputs!$B$25),inputs!$B$24,0)</f>
        <v>12170</v>
      </c>
      <c r="C1010" s="15">
        <f>MAX(0,MIN(A1010-B1010,inputs!$C$4)*inputs!$B$3)</f>
        <v>7540</v>
      </c>
      <c r="D1010" s="16">
        <f>MAX(0,(MIN(A1010,inputs!$C$5)-(inputs!$C$4+B1010))*inputs!$B$4)</f>
        <v>20372</v>
      </c>
      <c r="E1010" s="16">
        <f>MAX(0, (calculations!A1010-inputs!$C$5)*inputs!$B$5)</f>
        <v>0</v>
      </c>
      <c r="F1010" s="19">
        <f>MAX(0,inputs!$B$13*(MIN(calculations!A1010,inputs!$C$14)-inputs!$C$13))+MAX(0,inputs!$B$14*(calculations!A1010-inputs!$C$14))</f>
        <v>6005.85</v>
      </c>
      <c r="G1010" s="22">
        <f>MAX(MIN((calculations!A1010-inputs!$B$21)/10000,100%),0) * inputs!$B$18</f>
        <v>2636.4</v>
      </c>
      <c r="H1010" s="24">
        <f>MIN(inputs!$B$32,A1010)</f>
        <v>20000</v>
      </c>
      <c r="I1010" s="24">
        <f>inputs!$B$29*(1+inputs!$B$33)-MAX(0,inputs!$B$31*(H1010-inputs!$B$30))</f>
        <v>46486.999999999993</v>
      </c>
      <c r="J1010" s="19">
        <f>$H1010+(INT(COLUMN(J$1)/2) - 5) * ($A1010-$H1010)/9</f>
        <v>20000</v>
      </c>
      <c r="K1010" s="24">
        <f>MAX(0,I1010*(1+inputs!$B$33)-MAX(0,inputs!$B$31*(J1010-inputs!$B$30)))</f>
        <v>47184.304999999986</v>
      </c>
      <c r="L1010" s="19">
        <f>$H1010+(INT(COLUMN(L$1)/2) - 5) * ($A1010-$H1010)/9</f>
        <v>28977.777777777777</v>
      </c>
      <c r="M1010" s="24">
        <f>MAX(0,K1010*(1+inputs!$B$33)-MAX(0,inputs!$B$31*(L1010-inputs!$B$30)))</f>
        <v>47100.629574999977</v>
      </c>
      <c r="N1010" s="19">
        <f>$H1010+(INT(COLUMN(N$1)/2) - 5) * ($A1010-$H1010)/9</f>
        <v>37955.555555555555</v>
      </c>
      <c r="O1010" s="24">
        <f>MAX(0,M1010*(1+inputs!$B$33)-MAX(0,inputs!$B$31*(N1010-inputs!$B$30)))</f>
        <v>46207.699018624968</v>
      </c>
      <c r="P1010" s="19">
        <f>$H1010+(INT(COLUMN(P$1)/2) - 5) * ($A1010-$H1010)/9</f>
        <v>46933.333333333328</v>
      </c>
      <c r="Q1010" s="24">
        <f>MAX(0,O1010*(1+inputs!$B$33)-MAX(0,inputs!$B$31*(P1010-inputs!$B$30)))</f>
        <v>44493.374503904335</v>
      </c>
      <c r="R1010" s="19">
        <f>$H1010+(INT(COLUMN(R$1)/2) - 5) * ($A1010-$H1010)/9</f>
        <v>55911.111111111109</v>
      </c>
      <c r="S1010" s="24">
        <f>MAX(0,Q1010*(1+inputs!$B$33)-MAX(0,inputs!$B$31*(R1010-inputs!$B$30)))</f>
        <v>41945.335121462893</v>
      </c>
      <c r="T1010" s="19">
        <f>$H1010+(INT(COLUMN(T$1)/2) - 5) * ($A1010-$H1010)/9</f>
        <v>64888.888888888891</v>
      </c>
      <c r="U1010" s="24">
        <f>MAX(0,S1010*(1+inputs!$B$33)-MAX(0,inputs!$B$31*(T1010-inputs!$B$30)))</f>
        <v>38551.075148284828</v>
      </c>
      <c r="V1010" s="19">
        <f>$H1010+(INT(COLUMN(V$1)/2) - 5) * ($A1010-$H1010)/9</f>
        <v>73866.666666666657</v>
      </c>
      <c r="W1010" s="24">
        <f>MAX(0,U1010*(1+inputs!$B$33)-MAX(0,inputs!$B$31*(V1010-inputs!$B$30)))</f>
        <v>34297.901275509095</v>
      </c>
      <c r="X1010" s="19">
        <f>$H1010+(INT(COLUMN(X$1)/2) - 5) * ($A1010-$H1010)/9</f>
        <v>82844.444444444438</v>
      </c>
      <c r="Y1010" s="24">
        <f>MAX(0,W1010*(1+inputs!$B$33)-MAX(0,inputs!$B$31*(X1010-inputs!$B$30)))</f>
        <v>29172.929794641732</v>
      </c>
      <c r="Z1010" s="19">
        <f>IF(inputs!$B$27="YES",MAX(0,inputs!$B$31*(X1010-inputs!$B$30)),0)</f>
        <v>0</v>
      </c>
      <c r="AA1010" s="3">
        <f t="shared" si="65"/>
        <v>36554.25</v>
      </c>
      <c r="AB1010" s="1">
        <f t="shared" si="66"/>
        <v>0.62</v>
      </c>
      <c r="AC1010" s="8">
        <f t="shared" si="63"/>
        <v>64245.75</v>
      </c>
    </row>
    <row r="1011" spans="1:29" x14ac:dyDescent="0.2">
      <c r="A1011" s="11">
        <f t="shared" si="64"/>
        <v>100900</v>
      </c>
      <c r="B1011" s="15">
        <f>inputs!$C$3-MAX(0,MIN((calculations!A1011-inputs!$B$8)*0.5,inputs!$C$3))+IF(AND(inputs!$B$23="YES",A1011&lt;=inputs!$B$25),inputs!$B$24,0)</f>
        <v>12120</v>
      </c>
      <c r="C1011" s="15">
        <f>MAX(0,MIN(A1011-B1011,inputs!$C$4)*inputs!$B$3)</f>
        <v>7540</v>
      </c>
      <c r="D1011" s="16">
        <f>MAX(0,(MIN(A1011,inputs!$C$5)-(inputs!$C$4+B1011))*inputs!$B$4)</f>
        <v>20432</v>
      </c>
      <c r="E1011" s="16">
        <f>MAX(0, (calculations!A1011-inputs!$C$5)*inputs!$B$5)</f>
        <v>0</v>
      </c>
      <c r="F1011" s="19">
        <f>MAX(0,inputs!$B$13*(MIN(calculations!A1011,inputs!$C$14)-inputs!$C$13))+MAX(0,inputs!$B$14*(calculations!A1011-inputs!$C$14))</f>
        <v>6007.85</v>
      </c>
      <c r="G1011" s="22">
        <f>MAX(MIN((calculations!A1011-inputs!$B$21)/10000,100%),0) * inputs!$B$18</f>
        <v>2636.4</v>
      </c>
      <c r="H1011" s="24">
        <f>MIN(inputs!$B$32,A1011)</f>
        <v>20000</v>
      </c>
      <c r="I1011" s="24">
        <f>inputs!$B$29*(1+inputs!$B$33)-MAX(0,inputs!$B$31*(H1011-inputs!$B$30))</f>
        <v>46486.999999999993</v>
      </c>
      <c r="J1011" s="19">
        <f>$H1011+(INT(COLUMN(J$1)/2) - 5) * ($A1011-$H1011)/9</f>
        <v>20000</v>
      </c>
      <c r="K1011" s="24">
        <f>MAX(0,I1011*(1+inputs!$B$33)-MAX(0,inputs!$B$31*(J1011-inputs!$B$30)))</f>
        <v>47184.304999999986</v>
      </c>
      <c r="L1011" s="19">
        <f>$H1011+(INT(COLUMN(L$1)/2) - 5) * ($A1011-$H1011)/9</f>
        <v>28988.888888888891</v>
      </c>
      <c r="M1011" s="24">
        <f>MAX(0,K1011*(1+inputs!$B$33)-MAX(0,inputs!$B$31*(L1011-inputs!$B$30)))</f>
        <v>47099.629574999977</v>
      </c>
      <c r="N1011" s="19">
        <f>$H1011+(INT(COLUMN(N$1)/2) - 5) * ($A1011-$H1011)/9</f>
        <v>37977.777777777781</v>
      </c>
      <c r="O1011" s="24">
        <f>MAX(0,M1011*(1+inputs!$B$33)-MAX(0,inputs!$B$31*(N1011-inputs!$B$30)))</f>
        <v>46204.684018624968</v>
      </c>
      <c r="P1011" s="19">
        <f>$H1011+(INT(COLUMN(P$1)/2) - 5) * ($A1011-$H1011)/9</f>
        <v>46966.666666666672</v>
      </c>
      <c r="Q1011" s="24">
        <f>MAX(0,O1011*(1+inputs!$B$33)-MAX(0,inputs!$B$31*(P1011-inputs!$B$30)))</f>
        <v>44487.314278904334</v>
      </c>
      <c r="R1011" s="19">
        <f>$H1011+(INT(COLUMN(R$1)/2) - 5) * ($A1011-$H1011)/9</f>
        <v>55955.555555555555</v>
      </c>
      <c r="S1011" s="24">
        <f>MAX(0,Q1011*(1+inputs!$B$33)-MAX(0,inputs!$B$31*(R1011-inputs!$B$30)))</f>
        <v>41935.183993087892</v>
      </c>
      <c r="T1011" s="19">
        <f>$H1011+(INT(COLUMN(T$1)/2) - 5) * ($A1011-$H1011)/9</f>
        <v>64944.444444444445</v>
      </c>
      <c r="U1011" s="24">
        <f>MAX(0,S1011*(1+inputs!$B$33)-MAX(0,inputs!$B$31*(T1011-inputs!$B$30)))</f>
        <v>38535.771752984205</v>
      </c>
      <c r="V1011" s="19">
        <f>$H1011+(INT(COLUMN(V$1)/2) - 5) * ($A1011-$H1011)/9</f>
        <v>73933.333333333343</v>
      </c>
      <c r="W1011" s="24">
        <f>MAX(0,U1011*(1+inputs!$B$33)-MAX(0,inputs!$B$31*(V1011-inputs!$B$30)))</f>
        <v>34276.368329278965</v>
      </c>
      <c r="X1011" s="19">
        <f>$H1011+(INT(COLUMN(X$1)/2) - 5) * ($A1011-$H1011)/9</f>
        <v>82922.222222222219</v>
      </c>
      <c r="Y1011" s="24">
        <f>MAX(0,W1011*(1+inputs!$B$33)-MAX(0,inputs!$B$31*(X1011-inputs!$B$30)))</f>
        <v>29144.073854218146</v>
      </c>
      <c r="Z1011" s="19">
        <f>IF(inputs!$B$27="YES",MAX(0,inputs!$B$31*(X1011-inputs!$B$30)),0)</f>
        <v>0</v>
      </c>
      <c r="AA1011" s="3">
        <f t="shared" si="65"/>
        <v>36616.25</v>
      </c>
      <c r="AB1011" s="1">
        <f t="shared" si="66"/>
        <v>0.62</v>
      </c>
      <c r="AC1011" s="8">
        <f t="shared" si="63"/>
        <v>64283.75</v>
      </c>
    </row>
    <row r="1012" spans="1:29" x14ac:dyDescent="0.2">
      <c r="A1012" s="11">
        <f t="shared" si="64"/>
        <v>101000</v>
      </c>
      <c r="B1012" s="15">
        <f>inputs!$C$3-MAX(0,MIN((calculations!A1012-inputs!$B$8)*0.5,inputs!$C$3))+IF(AND(inputs!$B$23="YES",A1012&lt;=inputs!$B$25),inputs!$B$24,0)</f>
        <v>12070</v>
      </c>
      <c r="C1012" s="15">
        <f>MAX(0,MIN(A1012-B1012,inputs!$C$4)*inputs!$B$3)</f>
        <v>7540</v>
      </c>
      <c r="D1012" s="16">
        <f>MAX(0,(MIN(A1012,inputs!$C$5)-(inputs!$C$4+B1012))*inputs!$B$4)</f>
        <v>20492</v>
      </c>
      <c r="E1012" s="16">
        <f>MAX(0, (calculations!A1012-inputs!$C$5)*inputs!$B$5)</f>
        <v>0</v>
      </c>
      <c r="F1012" s="19">
        <f>MAX(0,inputs!$B$13*(MIN(calculations!A1012,inputs!$C$14)-inputs!$C$13))+MAX(0,inputs!$B$14*(calculations!A1012-inputs!$C$14))</f>
        <v>6009.85</v>
      </c>
      <c r="G1012" s="22">
        <f>MAX(MIN((calculations!A1012-inputs!$B$21)/10000,100%),0) * inputs!$B$18</f>
        <v>2636.4</v>
      </c>
      <c r="H1012" s="24">
        <f>MIN(inputs!$B$32,A1012)</f>
        <v>20000</v>
      </c>
      <c r="I1012" s="24">
        <f>inputs!$B$29*(1+inputs!$B$33)-MAX(0,inputs!$B$31*(H1012-inputs!$B$30))</f>
        <v>46486.999999999993</v>
      </c>
      <c r="J1012" s="19">
        <f>$H1012+(INT(COLUMN(J$1)/2) - 5) * ($A1012-$H1012)/9</f>
        <v>20000</v>
      </c>
      <c r="K1012" s="24">
        <f>MAX(0,I1012*(1+inputs!$B$33)-MAX(0,inputs!$B$31*(J1012-inputs!$B$30)))</f>
        <v>47184.304999999986</v>
      </c>
      <c r="L1012" s="19">
        <f>$H1012+(INT(COLUMN(L$1)/2) - 5) * ($A1012-$H1012)/9</f>
        <v>29000</v>
      </c>
      <c r="M1012" s="24">
        <f>MAX(0,K1012*(1+inputs!$B$33)-MAX(0,inputs!$B$31*(L1012-inputs!$B$30)))</f>
        <v>47098.629574999977</v>
      </c>
      <c r="N1012" s="19">
        <f>$H1012+(INT(COLUMN(N$1)/2) - 5) * ($A1012-$H1012)/9</f>
        <v>38000</v>
      </c>
      <c r="O1012" s="24">
        <f>MAX(0,M1012*(1+inputs!$B$33)-MAX(0,inputs!$B$31*(N1012-inputs!$B$30)))</f>
        <v>46201.669018624969</v>
      </c>
      <c r="P1012" s="19">
        <f>$H1012+(INT(COLUMN(P$1)/2) - 5) * ($A1012-$H1012)/9</f>
        <v>47000</v>
      </c>
      <c r="Q1012" s="24">
        <f>MAX(0,O1012*(1+inputs!$B$33)-MAX(0,inputs!$B$31*(P1012-inputs!$B$30)))</f>
        <v>44481.254053904333</v>
      </c>
      <c r="R1012" s="19">
        <f>$H1012+(INT(COLUMN(R$1)/2) - 5) * ($A1012-$H1012)/9</f>
        <v>56000</v>
      </c>
      <c r="S1012" s="24">
        <f>MAX(0,Q1012*(1+inputs!$B$33)-MAX(0,inputs!$B$31*(R1012-inputs!$B$30)))</f>
        <v>41925.032864712892</v>
      </c>
      <c r="T1012" s="19">
        <f>$H1012+(INT(COLUMN(T$1)/2) - 5) * ($A1012-$H1012)/9</f>
        <v>65000</v>
      </c>
      <c r="U1012" s="24">
        <f>MAX(0,S1012*(1+inputs!$B$33)-MAX(0,inputs!$B$31*(T1012-inputs!$B$30)))</f>
        <v>38520.468357683581</v>
      </c>
      <c r="V1012" s="19">
        <f>$H1012+(INT(COLUMN(V$1)/2) - 5) * ($A1012-$H1012)/9</f>
        <v>74000</v>
      </c>
      <c r="W1012" s="24">
        <f>MAX(0,U1012*(1+inputs!$B$33)-MAX(0,inputs!$B$31*(V1012-inputs!$B$30)))</f>
        <v>34254.835383048827</v>
      </c>
      <c r="X1012" s="19">
        <f>$H1012+(INT(COLUMN(X$1)/2) - 5) * ($A1012-$H1012)/9</f>
        <v>83000</v>
      </c>
      <c r="Y1012" s="24">
        <f>MAX(0,W1012*(1+inputs!$B$33)-MAX(0,inputs!$B$31*(X1012-inputs!$B$30)))</f>
        <v>29115.21791379456</v>
      </c>
      <c r="Z1012" s="19">
        <f>IF(inputs!$B$27="YES",MAX(0,inputs!$B$31*(X1012-inputs!$B$30)),0)</f>
        <v>0</v>
      </c>
      <c r="AA1012" s="3">
        <f t="shared" si="65"/>
        <v>36678.25</v>
      </c>
      <c r="AB1012" s="1">
        <f t="shared" si="66"/>
        <v>0.62</v>
      </c>
      <c r="AC1012" s="8">
        <f t="shared" si="63"/>
        <v>64321.75</v>
      </c>
    </row>
    <row r="1013" spans="1:29" x14ac:dyDescent="0.2">
      <c r="A1013" s="11">
        <f t="shared" si="64"/>
        <v>101100</v>
      </c>
      <c r="B1013" s="15">
        <f>inputs!$C$3-MAX(0,MIN((calculations!A1013-inputs!$B$8)*0.5,inputs!$C$3))+IF(AND(inputs!$B$23="YES",A1013&lt;=inputs!$B$25),inputs!$B$24,0)</f>
        <v>12020</v>
      </c>
      <c r="C1013" s="15">
        <f>MAX(0,MIN(A1013-B1013,inputs!$C$4)*inputs!$B$3)</f>
        <v>7540</v>
      </c>
      <c r="D1013" s="16">
        <f>MAX(0,(MIN(A1013,inputs!$C$5)-(inputs!$C$4+B1013))*inputs!$B$4)</f>
        <v>20552</v>
      </c>
      <c r="E1013" s="16">
        <f>MAX(0, (calculations!A1013-inputs!$C$5)*inputs!$B$5)</f>
        <v>0</v>
      </c>
      <c r="F1013" s="19">
        <f>MAX(0,inputs!$B$13*(MIN(calculations!A1013,inputs!$C$14)-inputs!$C$13))+MAX(0,inputs!$B$14*(calculations!A1013-inputs!$C$14))</f>
        <v>6011.85</v>
      </c>
      <c r="G1013" s="22">
        <f>MAX(MIN((calculations!A1013-inputs!$B$21)/10000,100%),0) * inputs!$B$18</f>
        <v>2636.4</v>
      </c>
      <c r="H1013" s="24">
        <f>MIN(inputs!$B$32,A1013)</f>
        <v>20000</v>
      </c>
      <c r="I1013" s="24">
        <f>inputs!$B$29*(1+inputs!$B$33)-MAX(0,inputs!$B$31*(H1013-inputs!$B$30))</f>
        <v>46486.999999999993</v>
      </c>
      <c r="J1013" s="19">
        <f>$H1013+(INT(COLUMN(J$1)/2) - 5) * ($A1013-$H1013)/9</f>
        <v>20000</v>
      </c>
      <c r="K1013" s="24">
        <f>MAX(0,I1013*(1+inputs!$B$33)-MAX(0,inputs!$B$31*(J1013-inputs!$B$30)))</f>
        <v>47184.304999999986</v>
      </c>
      <c r="L1013" s="19">
        <f>$H1013+(INT(COLUMN(L$1)/2) - 5) * ($A1013-$H1013)/9</f>
        <v>29011.111111111109</v>
      </c>
      <c r="M1013" s="24">
        <f>MAX(0,K1013*(1+inputs!$B$33)-MAX(0,inputs!$B$31*(L1013-inputs!$B$30)))</f>
        <v>47097.629574999977</v>
      </c>
      <c r="N1013" s="19">
        <f>$H1013+(INT(COLUMN(N$1)/2) - 5) * ($A1013-$H1013)/9</f>
        <v>38022.222222222219</v>
      </c>
      <c r="O1013" s="24">
        <f>MAX(0,M1013*(1+inputs!$B$33)-MAX(0,inputs!$B$31*(N1013-inputs!$B$30)))</f>
        <v>46198.654018624969</v>
      </c>
      <c r="P1013" s="19">
        <f>$H1013+(INT(COLUMN(P$1)/2) - 5) * ($A1013-$H1013)/9</f>
        <v>47033.333333333328</v>
      </c>
      <c r="Q1013" s="24">
        <f>MAX(0,O1013*(1+inputs!$B$33)-MAX(0,inputs!$B$31*(P1013-inputs!$B$30)))</f>
        <v>44475.193828904339</v>
      </c>
      <c r="R1013" s="19">
        <f>$H1013+(INT(COLUMN(R$1)/2) - 5) * ($A1013-$H1013)/9</f>
        <v>56044.444444444445</v>
      </c>
      <c r="S1013" s="24">
        <f>MAX(0,Q1013*(1+inputs!$B$33)-MAX(0,inputs!$B$31*(R1013-inputs!$B$30)))</f>
        <v>41914.881736337898</v>
      </c>
      <c r="T1013" s="19">
        <f>$H1013+(INT(COLUMN(T$1)/2) - 5) * ($A1013-$H1013)/9</f>
        <v>65055.555555555555</v>
      </c>
      <c r="U1013" s="24">
        <f>MAX(0,S1013*(1+inputs!$B$33)-MAX(0,inputs!$B$31*(T1013-inputs!$B$30)))</f>
        <v>38505.164962382958</v>
      </c>
      <c r="V1013" s="19">
        <f>$H1013+(INT(COLUMN(V$1)/2) - 5) * ($A1013-$H1013)/9</f>
        <v>74066.666666666657</v>
      </c>
      <c r="W1013" s="24">
        <f>MAX(0,U1013*(1+inputs!$B$33)-MAX(0,inputs!$B$31*(V1013-inputs!$B$30)))</f>
        <v>34233.302436818703</v>
      </c>
      <c r="X1013" s="19">
        <f>$H1013+(INT(COLUMN(X$1)/2) - 5) * ($A1013-$H1013)/9</f>
        <v>83077.777777777781</v>
      </c>
      <c r="Y1013" s="24">
        <f>MAX(0,W1013*(1+inputs!$B$33)-MAX(0,inputs!$B$31*(X1013-inputs!$B$30)))</f>
        <v>29086.361973370978</v>
      </c>
      <c r="Z1013" s="19">
        <f>IF(inputs!$B$27="YES",MAX(0,inputs!$B$31*(X1013-inputs!$B$30)),0)</f>
        <v>0</v>
      </c>
      <c r="AA1013" s="3">
        <f t="shared" si="65"/>
        <v>36740.25</v>
      </c>
      <c r="AB1013" s="1">
        <f t="shared" si="66"/>
        <v>0.62</v>
      </c>
      <c r="AC1013" s="8">
        <f t="shared" si="63"/>
        <v>64359.75</v>
      </c>
    </row>
    <row r="1014" spans="1:29" x14ac:dyDescent="0.2">
      <c r="A1014" s="11">
        <f t="shared" si="64"/>
        <v>101200</v>
      </c>
      <c r="B1014" s="15">
        <f>inputs!$C$3-MAX(0,MIN((calculations!A1014-inputs!$B$8)*0.5,inputs!$C$3))+IF(AND(inputs!$B$23="YES",A1014&lt;=inputs!$B$25),inputs!$B$24,0)</f>
        <v>11970</v>
      </c>
      <c r="C1014" s="15">
        <f>MAX(0,MIN(A1014-B1014,inputs!$C$4)*inputs!$B$3)</f>
        <v>7540</v>
      </c>
      <c r="D1014" s="16">
        <f>MAX(0,(MIN(A1014,inputs!$C$5)-(inputs!$C$4+B1014))*inputs!$B$4)</f>
        <v>20612</v>
      </c>
      <c r="E1014" s="16">
        <f>MAX(0, (calculations!A1014-inputs!$C$5)*inputs!$B$5)</f>
        <v>0</v>
      </c>
      <c r="F1014" s="19">
        <f>MAX(0,inputs!$B$13*(MIN(calculations!A1014,inputs!$C$14)-inputs!$C$13))+MAX(0,inputs!$B$14*(calculations!A1014-inputs!$C$14))</f>
        <v>6013.85</v>
      </c>
      <c r="G1014" s="22">
        <f>MAX(MIN((calculations!A1014-inputs!$B$21)/10000,100%),0) * inputs!$B$18</f>
        <v>2636.4</v>
      </c>
      <c r="H1014" s="24">
        <f>MIN(inputs!$B$32,A1014)</f>
        <v>20000</v>
      </c>
      <c r="I1014" s="24">
        <f>inputs!$B$29*(1+inputs!$B$33)-MAX(0,inputs!$B$31*(H1014-inputs!$B$30))</f>
        <v>46486.999999999993</v>
      </c>
      <c r="J1014" s="19">
        <f>$H1014+(INT(COLUMN(J$1)/2) - 5) * ($A1014-$H1014)/9</f>
        <v>20000</v>
      </c>
      <c r="K1014" s="24">
        <f>MAX(0,I1014*(1+inputs!$B$33)-MAX(0,inputs!$B$31*(J1014-inputs!$B$30)))</f>
        <v>47184.304999999986</v>
      </c>
      <c r="L1014" s="19">
        <f>$H1014+(INT(COLUMN(L$1)/2) - 5) * ($A1014-$H1014)/9</f>
        <v>29022.222222222223</v>
      </c>
      <c r="M1014" s="24">
        <f>MAX(0,K1014*(1+inputs!$B$33)-MAX(0,inputs!$B$31*(L1014-inputs!$B$30)))</f>
        <v>47096.629574999977</v>
      </c>
      <c r="N1014" s="19">
        <f>$H1014+(INT(COLUMN(N$1)/2) - 5) * ($A1014-$H1014)/9</f>
        <v>38044.444444444445</v>
      </c>
      <c r="O1014" s="24">
        <f>MAX(0,M1014*(1+inputs!$B$33)-MAX(0,inputs!$B$31*(N1014-inputs!$B$30)))</f>
        <v>46195.63901862497</v>
      </c>
      <c r="P1014" s="19">
        <f>$H1014+(INT(COLUMN(P$1)/2) - 5) * ($A1014-$H1014)/9</f>
        <v>47066.666666666672</v>
      </c>
      <c r="Q1014" s="24">
        <f>MAX(0,O1014*(1+inputs!$B$33)-MAX(0,inputs!$B$31*(P1014-inputs!$B$30)))</f>
        <v>44469.133603904338</v>
      </c>
      <c r="R1014" s="19">
        <f>$H1014+(INT(COLUMN(R$1)/2) - 5) * ($A1014-$H1014)/9</f>
        <v>56088.888888888891</v>
      </c>
      <c r="S1014" s="24">
        <f>MAX(0,Q1014*(1+inputs!$B$33)-MAX(0,inputs!$B$31*(R1014-inputs!$B$30)))</f>
        <v>41904.730607962898</v>
      </c>
      <c r="T1014" s="19">
        <f>$H1014+(INT(COLUMN(T$1)/2) - 5) * ($A1014-$H1014)/9</f>
        <v>65111.111111111109</v>
      </c>
      <c r="U1014" s="24">
        <f>MAX(0,S1014*(1+inputs!$B$33)-MAX(0,inputs!$B$31*(T1014-inputs!$B$30)))</f>
        <v>38489.861567082335</v>
      </c>
      <c r="V1014" s="19">
        <f>$H1014+(INT(COLUMN(V$1)/2) - 5) * ($A1014-$H1014)/9</f>
        <v>74133.333333333343</v>
      </c>
      <c r="W1014" s="24">
        <f>MAX(0,U1014*(1+inputs!$B$33)-MAX(0,inputs!$B$31*(V1014-inputs!$B$30)))</f>
        <v>34211.769490588566</v>
      </c>
      <c r="X1014" s="19">
        <f>$H1014+(INT(COLUMN(X$1)/2) - 5) * ($A1014-$H1014)/9</f>
        <v>83155.555555555562</v>
      </c>
      <c r="Y1014" s="24">
        <f>MAX(0,W1014*(1+inputs!$B$33)-MAX(0,inputs!$B$31*(X1014-inputs!$B$30)))</f>
        <v>29057.506032947385</v>
      </c>
      <c r="Z1014" s="19">
        <f>IF(inputs!$B$27="YES",MAX(0,inputs!$B$31*(X1014-inputs!$B$30)),0)</f>
        <v>0</v>
      </c>
      <c r="AA1014" s="3">
        <f t="shared" si="65"/>
        <v>36802.25</v>
      </c>
      <c r="AB1014" s="1">
        <f t="shared" si="66"/>
        <v>0.62</v>
      </c>
      <c r="AC1014" s="8">
        <f t="shared" si="63"/>
        <v>64397.75</v>
      </c>
    </row>
    <row r="1015" spans="1:29" x14ac:dyDescent="0.2">
      <c r="A1015" s="11">
        <f t="shared" si="64"/>
        <v>101300</v>
      </c>
      <c r="B1015" s="15">
        <f>inputs!$C$3-MAX(0,MIN((calculations!A1015-inputs!$B$8)*0.5,inputs!$C$3))+IF(AND(inputs!$B$23="YES",A1015&lt;=inputs!$B$25),inputs!$B$24,0)</f>
        <v>11920</v>
      </c>
      <c r="C1015" s="15">
        <f>MAX(0,MIN(A1015-B1015,inputs!$C$4)*inputs!$B$3)</f>
        <v>7540</v>
      </c>
      <c r="D1015" s="16">
        <f>MAX(0,(MIN(A1015,inputs!$C$5)-(inputs!$C$4+B1015))*inputs!$B$4)</f>
        <v>20672</v>
      </c>
      <c r="E1015" s="16">
        <f>MAX(0, (calculations!A1015-inputs!$C$5)*inputs!$B$5)</f>
        <v>0</v>
      </c>
      <c r="F1015" s="19">
        <f>MAX(0,inputs!$B$13*(MIN(calculations!A1015,inputs!$C$14)-inputs!$C$13))+MAX(0,inputs!$B$14*(calculations!A1015-inputs!$C$14))</f>
        <v>6015.85</v>
      </c>
      <c r="G1015" s="22">
        <f>MAX(MIN((calculations!A1015-inputs!$B$21)/10000,100%),0) * inputs!$B$18</f>
        <v>2636.4</v>
      </c>
      <c r="H1015" s="24">
        <f>MIN(inputs!$B$32,A1015)</f>
        <v>20000</v>
      </c>
      <c r="I1015" s="24">
        <f>inputs!$B$29*(1+inputs!$B$33)-MAX(0,inputs!$B$31*(H1015-inputs!$B$30))</f>
        <v>46486.999999999993</v>
      </c>
      <c r="J1015" s="19">
        <f>$H1015+(INT(COLUMN(J$1)/2) - 5) * ($A1015-$H1015)/9</f>
        <v>20000</v>
      </c>
      <c r="K1015" s="24">
        <f>MAX(0,I1015*(1+inputs!$B$33)-MAX(0,inputs!$B$31*(J1015-inputs!$B$30)))</f>
        <v>47184.304999999986</v>
      </c>
      <c r="L1015" s="19">
        <f>$H1015+(INT(COLUMN(L$1)/2) - 5) * ($A1015-$H1015)/9</f>
        <v>29033.333333333336</v>
      </c>
      <c r="M1015" s="24">
        <f>MAX(0,K1015*(1+inputs!$B$33)-MAX(0,inputs!$B$31*(L1015-inputs!$B$30)))</f>
        <v>47095.629574999977</v>
      </c>
      <c r="N1015" s="19">
        <f>$H1015+(INT(COLUMN(N$1)/2) - 5) * ($A1015-$H1015)/9</f>
        <v>38066.666666666672</v>
      </c>
      <c r="O1015" s="24">
        <f>MAX(0,M1015*(1+inputs!$B$33)-MAX(0,inputs!$B$31*(N1015-inputs!$B$30)))</f>
        <v>46192.624018624971</v>
      </c>
      <c r="P1015" s="19">
        <f>$H1015+(INT(COLUMN(P$1)/2) - 5) * ($A1015-$H1015)/9</f>
        <v>47100</v>
      </c>
      <c r="Q1015" s="24">
        <f>MAX(0,O1015*(1+inputs!$B$33)-MAX(0,inputs!$B$31*(P1015-inputs!$B$30)))</f>
        <v>44463.073378904337</v>
      </c>
      <c r="R1015" s="19">
        <f>$H1015+(INT(COLUMN(R$1)/2) - 5) * ($A1015-$H1015)/9</f>
        <v>56133.333333333336</v>
      </c>
      <c r="S1015" s="24">
        <f>MAX(0,Q1015*(1+inputs!$B$33)-MAX(0,inputs!$B$31*(R1015-inputs!$B$30)))</f>
        <v>41894.579479587897</v>
      </c>
      <c r="T1015" s="19">
        <f>$H1015+(INT(COLUMN(T$1)/2) - 5) * ($A1015-$H1015)/9</f>
        <v>65166.666666666664</v>
      </c>
      <c r="U1015" s="24">
        <f>MAX(0,S1015*(1+inputs!$B$33)-MAX(0,inputs!$B$31*(T1015-inputs!$B$30)))</f>
        <v>38474.558171781711</v>
      </c>
      <c r="V1015" s="19">
        <f>$H1015+(INT(COLUMN(V$1)/2) - 5) * ($A1015-$H1015)/9</f>
        <v>74200</v>
      </c>
      <c r="W1015" s="24">
        <f>MAX(0,U1015*(1+inputs!$B$33)-MAX(0,inputs!$B$31*(V1015-inputs!$B$30)))</f>
        <v>34190.236544358428</v>
      </c>
      <c r="X1015" s="19">
        <f>$H1015+(INT(COLUMN(X$1)/2) - 5) * ($A1015-$H1015)/9</f>
        <v>83233.333333333343</v>
      </c>
      <c r="Y1015" s="24">
        <f>MAX(0,W1015*(1+inputs!$B$33)-MAX(0,inputs!$B$31*(X1015-inputs!$B$30)))</f>
        <v>29028.6500925238</v>
      </c>
      <c r="Z1015" s="19">
        <f>IF(inputs!$B$27="YES",MAX(0,inputs!$B$31*(X1015-inputs!$B$30)),0)</f>
        <v>0</v>
      </c>
      <c r="AA1015" s="3">
        <f t="shared" si="65"/>
        <v>36864.25</v>
      </c>
      <c r="AB1015" s="1">
        <f t="shared" si="66"/>
        <v>0.62</v>
      </c>
      <c r="AC1015" s="8">
        <f t="shared" si="63"/>
        <v>64435.75</v>
      </c>
    </row>
    <row r="1016" spans="1:29" x14ac:dyDescent="0.2">
      <c r="A1016" s="11">
        <f t="shared" si="64"/>
        <v>101400</v>
      </c>
      <c r="B1016" s="15">
        <f>inputs!$C$3-MAX(0,MIN((calculations!A1016-inputs!$B$8)*0.5,inputs!$C$3))+IF(AND(inputs!$B$23="YES",A1016&lt;=inputs!$B$25),inputs!$B$24,0)</f>
        <v>11870</v>
      </c>
      <c r="C1016" s="15">
        <f>MAX(0,MIN(A1016-B1016,inputs!$C$4)*inputs!$B$3)</f>
        <v>7540</v>
      </c>
      <c r="D1016" s="16">
        <f>MAX(0,(MIN(A1016,inputs!$C$5)-(inputs!$C$4+B1016))*inputs!$B$4)</f>
        <v>20732</v>
      </c>
      <c r="E1016" s="16">
        <f>MAX(0, (calculations!A1016-inputs!$C$5)*inputs!$B$5)</f>
        <v>0</v>
      </c>
      <c r="F1016" s="19">
        <f>MAX(0,inputs!$B$13*(MIN(calculations!A1016,inputs!$C$14)-inputs!$C$13))+MAX(0,inputs!$B$14*(calculations!A1016-inputs!$C$14))</f>
        <v>6017.85</v>
      </c>
      <c r="G1016" s="22">
        <f>MAX(MIN((calculations!A1016-inputs!$B$21)/10000,100%),0) * inputs!$B$18</f>
        <v>2636.4</v>
      </c>
      <c r="H1016" s="24">
        <f>MIN(inputs!$B$32,A1016)</f>
        <v>20000</v>
      </c>
      <c r="I1016" s="24">
        <f>inputs!$B$29*(1+inputs!$B$33)-MAX(0,inputs!$B$31*(H1016-inputs!$B$30))</f>
        <v>46486.999999999993</v>
      </c>
      <c r="J1016" s="19">
        <f>$H1016+(INT(COLUMN(J$1)/2) - 5) * ($A1016-$H1016)/9</f>
        <v>20000</v>
      </c>
      <c r="K1016" s="24">
        <f>MAX(0,I1016*(1+inputs!$B$33)-MAX(0,inputs!$B$31*(J1016-inputs!$B$30)))</f>
        <v>47184.304999999986</v>
      </c>
      <c r="L1016" s="19">
        <f>$H1016+(INT(COLUMN(L$1)/2) - 5) * ($A1016-$H1016)/9</f>
        <v>29044.444444444445</v>
      </c>
      <c r="M1016" s="24">
        <f>MAX(0,K1016*(1+inputs!$B$33)-MAX(0,inputs!$B$31*(L1016-inputs!$B$30)))</f>
        <v>47094.629574999977</v>
      </c>
      <c r="N1016" s="19">
        <f>$H1016+(INT(COLUMN(N$1)/2) - 5) * ($A1016-$H1016)/9</f>
        <v>38088.888888888891</v>
      </c>
      <c r="O1016" s="24">
        <f>MAX(0,M1016*(1+inputs!$B$33)-MAX(0,inputs!$B$31*(N1016-inputs!$B$30)))</f>
        <v>46189.609018624971</v>
      </c>
      <c r="P1016" s="19">
        <f>$H1016+(INT(COLUMN(P$1)/2) - 5) * ($A1016-$H1016)/9</f>
        <v>47133.333333333328</v>
      </c>
      <c r="Q1016" s="24">
        <f>MAX(0,O1016*(1+inputs!$B$33)-MAX(0,inputs!$B$31*(P1016-inputs!$B$30)))</f>
        <v>44457.013153904336</v>
      </c>
      <c r="R1016" s="19">
        <f>$H1016+(INT(COLUMN(R$1)/2) - 5) * ($A1016-$H1016)/9</f>
        <v>56177.777777777781</v>
      </c>
      <c r="S1016" s="24">
        <f>MAX(0,Q1016*(1+inputs!$B$33)-MAX(0,inputs!$B$31*(R1016-inputs!$B$30)))</f>
        <v>41884.428351212897</v>
      </c>
      <c r="T1016" s="19">
        <f>$H1016+(INT(COLUMN(T$1)/2) - 5) * ($A1016-$H1016)/9</f>
        <v>65222.222222222219</v>
      </c>
      <c r="U1016" s="24">
        <f>MAX(0,S1016*(1+inputs!$B$33)-MAX(0,inputs!$B$31*(T1016-inputs!$B$30)))</f>
        <v>38459.254776481081</v>
      </c>
      <c r="V1016" s="19">
        <f>$H1016+(INT(COLUMN(V$1)/2) - 5) * ($A1016-$H1016)/9</f>
        <v>74266.666666666657</v>
      </c>
      <c r="W1016" s="24">
        <f>MAX(0,U1016*(1+inputs!$B$33)-MAX(0,inputs!$B$31*(V1016-inputs!$B$30)))</f>
        <v>34168.703598128297</v>
      </c>
      <c r="X1016" s="19">
        <f>$H1016+(INT(COLUMN(X$1)/2) - 5) * ($A1016-$H1016)/9</f>
        <v>83311.111111111109</v>
      </c>
      <c r="Y1016" s="24">
        <f>MAX(0,W1016*(1+inputs!$B$33)-MAX(0,inputs!$B$31*(X1016-inputs!$B$30)))</f>
        <v>28999.794152100218</v>
      </c>
      <c r="Z1016" s="19">
        <f>IF(inputs!$B$27="YES",MAX(0,inputs!$B$31*(X1016-inputs!$B$30)),0)</f>
        <v>0</v>
      </c>
      <c r="AA1016" s="3">
        <f t="shared" si="65"/>
        <v>36926.25</v>
      </c>
      <c r="AB1016" s="1">
        <f t="shared" si="66"/>
        <v>0.62</v>
      </c>
      <c r="AC1016" s="8">
        <f t="shared" si="63"/>
        <v>64473.75</v>
      </c>
    </row>
    <row r="1017" spans="1:29" x14ac:dyDescent="0.2">
      <c r="A1017" s="11">
        <f t="shared" si="64"/>
        <v>101500</v>
      </c>
      <c r="B1017" s="15">
        <f>inputs!$C$3-MAX(0,MIN((calculations!A1017-inputs!$B$8)*0.5,inputs!$C$3))+IF(AND(inputs!$B$23="YES",A1017&lt;=inputs!$B$25),inputs!$B$24,0)</f>
        <v>11820</v>
      </c>
      <c r="C1017" s="15">
        <f>MAX(0,MIN(A1017-B1017,inputs!$C$4)*inputs!$B$3)</f>
        <v>7540</v>
      </c>
      <c r="D1017" s="16">
        <f>MAX(0,(MIN(A1017,inputs!$C$5)-(inputs!$C$4+B1017))*inputs!$B$4)</f>
        <v>20792</v>
      </c>
      <c r="E1017" s="16">
        <f>MAX(0, (calculations!A1017-inputs!$C$5)*inputs!$B$5)</f>
        <v>0</v>
      </c>
      <c r="F1017" s="19">
        <f>MAX(0,inputs!$B$13*(MIN(calculations!A1017,inputs!$C$14)-inputs!$C$13))+MAX(0,inputs!$B$14*(calculations!A1017-inputs!$C$14))</f>
        <v>6019.85</v>
      </c>
      <c r="G1017" s="22">
        <f>MAX(MIN((calculations!A1017-inputs!$B$21)/10000,100%),0) * inputs!$B$18</f>
        <v>2636.4</v>
      </c>
      <c r="H1017" s="24">
        <f>MIN(inputs!$B$32,A1017)</f>
        <v>20000</v>
      </c>
      <c r="I1017" s="24">
        <f>inputs!$B$29*(1+inputs!$B$33)-MAX(0,inputs!$B$31*(H1017-inputs!$B$30))</f>
        <v>46486.999999999993</v>
      </c>
      <c r="J1017" s="19">
        <f>$H1017+(INT(COLUMN(J$1)/2) - 5) * ($A1017-$H1017)/9</f>
        <v>20000</v>
      </c>
      <c r="K1017" s="24">
        <f>MAX(0,I1017*(1+inputs!$B$33)-MAX(0,inputs!$B$31*(J1017-inputs!$B$30)))</f>
        <v>47184.304999999986</v>
      </c>
      <c r="L1017" s="19">
        <f>$H1017+(INT(COLUMN(L$1)/2) - 5) * ($A1017-$H1017)/9</f>
        <v>29055.555555555555</v>
      </c>
      <c r="M1017" s="24">
        <f>MAX(0,K1017*(1+inputs!$B$33)-MAX(0,inputs!$B$31*(L1017-inputs!$B$30)))</f>
        <v>47093.629574999977</v>
      </c>
      <c r="N1017" s="19">
        <f>$H1017+(INT(COLUMN(N$1)/2) - 5) * ($A1017-$H1017)/9</f>
        <v>38111.111111111109</v>
      </c>
      <c r="O1017" s="24">
        <f>MAX(0,M1017*(1+inputs!$B$33)-MAX(0,inputs!$B$31*(N1017-inputs!$B$30)))</f>
        <v>46186.594018624972</v>
      </c>
      <c r="P1017" s="19">
        <f>$H1017+(INT(COLUMN(P$1)/2) - 5) * ($A1017-$H1017)/9</f>
        <v>47166.666666666672</v>
      </c>
      <c r="Q1017" s="24">
        <f>MAX(0,O1017*(1+inputs!$B$33)-MAX(0,inputs!$B$31*(P1017-inputs!$B$30)))</f>
        <v>44450.952928904342</v>
      </c>
      <c r="R1017" s="19">
        <f>$H1017+(INT(COLUMN(R$1)/2) - 5) * ($A1017-$H1017)/9</f>
        <v>56222.222222222219</v>
      </c>
      <c r="S1017" s="24">
        <f>MAX(0,Q1017*(1+inputs!$B$33)-MAX(0,inputs!$B$31*(R1017-inputs!$B$30)))</f>
        <v>41874.277222837904</v>
      </c>
      <c r="T1017" s="19">
        <f>$H1017+(INT(COLUMN(T$1)/2) - 5) * ($A1017-$H1017)/9</f>
        <v>65277.777777777781</v>
      </c>
      <c r="U1017" s="24">
        <f>MAX(0,S1017*(1+inputs!$B$33)-MAX(0,inputs!$B$31*(T1017-inputs!$B$30)))</f>
        <v>38443.951381180465</v>
      </c>
      <c r="V1017" s="19">
        <f>$H1017+(INT(COLUMN(V$1)/2) - 5) * ($A1017-$H1017)/9</f>
        <v>74333.333333333343</v>
      </c>
      <c r="W1017" s="24">
        <f>MAX(0,U1017*(1+inputs!$B$33)-MAX(0,inputs!$B$31*(V1017-inputs!$B$30)))</f>
        <v>34147.170651898166</v>
      </c>
      <c r="X1017" s="19">
        <f>$H1017+(INT(COLUMN(X$1)/2) - 5) * ($A1017-$H1017)/9</f>
        <v>83388.888888888891</v>
      </c>
      <c r="Y1017" s="24">
        <f>MAX(0,W1017*(1+inputs!$B$33)-MAX(0,inputs!$B$31*(X1017-inputs!$B$30)))</f>
        <v>28970.938211676639</v>
      </c>
      <c r="Z1017" s="19">
        <f>IF(inputs!$B$27="YES",MAX(0,inputs!$B$31*(X1017-inputs!$B$30)),0)</f>
        <v>0</v>
      </c>
      <c r="AA1017" s="3">
        <f t="shared" si="65"/>
        <v>36988.25</v>
      </c>
      <c r="AB1017" s="1">
        <f t="shared" si="66"/>
        <v>0.62</v>
      </c>
      <c r="AC1017" s="8">
        <f t="shared" si="63"/>
        <v>64511.75</v>
      </c>
    </row>
    <row r="1018" spans="1:29" x14ac:dyDescent="0.2">
      <c r="A1018" s="11">
        <f t="shared" si="64"/>
        <v>101600</v>
      </c>
      <c r="B1018" s="15">
        <f>inputs!$C$3-MAX(0,MIN((calculations!A1018-inputs!$B$8)*0.5,inputs!$C$3))+IF(AND(inputs!$B$23="YES",A1018&lt;=inputs!$B$25),inputs!$B$24,0)</f>
        <v>11770</v>
      </c>
      <c r="C1018" s="15">
        <f>MAX(0,MIN(A1018-B1018,inputs!$C$4)*inputs!$B$3)</f>
        <v>7540</v>
      </c>
      <c r="D1018" s="16">
        <f>MAX(0,(MIN(A1018,inputs!$C$5)-(inputs!$C$4+B1018))*inputs!$B$4)</f>
        <v>20852</v>
      </c>
      <c r="E1018" s="16">
        <f>MAX(0, (calculations!A1018-inputs!$C$5)*inputs!$B$5)</f>
        <v>0</v>
      </c>
      <c r="F1018" s="19">
        <f>MAX(0,inputs!$B$13*(MIN(calculations!A1018,inputs!$C$14)-inputs!$C$13))+MAX(0,inputs!$B$14*(calculations!A1018-inputs!$C$14))</f>
        <v>6021.85</v>
      </c>
      <c r="G1018" s="22">
        <f>MAX(MIN((calculations!A1018-inputs!$B$21)/10000,100%),0) * inputs!$B$18</f>
        <v>2636.4</v>
      </c>
      <c r="H1018" s="24">
        <f>MIN(inputs!$B$32,A1018)</f>
        <v>20000</v>
      </c>
      <c r="I1018" s="24">
        <f>inputs!$B$29*(1+inputs!$B$33)-MAX(0,inputs!$B$31*(H1018-inputs!$B$30))</f>
        <v>46486.999999999993</v>
      </c>
      <c r="J1018" s="19">
        <f>$H1018+(INT(COLUMN(J$1)/2) - 5) * ($A1018-$H1018)/9</f>
        <v>20000</v>
      </c>
      <c r="K1018" s="24">
        <f>MAX(0,I1018*(1+inputs!$B$33)-MAX(0,inputs!$B$31*(J1018-inputs!$B$30)))</f>
        <v>47184.304999999986</v>
      </c>
      <c r="L1018" s="19">
        <f>$H1018+(INT(COLUMN(L$1)/2) - 5) * ($A1018-$H1018)/9</f>
        <v>29066.666666666664</v>
      </c>
      <c r="M1018" s="24">
        <f>MAX(0,K1018*(1+inputs!$B$33)-MAX(0,inputs!$B$31*(L1018-inputs!$B$30)))</f>
        <v>47092.629574999977</v>
      </c>
      <c r="N1018" s="19">
        <f>$H1018+(INT(COLUMN(N$1)/2) - 5) * ($A1018-$H1018)/9</f>
        <v>38133.333333333328</v>
      </c>
      <c r="O1018" s="24">
        <f>MAX(0,M1018*(1+inputs!$B$33)-MAX(0,inputs!$B$31*(N1018-inputs!$B$30)))</f>
        <v>46183.579018624972</v>
      </c>
      <c r="P1018" s="19">
        <f>$H1018+(INT(COLUMN(P$1)/2) - 5) * ($A1018-$H1018)/9</f>
        <v>47200</v>
      </c>
      <c r="Q1018" s="24">
        <f>MAX(0,O1018*(1+inputs!$B$33)-MAX(0,inputs!$B$31*(P1018-inputs!$B$30)))</f>
        <v>44444.892703904341</v>
      </c>
      <c r="R1018" s="19">
        <f>$H1018+(INT(COLUMN(R$1)/2) - 5) * ($A1018-$H1018)/9</f>
        <v>56266.666666666664</v>
      </c>
      <c r="S1018" s="24">
        <f>MAX(0,Q1018*(1+inputs!$B$33)-MAX(0,inputs!$B$31*(R1018-inputs!$B$30)))</f>
        <v>41864.126094462903</v>
      </c>
      <c r="T1018" s="19">
        <f>$H1018+(INT(COLUMN(T$1)/2) - 5) * ($A1018-$H1018)/9</f>
        <v>65333.333333333336</v>
      </c>
      <c r="U1018" s="24">
        <f>MAX(0,S1018*(1+inputs!$B$33)-MAX(0,inputs!$B$31*(T1018-inputs!$B$30)))</f>
        <v>38428.647985879841</v>
      </c>
      <c r="V1018" s="19">
        <f>$H1018+(INT(COLUMN(V$1)/2) - 5) * ($A1018-$H1018)/9</f>
        <v>74400</v>
      </c>
      <c r="W1018" s="24">
        <f>MAX(0,U1018*(1+inputs!$B$33)-MAX(0,inputs!$B$31*(V1018-inputs!$B$30)))</f>
        <v>34125.637705668036</v>
      </c>
      <c r="X1018" s="19">
        <f>$H1018+(INT(COLUMN(X$1)/2) - 5) * ($A1018-$H1018)/9</f>
        <v>83466.666666666657</v>
      </c>
      <c r="Y1018" s="24">
        <f>MAX(0,W1018*(1+inputs!$B$33)-MAX(0,inputs!$B$31*(X1018-inputs!$B$30)))</f>
        <v>28942.082271253053</v>
      </c>
      <c r="Z1018" s="19">
        <f>IF(inputs!$B$27="YES",MAX(0,inputs!$B$31*(X1018-inputs!$B$30)),0)</f>
        <v>0</v>
      </c>
      <c r="AA1018" s="3">
        <f t="shared" si="65"/>
        <v>37050.25</v>
      </c>
      <c r="AB1018" s="1">
        <f t="shared" si="66"/>
        <v>0.62</v>
      </c>
      <c r="AC1018" s="8">
        <f t="shared" si="63"/>
        <v>64549.75</v>
      </c>
    </row>
    <row r="1019" spans="1:29" x14ac:dyDescent="0.2">
      <c r="A1019" s="11">
        <f t="shared" si="64"/>
        <v>101700</v>
      </c>
      <c r="B1019" s="15">
        <f>inputs!$C$3-MAX(0,MIN((calculations!A1019-inputs!$B$8)*0.5,inputs!$C$3))+IF(AND(inputs!$B$23="YES",A1019&lt;=inputs!$B$25),inputs!$B$24,0)</f>
        <v>11720</v>
      </c>
      <c r="C1019" s="15">
        <f>MAX(0,MIN(A1019-B1019,inputs!$C$4)*inputs!$B$3)</f>
        <v>7540</v>
      </c>
      <c r="D1019" s="16">
        <f>MAX(0,(MIN(A1019,inputs!$C$5)-(inputs!$C$4+B1019))*inputs!$B$4)</f>
        <v>20912</v>
      </c>
      <c r="E1019" s="16">
        <f>MAX(0, (calculations!A1019-inputs!$C$5)*inputs!$B$5)</f>
        <v>0</v>
      </c>
      <c r="F1019" s="19">
        <f>MAX(0,inputs!$B$13*(MIN(calculations!A1019,inputs!$C$14)-inputs!$C$13))+MAX(0,inputs!$B$14*(calculations!A1019-inputs!$C$14))</f>
        <v>6023.85</v>
      </c>
      <c r="G1019" s="22">
        <f>MAX(MIN((calculations!A1019-inputs!$B$21)/10000,100%),0) * inputs!$B$18</f>
        <v>2636.4</v>
      </c>
      <c r="H1019" s="24">
        <f>MIN(inputs!$B$32,A1019)</f>
        <v>20000</v>
      </c>
      <c r="I1019" s="24">
        <f>inputs!$B$29*(1+inputs!$B$33)-MAX(0,inputs!$B$31*(H1019-inputs!$B$30))</f>
        <v>46486.999999999993</v>
      </c>
      <c r="J1019" s="19">
        <f>$H1019+(INT(COLUMN(J$1)/2) - 5) * ($A1019-$H1019)/9</f>
        <v>20000</v>
      </c>
      <c r="K1019" s="24">
        <f>MAX(0,I1019*(1+inputs!$B$33)-MAX(0,inputs!$B$31*(J1019-inputs!$B$30)))</f>
        <v>47184.304999999986</v>
      </c>
      <c r="L1019" s="19">
        <f>$H1019+(INT(COLUMN(L$1)/2) - 5) * ($A1019-$H1019)/9</f>
        <v>29077.777777777777</v>
      </c>
      <c r="M1019" s="24">
        <f>MAX(0,K1019*(1+inputs!$B$33)-MAX(0,inputs!$B$31*(L1019-inputs!$B$30)))</f>
        <v>47091.629574999977</v>
      </c>
      <c r="N1019" s="19">
        <f>$H1019+(INT(COLUMN(N$1)/2) - 5) * ($A1019-$H1019)/9</f>
        <v>38155.555555555555</v>
      </c>
      <c r="O1019" s="24">
        <f>MAX(0,M1019*(1+inputs!$B$33)-MAX(0,inputs!$B$31*(N1019-inputs!$B$30)))</f>
        <v>46180.564018624973</v>
      </c>
      <c r="P1019" s="19">
        <f>$H1019+(INT(COLUMN(P$1)/2) - 5) * ($A1019-$H1019)/9</f>
        <v>47233.333333333328</v>
      </c>
      <c r="Q1019" s="24">
        <f>MAX(0,O1019*(1+inputs!$B$33)-MAX(0,inputs!$B$31*(P1019-inputs!$B$30)))</f>
        <v>44438.83247890434</v>
      </c>
      <c r="R1019" s="19">
        <f>$H1019+(INT(COLUMN(R$1)/2) - 5) * ($A1019-$H1019)/9</f>
        <v>56311.111111111109</v>
      </c>
      <c r="S1019" s="24">
        <f>MAX(0,Q1019*(1+inputs!$B$33)-MAX(0,inputs!$B$31*(R1019-inputs!$B$30)))</f>
        <v>41853.974966087895</v>
      </c>
      <c r="T1019" s="19">
        <f>$H1019+(INT(COLUMN(T$1)/2) - 5) * ($A1019-$H1019)/9</f>
        <v>65388.888888888891</v>
      </c>
      <c r="U1019" s="24">
        <f>MAX(0,S1019*(1+inputs!$B$33)-MAX(0,inputs!$B$31*(T1019-inputs!$B$30)))</f>
        <v>38413.34459057921</v>
      </c>
      <c r="V1019" s="19">
        <f>$H1019+(INT(COLUMN(V$1)/2) - 5) * ($A1019-$H1019)/9</f>
        <v>74466.666666666657</v>
      </c>
      <c r="W1019" s="24">
        <f>MAX(0,U1019*(1+inputs!$B$33)-MAX(0,inputs!$B$31*(V1019-inputs!$B$30)))</f>
        <v>34104.104759437891</v>
      </c>
      <c r="X1019" s="19">
        <f>$H1019+(INT(COLUMN(X$1)/2) - 5) * ($A1019-$H1019)/9</f>
        <v>83544.444444444438</v>
      </c>
      <c r="Y1019" s="24">
        <f>MAX(0,W1019*(1+inputs!$B$33)-MAX(0,inputs!$B$31*(X1019-inputs!$B$30)))</f>
        <v>28913.22633082946</v>
      </c>
      <c r="Z1019" s="19">
        <f>IF(inputs!$B$27="YES",MAX(0,inputs!$B$31*(X1019-inputs!$B$30)),0)</f>
        <v>0</v>
      </c>
      <c r="AA1019" s="3">
        <f t="shared" si="65"/>
        <v>37112.25</v>
      </c>
      <c r="AB1019" s="1">
        <f t="shared" si="66"/>
        <v>0.62</v>
      </c>
      <c r="AC1019" s="8">
        <f t="shared" si="63"/>
        <v>64587.75</v>
      </c>
    </row>
    <row r="1020" spans="1:29" x14ac:dyDescent="0.2">
      <c r="A1020" s="11">
        <f t="shared" si="64"/>
        <v>101800</v>
      </c>
      <c r="B1020" s="15">
        <f>inputs!$C$3-MAX(0,MIN((calculations!A1020-inputs!$B$8)*0.5,inputs!$C$3))+IF(AND(inputs!$B$23="YES",A1020&lt;=inputs!$B$25),inputs!$B$24,0)</f>
        <v>11670</v>
      </c>
      <c r="C1020" s="15">
        <f>MAX(0,MIN(A1020-B1020,inputs!$C$4)*inputs!$B$3)</f>
        <v>7540</v>
      </c>
      <c r="D1020" s="16">
        <f>MAX(0,(MIN(A1020,inputs!$C$5)-(inputs!$C$4+B1020))*inputs!$B$4)</f>
        <v>20972</v>
      </c>
      <c r="E1020" s="16">
        <f>MAX(0, (calculations!A1020-inputs!$C$5)*inputs!$B$5)</f>
        <v>0</v>
      </c>
      <c r="F1020" s="19">
        <f>MAX(0,inputs!$B$13*(MIN(calculations!A1020,inputs!$C$14)-inputs!$C$13))+MAX(0,inputs!$B$14*(calculations!A1020-inputs!$C$14))</f>
        <v>6025.85</v>
      </c>
      <c r="G1020" s="22">
        <f>MAX(MIN((calculations!A1020-inputs!$B$21)/10000,100%),0) * inputs!$B$18</f>
        <v>2636.4</v>
      </c>
      <c r="H1020" s="24">
        <f>MIN(inputs!$B$32,A1020)</f>
        <v>20000</v>
      </c>
      <c r="I1020" s="24">
        <f>inputs!$B$29*(1+inputs!$B$33)-MAX(0,inputs!$B$31*(H1020-inputs!$B$30))</f>
        <v>46486.999999999993</v>
      </c>
      <c r="J1020" s="19">
        <f>$H1020+(INT(COLUMN(J$1)/2) - 5) * ($A1020-$H1020)/9</f>
        <v>20000</v>
      </c>
      <c r="K1020" s="24">
        <f>MAX(0,I1020*(1+inputs!$B$33)-MAX(0,inputs!$B$31*(J1020-inputs!$B$30)))</f>
        <v>47184.304999999986</v>
      </c>
      <c r="L1020" s="19">
        <f>$H1020+(INT(COLUMN(L$1)/2) - 5) * ($A1020-$H1020)/9</f>
        <v>29088.888888888891</v>
      </c>
      <c r="M1020" s="24">
        <f>MAX(0,K1020*(1+inputs!$B$33)-MAX(0,inputs!$B$31*(L1020-inputs!$B$30)))</f>
        <v>47090.629574999977</v>
      </c>
      <c r="N1020" s="19">
        <f>$H1020+(INT(COLUMN(N$1)/2) - 5) * ($A1020-$H1020)/9</f>
        <v>38177.777777777781</v>
      </c>
      <c r="O1020" s="24">
        <f>MAX(0,M1020*(1+inputs!$B$33)-MAX(0,inputs!$B$31*(N1020-inputs!$B$30)))</f>
        <v>46177.549018624974</v>
      </c>
      <c r="P1020" s="19">
        <f>$H1020+(INT(COLUMN(P$1)/2) - 5) * ($A1020-$H1020)/9</f>
        <v>47266.666666666672</v>
      </c>
      <c r="Q1020" s="24">
        <f>MAX(0,O1020*(1+inputs!$B$33)-MAX(0,inputs!$B$31*(P1020-inputs!$B$30)))</f>
        <v>44432.772253904339</v>
      </c>
      <c r="R1020" s="19">
        <f>$H1020+(INT(COLUMN(R$1)/2) - 5) * ($A1020-$H1020)/9</f>
        <v>56355.555555555555</v>
      </c>
      <c r="S1020" s="24">
        <f>MAX(0,Q1020*(1+inputs!$B$33)-MAX(0,inputs!$B$31*(R1020-inputs!$B$30)))</f>
        <v>41843.823837712895</v>
      </c>
      <c r="T1020" s="19">
        <f>$H1020+(INT(COLUMN(T$1)/2) - 5) * ($A1020-$H1020)/9</f>
        <v>65444.444444444445</v>
      </c>
      <c r="U1020" s="24">
        <f>MAX(0,S1020*(1+inputs!$B$33)-MAX(0,inputs!$B$31*(T1020-inputs!$B$30)))</f>
        <v>38398.04119527858</v>
      </c>
      <c r="V1020" s="19">
        <f>$H1020+(INT(COLUMN(V$1)/2) - 5) * ($A1020-$H1020)/9</f>
        <v>74533.333333333343</v>
      </c>
      <c r="W1020" s="24">
        <f>MAX(0,U1020*(1+inputs!$B$33)-MAX(0,inputs!$B$31*(V1020-inputs!$B$30)))</f>
        <v>34082.571813207753</v>
      </c>
      <c r="X1020" s="19">
        <f>$H1020+(INT(COLUMN(X$1)/2) - 5) * ($A1020-$H1020)/9</f>
        <v>83622.222222222219</v>
      </c>
      <c r="Y1020" s="24">
        <f>MAX(0,W1020*(1+inputs!$B$33)-MAX(0,inputs!$B$31*(X1020-inputs!$B$30)))</f>
        <v>28884.370390405868</v>
      </c>
      <c r="Z1020" s="19">
        <f>IF(inputs!$B$27="YES",MAX(0,inputs!$B$31*(X1020-inputs!$B$30)),0)</f>
        <v>0</v>
      </c>
      <c r="AA1020" s="3">
        <f t="shared" si="65"/>
        <v>37174.25</v>
      </c>
      <c r="AB1020" s="1">
        <f t="shared" si="66"/>
        <v>0.62</v>
      </c>
      <c r="AC1020" s="8">
        <f t="shared" si="63"/>
        <v>64625.75</v>
      </c>
    </row>
    <row r="1021" spans="1:29" x14ac:dyDescent="0.2">
      <c r="A1021" s="11">
        <f t="shared" si="64"/>
        <v>101900</v>
      </c>
      <c r="B1021" s="15">
        <f>inputs!$C$3-MAX(0,MIN((calculations!A1021-inputs!$B$8)*0.5,inputs!$C$3))+IF(AND(inputs!$B$23="YES",A1021&lt;=inputs!$B$25),inputs!$B$24,0)</f>
        <v>11620</v>
      </c>
      <c r="C1021" s="15">
        <f>MAX(0,MIN(A1021-B1021,inputs!$C$4)*inputs!$B$3)</f>
        <v>7540</v>
      </c>
      <c r="D1021" s="16">
        <f>MAX(0,(MIN(A1021,inputs!$C$5)-(inputs!$C$4+B1021))*inputs!$B$4)</f>
        <v>21032</v>
      </c>
      <c r="E1021" s="16">
        <f>MAX(0, (calculations!A1021-inputs!$C$5)*inputs!$B$5)</f>
        <v>0</v>
      </c>
      <c r="F1021" s="19">
        <f>MAX(0,inputs!$B$13*(MIN(calculations!A1021,inputs!$C$14)-inputs!$C$13))+MAX(0,inputs!$B$14*(calculations!A1021-inputs!$C$14))</f>
        <v>6027.85</v>
      </c>
      <c r="G1021" s="22">
        <f>MAX(MIN((calculations!A1021-inputs!$B$21)/10000,100%),0) * inputs!$B$18</f>
        <v>2636.4</v>
      </c>
      <c r="H1021" s="24">
        <f>MIN(inputs!$B$32,A1021)</f>
        <v>20000</v>
      </c>
      <c r="I1021" s="24">
        <f>inputs!$B$29*(1+inputs!$B$33)-MAX(0,inputs!$B$31*(H1021-inputs!$B$30))</f>
        <v>46486.999999999993</v>
      </c>
      <c r="J1021" s="19">
        <f>$H1021+(INT(COLUMN(J$1)/2) - 5) * ($A1021-$H1021)/9</f>
        <v>20000</v>
      </c>
      <c r="K1021" s="24">
        <f>MAX(0,I1021*(1+inputs!$B$33)-MAX(0,inputs!$B$31*(J1021-inputs!$B$30)))</f>
        <v>47184.304999999986</v>
      </c>
      <c r="L1021" s="19">
        <f>$H1021+(INT(COLUMN(L$1)/2) - 5) * ($A1021-$H1021)/9</f>
        <v>29100</v>
      </c>
      <c r="M1021" s="24">
        <f>MAX(0,K1021*(1+inputs!$B$33)-MAX(0,inputs!$B$31*(L1021-inputs!$B$30)))</f>
        <v>47089.629574999977</v>
      </c>
      <c r="N1021" s="19">
        <f>$H1021+(INT(COLUMN(N$1)/2) - 5) * ($A1021-$H1021)/9</f>
        <v>38200</v>
      </c>
      <c r="O1021" s="24">
        <f>MAX(0,M1021*(1+inputs!$B$33)-MAX(0,inputs!$B$31*(N1021-inputs!$B$30)))</f>
        <v>46174.534018624967</v>
      </c>
      <c r="P1021" s="19">
        <f>$H1021+(INT(COLUMN(P$1)/2) - 5) * ($A1021-$H1021)/9</f>
        <v>47300</v>
      </c>
      <c r="Q1021" s="24">
        <f>MAX(0,O1021*(1+inputs!$B$33)-MAX(0,inputs!$B$31*(P1021-inputs!$B$30)))</f>
        <v>44426.712028904338</v>
      </c>
      <c r="R1021" s="19">
        <f>$H1021+(INT(COLUMN(R$1)/2) - 5) * ($A1021-$H1021)/9</f>
        <v>56400</v>
      </c>
      <c r="S1021" s="24">
        <f>MAX(0,Q1021*(1+inputs!$B$33)-MAX(0,inputs!$B$31*(R1021-inputs!$B$30)))</f>
        <v>41833.672709337894</v>
      </c>
      <c r="T1021" s="19">
        <f>$H1021+(INT(COLUMN(T$1)/2) - 5) * ($A1021-$H1021)/9</f>
        <v>65500</v>
      </c>
      <c r="U1021" s="24">
        <f>MAX(0,S1021*(1+inputs!$B$33)-MAX(0,inputs!$B$31*(T1021-inputs!$B$30)))</f>
        <v>38382.737799977956</v>
      </c>
      <c r="V1021" s="19">
        <f>$H1021+(INT(COLUMN(V$1)/2) - 5) * ($A1021-$H1021)/9</f>
        <v>74600</v>
      </c>
      <c r="W1021" s="24">
        <f>MAX(0,U1021*(1+inputs!$B$33)-MAX(0,inputs!$B$31*(V1021-inputs!$B$30)))</f>
        <v>34061.038866977622</v>
      </c>
      <c r="X1021" s="19">
        <f>$H1021+(INT(COLUMN(X$1)/2) - 5) * ($A1021-$H1021)/9</f>
        <v>83700</v>
      </c>
      <c r="Y1021" s="24">
        <f>MAX(0,W1021*(1+inputs!$B$33)-MAX(0,inputs!$B$31*(X1021-inputs!$B$30)))</f>
        <v>28855.514449982282</v>
      </c>
      <c r="Z1021" s="19">
        <f>IF(inputs!$B$27="YES",MAX(0,inputs!$B$31*(X1021-inputs!$B$30)),0)</f>
        <v>0</v>
      </c>
      <c r="AA1021" s="3">
        <f t="shared" si="65"/>
        <v>37236.25</v>
      </c>
      <c r="AB1021" s="1">
        <f t="shared" si="66"/>
        <v>0.62</v>
      </c>
      <c r="AC1021" s="8">
        <f t="shared" si="63"/>
        <v>64663.75</v>
      </c>
    </row>
    <row r="1022" spans="1:29" x14ac:dyDescent="0.2">
      <c r="A1022" s="11">
        <f t="shared" si="64"/>
        <v>102000</v>
      </c>
      <c r="B1022" s="15">
        <f>inputs!$C$3-MAX(0,MIN((calculations!A1022-inputs!$B$8)*0.5,inputs!$C$3))+IF(AND(inputs!$B$23="YES",A1022&lt;=inputs!$B$25),inputs!$B$24,0)</f>
        <v>11570</v>
      </c>
      <c r="C1022" s="15">
        <f>MAX(0,MIN(A1022-B1022,inputs!$C$4)*inputs!$B$3)</f>
        <v>7540</v>
      </c>
      <c r="D1022" s="16">
        <f>MAX(0,(MIN(A1022,inputs!$C$5)-(inputs!$C$4+B1022))*inputs!$B$4)</f>
        <v>21092</v>
      </c>
      <c r="E1022" s="16">
        <f>MAX(0, (calculations!A1022-inputs!$C$5)*inputs!$B$5)</f>
        <v>0</v>
      </c>
      <c r="F1022" s="19">
        <f>MAX(0,inputs!$B$13*(MIN(calculations!A1022,inputs!$C$14)-inputs!$C$13))+MAX(0,inputs!$B$14*(calculations!A1022-inputs!$C$14))</f>
        <v>6029.85</v>
      </c>
      <c r="G1022" s="22">
        <f>MAX(MIN((calculations!A1022-inputs!$B$21)/10000,100%),0) * inputs!$B$18</f>
        <v>2636.4</v>
      </c>
      <c r="H1022" s="24">
        <f>MIN(inputs!$B$32,A1022)</f>
        <v>20000</v>
      </c>
      <c r="I1022" s="24">
        <f>inputs!$B$29*(1+inputs!$B$33)-MAX(0,inputs!$B$31*(H1022-inputs!$B$30))</f>
        <v>46486.999999999993</v>
      </c>
      <c r="J1022" s="19">
        <f>$H1022+(INT(COLUMN(J$1)/2) - 5) * ($A1022-$H1022)/9</f>
        <v>20000</v>
      </c>
      <c r="K1022" s="24">
        <f>MAX(0,I1022*(1+inputs!$B$33)-MAX(0,inputs!$B$31*(J1022-inputs!$B$30)))</f>
        <v>47184.304999999986</v>
      </c>
      <c r="L1022" s="19">
        <f>$H1022+(INT(COLUMN(L$1)/2) - 5) * ($A1022-$H1022)/9</f>
        <v>29111.111111111109</v>
      </c>
      <c r="M1022" s="24">
        <f>MAX(0,K1022*(1+inputs!$B$33)-MAX(0,inputs!$B$31*(L1022-inputs!$B$30)))</f>
        <v>47088.629574999977</v>
      </c>
      <c r="N1022" s="19">
        <f>$H1022+(INT(COLUMN(N$1)/2) - 5) * ($A1022-$H1022)/9</f>
        <v>38222.222222222219</v>
      </c>
      <c r="O1022" s="24">
        <f>MAX(0,M1022*(1+inputs!$B$33)-MAX(0,inputs!$B$31*(N1022-inputs!$B$30)))</f>
        <v>46171.519018624967</v>
      </c>
      <c r="P1022" s="19">
        <f>$H1022+(INT(COLUMN(P$1)/2) - 5) * ($A1022-$H1022)/9</f>
        <v>47333.333333333328</v>
      </c>
      <c r="Q1022" s="24">
        <f>MAX(0,O1022*(1+inputs!$B$33)-MAX(0,inputs!$B$31*(P1022-inputs!$B$30)))</f>
        <v>44420.651803904337</v>
      </c>
      <c r="R1022" s="19">
        <f>$H1022+(INT(COLUMN(R$1)/2) - 5) * ($A1022-$H1022)/9</f>
        <v>56444.444444444445</v>
      </c>
      <c r="S1022" s="24">
        <f>MAX(0,Q1022*(1+inputs!$B$33)-MAX(0,inputs!$B$31*(R1022-inputs!$B$30)))</f>
        <v>41823.521580962893</v>
      </c>
      <c r="T1022" s="19">
        <f>$H1022+(INT(COLUMN(T$1)/2) - 5) * ($A1022-$H1022)/9</f>
        <v>65555.555555555562</v>
      </c>
      <c r="U1022" s="24">
        <f>MAX(0,S1022*(1+inputs!$B$33)-MAX(0,inputs!$B$31*(T1022-inputs!$B$30)))</f>
        <v>38367.434404677333</v>
      </c>
      <c r="V1022" s="19">
        <f>$H1022+(INT(COLUMN(V$1)/2) - 5) * ($A1022-$H1022)/9</f>
        <v>74666.666666666657</v>
      </c>
      <c r="W1022" s="24">
        <f>MAX(0,U1022*(1+inputs!$B$33)-MAX(0,inputs!$B$31*(V1022-inputs!$B$30)))</f>
        <v>34039.505920747484</v>
      </c>
      <c r="X1022" s="19">
        <f>$H1022+(INT(COLUMN(X$1)/2) - 5) * ($A1022-$H1022)/9</f>
        <v>83777.777777777781</v>
      </c>
      <c r="Y1022" s="24">
        <f>MAX(0,W1022*(1+inputs!$B$33)-MAX(0,inputs!$B$31*(X1022-inputs!$B$30)))</f>
        <v>28826.658509558692</v>
      </c>
      <c r="Z1022" s="19">
        <f>IF(inputs!$B$27="YES",MAX(0,inputs!$B$31*(X1022-inputs!$B$30)),0)</f>
        <v>0</v>
      </c>
      <c r="AA1022" s="3">
        <f t="shared" si="65"/>
        <v>37298.25</v>
      </c>
      <c r="AB1022" s="1">
        <f t="shared" si="66"/>
        <v>0.62</v>
      </c>
      <c r="AC1022" s="8">
        <f t="shared" si="63"/>
        <v>64701.75</v>
      </c>
    </row>
    <row r="1023" spans="1:29" x14ac:dyDescent="0.2">
      <c r="A1023" s="11">
        <f t="shared" si="64"/>
        <v>102100</v>
      </c>
      <c r="B1023" s="15">
        <f>inputs!$C$3-MAX(0,MIN((calculations!A1023-inputs!$B$8)*0.5,inputs!$C$3))+IF(AND(inputs!$B$23="YES",A1023&lt;=inputs!$B$25),inputs!$B$24,0)</f>
        <v>11520</v>
      </c>
      <c r="C1023" s="15">
        <f>MAX(0,MIN(A1023-B1023,inputs!$C$4)*inputs!$B$3)</f>
        <v>7540</v>
      </c>
      <c r="D1023" s="16">
        <f>MAX(0,(MIN(A1023,inputs!$C$5)-(inputs!$C$4+B1023))*inputs!$B$4)</f>
        <v>21152</v>
      </c>
      <c r="E1023" s="16">
        <f>MAX(0, (calculations!A1023-inputs!$C$5)*inputs!$B$5)</f>
        <v>0</v>
      </c>
      <c r="F1023" s="19">
        <f>MAX(0,inputs!$B$13*(MIN(calculations!A1023,inputs!$C$14)-inputs!$C$13))+MAX(0,inputs!$B$14*(calculations!A1023-inputs!$C$14))</f>
        <v>6031.85</v>
      </c>
      <c r="G1023" s="22">
        <f>MAX(MIN((calculations!A1023-inputs!$B$21)/10000,100%),0) * inputs!$B$18</f>
        <v>2636.4</v>
      </c>
      <c r="H1023" s="24">
        <f>MIN(inputs!$B$32,A1023)</f>
        <v>20000</v>
      </c>
      <c r="I1023" s="24">
        <f>inputs!$B$29*(1+inputs!$B$33)-MAX(0,inputs!$B$31*(H1023-inputs!$B$30))</f>
        <v>46486.999999999993</v>
      </c>
      <c r="J1023" s="19">
        <f>$H1023+(INT(COLUMN(J$1)/2) - 5) * ($A1023-$H1023)/9</f>
        <v>20000</v>
      </c>
      <c r="K1023" s="24">
        <f>MAX(0,I1023*(1+inputs!$B$33)-MAX(0,inputs!$B$31*(J1023-inputs!$B$30)))</f>
        <v>47184.304999999986</v>
      </c>
      <c r="L1023" s="19">
        <f>$H1023+(INT(COLUMN(L$1)/2) - 5) * ($A1023-$H1023)/9</f>
        <v>29122.222222222223</v>
      </c>
      <c r="M1023" s="24">
        <f>MAX(0,K1023*(1+inputs!$B$33)-MAX(0,inputs!$B$31*(L1023-inputs!$B$30)))</f>
        <v>47087.629574999977</v>
      </c>
      <c r="N1023" s="19">
        <f>$H1023+(INT(COLUMN(N$1)/2) - 5) * ($A1023-$H1023)/9</f>
        <v>38244.444444444445</v>
      </c>
      <c r="O1023" s="24">
        <f>MAX(0,M1023*(1+inputs!$B$33)-MAX(0,inputs!$B$31*(N1023-inputs!$B$30)))</f>
        <v>46168.504018624968</v>
      </c>
      <c r="P1023" s="19">
        <f>$H1023+(INT(COLUMN(P$1)/2) - 5) * ($A1023-$H1023)/9</f>
        <v>47366.666666666672</v>
      </c>
      <c r="Q1023" s="24">
        <f>MAX(0,O1023*(1+inputs!$B$33)-MAX(0,inputs!$B$31*(P1023-inputs!$B$30)))</f>
        <v>44414.591578904336</v>
      </c>
      <c r="R1023" s="19">
        <f>$H1023+(INT(COLUMN(R$1)/2) - 5) * ($A1023-$H1023)/9</f>
        <v>56488.888888888891</v>
      </c>
      <c r="S1023" s="24">
        <f>MAX(0,Q1023*(1+inputs!$B$33)-MAX(0,inputs!$B$31*(R1023-inputs!$B$30)))</f>
        <v>41813.370452587893</v>
      </c>
      <c r="T1023" s="19">
        <f>$H1023+(INT(COLUMN(T$1)/2) - 5) * ($A1023-$H1023)/9</f>
        <v>65611.111111111109</v>
      </c>
      <c r="U1023" s="24">
        <f>MAX(0,S1023*(1+inputs!$B$33)-MAX(0,inputs!$B$31*(T1023-inputs!$B$30)))</f>
        <v>38352.131009376702</v>
      </c>
      <c r="V1023" s="19">
        <f>$H1023+(INT(COLUMN(V$1)/2) - 5) * ($A1023-$H1023)/9</f>
        <v>74733.333333333343</v>
      </c>
      <c r="W1023" s="24">
        <f>MAX(0,U1023*(1+inputs!$B$33)-MAX(0,inputs!$B$31*(V1023-inputs!$B$30)))</f>
        <v>34017.972974517346</v>
      </c>
      <c r="X1023" s="19">
        <f>$H1023+(INT(COLUMN(X$1)/2) - 5) * ($A1023-$H1023)/9</f>
        <v>83855.555555555562</v>
      </c>
      <c r="Y1023" s="24">
        <f>MAX(0,W1023*(1+inputs!$B$33)-MAX(0,inputs!$B$31*(X1023-inputs!$B$30)))</f>
        <v>28797.802569135099</v>
      </c>
      <c r="Z1023" s="19">
        <f>IF(inputs!$B$27="YES",MAX(0,inputs!$B$31*(X1023-inputs!$B$30)),0)</f>
        <v>0</v>
      </c>
      <c r="AA1023" s="3">
        <f t="shared" si="65"/>
        <v>37360.25</v>
      </c>
      <c r="AB1023" s="1">
        <f t="shared" si="66"/>
        <v>0.62</v>
      </c>
      <c r="AC1023" s="8">
        <f t="shared" si="63"/>
        <v>64739.75</v>
      </c>
    </row>
    <row r="1024" spans="1:29" x14ac:dyDescent="0.2">
      <c r="A1024" s="11">
        <f t="shared" si="64"/>
        <v>102200</v>
      </c>
      <c r="B1024" s="15">
        <f>inputs!$C$3-MAX(0,MIN((calculations!A1024-inputs!$B$8)*0.5,inputs!$C$3))+IF(AND(inputs!$B$23="YES",A1024&lt;=inputs!$B$25),inputs!$B$24,0)</f>
        <v>11470</v>
      </c>
      <c r="C1024" s="15">
        <f>MAX(0,MIN(A1024-B1024,inputs!$C$4)*inputs!$B$3)</f>
        <v>7540</v>
      </c>
      <c r="D1024" s="16">
        <f>MAX(0,(MIN(A1024,inputs!$C$5)-(inputs!$C$4+B1024))*inputs!$B$4)</f>
        <v>21212</v>
      </c>
      <c r="E1024" s="16">
        <f>MAX(0, (calculations!A1024-inputs!$C$5)*inputs!$B$5)</f>
        <v>0</v>
      </c>
      <c r="F1024" s="19">
        <f>MAX(0,inputs!$B$13*(MIN(calculations!A1024,inputs!$C$14)-inputs!$C$13))+MAX(0,inputs!$B$14*(calculations!A1024-inputs!$C$14))</f>
        <v>6033.85</v>
      </c>
      <c r="G1024" s="22">
        <f>MAX(MIN((calculations!A1024-inputs!$B$21)/10000,100%),0) * inputs!$B$18</f>
        <v>2636.4</v>
      </c>
      <c r="H1024" s="24">
        <f>MIN(inputs!$B$32,A1024)</f>
        <v>20000</v>
      </c>
      <c r="I1024" s="24">
        <f>inputs!$B$29*(1+inputs!$B$33)-MAX(0,inputs!$B$31*(H1024-inputs!$B$30))</f>
        <v>46486.999999999993</v>
      </c>
      <c r="J1024" s="19">
        <f>$H1024+(INT(COLUMN(J$1)/2) - 5) * ($A1024-$H1024)/9</f>
        <v>20000</v>
      </c>
      <c r="K1024" s="24">
        <f>MAX(0,I1024*(1+inputs!$B$33)-MAX(0,inputs!$B$31*(J1024-inputs!$B$30)))</f>
        <v>47184.304999999986</v>
      </c>
      <c r="L1024" s="19">
        <f>$H1024+(INT(COLUMN(L$1)/2) - 5) * ($A1024-$H1024)/9</f>
        <v>29133.333333333336</v>
      </c>
      <c r="M1024" s="24">
        <f>MAX(0,K1024*(1+inputs!$B$33)-MAX(0,inputs!$B$31*(L1024-inputs!$B$30)))</f>
        <v>47086.629574999977</v>
      </c>
      <c r="N1024" s="19">
        <f>$H1024+(INT(COLUMN(N$1)/2) - 5) * ($A1024-$H1024)/9</f>
        <v>38266.666666666672</v>
      </c>
      <c r="O1024" s="24">
        <f>MAX(0,M1024*(1+inputs!$B$33)-MAX(0,inputs!$B$31*(N1024-inputs!$B$30)))</f>
        <v>46165.489018624969</v>
      </c>
      <c r="P1024" s="19">
        <f>$H1024+(INT(COLUMN(P$1)/2) - 5) * ($A1024-$H1024)/9</f>
        <v>47400</v>
      </c>
      <c r="Q1024" s="24">
        <f>MAX(0,O1024*(1+inputs!$B$33)-MAX(0,inputs!$B$31*(P1024-inputs!$B$30)))</f>
        <v>44408.531353904335</v>
      </c>
      <c r="R1024" s="19">
        <f>$H1024+(INT(COLUMN(R$1)/2) - 5) * ($A1024-$H1024)/9</f>
        <v>56533.333333333336</v>
      </c>
      <c r="S1024" s="24">
        <f>MAX(0,Q1024*(1+inputs!$B$33)-MAX(0,inputs!$B$31*(R1024-inputs!$B$30)))</f>
        <v>41803.219324212892</v>
      </c>
      <c r="T1024" s="19">
        <f>$H1024+(INT(COLUMN(T$1)/2) - 5) * ($A1024-$H1024)/9</f>
        <v>65666.666666666657</v>
      </c>
      <c r="U1024" s="24">
        <f>MAX(0,S1024*(1+inputs!$B$33)-MAX(0,inputs!$B$31*(T1024-inputs!$B$30)))</f>
        <v>38336.827614076079</v>
      </c>
      <c r="V1024" s="19">
        <f>$H1024+(INT(COLUMN(V$1)/2) - 5) * ($A1024-$H1024)/9</f>
        <v>74800</v>
      </c>
      <c r="W1024" s="24">
        <f>MAX(0,U1024*(1+inputs!$B$33)-MAX(0,inputs!$B$31*(V1024-inputs!$B$30)))</f>
        <v>33996.440028287216</v>
      </c>
      <c r="X1024" s="19">
        <f>$H1024+(INT(COLUMN(X$1)/2) - 5) * ($A1024-$H1024)/9</f>
        <v>83933.333333333343</v>
      </c>
      <c r="Y1024" s="24">
        <f>MAX(0,W1024*(1+inputs!$B$33)-MAX(0,inputs!$B$31*(X1024-inputs!$B$30)))</f>
        <v>28768.946628711521</v>
      </c>
      <c r="Z1024" s="19">
        <f>IF(inputs!$B$27="YES",MAX(0,inputs!$B$31*(X1024-inputs!$B$30)),0)</f>
        <v>0</v>
      </c>
      <c r="AA1024" s="3">
        <f t="shared" si="65"/>
        <v>37422.25</v>
      </c>
      <c r="AB1024" s="1">
        <f t="shared" si="66"/>
        <v>0.62</v>
      </c>
      <c r="AC1024" s="8">
        <f t="shared" si="63"/>
        <v>64777.75</v>
      </c>
    </row>
    <row r="1025" spans="1:29" x14ac:dyDescent="0.2">
      <c r="A1025" s="11">
        <f t="shared" si="64"/>
        <v>102300</v>
      </c>
      <c r="B1025" s="15">
        <f>inputs!$C$3-MAX(0,MIN((calculations!A1025-inputs!$B$8)*0.5,inputs!$C$3))+IF(AND(inputs!$B$23="YES",A1025&lt;=inputs!$B$25),inputs!$B$24,0)</f>
        <v>11420</v>
      </c>
      <c r="C1025" s="15">
        <f>MAX(0,MIN(A1025-B1025,inputs!$C$4)*inputs!$B$3)</f>
        <v>7540</v>
      </c>
      <c r="D1025" s="16">
        <f>MAX(0,(MIN(A1025,inputs!$C$5)-(inputs!$C$4+B1025))*inputs!$B$4)</f>
        <v>21272</v>
      </c>
      <c r="E1025" s="16">
        <f>MAX(0, (calculations!A1025-inputs!$C$5)*inputs!$B$5)</f>
        <v>0</v>
      </c>
      <c r="F1025" s="19">
        <f>MAX(0,inputs!$B$13*(MIN(calculations!A1025,inputs!$C$14)-inputs!$C$13))+MAX(0,inputs!$B$14*(calculations!A1025-inputs!$C$14))</f>
        <v>6035.85</v>
      </c>
      <c r="G1025" s="22">
        <f>MAX(MIN((calculations!A1025-inputs!$B$21)/10000,100%),0) * inputs!$B$18</f>
        <v>2636.4</v>
      </c>
      <c r="H1025" s="24">
        <f>MIN(inputs!$B$32,A1025)</f>
        <v>20000</v>
      </c>
      <c r="I1025" s="24">
        <f>inputs!$B$29*(1+inputs!$B$33)-MAX(0,inputs!$B$31*(H1025-inputs!$B$30))</f>
        <v>46486.999999999993</v>
      </c>
      <c r="J1025" s="19">
        <f>$H1025+(INT(COLUMN(J$1)/2) - 5) * ($A1025-$H1025)/9</f>
        <v>20000</v>
      </c>
      <c r="K1025" s="24">
        <f>MAX(0,I1025*(1+inputs!$B$33)-MAX(0,inputs!$B$31*(J1025-inputs!$B$30)))</f>
        <v>47184.304999999986</v>
      </c>
      <c r="L1025" s="19">
        <f>$H1025+(INT(COLUMN(L$1)/2) - 5) * ($A1025-$H1025)/9</f>
        <v>29144.444444444445</v>
      </c>
      <c r="M1025" s="24">
        <f>MAX(0,K1025*(1+inputs!$B$33)-MAX(0,inputs!$B$31*(L1025-inputs!$B$30)))</f>
        <v>47085.629574999977</v>
      </c>
      <c r="N1025" s="19">
        <f>$H1025+(INT(COLUMN(N$1)/2) - 5) * ($A1025-$H1025)/9</f>
        <v>38288.888888888891</v>
      </c>
      <c r="O1025" s="24">
        <f>MAX(0,M1025*(1+inputs!$B$33)-MAX(0,inputs!$B$31*(N1025-inputs!$B$30)))</f>
        <v>46162.474018624969</v>
      </c>
      <c r="P1025" s="19">
        <f>$H1025+(INT(COLUMN(P$1)/2) - 5) * ($A1025-$H1025)/9</f>
        <v>47433.333333333328</v>
      </c>
      <c r="Q1025" s="24">
        <f>MAX(0,O1025*(1+inputs!$B$33)-MAX(0,inputs!$B$31*(P1025-inputs!$B$30)))</f>
        <v>44402.471128904333</v>
      </c>
      <c r="R1025" s="19">
        <f>$H1025+(INT(COLUMN(R$1)/2) - 5) * ($A1025-$H1025)/9</f>
        <v>56577.777777777781</v>
      </c>
      <c r="S1025" s="24">
        <f>MAX(0,Q1025*(1+inputs!$B$33)-MAX(0,inputs!$B$31*(R1025-inputs!$B$30)))</f>
        <v>41793.068195837892</v>
      </c>
      <c r="T1025" s="19">
        <f>$H1025+(INT(COLUMN(T$1)/2) - 5) * ($A1025-$H1025)/9</f>
        <v>65722.222222222219</v>
      </c>
      <c r="U1025" s="24">
        <f>MAX(0,S1025*(1+inputs!$B$33)-MAX(0,inputs!$B$31*(T1025-inputs!$B$30)))</f>
        <v>38321.524218775456</v>
      </c>
      <c r="V1025" s="19">
        <f>$H1025+(INT(COLUMN(V$1)/2) - 5) * ($A1025-$H1025)/9</f>
        <v>74866.666666666657</v>
      </c>
      <c r="W1025" s="24">
        <f>MAX(0,U1025*(1+inputs!$B$33)-MAX(0,inputs!$B$31*(V1025-inputs!$B$30)))</f>
        <v>33974.907082057092</v>
      </c>
      <c r="X1025" s="19">
        <f>$H1025+(INT(COLUMN(X$1)/2) - 5) * ($A1025-$H1025)/9</f>
        <v>84011.111111111109</v>
      </c>
      <c r="Y1025" s="24">
        <f>MAX(0,W1025*(1+inputs!$B$33)-MAX(0,inputs!$B$31*(X1025-inputs!$B$30)))</f>
        <v>28740.090688287946</v>
      </c>
      <c r="Z1025" s="19">
        <f>IF(inputs!$B$27="YES",MAX(0,inputs!$B$31*(X1025-inputs!$B$30)),0)</f>
        <v>0</v>
      </c>
      <c r="AA1025" s="3">
        <f t="shared" si="65"/>
        <v>37484.25</v>
      </c>
      <c r="AB1025" s="1">
        <f t="shared" si="66"/>
        <v>0.62</v>
      </c>
      <c r="AC1025" s="8">
        <f t="shared" ref="AC1025:AC1088" si="67">A1025-AA1025</f>
        <v>64815.75</v>
      </c>
    </row>
    <row r="1026" spans="1:29" x14ac:dyDescent="0.2">
      <c r="A1026" s="11">
        <f t="shared" si="64"/>
        <v>102400</v>
      </c>
      <c r="B1026" s="15">
        <f>inputs!$C$3-MAX(0,MIN((calculations!A1026-inputs!$B$8)*0.5,inputs!$C$3))+IF(AND(inputs!$B$23="YES",A1026&lt;=inputs!$B$25),inputs!$B$24,0)</f>
        <v>11370</v>
      </c>
      <c r="C1026" s="15">
        <f>MAX(0,MIN(A1026-B1026,inputs!$C$4)*inputs!$B$3)</f>
        <v>7540</v>
      </c>
      <c r="D1026" s="16">
        <f>MAX(0,(MIN(A1026,inputs!$C$5)-(inputs!$C$4+B1026))*inputs!$B$4)</f>
        <v>21332</v>
      </c>
      <c r="E1026" s="16">
        <f>MAX(0, (calculations!A1026-inputs!$C$5)*inputs!$B$5)</f>
        <v>0</v>
      </c>
      <c r="F1026" s="19">
        <f>MAX(0,inputs!$B$13*(MIN(calculations!A1026,inputs!$C$14)-inputs!$C$13))+MAX(0,inputs!$B$14*(calculations!A1026-inputs!$C$14))</f>
        <v>6037.85</v>
      </c>
      <c r="G1026" s="22">
        <f>MAX(MIN((calculations!A1026-inputs!$B$21)/10000,100%),0) * inputs!$B$18</f>
        <v>2636.4</v>
      </c>
      <c r="H1026" s="24">
        <f>MIN(inputs!$B$32,A1026)</f>
        <v>20000</v>
      </c>
      <c r="I1026" s="24">
        <f>inputs!$B$29*(1+inputs!$B$33)-MAX(0,inputs!$B$31*(H1026-inputs!$B$30))</f>
        <v>46486.999999999993</v>
      </c>
      <c r="J1026" s="19">
        <f>$H1026+(INT(COLUMN(J$1)/2) - 5) * ($A1026-$H1026)/9</f>
        <v>20000</v>
      </c>
      <c r="K1026" s="24">
        <f>MAX(0,I1026*(1+inputs!$B$33)-MAX(0,inputs!$B$31*(J1026-inputs!$B$30)))</f>
        <v>47184.304999999986</v>
      </c>
      <c r="L1026" s="19">
        <f>$H1026+(INT(COLUMN(L$1)/2) - 5) * ($A1026-$H1026)/9</f>
        <v>29155.555555555555</v>
      </c>
      <c r="M1026" s="24">
        <f>MAX(0,K1026*(1+inputs!$B$33)-MAX(0,inputs!$B$31*(L1026-inputs!$B$30)))</f>
        <v>47084.629574999977</v>
      </c>
      <c r="N1026" s="19">
        <f>$H1026+(INT(COLUMN(N$1)/2) - 5) * ($A1026-$H1026)/9</f>
        <v>38311.111111111109</v>
      </c>
      <c r="O1026" s="24">
        <f>MAX(0,M1026*(1+inputs!$B$33)-MAX(0,inputs!$B$31*(N1026-inputs!$B$30)))</f>
        <v>46159.45901862497</v>
      </c>
      <c r="P1026" s="19">
        <f>$H1026+(INT(COLUMN(P$1)/2) - 5) * ($A1026-$H1026)/9</f>
        <v>47466.666666666672</v>
      </c>
      <c r="Q1026" s="24">
        <f>MAX(0,O1026*(1+inputs!$B$33)-MAX(0,inputs!$B$31*(P1026-inputs!$B$30)))</f>
        <v>44396.41090390434</v>
      </c>
      <c r="R1026" s="19">
        <f>$H1026+(INT(COLUMN(R$1)/2) - 5) * ($A1026-$H1026)/9</f>
        <v>56622.222222222219</v>
      </c>
      <c r="S1026" s="24">
        <f>MAX(0,Q1026*(1+inputs!$B$33)-MAX(0,inputs!$B$31*(R1026-inputs!$B$30)))</f>
        <v>41782.917067462899</v>
      </c>
      <c r="T1026" s="19">
        <f>$H1026+(INT(COLUMN(T$1)/2) - 5) * ($A1026-$H1026)/9</f>
        <v>65777.777777777781</v>
      </c>
      <c r="U1026" s="24">
        <f>MAX(0,S1026*(1+inputs!$B$33)-MAX(0,inputs!$B$31*(T1026-inputs!$B$30)))</f>
        <v>38306.220823474832</v>
      </c>
      <c r="V1026" s="19">
        <f>$H1026+(INT(COLUMN(V$1)/2) - 5) * ($A1026-$H1026)/9</f>
        <v>74933.333333333343</v>
      </c>
      <c r="W1026" s="24">
        <f>MAX(0,U1026*(1+inputs!$B$33)-MAX(0,inputs!$B$31*(V1026-inputs!$B$30)))</f>
        <v>33953.374135826947</v>
      </c>
      <c r="X1026" s="19">
        <f>$H1026+(INT(COLUMN(X$1)/2) - 5) * ($A1026-$H1026)/9</f>
        <v>84088.888888888891</v>
      </c>
      <c r="Y1026" s="24">
        <f>MAX(0,W1026*(1+inputs!$B$33)-MAX(0,inputs!$B$31*(X1026-inputs!$B$30)))</f>
        <v>28711.234747864346</v>
      </c>
      <c r="Z1026" s="19">
        <f>IF(inputs!$B$27="YES",MAX(0,inputs!$B$31*(X1026-inputs!$B$30)),0)</f>
        <v>0</v>
      </c>
      <c r="AA1026" s="3">
        <f t="shared" si="65"/>
        <v>37546.25</v>
      </c>
      <c r="AB1026" s="1">
        <f t="shared" si="66"/>
        <v>0.62</v>
      </c>
      <c r="AC1026" s="8">
        <f t="shared" si="67"/>
        <v>64853.75</v>
      </c>
    </row>
    <row r="1027" spans="1:29" x14ac:dyDescent="0.2">
      <c r="A1027" s="11">
        <f t="shared" ref="A1027:A1090" si="68">(ROW(A1027)-2)*100</f>
        <v>102500</v>
      </c>
      <c r="B1027" s="15">
        <f>inputs!$C$3-MAX(0,MIN((calculations!A1027-inputs!$B$8)*0.5,inputs!$C$3))+IF(AND(inputs!$B$23="YES",A1027&lt;=inputs!$B$25),inputs!$B$24,0)</f>
        <v>11320</v>
      </c>
      <c r="C1027" s="15">
        <f>MAX(0,MIN(A1027-B1027,inputs!$C$4)*inputs!$B$3)</f>
        <v>7540</v>
      </c>
      <c r="D1027" s="16">
        <f>MAX(0,(MIN(A1027,inputs!$C$5)-(inputs!$C$4+B1027))*inputs!$B$4)</f>
        <v>21392</v>
      </c>
      <c r="E1027" s="16">
        <f>MAX(0, (calculations!A1027-inputs!$C$5)*inputs!$B$5)</f>
        <v>0</v>
      </c>
      <c r="F1027" s="19">
        <f>MAX(0,inputs!$B$13*(MIN(calculations!A1027,inputs!$C$14)-inputs!$C$13))+MAX(0,inputs!$B$14*(calculations!A1027-inputs!$C$14))</f>
        <v>6039.85</v>
      </c>
      <c r="G1027" s="22">
        <f>MAX(MIN((calculations!A1027-inputs!$B$21)/10000,100%),0) * inputs!$B$18</f>
        <v>2636.4</v>
      </c>
      <c r="H1027" s="24">
        <f>MIN(inputs!$B$32,A1027)</f>
        <v>20000</v>
      </c>
      <c r="I1027" s="24">
        <f>inputs!$B$29*(1+inputs!$B$33)-MAX(0,inputs!$B$31*(H1027-inputs!$B$30))</f>
        <v>46486.999999999993</v>
      </c>
      <c r="J1027" s="19">
        <f>$H1027+(INT(COLUMN(J$1)/2) - 5) * ($A1027-$H1027)/9</f>
        <v>20000</v>
      </c>
      <c r="K1027" s="24">
        <f>MAX(0,I1027*(1+inputs!$B$33)-MAX(0,inputs!$B$31*(J1027-inputs!$B$30)))</f>
        <v>47184.304999999986</v>
      </c>
      <c r="L1027" s="19">
        <f>$H1027+(INT(COLUMN(L$1)/2) - 5) * ($A1027-$H1027)/9</f>
        <v>29166.666666666664</v>
      </c>
      <c r="M1027" s="24">
        <f>MAX(0,K1027*(1+inputs!$B$33)-MAX(0,inputs!$B$31*(L1027-inputs!$B$30)))</f>
        <v>47083.629574999977</v>
      </c>
      <c r="N1027" s="19">
        <f>$H1027+(INT(COLUMN(N$1)/2) - 5) * ($A1027-$H1027)/9</f>
        <v>38333.333333333328</v>
      </c>
      <c r="O1027" s="24">
        <f>MAX(0,M1027*(1+inputs!$B$33)-MAX(0,inputs!$B$31*(N1027-inputs!$B$30)))</f>
        <v>46156.44401862497</v>
      </c>
      <c r="P1027" s="19">
        <f>$H1027+(INT(COLUMN(P$1)/2) - 5) * ($A1027-$H1027)/9</f>
        <v>47500</v>
      </c>
      <c r="Q1027" s="24">
        <f>MAX(0,O1027*(1+inputs!$B$33)-MAX(0,inputs!$B$31*(P1027-inputs!$B$30)))</f>
        <v>44390.350678904339</v>
      </c>
      <c r="R1027" s="19">
        <f>$H1027+(INT(COLUMN(R$1)/2) - 5) * ($A1027-$H1027)/9</f>
        <v>56666.666666666664</v>
      </c>
      <c r="S1027" s="24">
        <f>MAX(0,Q1027*(1+inputs!$B$33)-MAX(0,inputs!$B$31*(R1027-inputs!$B$30)))</f>
        <v>41772.765939087898</v>
      </c>
      <c r="T1027" s="19">
        <f>$H1027+(INT(COLUMN(T$1)/2) - 5) * ($A1027-$H1027)/9</f>
        <v>65833.333333333343</v>
      </c>
      <c r="U1027" s="24">
        <f>MAX(0,S1027*(1+inputs!$B$33)-MAX(0,inputs!$B$31*(T1027-inputs!$B$30)))</f>
        <v>38290.917428174209</v>
      </c>
      <c r="V1027" s="19">
        <f>$H1027+(INT(COLUMN(V$1)/2) - 5) * ($A1027-$H1027)/9</f>
        <v>75000</v>
      </c>
      <c r="W1027" s="24">
        <f>MAX(0,U1027*(1+inputs!$B$33)-MAX(0,inputs!$B$31*(V1027-inputs!$B$30)))</f>
        <v>33931.841189596817</v>
      </c>
      <c r="X1027" s="19">
        <f>$H1027+(INT(COLUMN(X$1)/2) - 5) * ($A1027-$H1027)/9</f>
        <v>84166.666666666657</v>
      </c>
      <c r="Y1027" s="24">
        <f>MAX(0,W1027*(1+inputs!$B$33)-MAX(0,inputs!$B$31*(X1027-inputs!$B$30)))</f>
        <v>28682.378807440768</v>
      </c>
      <c r="Z1027" s="19">
        <f>IF(inputs!$B$27="YES",MAX(0,inputs!$B$31*(X1027-inputs!$B$30)),0)</f>
        <v>0</v>
      </c>
      <c r="AA1027" s="3">
        <f t="shared" ref="AA1027:AA1090" si="69">SUM(C1027:G1027)+Z1027</f>
        <v>37608.25</v>
      </c>
      <c r="AB1027" s="1">
        <f t="shared" ref="AB1027:AB1090" si="70">(AA1028-AA1027)/100</f>
        <v>0.62</v>
      </c>
      <c r="AC1027" s="8">
        <f t="shared" si="67"/>
        <v>64891.75</v>
      </c>
    </row>
    <row r="1028" spans="1:29" x14ac:dyDescent="0.2">
      <c r="A1028" s="11">
        <f t="shared" si="68"/>
        <v>102600</v>
      </c>
      <c r="B1028" s="15">
        <f>inputs!$C$3-MAX(0,MIN((calculations!A1028-inputs!$B$8)*0.5,inputs!$C$3))+IF(AND(inputs!$B$23="YES",A1028&lt;=inputs!$B$25),inputs!$B$24,0)</f>
        <v>11270</v>
      </c>
      <c r="C1028" s="15">
        <f>MAX(0,MIN(A1028-B1028,inputs!$C$4)*inputs!$B$3)</f>
        <v>7540</v>
      </c>
      <c r="D1028" s="16">
        <f>MAX(0,(MIN(A1028,inputs!$C$5)-(inputs!$C$4+B1028))*inputs!$B$4)</f>
        <v>21452</v>
      </c>
      <c r="E1028" s="16">
        <f>MAX(0, (calculations!A1028-inputs!$C$5)*inputs!$B$5)</f>
        <v>0</v>
      </c>
      <c r="F1028" s="19">
        <f>MAX(0,inputs!$B$13*(MIN(calculations!A1028,inputs!$C$14)-inputs!$C$13))+MAX(0,inputs!$B$14*(calculations!A1028-inputs!$C$14))</f>
        <v>6041.85</v>
      </c>
      <c r="G1028" s="22">
        <f>MAX(MIN((calculations!A1028-inputs!$B$21)/10000,100%),0) * inputs!$B$18</f>
        <v>2636.4</v>
      </c>
      <c r="H1028" s="24">
        <f>MIN(inputs!$B$32,A1028)</f>
        <v>20000</v>
      </c>
      <c r="I1028" s="24">
        <f>inputs!$B$29*(1+inputs!$B$33)-MAX(0,inputs!$B$31*(H1028-inputs!$B$30))</f>
        <v>46486.999999999993</v>
      </c>
      <c r="J1028" s="19">
        <f>$H1028+(INT(COLUMN(J$1)/2) - 5) * ($A1028-$H1028)/9</f>
        <v>20000</v>
      </c>
      <c r="K1028" s="24">
        <f>MAX(0,I1028*(1+inputs!$B$33)-MAX(0,inputs!$B$31*(J1028-inputs!$B$30)))</f>
        <v>47184.304999999986</v>
      </c>
      <c r="L1028" s="19">
        <f>$H1028+(INT(COLUMN(L$1)/2) - 5) * ($A1028-$H1028)/9</f>
        <v>29177.777777777777</v>
      </c>
      <c r="M1028" s="24">
        <f>MAX(0,K1028*(1+inputs!$B$33)-MAX(0,inputs!$B$31*(L1028-inputs!$B$30)))</f>
        <v>47082.629574999977</v>
      </c>
      <c r="N1028" s="19">
        <f>$H1028+(INT(COLUMN(N$1)/2) - 5) * ($A1028-$H1028)/9</f>
        <v>38355.555555555555</v>
      </c>
      <c r="O1028" s="24">
        <f>MAX(0,M1028*(1+inputs!$B$33)-MAX(0,inputs!$B$31*(N1028-inputs!$B$30)))</f>
        <v>46153.429018624971</v>
      </c>
      <c r="P1028" s="19">
        <f>$H1028+(INT(COLUMN(P$1)/2) - 5) * ($A1028-$H1028)/9</f>
        <v>47533.333333333328</v>
      </c>
      <c r="Q1028" s="24">
        <f>MAX(0,O1028*(1+inputs!$B$33)-MAX(0,inputs!$B$31*(P1028-inputs!$B$30)))</f>
        <v>44384.290453904337</v>
      </c>
      <c r="R1028" s="19">
        <f>$H1028+(INT(COLUMN(R$1)/2) - 5) * ($A1028-$H1028)/9</f>
        <v>56711.111111111109</v>
      </c>
      <c r="S1028" s="24">
        <f>MAX(0,Q1028*(1+inputs!$B$33)-MAX(0,inputs!$B$31*(R1028-inputs!$B$30)))</f>
        <v>41762.614810712897</v>
      </c>
      <c r="T1028" s="19">
        <f>$H1028+(INT(COLUMN(T$1)/2) - 5) * ($A1028-$H1028)/9</f>
        <v>65888.888888888891</v>
      </c>
      <c r="U1028" s="24">
        <f>MAX(0,S1028*(1+inputs!$B$33)-MAX(0,inputs!$B$31*(T1028-inputs!$B$30)))</f>
        <v>38275.614032873586</v>
      </c>
      <c r="V1028" s="19">
        <f>$H1028+(INT(COLUMN(V$1)/2) - 5) * ($A1028-$H1028)/9</f>
        <v>75066.666666666657</v>
      </c>
      <c r="W1028" s="24">
        <f>MAX(0,U1028*(1+inputs!$B$33)-MAX(0,inputs!$B$31*(V1028-inputs!$B$30)))</f>
        <v>33910.308243366686</v>
      </c>
      <c r="X1028" s="19">
        <f>$H1028+(INT(COLUMN(X$1)/2) - 5) * ($A1028-$H1028)/9</f>
        <v>84244.444444444438</v>
      </c>
      <c r="Y1028" s="24">
        <f>MAX(0,W1028*(1+inputs!$B$33)-MAX(0,inputs!$B$31*(X1028-inputs!$B$30)))</f>
        <v>28653.522867017182</v>
      </c>
      <c r="Z1028" s="19">
        <f>IF(inputs!$B$27="YES",MAX(0,inputs!$B$31*(X1028-inputs!$B$30)),0)</f>
        <v>0</v>
      </c>
      <c r="AA1028" s="3">
        <f t="shared" si="69"/>
        <v>37670.25</v>
      </c>
      <c r="AB1028" s="1">
        <f t="shared" si="70"/>
        <v>0.62</v>
      </c>
      <c r="AC1028" s="8">
        <f t="shared" si="67"/>
        <v>64929.75</v>
      </c>
    </row>
    <row r="1029" spans="1:29" x14ac:dyDescent="0.2">
      <c r="A1029" s="11">
        <f t="shared" si="68"/>
        <v>102700</v>
      </c>
      <c r="B1029" s="15">
        <f>inputs!$C$3-MAX(0,MIN((calculations!A1029-inputs!$B$8)*0.5,inputs!$C$3))+IF(AND(inputs!$B$23="YES",A1029&lt;=inputs!$B$25),inputs!$B$24,0)</f>
        <v>11220</v>
      </c>
      <c r="C1029" s="15">
        <f>MAX(0,MIN(A1029-B1029,inputs!$C$4)*inputs!$B$3)</f>
        <v>7540</v>
      </c>
      <c r="D1029" s="16">
        <f>MAX(0,(MIN(A1029,inputs!$C$5)-(inputs!$C$4+B1029))*inputs!$B$4)</f>
        <v>21512</v>
      </c>
      <c r="E1029" s="16">
        <f>MAX(0, (calculations!A1029-inputs!$C$5)*inputs!$B$5)</f>
        <v>0</v>
      </c>
      <c r="F1029" s="19">
        <f>MAX(0,inputs!$B$13*(MIN(calculations!A1029,inputs!$C$14)-inputs!$C$13))+MAX(0,inputs!$B$14*(calculations!A1029-inputs!$C$14))</f>
        <v>6043.85</v>
      </c>
      <c r="G1029" s="22">
        <f>MAX(MIN((calculations!A1029-inputs!$B$21)/10000,100%),0) * inputs!$B$18</f>
        <v>2636.4</v>
      </c>
      <c r="H1029" s="24">
        <f>MIN(inputs!$B$32,A1029)</f>
        <v>20000</v>
      </c>
      <c r="I1029" s="24">
        <f>inputs!$B$29*(1+inputs!$B$33)-MAX(0,inputs!$B$31*(H1029-inputs!$B$30))</f>
        <v>46486.999999999993</v>
      </c>
      <c r="J1029" s="19">
        <f>$H1029+(INT(COLUMN(J$1)/2) - 5) * ($A1029-$H1029)/9</f>
        <v>20000</v>
      </c>
      <c r="K1029" s="24">
        <f>MAX(0,I1029*(1+inputs!$B$33)-MAX(0,inputs!$B$31*(J1029-inputs!$B$30)))</f>
        <v>47184.304999999986</v>
      </c>
      <c r="L1029" s="19">
        <f>$H1029+(INT(COLUMN(L$1)/2) - 5) * ($A1029-$H1029)/9</f>
        <v>29188.888888888891</v>
      </c>
      <c r="M1029" s="24">
        <f>MAX(0,K1029*(1+inputs!$B$33)-MAX(0,inputs!$B$31*(L1029-inputs!$B$30)))</f>
        <v>47081.629574999977</v>
      </c>
      <c r="N1029" s="19">
        <f>$H1029+(INT(COLUMN(N$1)/2) - 5) * ($A1029-$H1029)/9</f>
        <v>38377.777777777781</v>
      </c>
      <c r="O1029" s="24">
        <f>MAX(0,M1029*(1+inputs!$B$33)-MAX(0,inputs!$B$31*(N1029-inputs!$B$30)))</f>
        <v>46150.414018624972</v>
      </c>
      <c r="P1029" s="19">
        <f>$H1029+(INT(COLUMN(P$1)/2) - 5) * ($A1029-$H1029)/9</f>
        <v>47566.666666666672</v>
      </c>
      <c r="Q1029" s="24">
        <f>MAX(0,O1029*(1+inputs!$B$33)-MAX(0,inputs!$B$31*(P1029-inputs!$B$30)))</f>
        <v>44378.230228904336</v>
      </c>
      <c r="R1029" s="19">
        <f>$H1029+(INT(COLUMN(R$1)/2) - 5) * ($A1029-$H1029)/9</f>
        <v>56755.555555555555</v>
      </c>
      <c r="S1029" s="24">
        <f>MAX(0,Q1029*(1+inputs!$B$33)-MAX(0,inputs!$B$31*(R1029-inputs!$B$30)))</f>
        <v>41752.463682337897</v>
      </c>
      <c r="T1029" s="19">
        <f>$H1029+(INT(COLUMN(T$1)/2) - 5) * ($A1029-$H1029)/9</f>
        <v>65944.444444444438</v>
      </c>
      <c r="U1029" s="24">
        <f>MAX(0,S1029*(1+inputs!$B$33)-MAX(0,inputs!$B$31*(T1029-inputs!$B$30)))</f>
        <v>38260.310637572962</v>
      </c>
      <c r="V1029" s="19">
        <f>$H1029+(INT(COLUMN(V$1)/2) - 5) * ($A1029-$H1029)/9</f>
        <v>75133.333333333343</v>
      </c>
      <c r="W1029" s="24">
        <f>MAX(0,U1029*(1+inputs!$B$33)-MAX(0,inputs!$B$31*(V1029-inputs!$B$30)))</f>
        <v>33888.775297136548</v>
      </c>
      <c r="X1029" s="19">
        <f>$H1029+(INT(COLUMN(X$1)/2) - 5) * ($A1029-$H1029)/9</f>
        <v>84322.222222222219</v>
      </c>
      <c r="Y1029" s="24">
        <f>MAX(0,W1029*(1+inputs!$B$33)-MAX(0,inputs!$B$31*(X1029-inputs!$B$30)))</f>
        <v>28624.666926593596</v>
      </c>
      <c r="Z1029" s="19">
        <f>IF(inputs!$B$27="YES",MAX(0,inputs!$B$31*(X1029-inputs!$B$30)),0)</f>
        <v>0</v>
      </c>
      <c r="AA1029" s="3">
        <f t="shared" si="69"/>
        <v>37732.25</v>
      </c>
      <c r="AB1029" s="1">
        <f t="shared" si="70"/>
        <v>0.62</v>
      </c>
      <c r="AC1029" s="8">
        <f t="shared" si="67"/>
        <v>64967.75</v>
      </c>
    </row>
    <row r="1030" spans="1:29" x14ac:dyDescent="0.2">
      <c r="A1030" s="11">
        <f t="shared" si="68"/>
        <v>102800</v>
      </c>
      <c r="B1030" s="15">
        <f>inputs!$C$3-MAX(0,MIN((calculations!A1030-inputs!$B$8)*0.5,inputs!$C$3))+IF(AND(inputs!$B$23="YES",A1030&lt;=inputs!$B$25),inputs!$B$24,0)</f>
        <v>11170</v>
      </c>
      <c r="C1030" s="15">
        <f>MAX(0,MIN(A1030-B1030,inputs!$C$4)*inputs!$B$3)</f>
        <v>7540</v>
      </c>
      <c r="D1030" s="16">
        <f>MAX(0,(MIN(A1030,inputs!$C$5)-(inputs!$C$4+B1030))*inputs!$B$4)</f>
        <v>21572</v>
      </c>
      <c r="E1030" s="16">
        <f>MAX(0, (calculations!A1030-inputs!$C$5)*inputs!$B$5)</f>
        <v>0</v>
      </c>
      <c r="F1030" s="19">
        <f>MAX(0,inputs!$B$13*(MIN(calculations!A1030,inputs!$C$14)-inputs!$C$13))+MAX(0,inputs!$B$14*(calculations!A1030-inputs!$C$14))</f>
        <v>6045.85</v>
      </c>
      <c r="G1030" s="22">
        <f>MAX(MIN((calculations!A1030-inputs!$B$21)/10000,100%),0) * inputs!$B$18</f>
        <v>2636.4</v>
      </c>
      <c r="H1030" s="24">
        <f>MIN(inputs!$B$32,A1030)</f>
        <v>20000</v>
      </c>
      <c r="I1030" s="24">
        <f>inputs!$B$29*(1+inputs!$B$33)-MAX(0,inputs!$B$31*(H1030-inputs!$B$30))</f>
        <v>46486.999999999993</v>
      </c>
      <c r="J1030" s="19">
        <f>$H1030+(INT(COLUMN(J$1)/2) - 5) * ($A1030-$H1030)/9</f>
        <v>20000</v>
      </c>
      <c r="K1030" s="24">
        <f>MAX(0,I1030*(1+inputs!$B$33)-MAX(0,inputs!$B$31*(J1030-inputs!$B$30)))</f>
        <v>47184.304999999986</v>
      </c>
      <c r="L1030" s="19">
        <f>$H1030+(INT(COLUMN(L$1)/2) - 5) * ($A1030-$H1030)/9</f>
        <v>29200</v>
      </c>
      <c r="M1030" s="24">
        <f>MAX(0,K1030*(1+inputs!$B$33)-MAX(0,inputs!$B$31*(L1030-inputs!$B$30)))</f>
        <v>47080.629574999977</v>
      </c>
      <c r="N1030" s="19">
        <f>$H1030+(INT(COLUMN(N$1)/2) - 5) * ($A1030-$H1030)/9</f>
        <v>38400</v>
      </c>
      <c r="O1030" s="24">
        <f>MAX(0,M1030*(1+inputs!$B$33)-MAX(0,inputs!$B$31*(N1030-inputs!$B$30)))</f>
        <v>46147.399018624972</v>
      </c>
      <c r="P1030" s="19">
        <f>$H1030+(INT(COLUMN(P$1)/2) - 5) * ($A1030-$H1030)/9</f>
        <v>47600</v>
      </c>
      <c r="Q1030" s="24">
        <f>MAX(0,O1030*(1+inputs!$B$33)-MAX(0,inputs!$B$31*(P1030-inputs!$B$30)))</f>
        <v>44372.170003904343</v>
      </c>
      <c r="R1030" s="19">
        <f>$H1030+(INT(COLUMN(R$1)/2) - 5) * ($A1030-$H1030)/9</f>
        <v>56800</v>
      </c>
      <c r="S1030" s="24">
        <f>MAX(0,Q1030*(1+inputs!$B$33)-MAX(0,inputs!$B$31*(R1030-inputs!$B$30)))</f>
        <v>41742.312553962904</v>
      </c>
      <c r="T1030" s="19">
        <f>$H1030+(INT(COLUMN(T$1)/2) - 5) * ($A1030-$H1030)/9</f>
        <v>66000</v>
      </c>
      <c r="U1030" s="24">
        <f>MAX(0,S1030*(1+inputs!$B$33)-MAX(0,inputs!$B$31*(T1030-inputs!$B$30)))</f>
        <v>38245.007242272339</v>
      </c>
      <c r="V1030" s="19">
        <f>$H1030+(INT(COLUMN(V$1)/2) - 5) * ($A1030-$H1030)/9</f>
        <v>75200</v>
      </c>
      <c r="W1030" s="24">
        <f>MAX(0,U1030*(1+inputs!$B$33)-MAX(0,inputs!$B$31*(V1030-inputs!$B$30)))</f>
        <v>33867.242350906417</v>
      </c>
      <c r="X1030" s="19">
        <f>$H1030+(INT(COLUMN(X$1)/2) - 5) * ($A1030-$H1030)/9</f>
        <v>84400</v>
      </c>
      <c r="Y1030" s="24">
        <f>MAX(0,W1030*(1+inputs!$B$33)-MAX(0,inputs!$B$31*(X1030-inputs!$B$30)))</f>
        <v>28595.81098617001</v>
      </c>
      <c r="Z1030" s="19">
        <f>IF(inputs!$B$27="YES",MAX(0,inputs!$B$31*(X1030-inputs!$B$30)),0)</f>
        <v>0</v>
      </c>
      <c r="AA1030" s="3">
        <f t="shared" si="69"/>
        <v>37794.25</v>
      </c>
      <c r="AB1030" s="1">
        <f t="shared" si="70"/>
        <v>0.62</v>
      </c>
      <c r="AC1030" s="8">
        <f t="shared" si="67"/>
        <v>65005.75</v>
      </c>
    </row>
    <row r="1031" spans="1:29" x14ac:dyDescent="0.2">
      <c r="A1031" s="11">
        <f t="shared" si="68"/>
        <v>102900</v>
      </c>
      <c r="B1031" s="15">
        <f>inputs!$C$3-MAX(0,MIN((calculations!A1031-inputs!$B$8)*0.5,inputs!$C$3))+IF(AND(inputs!$B$23="YES",A1031&lt;=inputs!$B$25),inputs!$B$24,0)</f>
        <v>11120</v>
      </c>
      <c r="C1031" s="15">
        <f>MAX(0,MIN(A1031-B1031,inputs!$C$4)*inputs!$B$3)</f>
        <v>7540</v>
      </c>
      <c r="D1031" s="16">
        <f>MAX(0,(MIN(A1031,inputs!$C$5)-(inputs!$C$4+B1031))*inputs!$B$4)</f>
        <v>21632</v>
      </c>
      <c r="E1031" s="16">
        <f>MAX(0, (calculations!A1031-inputs!$C$5)*inputs!$B$5)</f>
        <v>0</v>
      </c>
      <c r="F1031" s="19">
        <f>MAX(0,inputs!$B$13*(MIN(calculations!A1031,inputs!$C$14)-inputs!$C$13))+MAX(0,inputs!$B$14*(calculations!A1031-inputs!$C$14))</f>
        <v>6047.85</v>
      </c>
      <c r="G1031" s="22">
        <f>MAX(MIN((calculations!A1031-inputs!$B$21)/10000,100%),0) * inputs!$B$18</f>
        <v>2636.4</v>
      </c>
      <c r="H1031" s="24">
        <f>MIN(inputs!$B$32,A1031)</f>
        <v>20000</v>
      </c>
      <c r="I1031" s="24">
        <f>inputs!$B$29*(1+inputs!$B$33)-MAX(0,inputs!$B$31*(H1031-inputs!$B$30))</f>
        <v>46486.999999999993</v>
      </c>
      <c r="J1031" s="19">
        <f>$H1031+(INT(COLUMN(J$1)/2) - 5) * ($A1031-$H1031)/9</f>
        <v>20000</v>
      </c>
      <c r="K1031" s="24">
        <f>MAX(0,I1031*(1+inputs!$B$33)-MAX(0,inputs!$B$31*(J1031-inputs!$B$30)))</f>
        <v>47184.304999999986</v>
      </c>
      <c r="L1031" s="19">
        <f>$H1031+(INT(COLUMN(L$1)/2) - 5) * ($A1031-$H1031)/9</f>
        <v>29211.111111111109</v>
      </c>
      <c r="M1031" s="24">
        <f>MAX(0,K1031*(1+inputs!$B$33)-MAX(0,inputs!$B$31*(L1031-inputs!$B$30)))</f>
        <v>47079.629574999977</v>
      </c>
      <c r="N1031" s="19">
        <f>$H1031+(INT(COLUMN(N$1)/2) - 5) * ($A1031-$H1031)/9</f>
        <v>38422.222222222219</v>
      </c>
      <c r="O1031" s="24">
        <f>MAX(0,M1031*(1+inputs!$B$33)-MAX(0,inputs!$B$31*(N1031-inputs!$B$30)))</f>
        <v>46144.384018624973</v>
      </c>
      <c r="P1031" s="19">
        <f>$H1031+(INT(COLUMN(P$1)/2) - 5) * ($A1031-$H1031)/9</f>
        <v>47633.333333333328</v>
      </c>
      <c r="Q1031" s="24">
        <f>MAX(0,O1031*(1+inputs!$B$33)-MAX(0,inputs!$B$31*(P1031-inputs!$B$30)))</f>
        <v>44366.109778904342</v>
      </c>
      <c r="R1031" s="19">
        <f>$H1031+(INT(COLUMN(R$1)/2) - 5) * ($A1031-$H1031)/9</f>
        <v>56844.444444444445</v>
      </c>
      <c r="S1031" s="24">
        <f>MAX(0,Q1031*(1+inputs!$B$33)-MAX(0,inputs!$B$31*(R1031-inputs!$B$30)))</f>
        <v>41732.161425587903</v>
      </c>
      <c r="T1031" s="19">
        <f>$H1031+(INT(COLUMN(T$1)/2) - 5) * ($A1031-$H1031)/9</f>
        <v>66055.555555555562</v>
      </c>
      <c r="U1031" s="24">
        <f>MAX(0,S1031*(1+inputs!$B$33)-MAX(0,inputs!$B$31*(T1031-inputs!$B$30)))</f>
        <v>38229.703846971715</v>
      </c>
      <c r="V1031" s="19">
        <f>$H1031+(INT(COLUMN(V$1)/2) - 5) * ($A1031-$H1031)/9</f>
        <v>75266.666666666657</v>
      </c>
      <c r="W1031" s="24">
        <f>MAX(0,U1031*(1+inputs!$B$33)-MAX(0,inputs!$B$31*(V1031-inputs!$B$30)))</f>
        <v>33845.709404676294</v>
      </c>
      <c r="X1031" s="19">
        <f>$H1031+(INT(COLUMN(X$1)/2) - 5) * ($A1031-$H1031)/9</f>
        <v>84477.777777777781</v>
      </c>
      <c r="Y1031" s="24">
        <f>MAX(0,W1031*(1+inputs!$B$33)-MAX(0,inputs!$B$31*(X1031-inputs!$B$30)))</f>
        <v>28566.955045746436</v>
      </c>
      <c r="Z1031" s="19">
        <f>IF(inputs!$B$27="YES",MAX(0,inputs!$B$31*(X1031-inputs!$B$30)),0)</f>
        <v>0</v>
      </c>
      <c r="AA1031" s="3">
        <f t="shared" si="69"/>
        <v>37856.25</v>
      </c>
      <c r="AB1031" s="1">
        <f t="shared" si="70"/>
        <v>0.62</v>
      </c>
      <c r="AC1031" s="8">
        <f t="shared" si="67"/>
        <v>65043.75</v>
      </c>
    </row>
    <row r="1032" spans="1:29" x14ac:dyDescent="0.2">
      <c r="A1032" s="11">
        <f t="shared" si="68"/>
        <v>103000</v>
      </c>
      <c r="B1032" s="15">
        <f>inputs!$C$3-MAX(0,MIN((calculations!A1032-inputs!$B$8)*0.5,inputs!$C$3))+IF(AND(inputs!$B$23="YES",A1032&lt;=inputs!$B$25),inputs!$B$24,0)</f>
        <v>11070</v>
      </c>
      <c r="C1032" s="15">
        <f>MAX(0,MIN(A1032-B1032,inputs!$C$4)*inputs!$B$3)</f>
        <v>7540</v>
      </c>
      <c r="D1032" s="16">
        <f>MAX(0,(MIN(A1032,inputs!$C$5)-(inputs!$C$4+B1032))*inputs!$B$4)</f>
        <v>21692</v>
      </c>
      <c r="E1032" s="16">
        <f>MAX(0, (calculations!A1032-inputs!$C$5)*inputs!$B$5)</f>
        <v>0</v>
      </c>
      <c r="F1032" s="19">
        <f>MAX(0,inputs!$B$13*(MIN(calculations!A1032,inputs!$C$14)-inputs!$C$13))+MAX(0,inputs!$B$14*(calculations!A1032-inputs!$C$14))</f>
        <v>6049.85</v>
      </c>
      <c r="G1032" s="22">
        <f>MAX(MIN((calculations!A1032-inputs!$B$21)/10000,100%),0) * inputs!$B$18</f>
        <v>2636.4</v>
      </c>
      <c r="H1032" s="24">
        <f>MIN(inputs!$B$32,A1032)</f>
        <v>20000</v>
      </c>
      <c r="I1032" s="24">
        <f>inputs!$B$29*(1+inputs!$B$33)-MAX(0,inputs!$B$31*(H1032-inputs!$B$30))</f>
        <v>46486.999999999993</v>
      </c>
      <c r="J1032" s="19">
        <f>$H1032+(INT(COLUMN(J$1)/2) - 5) * ($A1032-$H1032)/9</f>
        <v>20000</v>
      </c>
      <c r="K1032" s="24">
        <f>MAX(0,I1032*(1+inputs!$B$33)-MAX(0,inputs!$B$31*(J1032-inputs!$B$30)))</f>
        <v>47184.304999999986</v>
      </c>
      <c r="L1032" s="19">
        <f>$H1032+(INT(COLUMN(L$1)/2) - 5) * ($A1032-$H1032)/9</f>
        <v>29222.222222222223</v>
      </c>
      <c r="M1032" s="24">
        <f>MAX(0,K1032*(1+inputs!$B$33)-MAX(0,inputs!$B$31*(L1032-inputs!$B$30)))</f>
        <v>47078.629574999977</v>
      </c>
      <c r="N1032" s="19">
        <f>$H1032+(INT(COLUMN(N$1)/2) - 5) * ($A1032-$H1032)/9</f>
        <v>38444.444444444445</v>
      </c>
      <c r="O1032" s="24">
        <f>MAX(0,M1032*(1+inputs!$B$33)-MAX(0,inputs!$B$31*(N1032-inputs!$B$30)))</f>
        <v>46141.369018624973</v>
      </c>
      <c r="P1032" s="19">
        <f>$H1032+(INT(COLUMN(P$1)/2) - 5) * ($A1032-$H1032)/9</f>
        <v>47666.666666666672</v>
      </c>
      <c r="Q1032" s="24">
        <f>MAX(0,O1032*(1+inputs!$B$33)-MAX(0,inputs!$B$31*(P1032-inputs!$B$30)))</f>
        <v>44360.04955390434</v>
      </c>
      <c r="R1032" s="19">
        <f>$H1032+(INT(COLUMN(R$1)/2) - 5) * ($A1032-$H1032)/9</f>
        <v>56888.888888888891</v>
      </c>
      <c r="S1032" s="24">
        <f>MAX(0,Q1032*(1+inputs!$B$33)-MAX(0,inputs!$B$31*(R1032-inputs!$B$30)))</f>
        <v>41722.010297212895</v>
      </c>
      <c r="T1032" s="19">
        <f>$H1032+(INT(COLUMN(T$1)/2) - 5) * ($A1032-$H1032)/9</f>
        <v>66111.111111111109</v>
      </c>
      <c r="U1032" s="24">
        <f>MAX(0,S1032*(1+inputs!$B$33)-MAX(0,inputs!$B$31*(T1032-inputs!$B$30)))</f>
        <v>38214.400451671085</v>
      </c>
      <c r="V1032" s="19">
        <f>$H1032+(INT(COLUMN(V$1)/2) - 5) * ($A1032-$H1032)/9</f>
        <v>75333.333333333343</v>
      </c>
      <c r="W1032" s="24">
        <f>MAX(0,U1032*(1+inputs!$B$33)-MAX(0,inputs!$B$31*(V1032-inputs!$B$30)))</f>
        <v>33824.176458446142</v>
      </c>
      <c r="X1032" s="19">
        <f>$H1032+(INT(COLUMN(X$1)/2) - 5) * ($A1032-$H1032)/9</f>
        <v>84555.555555555562</v>
      </c>
      <c r="Y1032" s="24">
        <f>MAX(0,W1032*(1+inputs!$B$33)-MAX(0,inputs!$B$31*(X1032-inputs!$B$30)))</f>
        <v>28538.099105322828</v>
      </c>
      <c r="Z1032" s="19">
        <f>IF(inputs!$B$27="YES",MAX(0,inputs!$B$31*(X1032-inputs!$B$30)),0)</f>
        <v>0</v>
      </c>
      <c r="AA1032" s="3">
        <f t="shared" si="69"/>
        <v>37918.25</v>
      </c>
      <c r="AB1032" s="1">
        <f t="shared" si="70"/>
        <v>0.62</v>
      </c>
      <c r="AC1032" s="8">
        <f t="shared" si="67"/>
        <v>65081.75</v>
      </c>
    </row>
    <row r="1033" spans="1:29" x14ac:dyDescent="0.2">
      <c r="A1033" s="11">
        <f t="shared" si="68"/>
        <v>103100</v>
      </c>
      <c r="B1033" s="15">
        <f>inputs!$C$3-MAX(0,MIN((calculations!A1033-inputs!$B$8)*0.5,inputs!$C$3))+IF(AND(inputs!$B$23="YES",A1033&lt;=inputs!$B$25),inputs!$B$24,0)</f>
        <v>11020</v>
      </c>
      <c r="C1033" s="15">
        <f>MAX(0,MIN(A1033-B1033,inputs!$C$4)*inputs!$B$3)</f>
        <v>7540</v>
      </c>
      <c r="D1033" s="16">
        <f>MAX(0,(MIN(A1033,inputs!$C$5)-(inputs!$C$4+B1033))*inputs!$B$4)</f>
        <v>21752</v>
      </c>
      <c r="E1033" s="16">
        <f>MAX(0, (calculations!A1033-inputs!$C$5)*inputs!$B$5)</f>
        <v>0</v>
      </c>
      <c r="F1033" s="19">
        <f>MAX(0,inputs!$B$13*(MIN(calculations!A1033,inputs!$C$14)-inputs!$C$13))+MAX(0,inputs!$B$14*(calculations!A1033-inputs!$C$14))</f>
        <v>6051.85</v>
      </c>
      <c r="G1033" s="22">
        <f>MAX(MIN((calculations!A1033-inputs!$B$21)/10000,100%),0) * inputs!$B$18</f>
        <v>2636.4</v>
      </c>
      <c r="H1033" s="24">
        <f>MIN(inputs!$B$32,A1033)</f>
        <v>20000</v>
      </c>
      <c r="I1033" s="24">
        <f>inputs!$B$29*(1+inputs!$B$33)-MAX(0,inputs!$B$31*(H1033-inputs!$B$30))</f>
        <v>46486.999999999993</v>
      </c>
      <c r="J1033" s="19">
        <f>$H1033+(INT(COLUMN(J$1)/2) - 5) * ($A1033-$H1033)/9</f>
        <v>20000</v>
      </c>
      <c r="K1033" s="24">
        <f>MAX(0,I1033*(1+inputs!$B$33)-MAX(0,inputs!$B$31*(J1033-inputs!$B$30)))</f>
        <v>47184.304999999986</v>
      </c>
      <c r="L1033" s="19">
        <f>$H1033+(INT(COLUMN(L$1)/2) - 5) * ($A1033-$H1033)/9</f>
        <v>29233.333333333336</v>
      </c>
      <c r="M1033" s="24">
        <f>MAX(0,K1033*(1+inputs!$B$33)-MAX(0,inputs!$B$31*(L1033-inputs!$B$30)))</f>
        <v>47077.629574999977</v>
      </c>
      <c r="N1033" s="19">
        <f>$H1033+(INT(COLUMN(N$1)/2) - 5) * ($A1033-$H1033)/9</f>
        <v>38466.666666666672</v>
      </c>
      <c r="O1033" s="24">
        <f>MAX(0,M1033*(1+inputs!$B$33)-MAX(0,inputs!$B$31*(N1033-inputs!$B$30)))</f>
        <v>46138.354018624967</v>
      </c>
      <c r="P1033" s="19">
        <f>$H1033+(INT(COLUMN(P$1)/2) - 5) * ($A1033-$H1033)/9</f>
        <v>47700</v>
      </c>
      <c r="Q1033" s="24">
        <f>MAX(0,O1033*(1+inputs!$B$33)-MAX(0,inputs!$B$31*(P1033-inputs!$B$30)))</f>
        <v>44353.989328904332</v>
      </c>
      <c r="R1033" s="19">
        <f>$H1033+(INT(COLUMN(R$1)/2) - 5) * ($A1033-$H1033)/9</f>
        <v>56933.333333333336</v>
      </c>
      <c r="S1033" s="24">
        <f>MAX(0,Q1033*(1+inputs!$B$33)-MAX(0,inputs!$B$31*(R1033-inputs!$B$30)))</f>
        <v>41711.859168837887</v>
      </c>
      <c r="T1033" s="19">
        <f>$H1033+(INT(COLUMN(T$1)/2) - 5) * ($A1033-$H1033)/9</f>
        <v>66166.666666666657</v>
      </c>
      <c r="U1033" s="24">
        <f>MAX(0,S1033*(1+inputs!$B$33)-MAX(0,inputs!$B$31*(T1033-inputs!$B$30)))</f>
        <v>38199.097056370447</v>
      </c>
      <c r="V1033" s="19">
        <f>$H1033+(INT(COLUMN(V$1)/2) - 5) * ($A1033-$H1033)/9</f>
        <v>75400</v>
      </c>
      <c r="W1033" s="24">
        <f>MAX(0,U1033*(1+inputs!$B$33)-MAX(0,inputs!$B$31*(V1033-inputs!$B$30)))</f>
        <v>33802.643512215996</v>
      </c>
      <c r="X1033" s="19">
        <f>$H1033+(INT(COLUMN(X$1)/2) - 5) * ($A1033-$H1033)/9</f>
        <v>84633.333333333343</v>
      </c>
      <c r="Y1033" s="24">
        <f>MAX(0,W1033*(1+inputs!$B$33)-MAX(0,inputs!$B$31*(X1033-inputs!$B$30)))</f>
        <v>28509.243164899228</v>
      </c>
      <c r="Z1033" s="19">
        <f>IF(inputs!$B$27="YES",MAX(0,inputs!$B$31*(X1033-inputs!$B$30)),0)</f>
        <v>0</v>
      </c>
      <c r="AA1033" s="3">
        <f t="shared" si="69"/>
        <v>37980.25</v>
      </c>
      <c r="AB1033" s="1">
        <f t="shared" si="70"/>
        <v>0.62</v>
      </c>
      <c r="AC1033" s="8">
        <f t="shared" si="67"/>
        <v>65119.75</v>
      </c>
    </row>
    <row r="1034" spans="1:29" x14ac:dyDescent="0.2">
      <c r="A1034" s="11">
        <f t="shared" si="68"/>
        <v>103200</v>
      </c>
      <c r="B1034" s="15">
        <f>inputs!$C$3-MAX(0,MIN((calculations!A1034-inputs!$B$8)*0.5,inputs!$C$3))+IF(AND(inputs!$B$23="YES",A1034&lt;=inputs!$B$25),inputs!$B$24,0)</f>
        <v>10970</v>
      </c>
      <c r="C1034" s="15">
        <f>MAX(0,MIN(A1034-B1034,inputs!$C$4)*inputs!$B$3)</f>
        <v>7540</v>
      </c>
      <c r="D1034" s="16">
        <f>MAX(0,(MIN(A1034,inputs!$C$5)-(inputs!$C$4+B1034))*inputs!$B$4)</f>
        <v>21812</v>
      </c>
      <c r="E1034" s="16">
        <f>MAX(0, (calculations!A1034-inputs!$C$5)*inputs!$B$5)</f>
        <v>0</v>
      </c>
      <c r="F1034" s="19">
        <f>MAX(0,inputs!$B$13*(MIN(calculations!A1034,inputs!$C$14)-inputs!$C$13))+MAX(0,inputs!$B$14*(calculations!A1034-inputs!$C$14))</f>
        <v>6053.85</v>
      </c>
      <c r="G1034" s="22">
        <f>MAX(MIN((calculations!A1034-inputs!$B$21)/10000,100%),0) * inputs!$B$18</f>
        <v>2636.4</v>
      </c>
      <c r="H1034" s="24">
        <f>MIN(inputs!$B$32,A1034)</f>
        <v>20000</v>
      </c>
      <c r="I1034" s="24">
        <f>inputs!$B$29*(1+inputs!$B$33)-MAX(0,inputs!$B$31*(H1034-inputs!$B$30))</f>
        <v>46486.999999999993</v>
      </c>
      <c r="J1034" s="19">
        <f>$H1034+(INT(COLUMN(J$1)/2) - 5) * ($A1034-$H1034)/9</f>
        <v>20000</v>
      </c>
      <c r="K1034" s="24">
        <f>MAX(0,I1034*(1+inputs!$B$33)-MAX(0,inputs!$B$31*(J1034-inputs!$B$30)))</f>
        <v>47184.304999999986</v>
      </c>
      <c r="L1034" s="19">
        <f>$H1034+(INT(COLUMN(L$1)/2) - 5) * ($A1034-$H1034)/9</f>
        <v>29244.444444444445</v>
      </c>
      <c r="M1034" s="24">
        <f>MAX(0,K1034*(1+inputs!$B$33)-MAX(0,inputs!$B$31*(L1034-inputs!$B$30)))</f>
        <v>47076.629574999977</v>
      </c>
      <c r="N1034" s="19">
        <f>$H1034+(INT(COLUMN(N$1)/2) - 5) * ($A1034-$H1034)/9</f>
        <v>38488.888888888891</v>
      </c>
      <c r="O1034" s="24">
        <f>MAX(0,M1034*(1+inputs!$B$33)-MAX(0,inputs!$B$31*(N1034-inputs!$B$30)))</f>
        <v>46135.339018624967</v>
      </c>
      <c r="P1034" s="19">
        <f>$H1034+(INT(COLUMN(P$1)/2) - 5) * ($A1034-$H1034)/9</f>
        <v>47733.333333333328</v>
      </c>
      <c r="Q1034" s="24">
        <f>MAX(0,O1034*(1+inputs!$B$33)-MAX(0,inputs!$B$31*(P1034-inputs!$B$30)))</f>
        <v>44347.929103904338</v>
      </c>
      <c r="R1034" s="19">
        <f>$H1034+(INT(COLUMN(R$1)/2) - 5) * ($A1034-$H1034)/9</f>
        <v>56977.777777777781</v>
      </c>
      <c r="S1034" s="24">
        <f>MAX(0,Q1034*(1+inputs!$B$33)-MAX(0,inputs!$B$31*(R1034-inputs!$B$30)))</f>
        <v>41701.708040462894</v>
      </c>
      <c r="T1034" s="19">
        <f>$H1034+(INT(COLUMN(T$1)/2) - 5) * ($A1034-$H1034)/9</f>
        <v>66222.222222222219</v>
      </c>
      <c r="U1034" s="24">
        <f>MAX(0,S1034*(1+inputs!$B$33)-MAX(0,inputs!$B$31*(T1034-inputs!$B$30)))</f>
        <v>38183.793661069831</v>
      </c>
      <c r="V1034" s="19">
        <f>$H1034+(INT(COLUMN(V$1)/2) - 5) * ($A1034-$H1034)/9</f>
        <v>75466.666666666657</v>
      </c>
      <c r="W1034" s="24">
        <f>MAX(0,U1034*(1+inputs!$B$33)-MAX(0,inputs!$B$31*(V1034-inputs!$B$30)))</f>
        <v>33781.110565985873</v>
      </c>
      <c r="X1034" s="19">
        <f>$H1034+(INT(COLUMN(X$1)/2) - 5) * ($A1034-$H1034)/9</f>
        <v>84711.111111111109</v>
      </c>
      <c r="Y1034" s="24">
        <f>MAX(0,W1034*(1+inputs!$B$33)-MAX(0,inputs!$B$31*(X1034-inputs!$B$30)))</f>
        <v>28480.38722447566</v>
      </c>
      <c r="Z1034" s="19">
        <f>IF(inputs!$B$27="YES",MAX(0,inputs!$B$31*(X1034-inputs!$B$30)),0)</f>
        <v>0</v>
      </c>
      <c r="AA1034" s="3">
        <f t="shared" si="69"/>
        <v>38042.25</v>
      </c>
      <c r="AB1034" s="1">
        <f t="shared" si="70"/>
        <v>0.62</v>
      </c>
      <c r="AC1034" s="8">
        <f t="shared" si="67"/>
        <v>65157.75</v>
      </c>
    </row>
    <row r="1035" spans="1:29" x14ac:dyDescent="0.2">
      <c r="A1035" s="11">
        <f t="shared" si="68"/>
        <v>103300</v>
      </c>
      <c r="B1035" s="15">
        <f>inputs!$C$3-MAX(0,MIN((calculations!A1035-inputs!$B$8)*0.5,inputs!$C$3))+IF(AND(inputs!$B$23="YES",A1035&lt;=inputs!$B$25),inputs!$B$24,0)</f>
        <v>10920</v>
      </c>
      <c r="C1035" s="15">
        <f>MAX(0,MIN(A1035-B1035,inputs!$C$4)*inputs!$B$3)</f>
        <v>7540</v>
      </c>
      <c r="D1035" s="16">
        <f>MAX(0,(MIN(A1035,inputs!$C$5)-(inputs!$C$4+B1035))*inputs!$B$4)</f>
        <v>21872</v>
      </c>
      <c r="E1035" s="16">
        <f>MAX(0, (calculations!A1035-inputs!$C$5)*inputs!$B$5)</f>
        <v>0</v>
      </c>
      <c r="F1035" s="19">
        <f>MAX(0,inputs!$B$13*(MIN(calculations!A1035,inputs!$C$14)-inputs!$C$13))+MAX(0,inputs!$B$14*(calculations!A1035-inputs!$C$14))</f>
        <v>6055.85</v>
      </c>
      <c r="G1035" s="22">
        <f>MAX(MIN((calculations!A1035-inputs!$B$21)/10000,100%),0) * inputs!$B$18</f>
        <v>2636.4</v>
      </c>
      <c r="H1035" s="24">
        <f>MIN(inputs!$B$32,A1035)</f>
        <v>20000</v>
      </c>
      <c r="I1035" s="24">
        <f>inputs!$B$29*(1+inputs!$B$33)-MAX(0,inputs!$B$31*(H1035-inputs!$B$30))</f>
        <v>46486.999999999993</v>
      </c>
      <c r="J1035" s="19">
        <f>$H1035+(INT(COLUMN(J$1)/2) - 5) * ($A1035-$H1035)/9</f>
        <v>20000</v>
      </c>
      <c r="K1035" s="24">
        <f>MAX(0,I1035*(1+inputs!$B$33)-MAX(0,inputs!$B$31*(J1035-inputs!$B$30)))</f>
        <v>47184.304999999986</v>
      </c>
      <c r="L1035" s="19">
        <f>$H1035+(INT(COLUMN(L$1)/2) - 5) * ($A1035-$H1035)/9</f>
        <v>29255.555555555555</v>
      </c>
      <c r="M1035" s="24">
        <f>MAX(0,K1035*(1+inputs!$B$33)-MAX(0,inputs!$B$31*(L1035-inputs!$B$30)))</f>
        <v>47075.629574999977</v>
      </c>
      <c r="N1035" s="19">
        <f>$H1035+(INT(COLUMN(N$1)/2) - 5) * ($A1035-$H1035)/9</f>
        <v>38511.111111111109</v>
      </c>
      <c r="O1035" s="24">
        <f>MAX(0,M1035*(1+inputs!$B$33)-MAX(0,inputs!$B$31*(N1035-inputs!$B$30)))</f>
        <v>46132.324018624968</v>
      </c>
      <c r="P1035" s="19">
        <f>$H1035+(INT(COLUMN(P$1)/2) - 5) * ($A1035-$H1035)/9</f>
        <v>47766.666666666672</v>
      </c>
      <c r="Q1035" s="24">
        <f>MAX(0,O1035*(1+inputs!$B$33)-MAX(0,inputs!$B$31*(P1035-inputs!$B$30)))</f>
        <v>44341.868878904337</v>
      </c>
      <c r="R1035" s="19">
        <f>$H1035+(INT(COLUMN(R$1)/2) - 5) * ($A1035-$H1035)/9</f>
        <v>57022.222222222219</v>
      </c>
      <c r="S1035" s="24">
        <f>MAX(0,Q1035*(1+inputs!$B$33)-MAX(0,inputs!$B$31*(R1035-inputs!$B$30)))</f>
        <v>41691.556912087894</v>
      </c>
      <c r="T1035" s="19">
        <f>$H1035+(INT(COLUMN(T$1)/2) - 5) * ($A1035-$H1035)/9</f>
        <v>66277.777777777781</v>
      </c>
      <c r="U1035" s="24">
        <f>MAX(0,S1035*(1+inputs!$B$33)-MAX(0,inputs!$B$31*(T1035-inputs!$B$30)))</f>
        <v>38168.490265769207</v>
      </c>
      <c r="V1035" s="19">
        <f>$H1035+(INT(COLUMN(V$1)/2) - 5) * ($A1035-$H1035)/9</f>
        <v>75533.333333333343</v>
      </c>
      <c r="W1035" s="24">
        <f>MAX(0,U1035*(1+inputs!$B$33)-MAX(0,inputs!$B$31*(V1035-inputs!$B$30)))</f>
        <v>33759.577619755742</v>
      </c>
      <c r="X1035" s="19">
        <f>$H1035+(INT(COLUMN(X$1)/2) - 5) * ($A1035-$H1035)/9</f>
        <v>84788.888888888891</v>
      </c>
      <c r="Y1035" s="24">
        <f>MAX(0,W1035*(1+inputs!$B$33)-MAX(0,inputs!$B$31*(X1035-inputs!$B$30)))</f>
        <v>28451.531284052075</v>
      </c>
      <c r="Z1035" s="19">
        <f>IF(inputs!$B$27="YES",MAX(0,inputs!$B$31*(X1035-inputs!$B$30)),0)</f>
        <v>0</v>
      </c>
      <c r="AA1035" s="3">
        <f t="shared" si="69"/>
        <v>38104.25</v>
      </c>
      <c r="AB1035" s="1">
        <f t="shared" si="70"/>
        <v>0.62</v>
      </c>
      <c r="AC1035" s="8">
        <f t="shared" si="67"/>
        <v>65195.75</v>
      </c>
    </row>
    <row r="1036" spans="1:29" x14ac:dyDescent="0.2">
      <c r="A1036" s="11">
        <f t="shared" si="68"/>
        <v>103400</v>
      </c>
      <c r="B1036" s="15">
        <f>inputs!$C$3-MAX(0,MIN((calculations!A1036-inputs!$B$8)*0.5,inputs!$C$3))+IF(AND(inputs!$B$23="YES",A1036&lt;=inputs!$B$25),inputs!$B$24,0)</f>
        <v>10870</v>
      </c>
      <c r="C1036" s="15">
        <f>MAX(0,MIN(A1036-B1036,inputs!$C$4)*inputs!$B$3)</f>
        <v>7540</v>
      </c>
      <c r="D1036" s="16">
        <f>MAX(0,(MIN(A1036,inputs!$C$5)-(inputs!$C$4+B1036))*inputs!$B$4)</f>
        <v>21932</v>
      </c>
      <c r="E1036" s="16">
        <f>MAX(0, (calculations!A1036-inputs!$C$5)*inputs!$B$5)</f>
        <v>0</v>
      </c>
      <c r="F1036" s="19">
        <f>MAX(0,inputs!$B$13*(MIN(calculations!A1036,inputs!$C$14)-inputs!$C$13))+MAX(0,inputs!$B$14*(calculations!A1036-inputs!$C$14))</f>
        <v>6057.85</v>
      </c>
      <c r="G1036" s="22">
        <f>MAX(MIN((calculations!A1036-inputs!$B$21)/10000,100%),0) * inputs!$B$18</f>
        <v>2636.4</v>
      </c>
      <c r="H1036" s="24">
        <f>MIN(inputs!$B$32,A1036)</f>
        <v>20000</v>
      </c>
      <c r="I1036" s="24">
        <f>inputs!$B$29*(1+inputs!$B$33)-MAX(0,inputs!$B$31*(H1036-inputs!$B$30))</f>
        <v>46486.999999999993</v>
      </c>
      <c r="J1036" s="19">
        <f>$H1036+(INT(COLUMN(J$1)/2) - 5) * ($A1036-$H1036)/9</f>
        <v>20000</v>
      </c>
      <c r="K1036" s="24">
        <f>MAX(0,I1036*(1+inputs!$B$33)-MAX(0,inputs!$B$31*(J1036-inputs!$B$30)))</f>
        <v>47184.304999999986</v>
      </c>
      <c r="L1036" s="19">
        <f>$H1036+(INT(COLUMN(L$1)/2) - 5) * ($A1036-$H1036)/9</f>
        <v>29266.666666666664</v>
      </c>
      <c r="M1036" s="24">
        <f>MAX(0,K1036*(1+inputs!$B$33)-MAX(0,inputs!$B$31*(L1036-inputs!$B$30)))</f>
        <v>47074.629574999977</v>
      </c>
      <c r="N1036" s="19">
        <f>$H1036+(INT(COLUMN(N$1)/2) - 5) * ($A1036-$H1036)/9</f>
        <v>38533.333333333328</v>
      </c>
      <c r="O1036" s="24">
        <f>MAX(0,M1036*(1+inputs!$B$33)-MAX(0,inputs!$B$31*(N1036-inputs!$B$30)))</f>
        <v>46129.309018624968</v>
      </c>
      <c r="P1036" s="19">
        <f>$H1036+(INT(COLUMN(P$1)/2) - 5) * ($A1036-$H1036)/9</f>
        <v>47800</v>
      </c>
      <c r="Q1036" s="24">
        <f>MAX(0,O1036*(1+inputs!$B$33)-MAX(0,inputs!$B$31*(P1036-inputs!$B$30)))</f>
        <v>44335.808653904336</v>
      </c>
      <c r="R1036" s="19">
        <f>$H1036+(INT(COLUMN(R$1)/2) - 5) * ($A1036-$H1036)/9</f>
        <v>57066.666666666664</v>
      </c>
      <c r="S1036" s="24">
        <f>MAX(0,Q1036*(1+inputs!$B$33)-MAX(0,inputs!$B$31*(R1036-inputs!$B$30)))</f>
        <v>41681.405783712893</v>
      </c>
      <c r="T1036" s="19">
        <f>$H1036+(INT(COLUMN(T$1)/2) - 5) * ($A1036-$H1036)/9</f>
        <v>66333.333333333343</v>
      </c>
      <c r="U1036" s="24">
        <f>MAX(0,S1036*(1+inputs!$B$33)-MAX(0,inputs!$B$31*(T1036-inputs!$B$30)))</f>
        <v>38153.186870468577</v>
      </c>
      <c r="V1036" s="19">
        <f>$H1036+(INT(COLUMN(V$1)/2) - 5) * ($A1036-$H1036)/9</f>
        <v>75600</v>
      </c>
      <c r="W1036" s="24">
        <f>MAX(0,U1036*(1+inputs!$B$33)-MAX(0,inputs!$B$31*(V1036-inputs!$B$30)))</f>
        <v>33738.044673525597</v>
      </c>
      <c r="X1036" s="19">
        <f>$H1036+(INT(COLUMN(X$1)/2) - 5) * ($A1036-$H1036)/9</f>
        <v>84866.666666666657</v>
      </c>
      <c r="Y1036" s="24">
        <f>MAX(0,W1036*(1+inputs!$B$33)-MAX(0,inputs!$B$31*(X1036-inputs!$B$30)))</f>
        <v>28422.675343628482</v>
      </c>
      <c r="Z1036" s="19">
        <f>IF(inputs!$B$27="YES",MAX(0,inputs!$B$31*(X1036-inputs!$B$30)),0)</f>
        <v>0</v>
      </c>
      <c r="AA1036" s="3">
        <f t="shared" si="69"/>
        <v>38166.25</v>
      </c>
      <c r="AB1036" s="1">
        <f t="shared" si="70"/>
        <v>0.62</v>
      </c>
      <c r="AC1036" s="8">
        <f t="shared" si="67"/>
        <v>65233.75</v>
      </c>
    </row>
    <row r="1037" spans="1:29" x14ac:dyDescent="0.2">
      <c r="A1037" s="11">
        <f t="shared" si="68"/>
        <v>103500</v>
      </c>
      <c r="B1037" s="15">
        <f>inputs!$C$3-MAX(0,MIN((calculations!A1037-inputs!$B$8)*0.5,inputs!$C$3))+IF(AND(inputs!$B$23="YES",A1037&lt;=inputs!$B$25),inputs!$B$24,0)</f>
        <v>10820</v>
      </c>
      <c r="C1037" s="15">
        <f>MAX(0,MIN(A1037-B1037,inputs!$C$4)*inputs!$B$3)</f>
        <v>7540</v>
      </c>
      <c r="D1037" s="16">
        <f>MAX(0,(MIN(A1037,inputs!$C$5)-(inputs!$C$4+B1037))*inputs!$B$4)</f>
        <v>21992</v>
      </c>
      <c r="E1037" s="16">
        <f>MAX(0, (calculations!A1037-inputs!$C$5)*inputs!$B$5)</f>
        <v>0</v>
      </c>
      <c r="F1037" s="19">
        <f>MAX(0,inputs!$B$13*(MIN(calculations!A1037,inputs!$C$14)-inputs!$C$13))+MAX(0,inputs!$B$14*(calculations!A1037-inputs!$C$14))</f>
        <v>6059.85</v>
      </c>
      <c r="G1037" s="22">
        <f>MAX(MIN((calculations!A1037-inputs!$B$21)/10000,100%),0) * inputs!$B$18</f>
        <v>2636.4</v>
      </c>
      <c r="H1037" s="24">
        <f>MIN(inputs!$B$32,A1037)</f>
        <v>20000</v>
      </c>
      <c r="I1037" s="24">
        <f>inputs!$B$29*(1+inputs!$B$33)-MAX(0,inputs!$B$31*(H1037-inputs!$B$30))</f>
        <v>46486.999999999993</v>
      </c>
      <c r="J1037" s="19">
        <f>$H1037+(INT(COLUMN(J$1)/2) - 5) * ($A1037-$H1037)/9</f>
        <v>20000</v>
      </c>
      <c r="K1037" s="24">
        <f>MAX(0,I1037*(1+inputs!$B$33)-MAX(0,inputs!$B$31*(J1037-inputs!$B$30)))</f>
        <v>47184.304999999986</v>
      </c>
      <c r="L1037" s="19">
        <f>$H1037+(INT(COLUMN(L$1)/2) - 5) * ($A1037-$H1037)/9</f>
        <v>29277.777777777777</v>
      </c>
      <c r="M1037" s="24">
        <f>MAX(0,K1037*(1+inputs!$B$33)-MAX(0,inputs!$B$31*(L1037-inputs!$B$30)))</f>
        <v>47073.629574999977</v>
      </c>
      <c r="N1037" s="19">
        <f>$H1037+(INT(COLUMN(N$1)/2) - 5) * ($A1037-$H1037)/9</f>
        <v>38555.555555555555</v>
      </c>
      <c r="O1037" s="24">
        <f>MAX(0,M1037*(1+inputs!$B$33)-MAX(0,inputs!$B$31*(N1037-inputs!$B$30)))</f>
        <v>46126.294018624969</v>
      </c>
      <c r="P1037" s="19">
        <f>$H1037+(INT(COLUMN(P$1)/2) - 5) * ($A1037-$H1037)/9</f>
        <v>47833.333333333328</v>
      </c>
      <c r="Q1037" s="24">
        <f>MAX(0,O1037*(1+inputs!$B$33)-MAX(0,inputs!$B$31*(P1037-inputs!$B$30)))</f>
        <v>44329.748428904335</v>
      </c>
      <c r="R1037" s="19">
        <f>$H1037+(INT(COLUMN(R$1)/2) - 5) * ($A1037-$H1037)/9</f>
        <v>57111.111111111109</v>
      </c>
      <c r="S1037" s="24">
        <f>MAX(0,Q1037*(1+inputs!$B$33)-MAX(0,inputs!$B$31*(R1037-inputs!$B$30)))</f>
        <v>41671.254655337892</v>
      </c>
      <c r="T1037" s="19">
        <f>$H1037+(INT(COLUMN(T$1)/2) - 5) * ($A1037-$H1037)/9</f>
        <v>66388.888888888891</v>
      </c>
      <c r="U1037" s="24">
        <f>MAX(0,S1037*(1+inputs!$B$33)-MAX(0,inputs!$B$31*(T1037-inputs!$B$30)))</f>
        <v>38137.883475167953</v>
      </c>
      <c r="V1037" s="19">
        <f>$H1037+(INT(COLUMN(V$1)/2) - 5) * ($A1037-$H1037)/9</f>
        <v>75666.666666666657</v>
      </c>
      <c r="W1037" s="24">
        <f>MAX(0,U1037*(1+inputs!$B$33)-MAX(0,inputs!$B$31*(V1037-inputs!$B$30)))</f>
        <v>33716.511727295467</v>
      </c>
      <c r="X1037" s="19">
        <f>$H1037+(INT(COLUMN(X$1)/2) - 5) * ($A1037-$H1037)/9</f>
        <v>84944.444444444438</v>
      </c>
      <c r="Y1037" s="24">
        <f>MAX(0,W1037*(1+inputs!$B$33)-MAX(0,inputs!$B$31*(X1037-inputs!$B$30)))</f>
        <v>28393.819403204896</v>
      </c>
      <c r="Z1037" s="19">
        <f>IF(inputs!$B$27="YES",MAX(0,inputs!$B$31*(X1037-inputs!$B$30)),0)</f>
        <v>0</v>
      </c>
      <c r="AA1037" s="3">
        <f t="shared" si="69"/>
        <v>38228.25</v>
      </c>
      <c r="AB1037" s="1">
        <f t="shared" si="70"/>
        <v>0.62</v>
      </c>
      <c r="AC1037" s="8">
        <f t="shared" si="67"/>
        <v>65271.75</v>
      </c>
    </row>
    <row r="1038" spans="1:29" x14ac:dyDescent="0.2">
      <c r="A1038" s="11">
        <f t="shared" si="68"/>
        <v>103600</v>
      </c>
      <c r="B1038" s="15">
        <f>inputs!$C$3-MAX(0,MIN((calculations!A1038-inputs!$B$8)*0.5,inputs!$C$3))+IF(AND(inputs!$B$23="YES",A1038&lt;=inputs!$B$25),inputs!$B$24,0)</f>
        <v>10770</v>
      </c>
      <c r="C1038" s="15">
        <f>MAX(0,MIN(A1038-B1038,inputs!$C$4)*inputs!$B$3)</f>
        <v>7540</v>
      </c>
      <c r="D1038" s="16">
        <f>MAX(0,(MIN(A1038,inputs!$C$5)-(inputs!$C$4+B1038))*inputs!$B$4)</f>
        <v>22052</v>
      </c>
      <c r="E1038" s="16">
        <f>MAX(0, (calculations!A1038-inputs!$C$5)*inputs!$B$5)</f>
        <v>0</v>
      </c>
      <c r="F1038" s="19">
        <f>MAX(0,inputs!$B$13*(MIN(calculations!A1038,inputs!$C$14)-inputs!$C$13))+MAX(0,inputs!$B$14*(calculations!A1038-inputs!$C$14))</f>
        <v>6061.85</v>
      </c>
      <c r="G1038" s="22">
        <f>MAX(MIN((calculations!A1038-inputs!$B$21)/10000,100%),0) * inputs!$B$18</f>
        <v>2636.4</v>
      </c>
      <c r="H1038" s="24">
        <f>MIN(inputs!$B$32,A1038)</f>
        <v>20000</v>
      </c>
      <c r="I1038" s="24">
        <f>inputs!$B$29*(1+inputs!$B$33)-MAX(0,inputs!$B$31*(H1038-inputs!$B$30))</f>
        <v>46486.999999999993</v>
      </c>
      <c r="J1038" s="19">
        <f>$H1038+(INT(COLUMN(J$1)/2) - 5) * ($A1038-$H1038)/9</f>
        <v>20000</v>
      </c>
      <c r="K1038" s="24">
        <f>MAX(0,I1038*(1+inputs!$B$33)-MAX(0,inputs!$B$31*(J1038-inputs!$B$30)))</f>
        <v>47184.304999999986</v>
      </c>
      <c r="L1038" s="19">
        <f>$H1038+(INT(COLUMN(L$1)/2) - 5) * ($A1038-$H1038)/9</f>
        <v>29288.888888888891</v>
      </c>
      <c r="M1038" s="24">
        <f>MAX(0,K1038*(1+inputs!$B$33)-MAX(0,inputs!$B$31*(L1038-inputs!$B$30)))</f>
        <v>47072.629574999977</v>
      </c>
      <c r="N1038" s="19">
        <f>$H1038+(INT(COLUMN(N$1)/2) - 5) * ($A1038-$H1038)/9</f>
        <v>38577.777777777781</v>
      </c>
      <c r="O1038" s="24">
        <f>MAX(0,M1038*(1+inputs!$B$33)-MAX(0,inputs!$B$31*(N1038-inputs!$B$30)))</f>
        <v>46123.279018624969</v>
      </c>
      <c r="P1038" s="19">
        <f>$H1038+(INT(COLUMN(P$1)/2) - 5) * ($A1038-$H1038)/9</f>
        <v>47866.666666666672</v>
      </c>
      <c r="Q1038" s="24">
        <f>MAX(0,O1038*(1+inputs!$B$33)-MAX(0,inputs!$B$31*(P1038-inputs!$B$30)))</f>
        <v>44323.688203904334</v>
      </c>
      <c r="R1038" s="19">
        <f>$H1038+(INT(COLUMN(R$1)/2) - 5) * ($A1038-$H1038)/9</f>
        <v>57155.555555555555</v>
      </c>
      <c r="S1038" s="24">
        <f>MAX(0,Q1038*(1+inputs!$B$33)-MAX(0,inputs!$B$31*(R1038-inputs!$B$30)))</f>
        <v>41661.103526962892</v>
      </c>
      <c r="T1038" s="19">
        <f>$H1038+(INT(COLUMN(T$1)/2) - 5) * ($A1038-$H1038)/9</f>
        <v>66444.444444444438</v>
      </c>
      <c r="U1038" s="24">
        <f>MAX(0,S1038*(1+inputs!$B$33)-MAX(0,inputs!$B$31*(T1038-inputs!$B$30)))</f>
        <v>38122.58007986733</v>
      </c>
      <c r="V1038" s="19">
        <f>$H1038+(INT(COLUMN(V$1)/2) - 5) * ($A1038-$H1038)/9</f>
        <v>75733.333333333343</v>
      </c>
      <c r="W1038" s="24">
        <f>MAX(0,U1038*(1+inputs!$B$33)-MAX(0,inputs!$B$31*(V1038-inputs!$B$30)))</f>
        <v>33694.978781065336</v>
      </c>
      <c r="X1038" s="19">
        <f>$H1038+(INT(COLUMN(X$1)/2) - 5) * ($A1038-$H1038)/9</f>
        <v>85022.222222222219</v>
      </c>
      <c r="Y1038" s="24">
        <f>MAX(0,W1038*(1+inputs!$B$33)-MAX(0,inputs!$B$31*(X1038-inputs!$B$30)))</f>
        <v>28364.963462781318</v>
      </c>
      <c r="Z1038" s="19">
        <f>IF(inputs!$B$27="YES",MAX(0,inputs!$B$31*(X1038-inputs!$B$30)),0)</f>
        <v>0</v>
      </c>
      <c r="AA1038" s="3">
        <f t="shared" si="69"/>
        <v>38290.25</v>
      </c>
      <c r="AB1038" s="1">
        <f t="shared" si="70"/>
        <v>0.62</v>
      </c>
      <c r="AC1038" s="8">
        <f t="shared" si="67"/>
        <v>65309.75</v>
      </c>
    </row>
    <row r="1039" spans="1:29" x14ac:dyDescent="0.2">
      <c r="A1039" s="11">
        <f t="shared" si="68"/>
        <v>103700</v>
      </c>
      <c r="B1039" s="15">
        <f>inputs!$C$3-MAX(0,MIN((calculations!A1039-inputs!$B$8)*0.5,inputs!$C$3))+IF(AND(inputs!$B$23="YES",A1039&lt;=inputs!$B$25),inputs!$B$24,0)</f>
        <v>10720</v>
      </c>
      <c r="C1039" s="15">
        <f>MAX(0,MIN(A1039-B1039,inputs!$C$4)*inputs!$B$3)</f>
        <v>7540</v>
      </c>
      <c r="D1039" s="16">
        <f>MAX(0,(MIN(A1039,inputs!$C$5)-(inputs!$C$4+B1039))*inputs!$B$4)</f>
        <v>22112</v>
      </c>
      <c r="E1039" s="16">
        <f>MAX(0, (calculations!A1039-inputs!$C$5)*inputs!$B$5)</f>
        <v>0</v>
      </c>
      <c r="F1039" s="19">
        <f>MAX(0,inputs!$B$13*(MIN(calculations!A1039,inputs!$C$14)-inputs!$C$13))+MAX(0,inputs!$B$14*(calculations!A1039-inputs!$C$14))</f>
        <v>6063.85</v>
      </c>
      <c r="G1039" s="22">
        <f>MAX(MIN((calculations!A1039-inputs!$B$21)/10000,100%),0) * inputs!$B$18</f>
        <v>2636.4</v>
      </c>
      <c r="H1039" s="24">
        <f>MIN(inputs!$B$32,A1039)</f>
        <v>20000</v>
      </c>
      <c r="I1039" s="24">
        <f>inputs!$B$29*(1+inputs!$B$33)-MAX(0,inputs!$B$31*(H1039-inputs!$B$30))</f>
        <v>46486.999999999993</v>
      </c>
      <c r="J1039" s="19">
        <f>$H1039+(INT(COLUMN(J$1)/2) - 5) * ($A1039-$H1039)/9</f>
        <v>20000</v>
      </c>
      <c r="K1039" s="24">
        <f>MAX(0,I1039*(1+inputs!$B$33)-MAX(0,inputs!$B$31*(J1039-inputs!$B$30)))</f>
        <v>47184.304999999986</v>
      </c>
      <c r="L1039" s="19">
        <f>$H1039+(INT(COLUMN(L$1)/2) - 5) * ($A1039-$H1039)/9</f>
        <v>29300</v>
      </c>
      <c r="M1039" s="24">
        <f>MAX(0,K1039*(1+inputs!$B$33)-MAX(0,inputs!$B$31*(L1039-inputs!$B$30)))</f>
        <v>47071.629574999977</v>
      </c>
      <c r="N1039" s="19">
        <f>$H1039+(INT(COLUMN(N$1)/2) - 5) * ($A1039-$H1039)/9</f>
        <v>38600</v>
      </c>
      <c r="O1039" s="24">
        <f>MAX(0,M1039*(1+inputs!$B$33)-MAX(0,inputs!$B$31*(N1039-inputs!$B$30)))</f>
        <v>46120.26401862497</v>
      </c>
      <c r="P1039" s="19">
        <f>$H1039+(INT(COLUMN(P$1)/2) - 5) * ($A1039-$H1039)/9</f>
        <v>47900</v>
      </c>
      <c r="Q1039" s="24">
        <f>MAX(0,O1039*(1+inputs!$B$33)-MAX(0,inputs!$B$31*(P1039-inputs!$B$30)))</f>
        <v>44317.62797890434</v>
      </c>
      <c r="R1039" s="19">
        <f>$H1039+(INT(COLUMN(R$1)/2) - 5) * ($A1039-$H1039)/9</f>
        <v>57200</v>
      </c>
      <c r="S1039" s="24">
        <f>MAX(0,Q1039*(1+inputs!$B$33)-MAX(0,inputs!$B$31*(R1039-inputs!$B$30)))</f>
        <v>41650.952398587899</v>
      </c>
      <c r="T1039" s="19">
        <f>$H1039+(INT(COLUMN(T$1)/2) - 5) * ($A1039-$H1039)/9</f>
        <v>66500</v>
      </c>
      <c r="U1039" s="24">
        <f>MAX(0,S1039*(1+inputs!$B$33)-MAX(0,inputs!$B$31*(T1039-inputs!$B$30)))</f>
        <v>38107.276684566714</v>
      </c>
      <c r="V1039" s="19">
        <f>$H1039+(INT(COLUMN(V$1)/2) - 5) * ($A1039-$H1039)/9</f>
        <v>75800</v>
      </c>
      <c r="W1039" s="24">
        <f>MAX(0,U1039*(1+inputs!$B$33)-MAX(0,inputs!$B$31*(V1039-inputs!$B$30)))</f>
        <v>33673.445834835205</v>
      </c>
      <c r="X1039" s="19">
        <f>$H1039+(INT(COLUMN(X$1)/2) - 5) * ($A1039-$H1039)/9</f>
        <v>85100</v>
      </c>
      <c r="Y1039" s="24">
        <f>MAX(0,W1039*(1+inputs!$B$33)-MAX(0,inputs!$B$31*(X1039-inputs!$B$30)))</f>
        <v>28336.107522357732</v>
      </c>
      <c r="Z1039" s="19">
        <f>IF(inputs!$B$27="YES",MAX(0,inputs!$B$31*(X1039-inputs!$B$30)),0)</f>
        <v>0</v>
      </c>
      <c r="AA1039" s="3">
        <f t="shared" si="69"/>
        <v>38352.25</v>
      </c>
      <c r="AB1039" s="1">
        <f t="shared" si="70"/>
        <v>0.62</v>
      </c>
      <c r="AC1039" s="8">
        <f t="shared" si="67"/>
        <v>65347.75</v>
      </c>
    </row>
    <row r="1040" spans="1:29" x14ac:dyDescent="0.2">
      <c r="A1040" s="11">
        <f t="shared" si="68"/>
        <v>103800</v>
      </c>
      <c r="B1040" s="15">
        <f>inputs!$C$3-MAX(0,MIN((calculations!A1040-inputs!$B$8)*0.5,inputs!$C$3))+IF(AND(inputs!$B$23="YES",A1040&lt;=inputs!$B$25),inputs!$B$24,0)</f>
        <v>10670</v>
      </c>
      <c r="C1040" s="15">
        <f>MAX(0,MIN(A1040-B1040,inputs!$C$4)*inputs!$B$3)</f>
        <v>7540</v>
      </c>
      <c r="D1040" s="16">
        <f>MAX(0,(MIN(A1040,inputs!$C$5)-(inputs!$C$4+B1040))*inputs!$B$4)</f>
        <v>22172</v>
      </c>
      <c r="E1040" s="16">
        <f>MAX(0, (calculations!A1040-inputs!$C$5)*inputs!$B$5)</f>
        <v>0</v>
      </c>
      <c r="F1040" s="19">
        <f>MAX(0,inputs!$B$13*(MIN(calculations!A1040,inputs!$C$14)-inputs!$C$13))+MAX(0,inputs!$B$14*(calculations!A1040-inputs!$C$14))</f>
        <v>6065.85</v>
      </c>
      <c r="G1040" s="22">
        <f>MAX(MIN((calculations!A1040-inputs!$B$21)/10000,100%),0) * inputs!$B$18</f>
        <v>2636.4</v>
      </c>
      <c r="H1040" s="24">
        <f>MIN(inputs!$B$32,A1040)</f>
        <v>20000</v>
      </c>
      <c r="I1040" s="24">
        <f>inputs!$B$29*(1+inputs!$B$33)-MAX(0,inputs!$B$31*(H1040-inputs!$B$30))</f>
        <v>46486.999999999993</v>
      </c>
      <c r="J1040" s="19">
        <f>$H1040+(INT(COLUMN(J$1)/2) - 5) * ($A1040-$H1040)/9</f>
        <v>20000</v>
      </c>
      <c r="K1040" s="24">
        <f>MAX(0,I1040*(1+inputs!$B$33)-MAX(0,inputs!$B$31*(J1040-inputs!$B$30)))</f>
        <v>47184.304999999986</v>
      </c>
      <c r="L1040" s="19">
        <f>$H1040+(INT(COLUMN(L$1)/2) - 5) * ($A1040-$H1040)/9</f>
        <v>29311.111111111109</v>
      </c>
      <c r="M1040" s="24">
        <f>MAX(0,K1040*(1+inputs!$B$33)-MAX(0,inputs!$B$31*(L1040-inputs!$B$30)))</f>
        <v>47070.629574999977</v>
      </c>
      <c r="N1040" s="19">
        <f>$H1040+(INT(COLUMN(N$1)/2) - 5) * ($A1040-$H1040)/9</f>
        <v>38622.222222222219</v>
      </c>
      <c r="O1040" s="24">
        <f>MAX(0,M1040*(1+inputs!$B$33)-MAX(0,inputs!$B$31*(N1040-inputs!$B$30)))</f>
        <v>46117.249018624971</v>
      </c>
      <c r="P1040" s="19">
        <f>$H1040+(INT(COLUMN(P$1)/2) - 5) * ($A1040-$H1040)/9</f>
        <v>47933.333333333328</v>
      </c>
      <c r="Q1040" s="24">
        <f>MAX(0,O1040*(1+inputs!$B$33)-MAX(0,inputs!$B$31*(P1040-inputs!$B$30)))</f>
        <v>44311.567753904339</v>
      </c>
      <c r="R1040" s="19">
        <f>$H1040+(INT(COLUMN(R$1)/2) - 5) * ($A1040-$H1040)/9</f>
        <v>57244.444444444445</v>
      </c>
      <c r="S1040" s="24">
        <f>MAX(0,Q1040*(1+inputs!$B$33)-MAX(0,inputs!$B$31*(R1040-inputs!$B$30)))</f>
        <v>41640.801270212898</v>
      </c>
      <c r="T1040" s="19">
        <f>$H1040+(INT(COLUMN(T$1)/2) - 5) * ($A1040-$H1040)/9</f>
        <v>66555.555555555562</v>
      </c>
      <c r="U1040" s="24">
        <f>MAX(0,S1040*(1+inputs!$B$33)-MAX(0,inputs!$B$31*(T1040-inputs!$B$30)))</f>
        <v>38091.973289266083</v>
      </c>
      <c r="V1040" s="19">
        <f>$H1040+(INT(COLUMN(V$1)/2) - 5) * ($A1040-$H1040)/9</f>
        <v>75866.666666666657</v>
      </c>
      <c r="W1040" s="24">
        <f>MAX(0,U1040*(1+inputs!$B$33)-MAX(0,inputs!$B$31*(V1040-inputs!$B$30)))</f>
        <v>33651.912888605075</v>
      </c>
      <c r="X1040" s="19">
        <f>$H1040+(INT(COLUMN(X$1)/2) - 5) * ($A1040-$H1040)/9</f>
        <v>85177.777777777781</v>
      </c>
      <c r="Y1040" s="24">
        <f>MAX(0,W1040*(1+inputs!$B$33)-MAX(0,inputs!$B$31*(X1040-inputs!$B$30)))</f>
        <v>28307.251581934142</v>
      </c>
      <c r="Z1040" s="19">
        <f>IF(inputs!$B$27="YES",MAX(0,inputs!$B$31*(X1040-inputs!$B$30)),0)</f>
        <v>0</v>
      </c>
      <c r="AA1040" s="3">
        <f t="shared" si="69"/>
        <v>38414.25</v>
      </c>
      <c r="AB1040" s="1">
        <f t="shared" si="70"/>
        <v>0.62</v>
      </c>
      <c r="AC1040" s="8">
        <f t="shared" si="67"/>
        <v>65385.75</v>
      </c>
    </row>
    <row r="1041" spans="1:29" x14ac:dyDescent="0.2">
      <c r="A1041" s="11">
        <f t="shared" si="68"/>
        <v>103900</v>
      </c>
      <c r="B1041" s="15">
        <f>inputs!$C$3-MAX(0,MIN((calculations!A1041-inputs!$B$8)*0.5,inputs!$C$3))+IF(AND(inputs!$B$23="YES",A1041&lt;=inputs!$B$25),inputs!$B$24,0)</f>
        <v>10620</v>
      </c>
      <c r="C1041" s="15">
        <f>MAX(0,MIN(A1041-B1041,inputs!$C$4)*inputs!$B$3)</f>
        <v>7540</v>
      </c>
      <c r="D1041" s="16">
        <f>MAX(0,(MIN(A1041,inputs!$C$5)-(inputs!$C$4+B1041))*inputs!$B$4)</f>
        <v>22232</v>
      </c>
      <c r="E1041" s="16">
        <f>MAX(0, (calculations!A1041-inputs!$C$5)*inputs!$B$5)</f>
        <v>0</v>
      </c>
      <c r="F1041" s="19">
        <f>MAX(0,inputs!$B$13*(MIN(calculations!A1041,inputs!$C$14)-inputs!$C$13))+MAX(0,inputs!$B$14*(calculations!A1041-inputs!$C$14))</f>
        <v>6067.85</v>
      </c>
      <c r="G1041" s="22">
        <f>MAX(MIN((calculations!A1041-inputs!$B$21)/10000,100%),0) * inputs!$B$18</f>
        <v>2636.4</v>
      </c>
      <c r="H1041" s="24">
        <f>MIN(inputs!$B$32,A1041)</f>
        <v>20000</v>
      </c>
      <c r="I1041" s="24">
        <f>inputs!$B$29*(1+inputs!$B$33)-MAX(0,inputs!$B$31*(H1041-inputs!$B$30))</f>
        <v>46486.999999999993</v>
      </c>
      <c r="J1041" s="19">
        <f>$H1041+(INT(COLUMN(J$1)/2) - 5) * ($A1041-$H1041)/9</f>
        <v>20000</v>
      </c>
      <c r="K1041" s="24">
        <f>MAX(0,I1041*(1+inputs!$B$33)-MAX(0,inputs!$B$31*(J1041-inputs!$B$30)))</f>
        <v>47184.304999999986</v>
      </c>
      <c r="L1041" s="19">
        <f>$H1041+(INT(COLUMN(L$1)/2) - 5) * ($A1041-$H1041)/9</f>
        <v>29322.222222222223</v>
      </c>
      <c r="M1041" s="24">
        <f>MAX(0,K1041*(1+inputs!$B$33)-MAX(0,inputs!$B$31*(L1041-inputs!$B$30)))</f>
        <v>47069.629574999977</v>
      </c>
      <c r="N1041" s="19">
        <f>$H1041+(INT(COLUMN(N$1)/2) - 5) * ($A1041-$H1041)/9</f>
        <v>38644.444444444445</v>
      </c>
      <c r="O1041" s="24">
        <f>MAX(0,M1041*(1+inputs!$B$33)-MAX(0,inputs!$B$31*(N1041-inputs!$B$30)))</f>
        <v>46114.234018624971</v>
      </c>
      <c r="P1041" s="19">
        <f>$H1041+(INT(COLUMN(P$1)/2) - 5) * ($A1041-$H1041)/9</f>
        <v>47966.666666666672</v>
      </c>
      <c r="Q1041" s="24">
        <f>MAX(0,O1041*(1+inputs!$B$33)-MAX(0,inputs!$B$31*(P1041-inputs!$B$30)))</f>
        <v>44305.507528904338</v>
      </c>
      <c r="R1041" s="19">
        <f>$H1041+(INT(COLUMN(R$1)/2) - 5) * ($A1041-$H1041)/9</f>
        <v>57288.888888888891</v>
      </c>
      <c r="S1041" s="24">
        <f>MAX(0,Q1041*(1+inputs!$B$33)-MAX(0,inputs!$B$31*(R1041-inputs!$B$30)))</f>
        <v>41630.650141837898</v>
      </c>
      <c r="T1041" s="19">
        <f>$H1041+(INT(COLUMN(T$1)/2) - 5) * ($A1041-$H1041)/9</f>
        <v>66611.111111111109</v>
      </c>
      <c r="U1041" s="24">
        <f>MAX(0,S1041*(1+inputs!$B$33)-MAX(0,inputs!$B$31*(T1041-inputs!$B$30)))</f>
        <v>38076.66989396546</v>
      </c>
      <c r="V1041" s="19">
        <f>$H1041+(INT(COLUMN(V$1)/2) - 5) * ($A1041-$H1041)/9</f>
        <v>75933.333333333343</v>
      </c>
      <c r="W1041" s="24">
        <f>MAX(0,U1041*(1+inputs!$B$33)-MAX(0,inputs!$B$31*(V1041-inputs!$B$30)))</f>
        <v>33630.379942374937</v>
      </c>
      <c r="X1041" s="19">
        <f>$H1041+(INT(COLUMN(X$1)/2) - 5) * ($A1041-$H1041)/9</f>
        <v>85255.555555555562</v>
      </c>
      <c r="Y1041" s="24">
        <f>MAX(0,W1041*(1+inputs!$B$33)-MAX(0,inputs!$B$31*(X1041-inputs!$B$30)))</f>
        <v>28278.395641510557</v>
      </c>
      <c r="Z1041" s="19">
        <f>IF(inputs!$B$27="YES",MAX(0,inputs!$B$31*(X1041-inputs!$B$30)),0)</f>
        <v>0</v>
      </c>
      <c r="AA1041" s="3">
        <f t="shared" si="69"/>
        <v>38476.25</v>
      </c>
      <c r="AB1041" s="1">
        <f t="shared" si="70"/>
        <v>0.62</v>
      </c>
      <c r="AC1041" s="8">
        <f t="shared" si="67"/>
        <v>65423.75</v>
      </c>
    </row>
    <row r="1042" spans="1:29" x14ac:dyDescent="0.2">
      <c r="A1042" s="11">
        <f t="shared" si="68"/>
        <v>104000</v>
      </c>
      <c r="B1042" s="15">
        <f>inputs!$C$3-MAX(0,MIN((calculations!A1042-inputs!$B$8)*0.5,inputs!$C$3))+IF(AND(inputs!$B$23="YES",A1042&lt;=inputs!$B$25),inputs!$B$24,0)</f>
        <v>10570</v>
      </c>
      <c r="C1042" s="15">
        <f>MAX(0,MIN(A1042-B1042,inputs!$C$4)*inputs!$B$3)</f>
        <v>7540</v>
      </c>
      <c r="D1042" s="16">
        <f>MAX(0,(MIN(A1042,inputs!$C$5)-(inputs!$C$4+B1042))*inputs!$B$4)</f>
        <v>22292</v>
      </c>
      <c r="E1042" s="16">
        <f>MAX(0, (calculations!A1042-inputs!$C$5)*inputs!$B$5)</f>
        <v>0</v>
      </c>
      <c r="F1042" s="19">
        <f>MAX(0,inputs!$B$13*(MIN(calculations!A1042,inputs!$C$14)-inputs!$C$13))+MAX(0,inputs!$B$14*(calculations!A1042-inputs!$C$14))</f>
        <v>6069.85</v>
      </c>
      <c r="G1042" s="22">
        <f>MAX(MIN((calculations!A1042-inputs!$B$21)/10000,100%),0) * inputs!$B$18</f>
        <v>2636.4</v>
      </c>
      <c r="H1042" s="24">
        <f>MIN(inputs!$B$32,A1042)</f>
        <v>20000</v>
      </c>
      <c r="I1042" s="24">
        <f>inputs!$B$29*(1+inputs!$B$33)-MAX(0,inputs!$B$31*(H1042-inputs!$B$30))</f>
        <v>46486.999999999993</v>
      </c>
      <c r="J1042" s="19">
        <f>$H1042+(INT(COLUMN(J$1)/2) - 5) * ($A1042-$H1042)/9</f>
        <v>20000</v>
      </c>
      <c r="K1042" s="24">
        <f>MAX(0,I1042*(1+inputs!$B$33)-MAX(0,inputs!$B$31*(J1042-inputs!$B$30)))</f>
        <v>47184.304999999986</v>
      </c>
      <c r="L1042" s="19">
        <f>$H1042+(INT(COLUMN(L$1)/2) - 5) * ($A1042-$H1042)/9</f>
        <v>29333.333333333336</v>
      </c>
      <c r="M1042" s="24">
        <f>MAX(0,K1042*(1+inputs!$B$33)-MAX(0,inputs!$B$31*(L1042-inputs!$B$30)))</f>
        <v>47068.629574999977</v>
      </c>
      <c r="N1042" s="19">
        <f>$H1042+(INT(COLUMN(N$1)/2) - 5) * ($A1042-$H1042)/9</f>
        <v>38666.666666666672</v>
      </c>
      <c r="O1042" s="24">
        <f>MAX(0,M1042*(1+inputs!$B$33)-MAX(0,inputs!$B$31*(N1042-inputs!$B$30)))</f>
        <v>46111.219018624972</v>
      </c>
      <c r="P1042" s="19">
        <f>$H1042+(INT(COLUMN(P$1)/2) - 5) * ($A1042-$H1042)/9</f>
        <v>48000</v>
      </c>
      <c r="Q1042" s="24">
        <f>MAX(0,O1042*(1+inputs!$B$33)-MAX(0,inputs!$B$31*(P1042-inputs!$B$30)))</f>
        <v>44299.447303904337</v>
      </c>
      <c r="R1042" s="19">
        <f>$H1042+(INT(COLUMN(R$1)/2) - 5) * ($A1042-$H1042)/9</f>
        <v>57333.333333333336</v>
      </c>
      <c r="S1042" s="24">
        <f>MAX(0,Q1042*(1+inputs!$B$33)-MAX(0,inputs!$B$31*(R1042-inputs!$B$30)))</f>
        <v>41620.499013462897</v>
      </c>
      <c r="T1042" s="19">
        <f>$H1042+(INT(COLUMN(T$1)/2) - 5) * ($A1042-$H1042)/9</f>
        <v>66666.666666666657</v>
      </c>
      <c r="U1042" s="24">
        <f>MAX(0,S1042*(1+inputs!$B$33)-MAX(0,inputs!$B$31*(T1042-inputs!$B$30)))</f>
        <v>38061.366498664836</v>
      </c>
      <c r="V1042" s="19">
        <f>$H1042+(INT(COLUMN(V$1)/2) - 5) * ($A1042-$H1042)/9</f>
        <v>76000</v>
      </c>
      <c r="W1042" s="24">
        <f>MAX(0,U1042*(1+inputs!$B$33)-MAX(0,inputs!$B$31*(V1042-inputs!$B$30)))</f>
        <v>33608.846996144806</v>
      </c>
      <c r="X1042" s="19">
        <f>$H1042+(INT(COLUMN(X$1)/2) - 5) * ($A1042-$H1042)/9</f>
        <v>85333.333333333343</v>
      </c>
      <c r="Y1042" s="24">
        <f>MAX(0,W1042*(1+inputs!$B$33)-MAX(0,inputs!$B$31*(X1042-inputs!$B$30)))</f>
        <v>28249.539701086971</v>
      </c>
      <c r="Z1042" s="19">
        <f>IF(inputs!$B$27="YES",MAX(0,inputs!$B$31*(X1042-inputs!$B$30)),0)</f>
        <v>0</v>
      </c>
      <c r="AA1042" s="3">
        <f t="shared" si="69"/>
        <v>38538.25</v>
      </c>
      <c r="AB1042" s="1">
        <f t="shared" si="70"/>
        <v>0.62</v>
      </c>
      <c r="AC1042" s="8">
        <f t="shared" si="67"/>
        <v>65461.75</v>
      </c>
    </row>
    <row r="1043" spans="1:29" x14ac:dyDescent="0.2">
      <c r="A1043" s="11">
        <f t="shared" si="68"/>
        <v>104100</v>
      </c>
      <c r="B1043" s="15">
        <f>inputs!$C$3-MAX(0,MIN((calculations!A1043-inputs!$B$8)*0.5,inputs!$C$3))+IF(AND(inputs!$B$23="YES",A1043&lt;=inputs!$B$25),inputs!$B$24,0)</f>
        <v>10520</v>
      </c>
      <c r="C1043" s="15">
        <f>MAX(0,MIN(A1043-B1043,inputs!$C$4)*inputs!$B$3)</f>
        <v>7540</v>
      </c>
      <c r="D1043" s="16">
        <f>MAX(0,(MIN(A1043,inputs!$C$5)-(inputs!$C$4+B1043))*inputs!$B$4)</f>
        <v>22352</v>
      </c>
      <c r="E1043" s="16">
        <f>MAX(0, (calculations!A1043-inputs!$C$5)*inputs!$B$5)</f>
        <v>0</v>
      </c>
      <c r="F1043" s="19">
        <f>MAX(0,inputs!$B$13*(MIN(calculations!A1043,inputs!$C$14)-inputs!$C$13))+MAX(0,inputs!$B$14*(calculations!A1043-inputs!$C$14))</f>
        <v>6071.85</v>
      </c>
      <c r="G1043" s="22">
        <f>MAX(MIN((calculations!A1043-inputs!$B$21)/10000,100%),0) * inputs!$B$18</f>
        <v>2636.4</v>
      </c>
      <c r="H1043" s="24">
        <f>MIN(inputs!$B$32,A1043)</f>
        <v>20000</v>
      </c>
      <c r="I1043" s="24">
        <f>inputs!$B$29*(1+inputs!$B$33)-MAX(0,inputs!$B$31*(H1043-inputs!$B$30))</f>
        <v>46486.999999999993</v>
      </c>
      <c r="J1043" s="19">
        <f>$H1043+(INT(COLUMN(J$1)/2) - 5) * ($A1043-$H1043)/9</f>
        <v>20000</v>
      </c>
      <c r="K1043" s="24">
        <f>MAX(0,I1043*(1+inputs!$B$33)-MAX(0,inputs!$B$31*(J1043-inputs!$B$30)))</f>
        <v>47184.304999999986</v>
      </c>
      <c r="L1043" s="19">
        <f>$H1043+(INT(COLUMN(L$1)/2) - 5) * ($A1043-$H1043)/9</f>
        <v>29344.444444444445</v>
      </c>
      <c r="M1043" s="24">
        <f>MAX(0,K1043*(1+inputs!$B$33)-MAX(0,inputs!$B$31*(L1043-inputs!$B$30)))</f>
        <v>47067.629574999977</v>
      </c>
      <c r="N1043" s="19">
        <f>$H1043+(INT(COLUMN(N$1)/2) - 5) * ($A1043-$H1043)/9</f>
        <v>38688.888888888891</v>
      </c>
      <c r="O1043" s="24">
        <f>MAX(0,M1043*(1+inputs!$B$33)-MAX(0,inputs!$B$31*(N1043-inputs!$B$30)))</f>
        <v>46108.204018624972</v>
      </c>
      <c r="P1043" s="19">
        <f>$H1043+(INT(COLUMN(P$1)/2) - 5) * ($A1043-$H1043)/9</f>
        <v>48033.333333333328</v>
      </c>
      <c r="Q1043" s="24">
        <f>MAX(0,O1043*(1+inputs!$B$33)-MAX(0,inputs!$B$31*(P1043-inputs!$B$30)))</f>
        <v>44293.387078904343</v>
      </c>
      <c r="R1043" s="19">
        <f>$H1043+(INT(COLUMN(R$1)/2) - 5) * ($A1043-$H1043)/9</f>
        <v>57377.777777777781</v>
      </c>
      <c r="S1043" s="24">
        <f>MAX(0,Q1043*(1+inputs!$B$33)-MAX(0,inputs!$B$31*(R1043-inputs!$B$30)))</f>
        <v>41610.347885087904</v>
      </c>
      <c r="T1043" s="19">
        <f>$H1043+(INT(COLUMN(T$1)/2) - 5) * ($A1043-$H1043)/9</f>
        <v>66722.222222222219</v>
      </c>
      <c r="U1043" s="24">
        <f>MAX(0,S1043*(1+inputs!$B$33)-MAX(0,inputs!$B$31*(T1043-inputs!$B$30)))</f>
        <v>38046.063103364213</v>
      </c>
      <c r="V1043" s="19">
        <f>$H1043+(INT(COLUMN(V$1)/2) - 5) * ($A1043-$H1043)/9</f>
        <v>76066.666666666657</v>
      </c>
      <c r="W1043" s="24">
        <f>MAX(0,U1043*(1+inputs!$B$33)-MAX(0,inputs!$B$31*(V1043-inputs!$B$30)))</f>
        <v>33587.314049914668</v>
      </c>
      <c r="X1043" s="19">
        <f>$H1043+(INT(COLUMN(X$1)/2) - 5) * ($A1043-$H1043)/9</f>
        <v>85411.111111111109</v>
      </c>
      <c r="Y1043" s="24">
        <f>MAX(0,W1043*(1+inputs!$B$33)-MAX(0,inputs!$B$31*(X1043-inputs!$B$30)))</f>
        <v>28220.683760663389</v>
      </c>
      <c r="Z1043" s="19">
        <f>IF(inputs!$B$27="YES",MAX(0,inputs!$B$31*(X1043-inputs!$B$30)),0)</f>
        <v>0</v>
      </c>
      <c r="AA1043" s="3">
        <f t="shared" si="69"/>
        <v>38600.25</v>
      </c>
      <c r="AB1043" s="1">
        <f t="shared" si="70"/>
        <v>0.62</v>
      </c>
      <c r="AC1043" s="8">
        <f t="shared" si="67"/>
        <v>65499.75</v>
      </c>
    </row>
    <row r="1044" spans="1:29" x14ac:dyDescent="0.2">
      <c r="A1044" s="11">
        <f t="shared" si="68"/>
        <v>104200</v>
      </c>
      <c r="B1044" s="15">
        <f>inputs!$C$3-MAX(0,MIN((calculations!A1044-inputs!$B$8)*0.5,inputs!$C$3))+IF(AND(inputs!$B$23="YES",A1044&lt;=inputs!$B$25),inputs!$B$24,0)</f>
        <v>10470</v>
      </c>
      <c r="C1044" s="15">
        <f>MAX(0,MIN(A1044-B1044,inputs!$C$4)*inputs!$B$3)</f>
        <v>7540</v>
      </c>
      <c r="D1044" s="16">
        <f>MAX(0,(MIN(A1044,inputs!$C$5)-(inputs!$C$4+B1044))*inputs!$B$4)</f>
        <v>22412</v>
      </c>
      <c r="E1044" s="16">
        <f>MAX(0, (calculations!A1044-inputs!$C$5)*inputs!$B$5)</f>
        <v>0</v>
      </c>
      <c r="F1044" s="19">
        <f>MAX(0,inputs!$B$13*(MIN(calculations!A1044,inputs!$C$14)-inputs!$C$13))+MAX(0,inputs!$B$14*(calculations!A1044-inputs!$C$14))</f>
        <v>6073.85</v>
      </c>
      <c r="G1044" s="22">
        <f>MAX(MIN((calculations!A1044-inputs!$B$21)/10000,100%),0) * inputs!$B$18</f>
        <v>2636.4</v>
      </c>
      <c r="H1044" s="24">
        <f>MIN(inputs!$B$32,A1044)</f>
        <v>20000</v>
      </c>
      <c r="I1044" s="24">
        <f>inputs!$B$29*(1+inputs!$B$33)-MAX(0,inputs!$B$31*(H1044-inputs!$B$30))</f>
        <v>46486.999999999993</v>
      </c>
      <c r="J1044" s="19">
        <f>$H1044+(INT(COLUMN(J$1)/2) - 5) * ($A1044-$H1044)/9</f>
        <v>20000</v>
      </c>
      <c r="K1044" s="24">
        <f>MAX(0,I1044*(1+inputs!$B$33)-MAX(0,inputs!$B$31*(J1044-inputs!$B$30)))</f>
        <v>47184.304999999986</v>
      </c>
      <c r="L1044" s="19">
        <f>$H1044+(INT(COLUMN(L$1)/2) - 5) * ($A1044-$H1044)/9</f>
        <v>29355.555555555555</v>
      </c>
      <c r="M1044" s="24">
        <f>MAX(0,K1044*(1+inputs!$B$33)-MAX(0,inputs!$B$31*(L1044-inputs!$B$30)))</f>
        <v>47066.629574999977</v>
      </c>
      <c r="N1044" s="19">
        <f>$H1044+(INT(COLUMN(N$1)/2) - 5) * ($A1044-$H1044)/9</f>
        <v>38711.111111111109</v>
      </c>
      <c r="O1044" s="24">
        <f>MAX(0,M1044*(1+inputs!$B$33)-MAX(0,inputs!$B$31*(N1044-inputs!$B$30)))</f>
        <v>46105.189018624973</v>
      </c>
      <c r="P1044" s="19">
        <f>$H1044+(INT(COLUMN(P$1)/2) - 5) * ($A1044-$H1044)/9</f>
        <v>48066.666666666672</v>
      </c>
      <c r="Q1044" s="24">
        <f>MAX(0,O1044*(1+inputs!$B$33)-MAX(0,inputs!$B$31*(P1044-inputs!$B$30)))</f>
        <v>44287.326853904342</v>
      </c>
      <c r="R1044" s="19">
        <f>$H1044+(INT(COLUMN(R$1)/2) - 5) * ($A1044-$H1044)/9</f>
        <v>57422.222222222219</v>
      </c>
      <c r="S1044" s="24">
        <f>MAX(0,Q1044*(1+inputs!$B$33)-MAX(0,inputs!$B$31*(R1044-inputs!$B$30)))</f>
        <v>41600.196756712903</v>
      </c>
      <c r="T1044" s="19">
        <f>$H1044+(INT(COLUMN(T$1)/2) - 5) * ($A1044-$H1044)/9</f>
        <v>66777.777777777781</v>
      </c>
      <c r="U1044" s="24">
        <f>MAX(0,S1044*(1+inputs!$B$33)-MAX(0,inputs!$B$31*(T1044-inputs!$B$30)))</f>
        <v>38030.75970806359</v>
      </c>
      <c r="V1044" s="19">
        <f>$H1044+(INT(COLUMN(V$1)/2) - 5) * ($A1044-$H1044)/9</f>
        <v>76133.333333333343</v>
      </c>
      <c r="W1044" s="24">
        <f>MAX(0,U1044*(1+inputs!$B$33)-MAX(0,inputs!$B$31*(V1044-inputs!$B$30)))</f>
        <v>33565.781103684538</v>
      </c>
      <c r="X1044" s="19">
        <f>$H1044+(INT(COLUMN(X$1)/2) - 5) * ($A1044-$H1044)/9</f>
        <v>85488.888888888891</v>
      </c>
      <c r="Y1044" s="24">
        <f>MAX(0,W1044*(1+inputs!$B$33)-MAX(0,inputs!$B$31*(X1044-inputs!$B$30)))</f>
        <v>28191.827820239803</v>
      </c>
      <c r="Z1044" s="19">
        <f>IF(inputs!$B$27="YES",MAX(0,inputs!$B$31*(X1044-inputs!$B$30)),0)</f>
        <v>0</v>
      </c>
      <c r="AA1044" s="3">
        <f t="shared" si="69"/>
        <v>38662.25</v>
      </c>
      <c r="AB1044" s="1">
        <f t="shared" si="70"/>
        <v>0.62</v>
      </c>
      <c r="AC1044" s="8">
        <f t="shared" si="67"/>
        <v>65537.75</v>
      </c>
    </row>
    <row r="1045" spans="1:29" x14ac:dyDescent="0.2">
      <c r="A1045" s="11">
        <f t="shared" si="68"/>
        <v>104300</v>
      </c>
      <c r="B1045" s="15">
        <f>inputs!$C$3-MAX(0,MIN((calculations!A1045-inputs!$B$8)*0.5,inputs!$C$3))+IF(AND(inputs!$B$23="YES",A1045&lt;=inputs!$B$25),inputs!$B$24,0)</f>
        <v>10420</v>
      </c>
      <c r="C1045" s="15">
        <f>MAX(0,MIN(A1045-B1045,inputs!$C$4)*inputs!$B$3)</f>
        <v>7540</v>
      </c>
      <c r="D1045" s="16">
        <f>MAX(0,(MIN(A1045,inputs!$C$5)-(inputs!$C$4+B1045))*inputs!$B$4)</f>
        <v>22472</v>
      </c>
      <c r="E1045" s="16">
        <f>MAX(0, (calculations!A1045-inputs!$C$5)*inputs!$B$5)</f>
        <v>0</v>
      </c>
      <c r="F1045" s="19">
        <f>MAX(0,inputs!$B$13*(MIN(calculations!A1045,inputs!$C$14)-inputs!$C$13))+MAX(0,inputs!$B$14*(calculations!A1045-inputs!$C$14))</f>
        <v>6075.85</v>
      </c>
      <c r="G1045" s="22">
        <f>MAX(MIN((calculations!A1045-inputs!$B$21)/10000,100%),0) * inputs!$B$18</f>
        <v>2636.4</v>
      </c>
      <c r="H1045" s="24">
        <f>MIN(inputs!$B$32,A1045)</f>
        <v>20000</v>
      </c>
      <c r="I1045" s="24">
        <f>inputs!$B$29*(1+inputs!$B$33)-MAX(0,inputs!$B$31*(H1045-inputs!$B$30))</f>
        <v>46486.999999999993</v>
      </c>
      <c r="J1045" s="19">
        <f>$H1045+(INT(COLUMN(J$1)/2) - 5) * ($A1045-$H1045)/9</f>
        <v>20000</v>
      </c>
      <c r="K1045" s="24">
        <f>MAX(0,I1045*(1+inputs!$B$33)-MAX(0,inputs!$B$31*(J1045-inputs!$B$30)))</f>
        <v>47184.304999999986</v>
      </c>
      <c r="L1045" s="19">
        <f>$H1045+(INT(COLUMN(L$1)/2) - 5) * ($A1045-$H1045)/9</f>
        <v>29366.666666666664</v>
      </c>
      <c r="M1045" s="24">
        <f>MAX(0,K1045*(1+inputs!$B$33)-MAX(0,inputs!$B$31*(L1045-inputs!$B$30)))</f>
        <v>47065.629574999977</v>
      </c>
      <c r="N1045" s="19">
        <f>$H1045+(INT(COLUMN(N$1)/2) - 5) * ($A1045-$H1045)/9</f>
        <v>38733.333333333328</v>
      </c>
      <c r="O1045" s="24">
        <f>MAX(0,M1045*(1+inputs!$B$33)-MAX(0,inputs!$B$31*(N1045-inputs!$B$30)))</f>
        <v>46102.174018624974</v>
      </c>
      <c r="P1045" s="19">
        <f>$H1045+(INT(COLUMN(P$1)/2) - 5) * ($A1045-$H1045)/9</f>
        <v>48100</v>
      </c>
      <c r="Q1045" s="24">
        <f>MAX(0,O1045*(1+inputs!$B$33)-MAX(0,inputs!$B$31*(P1045-inputs!$B$30)))</f>
        <v>44281.266628904341</v>
      </c>
      <c r="R1045" s="19">
        <f>$H1045+(INT(COLUMN(R$1)/2) - 5) * ($A1045-$H1045)/9</f>
        <v>57466.666666666664</v>
      </c>
      <c r="S1045" s="24">
        <f>MAX(0,Q1045*(1+inputs!$B$33)-MAX(0,inputs!$B$31*(R1045-inputs!$B$30)))</f>
        <v>41590.045628337903</v>
      </c>
      <c r="T1045" s="19">
        <f>$H1045+(INT(COLUMN(T$1)/2) - 5) * ($A1045-$H1045)/9</f>
        <v>66833.333333333343</v>
      </c>
      <c r="U1045" s="24">
        <f>MAX(0,S1045*(1+inputs!$B$33)-MAX(0,inputs!$B$31*(T1045-inputs!$B$30)))</f>
        <v>38015.456312762966</v>
      </c>
      <c r="V1045" s="19">
        <f>$H1045+(INT(COLUMN(V$1)/2) - 5) * ($A1045-$H1045)/9</f>
        <v>76200</v>
      </c>
      <c r="W1045" s="24">
        <f>MAX(0,U1045*(1+inputs!$B$33)-MAX(0,inputs!$B$31*(V1045-inputs!$B$30)))</f>
        <v>33544.248157454407</v>
      </c>
      <c r="X1045" s="19">
        <f>$H1045+(INT(COLUMN(X$1)/2) - 5) * ($A1045-$H1045)/9</f>
        <v>85566.666666666672</v>
      </c>
      <c r="Y1045" s="24">
        <f>MAX(0,W1045*(1+inputs!$B$33)-MAX(0,inputs!$B$31*(X1045-inputs!$B$30)))</f>
        <v>28162.971879816221</v>
      </c>
      <c r="Z1045" s="19">
        <f>IF(inputs!$B$27="YES",MAX(0,inputs!$B$31*(X1045-inputs!$B$30)),0)</f>
        <v>0</v>
      </c>
      <c r="AA1045" s="3">
        <f t="shared" si="69"/>
        <v>38724.25</v>
      </c>
      <c r="AB1045" s="1">
        <f t="shared" si="70"/>
        <v>0.62</v>
      </c>
      <c r="AC1045" s="8">
        <f t="shared" si="67"/>
        <v>65575.75</v>
      </c>
    </row>
    <row r="1046" spans="1:29" x14ac:dyDescent="0.2">
      <c r="A1046" s="11">
        <f t="shared" si="68"/>
        <v>104400</v>
      </c>
      <c r="B1046" s="15">
        <f>inputs!$C$3-MAX(0,MIN((calculations!A1046-inputs!$B$8)*0.5,inputs!$C$3))+IF(AND(inputs!$B$23="YES",A1046&lt;=inputs!$B$25),inputs!$B$24,0)</f>
        <v>10370</v>
      </c>
      <c r="C1046" s="15">
        <f>MAX(0,MIN(A1046-B1046,inputs!$C$4)*inputs!$B$3)</f>
        <v>7540</v>
      </c>
      <c r="D1046" s="16">
        <f>MAX(0,(MIN(A1046,inputs!$C$5)-(inputs!$C$4+B1046))*inputs!$B$4)</f>
        <v>22532</v>
      </c>
      <c r="E1046" s="16">
        <f>MAX(0, (calculations!A1046-inputs!$C$5)*inputs!$B$5)</f>
        <v>0</v>
      </c>
      <c r="F1046" s="19">
        <f>MAX(0,inputs!$B$13*(MIN(calculations!A1046,inputs!$C$14)-inputs!$C$13))+MAX(0,inputs!$B$14*(calculations!A1046-inputs!$C$14))</f>
        <v>6077.85</v>
      </c>
      <c r="G1046" s="22">
        <f>MAX(MIN((calculations!A1046-inputs!$B$21)/10000,100%),0) * inputs!$B$18</f>
        <v>2636.4</v>
      </c>
      <c r="H1046" s="24">
        <f>MIN(inputs!$B$32,A1046)</f>
        <v>20000</v>
      </c>
      <c r="I1046" s="24">
        <f>inputs!$B$29*(1+inputs!$B$33)-MAX(0,inputs!$B$31*(H1046-inputs!$B$30))</f>
        <v>46486.999999999993</v>
      </c>
      <c r="J1046" s="19">
        <f>$H1046+(INT(COLUMN(J$1)/2) - 5) * ($A1046-$H1046)/9</f>
        <v>20000</v>
      </c>
      <c r="K1046" s="24">
        <f>MAX(0,I1046*(1+inputs!$B$33)-MAX(0,inputs!$B$31*(J1046-inputs!$B$30)))</f>
        <v>47184.304999999986</v>
      </c>
      <c r="L1046" s="19">
        <f>$H1046+(INT(COLUMN(L$1)/2) - 5) * ($A1046-$H1046)/9</f>
        <v>29377.777777777777</v>
      </c>
      <c r="M1046" s="24">
        <f>MAX(0,K1046*(1+inputs!$B$33)-MAX(0,inputs!$B$31*(L1046-inputs!$B$30)))</f>
        <v>47064.629574999977</v>
      </c>
      <c r="N1046" s="19">
        <f>$H1046+(INT(COLUMN(N$1)/2) - 5) * ($A1046-$H1046)/9</f>
        <v>38755.555555555555</v>
      </c>
      <c r="O1046" s="24">
        <f>MAX(0,M1046*(1+inputs!$B$33)-MAX(0,inputs!$B$31*(N1046-inputs!$B$30)))</f>
        <v>46099.159018624967</v>
      </c>
      <c r="P1046" s="19">
        <f>$H1046+(INT(COLUMN(P$1)/2) - 5) * ($A1046-$H1046)/9</f>
        <v>48133.333333333328</v>
      </c>
      <c r="Q1046" s="24">
        <f>MAX(0,O1046*(1+inputs!$B$33)-MAX(0,inputs!$B$31*(P1046-inputs!$B$30)))</f>
        <v>44275.206403904333</v>
      </c>
      <c r="R1046" s="19">
        <f>$H1046+(INT(COLUMN(R$1)/2) - 5) * ($A1046-$H1046)/9</f>
        <v>57511.111111111109</v>
      </c>
      <c r="S1046" s="24">
        <f>MAX(0,Q1046*(1+inputs!$B$33)-MAX(0,inputs!$B$31*(R1046-inputs!$B$30)))</f>
        <v>41579.894499962887</v>
      </c>
      <c r="T1046" s="19">
        <f>$H1046+(INT(COLUMN(T$1)/2) - 5) * ($A1046-$H1046)/9</f>
        <v>66888.888888888891</v>
      </c>
      <c r="U1046" s="24">
        <f>MAX(0,S1046*(1+inputs!$B$33)-MAX(0,inputs!$B$31*(T1046-inputs!$B$30)))</f>
        <v>38000.152917462321</v>
      </c>
      <c r="V1046" s="19">
        <f>$H1046+(INT(COLUMN(V$1)/2) - 5) * ($A1046-$H1046)/9</f>
        <v>76266.666666666657</v>
      </c>
      <c r="W1046" s="24">
        <f>MAX(0,U1046*(1+inputs!$B$33)-MAX(0,inputs!$B$31*(V1046-inputs!$B$30)))</f>
        <v>33522.715211224247</v>
      </c>
      <c r="X1046" s="19">
        <f>$H1046+(INT(COLUMN(X$1)/2) - 5) * ($A1046-$H1046)/9</f>
        <v>85644.444444444438</v>
      </c>
      <c r="Y1046" s="24">
        <f>MAX(0,W1046*(1+inputs!$B$33)-MAX(0,inputs!$B$31*(X1046-inputs!$B$30)))</f>
        <v>28134.11593939261</v>
      </c>
      <c r="Z1046" s="19">
        <f>IF(inputs!$B$27="YES",MAX(0,inputs!$B$31*(X1046-inputs!$B$30)),0)</f>
        <v>0</v>
      </c>
      <c r="AA1046" s="3">
        <f t="shared" si="69"/>
        <v>38786.25</v>
      </c>
      <c r="AB1046" s="1">
        <f t="shared" si="70"/>
        <v>0.62</v>
      </c>
      <c r="AC1046" s="8">
        <f t="shared" si="67"/>
        <v>65613.75</v>
      </c>
    </row>
    <row r="1047" spans="1:29" x14ac:dyDescent="0.2">
      <c r="A1047" s="11">
        <f t="shared" si="68"/>
        <v>104500</v>
      </c>
      <c r="B1047" s="15">
        <f>inputs!$C$3-MAX(0,MIN((calculations!A1047-inputs!$B$8)*0.5,inputs!$C$3))+IF(AND(inputs!$B$23="YES",A1047&lt;=inputs!$B$25),inputs!$B$24,0)</f>
        <v>10320</v>
      </c>
      <c r="C1047" s="15">
        <f>MAX(0,MIN(A1047-B1047,inputs!$C$4)*inputs!$B$3)</f>
        <v>7540</v>
      </c>
      <c r="D1047" s="16">
        <f>MAX(0,(MIN(A1047,inputs!$C$5)-(inputs!$C$4+B1047))*inputs!$B$4)</f>
        <v>22592</v>
      </c>
      <c r="E1047" s="16">
        <f>MAX(0, (calculations!A1047-inputs!$C$5)*inputs!$B$5)</f>
        <v>0</v>
      </c>
      <c r="F1047" s="19">
        <f>MAX(0,inputs!$B$13*(MIN(calculations!A1047,inputs!$C$14)-inputs!$C$13))+MAX(0,inputs!$B$14*(calculations!A1047-inputs!$C$14))</f>
        <v>6079.85</v>
      </c>
      <c r="G1047" s="22">
        <f>MAX(MIN((calculations!A1047-inputs!$B$21)/10000,100%),0) * inputs!$B$18</f>
        <v>2636.4</v>
      </c>
      <c r="H1047" s="24">
        <f>MIN(inputs!$B$32,A1047)</f>
        <v>20000</v>
      </c>
      <c r="I1047" s="24">
        <f>inputs!$B$29*(1+inputs!$B$33)-MAX(0,inputs!$B$31*(H1047-inputs!$B$30))</f>
        <v>46486.999999999993</v>
      </c>
      <c r="J1047" s="19">
        <f>$H1047+(INT(COLUMN(J$1)/2) - 5) * ($A1047-$H1047)/9</f>
        <v>20000</v>
      </c>
      <c r="K1047" s="24">
        <f>MAX(0,I1047*(1+inputs!$B$33)-MAX(0,inputs!$B$31*(J1047-inputs!$B$30)))</f>
        <v>47184.304999999986</v>
      </c>
      <c r="L1047" s="19">
        <f>$H1047+(INT(COLUMN(L$1)/2) - 5) * ($A1047-$H1047)/9</f>
        <v>29388.888888888891</v>
      </c>
      <c r="M1047" s="24">
        <f>MAX(0,K1047*(1+inputs!$B$33)-MAX(0,inputs!$B$31*(L1047-inputs!$B$30)))</f>
        <v>47063.629574999977</v>
      </c>
      <c r="N1047" s="19">
        <f>$H1047+(INT(COLUMN(N$1)/2) - 5) * ($A1047-$H1047)/9</f>
        <v>38777.777777777781</v>
      </c>
      <c r="O1047" s="24">
        <f>MAX(0,M1047*(1+inputs!$B$33)-MAX(0,inputs!$B$31*(N1047-inputs!$B$30)))</f>
        <v>46096.144018624967</v>
      </c>
      <c r="P1047" s="19">
        <f>$H1047+(INT(COLUMN(P$1)/2) - 5) * ($A1047-$H1047)/9</f>
        <v>48166.666666666672</v>
      </c>
      <c r="Q1047" s="24">
        <f>MAX(0,O1047*(1+inputs!$B$33)-MAX(0,inputs!$B$31*(P1047-inputs!$B$30)))</f>
        <v>44269.146178904339</v>
      </c>
      <c r="R1047" s="19">
        <f>$H1047+(INT(COLUMN(R$1)/2) - 5) * ($A1047-$H1047)/9</f>
        <v>57555.555555555555</v>
      </c>
      <c r="S1047" s="24">
        <f>MAX(0,Q1047*(1+inputs!$B$33)-MAX(0,inputs!$B$31*(R1047-inputs!$B$30)))</f>
        <v>41569.743371587894</v>
      </c>
      <c r="T1047" s="19">
        <f>$H1047+(INT(COLUMN(T$1)/2) - 5) * ($A1047-$H1047)/9</f>
        <v>66944.444444444438</v>
      </c>
      <c r="U1047" s="24">
        <f>MAX(0,S1047*(1+inputs!$B$33)-MAX(0,inputs!$B$31*(T1047-inputs!$B$30)))</f>
        <v>37984.849522161705</v>
      </c>
      <c r="V1047" s="19">
        <f>$H1047+(INT(COLUMN(V$1)/2) - 5) * ($A1047-$H1047)/9</f>
        <v>76333.333333333343</v>
      </c>
      <c r="W1047" s="24">
        <f>MAX(0,U1047*(1+inputs!$B$33)-MAX(0,inputs!$B$31*(V1047-inputs!$B$30)))</f>
        <v>33501.182264994124</v>
      </c>
      <c r="X1047" s="19">
        <f>$H1047+(INT(COLUMN(X$1)/2) - 5) * ($A1047-$H1047)/9</f>
        <v>85722.222222222219</v>
      </c>
      <c r="Y1047" s="24">
        <f>MAX(0,W1047*(1+inputs!$B$33)-MAX(0,inputs!$B$31*(X1047-inputs!$B$30)))</f>
        <v>28105.259998969032</v>
      </c>
      <c r="Z1047" s="19">
        <f>IF(inputs!$B$27="YES",MAX(0,inputs!$B$31*(X1047-inputs!$B$30)),0)</f>
        <v>0</v>
      </c>
      <c r="AA1047" s="3">
        <f t="shared" si="69"/>
        <v>38848.25</v>
      </c>
      <c r="AB1047" s="1">
        <f t="shared" si="70"/>
        <v>0.62</v>
      </c>
      <c r="AC1047" s="8">
        <f t="shared" si="67"/>
        <v>65651.75</v>
      </c>
    </row>
    <row r="1048" spans="1:29" x14ac:dyDescent="0.2">
      <c r="A1048" s="11">
        <f t="shared" si="68"/>
        <v>104600</v>
      </c>
      <c r="B1048" s="15">
        <f>inputs!$C$3-MAX(0,MIN((calculations!A1048-inputs!$B$8)*0.5,inputs!$C$3))+IF(AND(inputs!$B$23="YES",A1048&lt;=inputs!$B$25),inputs!$B$24,0)</f>
        <v>10270</v>
      </c>
      <c r="C1048" s="15">
        <f>MAX(0,MIN(A1048-B1048,inputs!$C$4)*inputs!$B$3)</f>
        <v>7540</v>
      </c>
      <c r="D1048" s="16">
        <f>MAX(0,(MIN(A1048,inputs!$C$5)-(inputs!$C$4+B1048))*inputs!$B$4)</f>
        <v>22652</v>
      </c>
      <c r="E1048" s="16">
        <f>MAX(0, (calculations!A1048-inputs!$C$5)*inputs!$B$5)</f>
        <v>0</v>
      </c>
      <c r="F1048" s="19">
        <f>MAX(0,inputs!$B$13*(MIN(calculations!A1048,inputs!$C$14)-inputs!$C$13))+MAX(0,inputs!$B$14*(calculations!A1048-inputs!$C$14))</f>
        <v>6081.85</v>
      </c>
      <c r="G1048" s="22">
        <f>MAX(MIN((calculations!A1048-inputs!$B$21)/10000,100%),0) * inputs!$B$18</f>
        <v>2636.4</v>
      </c>
      <c r="H1048" s="24">
        <f>MIN(inputs!$B$32,A1048)</f>
        <v>20000</v>
      </c>
      <c r="I1048" s="24">
        <f>inputs!$B$29*(1+inputs!$B$33)-MAX(0,inputs!$B$31*(H1048-inputs!$B$30))</f>
        <v>46486.999999999993</v>
      </c>
      <c r="J1048" s="19">
        <f>$H1048+(INT(COLUMN(J$1)/2) - 5) * ($A1048-$H1048)/9</f>
        <v>20000</v>
      </c>
      <c r="K1048" s="24">
        <f>MAX(0,I1048*(1+inputs!$B$33)-MAX(0,inputs!$B$31*(J1048-inputs!$B$30)))</f>
        <v>47184.304999999986</v>
      </c>
      <c r="L1048" s="19">
        <f>$H1048+(INT(COLUMN(L$1)/2) - 5) * ($A1048-$H1048)/9</f>
        <v>29400</v>
      </c>
      <c r="M1048" s="24">
        <f>MAX(0,K1048*(1+inputs!$B$33)-MAX(0,inputs!$B$31*(L1048-inputs!$B$30)))</f>
        <v>47062.629574999977</v>
      </c>
      <c r="N1048" s="19">
        <f>$H1048+(INT(COLUMN(N$1)/2) - 5) * ($A1048-$H1048)/9</f>
        <v>38800</v>
      </c>
      <c r="O1048" s="24">
        <f>MAX(0,M1048*(1+inputs!$B$33)-MAX(0,inputs!$B$31*(N1048-inputs!$B$30)))</f>
        <v>46093.129018624968</v>
      </c>
      <c r="P1048" s="19">
        <f>$H1048+(INT(COLUMN(P$1)/2) - 5) * ($A1048-$H1048)/9</f>
        <v>48200</v>
      </c>
      <c r="Q1048" s="24">
        <f>MAX(0,O1048*(1+inputs!$B$33)-MAX(0,inputs!$B$31*(P1048-inputs!$B$30)))</f>
        <v>44263.085953904338</v>
      </c>
      <c r="R1048" s="19">
        <f>$H1048+(INT(COLUMN(R$1)/2) - 5) * ($A1048-$H1048)/9</f>
        <v>57600</v>
      </c>
      <c r="S1048" s="24">
        <f>MAX(0,Q1048*(1+inputs!$B$33)-MAX(0,inputs!$B$31*(R1048-inputs!$B$30)))</f>
        <v>41559.592243212894</v>
      </c>
      <c r="T1048" s="19">
        <f>$H1048+(INT(COLUMN(T$1)/2) - 5) * ($A1048-$H1048)/9</f>
        <v>67000</v>
      </c>
      <c r="U1048" s="24">
        <f>MAX(0,S1048*(1+inputs!$B$33)-MAX(0,inputs!$B$31*(T1048-inputs!$B$30)))</f>
        <v>37969.546126861082</v>
      </c>
      <c r="V1048" s="19">
        <f>$H1048+(INT(COLUMN(V$1)/2) - 5) * ($A1048-$H1048)/9</f>
        <v>76400</v>
      </c>
      <c r="W1048" s="24">
        <f>MAX(0,U1048*(1+inputs!$B$33)-MAX(0,inputs!$B$31*(V1048-inputs!$B$30)))</f>
        <v>33479.649318763994</v>
      </c>
      <c r="X1048" s="19">
        <f>$H1048+(INT(COLUMN(X$1)/2) - 5) * ($A1048-$H1048)/9</f>
        <v>85800</v>
      </c>
      <c r="Y1048" s="24">
        <f>MAX(0,W1048*(1+inputs!$B$33)-MAX(0,inputs!$B$31*(X1048-inputs!$B$30)))</f>
        <v>28076.404058545453</v>
      </c>
      <c r="Z1048" s="19">
        <f>IF(inputs!$B$27="YES",MAX(0,inputs!$B$31*(X1048-inputs!$B$30)),0)</f>
        <v>0</v>
      </c>
      <c r="AA1048" s="3">
        <f t="shared" si="69"/>
        <v>38910.25</v>
      </c>
      <c r="AB1048" s="1">
        <f t="shared" si="70"/>
        <v>0.62</v>
      </c>
      <c r="AC1048" s="8">
        <f t="shared" si="67"/>
        <v>65689.75</v>
      </c>
    </row>
    <row r="1049" spans="1:29" x14ac:dyDescent="0.2">
      <c r="A1049" s="11">
        <f t="shared" si="68"/>
        <v>104700</v>
      </c>
      <c r="B1049" s="15">
        <f>inputs!$C$3-MAX(0,MIN((calculations!A1049-inputs!$B$8)*0.5,inputs!$C$3))+IF(AND(inputs!$B$23="YES",A1049&lt;=inputs!$B$25),inputs!$B$24,0)</f>
        <v>10220</v>
      </c>
      <c r="C1049" s="15">
        <f>MAX(0,MIN(A1049-B1049,inputs!$C$4)*inputs!$B$3)</f>
        <v>7540</v>
      </c>
      <c r="D1049" s="16">
        <f>MAX(0,(MIN(A1049,inputs!$C$5)-(inputs!$C$4+B1049))*inputs!$B$4)</f>
        <v>22712</v>
      </c>
      <c r="E1049" s="16">
        <f>MAX(0, (calculations!A1049-inputs!$C$5)*inputs!$B$5)</f>
        <v>0</v>
      </c>
      <c r="F1049" s="19">
        <f>MAX(0,inputs!$B$13*(MIN(calculations!A1049,inputs!$C$14)-inputs!$C$13))+MAX(0,inputs!$B$14*(calculations!A1049-inputs!$C$14))</f>
        <v>6083.85</v>
      </c>
      <c r="G1049" s="22">
        <f>MAX(MIN((calculations!A1049-inputs!$B$21)/10000,100%),0) * inputs!$B$18</f>
        <v>2636.4</v>
      </c>
      <c r="H1049" s="24">
        <f>MIN(inputs!$B$32,A1049)</f>
        <v>20000</v>
      </c>
      <c r="I1049" s="24">
        <f>inputs!$B$29*(1+inputs!$B$33)-MAX(0,inputs!$B$31*(H1049-inputs!$B$30))</f>
        <v>46486.999999999993</v>
      </c>
      <c r="J1049" s="19">
        <f>$H1049+(INT(COLUMN(J$1)/2) - 5) * ($A1049-$H1049)/9</f>
        <v>20000</v>
      </c>
      <c r="K1049" s="24">
        <f>MAX(0,I1049*(1+inputs!$B$33)-MAX(0,inputs!$B$31*(J1049-inputs!$B$30)))</f>
        <v>47184.304999999986</v>
      </c>
      <c r="L1049" s="19">
        <f>$H1049+(INT(COLUMN(L$1)/2) - 5) * ($A1049-$H1049)/9</f>
        <v>29411.111111111109</v>
      </c>
      <c r="M1049" s="24">
        <f>MAX(0,K1049*(1+inputs!$B$33)-MAX(0,inputs!$B$31*(L1049-inputs!$B$30)))</f>
        <v>47061.629574999977</v>
      </c>
      <c r="N1049" s="19">
        <f>$H1049+(INT(COLUMN(N$1)/2) - 5) * ($A1049-$H1049)/9</f>
        <v>38822.222222222219</v>
      </c>
      <c r="O1049" s="24">
        <f>MAX(0,M1049*(1+inputs!$B$33)-MAX(0,inputs!$B$31*(N1049-inputs!$B$30)))</f>
        <v>46090.114018624969</v>
      </c>
      <c r="P1049" s="19">
        <f>$H1049+(INT(COLUMN(P$1)/2) - 5) * ($A1049-$H1049)/9</f>
        <v>48233.333333333328</v>
      </c>
      <c r="Q1049" s="24">
        <f>MAX(0,O1049*(1+inputs!$B$33)-MAX(0,inputs!$B$31*(P1049-inputs!$B$30)))</f>
        <v>44257.025728904337</v>
      </c>
      <c r="R1049" s="19">
        <f>$H1049+(INT(COLUMN(R$1)/2) - 5) * ($A1049-$H1049)/9</f>
        <v>57644.444444444445</v>
      </c>
      <c r="S1049" s="24">
        <f>MAX(0,Q1049*(1+inputs!$B$33)-MAX(0,inputs!$B$31*(R1049-inputs!$B$30)))</f>
        <v>41549.441114837893</v>
      </c>
      <c r="T1049" s="19">
        <f>$H1049+(INT(COLUMN(T$1)/2) - 5) * ($A1049-$H1049)/9</f>
        <v>67055.555555555562</v>
      </c>
      <c r="U1049" s="24">
        <f>MAX(0,S1049*(1+inputs!$B$33)-MAX(0,inputs!$B$31*(T1049-inputs!$B$30)))</f>
        <v>37954.242731560458</v>
      </c>
      <c r="V1049" s="19">
        <f>$H1049+(INT(COLUMN(V$1)/2) - 5) * ($A1049-$H1049)/9</f>
        <v>76466.666666666657</v>
      </c>
      <c r="W1049" s="24">
        <f>MAX(0,U1049*(1+inputs!$B$33)-MAX(0,inputs!$B$31*(V1049-inputs!$B$30)))</f>
        <v>33458.116372533856</v>
      </c>
      <c r="X1049" s="19">
        <f>$H1049+(INT(COLUMN(X$1)/2) - 5) * ($A1049-$H1049)/9</f>
        <v>85877.777777777781</v>
      </c>
      <c r="Y1049" s="24">
        <f>MAX(0,W1049*(1+inputs!$B$33)-MAX(0,inputs!$B$31*(X1049-inputs!$B$30)))</f>
        <v>28047.548118121857</v>
      </c>
      <c r="Z1049" s="19">
        <f>IF(inputs!$B$27="YES",MAX(0,inputs!$B$31*(X1049-inputs!$B$30)),0)</f>
        <v>0</v>
      </c>
      <c r="AA1049" s="3">
        <f t="shared" si="69"/>
        <v>38972.25</v>
      </c>
      <c r="AB1049" s="1">
        <f t="shared" si="70"/>
        <v>0.62</v>
      </c>
      <c r="AC1049" s="8">
        <f t="shared" si="67"/>
        <v>65727.75</v>
      </c>
    </row>
    <row r="1050" spans="1:29" x14ac:dyDescent="0.2">
      <c r="A1050" s="11">
        <f t="shared" si="68"/>
        <v>104800</v>
      </c>
      <c r="B1050" s="15">
        <f>inputs!$C$3-MAX(0,MIN((calculations!A1050-inputs!$B$8)*0.5,inputs!$C$3))+IF(AND(inputs!$B$23="YES",A1050&lt;=inputs!$B$25),inputs!$B$24,0)</f>
        <v>10170</v>
      </c>
      <c r="C1050" s="15">
        <f>MAX(0,MIN(A1050-B1050,inputs!$C$4)*inputs!$B$3)</f>
        <v>7540</v>
      </c>
      <c r="D1050" s="16">
        <f>MAX(0,(MIN(A1050,inputs!$C$5)-(inputs!$C$4+B1050))*inputs!$B$4)</f>
        <v>22772</v>
      </c>
      <c r="E1050" s="16">
        <f>MAX(0, (calculations!A1050-inputs!$C$5)*inputs!$B$5)</f>
        <v>0</v>
      </c>
      <c r="F1050" s="19">
        <f>MAX(0,inputs!$B$13*(MIN(calculations!A1050,inputs!$C$14)-inputs!$C$13))+MAX(0,inputs!$B$14*(calculations!A1050-inputs!$C$14))</f>
        <v>6085.85</v>
      </c>
      <c r="G1050" s="22">
        <f>MAX(MIN((calculations!A1050-inputs!$B$21)/10000,100%),0) * inputs!$B$18</f>
        <v>2636.4</v>
      </c>
      <c r="H1050" s="24">
        <f>MIN(inputs!$B$32,A1050)</f>
        <v>20000</v>
      </c>
      <c r="I1050" s="24">
        <f>inputs!$B$29*(1+inputs!$B$33)-MAX(0,inputs!$B$31*(H1050-inputs!$B$30))</f>
        <v>46486.999999999993</v>
      </c>
      <c r="J1050" s="19">
        <f>$H1050+(INT(COLUMN(J$1)/2) - 5) * ($A1050-$H1050)/9</f>
        <v>20000</v>
      </c>
      <c r="K1050" s="24">
        <f>MAX(0,I1050*(1+inputs!$B$33)-MAX(0,inputs!$B$31*(J1050-inputs!$B$30)))</f>
        <v>47184.304999999986</v>
      </c>
      <c r="L1050" s="19">
        <f>$H1050+(INT(COLUMN(L$1)/2) - 5) * ($A1050-$H1050)/9</f>
        <v>29422.222222222223</v>
      </c>
      <c r="M1050" s="24">
        <f>MAX(0,K1050*(1+inputs!$B$33)-MAX(0,inputs!$B$31*(L1050-inputs!$B$30)))</f>
        <v>47060.629574999977</v>
      </c>
      <c r="N1050" s="19">
        <f>$H1050+(INT(COLUMN(N$1)/2) - 5) * ($A1050-$H1050)/9</f>
        <v>38844.444444444445</v>
      </c>
      <c r="O1050" s="24">
        <f>MAX(0,M1050*(1+inputs!$B$33)-MAX(0,inputs!$B$31*(N1050-inputs!$B$30)))</f>
        <v>46087.099018624969</v>
      </c>
      <c r="P1050" s="19">
        <f>$H1050+(INT(COLUMN(P$1)/2) - 5) * ($A1050-$H1050)/9</f>
        <v>48266.666666666672</v>
      </c>
      <c r="Q1050" s="24">
        <f>MAX(0,O1050*(1+inputs!$B$33)-MAX(0,inputs!$B$31*(P1050-inputs!$B$30)))</f>
        <v>44250.965503904335</v>
      </c>
      <c r="R1050" s="19">
        <f>$H1050+(INT(COLUMN(R$1)/2) - 5) * ($A1050-$H1050)/9</f>
        <v>57688.888888888891</v>
      </c>
      <c r="S1050" s="24">
        <f>MAX(0,Q1050*(1+inputs!$B$33)-MAX(0,inputs!$B$31*(R1050-inputs!$B$30)))</f>
        <v>41539.289986462893</v>
      </c>
      <c r="T1050" s="19">
        <f>$H1050+(INT(COLUMN(T$1)/2) - 5) * ($A1050-$H1050)/9</f>
        <v>67111.111111111109</v>
      </c>
      <c r="U1050" s="24">
        <f>MAX(0,S1050*(1+inputs!$B$33)-MAX(0,inputs!$B$31*(T1050-inputs!$B$30)))</f>
        <v>37938.939336259828</v>
      </c>
      <c r="V1050" s="19">
        <f>$H1050+(INT(COLUMN(V$1)/2) - 5) * ($A1050-$H1050)/9</f>
        <v>76533.333333333343</v>
      </c>
      <c r="W1050" s="24">
        <f>MAX(0,U1050*(1+inputs!$B$33)-MAX(0,inputs!$B$31*(V1050-inputs!$B$30)))</f>
        <v>33436.583426303718</v>
      </c>
      <c r="X1050" s="19">
        <f>$H1050+(INT(COLUMN(X$1)/2) - 5) * ($A1050-$H1050)/9</f>
        <v>85955.555555555562</v>
      </c>
      <c r="Y1050" s="24">
        <f>MAX(0,W1050*(1+inputs!$B$33)-MAX(0,inputs!$B$31*(X1050-inputs!$B$30)))</f>
        <v>28018.692177698271</v>
      </c>
      <c r="Z1050" s="19">
        <f>IF(inputs!$B$27="YES",MAX(0,inputs!$B$31*(X1050-inputs!$B$30)),0)</f>
        <v>0</v>
      </c>
      <c r="AA1050" s="3">
        <f t="shared" si="69"/>
        <v>39034.25</v>
      </c>
      <c r="AB1050" s="1">
        <f t="shared" si="70"/>
        <v>0.62</v>
      </c>
      <c r="AC1050" s="8">
        <f t="shared" si="67"/>
        <v>65765.75</v>
      </c>
    </row>
    <row r="1051" spans="1:29" x14ac:dyDescent="0.2">
      <c r="A1051" s="11">
        <f t="shared" si="68"/>
        <v>104900</v>
      </c>
      <c r="B1051" s="15">
        <f>inputs!$C$3-MAX(0,MIN((calculations!A1051-inputs!$B$8)*0.5,inputs!$C$3))+IF(AND(inputs!$B$23="YES",A1051&lt;=inputs!$B$25),inputs!$B$24,0)</f>
        <v>10120</v>
      </c>
      <c r="C1051" s="15">
        <f>MAX(0,MIN(A1051-B1051,inputs!$C$4)*inputs!$B$3)</f>
        <v>7540</v>
      </c>
      <c r="D1051" s="16">
        <f>MAX(0,(MIN(A1051,inputs!$C$5)-(inputs!$C$4+B1051))*inputs!$B$4)</f>
        <v>22832</v>
      </c>
      <c r="E1051" s="16">
        <f>MAX(0, (calculations!A1051-inputs!$C$5)*inputs!$B$5)</f>
        <v>0</v>
      </c>
      <c r="F1051" s="19">
        <f>MAX(0,inputs!$B$13*(MIN(calculations!A1051,inputs!$C$14)-inputs!$C$13))+MAX(0,inputs!$B$14*(calculations!A1051-inputs!$C$14))</f>
        <v>6087.85</v>
      </c>
      <c r="G1051" s="22">
        <f>MAX(MIN((calculations!A1051-inputs!$B$21)/10000,100%),0) * inputs!$B$18</f>
        <v>2636.4</v>
      </c>
      <c r="H1051" s="24">
        <f>MIN(inputs!$B$32,A1051)</f>
        <v>20000</v>
      </c>
      <c r="I1051" s="24">
        <f>inputs!$B$29*(1+inputs!$B$33)-MAX(0,inputs!$B$31*(H1051-inputs!$B$30))</f>
        <v>46486.999999999993</v>
      </c>
      <c r="J1051" s="19">
        <f>$H1051+(INT(COLUMN(J$1)/2) - 5) * ($A1051-$H1051)/9</f>
        <v>20000</v>
      </c>
      <c r="K1051" s="24">
        <f>MAX(0,I1051*(1+inputs!$B$33)-MAX(0,inputs!$B$31*(J1051-inputs!$B$30)))</f>
        <v>47184.304999999986</v>
      </c>
      <c r="L1051" s="19">
        <f>$H1051+(INT(COLUMN(L$1)/2) - 5) * ($A1051-$H1051)/9</f>
        <v>29433.333333333336</v>
      </c>
      <c r="M1051" s="24">
        <f>MAX(0,K1051*(1+inputs!$B$33)-MAX(0,inputs!$B$31*(L1051-inputs!$B$30)))</f>
        <v>47059.629574999977</v>
      </c>
      <c r="N1051" s="19">
        <f>$H1051+(INT(COLUMN(N$1)/2) - 5) * ($A1051-$H1051)/9</f>
        <v>38866.666666666672</v>
      </c>
      <c r="O1051" s="24">
        <f>MAX(0,M1051*(1+inputs!$B$33)-MAX(0,inputs!$B$31*(N1051-inputs!$B$30)))</f>
        <v>46084.08401862497</v>
      </c>
      <c r="P1051" s="19">
        <f>$H1051+(INT(COLUMN(P$1)/2) - 5) * ($A1051-$H1051)/9</f>
        <v>48300</v>
      </c>
      <c r="Q1051" s="24">
        <f>MAX(0,O1051*(1+inputs!$B$33)-MAX(0,inputs!$B$31*(P1051-inputs!$B$30)))</f>
        <v>44244.905278904334</v>
      </c>
      <c r="R1051" s="19">
        <f>$H1051+(INT(COLUMN(R$1)/2) - 5) * ($A1051-$H1051)/9</f>
        <v>57733.333333333336</v>
      </c>
      <c r="S1051" s="24">
        <f>MAX(0,Q1051*(1+inputs!$B$33)-MAX(0,inputs!$B$31*(R1051-inputs!$B$30)))</f>
        <v>41529.138858087892</v>
      </c>
      <c r="T1051" s="19">
        <f>$H1051+(INT(COLUMN(T$1)/2) - 5) * ($A1051-$H1051)/9</f>
        <v>67166.666666666657</v>
      </c>
      <c r="U1051" s="24">
        <f>MAX(0,S1051*(1+inputs!$B$33)-MAX(0,inputs!$B$31*(T1051-inputs!$B$30)))</f>
        <v>37923.635940959211</v>
      </c>
      <c r="V1051" s="19">
        <f>$H1051+(INT(COLUMN(V$1)/2) - 5) * ($A1051-$H1051)/9</f>
        <v>76600</v>
      </c>
      <c r="W1051" s="24">
        <f>MAX(0,U1051*(1+inputs!$B$33)-MAX(0,inputs!$B$31*(V1051-inputs!$B$30)))</f>
        <v>33415.050480073594</v>
      </c>
      <c r="X1051" s="19">
        <f>$H1051+(INT(COLUMN(X$1)/2) - 5) * ($A1051-$H1051)/9</f>
        <v>86033.333333333328</v>
      </c>
      <c r="Y1051" s="24">
        <f>MAX(0,W1051*(1+inputs!$B$33)-MAX(0,inputs!$B$31*(X1051-inputs!$B$30)))</f>
        <v>27989.836237274696</v>
      </c>
      <c r="Z1051" s="19">
        <f>IF(inputs!$B$27="YES",MAX(0,inputs!$B$31*(X1051-inputs!$B$30)),0)</f>
        <v>0</v>
      </c>
      <c r="AA1051" s="3">
        <f t="shared" si="69"/>
        <v>39096.25</v>
      </c>
      <c r="AB1051" s="1">
        <f t="shared" si="70"/>
        <v>0.62</v>
      </c>
      <c r="AC1051" s="8">
        <f t="shared" si="67"/>
        <v>65803.75</v>
      </c>
    </row>
    <row r="1052" spans="1:29" x14ac:dyDescent="0.2">
      <c r="A1052" s="11">
        <f t="shared" si="68"/>
        <v>105000</v>
      </c>
      <c r="B1052" s="15">
        <f>inputs!$C$3-MAX(0,MIN((calculations!A1052-inputs!$B$8)*0.5,inputs!$C$3))+IF(AND(inputs!$B$23="YES",A1052&lt;=inputs!$B$25),inputs!$B$24,0)</f>
        <v>10070</v>
      </c>
      <c r="C1052" s="15">
        <f>MAX(0,MIN(A1052-B1052,inputs!$C$4)*inputs!$B$3)</f>
        <v>7540</v>
      </c>
      <c r="D1052" s="16">
        <f>MAX(0,(MIN(A1052,inputs!$C$5)-(inputs!$C$4+B1052))*inputs!$B$4)</f>
        <v>22892</v>
      </c>
      <c r="E1052" s="16">
        <f>MAX(0, (calculations!A1052-inputs!$C$5)*inputs!$B$5)</f>
        <v>0</v>
      </c>
      <c r="F1052" s="19">
        <f>MAX(0,inputs!$B$13*(MIN(calculations!A1052,inputs!$C$14)-inputs!$C$13))+MAX(0,inputs!$B$14*(calculations!A1052-inputs!$C$14))</f>
        <v>6089.85</v>
      </c>
      <c r="G1052" s="22">
        <f>MAX(MIN((calculations!A1052-inputs!$B$21)/10000,100%),0) * inputs!$B$18</f>
        <v>2636.4</v>
      </c>
      <c r="H1052" s="24">
        <f>MIN(inputs!$B$32,A1052)</f>
        <v>20000</v>
      </c>
      <c r="I1052" s="24">
        <f>inputs!$B$29*(1+inputs!$B$33)-MAX(0,inputs!$B$31*(H1052-inputs!$B$30))</f>
        <v>46486.999999999993</v>
      </c>
      <c r="J1052" s="19">
        <f>$H1052+(INT(COLUMN(J$1)/2) - 5) * ($A1052-$H1052)/9</f>
        <v>20000</v>
      </c>
      <c r="K1052" s="24">
        <f>MAX(0,I1052*(1+inputs!$B$33)-MAX(0,inputs!$B$31*(J1052-inputs!$B$30)))</f>
        <v>47184.304999999986</v>
      </c>
      <c r="L1052" s="19">
        <f>$H1052+(INT(COLUMN(L$1)/2) - 5) * ($A1052-$H1052)/9</f>
        <v>29444.444444444445</v>
      </c>
      <c r="M1052" s="24">
        <f>MAX(0,K1052*(1+inputs!$B$33)-MAX(0,inputs!$B$31*(L1052-inputs!$B$30)))</f>
        <v>47058.629574999977</v>
      </c>
      <c r="N1052" s="19">
        <f>$H1052+(INT(COLUMN(N$1)/2) - 5) * ($A1052-$H1052)/9</f>
        <v>38888.888888888891</v>
      </c>
      <c r="O1052" s="24">
        <f>MAX(0,M1052*(1+inputs!$B$33)-MAX(0,inputs!$B$31*(N1052-inputs!$B$30)))</f>
        <v>46081.06901862497</v>
      </c>
      <c r="P1052" s="19">
        <f>$H1052+(INT(COLUMN(P$1)/2) - 5) * ($A1052-$H1052)/9</f>
        <v>48333.333333333328</v>
      </c>
      <c r="Q1052" s="24">
        <f>MAX(0,O1052*(1+inputs!$B$33)-MAX(0,inputs!$B$31*(P1052-inputs!$B$30)))</f>
        <v>44238.845053904341</v>
      </c>
      <c r="R1052" s="19">
        <f>$H1052+(INT(COLUMN(R$1)/2) - 5) * ($A1052-$H1052)/9</f>
        <v>57777.777777777781</v>
      </c>
      <c r="S1052" s="24">
        <f>MAX(0,Q1052*(1+inputs!$B$33)-MAX(0,inputs!$B$31*(R1052-inputs!$B$30)))</f>
        <v>41518.987729712899</v>
      </c>
      <c r="T1052" s="19">
        <f>$H1052+(INT(COLUMN(T$1)/2) - 5) * ($A1052-$H1052)/9</f>
        <v>67222.222222222219</v>
      </c>
      <c r="U1052" s="24">
        <f>MAX(0,S1052*(1+inputs!$B$33)-MAX(0,inputs!$B$31*(T1052-inputs!$B$30)))</f>
        <v>37908.332545658588</v>
      </c>
      <c r="V1052" s="19">
        <f>$H1052+(INT(COLUMN(V$1)/2) - 5) * ($A1052-$H1052)/9</f>
        <v>76666.666666666657</v>
      </c>
      <c r="W1052" s="24">
        <f>MAX(0,U1052*(1+inputs!$B$33)-MAX(0,inputs!$B$31*(V1052-inputs!$B$30)))</f>
        <v>33393.517533843464</v>
      </c>
      <c r="X1052" s="19">
        <f>$H1052+(INT(COLUMN(X$1)/2) - 5) * ($A1052-$H1052)/9</f>
        <v>86111.111111111109</v>
      </c>
      <c r="Y1052" s="24">
        <f>MAX(0,W1052*(1+inputs!$B$33)-MAX(0,inputs!$B$31*(X1052-inputs!$B$30)))</f>
        <v>27960.98029685111</v>
      </c>
      <c r="Z1052" s="19">
        <f>IF(inputs!$B$27="YES",MAX(0,inputs!$B$31*(X1052-inputs!$B$30)),0)</f>
        <v>0</v>
      </c>
      <c r="AA1052" s="3">
        <f t="shared" si="69"/>
        <v>39158.25</v>
      </c>
      <c r="AB1052" s="1">
        <f t="shared" si="70"/>
        <v>0.62</v>
      </c>
      <c r="AC1052" s="8">
        <f t="shared" si="67"/>
        <v>65841.75</v>
      </c>
    </row>
    <row r="1053" spans="1:29" x14ac:dyDescent="0.2">
      <c r="A1053" s="11">
        <f t="shared" si="68"/>
        <v>105100</v>
      </c>
      <c r="B1053" s="15">
        <f>inputs!$C$3-MAX(0,MIN((calculations!A1053-inputs!$B$8)*0.5,inputs!$C$3))+IF(AND(inputs!$B$23="YES",A1053&lt;=inputs!$B$25),inputs!$B$24,0)</f>
        <v>10020</v>
      </c>
      <c r="C1053" s="15">
        <f>MAX(0,MIN(A1053-B1053,inputs!$C$4)*inputs!$B$3)</f>
        <v>7540</v>
      </c>
      <c r="D1053" s="16">
        <f>MAX(0,(MIN(A1053,inputs!$C$5)-(inputs!$C$4+B1053))*inputs!$B$4)</f>
        <v>22952</v>
      </c>
      <c r="E1053" s="16">
        <f>MAX(0, (calculations!A1053-inputs!$C$5)*inputs!$B$5)</f>
        <v>0</v>
      </c>
      <c r="F1053" s="19">
        <f>MAX(0,inputs!$B$13*(MIN(calculations!A1053,inputs!$C$14)-inputs!$C$13))+MAX(0,inputs!$B$14*(calculations!A1053-inputs!$C$14))</f>
        <v>6091.85</v>
      </c>
      <c r="G1053" s="22">
        <f>MAX(MIN((calculations!A1053-inputs!$B$21)/10000,100%),0) * inputs!$B$18</f>
        <v>2636.4</v>
      </c>
      <c r="H1053" s="24">
        <f>MIN(inputs!$B$32,A1053)</f>
        <v>20000</v>
      </c>
      <c r="I1053" s="24">
        <f>inputs!$B$29*(1+inputs!$B$33)-MAX(0,inputs!$B$31*(H1053-inputs!$B$30))</f>
        <v>46486.999999999993</v>
      </c>
      <c r="J1053" s="19">
        <f>$H1053+(INT(COLUMN(J$1)/2) - 5) * ($A1053-$H1053)/9</f>
        <v>20000</v>
      </c>
      <c r="K1053" s="24">
        <f>MAX(0,I1053*(1+inputs!$B$33)-MAX(0,inputs!$B$31*(J1053-inputs!$B$30)))</f>
        <v>47184.304999999986</v>
      </c>
      <c r="L1053" s="19">
        <f>$H1053+(INT(COLUMN(L$1)/2) - 5) * ($A1053-$H1053)/9</f>
        <v>29455.555555555555</v>
      </c>
      <c r="M1053" s="24">
        <f>MAX(0,K1053*(1+inputs!$B$33)-MAX(0,inputs!$B$31*(L1053-inputs!$B$30)))</f>
        <v>47057.629574999977</v>
      </c>
      <c r="N1053" s="19">
        <f>$H1053+(INT(COLUMN(N$1)/2) - 5) * ($A1053-$H1053)/9</f>
        <v>38911.111111111109</v>
      </c>
      <c r="O1053" s="24">
        <f>MAX(0,M1053*(1+inputs!$B$33)-MAX(0,inputs!$B$31*(N1053-inputs!$B$30)))</f>
        <v>46078.054018624971</v>
      </c>
      <c r="P1053" s="19">
        <f>$H1053+(INT(COLUMN(P$1)/2) - 5) * ($A1053-$H1053)/9</f>
        <v>48366.666666666672</v>
      </c>
      <c r="Q1053" s="24">
        <f>MAX(0,O1053*(1+inputs!$B$33)-MAX(0,inputs!$B$31*(P1053-inputs!$B$30)))</f>
        <v>44232.78482890434</v>
      </c>
      <c r="R1053" s="19">
        <f>$H1053+(INT(COLUMN(R$1)/2) - 5) * ($A1053-$H1053)/9</f>
        <v>57822.222222222219</v>
      </c>
      <c r="S1053" s="24">
        <f>MAX(0,Q1053*(1+inputs!$B$33)-MAX(0,inputs!$B$31*(R1053-inputs!$B$30)))</f>
        <v>41508.836601337898</v>
      </c>
      <c r="T1053" s="19">
        <f>$H1053+(INT(COLUMN(T$1)/2) - 5) * ($A1053-$H1053)/9</f>
        <v>67277.777777777781</v>
      </c>
      <c r="U1053" s="24">
        <f>MAX(0,S1053*(1+inputs!$B$33)-MAX(0,inputs!$B$31*(T1053-inputs!$B$30)))</f>
        <v>37893.029150357957</v>
      </c>
      <c r="V1053" s="19">
        <f>$H1053+(INT(COLUMN(V$1)/2) - 5) * ($A1053-$H1053)/9</f>
        <v>76733.333333333343</v>
      </c>
      <c r="W1053" s="24">
        <f>MAX(0,U1053*(1+inputs!$B$33)-MAX(0,inputs!$B$31*(V1053-inputs!$B$30)))</f>
        <v>33371.984587613319</v>
      </c>
      <c r="X1053" s="19">
        <f>$H1053+(INT(COLUMN(X$1)/2) - 5) * ($A1053-$H1053)/9</f>
        <v>86188.888888888891</v>
      </c>
      <c r="Y1053" s="24">
        <f>MAX(0,W1053*(1+inputs!$B$33)-MAX(0,inputs!$B$31*(X1053-inputs!$B$30)))</f>
        <v>27932.124356427517</v>
      </c>
      <c r="Z1053" s="19">
        <f>IF(inputs!$B$27="YES",MAX(0,inputs!$B$31*(X1053-inputs!$B$30)),0)</f>
        <v>0</v>
      </c>
      <c r="AA1053" s="3">
        <f t="shared" si="69"/>
        <v>39220.25</v>
      </c>
      <c r="AB1053" s="1">
        <f t="shared" si="70"/>
        <v>0.62</v>
      </c>
      <c r="AC1053" s="8">
        <f t="shared" si="67"/>
        <v>65879.75</v>
      </c>
    </row>
    <row r="1054" spans="1:29" x14ac:dyDescent="0.2">
      <c r="A1054" s="11">
        <f t="shared" si="68"/>
        <v>105200</v>
      </c>
      <c r="B1054" s="15">
        <f>inputs!$C$3-MAX(0,MIN((calculations!A1054-inputs!$B$8)*0.5,inputs!$C$3))+IF(AND(inputs!$B$23="YES",A1054&lt;=inputs!$B$25),inputs!$B$24,0)</f>
        <v>9970</v>
      </c>
      <c r="C1054" s="15">
        <f>MAX(0,MIN(A1054-B1054,inputs!$C$4)*inputs!$B$3)</f>
        <v>7540</v>
      </c>
      <c r="D1054" s="16">
        <f>MAX(0,(MIN(A1054,inputs!$C$5)-(inputs!$C$4+B1054))*inputs!$B$4)</f>
        <v>23012</v>
      </c>
      <c r="E1054" s="16">
        <f>MAX(0, (calculations!A1054-inputs!$C$5)*inputs!$B$5)</f>
        <v>0</v>
      </c>
      <c r="F1054" s="19">
        <f>MAX(0,inputs!$B$13*(MIN(calculations!A1054,inputs!$C$14)-inputs!$C$13))+MAX(0,inputs!$B$14*(calculations!A1054-inputs!$C$14))</f>
        <v>6093.85</v>
      </c>
      <c r="G1054" s="22">
        <f>MAX(MIN((calculations!A1054-inputs!$B$21)/10000,100%),0) * inputs!$B$18</f>
        <v>2636.4</v>
      </c>
      <c r="H1054" s="24">
        <f>MIN(inputs!$B$32,A1054)</f>
        <v>20000</v>
      </c>
      <c r="I1054" s="24">
        <f>inputs!$B$29*(1+inputs!$B$33)-MAX(0,inputs!$B$31*(H1054-inputs!$B$30))</f>
        <v>46486.999999999993</v>
      </c>
      <c r="J1054" s="19">
        <f>$H1054+(INT(COLUMN(J$1)/2) - 5) * ($A1054-$H1054)/9</f>
        <v>20000</v>
      </c>
      <c r="K1054" s="24">
        <f>MAX(0,I1054*(1+inputs!$B$33)-MAX(0,inputs!$B$31*(J1054-inputs!$B$30)))</f>
        <v>47184.304999999986</v>
      </c>
      <c r="L1054" s="19">
        <f>$H1054+(INT(COLUMN(L$1)/2) - 5) * ($A1054-$H1054)/9</f>
        <v>29466.666666666664</v>
      </c>
      <c r="M1054" s="24">
        <f>MAX(0,K1054*(1+inputs!$B$33)-MAX(0,inputs!$B$31*(L1054-inputs!$B$30)))</f>
        <v>47056.629574999977</v>
      </c>
      <c r="N1054" s="19">
        <f>$H1054+(INT(COLUMN(N$1)/2) - 5) * ($A1054-$H1054)/9</f>
        <v>38933.333333333328</v>
      </c>
      <c r="O1054" s="24">
        <f>MAX(0,M1054*(1+inputs!$B$33)-MAX(0,inputs!$B$31*(N1054-inputs!$B$30)))</f>
        <v>46075.039018624972</v>
      </c>
      <c r="P1054" s="19">
        <f>$H1054+(INT(COLUMN(P$1)/2) - 5) * ($A1054-$H1054)/9</f>
        <v>48400</v>
      </c>
      <c r="Q1054" s="24">
        <f>MAX(0,O1054*(1+inputs!$B$33)-MAX(0,inputs!$B$31*(P1054-inputs!$B$30)))</f>
        <v>44226.724603904338</v>
      </c>
      <c r="R1054" s="19">
        <f>$H1054+(INT(COLUMN(R$1)/2) - 5) * ($A1054-$H1054)/9</f>
        <v>57866.666666666664</v>
      </c>
      <c r="S1054" s="24">
        <f>MAX(0,Q1054*(1+inputs!$B$33)-MAX(0,inputs!$B$31*(R1054-inputs!$B$30)))</f>
        <v>41498.685472962898</v>
      </c>
      <c r="T1054" s="19">
        <f>$H1054+(INT(COLUMN(T$1)/2) - 5) * ($A1054-$H1054)/9</f>
        <v>67333.333333333343</v>
      </c>
      <c r="U1054" s="24">
        <f>MAX(0,S1054*(1+inputs!$B$33)-MAX(0,inputs!$B$31*(T1054-inputs!$B$30)))</f>
        <v>37877.725755057334</v>
      </c>
      <c r="V1054" s="19">
        <f>$H1054+(INT(COLUMN(V$1)/2) - 5) * ($A1054-$H1054)/9</f>
        <v>76800</v>
      </c>
      <c r="W1054" s="24">
        <f>MAX(0,U1054*(1+inputs!$B$33)-MAX(0,inputs!$B$31*(V1054-inputs!$B$30)))</f>
        <v>33350.451641383188</v>
      </c>
      <c r="X1054" s="19">
        <f>$H1054+(INT(COLUMN(X$1)/2) - 5) * ($A1054-$H1054)/9</f>
        <v>86266.666666666672</v>
      </c>
      <c r="Y1054" s="24">
        <f>MAX(0,W1054*(1+inputs!$B$33)-MAX(0,inputs!$B$31*(X1054-inputs!$B$30)))</f>
        <v>27903.268416003928</v>
      </c>
      <c r="Z1054" s="19">
        <f>IF(inputs!$B$27="YES",MAX(0,inputs!$B$31*(X1054-inputs!$B$30)),0)</f>
        <v>0</v>
      </c>
      <c r="AA1054" s="3">
        <f t="shared" si="69"/>
        <v>39282.25</v>
      </c>
      <c r="AB1054" s="1">
        <f t="shared" si="70"/>
        <v>0.62</v>
      </c>
      <c r="AC1054" s="8">
        <f t="shared" si="67"/>
        <v>65917.75</v>
      </c>
    </row>
    <row r="1055" spans="1:29" x14ac:dyDescent="0.2">
      <c r="A1055" s="11">
        <f t="shared" si="68"/>
        <v>105300</v>
      </c>
      <c r="B1055" s="15">
        <f>inputs!$C$3-MAX(0,MIN((calculations!A1055-inputs!$B$8)*0.5,inputs!$C$3))+IF(AND(inputs!$B$23="YES",A1055&lt;=inputs!$B$25),inputs!$B$24,0)</f>
        <v>9920</v>
      </c>
      <c r="C1055" s="15">
        <f>MAX(0,MIN(A1055-B1055,inputs!$C$4)*inputs!$B$3)</f>
        <v>7540</v>
      </c>
      <c r="D1055" s="16">
        <f>MAX(0,(MIN(A1055,inputs!$C$5)-(inputs!$C$4+B1055))*inputs!$B$4)</f>
        <v>23072</v>
      </c>
      <c r="E1055" s="16">
        <f>MAX(0, (calculations!A1055-inputs!$C$5)*inputs!$B$5)</f>
        <v>0</v>
      </c>
      <c r="F1055" s="19">
        <f>MAX(0,inputs!$B$13*(MIN(calculations!A1055,inputs!$C$14)-inputs!$C$13))+MAX(0,inputs!$B$14*(calculations!A1055-inputs!$C$14))</f>
        <v>6095.85</v>
      </c>
      <c r="G1055" s="22">
        <f>MAX(MIN((calculations!A1055-inputs!$B$21)/10000,100%),0) * inputs!$B$18</f>
        <v>2636.4</v>
      </c>
      <c r="H1055" s="24">
        <f>MIN(inputs!$B$32,A1055)</f>
        <v>20000</v>
      </c>
      <c r="I1055" s="24">
        <f>inputs!$B$29*(1+inputs!$B$33)-MAX(0,inputs!$B$31*(H1055-inputs!$B$30))</f>
        <v>46486.999999999993</v>
      </c>
      <c r="J1055" s="19">
        <f>$H1055+(INT(COLUMN(J$1)/2) - 5) * ($A1055-$H1055)/9</f>
        <v>20000</v>
      </c>
      <c r="K1055" s="24">
        <f>MAX(0,I1055*(1+inputs!$B$33)-MAX(0,inputs!$B$31*(J1055-inputs!$B$30)))</f>
        <v>47184.304999999986</v>
      </c>
      <c r="L1055" s="19">
        <f>$H1055+(INT(COLUMN(L$1)/2) - 5) * ($A1055-$H1055)/9</f>
        <v>29477.777777777777</v>
      </c>
      <c r="M1055" s="24">
        <f>MAX(0,K1055*(1+inputs!$B$33)-MAX(0,inputs!$B$31*(L1055-inputs!$B$30)))</f>
        <v>47055.629574999977</v>
      </c>
      <c r="N1055" s="19">
        <f>$H1055+(INT(COLUMN(N$1)/2) - 5) * ($A1055-$H1055)/9</f>
        <v>38955.555555555555</v>
      </c>
      <c r="O1055" s="24">
        <f>MAX(0,M1055*(1+inputs!$B$33)-MAX(0,inputs!$B$31*(N1055-inputs!$B$30)))</f>
        <v>46072.024018624972</v>
      </c>
      <c r="P1055" s="19">
        <f>$H1055+(INT(COLUMN(P$1)/2) - 5) * ($A1055-$H1055)/9</f>
        <v>48433.333333333328</v>
      </c>
      <c r="Q1055" s="24">
        <f>MAX(0,O1055*(1+inputs!$B$33)-MAX(0,inputs!$B$31*(P1055-inputs!$B$30)))</f>
        <v>44220.664378904337</v>
      </c>
      <c r="R1055" s="19">
        <f>$H1055+(INT(COLUMN(R$1)/2) - 5) * ($A1055-$H1055)/9</f>
        <v>57911.111111111109</v>
      </c>
      <c r="S1055" s="24">
        <f>MAX(0,Q1055*(1+inputs!$B$33)-MAX(0,inputs!$B$31*(R1055-inputs!$B$30)))</f>
        <v>41488.534344587897</v>
      </c>
      <c r="T1055" s="19">
        <f>$H1055+(INT(COLUMN(T$1)/2) - 5) * ($A1055-$H1055)/9</f>
        <v>67388.888888888891</v>
      </c>
      <c r="U1055" s="24">
        <f>MAX(0,S1055*(1+inputs!$B$33)-MAX(0,inputs!$B$31*(T1055-inputs!$B$30)))</f>
        <v>37862.422359756711</v>
      </c>
      <c r="V1055" s="19">
        <f>$H1055+(INT(COLUMN(V$1)/2) - 5) * ($A1055-$H1055)/9</f>
        <v>76866.666666666657</v>
      </c>
      <c r="W1055" s="24">
        <f>MAX(0,U1055*(1+inputs!$B$33)-MAX(0,inputs!$B$31*(V1055-inputs!$B$30)))</f>
        <v>33328.918695153057</v>
      </c>
      <c r="X1055" s="19">
        <f>$H1055+(INT(COLUMN(X$1)/2) - 5) * ($A1055-$H1055)/9</f>
        <v>86344.444444444438</v>
      </c>
      <c r="Y1055" s="24">
        <f>MAX(0,W1055*(1+inputs!$B$33)-MAX(0,inputs!$B$31*(X1055-inputs!$B$30)))</f>
        <v>27874.412475580353</v>
      </c>
      <c r="Z1055" s="19">
        <f>IF(inputs!$B$27="YES",MAX(0,inputs!$B$31*(X1055-inputs!$B$30)),0)</f>
        <v>0</v>
      </c>
      <c r="AA1055" s="3">
        <f t="shared" si="69"/>
        <v>39344.25</v>
      </c>
      <c r="AB1055" s="1">
        <f t="shared" si="70"/>
        <v>0.62</v>
      </c>
      <c r="AC1055" s="8">
        <f t="shared" si="67"/>
        <v>65955.75</v>
      </c>
    </row>
    <row r="1056" spans="1:29" x14ac:dyDescent="0.2">
      <c r="A1056" s="11">
        <f t="shared" si="68"/>
        <v>105400</v>
      </c>
      <c r="B1056" s="15">
        <f>inputs!$C$3-MAX(0,MIN((calculations!A1056-inputs!$B$8)*0.5,inputs!$C$3))+IF(AND(inputs!$B$23="YES",A1056&lt;=inputs!$B$25),inputs!$B$24,0)</f>
        <v>9870</v>
      </c>
      <c r="C1056" s="15">
        <f>MAX(0,MIN(A1056-B1056,inputs!$C$4)*inputs!$B$3)</f>
        <v>7540</v>
      </c>
      <c r="D1056" s="16">
        <f>MAX(0,(MIN(A1056,inputs!$C$5)-(inputs!$C$4+B1056))*inputs!$B$4)</f>
        <v>23132</v>
      </c>
      <c r="E1056" s="16">
        <f>MAX(0, (calculations!A1056-inputs!$C$5)*inputs!$B$5)</f>
        <v>0</v>
      </c>
      <c r="F1056" s="19">
        <f>MAX(0,inputs!$B$13*(MIN(calculations!A1056,inputs!$C$14)-inputs!$C$13))+MAX(0,inputs!$B$14*(calculations!A1056-inputs!$C$14))</f>
        <v>6097.85</v>
      </c>
      <c r="G1056" s="22">
        <f>MAX(MIN((calculations!A1056-inputs!$B$21)/10000,100%),0) * inputs!$B$18</f>
        <v>2636.4</v>
      </c>
      <c r="H1056" s="24">
        <f>MIN(inputs!$B$32,A1056)</f>
        <v>20000</v>
      </c>
      <c r="I1056" s="24">
        <f>inputs!$B$29*(1+inputs!$B$33)-MAX(0,inputs!$B$31*(H1056-inputs!$B$30))</f>
        <v>46486.999999999993</v>
      </c>
      <c r="J1056" s="19">
        <f>$H1056+(INT(COLUMN(J$1)/2) - 5) * ($A1056-$H1056)/9</f>
        <v>20000</v>
      </c>
      <c r="K1056" s="24">
        <f>MAX(0,I1056*(1+inputs!$B$33)-MAX(0,inputs!$B$31*(J1056-inputs!$B$30)))</f>
        <v>47184.304999999986</v>
      </c>
      <c r="L1056" s="19">
        <f>$H1056+(INT(COLUMN(L$1)/2) - 5) * ($A1056-$H1056)/9</f>
        <v>29488.888888888891</v>
      </c>
      <c r="M1056" s="24">
        <f>MAX(0,K1056*(1+inputs!$B$33)-MAX(0,inputs!$B$31*(L1056-inputs!$B$30)))</f>
        <v>47054.629574999977</v>
      </c>
      <c r="N1056" s="19">
        <f>$H1056+(INT(COLUMN(N$1)/2) - 5) * ($A1056-$H1056)/9</f>
        <v>38977.777777777781</v>
      </c>
      <c r="O1056" s="24">
        <f>MAX(0,M1056*(1+inputs!$B$33)-MAX(0,inputs!$B$31*(N1056-inputs!$B$30)))</f>
        <v>46069.009018624973</v>
      </c>
      <c r="P1056" s="19">
        <f>$H1056+(INT(COLUMN(P$1)/2) - 5) * ($A1056-$H1056)/9</f>
        <v>48466.666666666672</v>
      </c>
      <c r="Q1056" s="24">
        <f>MAX(0,O1056*(1+inputs!$B$33)-MAX(0,inputs!$B$31*(P1056-inputs!$B$30)))</f>
        <v>44214.604153904344</v>
      </c>
      <c r="R1056" s="19">
        <f>$H1056+(INT(COLUMN(R$1)/2) - 5) * ($A1056-$H1056)/9</f>
        <v>57955.555555555555</v>
      </c>
      <c r="S1056" s="24">
        <f>MAX(0,Q1056*(1+inputs!$B$33)-MAX(0,inputs!$B$31*(R1056-inputs!$B$30)))</f>
        <v>41478.383216212904</v>
      </c>
      <c r="T1056" s="19">
        <f>$H1056+(INT(COLUMN(T$1)/2) - 5) * ($A1056-$H1056)/9</f>
        <v>67444.444444444438</v>
      </c>
      <c r="U1056" s="24">
        <f>MAX(0,S1056*(1+inputs!$B$33)-MAX(0,inputs!$B$31*(T1056-inputs!$B$30)))</f>
        <v>37847.118964456095</v>
      </c>
      <c r="V1056" s="19">
        <f>$H1056+(INT(COLUMN(V$1)/2) - 5) * ($A1056-$H1056)/9</f>
        <v>76933.333333333343</v>
      </c>
      <c r="W1056" s="24">
        <f>MAX(0,U1056*(1+inputs!$B$33)-MAX(0,inputs!$B$31*(V1056-inputs!$B$30)))</f>
        <v>33307.385748922927</v>
      </c>
      <c r="X1056" s="19">
        <f>$H1056+(INT(COLUMN(X$1)/2) - 5) * ($A1056-$H1056)/9</f>
        <v>86422.222222222219</v>
      </c>
      <c r="Y1056" s="24">
        <f>MAX(0,W1056*(1+inputs!$B$33)-MAX(0,inputs!$B$31*(X1056-inputs!$B$30)))</f>
        <v>27845.556535156767</v>
      </c>
      <c r="Z1056" s="19">
        <f>IF(inputs!$B$27="YES",MAX(0,inputs!$B$31*(X1056-inputs!$B$30)),0)</f>
        <v>0</v>
      </c>
      <c r="AA1056" s="3">
        <f t="shared" si="69"/>
        <v>39406.25</v>
      </c>
      <c r="AB1056" s="1">
        <f t="shared" si="70"/>
        <v>0.62</v>
      </c>
      <c r="AC1056" s="8">
        <f t="shared" si="67"/>
        <v>65993.75</v>
      </c>
    </row>
    <row r="1057" spans="1:29" x14ac:dyDescent="0.2">
      <c r="A1057" s="11">
        <f t="shared" si="68"/>
        <v>105500</v>
      </c>
      <c r="B1057" s="15">
        <f>inputs!$C$3-MAX(0,MIN((calculations!A1057-inputs!$B$8)*0.5,inputs!$C$3))+IF(AND(inputs!$B$23="YES",A1057&lt;=inputs!$B$25),inputs!$B$24,0)</f>
        <v>9820</v>
      </c>
      <c r="C1057" s="15">
        <f>MAX(0,MIN(A1057-B1057,inputs!$C$4)*inputs!$B$3)</f>
        <v>7540</v>
      </c>
      <c r="D1057" s="16">
        <f>MAX(0,(MIN(A1057,inputs!$C$5)-(inputs!$C$4+B1057))*inputs!$B$4)</f>
        <v>23192</v>
      </c>
      <c r="E1057" s="16">
        <f>MAX(0, (calculations!A1057-inputs!$C$5)*inputs!$B$5)</f>
        <v>0</v>
      </c>
      <c r="F1057" s="19">
        <f>MAX(0,inputs!$B$13*(MIN(calculations!A1057,inputs!$C$14)-inputs!$C$13))+MAX(0,inputs!$B$14*(calculations!A1057-inputs!$C$14))</f>
        <v>6099.85</v>
      </c>
      <c r="G1057" s="22">
        <f>MAX(MIN((calculations!A1057-inputs!$B$21)/10000,100%),0) * inputs!$B$18</f>
        <v>2636.4</v>
      </c>
      <c r="H1057" s="24">
        <f>MIN(inputs!$B$32,A1057)</f>
        <v>20000</v>
      </c>
      <c r="I1057" s="24">
        <f>inputs!$B$29*(1+inputs!$B$33)-MAX(0,inputs!$B$31*(H1057-inputs!$B$30))</f>
        <v>46486.999999999993</v>
      </c>
      <c r="J1057" s="19">
        <f>$H1057+(INT(COLUMN(J$1)/2) - 5) * ($A1057-$H1057)/9</f>
        <v>20000</v>
      </c>
      <c r="K1057" s="24">
        <f>MAX(0,I1057*(1+inputs!$B$33)-MAX(0,inputs!$B$31*(J1057-inputs!$B$30)))</f>
        <v>47184.304999999986</v>
      </c>
      <c r="L1057" s="19">
        <f>$H1057+(INT(COLUMN(L$1)/2) - 5) * ($A1057-$H1057)/9</f>
        <v>29500</v>
      </c>
      <c r="M1057" s="24">
        <f>MAX(0,K1057*(1+inputs!$B$33)-MAX(0,inputs!$B$31*(L1057-inputs!$B$30)))</f>
        <v>47053.629574999977</v>
      </c>
      <c r="N1057" s="19">
        <f>$H1057+(INT(COLUMN(N$1)/2) - 5) * ($A1057-$H1057)/9</f>
        <v>39000</v>
      </c>
      <c r="O1057" s="24">
        <f>MAX(0,M1057*(1+inputs!$B$33)-MAX(0,inputs!$B$31*(N1057-inputs!$B$30)))</f>
        <v>46065.994018624973</v>
      </c>
      <c r="P1057" s="19">
        <f>$H1057+(INT(COLUMN(P$1)/2) - 5) * ($A1057-$H1057)/9</f>
        <v>48500</v>
      </c>
      <c r="Q1057" s="24">
        <f>MAX(0,O1057*(1+inputs!$B$33)-MAX(0,inputs!$B$31*(P1057-inputs!$B$30)))</f>
        <v>44208.543928904342</v>
      </c>
      <c r="R1057" s="19">
        <f>$H1057+(INT(COLUMN(R$1)/2) - 5) * ($A1057-$H1057)/9</f>
        <v>58000</v>
      </c>
      <c r="S1057" s="24">
        <f>MAX(0,Q1057*(1+inputs!$B$33)-MAX(0,inputs!$B$31*(R1057-inputs!$B$30)))</f>
        <v>41468.232087837903</v>
      </c>
      <c r="T1057" s="19">
        <f>$H1057+(INT(COLUMN(T$1)/2) - 5) * ($A1057-$H1057)/9</f>
        <v>67500</v>
      </c>
      <c r="U1057" s="24">
        <f>MAX(0,S1057*(1+inputs!$B$33)-MAX(0,inputs!$B$31*(T1057-inputs!$B$30)))</f>
        <v>37831.815569155464</v>
      </c>
      <c r="V1057" s="19">
        <f>$H1057+(INT(COLUMN(V$1)/2) - 5) * ($A1057-$H1057)/9</f>
        <v>77000</v>
      </c>
      <c r="W1057" s="24">
        <f>MAX(0,U1057*(1+inputs!$B$33)-MAX(0,inputs!$B$31*(V1057-inputs!$B$30)))</f>
        <v>33285.852802692789</v>
      </c>
      <c r="X1057" s="19">
        <f>$H1057+(INT(COLUMN(X$1)/2) - 5) * ($A1057-$H1057)/9</f>
        <v>86500</v>
      </c>
      <c r="Y1057" s="24">
        <f>MAX(0,W1057*(1+inputs!$B$33)-MAX(0,inputs!$B$31*(X1057-inputs!$B$30)))</f>
        <v>27816.700594733182</v>
      </c>
      <c r="Z1057" s="19">
        <f>IF(inputs!$B$27="YES",MAX(0,inputs!$B$31*(X1057-inputs!$B$30)),0)</f>
        <v>0</v>
      </c>
      <c r="AA1057" s="3">
        <f t="shared" si="69"/>
        <v>39468.25</v>
      </c>
      <c r="AB1057" s="1">
        <f t="shared" si="70"/>
        <v>0.62</v>
      </c>
      <c r="AC1057" s="8">
        <f t="shared" si="67"/>
        <v>66031.75</v>
      </c>
    </row>
    <row r="1058" spans="1:29" x14ac:dyDescent="0.2">
      <c r="A1058" s="11">
        <f t="shared" si="68"/>
        <v>105600</v>
      </c>
      <c r="B1058" s="15">
        <f>inputs!$C$3-MAX(0,MIN((calculations!A1058-inputs!$B$8)*0.5,inputs!$C$3))+IF(AND(inputs!$B$23="YES",A1058&lt;=inputs!$B$25),inputs!$B$24,0)</f>
        <v>9770</v>
      </c>
      <c r="C1058" s="15">
        <f>MAX(0,MIN(A1058-B1058,inputs!$C$4)*inputs!$B$3)</f>
        <v>7540</v>
      </c>
      <c r="D1058" s="16">
        <f>MAX(0,(MIN(A1058,inputs!$C$5)-(inputs!$C$4+B1058))*inputs!$B$4)</f>
        <v>23252</v>
      </c>
      <c r="E1058" s="16">
        <f>MAX(0, (calculations!A1058-inputs!$C$5)*inputs!$B$5)</f>
        <v>0</v>
      </c>
      <c r="F1058" s="19">
        <f>MAX(0,inputs!$B$13*(MIN(calculations!A1058,inputs!$C$14)-inputs!$C$13))+MAX(0,inputs!$B$14*(calculations!A1058-inputs!$C$14))</f>
        <v>6101.85</v>
      </c>
      <c r="G1058" s="22">
        <f>MAX(MIN((calculations!A1058-inputs!$B$21)/10000,100%),0) * inputs!$B$18</f>
        <v>2636.4</v>
      </c>
      <c r="H1058" s="24">
        <f>MIN(inputs!$B$32,A1058)</f>
        <v>20000</v>
      </c>
      <c r="I1058" s="24">
        <f>inputs!$B$29*(1+inputs!$B$33)-MAX(0,inputs!$B$31*(H1058-inputs!$B$30))</f>
        <v>46486.999999999993</v>
      </c>
      <c r="J1058" s="19">
        <f>$H1058+(INT(COLUMN(J$1)/2) - 5) * ($A1058-$H1058)/9</f>
        <v>20000</v>
      </c>
      <c r="K1058" s="24">
        <f>MAX(0,I1058*(1+inputs!$B$33)-MAX(0,inputs!$B$31*(J1058-inputs!$B$30)))</f>
        <v>47184.304999999986</v>
      </c>
      <c r="L1058" s="19">
        <f>$H1058+(INT(COLUMN(L$1)/2) - 5) * ($A1058-$H1058)/9</f>
        <v>29511.111111111109</v>
      </c>
      <c r="M1058" s="24">
        <f>MAX(0,K1058*(1+inputs!$B$33)-MAX(0,inputs!$B$31*(L1058-inputs!$B$30)))</f>
        <v>47052.629574999977</v>
      </c>
      <c r="N1058" s="19">
        <f>$H1058+(INT(COLUMN(N$1)/2) - 5) * ($A1058-$H1058)/9</f>
        <v>39022.222222222219</v>
      </c>
      <c r="O1058" s="24">
        <f>MAX(0,M1058*(1+inputs!$B$33)-MAX(0,inputs!$B$31*(N1058-inputs!$B$30)))</f>
        <v>46062.979018624967</v>
      </c>
      <c r="P1058" s="19">
        <f>$H1058+(INT(COLUMN(P$1)/2) - 5) * ($A1058-$H1058)/9</f>
        <v>48533.333333333328</v>
      </c>
      <c r="Q1058" s="24">
        <f>MAX(0,O1058*(1+inputs!$B$33)-MAX(0,inputs!$B$31*(P1058-inputs!$B$30)))</f>
        <v>44202.483703904334</v>
      </c>
      <c r="R1058" s="19">
        <f>$H1058+(INT(COLUMN(R$1)/2) - 5) * ($A1058-$H1058)/9</f>
        <v>58044.444444444445</v>
      </c>
      <c r="S1058" s="24">
        <f>MAX(0,Q1058*(1+inputs!$B$33)-MAX(0,inputs!$B$31*(R1058-inputs!$B$30)))</f>
        <v>41458.080959462895</v>
      </c>
      <c r="T1058" s="19">
        <f>$H1058+(INT(COLUMN(T$1)/2) - 5) * ($A1058-$H1058)/9</f>
        <v>67555.555555555562</v>
      </c>
      <c r="U1058" s="24">
        <f>MAX(0,S1058*(1+inputs!$B$33)-MAX(0,inputs!$B$31*(T1058-inputs!$B$30)))</f>
        <v>37816.512173854833</v>
      </c>
      <c r="V1058" s="19">
        <f>$H1058+(INT(COLUMN(V$1)/2) - 5) * ($A1058-$H1058)/9</f>
        <v>77066.666666666657</v>
      </c>
      <c r="W1058" s="24">
        <f>MAX(0,U1058*(1+inputs!$B$33)-MAX(0,inputs!$B$31*(V1058-inputs!$B$30)))</f>
        <v>33264.319856462651</v>
      </c>
      <c r="X1058" s="19">
        <f>$H1058+(INT(COLUMN(X$1)/2) - 5) * ($A1058-$H1058)/9</f>
        <v>86577.777777777781</v>
      </c>
      <c r="Y1058" s="24">
        <f>MAX(0,W1058*(1+inputs!$B$33)-MAX(0,inputs!$B$31*(X1058-inputs!$B$30)))</f>
        <v>27787.844654309585</v>
      </c>
      <c r="Z1058" s="19">
        <f>IF(inputs!$B$27="YES",MAX(0,inputs!$B$31*(X1058-inputs!$B$30)),0)</f>
        <v>0</v>
      </c>
      <c r="AA1058" s="3">
        <f t="shared" si="69"/>
        <v>39530.25</v>
      </c>
      <c r="AB1058" s="1">
        <f t="shared" si="70"/>
        <v>0.62</v>
      </c>
      <c r="AC1058" s="8">
        <f t="shared" si="67"/>
        <v>66069.75</v>
      </c>
    </row>
    <row r="1059" spans="1:29" x14ac:dyDescent="0.2">
      <c r="A1059" s="11">
        <f t="shared" si="68"/>
        <v>105700</v>
      </c>
      <c r="B1059" s="15">
        <f>inputs!$C$3-MAX(0,MIN((calculations!A1059-inputs!$B$8)*0.5,inputs!$C$3))+IF(AND(inputs!$B$23="YES",A1059&lt;=inputs!$B$25),inputs!$B$24,0)</f>
        <v>9720</v>
      </c>
      <c r="C1059" s="15">
        <f>MAX(0,MIN(A1059-B1059,inputs!$C$4)*inputs!$B$3)</f>
        <v>7540</v>
      </c>
      <c r="D1059" s="16">
        <f>MAX(0,(MIN(A1059,inputs!$C$5)-(inputs!$C$4+B1059))*inputs!$B$4)</f>
        <v>23312</v>
      </c>
      <c r="E1059" s="16">
        <f>MAX(0, (calculations!A1059-inputs!$C$5)*inputs!$B$5)</f>
        <v>0</v>
      </c>
      <c r="F1059" s="19">
        <f>MAX(0,inputs!$B$13*(MIN(calculations!A1059,inputs!$C$14)-inputs!$C$13))+MAX(0,inputs!$B$14*(calculations!A1059-inputs!$C$14))</f>
        <v>6103.85</v>
      </c>
      <c r="G1059" s="22">
        <f>MAX(MIN((calculations!A1059-inputs!$B$21)/10000,100%),0) * inputs!$B$18</f>
        <v>2636.4</v>
      </c>
      <c r="H1059" s="24">
        <f>MIN(inputs!$B$32,A1059)</f>
        <v>20000</v>
      </c>
      <c r="I1059" s="24">
        <f>inputs!$B$29*(1+inputs!$B$33)-MAX(0,inputs!$B$31*(H1059-inputs!$B$30))</f>
        <v>46486.999999999993</v>
      </c>
      <c r="J1059" s="19">
        <f>$H1059+(INT(COLUMN(J$1)/2) - 5) * ($A1059-$H1059)/9</f>
        <v>20000</v>
      </c>
      <c r="K1059" s="24">
        <f>MAX(0,I1059*(1+inputs!$B$33)-MAX(0,inputs!$B$31*(J1059-inputs!$B$30)))</f>
        <v>47184.304999999986</v>
      </c>
      <c r="L1059" s="19">
        <f>$H1059+(INT(COLUMN(L$1)/2) - 5) * ($A1059-$H1059)/9</f>
        <v>29522.222222222223</v>
      </c>
      <c r="M1059" s="24">
        <f>MAX(0,K1059*(1+inputs!$B$33)-MAX(0,inputs!$B$31*(L1059-inputs!$B$30)))</f>
        <v>47051.629574999977</v>
      </c>
      <c r="N1059" s="19">
        <f>$H1059+(INT(COLUMN(N$1)/2) - 5) * ($A1059-$H1059)/9</f>
        <v>39044.444444444445</v>
      </c>
      <c r="O1059" s="24">
        <f>MAX(0,M1059*(1+inputs!$B$33)-MAX(0,inputs!$B$31*(N1059-inputs!$B$30)))</f>
        <v>46059.964018624967</v>
      </c>
      <c r="P1059" s="19">
        <f>$H1059+(INT(COLUMN(P$1)/2) - 5) * ($A1059-$H1059)/9</f>
        <v>48566.666666666672</v>
      </c>
      <c r="Q1059" s="24">
        <f>MAX(0,O1059*(1+inputs!$B$33)-MAX(0,inputs!$B$31*(P1059-inputs!$B$30)))</f>
        <v>44196.423478904333</v>
      </c>
      <c r="R1059" s="19">
        <f>$H1059+(INT(COLUMN(R$1)/2) - 5) * ($A1059-$H1059)/9</f>
        <v>58088.888888888891</v>
      </c>
      <c r="S1059" s="24">
        <f>MAX(0,Q1059*(1+inputs!$B$33)-MAX(0,inputs!$B$31*(R1059-inputs!$B$30)))</f>
        <v>41447.929831087895</v>
      </c>
      <c r="T1059" s="19">
        <f>$H1059+(INT(COLUMN(T$1)/2) - 5) * ($A1059-$H1059)/9</f>
        <v>67611.111111111109</v>
      </c>
      <c r="U1059" s="24">
        <f>MAX(0,S1059*(1+inputs!$B$33)-MAX(0,inputs!$B$31*(T1059-inputs!$B$30)))</f>
        <v>37801.20877855421</v>
      </c>
      <c r="V1059" s="19">
        <f>$H1059+(INT(COLUMN(V$1)/2) - 5) * ($A1059-$H1059)/9</f>
        <v>77133.333333333343</v>
      </c>
      <c r="W1059" s="24">
        <f>MAX(0,U1059*(1+inputs!$B$33)-MAX(0,inputs!$B$31*(V1059-inputs!$B$30)))</f>
        <v>33242.78691023252</v>
      </c>
      <c r="X1059" s="19">
        <f>$H1059+(INT(COLUMN(X$1)/2) - 5) * ($A1059-$H1059)/9</f>
        <v>86655.555555555562</v>
      </c>
      <c r="Y1059" s="24">
        <f>MAX(0,W1059*(1+inputs!$B$33)-MAX(0,inputs!$B$31*(X1059-inputs!$B$30)))</f>
        <v>27758.988713885999</v>
      </c>
      <c r="Z1059" s="19">
        <f>IF(inputs!$B$27="YES",MAX(0,inputs!$B$31*(X1059-inputs!$B$30)),0)</f>
        <v>0</v>
      </c>
      <c r="AA1059" s="3">
        <f t="shared" si="69"/>
        <v>39592.25</v>
      </c>
      <c r="AB1059" s="1">
        <f t="shared" si="70"/>
        <v>0.62</v>
      </c>
      <c r="AC1059" s="8">
        <f t="shared" si="67"/>
        <v>66107.75</v>
      </c>
    </row>
    <row r="1060" spans="1:29" x14ac:dyDescent="0.2">
      <c r="A1060" s="11">
        <f t="shared" si="68"/>
        <v>105800</v>
      </c>
      <c r="B1060" s="15">
        <f>inputs!$C$3-MAX(0,MIN((calculations!A1060-inputs!$B$8)*0.5,inputs!$C$3))+IF(AND(inputs!$B$23="YES",A1060&lt;=inputs!$B$25),inputs!$B$24,0)</f>
        <v>9670</v>
      </c>
      <c r="C1060" s="15">
        <f>MAX(0,MIN(A1060-B1060,inputs!$C$4)*inputs!$B$3)</f>
        <v>7540</v>
      </c>
      <c r="D1060" s="16">
        <f>MAX(0,(MIN(A1060,inputs!$C$5)-(inputs!$C$4+B1060))*inputs!$B$4)</f>
        <v>23372</v>
      </c>
      <c r="E1060" s="16">
        <f>MAX(0, (calculations!A1060-inputs!$C$5)*inputs!$B$5)</f>
        <v>0</v>
      </c>
      <c r="F1060" s="19">
        <f>MAX(0,inputs!$B$13*(MIN(calculations!A1060,inputs!$C$14)-inputs!$C$13))+MAX(0,inputs!$B$14*(calculations!A1060-inputs!$C$14))</f>
        <v>6105.85</v>
      </c>
      <c r="G1060" s="22">
        <f>MAX(MIN((calculations!A1060-inputs!$B$21)/10000,100%),0) * inputs!$B$18</f>
        <v>2636.4</v>
      </c>
      <c r="H1060" s="24">
        <f>MIN(inputs!$B$32,A1060)</f>
        <v>20000</v>
      </c>
      <c r="I1060" s="24">
        <f>inputs!$B$29*(1+inputs!$B$33)-MAX(0,inputs!$B$31*(H1060-inputs!$B$30))</f>
        <v>46486.999999999993</v>
      </c>
      <c r="J1060" s="19">
        <f>$H1060+(INT(COLUMN(J$1)/2) - 5) * ($A1060-$H1060)/9</f>
        <v>20000</v>
      </c>
      <c r="K1060" s="24">
        <f>MAX(0,I1060*(1+inputs!$B$33)-MAX(0,inputs!$B$31*(J1060-inputs!$B$30)))</f>
        <v>47184.304999999986</v>
      </c>
      <c r="L1060" s="19">
        <f>$H1060+(INT(COLUMN(L$1)/2) - 5) * ($A1060-$H1060)/9</f>
        <v>29533.333333333336</v>
      </c>
      <c r="M1060" s="24">
        <f>MAX(0,K1060*(1+inputs!$B$33)-MAX(0,inputs!$B$31*(L1060-inputs!$B$30)))</f>
        <v>47050.629574999977</v>
      </c>
      <c r="N1060" s="19">
        <f>$H1060+(INT(COLUMN(N$1)/2) - 5) * ($A1060-$H1060)/9</f>
        <v>39066.666666666672</v>
      </c>
      <c r="O1060" s="24">
        <f>MAX(0,M1060*(1+inputs!$B$33)-MAX(0,inputs!$B$31*(N1060-inputs!$B$30)))</f>
        <v>46056.949018624968</v>
      </c>
      <c r="P1060" s="19">
        <f>$H1060+(INT(COLUMN(P$1)/2) - 5) * ($A1060-$H1060)/9</f>
        <v>48600</v>
      </c>
      <c r="Q1060" s="24">
        <f>MAX(0,O1060*(1+inputs!$B$33)-MAX(0,inputs!$B$31*(P1060-inputs!$B$30)))</f>
        <v>44190.363253904332</v>
      </c>
      <c r="R1060" s="19">
        <f>$H1060+(INT(COLUMN(R$1)/2) - 5) * ($A1060-$H1060)/9</f>
        <v>58133.333333333336</v>
      </c>
      <c r="S1060" s="24">
        <f>MAX(0,Q1060*(1+inputs!$B$33)-MAX(0,inputs!$B$31*(R1060-inputs!$B$30)))</f>
        <v>41437.778702712887</v>
      </c>
      <c r="T1060" s="19">
        <f>$H1060+(INT(COLUMN(T$1)/2) - 5) * ($A1060-$H1060)/9</f>
        <v>67666.666666666657</v>
      </c>
      <c r="U1060" s="24">
        <f>MAX(0,S1060*(1+inputs!$B$33)-MAX(0,inputs!$B$31*(T1060-inputs!$B$30)))</f>
        <v>37785.905383253572</v>
      </c>
      <c r="V1060" s="19">
        <f>$H1060+(INT(COLUMN(V$1)/2) - 5) * ($A1060-$H1060)/9</f>
        <v>77200</v>
      </c>
      <c r="W1060" s="24">
        <f>MAX(0,U1060*(1+inputs!$B$33)-MAX(0,inputs!$B$31*(V1060-inputs!$B$30)))</f>
        <v>33221.253964002368</v>
      </c>
      <c r="X1060" s="19">
        <f>$H1060+(INT(COLUMN(X$1)/2) - 5) * ($A1060-$H1060)/9</f>
        <v>86733.333333333328</v>
      </c>
      <c r="Y1060" s="24">
        <f>MAX(0,W1060*(1+inputs!$B$33)-MAX(0,inputs!$B$31*(X1060-inputs!$B$30)))</f>
        <v>27730.132773462403</v>
      </c>
      <c r="Z1060" s="19">
        <f>IF(inputs!$B$27="YES",MAX(0,inputs!$B$31*(X1060-inputs!$B$30)),0)</f>
        <v>0</v>
      </c>
      <c r="AA1060" s="3">
        <f t="shared" si="69"/>
        <v>39654.25</v>
      </c>
      <c r="AB1060" s="1">
        <f t="shared" si="70"/>
        <v>0.62</v>
      </c>
      <c r="AC1060" s="8">
        <f t="shared" si="67"/>
        <v>66145.75</v>
      </c>
    </row>
    <row r="1061" spans="1:29" x14ac:dyDescent="0.2">
      <c r="A1061" s="11">
        <f t="shared" si="68"/>
        <v>105900</v>
      </c>
      <c r="B1061" s="15">
        <f>inputs!$C$3-MAX(0,MIN((calculations!A1061-inputs!$B$8)*0.5,inputs!$C$3))+IF(AND(inputs!$B$23="YES",A1061&lt;=inputs!$B$25),inputs!$B$24,0)</f>
        <v>9620</v>
      </c>
      <c r="C1061" s="15">
        <f>MAX(0,MIN(A1061-B1061,inputs!$C$4)*inputs!$B$3)</f>
        <v>7540</v>
      </c>
      <c r="D1061" s="16">
        <f>MAX(0,(MIN(A1061,inputs!$C$5)-(inputs!$C$4+B1061))*inputs!$B$4)</f>
        <v>23432</v>
      </c>
      <c r="E1061" s="16">
        <f>MAX(0, (calculations!A1061-inputs!$C$5)*inputs!$B$5)</f>
        <v>0</v>
      </c>
      <c r="F1061" s="19">
        <f>MAX(0,inputs!$B$13*(MIN(calculations!A1061,inputs!$C$14)-inputs!$C$13))+MAX(0,inputs!$B$14*(calculations!A1061-inputs!$C$14))</f>
        <v>6107.85</v>
      </c>
      <c r="G1061" s="22">
        <f>MAX(MIN((calculations!A1061-inputs!$B$21)/10000,100%),0) * inputs!$B$18</f>
        <v>2636.4</v>
      </c>
      <c r="H1061" s="24">
        <f>MIN(inputs!$B$32,A1061)</f>
        <v>20000</v>
      </c>
      <c r="I1061" s="24">
        <f>inputs!$B$29*(1+inputs!$B$33)-MAX(0,inputs!$B$31*(H1061-inputs!$B$30))</f>
        <v>46486.999999999993</v>
      </c>
      <c r="J1061" s="19">
        <f>$H1061+(INT(COLUMN(J$1)/2) - 5) * ($A1061-$H1061)/9</f>
        <v>20000</v>
      </c>
      <c r="K1061" s="24">
        <f>MAX(0,I1061*(1+inputs!$B$33)-MAX(0,inputs!$B$31*(J1061-inputs!$B$30)))</f>
        <v>47184.304999999986</v>
      </c>
      <c r="L1061" s="19">
        <f>$H1061+(INT(COLUMN(L$1)/2) - 5) * ($A1061-$H1061)/9</f>
        <v>29544.444444444445</v>
      </c>
      <c r="M1061" s="24">
        <f>MAX(0,K1061*(1+inputs!$B$33)-MAX(0,inputs!$B$31*(L1061-inputs!$B$30)))</f>
        <v>47049.629574999977</v>
      </c>
      <c r="N1061" s="19">
        <f>$H1061+(INT(COLUMN(N$1)/2) - 5) * ($A1061-$H1061)/9</f>
        <v>39088.888888888891</v>
      </c>
      <c r="O1061" s="24">
        <f>MAX(0,M1061*(1+inputs!$B$33)-MAX(0,inputs!$B$31*(N1061-inputs!$B$30)))</f>
        <v>46053.934018624968</v>
      </c>
      <c r="P1061" s="19">
        <f>$H1061+(INT(COLUMN(P$1)/2) - 5) * ($A1061-$H1061)/9</f>
        <v>48633.333333333328</v>
      </c>
      <c r="Q1061" s="24">
        <f>MAX(0,O1061*(1+inputs!$B$33)-MAX(0,inputs!$B$31*(P1061-inputs!$B$30)))</f>
        <v>44184.303028904338</v>
      </c>
      <c r="R1061" s="19">
        <f>$H1061+(INT(COLUMN(R$1)/2) - 5) * ($A1061-$H1061)/9</f>
        <v>58177.777777777781</v>
      </c>
      <c r="S1061" s="24">
        <f>MAX(0,Q1061*(1+inputs!$B$33)-MAX(0,inputs!$B$31*(R1061-inputs!$B$30)))</f>
        <v>41427.627574337894</v>
      </c>
      <c r="T1061" s="19">
        <f>$H1061+(INT(COLUMN(T$1)/2) - 5) * ($A1061-$H1061)/9</f>
        <v>67722.222222222219</v>
      </c>
      <c r="U1061" s="24">
        <f>MAX(0,S1061*(1+inputs!$B$33)-MAX(0,inputs!$B$31*(T1061-inputs!$B$30)))</f>
        <v>37770.601987952956</v>
      </c>
      <c r="V1061" s="19">
        <f>$H1061+(INT(COLUMN(V$1)/2) - 5) * ($A1061-$H1061)/9</f>
        <v>77266.666666666657</v>
      </c>
      <c r="W1061" s="24">
        <f>MAX(0,U1061*(1+inputs!$B$33)-MAX(0,inputs!$B$31*(V1061-inputs!$B$30)))</f>
        <v>33199.721017772245</v>
      </c>
      <c r="X1061" s="19">
        <f>$H1061+(INT(COLUMN(X$1)/2) - 5) * ($A1061-$H1061)/9</f>
        <v>86811.111111111109</v>
      </c>
      <c r="Y1061" s="24">
        <f>MAX(0,W1061*(1+inputs!$B$33)-MAX(0,inputs!$B$31*(X1061-inputs!$B$30)))</f>
        <v>27701.276833038824</v>
      </c>
      <c r="Z1061" s="19">
        <f>IF(inputs!$B$27="YES",MAX(0,inputs!$B$31*(X1061-inputs!$B$30)),0)</f>
        <v>0</v>
      </c>
      <c r="AA1061" s="3">
        <f t="shared" si="69"/>
        <v>39716.25</v>
      </c>
      <c r="AB1061" s="1">
        <f t="shared" si="70"/>
        <v>0.62</v>
      </c>
      <c r="AC1061" s="8">
        <f t="shared" si="67"/>
        <v>66183.75</v>
      </c>
    </row>
    <row r="1062" spans="1:29" x14ac:dyDescent="0.2">
      <c r="A1062" s="11">
        <f t="shared" si="68"/>
        <v>106000</v>
      </c>
      <c r="B1062" s="15">
        <f>inputs!$C$3-MAX(0,MIN((calculations!A1062-inputs!$B$8)*0.5,inputs!$C$3))+IF(AND(inputs!$B$23="YES",A1062&lt;=inputs!$B$25),inputs!$B$24,0)</f>
        <v>9570</v>
      </c>
      <c r="C1062" s="15">
        <f>MAX(0,MIN(A1062-B1062,inputs!$C$4)*inputs!$B$3)</f>
        <v>7540</v>
      </c>
      <c r="D1062" s="16">
        <f>MAX(0,(MIN(A1062,inputs!$C$5)-(inputs!$C$4+B1062))*inputs!$B$4)</f>
        <v>23492</v>
      </c>
      <c r="E1062" s="16">
        <f>MAX(0, (calculations!A1062-inputs!$C$5)*inputs!$B$5)</f>
        <v>0</v>
      </c>
      <c r="F1062" s="19">
        <f>MAX(0,inputs!$B$13*(MIN(calculations!A1062,inputs!$C$14)-inputs!$C$13))+MAX(0,inputs!$B$14*(calculations!A1062-inputs!$C$14))</f>
        <v>6109.85</v>
      </c>
      <c r="G1062" s="22">
        <f>MAX(MIN((calculations!A1062-inputs!$B$21)/10000,100%),0) * inputs!$B$18</f>
        <v>2636.4</v>
      </c>
      <c r="H1062" s="24">
        <f>MIN(inputs!$B$32,A1062)</f>
        <v>20000</v>
      </c>
      <c r="I1062" s="24">
        <f>inputs!$B$29*(1+inputs!$B$33)-MAX(0,inputs!$B$31*(H1062-inputs!$B$30))</f>
        <v>46486.999999999993</v>
      </c>
      <c r="J1062" s="19">
        <f>$H1062+(INT(COLUMN(J$1)/2) - 5) * ($A1062-$H1062)/9</f>
        <v>20000</v>
      </c>
      <c r="K1062" s="24">
        <f>MAX(0,I1062*(1+inputs!$B$33)-MAX(0,inputs!$B$31*(J1062-inputs!$B$30)))</f>
        <v>47184.304999999986</v>
      </c>
      <c r="L1062" s="19">
        <f>$H1062+(INT(COLUMN(L$1)/2) - 5) * ($A1062-$H1062)/9</f>
        <v>29555.555555555555</v>
      </c>
      <c r="M1062" s="24">
        <f>MAX(0,K1062*(1+inputs!$B$33)-MAX(0,inputs!$B$31*(L1062-inputs!$B$30)))</f>
        <v>47048.629574999977</v>
      </c>
      <c r="N1062" s="19">
        <f>$H1062+(INT(COLUMN(N$1)/2) - 5) * ($A1062-$H1062)/9</f>
        <v>39111.111111111109</v>
      </c>
      <c r="O1062" s="24">
        <f>MAX(0,M1062*(1+inputs!$B$33)-MAX(0,inputs!$B$31*(N1062-inputs!$B$30)))</f>
        <v>46050.919018624969</v>
      </c>
      <c r="P1062" s="19">
        <f>$H1062+(INT(COLUMN(P$1)/2) - 5) * ($A1062-$H1062)/9</f>
        <v>48666.666666666672</v>
      </c>
      <c r="Q1062" s="24">
        <f>MAX(0,O1062*(1+inputs!$B$33)-MAX(0,inputs!$B$31*(P1062-inputs!$B$30)))</f>
        <v>44178.242803904337</v>
      </c>
      <c r="R1062" s="19">
        <f>$H1062+(INT(COLUMN(R$1)/2) - 5) * ($A1062-$H1062)/9</f>
        <v>58222.222222222219</v>
      </c>
      <c r="S1062" s="24">
        <f>MAX(0,Q1062*(1+inputs!$B$33)-MAX(0,inputs!$B$31*(R1062-inputs!$B$30)))</f>
        <v>41417.476445962893</v>
      </c>
      <c r="T1062" s="19">
        <f>$H1062+(INT(COLUMN(T$1)/2) - 5) * ($A1062-$H1062)/9</f>
        <v>67777.777777777781</v>
      </c>
      <c r="U1062" s="24">
        <f>MAX(0,S1062*(1+inputs!$B$33)-MAX(0,inputs!$B$31*(T1062-inputs!$B$30)))</f>
        <v>37755.298592652332</v>
      </c>
      <c r="V1062" s="19">
        <f>$H1062+(INT(COLUMN(V$1)/2) - 5) * ($A1062-$H1062)/9</f>
        <v>77333.333333333343</v>
      </c>
      <c r="W1062" s="24">
        <f>MAX(0,U1062*(1+inputs!$B$33)-MAX(0,inputs!$B$31*(V1062-inputs!$B$30)))</f>
        <v>33178.188071542114</v>
      </c>
      <c r="X1062" s="19">
        <f>$H1062+(INT(COLUMN(X$1)/2) - 5) * ($A1062-$H1062)/9</f>
        <v>86888.888888888891</v>
      </c>
      <c r="Y1062" s="24">
        <f>MAX(0,W1062*(1+inputs!$B$33)-MAX(0,inputs!$B$31*(X1062-inputs!$B$30)))</f>
        <v>27672.420892615246</v>
      </c>
      <c r="Z1062" s="19">
        <f>IF(inputs!$B$27="YES",MAX(0,inputs!$B$31*(X1062-inputs!$B$30)),0)</f>
        <v>0</v>
      </c>
      <c r="AA1062" s="3">
        <f t="shared" si="69"/>
        <v>39778.25</v>
      </c>
      <c r="AB1062" s="1">
        <f t="shared" si="70"/>
        <v>0.62</v>
      </c>
      <c r="AC1062" s="8">
        <f t="shared" si="67"/>
        <v>66221.75</v>
      </c>
    </row>
    <row r="1063" spans="1:29" x14ac:dyDescent="0.2">
      <c r="A1063" s="11">
        <f t="shared" si="68"/>
        <v>106100</v>
      </c>
      <c r="B1063" s="15">
        <f>inputs!$C$3-MAX(0,MIN((calculations!A1063-inputs!$B$8)*0.5,inputs!$C$3))+IF(AND(inputs!$B$23="YES",A1063&lt;=inputs!$B$25),inputs!$B$24,0)</f>
        <v>9520</v>
      </c>
      <c r="C1063" s="15">
        <f>MAX(0,MIN(A1063-B1063,inputs!$C$4)*inputs!$B$3)</f>
        <v>7540</v>
      </c>
      <c r="D1063" s="16">
        <f>MAX(0,(MIN(A1063,inputs!$C$5)-(inputs!$C$4+B1063))*inputs!$B$4)</f>
        <v>23552</v>
      </c>
      <c r="E1063" s="16">
        <f>MAX(0, (calculations!A1063-inputs!$C$5)*inputs!$B$5)</f>
        <v>0</v>
      </c>
      <c r="F1063" s="19">
        <f>MAX(0,inputs!$B$13*(MIN(calculations!A1063,inputs!$C$14)-inputs!$C$13))+MAX(0,inputs!$B$14*(calculations!A1063-inputs!$C$14))</f>
        <v>6111.85</v>
      </c>
      <c r="G1063" s="22">
        <f>MAX(MIN((calculations!A1063-inputs!$B$21)/10000,100%),0) * inputs!$B$18</f>
        <v>2636.4</v>
      </c>
      <c r="H1063" s="24">
        <f>MIN(inputs!$B$32,A1063)</f>
        <v>20000</v>
      </c>
      <c r="I1063" s="24">
        <f>inputs!$B$29*(1+inputs!$B$33)-MAX(0,inputs!$B$31*(H1063-inputs!$B$30))</f>
        <v>46486.999999999993</v>
      </c>
      <c r="J1063" s="19">
        <f>$H1063+(INT(COLUMN(J$1)/2) - 5) * ($A1063-$H1063)/9</f>
        <v>20000</v>
      </c>
      <c r="K1063" s="24">
        <f>MAX(0,I1063*(1+inputs!$B$33)-MAX(0,inputs!$B$31*(J1063-inputs!$B$30)))</f>
        <v>47184.304999999986</v>
      </c>
      <c r="L1063" s="19">
        <f>$H1063+(INT(COLUMN(L$1)/2) - 5) * ($A1063-$H1063)/9</f>
        <v>29566.666666666664</v>
      </c>
      <c r="M1063" s="24">
        <f>MAX(0,K1063*(1+inputs!$B$33)-MAX(0,inputs!$B$31*(L1063-inputs!$B$30)))</f>
        <v>47047.629574999977</v>
      </c>
      <c r="N1063" s="19">
        <f>$H1063+(INT(COLUMN(N$1)/2) - 5) * ($A1063-$H1063)/9</f>
        <v>39133.333333333328</v>
      </c>
      <c r="O1063" s="24">
        <f>MAX(0,M1063*(1+inputs!$B$33)-MAX(0,inputs!$B$31*(N1063-inputs!$B$30)))</f>
        <v>46047.904018624969</v>
      </c>
      <c r="P1063" s="19">
        <f>$H1063+(INT(COLUMN(P$1)/2) - 5) * ($A1063-$H1063)/9</f>
        <v>48700</v>
      </c>
      <c r="Q1063" s="24">
        <f>MAX(0,O1063*(1+inputs!$B$33)-MAX(0,inputs!$B$31*(P1063-inputs!$B$30)))</f>
        <v>44172.182578904336</v>
      </c>
      <c r="R1063" s="19">
        <f>$H1063+(INT(COLUMN(R$1)/2) - 5) * ($A1063-$H1063)/9</f>
        <v>58266.666666666664</v>
      </c>
      <c r="S1063" s="24">
        <f>MAX(0,Q1063*(1+inputs!$B$33)-MAX(0,inputs!$B$31*(R1063-inputs!$B$30)))</f>
        <v>41407.325317587893</v>
      </c>
      <c r="T1063" s="19">
        <f>$H1063+(INT(COLUMN(T$1)/2) - 5) * ($A1063-$H1063)/9</f>
        <v>67833.333333333343</v>
      </c>
      <c r="U1063" s="24">
        <f>MAX(0,S1063*(1+inputs!$B$33)-MAX(0,inputs!$B$31*(T1063-inputs!$B$30)))</f>
        <v>37739.995197351702</v>
      </c>
      <c r="V1063" s="19">
        <f>$H1063+(INT(COLUMN(V$1)/2) - 5) * ($A1063-$H1063)/9</f>
        <v>77400</v>
      </c>
      <c r="W1063" s="24">
        <f>MAX(0,U1063*(1+inputs!$B$33)-MAX(0,inputs!$B$31*(V1063-inputs!$B$30)))</f>
        <v>33156.655125311969</v>
      </c>
      <c r="X1063" s="19">
        <f>$H1063+(INT(COLUMN(X$1)/2) - 5) * ($A1063-$H1063)/9</f>
        <v>86966.666666666672</v>
      </c>
      <c r="Y1063" s="24">
        <f>MAX(0,W1063*(1+inputs!$B$33)-MAX(0,inputs!$B$31*(X1063-inputs!$B$30)))</f>
        <v>27643.564952191642</v>
      </c>
      <c r="Z1063" s="19">
        <f>IF(inputs!$B$27="YES",MAX(0,inputs!$B$31*(X1063-inputs!$B$30)),0)</f>
        <v>0</v>
      </c>
      <c r="AA1063" s="3">
        <f t="shared" si="69"/>
        <v>39840.25</v>
      </c>
      <c r="AB1063" s="1">
        <f t="shared" si="70"/>
        <v>0.62</v>
      </c>
      <c r="AC1063" s="8">
        <f t="shared" si="67"/>
        <v>66259.75</v>
      </c>
    </row>
    <row r="1064" spans="1:29" x14ac:dyDescent="0.2">
      <c r="A1064" s="11">
        <f t="shared" si="68"/>
        <v>106200</v>
      </c>
      <c r="B1064" s="15">
        <f>inputs!$C$3-MAX(0,MIN((calculations!A1064-inputs!$B$8)*0.5,inputs!$C$3))+IF(AND(inputs!$B$23="YES",A1064&lt;=inputs!$B$25),inputs!$B$24,0)</f>
        <v>9470</v>
      </c>
      <c r="C1064" s="15">
        <f>MAX(0,MIN(A1064-B1064,inputs!$C$4)*inputs!$B$3)</f>
        <v>7540</v>
      </c>
      <c r="D1064" s="16">
        <f>MAX(0,(MIN(A1064,inputs!$C$5)-(inputs!$C$4+B1064))*inputs!$B$4)</f>
        <v>23612</v>
      </c>
      <c r="E1064" s="16">
        <f>MAX(0, (calculations!A1064-inputs!$C$5)*inputs!$B$5)</f>
        <v>0</v>
      </c>
      <c r="F1064" s="19">
        <f>MAX(0,inputs!$B$13*(MIN(calculations!A1064,inputs!$C$14)-inputs!$C$13))+MAX(0,inputs!$B$14*(calculations!A1064-inputs!$C$14))</f>
        <v>6113.85</v>
      </c>
      <c r="G1064" s="22">
        <f>MAX(MIN((calculations!A1064-inputs!$B$21)/10000,100%),0) * inputs!$B$18</f>
        <v>2636.4</v>
      </c>
      <c r="H1064" s="24">
        <f>MIN(inputs!$B$32,A1064)</f>
        <v>20000</v>
      </c>
      <c r="I1064" s="24">
        <f>inputs!$B$29*(1+inputs!$B$33)-MAX(0,inputs!$B$31*(H1064-inputs!$B$30))</f>
        <v>46486.999999999993</v>
      </c>
      <c r="J1064" s="19">
        <f>$H1064+(INT(COLUMN(J$1)/2) - 5) * ($A1064-$H1064)/9</f>
        <v>20000</v>
      </c>
      <c r="K1064" s="24">
        <f>MAX(0,I1064*(1+inputs!$B$33)-MAX(0,inputs!$B$31*(J1064-inputs!$B$30)))</f>
        <v>47184.304999999986</v>
      </c>
      <c r="L1064" s="19">
        <f>$H1064+(INT(COLUMN(L$1)/2) - 5) * ($A1064-$H1064)/9</f>
        <v>29577.777777777777</v>
      </c>
      <c r="M1064" s="24">
        <f>MAX(0,K1064*(1+inputs!$B$33)-MAX(0,inputs!$B$31*(L1064-inputs!$B$30)))</f>
        <v>47046.629574999977</v>
      </c>
      <c r="N1064" s="19">
        <f>$H1064+(INT(COLUMN(N$1)/2) - 5) * ($A1064-$H1064)/9</f>
        <v>39155.555555555555</v>
      </c>
      <c r="O1064" s="24">
        <f>MAX(0,M1064*(1+inputs!$B$33)-MAX(0,inputs!$B$31*(N1064-inputs!$B$30)))</f>
        <v>46044.88901862497</v>
      </c>
      <c r="P1064" s="19">
        <f>$H1064+(INT(COLUMN(P$1)/2) - 5) * ($A1064-$H1064)/9</f>
        <v>48733.333333333328</v>
      </c>
      <c r="Q1064" s="24">
        <f>MAX(0,O1064*(1+inputs!$B$33)-MAX(0,inputs!$B$31*(P1064-inputs!$B$30)))</f>
        <v>44166.122353904335</v>
      </c>
      <c r="R1064" s="19">
        <f>$H1064+(INT(COLUMN(R$1)/2) - 5) * ($A1064-$H1064)/9</f>
        <v>58311.111111111109</v>
      </c>
      <c r="S1064" s="24">
        <f>MAX(0,Q1064*(1+inputs!$B$33)-MAX(0,inputs!$B$31*(R1064-inputs!$B$30)))</f>
        <v>41397.174189212892</v>
      </c>
      <c r="T1064" s="19">
        <f>$H1064+(INT(COLUMN(T$1)/2) - 5) * ($A1064-$H1064)/9</f>
        <v>67888.888888888891</v>
      </c>
      <c r="U1064" s="24">
        <f>MAX(0,S1064*(1+inputs!$B$33)-MAX(0,inputs!$B$31*(T1064-inputs!$B$30)))</f>
        <v>37724.691802051078</v>
      </c>
      <c r="V1064" s="19">
        <f>$H1064+(INT(COLUMN(V$1)/2) - 5) * ($A1064-$H1064)/9</f>
        <v>77466.666666666657</v>
      </c>
      <c r="W1064" s="24">
        <f>MAX(0,U1064*(1+inputs!$B$33)-MAX(0,inputs!$B$31*(V1064-inputs!$B$30)))</f>
        <v>33135.122179081838</v>
      </c>
      <c r="X1064" s="19">
        <f>$H1064+(INT(COLUMN(X$1)/2) - 5) * ($A1064-$H1064)/9</f>
        <v>87044.444444444438</v>
      </c>
      <c r="Y1064" s="24">
        <f>MAX(0,W1064*(1+inputs!$B$33)-MAX(0,inputs!$B$31*(X1064-inputs!$B$30)))</f>
        <v>27614.709011768067</v>
      </c>
      <c r="Z1064" s="19">
        <f>IF(inputs!$B$27="YES",MAX(0,inputs!$B$31*(X1064-inputs!$B$30)),0)</f>
        <v>0</v>
      </c>
      <c r="AA1064" s="3">
        <f t="shared" si="69"/>
        <v>39902.25</v>
      </c>
      <c r="AB1064" s="1">
        <f t="shared" si="70"/>
        <v>0.62</v>
      </c>
      <c r="AC1064" s="8">
        <f t="shared" si="67"/>
        <v>66297.75</v>
      </c>
    </row>
    <row r="1065" spans="1:29" x14ac:dyDescent="0.2">
      <c r="A1065" s="11">
        <f t="shared" si="68"/>
        <v>106300</v>
      </c>
      <c r="B1065" s="15">
        <f>inputs!$C$3-MAX(0,MIN((calculations!A1065-inputs!$B$8)*0.5,inputs!$C$3))+IF(AND(inputs!$B$23="YES",A1065&lt;=inputs!$B$25),inputs!$B$24,0)</f>
        <v>9420</v>
      </c>
      <c r="C1065" s="15">
        <f>MAX(0,MIN(A1065-B1065,inputs!$C$4)*inputs!$B$3)</f>
        <v>7540</v>
      </c>
      <c r="D1065" s="16">
        <f>MAX(0,(MIN(A1065,inputs!$C$5)-(inputs!$C$4+B1065))*inputs!$B$4)</f>
        <v>23672</v>
      </c>
      <c r="E1065" s="16">
        <f>MAX(0, (calculations!A1065-inputs!$C$5)*inputs!$B$5)</f>
        <v>0</v>
      </c>
      <c r="F1065" s="19">
        <f>MAX(0,inputs!$B$13*(MIN(calculations!A1065,inputs!$C$14)-inputs!$C$13))+MAX(0,inputs!$B$14*(calculations!A1065-inputs!$C$14))</f>
        <v>6115.85</v>
      </c>
      <c r="G1065" s="22">
        <f>MAX(MIN((calculations!A1065-inputs!$B$21)/10000,100%),0) * inputs!$B$18</f>
        <v>2636.4</v>
      </c>
      <c r="H1065" s="24">
        <f>MIN(inputs!$B$32,A1065)</f>
        <v>20000</v>
      </c>
      <c r="I1065" s="24">
        <f>inputs!$B$29*(1+inputs!$B$33)-MAX(0,inputs!$B$31*(H1065-inputs!$B$30))</f>
        <v>46486.999999999993</v>
      </c>
      <c r="J1065" s="19">
        <f>$H1065+(INT(COLUMN(J$1)/2) - 5) * ($A1065-$H1065)/9</f>
        <v>20000</v>
      </c>
      <c r="K1065" s="24">
        <f>MAX(0,I1065*(1+inputs!$B$33)-MAX(0,inputs!$B$31*(J1065-inputs!$B$30)))</f>
        <v>47184.304999999986</v>
      </c>
      <c r="L1065" s="19">
        <f>$H1065+(INT(COLUMN(L$1)/2) - 5) * ($A1065-$H1065)/9</f>
        <v>29588.888888888891</v>
      </c>
      <c r="M1065" s="24">
        <f>MAX(0,K1065*(1+inputs!$B$33)-MAX(0,inputs!$B$31*(L1065-inputs!$B$30)))</f>
        <v>47045.629574999977</v>
      </c>
      <c r="N1065" s="19">
        <f>$H1065+(INT(COLUMN(N$1)/2) - 5) * ($A1065-$H1065)/9</f>
        <v>39177.777777777781</v>
      </c>
      <c r="O1065" s="24">
        <f>MAX(0,M1065*(1+inputs!$B$33)-MAX(0,inputs!$B$31*(N1065-inputs!$B$30)))</f>
        <v>46041.874018624971</v>
      </c>
      <c r="P1065" s="19">
        <f>$H1065+(INT(COLUMN(P$1)/2) - 5) * ($A1065-$H1065)/9</f>
        <v>48766.666666666672</v>
      </c>
      <c r="Q1065" s="24">
        <f>MAX(0,O1065*(1+inputs!$B$33)-MAX(0,inputs!$B$31*(P1065-inputs!$B$30)))</f>
        <v>44160.062128904341</v>
      </c>
      <c r="R1065" s="19">
        <f>$H1065+(INT(COLUMN(R$1)/2) - 5) * ($A1065-$H1065)/9</f>
        <v>58355.555555555555</v>
      </c>
      <c r="S1065" s="24">
        <f>MAX(0,Q1065*(1+inputs!$B$33)-MAX(0,inputs!$B$31*(R1065-inputs!$B$30)))</f>
        <v>41387.023060837899</v>
      </c>
      <c r="T1065" s="19">
        <f>$H1065+(INT(COLUMN(T$1)/2) - 5) * ($A1065-$H1065)/9</f>
        <v>67944.444444444438</v>
      </c>
      <c r="U1065" s="24">
        <f>MAX(0,S1065*(1+inputs!$B$33)-MAX(0,inputs!$B$31*(T1065-inputs!$B$30)))</f>
        <v>37709.388406750462</v>
      </c>
      <c r="V1065" s="19">
        <f>$H1065+(INT(COLUMN(V$1)/2) - 5) * ($A1065-$H1065)/9</f>
        <v>77533.333333333343</v>
      </c>
      <c r="W1065" s="24">
        <f>MAX(0,U1065*(1+inputs!$B$33)-MAX(0,inputs!$B$31*(V1065-inputs!$B$30)))</f>
        <v>33113.589232851715</v>
      </c>
      <c r="X1065" s="19">
        <f>$H1065+(INT(COLUMN(X$1)/2) - 5) * ($A1065-$H1065)/9</f>
        <v>87122.222222222219</v>
      </c>
      <c r="Y1065" s="24">
        <f>MAX(0,W1065*(1+inputs!$B$33)-MAX(0,inputs!$B$31*(X1065-inputs!$B$30)))</f>
        <v>27585.853071344489</v>
      </c>
      <c r="Z1065" s="19">
        <f>IF(inputs!$B$27="YES",MAX(0,inputs!$B$31*(X1065-inputs!$B$30)),0)</f>
        <v>0</v>
      </c>
      <c r="AA1065" s="3">
        <f t="shared" si="69"/>
        <v>39964.25</v>
      </c>
      <c r="AB1065" s="1">
        <f t="shared" si="70"/>
        <v>0.62</v>
      </c>
      <c r="AC1065" s="8">
        <f t="shared" si="67"/>
        <v>66335.75</v>
      </c>
    </row>
    <row r="1066" spans="1:29" x14ac:dyDescent="0.2">
      <c r="A1066" s="11">
        <f t="shared" si="68"/>
        <v>106400</v>
      </c>
      <c r="B1066" s="15">
        <f>inputs!$C$3-MAX(0,MIN((calculations!A1066-inputs!$B$8)*0.5,inputs!$C$3))+IF(AND(inputs!$B$23="YES",A1066&lt;=inputs!$B$25),inputs!$B$24,0)</f>
        <v>9370</v>
      </c>
      <c r="C1066" s="15">
        <f>MAX(0,MIN(A1066-B1066,inputs!$C$4)*inputs!$B$3)</f>
        <v>7540</v>
      </c>
      <c r="D1066" s="16">
        <f>MAX(0,(MIN(A1066,inputs!$C$5)-(inputs!$C$4+B1066))*inputs!$B$4)</f>
        <v>23732</v>
      </c>
      <c r="E1066" s="16">
        <f>MAX(0, (calculations!A1066-inputs!$C$5)*inputs!$B$5)</f>
        <v>0</v>
      </c>
      <c r="F1066" s="19">
        <f>MAX(0,inputs!$B$13*(MIN(calculations!A1066,inputs!$C$14)-inputs!$C$13))+MAX(0,inputs!$B$14*(calculations!A1066-inputs!$C$14))</f>
        <v>6117.85</v>
      </c>
      <c r="G1066" s="22">
        <f>MAX(MIN((calculations!A1066-inputs!$B$21)/10000,100%),0) * inputs!$B$18</f>
        <v>2636.4</v>
      </c>
      <c r="H1066" s="24">
        <f>MIN(inputs!$B$32,A1066)</f>
        <v>20000</v>
      </c>
      <c r="I1066" s="24">
        <f>inputs!$B$29*(1+inputs!$B$33)-MAX(0,inputs!$B$31*(H1066-inputs!$B$30))</f>
        <v>46486.999999999993</v>
      </c>
      <c r="J1066" s="19">
        <f>$H1066+(INT(COLUMN(J$1)/2) - 5) * ($A1066-$H1066)/9</f>
        <v>20000</v>
      </c>
      <c r="K1066" s="24">
        <f>MAX(0,I1066*(1+inputs!$B$33)-MAX(0,inputs!$B$31*(J1066-inputs!$B$30)))</f>
        <v>47184.304999999986</v>
      </c>
      <c r="L1066" s="19">
        <f>$H1066+(INT(COLUMN(L$1)/2) - 5) * ($A1066-$H1066)/9</f>
        <v>29600</v>
      </c>
      <c r="M1066" s="24">
        <f>MAX(0,K1066*(1+inputs!$B$33)-MAX(0,inputs!$B$31*(L1066-inputs!$B$30)))</f>
        <v>47044.629574999977</v>
      </c>
      <c r="N1066" s="19">
        <f>$H1066+(INT(COLUMN(N$1)/2) - 5) * ($A1066-$H1066)/9</f>
        <v>39200</v>
      </c>
      <c r="O1066" s="24">
        <f>MAX(0,M1066*(1+inputs!$B$33)-MAX(0,inputs!$B$31*(N1066-inputs!$B$30)))</f>
        <v>46038.859018624971</v>
      </c>
      <c r="P1066" s="19">
        <f>$H1066+(INT(COLUMN(P$1)/2) - 5) * ($A1066-$H1066)/9</f>
        <v>48800</v>
      </c>
      <c r="Q1066" s="24">
        <f>MAX(0,O1066*(1+inputs!$B$33)-MAX(0,inputs!$B$31*(P1066-inputs!$B$30)))</f>
        <v>44154.00190390434</v>
      </c>
      <c r="R1066" s="19">
        <f>$H1066+(INT(COLUMN(R$1)/2) - 5) * ($A1066-$H1066)/9</f>
        <v>58400</v>
      </c>
      <c r="S1066" s="24">
        <f>MAX(0,Q1066*(1+inputs!$B$33)-MAX(0,inputs!$B$31*(R1066-inputs!$B$30)))</f>
        <v>41376.871932462898</v>
      </c>
      <c r="T1066" s="19">
        <f>$H1066+(INT(COLUMN(T$1)/2) - 5) * ($A1066-$H1066)/9</f>
        <v>68000</v>
      </c>
      <c r="U1066" s="24">
        <f>MAX(0,S1066*(1+inputs!$B$33)-MAX(0,inputs!$B$31*(T1066-inputs!$B$30)))</f>
        <v>37694.085011449839</v>
      </c>
      <c r="V1066" s="19">
        <f>$H1066+(INT(COLUMN(V$1)/2) - 5) * ($A1066-$H1066)/9</f>
        <v>77600</v>
      </c>
      <c r="W1066" s="24">
        <f>MAX(0,U1066*(1+inputs!$B$33)-MAX(0,inputs!$B$31*(V1066-inputs!$B$30)))</f>
        <v>33092.056286621577</v>
      </c>
      <c r="X1066" s="19">
        <f>$H1066+(INT(COLUMN(X$1)/2) - 5) * ($A1066-$H1066)/9</f>
        <v>87200</v>
      </c>
      <c r="Y1066" s="24">
        <f>MAX(0,W1066*(1+inputs!$B$33)-MAX(0,inputs!$B$31*(X1066-inputs!$B$30)))</f>
        <v>27556.997130920896</v>
      </c>
      <c r="Z1066" s="19">
        <f>IF(inputs!$B$27="YES",MAX(0,inputs!$B$31*(X1066-inputs!$B$30)),0)</f>
        <v>0</v>
      </c>
      <c r="AA1066" s="3">
        <f t="shared" si="69"/>
        <v>40026.25</v>
      </c>
      <c r="AB1066" s="1">
        <f t="shared" si="70"/>
        <v>0.62</v>
      </c>
      <c r="AC1066" s="8">
        <f t="shared" si="67"/>
        <v>66373.75</v>
      </c>
    </row>
    <row r="1067" spans="1:29" x14ac:dyDescent="0.2">
      <c r="A1067" s="11">
        <f t="shared" si="68"/>
        <v>106500</v>
      </c>
      <c r="B1067" s="15">
        <f>inputs!$C$3-MAX(0,MIN((calculations!A1067-inputs!$B$8)*0.5,inputs!$C$3))+IF(AND(inputs!$B$23="YES",A1067&lt;=inputs!$B$25),inputs!$B$24,0)</f>
        <v>9320</v>
      </c>
      <c r="C1067" s="15">
        <f>MAX(0,MIN(A1067-B1067,inputs!$C$4)*inputs!$B$3)</f>
        <v>7540</v>
      </c>
      <c r="D1067" s="16">
        <f>MAX(0,(MIN(A1067,inputs!$C$5)-(inputs!$C$4+B1067))*inputs!$B$4)</f>
        <v>23792</v>
      </c>
      <c r="E1067" s="16">
        <f>MAX(0, (calculations!A1067-inputs!$C$5)*inputs!$B$5)</f>
        <v>0</v>
      </c>
      <c r="F1067" s="19">
        <f>MAX(0,inputs!$B$13*(MIN(calculations!A1067,inputs!$C$14)-inputs!$C$13))+MAX(0,inputs!$B$14*(calculations!A1067-inputs!$C$14))</f>
        <v>6119.85</v>
      </c>
      <c r="G1067" s="22">
        <f>MAX(MIN((calculations!A1067-inputs!$B$21)/10000,100%),0) * inputs!$B$18</f>
        <v>2636.4</v>
      </c>
      <c r="H1067" s="24">
        <f>MIN(inputs!$B$32,A1067)</f>
        <v>20000</v>
      </c>
      <c r="I1067" s="24">
        <f>inputs!$B$29*(1+inputs!$B$33)-MAX(0,inputs!$B$31*(H1067-inputs!$B$30))</f>
        <v>46486.999999999993</v>
      </c>
      <c r="J1067" s="19">
        <f>$H1067+(INT(COLUMN(J$1)/2) - 5) * ($A1067-$H1067)/9</f>
        <v>20000</v>
      </c>
      <c r="K1067" s="24">
        <f>MAX(0,I1067*(1+inputs!$B$33)-MAX(0,inputs!$B$31*(J1067-inputs!$B$30)))</f>
        <v>47184.304999999986</v>
      </c>
      <c r="L1067" s="19">
        <f>$H1067+(INT(COLUMN(L$1)/2) - 5) * ($A1067-$H1067)/9</f>
        <v>29611.111111111109</v>
      </c>
      <c r="M1067" s="24">
        <f>MAX(0,K1067*(1+inputs!$B$33)-MAX(0,inputs!$B$31*(L1067-inputs!$B$30)))</f>
        <v>47043.629574999977</v>
      </c>
      <c r="N1067" s="19">
        <f>$H1067+(INT(COLUMN(N$1)/2) - 5) * ($A1067-$H1067)/9</f>
        <v>39222.222222222219</v>
      </c>
      <c r="O1067" s="24">
        <f>MAX(0,M1067*(1+inputs!$B$33)-MAX(0,inputs!$B$31*(N1067-inputs!$B$30)))</f>
        <v>46035.844018624972</v>
      </c>
      <c r="P1067" s="19">
        <f>$H1067+(INT(COLUMN(P$1)/2) - 5) * ($A1067-$H1067)/9</f>
        <v>48833.333333333328</v>
      </c>
      <c r="Q1067" s="24">
        <f>MAX(0,O1067*(1+inputs!$B$33)-MAX(0,inputs!$B$31*(P1067-inputs!$B$30)))</f>
        <v>44147.941678904339</v>
      </c>
      <c r="R1067" s="19">
        <f>$H1067+(INT(COLUMN(R$1)/2) - 5) * ($A1067-$H1067)/9</f>
        <v>58444.444444444445</v>
      </c>
      <c r="S1067" s="24">
        <f>MAX(0,Q1067*(1+inputs!$B$33)-MAX(0,inputs!$B$31*(R1067-inputs!$B$30)))</f>
        <v>41366.720804087898</v>
      </c>
      <c r="T1067" s="19">
        <f>$H1067+(INT(COLUMN(T$1)/2) - 5) * ($A1067-$H1067)/9</f>
        <v>68055.555555555562</v>
      </c>
      <c r="U1067" s="24">
        <f>MAX(0,S1067*(1+inputs!$B$33)-MAX(0,inputs!$B$31*(T1067-inputs!$B$30)))</f>
        <v>37678.781616149208</v>
      </c>
      <c r="V1067" s="19">
        <f>$H1067+(INT(COLUMN(V$1)/2) - 5) * ($A1067-$H1067)/9</f>
        <v>77666.666666666657</v>
      </c>
      <c r="W1067" s="24">
        <f>MAX(0,U1067*(1+inputs!$B$33)-MAX(0,inputs!$B$31*(V1067-inputs!$B$30)))</f>
        <v>33070.523340391446</v>
      </c>
      <c r="X1067" s="19">
        <f>$H1067+(INT(COLUMN(X$1)/2) - 5) * ($A1067-$H1067)/9</f>
        <v>87277.777777777781</v>
      </c>
      <c r="Y1067" s="24">
        <f>MAX(0,W1067*(1+inputs!$B$33)-MAX(0,inputs!$B$31*(X1067-inputs!$B$30)))</f>
        <v>27528.141190497314</v>
      </c>
      <c r="Z1067" s="19">
        <f>IF(inputs!$B$27="YES",MAX(0,inputs!$B$31*(X1067-inputs!$B$30)),0)</f>
        <v>0</v>
      </c>
      <c r="AA1067" s="3">
        <f t="shared" si="69"/>
        <v>40088.25</v>
      </c>
      <c r="AB1067" s="1">
        <f t="shared" si="70"/>
        <v>0.62</v>
      </c>
      <c r="AC1067" s="8">
        <f t="shared" si="67"/>
        <v>66411.75</v>
      </c>
    </row>
    <row r="1068" spans="1:29" x14ac:dyDescent="0.2">
      <c r="A1068" s="11">
        <f t="shared" si="68"/>
        <v>106600</v>
      </c>
      <c r="B1068" s="15">
        <f>inputs!$C$3-MAX(0,MIN((calculations!A1068-inputs!$B$8)*0.5,inputs!$C$3))+IF(AND(inputs!$B$23="YES",A1068&lt;=inputs!$B$25),inputs!$B$24,0)</f>
        <v>9270</v>
      </c>
      <c r="C1068" s="15">
        <f>MAX(0,MIN(A1068-B1068,inputs!$C$4)*inputs!$B$3)</f>
        <v>7540</v>
      </c>
      <c r="D1068" s="16">
        <f>MAX(0,(MIN(A1068,inputs!$C$5)-(inputs!$C$4+B1068))*inputs!$B$4)</f>
        <v>23852</v>
      </c>
      <c r="E1068" s="16">
        <f>MAX(0, (calculations!A1068-inputs!$C$5)*inputs!$B$5)</f>
        <v>0</v>
      </c>
      <c r="F1068" s="19">
        <f>MAX(0,inputs!$B$13*(MIN(calculations!A1068,inputs!$C$14)-inputs!$C$13))+MAX(0,inputs!$B$14*(calculations!A1068-inputs!$C$14))</f>
        <v>6121.85</v>
      </c>
      <c r="G1068" s="22">
        <f>MAX(MIN((calculations!A1068-inputs!$B$21)/10000,100%),0) * inputs!$B$18</f>
        <v>2636.4</v>
      </c>
      <c r="H1068" s="24">
        <f>MIN(inputs!$B$32,A1068)</f>
        <v>20000</v>
      </c>
      <c r="I1068" s="24">
        <f>inputs!$B$29*(1+inputs!$B$33)-MAX(0,inputs!$B$31*(H1068-inputs!$B$30))</f>
        <v>46486.999999999993</v>
      </c>
      <c r="J1068" s="19">
        <f>$H1068+(INT(COLUMN(J$1)/2) - 5) * ($A1068-$H1068)/9</f>
        <v>20000</v>
      </c>
      <c r="K1068" s="24">
        <f>MAX(0,I1068*(1+inputs!$B$33)-MAX(0,inputs!$B$31*(J1068-inputs!$B$30)))</f>
        <v>47184.304999999986</v>
      </c>
      <c r="L1068" s="19">
        <f>$H1068+(INT(COLUMN(L$1)/2) - 5) * ($A1068-$H1068)/9</f>
        <v>29622.222222222223</v>
      </c>
      <c r="M1068" s="24">
        <f>MAX(0,K1068*(1+inputs!$B$33)-MAX(0,inputs!$B$31*(L1068-inputs!$B$30)))</f>
        <v>47042.629574999977</v>
      </c>
      <c r="N1068" s="19">
        <f>$H1068+(INT(COLUMN(N$1)/2) - 5) * ($A1068-$H1068)/9</f>
        <v>39244.444444444445</v>
      </c>
      <c r="O1068" s="24">
        <f>MAX(0,M1068*(1+inputs!$B$33)-MAX(0,inputs!$B$31*(N1068-inputs!$B$30)))</f>
        <v>46032.829018624972</v>
      </c>
      <c r="P1068" s="19">
        <f>$H1068+(INT(COLUMN(P$1)/2) - 5) * ($A1068-$H1068)/9</f>
        <v>48866.666666666672</v>
      </c>
      <c r="Q1068" s="24">
        <f>MAX(0,O1068*(1+inputs!$B$33)-MAX(0,inputs!$B$31*(P1068-inputs!$B$30)))</f>
        <v>44141.881453904338</v>
      </c>
      <c r="R1068" s="19">
        <f>$H1068+(INT(COLUMN(R$1)/2) - 5) * ($A1068-$H1068)/9</f>
        <v>58488.888888888891</v>
      </c>
      <c r="S1068" s="24">
        <f>MAX(0,Q1068*(1+inputs!$B$33)-MAX(0,inputs!$B$31*(R1068-inputs!$B$30)))</f>
        <v>41356.569675712897</v>
      </c>
      <c r="T1068" s="19">
        <f>$H1068+(INT(COLUMN(T$1)/2) - 5) * ($A1068-$H1068)/9</f>
        <v>68111.111111111109</v>
      </c>
      <c r="U1068" s="24">
        <f>MAX(0,S1068*(1+inputs!$B$33)-MAX(0,inputs!$B$31*(T1068-inputs!$B$30)))</f>
        <v>37663.478220848585</v>
      </c>
      <c r="V1068" s="19">
        <f>$H1068+(INT(COLUMN(V$1)/2) - 5) * ($A1068-$H1068)/9</f>
        <v>77733.333333333343</v>
      </c>
      <c r="W1068" s="24">
        <f>MAX(0,U1068*(1+inputs!$B$33)-MAX(0,inputs!$B$31*(V1068-inputs!$B$30)))</f>
        <v>33048.990394161308</v>
      </c>
      <c r="X1068" s="19">
        <f>$H1068+(INT(COLUMN(X$1)/2) - 5) * ($A1068-$H1068)/9</f>
        <v>87355.555555555562</v>
      </c>
      <c r="Y1068" s="24">
        <f>MAX(0,W1068*(1+inputs!$B$33)-MAX(0,inputs!$B$31*(X1068-inputs!$B$30)))</f>
        <v>27499.285250073721</v>
      </c>
      <c r="Z1068" s="19">
        <f>IF(inputs!$B$27="YES",MAX(0,inputs!$B$31*(X1068-inputs!$B$30)),0)</f>
        <v>0</v>
      </c>
      <c r="AA1068" s="3">
        <f t="shared" si="69"/>
        <v>40150.25</v>
      </c>
      <c r="AB1068" s="1">
        <f t="shared" si="70"/>
        <v>0.62</v>
      </c>
      <c r="AC1068" s="8">
        <f t="shared" si="67"/>
        <v>66449.75</v>
      </c>
    </row>
    <row r="1069" spans="1:29" x14ac:dyDescent="0.2">
      <c r="A1069" s="11">
        <f t="shared" si="68"/>
        <v>106700</v>
      </c>
      <c r="B1069" s="15">
        <f>inputs!$C$3-MAX(0,MIN((calculations!A1069-inputs!$B$8)*0.5,inputs!$C$3))+IF(AND(inputs!$B$23="YES",A1069&lt;=inputs!$B$25),inputs!$B$24,0)</f>
        <v>9220</v>
      </c>
      <c r="C1069" s="15">
        <f>MAX(0,MIN(A1069-B1069,inputs!$C$4)*inputs!$B$3)</f>
        <v>7540</v>
      </c>
      <c r="D1069" s="16">
        <f>MAX(0,(MIN(A1069,inputs!$C$5)-(inputs!$C$4+B1069))*inputs!$B$4)</f>
        <v>23912</v>
      </c>
      <c r="E1069" s="16">
        <f>MAX(0, (calculations!A1069-inputs!$C$5)*inputs!$B$5)</f>
        <v>0</v>
      </c>
      <c r="F1069" s="19">
        <f>MAX(0,inputs!$B$13*(MIN(calculations!A1069,inputs!$C$14)-inputs!$C$13))+MAX(0,inputs!$B$14*(calculations!A1069-inputs!$C$14))</f>
        <v>6123.85</v>
      </c>
      <c r="G1069" s="22">
        <f>MAX(MIN((calculations!A1069-inputs!$B$21)/10000,100%),0) * inputs!$B$18</f>
        <v>2636.4</v>
      </c>
      <c r="H1069" s="24">
        <f>MIN(inputs!$B$32,A1069)</f>
        <v>20000</v>
      </c>
      <c r="I1069" s="24">
        <f>inputs!$B$29*(1+inputs!$B$33)-MAX(0,inputs!$B$31*(H1069-inputs!$B$30))</f>
        <v>46486.999999999993</v>
      </c>
      <c r="J1069" s="19">
        <f>$H1069+(INT(COLUMN(J$1)/2) - 5) * ($A1069-$H1069)/9</f>
        <v>20000</v>
      </c>
      <c r="K1069" s="24">
        <f>MAX(0,I1069*(1+inputs!$B$33)-MAX(0,inputs!$B$31*(J1069-inputs!$B$30)))</f>
        <v>47184.304999999986</v>
      </c>
      <c r="L1069" s="19">
        <f>$H1069+(INT(COLUMN(L$1)/2) - 5) * ($A1069-$H1069)/9</f>
        <v>29633.333333333336</v>
      </c>
      <c r="M1069" s="24">
        <f>MAX(0,K1069*(1+inputs!$B$33)-MAX(0,inputs!$B$31*(L1069-inputs!$B$30)))</f>
        <v>47041.629574999977</v>
      </c>
      <c r="N1069" s="19">
        <f>$H1069+(INT(COLUMN(N$1)/2) - 5) * ($A1069-$H1069)/9</f>
        <v>39266.666666666672</v>
      </c>
      <c r="O1069" s="24">
        <f>MAX(0,M1069*(1+inputs!$B$33)-MAX(0,inputs!$B$31*(N1069-inputs!$B$30)))</f>
        <v>46029.814018624973</v>
      </c>
      <c r="P1069" s="19">
        <f>$H1069+(INT(COLUMN(P$1)/2) - 5) * ($A1069-$H1069)/9</f>
        <v>48900</v>
      </c>
      <c r="Q1069" s="24">
        <f>MAX(0,O1069*(1+inputs!$B$33)-MAX(0,inputs!$B$31*(P1069-inputs!$B$30)))</f>
        <v>44135.821228904344</v>
      </c>
      <c r="R1069" s="19">
        <f>$H1069+(INT(COLUMN(R$1)/2) - 5) * ($A1069-$H1069)/9</f>
        <v>58533.333333333336</v>
      </c>
      <c r="S1069" s="24">
        <f>MAX(0,Q1069*(1+inputs!$B$33)-MAX(0,inputs!$B$31*(R1069-inputs!$B$30)))</f>
        <v>41346.418547337904</v>
      </c>
      <c r="T1069" s="19">
        <f>$H1069+(INT(COLUMN(T$1)/2) - 5) * ($A1069-$H1069)/9</f>
        <v>68166.666666666657</v>
      </c>
      <c r="U1069" s="24">
        <f>MAX(0,S1069*(1+inputs!$B$33)-MAX(0,inputs!$B$31*(T1069-inputs!$B$30)))</f>
        <v>37648.174825547976</v>
      </c>
      <c r="V1069" s="19">
        <f>$H1069+(INT(COLUMN(V$1)/2) - 5) * ($A1069-$H1069)/9</f>
        <v>77800</v>
      </c>
      <c r="W1069" s="24">
        <f>MAX(0,U1069*(1+inputs!$B$33)-MAX(0,inputs!$B$31*(V1069-inputs!$B$30)))</f>
        <v>33027.457447931192</v>
      </c>
      <c r="X1069" s="19">
        <f>$H1069+(INT(COLUMN(X$1)/2) - 5) * ($A1069-$H1069)/9</f>
        <v>87433.333333333328</v>
      </c>
      <c r="Y1069" s="24">
        <f>MAX(0,W1069*(1+inputs!$B$33)-MAX(0,inputs!$B$31*(X1069-inputs!$B$30)))</f>
        <v>27470.429309650161</v>
      </c>
      <c r="Z1069" s="19">
        <f>IF(inputs!$B$27="YES",MAX(0,inputs!$B$31*(X1069-inputs!$B$30)),0)</f>
        <v>0</v>
      </c>
      <c r="AA1069" s="3">
        <f t="shared" si="69"/>
        <v>40212.25</v>
      </c>
      <c r="AB1069" s="1">
        <f t="shared" si="70"/>
        <v>0.62</v>
      </c>
      <c r="AC1069" s="8">
        <f t="shared" si="67"/>
        <v>66487.75</v>
      </c>
    </row>
    <row r="1070" spans="1:29" x14ac:dyDescent="0.2">
      <c r="A1070" s="11">
        <f t="shared" si="68"/>
        <v>106800</v>
      </c>
      <c r="B1070" s="15">
        <f>inputs!$C$3-MAX(0,MIN((calculations!A1070-inputs!$B$8)*0.5,inputs!$C$3))+IF(AND(inputs!$B$23="YES",A1070&lt;=inputs!$B$25),inputs!$B$24,0)</f>
        <v>9170</v>
      </c>
      <c r="C1070" s="15">
        <f>MAX(0,MIN(A1070-B1070,inputs!$C$4)*inputs!$B$3)</f>
        <v>7540</v>
      </c>
      <c r="D1070" s="16">
        <f>MAX(0,(MIN(A1070,inputs!$C$5)-(inputs!$C$4+B1070))*inputs!$B$4)</f>
        <v>23972</v>
      </c>
      <c r="E1070" s="16">
        <f>MAX(0, (calculations!A1070-inputs!$C$5)*inputs!$B$5)</f>
        <v>0</v>
      </c>
      <c r="F1070" s="19">
        <f>MAX(0,inputs!$B$13*(MIN(calculations!A1070,inputs!$C$14)-inputs!$C$13))+MAX(0,inputs!$B$14*(calculations!A1070-inputs!$C$14))</f>
        <v>6125.85</v>
      </c>
      <c r="G1070" s="22">
        <f>MAX(MIN((calculations!A1070-inputs!$B$21)/10000,100%),0) * inputs!$B$18</f>
        <v>2636.4</v>
      </c>
      <c r="H1070" s="24">
        <f>MIN(inputs!$B$32,A1070)</f>
        <v>20000</v>
      </c>
      <c r="I1070" s="24">
        <f>inputs!$B$29*(1+inputs!$B$33)-MAX(0,inputs!$B$31*(H1070-inputs!$B$30))</f>
        <v>46486.999999999993</v>
      </c>
      <c r="J1070" s="19">
        <f>$H1070+(INT(COLUMN(J$1)/2) - 5) * ($A1070-$H1070)/9</f>
        <v>20000</v>
      </c>
      <c r="K1070" s="24">
        <f>MAX(0,I1070*(1+inputs!$B$33)-MAX(0,inputs!$B$31*(J1070-inputs!$B$30)))</f>
        <v>47184.304999999986</v>
      </c>
      <c r="L1070" s="19">
        <f>$H1070+(INT(COLUMN(L$1)/2) - 5) * ($A1070-$H1070)/9</f>
        <v>29644.444444444445</v>
      </c>
      <c r="M1070" s="24">
        <f>MAX(0,K1070*(1+inputs!$B$33)-MAX(0,inputs!$B$31*(L1070-inputs!$B$30)))</f>
        <v>47040.629574999977</v>
      </c>
      <c r="N1070" s="19">
        <f>$H1070+(INT(COLUMN(N$1)/2) - 5) * ($A1070-$H1070)/9</f>
        <v>39288.888888888891</v>
      </c>
      <c r="O1070" s="24">
        <f>MAX(0,M1070*(1+inputs!$B$33)-MAX(0,inputs!$B$31*(N1070-inputs!$B$30)))</f>
        <v>46026.799018624974</v>
      </c>
      <c r="P1070" s="19">
        <f>$H1070+(INT(COLUMN(P$1)/2) - 5) * ($A1070-$H1070)/9</f>
        <v>48933.333333333328</v>
      </c>
      <c r="Q1070" s="24">
        <f>MAX(0,O1070*(1+inputs!$B$33)-MAX(0,inputs!$B$31*(P1070-inputs!$B$30)))</f>
        <v>44129.761003904343</v>
      </c>
      <c r="R1070" s="19">
        <f>$H1070+(INT(COLUMN(R$1)/2) - 5) * ($A1070-$H1070)/9</f>
        <v>58577.777777777781</v>
      </c>
      <c r="S1070" s="24">
        <f>MAX(0,Q1070*(1+inputs!$B$33)-MAX(0,inputs!$B$31*(R1070-inputs!$B$30)))</f>
        <v>41336.267418962903</v>
      </c>
      <c r="T1070" s="19">
        <f>$H1070+(INT(COLUMN(T$1)/2) - 5) * ($A1070-$H1070)/9</f>
        <v>68222.222222222219</v>
      </c>
      <c r="U1070" s="24">
        <f>MAX(0,S1070*(1+inputs!$B$33)-MAX(0,inputs!$B$31*(T1070-inputs!$B$30)))</f>
        <v>37632.871430247338</v>
      </c>
      <c r="V1070" s="19">
        <f>$H1070+(INT(COLUMN(V$1)/2) - 5) * ($A1070-$H1070)/9</f>
        <v>77866.666666666657</v>
      </c>
      <c r="W1070" s="24">
        <f>MAX(0,U1070*(1+inputs!$B$33)-MAX(0,inputs!$B$31*(V1070-inputs!$B$30)))</f>
        <v>33005.92450170104</v>
      </c>
      <c r="X1070" s="19">
        <f>$H1070+(INT(COLUMN(X$1)/2) - 5) * ($A1070-$H1070)/9</f>
        <v>87511.111111111109</v>
      </c>
      <c r="Y1070" s="24">
        <f>MAX(0,W1070*(1+inputs!$B$33)-MAX(0,inputs!$B$31*(X1070-inputs!$B$30)))</f>
        <v>27441.573369226553</v>
      </c>
      <c r="Z1070" s="19">
        <f>IF(inputs!$B$27="YES",MAX(0,inputs!$B$31*(X1070-inputs!$B$30)),0)</f>
        <v>0</v>
      </c>
      <c r="AA1070" s="3">
        <f t="shared" si="69"/>
        <v>40274.25</v>
      </c>
      <c r="AB1070" s="1">
        <f t="shared" si="70"/>
        <v>0.62</v>
      </c>
      <c r="AC1070" s="8">
        <f t="shared" si="67"/>
        <v>66525.75</v>
      </c>
    </row>
    <row r="1071" spans="1:29" x14ac:dyDescent="0.2">
      <c r="A1071" s="11">
        <f t="shared" si="68"/>
        <v>106900</v>
      </c>
      <c r="B1071" s="15">
        <f>inputs!$C$3-MAX(0,MIN((calculations!A1071-inputs!$B$8)*0.5,inputs!$C$3))+IF(AND(inputs!$B$23="YES",A1071&lt;=inputs!$B$25),inputs!$B$24,0)</f>
        <v>9120</v>
      </c>
      <c r="C1071" s="15">
        <f>MAX(0,MIN(A1071-B1071,inputs!$C$4)*inputs!$B$3)</f>
        <v>7540</v>
      </c>
      <c r="D1071" s="16">
        <f>MAX(0,(MIN(A1071,inputs!$C$5)-(inputs!$C$4+B1071))*inputs!$B$4)</f>
        <v>24032</v>
      </c>
      <c r="E1071" s="16">
        <f>MAX(0, (calculations!A1071-inputs!$C$5)*inputs!$B$5)</f>
        <v>0</v>
      </c>
      <c r="F1071" s="19">
        <f>MAX(0,inputs!$B$13*(MIN(calculations!A1071,inputs!$C$14)-inputs!$C$13))+MAX(0,inputs!$B$14*(calculations!A1071-inputs!$C$14))</f>
        <v>6127.85</v>
      </c>
      <c r="G1071" s="22">
        <f>MAX(MIN((calculations!A1071-inputs!$B$21)/10000,100%),0) * inputs!$B$18</f>
        <v>2636.4</v>
      </c>
      <c r="H1071" s="24">
        <f>MIN(inputs!$B$32,A1071)</f>
        <v>20000</v>
      </c>
      <c r="I1071" s="24">
        <f>inputs!$B$29*(1+inputs!$B$33)-MAX(0,inputs!$B$31*(H1071-inputs!$B$30))</f>
        <v>46486.999999999993</v>
      </c>
      <c r="J1071" s="19">
        <f>$H1071+(INT(COLUMN(J$1)/2) - 5) * ($A1071-$H1071)/9</f>
        <v>20000</v>
      </c>
      <c r="K1071" s="24">
        <f>MAX(0,I1071*(1+inputs!$B$33)-MAX(0,inputs!$B$31*(J1071-inputs!$B$30)))</f>
        <v>47184.304999999986</v>
      </c>
      <c r="L1071" s="19">
        <f>$H1071+(INT(COLUMN(L$1)/2) - 5) * ($A1071-$H1071)/9</f>
        <v>29655.555555555555</v>
      </c>
      <c r="M1071" s="24">
        <f>MAX(0,K1071*(1+inputs!$B$33)-MAX(0,inputs!$B$31*(L1071-inputs!$B$30)))</f>
        <v>47039.629574999977</v>
      </c>
      <c r="N1071" s="19">
        <f>$H1071+(INT(COLUMN(N$1)/2) - 5) * ($A1071-$H1071)/9</f>
        <v>39311.111111111109</v>
      </c>
      <c r="O1071" s="24">
        <f>MAX(0,M1071*(1+inputs!$B$33)-MAX(0,inputs!$B$31*(N1071-inputs!$B$30)))</f>
        <v>46023.784018624967</v>
      </c>
      <c r="P1071" s="19">
        <f>$H1071+(INT(COLUMN(P$1)/2) - 5) * ($A1071-$H1071)/9</f>
        <v>48966.666666666672</v>
      </c>
      <c r="Q1071" s="24">
        <f>MAX(0,O1071*(1+inputs!$B$33)-MAX(0,inputs!$B$31*(P1071-inputs!$B$30)))</f>
        <v>44123.700778904335</v>
      </c>
      <c r="R1071" s="19">
        <f>$H1071+(INT(COLUMN(R$1)/2) - 5) * ($A1071-$H1071)/9</f>
        <v>58622.222222222219</v>
      </c>
      <c r="S1071" s="24">
        <f>MAX(0,Q1071*(1+inputs!$B$33)-MAX(0,inputs!$B$31*(R1071-inputs!$B$30)))</f>
        <v>41326.116290587895</v>
      </c>
      <c r="T1071" s="19">
        <f>$H1071+(INT(COLUMN(T$1)/2) - 5) * ($A1071-$H1071)/9</f>
        <v>68277.777777777781</v>
      </c>
      <c r="U1071" s="24">
        <f>MAX(0,S1071*(1+inputs!$B$33)-MAX(0,inputs!$B$31*(T1071-inputs!$B$30)))</f>
        <v>37617.568034946707</v>
      </c>
      <c r="V1071" s="19">
        <f>$H1071+(INT(COLUMN(V$1)/2) - 5) * ($A1071-$H1071)/9</f>
        <v>77933.333333333343</v>
      </c>
      <c r="W1071" s="24">
        <f>MAX(0,U1071*(1+inputs!$B$33)-MAX(0,inputs!$B$31*(V1071-inputs!$B$30)))</f>
        <v>32984.391555470902</v>
      </c>
      <c r="X1071" s="19">
        <f>$H1071+(INT(COLUMN(X$1)/2) - 5) * ($A1071-$H1071)/9</f>
        <v>87588.888888888891</v>
      </c>
      <c r="Y1071" s="24">
        <f>MAX(0,W1071*(1+inputs!$B$33)-MAX(0,inputs!$B$31*(X1071-inputs!$B$30)))</f>
        <v>27412.71742880296</v>
      </c>
      <c r="Z1071" s="19">
        <f>IF(inputs!$B$27="YES",MAX(0,inputs!$B$31*(X1071-inputs!$B$30)),0)</f>
        <v>0</v>
      </c>
      <c r="AA1071" s="3">
        <f t="shared" si="69"/>
        <v>40336.25</v>
      </c>
      <c r="AB1071" s="1">
        <f t="shared" si="70"/>
        <v>0.62</v>
      </c>
      <c r="AC1071" s="8">
        <f t="shared" si="67"/>
        <v>66563.75</v>
      </c>
    </row>
    <row r="1072" spans="1:29" x14ac:dyDescent="0.2">
      <c r="A1072" s="11">
        <f t="shared" si="68"/>
        <v>107000</v>
      </c>
      <c r="B1072" s="15">
        <f>inputs!$C$3-MAX(0,MIN((calculations!A1072-inputs!$B$8)*0.5,inputs!$C$3))+IF(AND(inputs!$B$23="YES",A1072&lt;=inputs!$B$25),inputs!$B$24,0)</f>
        <v>9070</v>
      </c>
      <c r="C1072" s="15">
        <f>MAX(0,MIN(A1072-B1072,inputs!$C$4)*inputs!$B$3)</f>
        <v>7540</v>
      </c>
      <c r="D1072" s="16">
        <f>MAX(0,(MIN(A1072,inputs!$C$5)-(inputs!$C$4+B1072))*inputs!$B$4)</f>
        <v>24092</v>
      </c>
      <c r="E1072" s="16">
        <f>MAX(0, (calculations!A1072-inputs!$C$5)*inputs!$B$5)</f>
        <v>0</v>
      </c>
      <c r="F1072" s="19">
        <f>MAX(0,inputs!$B$13*(MIN(calculations!A1072,inputs!$C$14)-inputs!$C$13))+MAX(0,inputs!$B$14*(calculations!A1072-inputs!$C$14))</f>
        <v>6129.85</v>
      </c>
      <c r="G1072" s="22">
        <f>MAX(MIN((calculations!A1072-inputs!$B$21)/10000,100%),0) * inputs!$B$18</f>
        <v>2636.4</v>
      </c>
      <c r="H1072" s="24">
        <f>MIN(inputs!$B$32,A1072)</f>
        <v>20000</v>
      </c>
      <c r="I1072" s="24">
        <f>inputs!$B$29*(1+inputs!$B$33)-MAX(0,inputs!$B$31*(H1072-inputs!$B$30))</f>
        <v>46486.999999999993</v>
      </c>
      <c r="J1072" s="19">
        <f>$H1072+(INT(COLUMN(J$1)/2) - 5) * ($A1072-$H1072)/9</f>
        <v>20000</v>
      </c>
      <c r="K1072" s="24">
        <f>MAX(0,I1072*(1+inputs!$B$33)-MAX(0,inputs!$B$31*(J1072-inputs!$B$30)))</f>
        <v>47184.304999999986</v>
      </c>
      <c r="L1072" s="19">
        <f>$H1072+(INT(COLUMN(L$1)/2) - 5) * ($A1072-$H1072)/9</f>
        <v>29666.666666666664</v>
      </c>
      <c r="M1072" s="24">
        <f>MAX(0,K1072*(1+inputs!$B$33)-MAX(0,inputs!$B$31*(L1072-inputs!$B$30)))</f>
        <v>47038.629574999977</v>
      </c>
      <c r="N1072" s="19">
        <f>$H1072+(INT(COLUMN(N$1)/2) - 5) * ($A1072-$H1072)/9</f>
        <v>39333.333333333328</v>
      </c>
      <c r="O1072" s="24">
        <f>MAX(0,M1072*(1+inputs!$B$33)-MAX(0,inputs!$B$31*(N1072-inputs!$B$30)))</f>
        <v>46020.769018624967</v>
      </c>
      <c r="P1072" s="19">
        <f>$H1072+(INT(COLUMN(P$1)/2) - 5) * ($A1072-$H1072)/9</f>
        <v>49000</v>
      </c>
      <c r="Q1072" s="24">
        <f>MAX(0,O1072*(1+inputs!$B$33)-MAX(0,inputs!$B$31*(P1072-inputs!$B$30)))</f>
        <v>44117.640553904334</v>
      </c>
      <c r="R1072" s="19">
        <f>$H1072+(INT(COLUMN(R$1)/2) - 5) * ($A1072-$H1072)/9</f>
        <v>58666.666666666664</v>
      </c>
      <c r="S1072" s="24">
        <f>MAX(0,Q1072*(1+inputs!$B$33)-MAX(0,inputs!$B$31*(R1072-inputs!$B$30)))</f>
        <v>41315.965162212895</v>
      </c>
      <c r="T1072" s="19">
        <f>$H1072+(INT(COLUMN(T$1)/2) - 5) * ($A1072-$H1072)/9</f>
        <v>68333.333333333343</v>
      </c>
      <c r="U1072" s="24">
        <f>MAX(0,S1072*(1+inputs!$B$33)-MAX(0,inputs!$B$31*(T1072-inputs!$B$30)))</f>
        <v>37602.264639646084</v>
      </c>
      <c r="V1072" s="19">
        <f>$H1072+(INT(COLUMN(V$1)/2) - 5) * ($A1072-$H1072)/9</f>
        <v>78000</v>
      </c>
      <c r="W1072" s="24">
        <f>MAX(0,U1072*(1+inputs!$B$33)-MAX(0,inputs!$B$31*(V1072-inputs!$B$30)))</f>
        <v>32962.858609240771</v>
      </c>
      <c r="X1072" s="19">
        <f>$H1072+(INT(COLUMN(X$1)/2) - 5) * ($A1072-$H1072)/9</f>
        <v>87666.666666666672</v>
      </c>
      <c r="Y1072" s="24">
        <f>MAX(0,W1072*(1+inputs!$B$33)-MAX(0,inputs!$B$31*(X1072-inputs!$B$30)))</f>
        <v>27383.861488379378</v>
      </c>
      <c r="Z1072" s="19">
        <f>IF(inputs!$B$27="YES",MAX(0,inputs!$B$31*(X1072-inputs!$B$30)),0)</f>
        <v>0</v>
      </c>
      <c r="AA1072" s="3">
        <f t="shared" si="69"/>
        <v>40398.25</v>
      </c>
      <c r="AB1072" s="1">
        <f t="shared" si="70"/>
        <v>0.62</v>
      </c>
      <c r="AC1072" s="8">
        <f t="shared" si="67"/>
        <v>66601.75</v>
      </c>
    </row>
    <row r="1073" spans="1:29" x14ac:dyDescent="0.2">
      <c r="A1073" s="11">
        <f t="shared" si="68"/>
        <v>107100</v>
      </c>
      <c r="B1073" s="15">
        <f>inputs!$C$3-MAX(0,MIN((calculations!A1073-inputs!$B$8)*0.5,inputs!$C$3))+IF(AND(inputs!$B$23="YES",A1073&lt;=inputs!$B$25),inputs!$B$24,0)</f>
        <v>9020</v>
      </c>
      <c r="C1073" s="15">
        <f>MAX(0,MIN(A1073-B1073,inputs!$C$4)*inputs!$B$3)</f>
        <v>7540</v>
      </c>
      <c r="D1073" s="16">
        <f>MAX(0,(MIN(A1073,inputs!$C$5)-(inputs!$C$4+B1073))*inputs!$B$4)</f>
        <v>24152</v>
      </c>
      <c r="E1073" s="16">
        <f>MAX(0, (calculations!A1073-inputs!$C$5)*inputs!$B$5)</f>
        <v>0</v>
      </c>
      <c r="F1073" s="19">
        <f>MAX(0,inputs!$B$13*(MIN(calculations!A1073,inputs!$C$14)-inputs!$C$13))+MAX(0,inputs!$B$14*(calculations!A1073-inputs!$C$14))</f>
        <v>6131.85</v>
      </c>
      <c r="G1073" s="22">
        <f>MAX(MIN((calculations!A1073-inputs!$B$21)/10000,100%),0) * inputs!$B$18</f>
        <v>2636.4</v>
      </c>
      <c r="H1073" s="24">
        <f>MIN(inputs!$B$32,A1073)</f>
        <v>20000</v>
      </c>
      <c r="I1073" s="24">
        <f>inputs!$B$29*(1+inputs!$B$33)-MAX(0,inputs!$B$31*(H1073-inputs!$B$30))</f>
        <v>46486.999999999993</v>
      </c>
      <c r="J1073" s="19">
        <f>$H1073+(INT(COLUMN(J$1)/2) - 5) * ($A1073-$H1073)/9</f>
        <v>20000</v>
      </c>
      <c r="K1073" s="24">
        <f>MAX(0,I1073*(1+inputs!$B$33)-MAX(0,inputs!$B$31*(J1073-inputs!$B$30)))</f>
        <v>47184.304999999986</v>
      </c>
      <c r="L1073" s="19">
        <f>$H1073+(INT(COLUMN(L$1)/2) - 5) * ($A1073-$H1073)/9</f>
        <v>29677.777777777777</v>
      </c>
      <c r="M1073" s="24">
        <f>MAX(0,K1073*(1+inputs!$B$33)-MAX(0,inputs!$B$31*(L1073-inputs!$B$30)))</f>
        <v>47037.629574999977</v>
      </c>
      <c r="N1073" s="19">
        <f>$H1073+(INT(COLUMN(N$1)/2) - 5) * ($A1073-$H1073)/9</f>
        <v>39355.555555555555</v>
      </c>
      <c r="O1073" s="24">
        <f>MAX(0,M1073*(1+inputs!$B$33)-MAX(0,inputs!$B$31*(N1073-inputs!$B$30)))</f>
        <v>46017.754018624968</v>
      </c>
      <c r="P1073" s="19">
        <f>$H1073+(INT(COLUMN(P$1)/2) - 5) * ($A1073-$H1073)/9</f>
        <v>49033.333333333328</v>
      </c>
      <c r="Q1073" s="24">
        <f>MAX(0,O1073*(1+inputs!$B$33)-MAX(0,inputs!$B$31*(P1073-inputs!$B$30)))</f>
        <v>44111.580328904332</v>
      </c>
      <c r="R1073" s="19">
        <f>$H1073+(INT(COLUMN(R$1)/2) - 5) * ($A1073-$H1073)/9</f>
        <v>58711.111111111109</v>
      </c>
      <c r="S1073" s="24">
        <f>MAX(0,Q1073*(1+inputs!$B$33)-MAX(0,inputs!$B$31*(R1073-inputs!$B$30)))</f>
        <v>41305.814033837894</v>
      </c>
      <c r="T1073" s="19">
        <f>$H1073+(INT(COLUMN(T$1)/2) - 5) * ($A1073-$H1073)/9</f>
        <v>68388.888888888891</v>
      </c>
      <c r="U1073" s="24">
        <f>MAX(0,S1073*(1+inputs!$B$33)-MAX(0,inputs!$B$31*(T1073-inputs!$B$30)))</f>
        <v>37586.961244345453</v>
      </c>
      <c r="V1073" s="19">
        <f>$H1073+(INT(COLUMN(V$1)/2) - 5) * ($A1073-$H1073)/9</f>
        <v>78066.666666666657</v>
      </c>
      <c r="W1073" s="24">
        <f>MAX(0,U1073*(1+inputs!$B$33)-MAX(0,inputs!$B$31*(V1073-inputs!$B$30)))</f>
        <v>32941.325663010633</v>
      </c>
      <c r="X1073" s="19">
        <f>$H1073+(INT(COLUMN(X$1)/2) - 5) * ($A1073-$H1073)/9</f>
        <v>87744.444444444438</v>
      </c>
      <c r="Y1073" s="24">
        <f>MAX(0,W1073*(1+inputs!$B$33)-MAX(0,inputs!$B$31*(X1073-inputs!$B$30)))</f>
        <v>27355.005547955789</v>
      </c>
      <c r="Z1073" s="19">
        <f>IF(inputs!$B$27="YES",MAX(0,inputs!$B$31*(X1073-inputs!$B$30)),0)</f>
        <v>0</v>
      </c>
      <c r="AA1073" s="3">
        <f t="shared" si="69"/>
        <v>40460.25</v>
      </c>
      <c r="AB1073" s="1">
        <f t="shared" si="70"/>
        <v>0.62</v>
      </c>
      <c r="AC1073" s="8">
        <f t="shared" si="67"/>
        <v>66639.75</v>
      </c>
    </row>
    <row r="1074" spans="1:29" x14ac:dyDescent="0.2">
      <c r="A1074" s="11">
        <f t="shared" si="68"/>
        <v>107200</v>
      </c>
      <c r="B1074" s="15">
        <f>inputs!$C$3-MAX(0,MIN((calculations!A1074-inputs!$B$8)*0.5,inputs!$C$3))+IF(AND(inputs!$B$23="YES",A1074&lt;=inputs!$B$25),inputs!$B$24,0)</f>
        <v>8970</v>
      </c>
      <c r="C1074" s="15">
        <f>MAX(0,MIN(A1074-B1074,inputs!$C$4)*inputs!$B$3)</f>
        <v>7540</v>
      </c>
      <c r="D1074" s="16">
        <f>MAX(0,(MIN(A1074,inputs!$C$5)-(inputs!$C$4+B1074))*inputs!$B$4)</f>
        <v>24212</v>
      </c>
      <c r="E1074" s="16">
        <f>MAX(0, (calculations!A1074-inputs!$C$5)*inputs!$B$5)</f>
        <v>0</v>
      </c>
      <c r="F1074" s="19">
        <f>MAX(0,inputs!$B$13*(MIN(calculations!A1074,inputs!$C$14)-inputs!$C$13))+MAX(0,inputs!$B$14*(calculations!A1074-inputs!$C$14))</f>
        <v>6133.85</v>
      </c>
      <c r="G1074" s="22">
        <f>MAX(MIN((calculations!A1074-inputs!$B$21)/10000,100%),0) * inputs!$B$18</f>
        <v>2636.4</v>
      </c>
      <c r="H1074" s="24">
        <f>MIN(inputs!$B$32,A1074)</f>
        <v>20000</v>
      </c>
      <c r="I1074" s="24">
        <f>inputs!$B$29*(1+inputs!$B$33)-MAX(0,inputs!$B$31*(H1074-inputs!$B$30))</f>
        <v>46486.999999999993</v>
      </c>
      <c r="J1074" s="19">
        <f>$H1074+(INT(COLUMN(J$1)/2) - 5) * ($A1074-$H1074)/9</f>
        <v>20000</v>
      </c>
      <c r="K1074" s="24">
        <f>MAX(0,I1074*(1+inputs!$B$33)-MAX(0,inputs!$B$31*(J1074-inputs!$B$30)))</f>
        <v>47184.304999999986</v>
      </c>
      <c r="L1074" s="19">
        <f>$H1074+(INT(COLUMN(L$1)/2) - 5) * ($A1074-$H1074)/9</f>
        <v>29688.888888888891</v>
      </c>
      <c r="M1074" s="24">
        <f>MAX(0,K1074*(1+inputs!$B$33)-MAX(0,inputs!$B$31*(L1074-inputs!$B$30)))</f>
        <v>47036.629574999977</v>
      </c>
      <c r="N1074" s="19">
        <f>$H1074+(INT(COLUMN(N$1)/2) - 5) * ($A1074-$H1074)/9</f>
        <v>39377.777777777781</v>
      </c>
      <c r="O1074" s="24">
        <f>MAX(0,M1074*(1+inputs!$B$33)-MAX(0,inputs!$B$31*(N1074-inputs!$B$30)))</f>
        <v>46014.739018624969</v>
      </c>
      <c r="P1074" s="19">
        <f>$H1074+(INT(COLUMN(P$1)/2) - 5) * ($A1074-$H1074)/9</f>
        <v>49066.666666666672</v>
      </c>
      <c r="Q1074" s="24">
        <f>MAX(0,O1074*(1+inputs!$B$33)-MAX(0,inputs!$B$31*(P1074-inputs!$B$30)))</f>
        <v>44105.520103904339</v>
      </c>
      <c r="R1074" s="19">
        <f>$H1074+(INT(COLUMN(R$1)/2) - 5) * ($A1074-$H1074)/9</f>
        <v>58755.555555555555</v>
      </c>
      <c r="S1074" s="24">
        <f>MAX(0,Q1074*(1+inputs!$B$33)-MAX(0,inputs!$B$31*(R1074-inputs!$B$30)))</f>
        <v>41295.662905462894</v>
      </c>
      <c r="T1074" s="19">
        <f>$H1074+(INT(COLUMN(T$1)/2) - 5) * ($A1074-$H1074)/9</f>
        <v>68444.444444444438</v>
      </c>
      <c r="U1074" s="24">
        <f>MAX(0,S1074*(1+inputs!$B$33)-MAX(0,inputs!$B$31*(T1074-inputs!$B$30)))</f>
        <v>37571.65784904483</v>
      </c>
      <c r="V1074" s="19">
        <f>$H1074+(INT(COLUMN(V$1)/2) - 5) * ($A1074-$H1074)/9</f>
        <v>78133.333333333343</v>
      </c>
      <c r="W1074" s="24">
        <f>MAX(0,U1074*(1+inputs!$B$33)-MAX(0,inputs!$B$31*(V1074-inputs!$B$30)))</f>
        <v>32919.792716780496</v>
      </c>
      <c r="X1074" s="19">
        <f>$H1074+(INT(COLUMN(X$1)/2) - 5) * ($A1074-$H1074)/9</f>
        <v>87822.222222222219</v>
      </c>
      <c r="Y1074" s="24">
        <f>MAX(0,W1074*(1+inputs!$B$33)-MAX(0,inputs!$B$31*(X1074-inputs!$B$30)))</f>
        <v>27326.149607532203</v>
      </c>
      <c r="Z1074" s="19">
        <f>IF(inputs!$B$27="YES",MAX(0,inputs!$B$31*(X1074-inputs!$B$30)),0)</f>
        <v>0</v>
      </c>
      <c r="AA1074" s="3">
        <f t="shared" si="69"/>
        <v>40522.25</v>
      </c>
      <c r="AB1074" s="1">
        <f t="shared" si="70"/>
        <v>0.62</v>
      </c>
      <c r="AC1074" s="8">
        <f t="shared" si="67"/>
        <v>66677.75</v>
      </c>
    </row>
    <row r="1075" spans="1:29" x14ac:dyDescent="0.2">
      <c r="A1075" s="11">
        <f t="shared" si="68"/>
        <v>107300</v>
      </c>
      <c r="B1075" s="15">
        <f>inputs!$C$3-MAX(0,MIN((calculations!A1075-inputs!$B$8)*0.5,inputs!$C$3))+IF(AND(inputs!$B$23="YES",A1075&lt;=inputs!$B$25),inputs!$B$24,0)</f>
        <v>8920</v>
      </c>
      <c r="C1075" s="15">
        <f>MAX(0,MIN(A1075-B1075,inputs!$C$4)*inputs!$B$3)</f>
        <v>7540</v>
      </c>
      <c r="D1075" s="16">
        <f>MAX(0,(MIN(A1075,inputs!$C$5)-(inputs!$C$4+B1075))*inputs!$B$4)</f>
        <v>24272</v>
      </c>
      <c r="E1075" s="16">
        <f>MAX(0, (calculations!A1075-inputs!$C$5)*inputs!$B$5)</f>
        <v>0</v>
      </c>
      <c r="F1075" s="19">
        <f>MAX(0,inputs!$B$13*(MIN(calculations!A1075,inputs!$C$14)-inputs!$C$13))+MAX(0,inputs!$B$14*(calculations!A1075-inputs!$C$14))</f>
        <v>6135.85</v>
      </c>
      <c r="G1075" s="22">
        <f>MAX(MIN((calculations!A1075-inputs!$B$21)/10000,100%),0) * inputs!$B$18</f>
        <v>2636.4</v>
      </c>
      <c r="H1075" s="24">
        <f>MIN(inputs!$B$32,A1075)</f>
        <v>20000</v>
      </c>
      <c r="I1075" s="24">
        <f>inputs!$B$29*(1+inputs!$B$33)-MAX(0,inputs!$B$31*(H1075-inputs!$B$30))</f>
        <v>46486.999999999993</v>
      </c>
      <c r="J1075" s="19">
        <f>$H1075+(INT(COLUMN(J$1)/2) - 5) * ($A1075-$H1075)/9</f>
        <v>20000</v>
      </c>
      <c r="K1075" s="24">
        <f>MAX(0,I1075*(1+inputs!$B$33)-MAX(0,inputs!$B$31*(J1075-inputs!$B$30)))</f>
        <v>47184.304999999986</v>
      </c>
      <c r="L1075" s="19">
        <f>$H1075+(INT(COLUMN(L$1)/2) - 5) * ($A1075-$H1075)/9</f>
        <v>29700</v>
      </c>
      <c r="M1075" s="24">
        <f>MAX(0,K1075*(1+inputs!$B$33)-MAX(0,inputs!$B$31*(L1075-inputs!$B$30)))</f>
        <v>47035.629574999977</v>
      </c>
      <c r="N1075" s="19">
        <f>$H1075+(INT(COLUMN(N$1)/2) - 5) * ($A1075-$H1075)/9</f>
        <v>39400</v>
      </c>
      <c r="O1075" s="24">
        <f>MAX(0,M1075*(1+inputs!$B$33)-MAX(0,inputs!$B$31*(N1075-inputs!$B$30)))</f>
        <v>46011.724018624969</v>
      </c>
      <c r="P1075" s="19">
        <f>$H1075+(INT(COLUMN(P$1)/2) - 5) * ($A1075-$H1075)/9</f>
        <v>49100</v>
      </c>
      <c r="Q1075" s="24">
        <f>MAX(0,O1075*(1+inputs!$B$33)-MAX(0,inputs!$B$31*(P1075-inputs!$B$30)))</f>
        <v>44099.459878904338</v>
      </c>
      <c r="R1075" s="19">
        <f>$H1075+(INT(COLUMN(R$1)/2) - 5) * ($A1075-$H1075)/9</f>
        <v>58800</v>
      </c>
      <c r="S1075" s="24">
        <f>MAX(0,Q1075*(1+inputs!$B$33)-MAX(0,inputs!$B$31*(R1075-inputs!$B$30)))</f>
        <v>41285.511777087893</v>
      </c>
      <c r="T1075" s="19">
        <f>$H1075+(INT(COLUMN(T$1)/2) - 5) * ($A1075-$H1075)/9</f>
        <v>68500</v>
      </c>
      <c r="U1075" s="24">
        <f>MAX(0,S1075*(1+inputs!$B$33)-MAX(0,inputs!$B$31*(T1075-inputs!$B$30)))</f>
        <v>37556.354453744207</v>
      </c>
      <c r="V1075" s="19">
        <f>$H1075+(INT(COLUMN(V$1)/2) - 5) * ($A1075-$H1075)/9</f>
        <v>78200</v>
      </c>
      <c r="W1075" s="24">
        <f>MAX(0,U1075*(1+inputs!$B$33)-MAX(0,inputs!$B$31*(V1075-inputs!$B$30)))</f>
        <v>32898.259770550365</v>
      </c>
      <c r="X1075" s="19">
        <f>$H1075+(INT(COLUMN(X$1)/2) - 5) * ($A1075-$H1075)/9</f>
        <v>87900</v>
      </c>
      <c r="Y1075" s="24">
        <f>MAX(0,W1075*(1+inputs!$B$33)-MAX(0,inputs!$B$31*(X1075-inputs!$B$30)))</f>
        <v>27297.293667108617</v>
      </c>
      <c r="Z1075" s="19">
        <f>IF(inputs!$B$27="YES",MAX(0,inputs!$B$31*(X1075-inputs!$B$30)),0)</f>
        <v>0</v>
      </c>
      <c r="AA1075" s="3">
        <f t="shared" si="69"/>
        <v>40584.25</v>
      </c>
      <c r="AB1075" s="1">
        <f t="shared" si="70"/>
        <v>0.62</v>
      </c>
      <c r="AC1075" s="8">
        <f t="shared" si="67"/>
        <v>66715.75</v>
      </c>
    </row>
    <row r="1076" spans="1:29" x14ac:dyDescent="0.2">
      <c r="A1076" s="11">
        <f t="shared" si="68"/>
        <v>107400</v>
      </c>
      <c r="B1076" s="15">
        <f>inputs!$C$3-MAX(0,MIN((calculations!A1076-inputs!$B$8)*0.5,inputs!$C$3))+IF(AND(inputs!$B$23="YES",A1076&lt;=inputs!$B$25),inputs!$B$24,0)</f>
        <v>8870</v>
      </c>
      <c r="C1076" s="15">
        <f>MAX(0,MIN(A1076-B1076,inputs!$C$4)*inputs!$B$3)</f>
        <v>7540</v>
      </c>
      <c r="D1076" s="16">
        <f>MAX(0,(MIN(A1076,inputs!$C$5)-(inputs!$C$4+B1076))*inputs!$B$4)</f>
        <v>24332</v>
      </c>
      <c r="E1076" s="16">
        <f>MAX(0, (calculations!A1076-inputs!$C$5)*inputs!$B$5)</f>
        <v>0</v>
      </c>
      <c r="F1076" s="19">
        <f>MAX(0,inputs!$B$13*(MIN(calculations!A1076,inputs!$C$14)-inputs!$C$13))+MAX(0,inputs!$B$14*(calculations!A1076-inputs!$C$14))</f>
        <v>6137.85</v>
      </c>
      <c r="G1076" s="22">
        <f>MAX(MIN((calculations!A1076-inputs!$B$21)/10000,100%),0) * inputs!$B$18</f>
        <v>2636.4</v>
      </c>
      <c r="H1076" s="24">
        <f>MIN(inputs!$B$32,A1076)</f>
        <v>20000</v>
      </c>
      <c r="I1076" s="24">
        <f>inputs!$B$29*(1+inputs!$B$33)-MAX(0,inputs!$B$31*(H1076-inputs!$B$30))</f>
        <v>46486.999999999993</v>
      </c>
      <c r="J1076" s="19">
        <f>$H1076+(INT(COLUMN(J$1)/2) - 5) * ($A1076-$H1076)/9</f>
        <v>20000</v>
      </c>
      <c r="K1076" s="24">
        <f>MAX(0,I1076*(1+inputs!$B$33)-MAX(0,inputs!$B$31*(J1076-inputs!$B$30)))</f>
        <v>47184.304999999986</v>
      </c>
      <c r="L1076" s="19">
        <f>$H1076+(INT(COLUMN(L$1)/2) - 5) * ($A1076-$H1076)/9</f>
        <v>29711.111111111109</v>
      </c>
      <c r="M1076" s="24">
        <f>MAX(0,K1076*(1+inputs!$B$33)-MAX(0,inputs!$B$31*(L1076-inputs!$B$30)))</f>
        <v>47034.629574999977</v>
      </c>
      <c r="N1076" s="19">
        <f>$H1076+(INT(COLUMN(N$1)/2) - 5) * ($A1076-$H1076)/9</f>
        <v>39422.222222222219</v>
      </c>
      <c r="O1076" s="24">
        <f>MAX(0,M1076*(1+inputs!$B$33)-MAX(0,inputs!$B$31*(N1076-inputs!$B$30)))</f>
        <v>46008.70901862497</v>
      </c>
      <c r="P1076" s="19">
        <f>$H1076+(INT(COLUMN(P$1)/2) - 5) * ($A1076-$H1076)/9</f>
        <v>49133.333333333328</v>
      </c>
      <c r="Q1076" s="24">
        <f>MAX(0,O1076*(1+inputs!$B$33)-MAX(0,inputs!$B$31*(P1076-inputs!$B$30)))</f>
        <v>44093.399653904336</v>
      </c>
      <c r="R1076" s="19">
        <f>$H1076+(INT(COLUMN(R$1)/2) - 5) * ($A1076-$H1076)/9</f>
        <v>58844.444444444445</v>
      </c>
      <c r="S1076" s="24">
        <f>MAX(0,Q1076*(1+inputs!$B$33)-MAX(0,inputs!$B$31*(R1076-inputs!$B$30)))</f>
        <v>41275.360648712893</v>
      </c>
      <c r="T1076" s="19">
        <f>$H1076+(INT(COLUMN(T$1)/2) - 5) * ($A1076-$H1076)/9</f>
        <v>68555.555555555562</v>
      </c>
      <c r="U1076" s="24">
        <f>MAX(0,S1076*(1+inputs!$B$33)-MAX(0,inputs!$B$31*(T1076-inputs!$B$30)))</f>
        <v>37541.051058443583</v>
      </c>
      <c r="V1076" s="19">
        <f>$H1076+(INT(COLUMN(V$1)/2) - 5) * ($A1076-$H1076)/9</f>
        <v>78266.666666666657</v>
      </c>
      <c r="W1076" s="24">
        <f>MAX(0,U1076*(1+inputs!$B$33)-MAX(0,inputs!$B$31*(V1076-inputs!$B$30)))</f>
        <v>32876.726824320242</v>
      </c>
      <c r="X1076" s="19">
        <f>$H1076+(INT(COLUMN(X$1)/2) - 5) * ($A1076-$H1076)/9</f>
        <v>87977.777777777781</v>
      </c>
      <c r="Y1076" s="24">
        <f>MAX(0,W1076*(1+inputs!$B$33)-MAX(0,inputs!$B$31*(X1076-inputs!$B$30)))</f>
        <v>27268.437726685042</v>
      </c>
      <c r="Z1076" s="19">
        <f>IF(inputs!$B$27="YES",MAX(0,inputs!$B$31*(X1076-inputs!$B$30)),0)</f>
        <v>0</v>
      </c>
      <c r="AA1076" s="3">
        <f t="shared" si="69"/>
        <v>40646.25</v>
      </c>
      <c r="AB1076" s="1">
        <f t="shared" si="70"/>
        <v>0.62</v>
      </c>
      <c r="AC1076" s="8">
        <f t="shared" si="67"/>
        <v>66753.75</v>
      </c>
    </row>
    <row r="1077" spans="1:29" x14ac:dyDescent="0.2">
      <c r="A1077" s="11">
        <f t="shared" si="68"/>
        <v>107500</v>
      </c>
      <c r="B1077" s="15">
        <f>inputs!$C$3-MAX(0,MIN((calculations!A1077-inputs!$B$8)*0.5,inputs!$C$3))+IF(AND(inputs!$B$23="YES",A1077&lt;=inputs!$B$25),inputs!$B$24,0)</f>
        <v>8820</v>
      </c>
      <c r="C1077" s="15">
        <f>MAX(0,MIN(A1077-B1077,inputs!$C$4)*inputs!$B$3)</f>
        <v>7540</v>
      </c>
      <c r="D1077" s="16">
        <f>MAX(0,(MIN(A1077,inputs!$C$5)-(inputs!$C$4+B1077))*inputs!$B$4)</f>
        <v>24392</v>
      </c>
      <c r="E1077" s="16">
        <f>MAX(0, (calculations!A1077-inputs!$C$5)*inputs!$B$5)</f>
        <v>0</v>
      </c>
      <c r="F1077" s="19">
        <f>MAX(0,inputs!$B$13*(MIN(calculations!A1077,inputs!$C$14)-inputs!$C$13))+MAX(0,inputs!$B$14*(calculations!A1077-inputs!$C$14))</f>
        <v>6139.85</v>
      </c>
      <c r="G1077" s="22">
        <f>MAX(MIN((calculations!A1077-inputs!$B$21)/10000,100%),0) * inputs!$B$18</f>
        <v>2636.4</v>
      </c>
      <c r="H1077" s="24">
        <f>MIN(inputs!$B$32,A1077)</f>
        <v>20000</v>
      </c>
      <c r="I1077" s="24">
        <f>inputs!$B$29*(1+inputs!$B$33)-MAX(0,inputs!$B$31*(H1077-inputs!$B$30))</f>
        <v>46486.999999999993</v>
      </c>
      <c r="J1077" s="19">
        <f>$H1077+(INT(COLUMN(J$1)/2) - 5) * ($A1077-$H1077)/9</f>
        <v>20000</v>
      </c>
      <c r="K1077" s="24">
        <f>MAX(0,I1077*(1+inputs!$B$33)-MAX(0,inputs!$B$31*(J1077-inputs!$B$30)))</f>
        <v>47184.304999999986</v>
      </c>
      <c r="L1077" s="19">
        <f>$H1077+(INT(COLUMN(L$1)/2) - 5) * ($A1077-$H1077)/9</f>
        <v>29722.222222222223</v>
      </c>
      <c r="M1077" s="24">
        <f>MAX(0,K1077*(1+inputs!$B$33)-MAX(0,inputs!$B$31*(L1077-inputs!$B$30)))</f>
        <v>47033.629574999977</v>
      </c>
      <c r="N1077" s="19">
        <f>$H1077+(INT(COLUMN(N$1)/2) - 5) * ($A1077-$H1077)/9</f>
        <v>39444.444444444445</v>
      </c>
      <c r="O1077" s="24">
        <f>MAX(0,M1077*(1+inputs!$B$33)-MAX(0,inputs!$B$31*(N1077-inputs!$B$30)))</f>
        <v>46005.69401862497</v>
      </c>
      <c r="P1077" s="19">
        <f>$H1077+(INT(COLUMN(P$1)/2) - 5) * ($A1077-$H1077)/9</f>
        <v>49166.666666666672</v>
      </c>
      <c r="Q1077" s="24">
        <f>MAX(0,O1077*(1+inputs!$B$33)-MAX(0,inputs!$B$31*(P1077-inputs!$B$30)))</f>
        <v>44087.339428904335</v>
      </c>
      <c r="R1077" s="19">
        <f>$H1077+(INT(COLUMN(R$1)/2) - 5) * ($A1077-$H1077)/9</f>
        <v>58888.888888888891</v>
      </c>
      <c r="S1077" s="24">
        <f>MAX(0,Q1077*(1+inputs!$B$33)-MAX(0,inputs!$B$31*(R1077-inputs!$B$30)))</f>
        <v>41265.209520337892</v>
      </c>
      <c r="T1077" s="19">
        <f>$H1077+(INT(COLUMN(T$1)/2) - 5) * ($A1077-$H1077)/9</f>
        <v>68611.111111111109</v>
      </c>
      <c r="U1077" s="24">
        <f>MAX(0,S1077*(1+inputs!$B$33)-MAX(0,inputs!$B$31*(T1077-inputs!$B$30)))</f>
        <v>37525.747663142953</v>
      </c>
      <c r="V1077" s="19">
        <f>$H1077+(INT(COLUMN(V$1)/2) - 5) * ($A1077-$H1077)/9</f>
        <v>78333.333333333343</v>
      </c>
      <c r="W1077" s="24">
        <f>MAX(0,U1077*(1+inputs!$B$33)-MAX(0,inputs!$B$31*(V1077-inputs!$B$30)))</f>
        <v>32855.193878090089</v>
      </c>
      <c r="X1077" s="19">
        <f>$H1077+(INT(COLUMN(X$1)/2) - 5) * ($A1077-$H1077)/9</f>
        <v>88055.555555555562</v>
      </c>
      <c r="Y1077" s="24">
        <f>MAX(0,W1077*(1+inputs!$B$33)-MAX(0,inputs!$B$31*(X1077-inputs!$B$30)))</f>
        <v>27239.581786261435</v>
      </c>
      <c r="Z1077" s="19">
        <f>IF(inputs!$B$27="YES",MAX(0,inputs!$B$31*(X1077-inputs!$B$30)),0)</f>
        <v>0</v>
      </c>
      <c r="AA1077" s="3">
        <f t="shared" si="69"/>
        <v>40708.25</v>
      </c>
      <c r="AB1077" s="1">
        <f t="shared" si="70"/>
        <v>0.62</v>
      </c>
      <c r="AC1077" s="8">
        <f t="shared" si="67"/>
        <v>66791.75</v>
      </c>
    </row>
    <row r="1078" spans="1:29" x14ac:dyDescent="0.2">
      <c r="A1078" s="11">
        <f t="shared" si="68"/>
        <v>107600</v>
      </c>
      <c r="B1078" s="15">
        <f>inputs!$C$3-MAX(0,MIN((calculations!A1078-inputs!$B$8)*0.5,inputs!$C$3))+IF(AND(inputs!$B$23="YES",A1078&lt;=inputs!$B$25),inputs!$B$24,0)</f>
        <v>8770</v>
      </c>
      <c r="C1078" s="15">
        <f>MAX(0,MIN(A1078-B1078,inputs!$C$4)*inputs!$B$3)</f>
        <v>7540</v>
      </c>
      <c r="D1078" s="16">
        <f>MAX(0,(MIN(A1078,inputs!$C$5)-(inputs!$C$4+B1078))*inputs!$B$4)</f>
        <v>24452</v>
      </c>
      <c r="E1078" s="16">
        <f>MAX(0, (calculations!A1078-inputs!$C$5)*inputs!$B$5)</f>
        <v>0</v>
      </c>
      <c r="F1078" s="19">
        <f>MAX(0,inputs!$B$13*(MIN(calculations!A1078,inputs!$C$14)-inputs!$C$13))+MAX(0,inputs!$B$14*(calculations!A1078-inputs!$C$14))</f>
        <v>6141.85</v>
      </c>
      <c r="G1078" s="22">
        <f>MAX(MIN((calculations!A1078-inputs!$B$21)/10000,100%),0) * inputs!$B$18</f>
        <v>2636.4</v>
      </c>
      <c r="H1078" s="24">
        <f>MIN(inputs!$B$32,A1078)</f>
        <v>20000</v>
      </c>
      <c r="I1078" s="24">
        <f>inputs!$B$29*(1+inputs!$B$33)-MAX(0,inputs!$B$31*(H1078-inputs!$B$30))</f>
        <v>46486.999999999993</v>
      </c>
      <c r="J1078" s="19">
        <f>$H1078+(INT(COLUMN(J$1)/2) - 5) * ($A1078-$H1078)/9</f>
        <v>20000</v>
      </c>
      <c r="K1078" s="24">
        <f>MAX(0,I1078*(1+inputs!$B$33)-MAX(0,inputs!$B$31*(J1078-inputs!$B$30)))</f>
        <v>47184.304999999986</v>
      </c>
      <c r="L1078" s="19">
        <f>$H1078+(INT(COLUMN(L$1)/2) - 5) * ($A1078-$H1078)/9</f>
        <v>29733.333333333336</v>
      </c>
      <c r="M1078" s="24">
        <f>MAX(0,K1078*(1+inputs!$B$33)-MAX(0,inputs!$B$31*(L1078-inputs!$B$30)))</f>
        <v>47032.629574999977</v>
      </c>
      <c r="N1078" s="19">
        <f>$H1078+(INT(COLUMN(N$1)/2) - 5) * ($A1078-$H1078)/9</f>
        <v>39466.666666666672</v>
      </c>
      <c r="O1078" s="24">
        <f>MAX(0,M1078*(1+inputs!$B$33)-MAX(0,inputs!$B$31*(N1078-inputs!$B$30)))</f>
        <v>46002.679018624971</v>
      </c>
      <c r="P1078" s="19">
        <f>$H1078+(INT(COLUMN(P$1)/2) - 5) * ($A1078-$H1078)/9</f>
        <v>49200</v>
      </c>
      <c r="Q1078" s="24">
        <f>MAX(0,O1078*(1+inputs!$B$33)-MAX(0,inputs!$B$31*(P1078-inputs!$B$30)))</f>
        <v>44081.279203904342</v>
      </c>
      <c r="R1078" s="19">
        <f>$H1078+(INT(COLUMN(R$1)/2) - 5) * ($A1078-$H1078)/9</f>
        <v>58933.333333333336</v>
      </c>
      <c r="S1078" s="24">
        <f>MAX(0,Q1078*(1+inputs!$B$33)-MAX(0,inputs!$B$31*(R1078-inputs!$B$30)))</f>
        <v>41255.058391962899</v>
      </c>
      <c r="T1078" s="19">
        <f>$H1078+(INT(COLUMN(T$1)/2) - 5) * ($A1078-$H1078)/9</f>
        <v>68666.666666666657</v>
      </c>
      <c r="U1078" s="24">
        <f>MAX(0,S1078*(1+inputs!$B$33)-MAX(0,inputs!$B$31*(T1078-inputs!$B$30)))</f>
        <v>37510.444267842337</v>
      </c>
      <c r="V1078" s="19">
        <f>$H1078+(INT(COLUMN(V$1)/2) - 5) * ($A1078-$H1078)/9</f>
        <v>78400</v>
      </c>
      <c r="W1078" s="24">
        <f>MAX(0,U1078*(1+inputs!$B$33)-MAX(0,inputs!$B$31*(V1078-inputs!$B$30)))</f>
        <v>32833.660931859966</v>
      </c>
      <c r="X1078" s="19">
        <f>$H1078+(INT(COLUMN(X$1)/2) - 5) * ($A1078-$H1078)/9</f>
        <v>88133.333333333328</v>
      </c>
      <c r="Y1078" s="24">
        <f>MAX(0,W1078*(1+inputs!$B$33)-MAX(0,inputs!$B$31*(X1078-inputs!$B$30)))</f>
        <v>27210.72584583786</v>
      </c>
      <c r="Z1078" s="19">
        <f>IF(inputs!$B$27="YES",MAX(0,inputs!$B$31*(X1078-inputs!$B$30)),0)</f>
        <v>0</v>
      </c>
      <c r="AA1078" s="3">
        <f t="shared" si="69"/>
        <v>40770.25</v>
      </c>
      <c r="AB1078" s="1">
        <f t="shared" si="70"/>
        <v>0.62</v>
      </c>
      <c r="AC1078" s="8">
        <f t="shared" si="67"/>
        <v>66829.75</v>
      </c>
    </row>
    <row r="1079" spans="1:29" x14ac:dyDescent="0.2">
      <c r="A1079" s="11">
        <f t="shared" si="68"/>
        <v>107700</v>
      </c>
      <c r="B1079" s="15">
        <f>inputs!$C$3-MAX(0,MIN((calculations!A1079-inputs!$B$8)*0.5,inputs!$C$3))+IF(AND(inputs!$B$23="YES",A1079&lt;=inputs!$B$25),inputs!$B$24,0)</f>
        <v>8720</v>
      </c>
      <c r="C1079" s="15">
        <f>MAX(0,MIN(A1079-B1079,inputs!$C$4)*inputs!$B$3)</f>
        <v>7540</v>
      </c>
      <c r="D1079" s="16">
        <f>MAX(0,(MIN(A1079,inputs!$C$5)-(inputs!$C$4+B1079))*inputs!$B$4)</f>
        <v>24512</v>
      </c>
      <c r="E1079" s="16">
        <f>MAX(0, (calculations!A1079-inputs!$C$5)*inputs!$B$5)</f>
        <v>0</v>
      </c>
      <c r="F1079" s="19">
        <f>MAX(0,inputs!$B$13*(MIN(calculations!A1079,inputs!$C$14)-inputs!$C$13))+MAX(0,inputs!$B$14*(calculations!A1079-inputs!$C$14))</f>
        <v>6143.85</v>
      </c>
      <c r="G1079" s="22">
        <f>MAX(MIN((calculations!A1079-inputs!$B$21)/10000,100%),0) * inputs!$B$18</f>
        <v>2636.4</v>
      </c>
      <c r="H1079" s="24">
        <f>MIN(inputs!$B$32,A1079)</f>
        <v>20000</v>
      </c>
      <c r="I1079" s="24">
        <f>inputs!$B$29*(1+inputs!$B$33)-MAX(0,inputs!$B$31*(H1079-inputs!$B$30))</f>
        <v>46486.999999999993</v>
      </c>
      <c r="J1079" s="19">
        <f>$H1079+(INT(COLUMN(J$1)/2) - 5) * ($A1079-$H1079)/9</f>
        <v>20000</v>
      </c>
      <c r="K1079" s="24">
        <f>MAX(0,I1079*(1+inputs!$B$33)-MAX(0,inputs!$B$31*(J1079-inputs!$B$30)))</f>
        <v>47184.304999999986</v>
      </c>
      <c r="L1079" s="19">
        <f>$H1079+(INT(COLUMN(L$1)/2) - 5) * ($A1079-$H1079)/9</f>
        <v>29744.444444444445</v>
      </c>
      <c r="M1079" s="24">
        <f>MAX(0,K1079*(1+inputs!$B$33)-MAX(0,inputs!$B$31*(L1079-inputs!$B$30)))</f>
        <v>47031.629574999977</v>
      </c>
      <c r="N1079" s="19">
        <f>$H1079+(INT(COLUMN(N$1)/2) - 5) * ($A1079-$H1079)/9</f>
        <v>39488.888888888891</v>
      </c>
      <c r="O1079" s="24">
        <f>MAX(0,M1079*(1+inputs!$B$33)-MAX(0,inputs!$B$31*(N1079-inputs!$B$30)))</f>
        <v>45999.664018624972</v>
      </c>
      <c r="P1079" s="19">
        <f>$H1079+(INT(COLUMN(P$1)/2) - 5) * ($A1079-$H1079)/9</f>
        <v>49233.333333333328</v>
      </c>
      <c r="Q1079" s="24">
        <f>MAX(0,O1079*(1+inputs!$B$33)-MAX(0,inputs!$B$31*(P1079-inputs!$B$30)))</f>
        <v>44075.21897890434</v>
      </c>
      <c r="R1079" s="19">
        <f>$H1079+(INT(COLUMN(R$1)/2) - 5) * ($A1079-$H1079)/9</f>
        <v>58977.777777777781</v>
      </c>
      <c r="S1079" s="24">
        <f>MAX(0,Q1079*(1+inputs!$B$33)-MAX(0,inputs!$B$31*(R1079-inputs!$B$30)))</f>
        <v>41244.907263587898</v>
      </c>
      <c r="T1079" s="19">
        <f>$H1079+(INT(COLUMN(T$1)/2) - 5) * ($A1079-$H1079)/9</f>
        <v>68722.222222222219</v>
      </c>
      <c r="U1079" s="24">
        <f>MAX(0,S1079*(1+inputs!$B$33)-MAX(0,inputs!$B$31*(T1079-inputs!$B$30)))</f>
        <v>37495.140872541713</v>
      </c>
      <c r="V1079" s="19">
        <f>$H1079+(INT(COLUMN(V$1)/2) - 5) * ($A1079-$H1079)/9</f>
        <v>78466.666666666657</v>
      </c>
      <c r="W1079" s="24">
        <f>MAX(0,U1079*(1+inputs!$B$33)-MAX(0,inputs!$B$31*(V1079-inputs!$B$30)))</f>
        <v>32812.127985629835</v>
      </c>
      <c r="X1079" s="19">
        <f>$H1079+(INT(COLUMN(X$1)/2) - 5) * ($A1079-$H1079)/9</f>
        <v>88211.111111111109</v>
      </c>
      <c r="Y1079" s="24">
        <f>MAX(0,W1079*(1+inputs!$B$33)-MAX(0,inputs!$B$31*(X1079-inputs!$B$30)))</f>
        <v>27181.869905414282</v>
      </c>
      <c r="Z1079" s="19">
        <f>IF(inputs!$B$27="YES",MAX(0,inputs!$B$31*(X1079-inputs!$B$30)),0)</f>
        <v>0</v>
      </c>
      <c r="AA1079" s="3">
        <f t="shared" si="69"/>
        <v>40832.25</v>
      </c>
      <c r="AB1079" s="1">
        <f t="shared" si="70"/>
        <v>0.62</v>
      </c>
      <c r="AC1079" s="8">
        <f t="shared" si="67"/>
        <v>66867.75</v>
      </c>
    </row>
    <row r="1080" spans="1:29" x14ac:dyDescent="0.2">
      <c r="A1080" s="11">
        <f t="shared" si="68"/>
        <v>107800</v>
      </c>
      <c r="B1080" s="15">
        <f>inputs!$C$3-MAX(0,MIN((calculations!A1080-inputs!$B$8)*0.5,inputs!$C$3))+IF(AND(inputs!$B$23="YES",A1080&lt;=inputs!$B$25),inputs!$B$24,0)</f>
        <v>8670</v>
      </c>
      <c r="C1080" s="15">
        <f>MAX(0,MIN(A1080-B1080,inputs!$C$4)*inputs!$B$3)</f>
        <v>7540</v>
      </c>
      <c r="D1080" s="16">
        <f>MAX(0,(MIN(A1080,inputs!$C$5)-(inputs!$C$4+B1080))*inputs!$B$4)</f>
        <v>24572</v>
      </c>
      <c r="E1080" s="16">
        <f>MAX(0, (calculations!A1080-inputs!$C$5)*inputs!$B$5)</f>
        <v>0</v>
      </c>
      <c r="F1080" s="19">
        <f>MAX(0,inputs!$B$13*(MIN(calculations!A1080,inputs!$C$14)-inputs!$C$13))+MAX(0,inputs!$B$14*(calculations!A1080-inputs!$C$14))</f>
        <v>6145.85</v>
      </c>
      <c r="G1080" s="22">
        <f>MAX(MIN((calculations!A1080-inputs!$B$21)/10000,100%),0) * inputs!$B$18</f>
        <v>2636.4</v>
      </c>
      <c r="H1080" s="24">
        <f>MIN(inputs!$B$32,A1080)</f>
        <v>20000</v>
      </c>
      <c r="I1080" s="24">
        <f>inputs!$B$29*(1+inputs!$B$33)-MAX(0,inputs!$B$31*(H1080-inputs!$B$30))</f>
        <v>46486.999999999993</v>
      </c>
      <c r="J1080" s="19">
        <f>$H1080+(INT(COLUMN(J$1)/2) - 5) * ($A1080-$H1080)/9</f>
        <v>20000</v>
      </c>
      <c r="K1080" s="24">
        <f>MAX(0,I1080*(1+inputs!$B$33)-MAX(0,inputs!$B$31*(J1080-inputs!$B$30)))</f>
        <v>47184.304999999986</v>
      </c>
      <c r="L1080" s="19">
        <f>$H1080+(INT(COLUMN(L$1)/2) - 5) * ($A1080-$H1080)/9</f>
        <v>29755.555555555555</v>
      </c>
      <c r="M1080" s="24">
        <f>MAX(0,K1080*(1+inputs!$B$33)-MAX(0,inputs!$B$31*(L1080-inputs!$B$30)))</f>
        <v>47030.629574999977</v>
      </c>
      <c r="N1080" s="19">
        <f>$H1080+(INT(COLUMN(N$1)/2) - 5) * ($A1080-$H1080)/9</f>
        <v>39511.111111111109</v>
      </c>
      <c r="O1080" s="24">
        <f>MAX(0,M1080*(1+inputs!$B$33)-MAX(0,inputs!$B$31*(N1080-inputs!$B$30)))</f>
        <v>45996.649018624972</v>
      </c>
      <c r="P1080" s="19">
        <f>$H1080+(INT(COLUMN(P$1)/2) - 5) * ($A1080-$H1080)/9</f>
        <v>49266.666666666672</v>
      </c>
      <c r="Q1080" s="24">
        <f>MAX(0,O1080*(1+inputs!$B$33)-MAX(0,inputs!$B$31*(P1080-inputs!$B$30)))</f>
        <v>44069.158753904339</v>
      </c>
      <c r="R1080" s="19">
        <f>$H1080+(INT(COLUMN(R$1)/2) - 5) * ($A1080-$H1080)/9</f>
        <v>59022.222222222219</v>
      </c>
      <c r="S1080" s="24">
        <f>MAX(0,Q1080*(1+inputs!$B$33)-MAX(0,inputs!$B$31*(R1080-inputs!$B$30)))</f>
        <v>41234.756135212898</v>
      </c>
      <c r="T1080" s="19">
        <f>$H1080+(INT(COLUMN(T$1)/2) - 5) * ($A1080-$H1080)/9</f>
        <v>68777.777777777781</v>
      </c>
      <c r="U1080" s="24">
        <f>MAX(0,S1080*(1+inputs!$B$33)-MAX(0,inputs!$B$31*(T1080-inputs!$B$30)))</f>
        <v>37479.837477241083</v>
      </c>
      <c r="V1080" s="19">
        <f>$H1080+(INT(COLUMN(V$1)/2) - 5) * ($A1080-$H1080)/9</f>
        <v>78533.333333333343</v>
      </c>
      <c r="W1080" s="24">
        <f>MAX(0,U1080*(1+inputs!$B$33)-MAX(0,inputs!$B$31*(V1080-inputs!$B$30)))</f>
        <v>32790.59503939969</v>
      </c>
      <c r="X1080" s="19">
        <f>$H1080+(INT(COLUMN(X$1)/2) - 5) * ($A1080-$H1080)/9</f>
        <v>88288.888888888891</v>
      </c>
      <c r="Y1080" s="24">
        <f>MAX(0,W1080*(1+inputs!$B$33)-MAX(0,inputs!$B$31*(X1080-inputs!$B$30)))</f>
        <v>27153.013964990681</v>
      </c>
      <c r="Z1080" s="19">
        <f>IF(inputs!$B$27="YES",MAX(0,inputs!$B$31*(X1080-inputs!$B$30)),0)</f>
        <v>0</v>
      </c>
      <c r="AA1080" s="3">
        <f t="shared" si="69"/>
        <v>40894.25</v>
      </c>
      <c r="AB1080" s="1">
        <f t="shared" si="70"/>
        <v>0.62</v>
      </c>
      <c r="AC1080" s="8">
        <f t="shared" si="67"/>
        <v>66905.75</v>
      </c>
    </row>
    <row r="1081" spans="1:29" x14ac:dyDescent="0.2">
      <c r="A1081" s="11">
        <f t="shared" si="68"/>
        <v>107900</v>
      </c>
      <c r="B1081" s="15">
        <f>inputs!$C$3-MAX(0,MIN((calculations!A1081-inputs!$B$8)*0.5,inputs!$C$3))+IF(AND(inputs!$B$23="YES",A1081&lt;=inputs!$B$25),inputs!$B$24,0)</f>
        <v>8620</v>
      </c>
      <c r="C1081" s="15">
        <f>MAX(0,MIN(A1081-B1081,inputs!$C$4)*inputs!$B$3)</f>
        <v>7540</v>
      </c>
      <c r="D1081" s="16">
        <f>MAX(0,(MIN(A1081,inputs!$C$5)-(inputs!$C$4+B1081))*inputs!$B$4)</f>
        <v>24632</v>
      </c>
      <c r="E1081" s="16">
        <f>MAX(0, (calculations!A1081-inputs!$C$5)*inputs!$B$5)</f>
        <v>0</v>
      </c>
      <c r="F1081" s="19">
        <f>MAX(0,inputs!$B$13*(MIN(calculations!A1081,inputs!$C$14)-inputs!$C$13))+MAX(0,inputs!$B$14*(calculations!A1081-inputs!$C$14))</f>
        <v>6147.85</v>
      </c>
      <c r="G1081" s="22">
        <f>MAX(MIN((calculations!A1081-inputs!$B$21)/10000,100%),0) * inputs!$B$18</f>
        <v>2636.4</v>
      </c>
      <c r="H1081" s="24">
        <f>MIN(inputs!$B$32,A1081)</f>
        <v>20000</v>
      </c>
      <c r="I1081" s="24">
        <f>inputs!$B$29*(1+inputs!$B$33)-MAX(0,inputs!$B$31*(H1081-inputs!$B$30))</f>
        <v>46486.999999999993</v>
      </c>
      <c r="J1081" s="19">
        <f>$H1081+(INT(COLUMN(J$1)/2) - 5) * ($A1081-$H1081)/9</f>
        <v>20000</v>
      </c>
      <c r="K1081" s="24">
        <f>MAX(0,I1081*(1+inputs!$B$33)-MAX(0,inputs!$B$31*(J1081-inputs!$B$30)))</f>
        <v>47184.304999999986</v>
      </c>
      <c r="L1081" s="19">
        <f>$H1081+(INT(COLUMN(L$1)/2) - 5) * ($A1081-$H1081)/9</f>
        <v>29766.666666666664</v>
      </c>
      <c r="M1081" s="24">
        <f>MAX(0,K1081*(1+inputs!$B$33)-MAX(0,inputs!$B$31*(L1081-inputs!$B$30)))</f>
        <v>47029.629574999977</v>
      </c>
      <c r="N1081" s="19">
        <f>$H1081+(INT(COLUMN(N$1)/2) - 5) * ($A1081-$H1081)/9</f>
        <v>39533.333333333328</v>
      </c>
      <c r="O1081" s="24">
        <f>MAX(0,M1081*(1+inputs!$B$33)-MAX(0,inputs!$B$31*(N1081-inputs!$B$30)))</f>
        <v>45993.634018624973</v>
      </c>
      <c r="P1081" s="19">
        <f>$H1081+(INT(COLUMN(P$1)/2) - 5) * ($A1081-$H1081)/9</f>
        <v>49300</v>
      </c>
      <c r="Q1081" s="24">
        <f>MAX(0,O1081*(1+inputs!$B$33)-MAX(0,inputs!$B$31*(P1081-inputs!$B$30)))</f>
        <v>44063.098528904338</v>
      </c>
      <c r="R1081" s="19">
        <f>$H1081+(INT(COLUMN(R$1)/2) - 5) * ($A1081-$H1081)/9</f>
        <v>59066.666666666664</v>
      </c>
      <c r="S1081" s="24">
        <f>MAX(0,Q1081*(1+inputs!$B$33)-MAX(0,inputs!$B$31*(R1081-inputs!$B$30)))</f>
        <v>41224.605006837897</v>
      </c>
      <c r="T1081" s="19">
        <f>$H1081+(INT(COLUMN(T$1)/2) - 5) * ($A1081-$H1081)/9</f>
        <v>68833.333333333343</v>
      </c>
      <c r="U1081" s="24">
        <f>MAX(0,S1081*(1+inputs!$B$33)-MAX(0,inputs!$B$31*(T1081-inputs!$B$30)))</f>
        <v>37464.534081940459</v>
      </c>
      <c r="V1081" s="19">
        <f>$H1081+(INT(COLUMN(V$1)/2) - 5) * ($A1081-$H1081)/9</f>
        <v>78600</v>
      </c>
      <c r="W1081" s="24">
        <f>MAX(0,U1081*(1+inputs!$B$33)-MAX(0,inputs!$B$31*(V1081-inputs!$B$30)))</f>
        <v>32769.062093169559</v>
      </c>
      <c r="X1081" s="19">
        <f>$H1081+(INT(COLUMN(X$1)/2) - 5) * ($A1081-$H1081)/9</f>
        <v>88366.666666666672</v>
      </c>
      <c r="Y1081" s="24">
        <f>MAX(0,W1081*(1+inputs!$B$33)-MAX(0,inputs!$B$31*(X1081-inputs!$B$30)))</f>
        <v>27124.158024567099</v>
      </c>
      <c r="Z1081" s="19">
        <f>IF(inputs!$B$27="YES",MAX(0,inputs!$B$31*(X1081-inputs!$B$30)),0)</f>
        <v>0</v>
      </c>
      <c r="AA1081" s="3">
        <f t="shared" si="69"/>
        <v>40956.25</v>
      </c>
      <c r="AB1081" s="1">
        <f t="shared" si="70"/>
        <v>0.62</v>
      </c>
      <c r="AC1081" s="8">
        <f t="shared" si="67"/>
        <v>66943.75</v>
      </c>
    </row>
    <row r="1082" spans="1:29" x14ac:dyDescent="0.2">
      <c r="A1082" s="11">
        <f t="shared" si="68"/>
        <v>108000</v>
      </c>
      <c r="B1082" s="15">
        <f>inputs!$C$3-MAX(0,MIN((calculations!A1082-inputs!$B$8)*0.5,inputs!$C$3))+IF(AND(inputs!$B$23="YES",A1082&lt;=inputs!$B$25),inputs!$B$24,0)</f>
        <v>8570</v>
      </c>
      <c r="C1082" s="15">
        <f>MAX(0,MIN(A1082-B1082,inputs!$C$4)*inputs!$B$3)</f>
        <v>7540</v>
      </c>
      <c r="D1082" s="16">
        <f>MAX(0,(MIN(A1082,inputs!$C$5)-(inputs!$C$4+B1082))*inputs!$B$4)</f>
        <v>24692</v>
      </c>
      <c r="E1082" s="16">
        <f>MAX(0, (calculations!A1082-inputs!$C$5)*inputs!$B$5)</f>
        <v>0</v>
      </c>
      <c r="F1082" s="19">
        <f>MAX(0,inputs!$B$13*(MIN(calculations!A1082,inputs!$C$14)-inputs!$C$13))+MAX(0,inputs!$B$14*(calculations!A1082-inputs!$C$14))</f>
        <v>6149.85</v>
      </c>
      <c r="G1082" s="22">
        <f>MAX(MIN((calculations!A1082-inputs!$B$21)/10000,100%),0) * inputs!$B$18</f>
        <v>2636.4</v>
      </c>
      <c r="H1082" s="24">
        <f>MIN(inputs!$B$32,A1082)</f>
        <v>20000</v>
      </c>
      <c r="I1082" s="24">
        <f>inputs!$B$29*(1+inputs!$B$33)-MAX(0,inputs!$B$31*(H1082-inputs!$B$30))</f>
        <v>46486.999999999993</v>
      </c>
      <c r="J1082" s="19">
        <f>$H1082+(INT(COLUMN(J$1)/2) - 5) * ($A1082-$H1082)/9</f>
        <v>20000</v>
      </c>
      <c r="K1082" s="24">
        <f>MAX(0,I1082*(1+inputs!$B$33)-MAX(0,inputs!$B$31*(J1082-inputs!$B$30)))</f>
        <v>47184.304999999986</v>
      </c>
      <c r="L1082" s="19">
        <f>$H1082+(INT(COLUMN(L$1)/2) - 5) * ($A1082-$H1082)/9</f>
        <v>29777.777777777777</v>
      </c>
      <c r="M1082" s="24">
        <f>MAX(0,K1082*(1+inputs!$B$33)-MAX(0,inputs!$B$31*(L1082-inputs!$B$30)))</f>
        <v>47028.629574999977</v>
      </c>
      <c r="N1082" s="19">
        <f>$H1082+(INT(COLUMN(N$1)/2) - 5) * ($A1082-$H1082)/9</f>
        <v>39555.555555555555</v>
      </c>
      <c r="O1082" s="24">
        <f>MAX(0,M1082*(1+inputs!$B$33)-MAX(0,inputs!$B$31*(N1082-inputs!$B$30)))</f>
        <v>45990.619018624973</v>
      </c>
      <c r="P1082" s="19">
        <f>$H1082+(INT(COLUMN(P$1)/2) - 5) * ($A1082-$H1082)/9</f>
        <v>49333.333333333328</v>
      </c>
      <c r="Q1082" s="24">
        <f>MAX(0,O1082*(1+inputs!$B$33)-MAX(0,inputs!$B$31*(P1082-inputs!$B$30)))</f>
        <v>44057.038303904345</v>
      </c>
      <c r="R1082" s="19">
        <f>$H1082+(INT(COLUMN(R$1)/2) - 5) * ($A1082-$H1082)/9</f>
        <v>59111.111111111109</v>
      </c>
      <c r="S1082" s="24">
        <f>MAX(0,Q1082*(1+inputs!$B$33)-MAX(0,inputs!$B$31*(R1082-inputs!$B$30)))</f>
        <v>41214.453878462904</v>
      </c>
      <c r="T1082" s="19">
        <f>$H1082+(INT(COLUMN(T$1)/2) - 5) * ($A1082-$H1082)/9</f>
        <v>68888.888888888891</v>
      </c>
      <c r="U1082" s="24">
        <f>MAX(0,S1082*(1+inputs!$B$33)-MAX(0,inputs!$B$31*(T1082-inputs!$B$30)))</f>
        <v>37449.230686639843</v>
      </c>
      <c r="V1082" s="19">
        <f>$H1082+(INT(COLUMN(V$1)/2) - 5) * ($A1082-$H1082)/9</f>
        <v>78666.666666666657</v>
      </c>
      <c r="W1082" s="24">
        <f>MAX(0,U1082*(1+inputs!$B$33)-MAX(0,inputs!$B$31*(V1082-inputs!$B$30)))</f>
        <v>32747.52914693944</v>
      </c>
      <c r="X1082" s="19">
        <f>$H1082+(INT(COLUMN(X$1)/2) - 5) * ($A1082-$H1082)/9</f>
        <v>88444.444444444438</v>
      </c>
      <c r="Y1082" s="24">
        <f>MAX(0,W1082*(1+inputs!$B$33)-MAX(0,inputs!$B$31*(X1082-inputs!$B$30)))</f>
        <v>27095.302084143532</v>
      </c>
      <c r="Z1082" s="19">
        <f>IF(inputs!$B$27="YES",MAX(0,inputs!$B$31*(X1082-inputs!$B$30)),0)</f>
        <v>0</v>
      </c>
      <c r="AA1082" s="3">
        <f t="shared" si="69"/>
        <v>41018.25</v>
      </c>
      <c r="AB1082" s="1">
        <f t="shared" si="70"/>
        <v>0.62</v>
      </c>
      <c r="AC1082" s="8">
        <f t="shared" si="67"/>
        <v>66981.75</v>
      </c>
    </row>
    <row r="1083" spans="1:29" x14ac:dyDescent="0.2">
      <c r="A1083" s="11">
        <f t="shared" si="68"/>
        <v>108100</v>
      </c>
      <c r="B1083" s="15">
        <f>inputs!$C$3-MAX(0,MIN((calculations!A1083-inputs!$B$8)*0.5,inputs!$C$3))+IF(AND(inputs!$B$23="YES",A1083&lt;=inputs!$B$25),inputs!$B$24,0)</f>
        <v>8520</v>
      </c>
      <c r="C1083" s="15">
        <f>MAX(0,MIN(A1083-B1083,inputs!$C$4)*inputs!$B$3)</f>
        <v>7540</v>
      </c>
      <c r="D1083" s="16">
        <f>MAX(0,(MIN(A1083,inputs!$C$5)-(inputs!$C$4+B1083))*inputs!$B$4)</f>
        <v>24752</v>
      </c>
      <c r="E1083" s="16">
        <f>MAX(0, (calculations!A1083-inputs!$C$5)*inputs!$B$5)</f>
        <v>0</v>
      </c>
      <c r="F1083" s="19">
        <f>MAX(0,inputs!$B$13*(MIN(calculations!A1083,inputs!$C$14)-inputs!$C$13))+MAX(0,inputs!$B$14*(calculations!A1083-inputs!$C$14))</f>
        <v>6151.85</v>
      </c>
      <c r="G1083" s="22">
        <f>MAX(MIN((calculations!A1083-inputs!$B$21)/10000,100%),0) * inputs!$B$18</f>
        <v>2636.4</v>
      </c>
      <c r="H1083" s="24">
        <f>MIN(inputs!$B$32,A1083)</f>
        <v>20000</v>
      </c>
      <c r="I1083" s="24">
        <f>inputs!$B$29*(1+inputs!$B$33)-MAX(0,inputs!$B$31*(H1083-inputs!$B$30))</f>
        <v>46486.999999999993</v>
      </c>
      <c r="J1083" s="19">
        <f>$H1083+(INT(COLUMN(J$1)/2) - 5) * ($A1083-$H1083)/9</f>
        <v>20000</v>
      </c>
      <c r="K1083" s="24">
        <f>MAX(0,I1083*(1+inputs!$B$33)-MAX(0,inputs!$B$31*(J1083-inputs!$B$30)))</f>
        <v>47184.304999999986</v>
      </c>
      <c r="L1083" s="19">
        <f>$H1083+(INT(COLUMN(L$1)/2) - 5) * ($A1083-$H1083)/9</f>
        <v>29788.888888888891</v>
      </c>
      <c r="M1083" s="24">
        <f>MAX(0,K1083*(1+inputs!$B$33)-MAX(0,inputs!$B$31*(L1083-inputs!$B$30)))</f>
        <v>47027.629574999977</v>
      </c>
      <c r="N1083" s="19">
        <f>$H1083+(INT(COLUMN(N$1)/2) - 5) * ($A1083-$H1083)/9</f>
        <v>39577.777777777781</v>
      </c>
      <c r="O1083" s="24">
        <f>MAX(0,M1083*(1+inputs!$B$33)-MAX(0,inputs!$B$31*(N1083-inputs!$B$30)))</f>
        <v>45987.604018624967</v>
      </c>
      <c r="P1083" s="19">
        <f>$H1083+(INT(COLUMN(P$1)/2) - 5) * ($A1083-$H1083)/9</f>
        <v>49366.666666666672</v>
      </c>
      <c r="Q1083" s="24">
        <f>MAX(0,O1083*(1+inputs!$B$33)-MAX(0,inputs!$B$31*(P1083-inputs!$B$30)))</f>
        <v>44050.978078904336</v>
      </c>
      <c r="R1083" s="19">
        <f>$H1083+(INT(COLUMN(R$1)/2) - 5) * ($A1083-$H1083)/9</f>
        <v>59155.555555555555</v>
      </c>
      <c r="S1083" s="24">
        <f>MAX(0,Q1083*(1+inputs!$B$33)-MAX(0,inputs!$B$31*(R1083-inputs!$B$30)))</f>
        <v>41204.302750087896</v>
      </c>
      <c r="T1083" s="19">
        <f>$H1083+(INT(COLUMN(T$1)/2) - 5) * ($A1083-$H1083)/9</f>
        <v>68944.444444444438</v>
      </c>
      <c r="U1083" s="24">
        <f>MAX(0,S1083*(1+inputs!$B$33)-MAX(0,inputs!$B$31*(T1083-inputs!$B$30)))</f>
        <v>37433.927291339205</v>
      </c>
      <c r="V1083" s="19">
        <f>$H1083+(INT(COLUMN(V$1)/2) - 5) * ($A1083-$H1083)/9</f>
        <v>78733.333333333343</v>
      </c>
      <c r="W1083" s="24">
        <f>MAX(0,U1083*(1+inputs!$B$33)-MAX(0,inputs!$B$31*(V1083-inputs!$B$30)))</f>
        <v>32725.996200709284</v>
      </c>
      <c r="X1083" s="19">
        <f>$H1083+(INT(COLUMN(X$1)/2) - 5) * ($A1083-$H1083)/9</f>
        <v>88522.222222222219</v>
      </c>
      <c r="Y1083" s="24">
        <f>MAX(0,W1083*(1+inputs!$B$33)-MAX(0,inputs!$B$31*(X1083-inputs!$B$30)))</f>
        <v>27066.446143719924</v>
      </c>
      <c r="Z1083" s="19">
        <f>IF(inputs!$B$27="YES",MAX(0,inputs!$B$31*(X1083-inputs!$B$30)),0)</f>
        <v>0</v>
      </c>
      <c r="AA1083" s="3">
        <f t="shared" si="69"/>
        <v>41080.25</v>
      </c>
      <c r="AB1083" s="1">
        <f t="shared" si="70"/>
        <v>0.62</v>
      </c>
      <c r="AC1083" s="8">
        <f t="shared" si="67"/>
        <v>67019.75</v>
      </c>
    </row>
    <row r="1084" spans="1:29" x14ac:dyDescent="0.2">
      <c r="A1084" s="11">
        <f t="shared" si="68"/>
        <v>108200</v>
      </c>
      <c r="B1084" s="15">
        <f>inputs!$C$3-MAX(0,MIN((calculations!A1084-inputs!$B$8)*0.5,inputs!$C$3))+IF(AND(inputs!$B$23="YES",A1084&lt;=inputs!$B$25),inputs!$B$24,0)</f>
        <v>8470</v>
      </c>
      <c r="C1084" s="15">
        <f>MAX(0,MIN(A1084-B1084,inputs!$C$4)*inputs!$B$3)</f>
        <v>7540</v>
      </c>
      <c r="D1084" s="16">
        <f>MAX(0,(MIN(A1084,inputs!$C$5)-(inputs!$C$4+B1084))*inputs!$B$4)</f>
        <v>24812</v>
      </c>
      <c r="E1084" s="16">
        <f>MAX(0, (calculations!A1084-inputs!$C$5)*inputs!$B$5)</f>
        <v>0</v>
      </c>
      <c r="F1084" s="19">
        <f>MAX(0,inputs!$B$13*(MIN(calculations!A1084,inputs!$C$14)-inputs!$C$13))+MAX(0,inputs!$B$14*(calculations!A1084-inputs!$C$14))</f>
        <v>6153.85</v>
      </c>
      <c r="G1084" s="22">
        <f>MAX(MIN((calculations!A1084-inputs!$B$21)/10000,100%),0) * inputs!$B$18</f>
        <v>2636.4</v>
      </c>
      <c r="H1084" s="24">
        <f>MIN(inputs!$B$32,A1084)</f>
        <v>20000</v>
      </c>
      <c r="I1084" s="24">
        <f>inputs!$B$29*(1+inputs!$B$33)-MAX(0,inputs!$B$31*(H1084-inputs!$B$30))</f>
        <v>46486.999999999993</v>
      </c>
      <c r="J1084" s="19">
        <f>$H1084+(INT(COLUMN(J$1)/2) - 5) * ($A1084-$H1084)/9</f>
        <v>20000</v>
      </c>
      <c r="K1084" s="24">
        <f>MAX(0,I1084*(1+inputs!$B$33)-MAX(0,inputs!$B$31*(J1084-inputs!$B$30)))</f>
        <v>47184.304999999986</v>
      </c>
      <c r="L1084" s="19">
        <f>$H1084+(INT(COLUMN(L$1)/2) - 5) * ($A1084-$H1084)/9</f>
        <v>29800</v>
      </c>
      <c r="M1084" s="24">
        <f>MAX(0,K1084*(1+inputs!$B$33)-MAX(0,inputs!$B$31*(L1084-inputs!$B$30)))</f>
        <v>47026.629574999977</v>
      </c>
      <c r="N1084" s="19">
        <f>$H1084+(INT(COLUMN(N$1)/2) - 5) * ($A1084-$H1084)/9</f>
        <v>39600</v>
      </c>
      <c r="O1084" s="24">
        <f>MAX(0,M1084*(1+inputs!$B$33)-MAX(0,inputs!$B$31*(N1084-inputs!$B$30)))</f>
        <v>45984.589018624967</v>
      </c>
      <c r="P1084" s="19">
        <f>$H1084+(INT(COLUMN(P$1)/2) - 5) * ($A1084-$H1084)/9</f>
        <v>49400</v>
      </c>
      <c r="Q1084" s="24">
        <f>MAX(0,O1084*(1+inputs!$B$33)-MAX(0,inputs!$B$31*(P1084-inputs!$B$30)))</f>
        <v>44044.917853904335</v>
      </c>
      <c r="R1084" s="19">
        <f>$H1084+(INT(COLUMN(R$1)/2) - 5) * ($A1084-$H1084)/9</f>
        <v>59200</v>
      </c>
      <c r="S1084" s="24">
        <f>MAX(0,Q1084*(1+inputs!$B$33)-MAX(0,inputs!$B$31*(R1084-inputs!$B$30)))</f>
        <v>41194.151621712896</v>
      </c>
      <c r="T1084" s="19">
        <f>$H1084+(INT(COLUMN(T$1)/2) - 5) * ($A1084-$H1084)/9</f>
        <v>69000</v>
      </c>
      <c r="U1084" s="24">
        <f>MAX(0,S1084*(1+inputs!$B$33)-MAX(0,inputs!$B$31*(T1084-inputs!$B$30)))</f>
        <v>37418.623896038582</v>
      </c>
      <c r="V1084" s="19">
        <f>$H1084+(INT(COLUMN(V$1)/2) - 5) * ($A1084-$H1084)/9</f>
        <v>78800</v>
      </c>
      <c r="W1084" s="24">
        <f>MAX(0,U1084*(1+inputs!$B$33)-MAX(0,inputs!$B$31*(V1084-inputs!$B$30)))</f>
        <v>32704.463254479157</v>
      </c>
      <c r="X1084" s="19">
        <f>$H1084+(INT(COLUMN(X$1)/2) - 5) * ($A1084-$H1084)/9</f>
        <v>88600</v>
      </c>
      <c r="Y1084" s="24">
        <f>MAX(0,W1084*(1+inputs!$B$33)-MAX(0,inputs!$B$31*(X1084-inputs!$B$30)))</f>
        <v>27037.590203296339</v>
      </c>
      <c r="Z1084" s="19">
        <f>IF(inputs!$B$27="YES",MAX(0,inputs!$B$31*(X1084-inputs!$B$30)),0)</f>
        <v>0</v>
      </c>
      <c r="AA1084" s="3">
        <f t="shared" si="69"/>
        <v>41142.25</v>
      </c>
      <c r="AB1084" s="1">
        <f t="shared" si="70"/>
        <v>0.62</v>
      </c>
      <c r="AC1084" s="8">
        <f t="shared" si="67"/>
        <v>67057.75</v>
      </c>
    </row>
    <row r="1085" spans="1:29" x14ac:dyDescent="0.2">
      <c r="A1085" s="11">
        <f t="shared" si="68"/>
        <v>108300</v>
      </c>
      <c r="B1085" s="15">
        <f>inputs!$C$3-MAX(0,MIN((calculations!A1085-inputs!$B$8)*0.5,inputs!$C$3))+IF(AND(inputs!$B$23="YES",A1085&lt;=inputs!$B$25),inputs!$B$24,0)</f>
        <v>8420</v>
      </c>
      <c r="C1085" s="15">
        <f>MAX(0,MIN(A1085-B1085,inputs!$C$4)*inputs!$B$3)</f>
        <v>7540</v>
      </c>
      <c r="D1085" s="16">
        <f>MAX(0,(MIN(A1085,inputs!$C$5)-(inputs!$C$4+B1085))*inputs!$B$4)</f>
        <v>24872</v>
      </c>
      <c r="E1085" s="16">
        <f>MAX(0, (calculations!A1085-inputs!$C$5)*inputs!$B$5)</f>
        <v>0</v>
      </c>
      <c r="F1085" s="19">
        <f>MAX(0,inputs!$B$13*(MIN(calculations!A1085,inputs!$C$14)-inputs!$C$13))+MAX(0,inputs!$B$14*(calculations!A1085-inputs!$C$14))</f>
        <v>6155.85</v>
      </c>
      <c r="G1085" s="22">
        <f>MAX(MIN((calculations!A1085-inputs!$B$21)/10000,100%),0) * inputs!$B$18</f>
        <v>2636.4</v>
      </c>
      <c r="H1085" s="24">
        <f>MIN(inputs!$B$32,A1085)</f>
        <v>20000</v>
      </c>
      <c r="I1085" s="24">
        <f>inputs!$B$29*(1+inputs!$B$33)-MAX(0,inputs!$B$31*(H1085-inputs!$B$30))</f>
        <v>46486.999999999993</v>
      </c>
      <c r="J1085" s="19">
        <f>$H1085+(INT(COLUMN(J$1)/2) - 5) * ($A1085-$H1085)/9</f>
        <v>20000</v>
      </c>
      <c r="K1085" s="24">
        <f>MAX(0,I1085*(1+inputs!$B$33)-MAX(0,inputs!$B$31*(J1085-inputs!$B$30)))</f>
        <v>47184.304999999986</v>
      </c>
      <c r="L1085" s="19">
        <f>$H1085+(INT(COLUMN(L$1)/2) - 5) * ($A1085-$H1085)/9</f>
        <v>29811.111111111109</v>
      </c>
      <c r="M1085" s="24">
        <f>MAX(0,K1085*(1+inputs!$B$33)-MAX(0,inputs!$B$31*(L1085-inputs!$B$30)))</f>
        <v>47025.629574999977</v>
      </c>
      <c r="N1085" s="19">
        <f>$H1085+(INT(COLUMN(N$1)/2) - 5) * ($A1085-$H1085)/9</f>
        <v>39622.222222222219</v>
      </c>
      <c r="O1085" s="24">
        <f>MAX(0,M1085*(1+inputs!$B$33)-MAX(0,inputs!$B$31*(N1085-inputs!$B$30)))</f>
        <v>45981.574018624968</v>
      </c>
      <c r="P1085" s="19">
        <f>$H1085+(INT(COLUMN(P$1)/2) - 5) * ($A1085-$H1085)/9</f>
        <v>49433.333333333328</v>
      </c>
      <c r="Q1085" s="24">
        <f>MAX(0,O1085*(1+inputs!$B$33)-MAX(0,inputs!$B$31*(P1085-inputs!$B$30)))</f>
        <v>44038.857628904334</v>
      </c>
      <c r="R1085" s="19">
        <f>$H1085+(INT(COLUMN(R$1)/2) - 5) * ($A1085-$H1085)/9</f>
        <v>59244.444444444445</v>
      </c>
      <c r="S1085" s="24">
        <f>MAX(0,Q1085*(1+inputs!$B$33)-MAX(0,inputs!$B$31*(R1085-inputs!$B$30)))</f>
        <v>41184.000493337895</v>
      </c>
      <c r="T1085" s="19">
        <f>$H1085+(INT(COLUMN(T$1)/2) - 5) * ($A1085-$H1085)/9</f>
        <v>69055.555555555562</v>
      </c>
      <c r="U1085" s="24">
        <f>MAX(0,S1085*(1+inputs!$B$33)-MAX(0,inputs!$B$31*(T1085-inputs!$B$30)))</f>
        <v>37403.320500737958</v>
      </c>
      <c r="V1085" s="19">
        <f>$H1085+(INT(COLUMN(V$1)/2) - 5) * ($A1085-$H1085)/9</f>
        <v>78866.666666666657</v>
      </c>
      <c r="W1085" s="24">
        <f>MAX(0,U1085*(1+inputs!$B$33)-MAX(0,inputs!$B$31*(V1085-inputs!$B$30)))</f>
        <v>32682.930308249026</v>
      </c>
      <c r="X1085" s="19">
        <f>$H1085+(INT(COLUMN(X$1)/2) - 5) * ($A1085-$H1085)/9</f>
        <v>88677.777777777781</v>
      </c>
      <c r="Y1085" s="24">
        <f>MAX(0,W1085*(1+inputs!$B$33)-MAX(0,inputs!$B$31*(X1085-inputs!$B$30)))</f>
        <v>27008.734262872757</v>
      </c>
      <c r="Z1085" s="19">
        <f>IF(inputs!$B$27="YES",MAX(0,inputs!$B$31*(X1085-inputs!$B$30)),0)</f>
        <v>0</v>
      </c>
      <c r="AA1085" s="3">
        <f t="shared" si="69"/>
        <v>41204.25</v>
      </c>
      <c r="AB1085" s="1">
        <f t="shared" si="70"/>
        <v>0.62</v>
      </c>
      <c r="AC1085" s="8">
        <f t="shared" si="67"/>
        <v>67095.75</v>
      </c>
    </row>
    <row r="1086" spans="1:29" x14ac:dyDescent="0.2">
      <c r="A1086" s="11">
        <f t="shared" si="68"/>
        <v>108400</v>
      </c>
      <c r="B1086" s="15">
        <f>inputs!$C$3-MAX(0,MIN((calculations!A1086-inputs!$B$8)*0.5,inputs!$C$3))+IF(AND(inputs!$B$23="YES",A1086&lt;=inputs!$B$25),inputs!$B$24,0)</f>
        <v>8370</v>
      </c>
      <c r="C1086" s="15">
        <f>MAX(0,MIN(A1086-B1086,inputs!$C$4)*inputs!$B$3)</f>
        <v>7540</v>
      </c>
      <c r="D1086" s="16">
        <f>MAX(0,(MIN(A1086,inputs!$C$5)-(inputs!$C$4+B1086))*inputs!$B$4)</f>
        <v>24932</v>
      </c>
      <c r="E1086" s="16">
        <f>MAX(0, (calculations!A1086-inputs!$C$5)*inputs!$B$5)</f>
        <v>0</v>
      </c>
      <c r="F1086" s="19">
        <f>MAX(0,inputs!$B$13*(MIN(calculations!A1086,inputs!$C$14)-inputs!$C$13))+MAX(0,inputs!$B$14*(calculations!A1086-inputs!$C$14))</f>
        <v>6157.85</v>
      </c>
      <c r="G1086" s="22">
        <f>MAX(MIN((calculations!A1086-inputs!$B$21)/10000,100%),0) * inputs!$B$18</f>
        <v>2636.4</v>
      </c>
      <c r="H1086" s="24">
        <f>MIN(inputs!$B$32,A1086)</f>
        <v>20000</v>
      </c>
      <c r="I1086" s="24">
        <f>inputs!$B$29*(1+inputs!$B$33)-MAX(0,inputs!$B$31*(H1086-inputs!$B$30))</f>
        <v>46486.999999999993</v>
      </c>
      <c r="J1086" s="19">
        <f>$H1086+(INT(COLUMN(J$1)/2) - 5) * ($A1086-$H1086)/9</f>
        <v>20000</v>
      </c>
      <c r="K1086" s="24">
        <f>MAX(0,I1086*(1+inputs!$B$33)-MAX(0,inputs!$B$31*(J1086-inputs!$B$30)))</f>
        <v>47184.304999999986</v>
      </c>
      <c r="L1086" s="19">
        <f>$H1086+(INT(COLUMN(L$1)/2) - 5) * ($A1086-$H1086)/9</f>
        <v>29822.222222222223</v>
      </c>
      <c r="M1086" s="24">
        <f>MAX(0,K1086*(1+inputs!$B$33)-MAX(0,inputs!$B$31*(L1086-inputs!$B$30)))</f>
        <v>47024.629574999977</v>
      </c>
      <c r="N1086" s="19">
        <f>$H1086+(INT(COLUMN(N$1)/2) - 5) * ($A1086-$H1086)/9</f>
        <v>39644.444444444445</v>
      </c>
      <c r="O1086" s="24">
        <f>MAX(0,M1086*(1+inputs!$B$33)-MAX(0,inputs!$B$31*(N1086-inputs!$B$30)))</f>
        <v>45978.559018624968</v>
      </c>
      <c r="P1086" s="19">
        <f>$H1086+(INT(COLUMN(P$1)/2) - 5) * ($A1086-$H1086)/9</f>
        <v>49466.666666666672</v>
      </c>
      <c r="Q1086" s="24">
        <f>MAX(0,O1086*(1+inputs!$B$33)-MAX(0,inputs!$B$31*(P1086-inputs!$B$30)))</f>
        <v>44032.797403904333</v>
      </c>
      <c r="R1086" s="19">
        <f>$H1086+(INT(COLUMN(R$1)/2) - 5) * ($A1086-$H1086)/9</f>
        <v>59288.888888888891</v>
      </c>
      <c r="S1086" s="24">
        <f>MAX(0,Q1086*(1+inputs!$B$33)-MAX(0,inputs!$B$31*(R1086-inputs!$B$30)))</f>
        <v>41173.849364962894</v>
      </c>
      <c r="T1086" s="19">
        <f>$H1086+(INT(COLUMN(T$1)/2) - 5) * ($A1086-$H1086)/9</f>
        <v>69111.111111111109</v>
      </c>
      <c r="U1086" s="24">
        <f>MAX(0,S1086*(1+inputs!$B$33)-MAX(0,inputs!$B$31*(T1086-inputs!$B$30)))</f>
        <v>37388.017105437335</v>
      </c>
      <c r="V1086" s="19">
        <f>$H1086+(INT(COLUMN(V$1)/2) - 5) * ($A1086-$H1086)/9</f>
        <v>78933.333333333343</v>
      </c>
      <c r="W1086" s="24">
        <f>MAX(0,U1086*(1+inputs!$B$33)-MAX(0,inputs!$B$31*(V1086-inputs!$B$30)))</f>
        <v>32661.397362018892</v>
      </c>
      <c r="X1086" s="19">
        <f>$H1086+(INT(COLUMN(X$1)/2) - 5) * ($A1086-$H1086)/9</f>
        <v>88755.555555555562</v>
      </c>
      <c r="Y1086" s="24">
        <f>MAX(0,W1086*(1+inputs!$B$33)-MAX(0,inputs!$B$31*(X1086-inputs!$B$30)))</f>
        <v>26979.878322449171</v>
      </c>
      <c r="Z1086" s="19">
        <f>IF(inputs!$B$27="YES",MAX(0,inputs!$B$31*(X1086-inputs!$B$30)),0)</f>
        <v>0</v>
      </c>
      <c r="AA1086" s="3">
        <f t="shared" si="69"/>
        <v>41266.25</v>
      </c>
      <c r="AB1086" s="1">
        <f t="shared" si="70"/>
        <v>0.62</v>
      </c>
      <c r="AC1086" s="8">
        <f t="shared" si="67"/>
        <v>67133.75</v>
      </c>
    </row>
    <row r="1087" spans="1:29" x14ac:dyDescent="0.2">
      <c r="A1087" s="11">
        <f t="shared" si="68"/>
        <v>108500</v>
      </c>
      <c r="B1087" s="15">
        <f>inputs!$C$3-MAX(0,MIN((calculations!A1087-inputs!$B$8)*0.5,inputs!$C$3))+IF(AND(inputs!$B$23="YES",A1087&lt;=inputs!$B$25),inputs!$B$24,0)</f>
        <v>8320</v>
      </c>
      <c r="C1087" s="15">
        <f>MAX(0,MIN(A1087-B1087,inputs!$C$4)*inputs!$B$3)</f>
        <v>7540</v>
      </c>
      <c r="D1087" s="16">
        <f>MAX(0,(MIN(A1087,inputs!$C$5)-(inputs!$C$4+B1087))*inputs!$B$4)</f>
        <v>24992</v>
      </c>
      <c r="E1087" s="16">
        <f>MAX(0, (calculations!A1087-inputs!$C$5)*inputs!$B$5)</f>
        <v>0</v>
      </c>
      <c r="F1087" s="19">
        <f>MAX(0,inputs!$B$13*(MIN(calculations!A1087,inputs!$C$14)-inputs!$C$13))+MAX(0,inputs!$B$14*(calculations!A1087-inputs!$C$14))</f>
        <v>6159.85</v>
      </c>
      <c r="G1087" s="22">
        <f>MAX(MIN((calculations!A1087-inputs!$B$21)/10000,100%),0) * inputs!$B$18</f>
        <v>2636.4</v>
      </c>
      <c r="H1087" s="24">
        <f>MIN(inputs!$B$32,A1087)</f>
        <v>20000</v>
      </c>
      <c r="I1087" s="24">
        <f>inputs!$B$29*(1+inputs!$B$33)-MAX(0,inputs!$B$31*(H1087-inputs!$B$30))</f>
        <v>46486.999999999993</v>
      </c>
      <c r="J1087" s="19">
        <f>$H1087+(INT(COLUMN(J$1)/2) - 5) * ($A1087-$H1087)/9</f>
        <v>20000</v>
      </c>
      <c r="K1087" s="24">
        <f>MAX(0,I1087*(1+inputs!$B$33)-MAX(0,inputs!$B$31*(J1087-inputs!$B$30)))</f>
        <v>47184.304999999986</v>
      </c>
      <c r="L1087" s="19">
        <f>$H1087+(INT(COLUMN(L$1)/2) - 5) * ($A1087-$H1087)/9</f>
        <v>29833.333333333336</v>
      </c>
      <c r="M1087" s="24">
        <f>MAX(0,K1087*(1+inputs!$B$33)-MAX(0,inputs!$B$31*(L1087-inputs!$B$30)))</f>
        <v>47023.629574999977</v>
      </c>
      <c r="N1087" s="19">
        <f>$H1087+(INT(COLUMN(N$1)/2) - 5) * ($A1087-$H1087)/9</f>
        <v>39666.666666666672</v>
      </c>
      <c r="O1087" s="24">
        <f>MAX(0,M1087*(1+inputs!$B$33)-MAX(0,inputs!$B$31*(N1087-inputs!$B$30)))</f>
        <v>45975.544018624969</v>
      </c>
      <c r="P1087" s="19">
        <f>$H1087+(INT(COLUMN(P$1)/2) - 5) * ($A1087-$H1087)/9</f>
        <v>49500</v>
      </c>
      <c r="Q1087" s="24">
        <f>MAX(0,O1087*(1+inputs!$B$33)-MAX(0,inputs!$B$31*(P1087-inputs!$B$30)))</f>
        <v>44026.737178904339</v>
      </c>
      <c r="R1087" s="19">
        <f>$H1087+(INT(COLUMN(R$1)/2) - 5) * ($A1087-$H1087)/9</f>
        <v>59333.333333333336</v>
      </c>
      <c r="S1087" s="24">
        <f>MAX(0,Q1087*(1+inputs!$B$33)-MAX(0,inputs!$B$31*(R1087-inputs!$B$30)))</f>
        <v>41163.698236587894</v>
      </c>
      <c r="T1087" s="19">
        <f>$H1087+(INT(COLUMN(T$1)/2) - 5) * ($A1087-$H1087)/9</f>
        <v>69166.666666666657</v>
      </c>
      <c r="U1087" s="24">
        <f>MAX(0,S1087*(1+inputs!$B$33)-MAX(0,inputs!$B$31*(T1087-inputs!$B$30)))</f>
        <v>37372.713710136712</v>
      </c>
      <c r="V1087" s="19">
        <f>$H1087+(INT(COLUMN(V$1)/2) - 5) * ($A1087-$H1087)/9</f>
        <v>79000</v>
      </c>
      <c r="W1087" s="24">
        <f>MAX(0,U1087*(1+inputs!$B$33)-MAX(0,inputs!$B$31*(V1087-inputs!$B$30)))</f>
        <v>32639.864415788757</v>
      </c>
      <c r="X1087" s="19">
        <f>$H1087+(INT(COLUMN(X$1)/2) - 5) * ($A1087-$H1087)/9</f>
        <v>88833.333333333328</v>
      </c>
      <c r="Y1087" s="24">
        <f>MAX(0,W1087*(1+inputs!$B$33)-MAX(0,inputs!$B$31*(X1087-inputs!$B$30)))</f>
        <v>26951.022382025589</v>
      </c>
      <c r="Z1087" s="19">
        <f>IF(inputs!$B$27="YES",MAX(0,inputs!$B$31*(X1087-inputs!$B$30)),0)</f>
        <v>0</v>
      </c>
      <c r="AA1087" s="3">
        <f t="shared" si="69"/>
        <v>41328.25</v>
      </c>
      <c r="AB1087" s="1">
        <f t="shared" si="70"/>
        <v>0.62</v>
      </c>
      <c r="AC1087" s="8">
        <f t="shared" si="67"/>
        <v>67171.75</v>
      </c>
    </row>
    <row r="1088" spans="1:29" x14ac:dyDescent="0.2">
      <c r="A1088" s="11">
        <f t="shared" si="68"/>
        <v>108600</v>
      </c>
      <c r="B1088" s="15">
        <f>inputs!$C$3-MAX(0,MIN((calculations!A1088-inputs!$B$8)*0.5,inputs!$C$3))+IF(AND(inputs!$B$23="YES",A1088&lt;=inputs!$B$25),inputs!$B$24,0)</f>
        <v>8270</v>
      </c>
      <c r="C1088" s="15">
        <f>MAX(0,MIN(A1088-B1088,inputs!$C$4)*inputs!$B$3)</f>
        <v>7540</v>
      </c>
      <c r="D1088" s="16">
        <f>MAX(0,(MIN(A1088,inputs!$C$5)-(inputs!$C$4+B1088))*inputs!$B$4)</f>
        <v>25052</v>
      </c>
      <c r="E1088" s="16">
        <f>MAX(0, (calculations!A1088-inputs!$C$5)*inputs!$B$5)</f>
        <v>0</v>
      </c>
      <c r="F1088" s="19">
        <f>MAX(0,inputs!$B$13*(MIN(calculations!A1088,inputs!$C$14)-inputs!$C$13))+MAX(0,inputs!$B$14*(calculations!A1088-inputs!$C$14))</f>
        <v>6161.85</v>
      </c>
      <c r="G1088" s="22">
        <f>MAX(MIN((calculations!A1088-inputs!$B$21)/10000,100%),0) * inputs!$B$18</f>
        <v>2636.4</v>
      </c>
      <c r="H1088" s="24">
        <f>MIN(inputs!$B$32,A1088)</f>
        <v>20000</v>
      </c>
      <c r="I1088" s="24">
        <f>inputs!$B$29*(1+inputs!$B$33)-MAX(0,inputs!$B$31*(H1088-inputs!$B$30))</f>
        <v>46486.999999999993</v>
      </c>
      <c r="J1088" s="19">
        <f>$H1088+(INT(COLUMN(J$1)/2) - 5) * ($A1088-$H1088)/9</f>
        <v>20000</v>
      </c>
      <c r="K1088" s="24">
        <f>MAX(0,I1088*(1+inputs!$B$33)-MAX(0,inputs!$B$31*(J1088-inputs!$B$30)))</f>
        <v>47184.304999999986</v>
      </c>
      <c r="L1088" s="19">
        <f>$H1088+(INT(COLUMN(L$1)/2) - 5) * ($A1088-$H1088)/9</f>
        <v>29844.444444444445</v>
      </c>
      <c r="M1088" s="24">
        <f>MAX(0,K1088*(1+inputs!$B$33)-MAX(0,inputs!$B$31*(L1088-inputs!$B$30)))</f>
        <v>47022.629574999977</v>
      </c>
      <c r="N1088" s="19">
        <f>$H1088+(INT(COLUMN(N$1)/2) - 5) * ($A1088-$H1088)/9</f>
        <v>39688.888888888891</v>
      </c>
      <c r="O1088" s="24">
        <f>MAX(0,M1088*(1+inputs!$B$33)-MAX(0,inputs!$B$31*(N1088-inputs!$B$30)))</f>
        <v>45972.529018624969</v>
      </c>
      <c r="P1088" s="19">
        <f>$H1088+(INT(COLUMN(P$1)/2) - 5) * ($A1088-$H1088)/9</f>
        <v>49533.333333333328</v>
      </c>
      <c r="Q1088" s="24">
        <f>MAX(0,O1088*(1+inputs!$B$33)-MAX(0,inputs!$B$31*(P1088-inputs!$B$30)))</f>
        <v>44020.676953904338</v>
      </c>
      <c r="R1088" s="19">
        <f>$H1088+(INT(COLUMN(R$1)/2) - 5) * ($A1088-$H1088)/9</f>
        <v>59377.777777777781</v>
      </c>
      <c r="S1088" s="24">
        <f>MAX(0,Q1088*(1+inputs!$B$33)-MAX(0,inputs!$B$31*(R1088-inputs!$B$30)))</f>
        <v>41153.547108212893</v>
      </c>
      <c r="T1088" s="19">
        <f>$H1088+(INT(COLUMN(T$1)/2) - 5) * ($A1088-$H1088)/9</f>
        <v>69222.222222222219</v>
      </c>
      <c r="U1088" s="24">
        <f>MAX(0,S1088*(1+inputs!$B$33)-MAX(0,inputs!$B$31*(T1088-inputs!$B$30)))</f>
        <v>37357.410314836081</v>
      </c>
      <c r="V1088" s="19">
        <f>$H1088+(INT(COLUMN(V$1)/2) - 5) * ($A1088-$H1088)/9</f>
        <v>79066.666666666657</v>
      </c>
      <c r="W1088" s="24">
        <f>MAX(0,U1088*(1+inputs!$B$33)-MAX(0,inputs!$B$31*(V1088-inputs!$B$30)))</f>
        <v>32618.33146955862</v>
      </c>
      <c r="X1088" s="19">
        <f>$H1088+(INT(COLUMN(X$1)/2) - 5) * ($A1088-$H1088)/9</f>
        <v>88911.111111111109</v>
      </c>
      <c r="Y1088" s="24">
        <f>MAX(0,W1088*(1+inputs!$B$33)-MAX(0,inputs!$B$31*(X1088-inputs!$B$30)))</f>
        <v>26922.166441601996</v>
      </c>
      <c r="Z1088" s="19">
        <f>IF(inputs!$B$27="YES",MAX(0,inputs!$B$31*(X1088-inputs!$B$30)),0)</f>
        <v>0</v>
      </c>
      <c r="AA1088" s="3">
        <f t="shared" si="69"/>
        <v>41390.25</v>
      </c>
      <c r="AB1088" s="1">
        <f t="shared" si="70"/>
        <v>0.62</v>
      </c>
      <c r="AC1088" s="8">
        <f t="shared" si="67"/>
        <v>67209.75</v>
      </c>
    </row>
    <row r="1089" spans="1:29" x14ac:dyDescent="0.2">
      <c r="A1089" s="11">
        <f t="shared" si="68"/>
        <v>108700</v>
      </c>
      <c r="B1089" s="15">
        <f>inputs!$C$3-MAX(0,MIN((calculations!A1089-inputs!$B$8)*0.5,inputs!$C$3))+IF(AND(inputs!$B$23="YES",A1089&lt;=inputs!$B$25),inputs!$B$24,0)</f>
        <v>8220</v>
      </c>
      <c r="C1089" s="15">
        <f>MAX(0,MIN(A1089-B1089,inputs!$C$4)*inputs!$B$3)</f>
        <v>7540</v>
      </c>
      <c r="D1089" s="16">
        <f>MAX(0,(MIN(A1089,inputs!$C$5)-(inputs!$C$4+B1089))*inputs!$B$4)</f>
        <v>25112</v>
      </c>
      <c r="E1089" s="16">
        <f>MAX(0, (calculations!A1089-inputs!$C$5)*inputs!$B$5)</f>
        <v>0</v>
      </c>
      <c r="F1089" s="19">
        <f>MAX(0,inputs!$B$13*(MIN(calculations!A1089,inputs!$C$14)-inputs!$C$13))+MAX(0,inputs!$B$14*(calculations!A1089-inputs!$C$14))</f>
        <v>6163.85</v>
      </c>
      <c r="G1089" s="22">
        <f>MAX(MIN((calculations!A1089-inputs!$B$21)/10000,100%),0) * inputs!$B$18</f>
        <v>2636.4</v>
      </c>
      <c r="H1089" s="24">
        <f>MIN(inputs!$B$32,A1089)</f>
        <v>20000</v>
      </c>
      <c r="I1089" s="24">
        <f>inputs!$B$29*(1+inputs!$B$33)-MAX(0,inputs!$B$31*(H1089-inputs!$B$30))</f>
        <v>46486.999999999993</v>
      </c>
      <c r="J1089" s="19">
        <f>$H1089+(INT(COLUMN(J$1)/2) - 5) * ($A1089-$H1089)/9</f>
        <v>20000</v>
      </c>
      <c r="K1089" s="24">
        <f>MAX(0,I1089*(1+inputs!$B$33)-MAX(0,inputs!$B$31*(J1089-inputs!$B$30)))</f>
        <v>47184.304999999986</v>
      </c>
      <c r="L1089" s="19">
        <f>$H1089+(INT(COLUMN(L$1)/2) - 5) * ($A1089-$H1089)/9</f>
        <v>29855.555555555555</v>
      </c>
      <c r="M1089" s="24">
        <f>MAX(0,K1089*(1+inputs!$B$33)-MAX(0,inputs!$B$31*(L1089-inputs!$B$30)))</f>
        <v>47021.629574999977</v>
      </c>
      <c r="N1089" s="19">
        <f>$H1089+(INT(COLUMN(N$1)/2) - 5) * ($A1089-$H1089)/9</f>
        <v>39711.111111111109</v>
      </c>
      <c r="O1089" s="24">
        <f>MAX(0,M1089*(1+inputs!$B$33)-MAX(0,inputs!$B$31*(N1089-inputs!$B$30)))</f>
        <v>45969.51401862497</v>
      </c>
      <c r="P1089" s="19">
        <f>$H1089+(INT(COLUMN(P$1)/2) - 5) * ($A1089-$H1089)/9</f>
        <v>49566.666666666672</v>
      </c>
      <c r="Q1089" s="24">
        <f>MAX(0,O1089*(1+inputs!$B$33)-MAX(0,inputs!$B$31*(P1089-inputs!$B$30)))</f>
        <v>44014.616728904337</v>
      </c>
      <c r="R1089" s="19">
        <f>$H1089+(INT(COLUMN(R$1)/2) - 5) * ($A1089-$H1089)/9</f>
        <v>59422.222222222219</v>
      </c>
      <c r="S1089" s="24">
        <f>MAX(0,Q1089*(1+inputs!$B$33)-MAX(0,inputs!$B$31*(R1089-inputs!$B$30)))</f>
        <v>41143.395979837893</v>
      </c>
      <c r="T1089" s="19">
        <f>$H1089+(INT(COLUMN(T$1)/2) - 5) * ($A1089-$H1089)/9</f>
        <v>69277.777777777781</v>
      </c>
      <c r="U1089" s="24">
        <f>MAX(0,S1089*(1+inputs!$B$33)-MAX(0,inputs!$B$31*(T1089-inputs!$B$30)))</f>
        <v>37342.106919535458</v>
      </c>
      <c r="V1089" s="19">
        <f>$H1089+(INT(COLUMN(V$1)/2) - 5) * ($A1089-$H1089)/9</f>
        <v>79133.333333333343</v>
      </c>
      <c r="W1089" s="24">
        <f>MAX(0,U1089*(1+inputs!$B$33)-MAX(0,inputs!$B$31*(V1089-inputs!$B$30)))</f>
        <v>32596.798523328485</v>
      </c>
      <c r="X1089" s="19">
        <f>$H1089+(INT(COLUMN(X$1)/2) - 5) * ($A1089-$H1089)/9</f>
        <v>88988.888888888891</v>
      </c>
      <c r="Y1089" s="24">
        <f>MAX(0,W1089*(1+inputs!$B$33)-MAX(0,inputs!$B$31*(X1089-inputs!$B$30)))</f>
        <v>26893.31050117841</v>
      </c>
      <c r="Z1089" s="19">
        <f>IF(inputs!$B$27="YES",MAX(0,inputs!$B$31*(X1089-inputs!$B$30)),0)</f>
        <v>0</v>
      </c>
      <c r="AA1089" s="3">
        <f t="shared" si="69"/>
        <v>41452.25</v>
      </c>
      <c r="AB1089" s="1">
        <f t="shared" si="70"/>
        <v>0.62</v>
      </c>
      <c r="AC1089" s="8">
        <f t="shared" ref="AC1089:AC1152" si="71">A1089-AA1089</f>
        <v>67247.75</v>
      </c>
    </row>
    <row r="1090" spans="1:29" x14ac:dyDescent="0.2">
      <c r="A1090" s="11">
        <f t="shared" si="68"/>
        <v>108800</v>
      </c>
      <c r="B1090" s="15">
        <f>inputs!$C$3-MAX(0,MIN((calculations!A1090-inputs!$B$8)*0.5,inputs!$C$3))+IF(AND(inputs!$B$23="YES",A1090&lt;=inputs!$B$25),inputs!$B$24,0)</f>
        <v>8170</v>
      </c>
      <c r="C1090" s="15">
        <f>MAX(0,MIN(A1090-B1090,inputs!$C$4)*inputs!$B$3)</f>
        <v>7540</v>
      </c>
      <c r="D1090" s="16">
        <f>MAX(0,(MIN(A1090,inputs!$C$5)-(inputs!$C$4+B1090))*inputs!$B$4)</f>
        <v>25172</v>
      </c>
      <c r="E1090" s="16">
        <f>MAX(0, (calculations!A1090-inputs!$C$5)*inputs!$B$5)</f>
        <v>0</v>
      </c>
      <c r="F1090" s="19">
        <f>MAX(0,inputs!$B$13*(MIN(calculations!A1090,inputs!$C$14)-inputs!$C$13))+MAX(0,inputs!$B$14*(calculations!A1090-inputs!$C$14))</f>
        <v>6165.85</v>
      </c>
      <c r="G1090" s="22">
        <f>MAX(MIN((calculations!A1090-inputs!$B$21)/10000,100%),0) * inputs!$B$18</f>
        <v>2636.4</v>
      </c>
      <c r="H1090" s="24">
        <f>MIN(inputs!$B$32,A1090)</f>
        <v>20000</v>
      </c>
      <c r="I1090" s="24">
        <f>inputs!$B$29*(1+inputs!$B$33)-MAX(0,inputs!$B$31*(H1090-inputs!$B$30))</f>
        <v>46486.999999999993</v>
      </c>
      <c r="J1090" s="19">
        <f>$H1090+(INT(COLUMN(J$1)/2) - 5) * ($A1090-$H1090)/9</f>
        <v>20000</v>
      </c>
      <c r="K1090" s="24">
        <f>MAX(0,I1090*(1+inputs!$B$33)-MAX(0,inputs!$B$31*(J1090-inputs!$B$30)))</f>
        <v>47184.304999999986</v>
      </c>
      <c r="L1090" s="19">
        <f>$H1090+(INT(COLUMN(L$1)/2) - 5) * ($A1090-$H1090)/9</f>
        <v>29866.666666666664</v>
      </c>
      <c r="M1090" s="24">
        <f>MAX(0,K1090*(1+inputs!$B$33)-MAX(0,inputs!$B$31*(L1090-inputs!$B$30)))</f>
        <v>47020.629574999977</v>
      </c>
      <c r="N1090" s="19">
        <f>$H1090+(INT(COLUMN(N$1)/2) - 5) * ($A1090-$H1090)/9</f>
        <v>39733.333333333328</v>
      </c>
      <c r="O1090" s="24">
        <f>MAX(0,M1090*(1+inputs!$B$33)-MAX(0,inputs!$B$31*(N1090-inputs!$B$30)))</f>
        <v>45966.499018624971</v>
      </c>
      <c r="P1090" s="19">
        <f>$H1090+(INT(COLUMN(P$1)/2) - 5) * ($A1090-$H1090)/9</f>
        <v>49600</v>
      </c>
      <c r="Q1090" s="24">
        <f>MAX(0,O1090*(1+inputs!$B$33)-MAX(0,inputs!$B$31*(P1090-inputs!$B$30)))</f>
        <v>44008.556503904336</v>
      </c>
      <c r="R1090" s="19">
        <f>$H1090+(INT(COLUMN(R$1)/2) - 5) * ($A1090-$H1090)/9</f>
        <v>59466.666666666664</v>
      </c>
      <c r="S1090" s="24">
        <f>MAX(0,Q1090*(1+inputs!$B$33)-MAX(0,inputs!$B$31*(R1090-inputs!$B$30)))</f>
        <v>41133.244851462892</v>
      </c>
      <c r="T1090" s="19">
        <f>$H1090+(INT(COLUMN(T$1)/2) - 5) * ($A1090-$H1090)/9</f>
        <v>69333.333333333343</v>
      </c>
      <c r="U1090" s="24">
        <f>MAX(0,S1090*(1+inputs!$B$33)-MAX(0,inputs!$B$31*(T1090-inputs!$B$30)))</f>
        <v>37326.803524234827</v>
      </c>
      <c r="V1090" s="19">
        <f>$H1090+(INT(COLUMN(V$1)/2) - 5) * ($A1090-$H1090)/9</f>
        <v>79200</v>
      </c>
      <c r="W1090" s="24">
        <f>MAX(0,U1090*(1+inputs!$B$33)-MAX(0,inputs!$B$31*(V1090-inputs!$B$30)))</f>
        <v>32575.265577098344</v>
      </c>
      <c r="X1090" s="19">
        <f>$H1090+(INT(COLUMN(X$1)/2) - 5) * ($A1090-$H1090)/9</f>
        <v>89066.666666666672</v>
      </c>
      <c r="Y1090" s="24">
        <f>MAX(0,W1090*(1+inputs!$B$33)-MAX(0,inputs!$B$31*(X1090-inputs!$B$30)))</f>
        <v>26864.454560754813</v>
      </c>
      <c r="Z1090" s="19">
        <f>IF(inputs!$B$27="YES",MAX(0,inputs!$B$31*(X1090-inputs!$B$30)),0)</f>
        <v>0</v>
      </c>
      <c r="AA1090" s="3">
        <f t="shared" si="69"/>
        <v>41514.25</v>
      </c>
      <c r="AB1090" s="1">
        <f t="shared" si="70"/>
        <v>0.62</v>
      </c>
      <c r="AC1090" s="8">
        <f t="shared" si="71"/>
        <v>67285.75</v>
      </c>
    </row>
    <row r="1091" spans="1:29" x14ac:dyDescent="0.2">
      <c r="A1091" s="11">
        <f t="shared" ref="A1091:A1154" si="72">(ROW(A1091)-2)*100</f>
        <v>108900</v>
      </c>
      <c r="B1091" s="15">
        <f>inputs!$C$3-MAX(0,MIN((calculations!A1091-inputs!$B$8)*0.5,inputs!$C$3))+IF(AND(inputs!$B$23="YES",A1091&lt;=inputs!$B$25),inputs!$B$24,0)</f>
        <v>8120</v>
      </c>
      <c r="C1091" s="15">
        <f>MAX(0,MIN(A1091-B1091,inputs!$C$4)*inputs!$B$3)</f>
        <v>7540</v>
      </c>
      <c r="D1091" s="16">
        <f>MAX(0,(MIN(A1091,inputs!$C$5)-(inputs!$C$4+B1091))*inputs!$B$4)</f>
        <v>25232</v>
      </c>
      <c r="E1091" s="16">
        <f>MAX(0, (calculations!A1091-inputs!$C$5)*inputs!$B$5)</f>
        <v>0</v>
      </c>
      <c r="F1091" s="19">
        <f>MAX(0,inputs!$B$13*(MIN(calculations!A1091,inputs!$C$14)-inputs!$C$13))+MAX(0,inputs!$B$14*(calculations!A1091-inputs!$C$14))</f>
        <v>6167.85</v>
      </c>
      <c r="G1091" s="22">
        <f>MAX(MIN((calculations!A1091-inputs!$B$21)/10000,100%),0) * inputs!$B$18</f>
        <v>2636.4</v>
      </c>
      <c r="H1091" s="24">
        <f>MIN(inputs!$B$32,A1091)</f>
        <v>20000</v>
      </c>
      <c r="I1091" s="24">
        <f>inputs!$B$29*(1+inputs!$B$33)-MAX(0,inputs!$B$31*(H1091-inputs!$B$30))</f>
        <v>46486.999999999993</v>
      </c>
      <c r="J1091" s="19">
        <f>$H1091+(INT(COLUMN(J$1)/2) - 5) * ($A1091-$H1091)/9</f>
        <v>20000</v>
      </c>
      <c r="K1091" s="24">
        <f>MAX(0,I1091*(1+inputs!$B$33)-MAX(0,inputs!$B$31*(J1091-inputs!$B$30)))</f>
        <v>47184.304999999986</v>
      </c>
      <c r="L1091" s="19">
        <f>$H1091+(INT(COLUMN(L$1)/2) - 5) * ($A1091-$H1091)/9</f>
        <v>29877.777777777777</v>
      </c>
      <c r="M1091" s="24">
        <f>MAX(0,K1091*(1+inputs!$B$33)-MAX(0,inputs!$B$31*(L1091-inputs!$B$30)))</f>
        <v>47019.629574999977</v>
      </c>
      <c r="N1091" s="19">
        <f>$H1091+(INT(COLUMN(N$1)/2) - 5) * ($A1091-$H1091)/9</f>
        <v>39755.555555555555</v>
      </c>
      <c r="O1091" s="24">
        <f>MAX(0,M1091*(1+inputs!$B$33)-MAX(0,inputs!$B$31*(N1091-inputs!$B$30)))</f>
        <v>45963.484018624971</v>
      </c>
      <c r="P1091" s="19">
        <f>$H1091+(INT(COLUMN(P$1)/2) - 5) * ($A1091-$H1091)/9</f>
        <v>49633.333333333328</v>
      </c>
      <c r="Q1091" s="24">
        <f>MAX(0,O1091*(1+inputs!$B$33)-MAX(0,inputs!$B$31*(P1091-inputs!$B$30)))</f>
        <v>44002.496278904342</v>
      </c>
      <c r="R1091" s="19">
        <f>$H1091+(INT(COLUMN(R$1)/2) - 5) * ($A1091-$H1091)/9</f>
        <v>59511.111111111109</v>
      </c>
      <c r="S1091" s="24">
        <f>MAX(0,Q1091*(1+inputs!$B$33)-MAX(0,inputs!$B$31*(R1091-inputs!$B$30)))</f>
        <v>41123.093723087899</v>
      </c>
      <c r="T1091" s="19">
        <f>$H1091+(INT(COLUMN(T$1)/2) - 5) * ($A1091-$H1091)/9</f>
        <v>69388.888888888891</v>
      </c>
      <c r="U1091" s="24">
        <f>MAX(0,S1091*(1+inputs!$B$33)-MAX(0,inputs!$B$31*(T1091-inputs!$B$30)))</f>
        <v>37311.500128934211</v>
      </c>
      <c r="V1091" s="19">
        <f>$H1091+(INT(COLUMN(V$1)/2) - 5) * ($A1091-$H1091)/9</f>
        <v>79266.666666666657</v>
      </c>
      <c r="W1091" s="24">
        <f>MAX(0,U1091*(1+inputs!$B$33)-MAX(0,inputs!$B$31*(V1091-inputs!$B$30)))</f>
        <v>32553.73263086822</v>
      </c>
      <c r="X1091" s="19">
        <f>$H1091+(INT(COLUMN(X$1)/2) - 5) * ($A1091-$H1091)/9</f>
        <v>89144.444444444438</v>
      </c>
      <c r="Y1091" s="24">
        <f>MAX(0,W1091*(1+inputs!$B$33)-MAX(0,inputs!$B$31*(X1091-inputs!$B$30)))</f>
        <v>26835.598620331239</v>
      </c>
      <c r="Z1091" s="19">
        <f>IF(inputs!$B$27="YES",MAX(0,inputs!$B$31*(X1091-inputs!$B$30)),0)</f>
        <v>0</v>
      </c>
      <c r="AA1091" s="3">
        <f t="shared" ref="AA1091:AA1154" si="73">SUM(C1091:G1091)+Z1091</f>
        <v>41576.25</v>
      </c>
      <c r="AB1091" s="1">
        <f t="shared" ref="AB1091:AB1154" si="74">(AA1092-AA1091)/100</f>
        <v>0.62</v>
      </c>
      <c r="AC1091" s="8">
        <f t="shared" si="71"/>
        <v>67323.75</v>
      </c>
    </row>
    <row r="1092" spans="1:29" x14ac:dyDescent="0.2">
      <c r="A1092" s="11">
        <f t="shared" si="72"/>
        <v>109000</v>
      </c>
      <c r="B1092" s="15">
        <f>inputs!$C$3-MAX(0,MIN((calculations!A1092-inputs!$B$8)*0.5,inputs!$C$3))+IF(AND(inputs!$B$23="YES",A1092&lt;=inputs!$B$25),inputs!$B$24,0)</f>
        <v>8070</v>
      </c>
      <c r="C1092" s="15">
        <f>MAX(0,MIN(A1092-B1092,inputs!$C$4)*inputs!$B$3)</f>
        <v>7540</v>
      </c>
      <c r="D1092" s="16">
        <f>MAX(0,(MIN(A1092,inputs!$C$5)-(inputs!$C$4+B1092))*inputs!$B$4)</f>
        <v>25292</v>
      </c>
      <c r="E1092" s="16">
        <f>MAX(0, (calculations!A1092-inputs!$C$5)*inputs!$B$5)</f>
        <v>0</v>
      </c>
      <c r="F1092" s="19">
        <f>MAX(0,inputs!$B$13*(MIN(calculations!A1092,inputs!$C$14)-inputs!$C$13))+MAX(0,inputs!$B$14*(calculations!A1092-inputs!$C$14))</f>
        <v>6169.85</v>
      </c>
      <c r="G1092" s="22">
        <f>MAX(MIN((calculations!A1092-inputs!$B$21)/10000,100%),0) * inputs!$B$18</f>
        <v>2636.4</v>
      </c>
      <c r="H1092" s="24">
        <f>MIN(inputs!$B$32,A1092)</f>
        <v>20000</v>
      </c>
      <c r="I1092" s="24">
        <f>inputs!$B$29*(1+inputs!$B$33)-MAX(0,inputs!$B$31*(H1092-inputs!$B$30))</f>
        <v>46486.999999999993</v>
      </c>
      <c r="J1092" s="19">
        <f>$H1092+(INT(COLUMN(J$1)/2) - 5) * ($A1092-$H1092)/9</f>
        <v>20000</v>
      </c>
      <c r="K1092" s="24">
        <f>MAX(0,I1092*(1+inputs!$B$33)-MAX(0,inputs!$B$31*(J1092-inputs!$B$30)))</f>
        <v>47184.304999999986</v>
      </c>
      <c r="L1092" s="19">
        <f>$H1092+(INT(COLUMN(L$1)/2) - 5) * ($A1092-$H1092)/9</f>
        <v>29888.888888888891</v>
      </c>
      <c r="M1092" s="24">
        <f>MAX(0,K1092*(1+inputs!$B$33)-MAX(0,inputs!$B$31*(L1092-inputs!$B$30)))</f>
        <v>47018.629574999977</v>
      </c>
      <c r="N1092" s="19">
        <f>$H1092+(INT(COLUMN(N$1)/2) - 5) * ($A1092-$H1092)/9</f>
        <v>39777.777777777781</v>
      </c>
      <c r="O1092" s="24">
        <f>MAX(0,M1092*(1+inputs!$B$33)-MAX(0,inputs!$B$31*(N1092-inputs!$B$30)))</f>
        <v>45960.469018624972</v>
      </c>
      <c r="P1092" s="19">
        <f>$H1092+(INT(COLUMN(P$1)/2) - 5) * ($A1092-$H1092)/9</f>
        <v>49666.666666666672</v>
      </c>
      <c r="Q1092" s="24">
        <f>MAX(0,O1092*(1+inputs!$B$33)-MAX(0,inputs!$B$31*(P1092-inputs!$B$30)))</f>
        <v>43996.436053904341</v>
      </c>
      <c r="R1092" s="19">
        <f>$H1092+(INT(COLUMN(R$1)/2) - 5) * ($A1092-$H1092)/9</f>
        <v>59555.555555555555</v>
      </c>
      <c r="S1092" s="24">
        <f>MAX(0,Q1092*(1+inputs!$B$33)-MAX(0,inputs!$B$31*(R1092-inputs!$B$30)))</f>
        <v>41112.942594712898</v>
      </c>
      <c r="T1092" s="19">
        <f>$H1092+(INT(COLUMN(T$1)/2) - 5) * ($A1092-$H1092)/9</f>
        <v>69444.444444444438</v>
      </c>
      <c r="U1092" s="24">
        <f>MAX(0,S1092*(1+inputs!$B$33)-MAX(0,inputs!$B$31*(T1092-inputs!$B$30)))</f>
        <v>37296.196733633587</v>
      </c>
      <c r="V1092" s="19">
        <f>$H1092+(INT(COLUMN(V$1)/2) - 5) * ($A1092-$H1092)/9</f>
        <v>79333.333333333343</v>
      </c>
      <c r="W1092" s="24">
        <f>MAX(0,U1092*(1+inputs!$B$33)-MAX(0,inputs!$B$31*(V1092-inputs!$B$30)))</f>
        <v>32532.199684638086</v>
      </c>
      <c r="X1092" s="19">
        <f>$H1092+(INT(COLUMN(X$1)/2) - 5) * ($A1092-$H1092)/9</f>
        <v>89222.222222222219</v>
      </c>
      <c r="Y1092" s="24">
        <f>MAX(0,W1092*(1+inputs!$B$33)-MAX(0,inputs!$B$31*(X1092-inputs!$B$30)))</f>
        <v>26806.742679907653</v>
      </c>
      <c r="Z1092" s="19">
        <f>IF(inputs!$B$27="YES",MAX(0,inputs!$B$31*(X1092-inputs!$B$30)),0)</f>
        <v>0</v>
      </c>
      <c r="AA1092" s="3">
        <f t="shared" si="73"/>
        <v>41638.25</v>
      </c>
      <c r="AB1092" s="1">
        <f t="shared" si="74"/>
        <v>0.62</v>
      </c>
      <c r="AC1092" s="8">
        <f t="shared" si="71"/>
        <v>67361.75</v>
      </c>
    </row>
    <row r="1093" spans="1:29" x14ac:dyDescent="0.2">
      <c r="A1093" s="11">
        <f t="shared" si="72"/>
        <v>109100</v>
      </c>
      <c r="B1093" s="15">
        <f>inputs!$C$3-MAX(0,MIN((calculations!A1093-inputs!$B$8)*0.5,inputs!$C$3))+IF(AND(inputs!$B$23="YES",A1093&lt;=inputs!$B$25),inputs!$B$24,0)</f>
        <v>8020</v>
      </c>
      <c r="C1093" s="15">
        <f>MAX(0,MIN(A1093-B1093,inputs!$C$4)*inputs!$B$3)</f>
        <v>7540</v>
      </c>
      <c r="D1093" s="16">
        <f>MAX(0,(MIN(A1093,inputs!$C$5)-(inputs!$C$4+B1093))*inputs!$B$4)</f>
        <v>25352</v>
      </c>
      <c r="E1093" s="16">
        <f>MAX(0, (calculations!A1093-inputs!$C$5)*inputs!$B$5)</f>
        <v>0</v>
      </c>
      <c r="F1093" s="19">
        <f>MAX(0,inputs!$B$13*(MIN(calculations!A1093,inputs!$C$14)-inputs!$C$13))+MAX(0,inputs!$B$14*(calculations!A1093-inputs!$C$14))</f>
        <v>6171.85</v>
      </c>
      <c r="G1093" s="22">
        <f>MAX(MIN((calculations!A1093-inputs!$B$21)/10000,100%),0) * inputs!$B$18</f>
        <v>2636.4</v>
      </c>
      <c r="H1093" s="24">
        <f>MIN(inputs!$B$32,A1093)</f>
        <v>20000</v>
      </c>
      <c r="I1093" s="24">
        <f>inputs!$B$29*(1+inputs!$B$33)-MAX(0,inputs!$B$31*(H1093-inputs!$B$30))</f>
        <v>46486.999999999993</v>
      </c>
      <c r="J1093" s="19">
        <f>$H1093+(INT(COLUMN(J$1)/2) - 5) * ($A1093-$H1093)/9</f>
        <v>20000</v>
      </c>
      <c r="K1093" s="24">
        <f>MAX(0,I1093*(1+inputs!$B$33)-MAX(0,inputs!$B$31*(J1093-inputs!$B$30)))</f>
        <v>47184.304999999986</v>
      </c>
      <c r="L1093" s="19">
        <f>$H1093+(INT(COLUMN(L$1)/2) - 5) * ($A1093-$H1093)/9</f>
        <v>29900</v>
      </c>
      <c r="M1093" s="24">
        <f>MAX(0,K1093*(1+inputs!$B$33)-MAX(0,inputs!$B$31*(L1093-inputs!$B$30)))</f>
        <v>47017.629574999977</v>
      </c>
      <c r="N1093" s="19">
        <f>$H1093+(INT(COLUMN(N$1)/2) - 5) * ($A1093-$H1093)/9</f>
        <v>39800</v>
      </c>
      <c r="O1093" s="24">
        <f>MAX(0,M1093*(1+inputs!$B$33)-MAX(0,inputs!$B$31*(N1093-inputs!$B$30)))</f>
        <v>45957.454018624972</v>
      </c>
      <c r="P1093" s="19">
        <f>$H1093+(INT(COLUMN(P$1)/2) - 5) * ($A1093-$H1093)/9</f>
        <v>49700</v>
      </c>
      <c r="Q1093" s="24">
        <f>MAX(0,O1093*(1+inputs!$B$33)-MAX(0,inputs!$B$31*(P1093-inputs!$B$30)))</f>
        <v>43990.37582890434</v>
      </c>
      <c r="R1093" s="19">
        <f>$H1093+(INT(COLUMN(R$1)/2) - 5) * ($A1093-$H1093)/9</f>
        <v>59600</v>
      </c>
      <c r="S1093" s="24">
        <f>MAX(0,Q1093*(1+inputs!$B$33)-MAX(0,inputs!$B$31*(R1093-inputs!$B$30)))</f>
        <v>41102.791466337898</v>
      </c>
      <c r="T1093" s="19">
        <f>$H1093+(INT(COLUMN(T$1)/2) - 5) * ($A1093-$H1093)/9</f>
        <v>69500</v>
      </c>
      <c r="U1093" s="24">
        <f>MAX(0,S1093*(1+inputs!$B$33)-MAX(0,inputs!$B$31*(T1093-inputs!$B$30)))</f>
        <v>37280.893338332957</v>
      </c>
      <c r="V1093" s="19">
        <f>$H1093+(INT(COLUMN(V$1)/2) - 5) * ($A1093-$H1093)/9</f>
        <v>79400</v>
      </c>
      <c r="W1093" s="24">
        <f>MAX(0,U1093*(1+inputs!$B$33)-MAX(0,inputs!$B$31*(V1093-inputs!$B$30)))</f>
        <v>32510.666738407952</v>
      </c>
      <c r="X1093" s="19">
        <f>$H1093+(INT(COLUMN(X$1)/2) - 5) * ($A1093-$H1093)/9</f>
        <v>89300</v>
      </c>
      <c r="Y1093" s="24">
        <f>MAX(0,W1093*(1+inputs!$B$33)-MAX(0,inputs!$B$31*(X1093-inputs!$B$30)))</f>
        <v>26777.886739484067</v>
      </c>
      <c r="Z1093" s="19">
        <f>IF(inputs!$B$27="YES",MAX(0,inputs!$B$31*(X1093-inputs!$B$30)),0)</f>
        <v>0</v>
      </c>
      <c r="AA1093" s="3">
        <f t="shared" si="73"/>
        <v>41700.25</v>
      </c>
      <c r="AB1093" s="1">
        <f t="shared" si="74"/>
        <v>0.62</v>
      </c>
      <c r="AC1093" s="8">
        <f t="shared" si="71"/>
        <v>67399.75</v>
      </c>
    </row>
    <row r="1094" spans="1:29" x14ac:dyDescent="0.2">
      <c r="A1094" s="11">
        <f t="shared" si="72"/>
        <v>109200</v>
      </c>
      <c r="B1094" s="15">
        <f>inputs!$C$3-MAX(0,MIN((calculations!A1094-inputs!$B$8)*0.5,inputs!$C$3))+IF(AND(inputs!$B$23="YES",A1094&lt;=inputs!$B$25),inputs!$B$24,0)</f>
        <v>7970</v>
      </c>
      <c r="C1094" s="15">
        <f>MAX(0,MIN(A1094-B1094,inputs!$C$4)*inputs!$B$3)</f>
        <v>7540</v>
      </c>
      <c r="D1094" s="16">
        <f>MAX(0,(MIN(A1094,inputs!$C$5)-(inputs!$C$4+B1094))*inputs!$B$4)</f>
        <v>25412</v>
      </c>
      <c r="E1094" s="16">
        <f>MAX(0, (calculations!A1094-inputs!$C$5)*inputs!$B$5)</f>
        <v>0</v>
      </c>
      <c r="F1094" s="19">
        <f>MAX(0,inputs!$B$13*(MIN(calculations!A1094,inputs!$C$14)-inputs!$C$13))+MAX(0,inputs!$B$14*(calculations!A1094-inputs!$C$14))</f>
        <v>6173.85</v>
      </c>
      <c r="G1094" s="22">
        <f>MAX(MIN((calculations!A1094-inputs!$B$21)/10000,100%),0) * inputs!$B$18</f>
        <v>2636.4</v>
      </c>
      <c r="H1094" s="24">
        <f>MIN(inputs!$B$32,A1094)</f>
        <v>20000</v>
      </c>
      <c r="I1094" s="24">
        <f>inputs!$B$29*(1+inputs!$B$33)-MAX(0,inputs!$B$31*(H1094-inputs!$B$30))</f>
        <v>46486.999999999993</v>
      </c>
      <c r="J1094" s="19">
        <f>$H1094+(INT(COLUMN(J$1)/2) - 5) * ($A1094-$H1094)/9</f>
        <v>20000</v>
      </c>
      <c r="K1094" s="24">
        <f>MAX(0,I1094*(1+inputs!$B$33)-MAX(0,inputs!$B$31*(J1094-inputs!$B$30)))</f>
        <v>47184.304999999986</v>
      </c>
      <c r="L1094" s="19">
        <f>$H1094+(INT(COLUMN(L$1)/2) - 5) * ($A1094-$H1094)/9</f>
        <v>29911.111111111109</v>
      </c>
      <c r="M1094" s="24">
        <f>MAX(0,K1094*(1+inputs!$B$33)-MAX(0,inputs!$B$31*(L1094-inputs!$B$30)))</f>
        <v>47016.629574999977</v>
      </c>
      <c r="N1094" s="19">
        <f>$H1094+(INT(COLUMN(N$1)/2) - 5) * ($A1094-$H1094)/9</f>
        <v>39822.222222222219</v>
      </c>
      <c r="O1094" s="24">
        <f>MAX(0,M1094*(1+inputs!$B$33)-MAX(0,inputs!$B$31*(N1094-inputs!$B$30)))</f>
        <v>45954.439018624973</v>
      </c>
      <c r="P1094" s="19">
        <f>$H1094+(INT(COLUMN(P$1)/2) - 5) * ($A1094-$H1094)/9</f>
        <v>49733.333333333328</v>
      </c>
      <c r="Q1094" s="24">
        <f>MAX(0,O1094*(1+inputs!$B$33)-MAX(0,inputs!$B$31*(P1094-inputs!$B$30)))</f>
        <v>43984.315603904339</v>
      </c>
      <c r="R1094" s="19">
        <f>$H1094+(INT(COLUMN(R$1)/2) - 5) * ($A1094-$H1094)/9</f>
        <v>59644.444444444445</v>
      </c>
      <c r="S1094" s="24">
        <f>MAX(0,Q1094*(1+inputs!$B$33)-MAX(0,inputs!$B$31*(R1094-inputs!$B$30)))</f>
        <v>41092.640337962897</v>
      </c>
      <c r="T1094" s="19">
        <f>$H1094+(INT(COLUMN(T$1)/2) - 5) * ($A1094-$H1094)/9</f>
        <v>69555.555555555562</v>
      </c>
      <c r="U1094" s="24">
        <f>MAX(0,S1094*(1+inputs!$B$33)-MAX(0,inputs!$B$31*(T1094-inputs!$B$30)))</f>
        <v>37265.589943032333</v>
      </c>
      <c r="V1094" s="19">
        <f>$H1094+(INT(COLUMN(V$1)/2) - 5) * ($A1094-$H1094)/9</f>
        <v>79466.666666666657</v>
      </c>
      <c r="W1094" s="24">
        <f>MAX(0,U1094*(1+inputs!$B$33)-MAX(0,inputs!$B$31*(V1094-inputs!$B$30)))</f>
        <v>32489.133792177814</v>
      </c>
      <c r="X1094" s="19">
        <f>$H1094+(INT(COLUMN(X$1)/2) - 5) * ($A1094-$H1094)/9</f>
        <v>89377.777777777781</v>
      </c>
      <c r="Y1094" s="24">
        <f>MAX(0,W1094*(1+inputs!$B$33)-MAX(0,inputs!$B$31*(X1094-inputs!$B$30)))</f>
        <v>26749.030799060478</v>
      </c>
      <c r="Z1094" s="19">
        <f>IF(inputs!$B$27="YES",MAX(0,inputs!$B$31*(X1094-inputs!$B$30)),0)</f>
        <v>0</v>
      </c>
      <c r="AA1094" s="3">
        <f t="shared" si="73"/>
        <v>41762.25</v>
      </c>
      <c r="AB1094" s="1">
        <f t="shared" si="74"/>
        <v>0.62</v>
      </c>
      <c r="AC1094" s="8">
        <f t="shared" si="71"/>
        <v>67437.75</v>
      </c>
    </row>
    <row r="1095" spans="1:29" x14ac:dyDescent="0.2">
      <c r="A1095" s="11">
        <f t="shared" si="72"/>
        <v>109300</v>
      </c>
      <c r="B1095" s="15">
        <f>inputs!$C$3-MAX(0,MIN((calculations!A1095-inputs!$B$8)*0.5,inputs!$C$3))+IF(AND(inputs!$B$23="YES",A1095&lt;=inputs!$B$25),inputs!$B$24,0)</f>
        <v>7920</v>
      </c>
      <c r="C1095" s="15">
        <f>MAX(0,MIN(A1095-B1095,inputs!$C$4)*inputs!$B$3)</f>
        <v>7540</v>
      </c>
      <c r="D1095" s="16">
        <f>MAX(0,(MIN(A1095,inputs!$C$5)-(inputs!$C$4+B1095))*inputs!$B$4)</f>
        <v>25472</v>
      </c>
      <c r="E1095" s="16">
        <f>MAX(0, (calculations!A1095-inputs!$C$5)*inputs!$B$5)</f>
        <v>0</v>
      </c>
      <c r="F1095" s="19">
        <f>MAX(0,inputs!$B$13*(MIN(calculations!A1095,inputs!$C$14)-inputs!$C$13))+MAX(0,inputs!$B$14*(calculations!A1095-inputs!$C$14))</f>
        <v>6175.85</v>
      </c>
      <c r="G1095" s="22">
        <f>MAX(MIN((calculations!A1095-inputs!$B$21)/10000,100%),0) * inputs!$B$18</f>
        <v>2636.4</v>
      </c>
      <c r="H1095" s="24">
        <f>MIN(inputs!$B$32,A1095)</f>
        <v>20000</v>
      </c>
      <c r="I1095" s="24">
        <f>inputs!$B$29*(1+inputs!$B$33)-MAX(0,inputs!$B$31*(H1095-inputs!$B$30))</f>
        <v>46486.999999999993</v>
      </c>
      <c r="J1095" s="19">
        <f>$H1095+(INT(COLUMN(J$1)/2) - 5) * ($A1095-$H1095)/9</f>
        <v>20000</v>
      </c>
      <c r="K1095" s="24">
        <f>MAX(0,I1095*(1+inputs!$B$33)-MAX(0,inputs!$B$31*(J1095-inputs!$B$30)))</f>
        <v>47184.304999999986</v>
      </c>
      <c r="L1095" s="19">
        <f>$H1095+(INT(COLUMN(L$1)/2) - 5) * ($A1095-$H1095)/9</f>
        <v>29922.222222222223</v>
      </c>
      <c r="M1095" s="24">
        <f>MAX(0,K1095*(1+inputs!$B$33)-MAX(0,inputs!$B$31*(L1095-inputs!$B$30)))</f>
        <v>47015.629574999977</v>
      </c>
      <c r="N1095" s="19">
        <f>$H1095+(INT(COLUMN(N$1)/2) - 5) * ($A1095-$H1095)/9</f>
        <v>39844.444444444445</v>
      </c>
      <c r="O1095" s="24">
        <f>MAX(0,M1095*(1+inputs!$B$33)-MAX(0,inputs!$B$31*(N1095-inputs!$B$30)))</f>
        <v>45951.424018624974</v>
      </c>
      <c r="P1095" s="19">
        <f>$H1095+(INT(COLUMN(P$1)/2) - 5) * ($A1095-$H1095)/9</f>
        <v>49766.666666666672</v>
      </c>
      <c r="Q1095" s="24">
        <f>MAX(0,O1095*(1+inputs!$B$33)-MAX(0,inputs!$B$31*(P1095-inputs!$B$30)))</f>
        <v>43978.255378904338</v>
      </c>
      <c r="R1095" s="19">
        <f>$H1095+(INT(COLUMN(R$1)/2) - 5) * ($A1095-$H1095)/9</f>
        <v>59688.888888888891</v>
      </c>
      <c r="S1095" s="24">
        <f>MAX(0,Q1095*(1+inputs!$B$33)-MAX(0,inputs!$B$31*(R1095-inputs!$B$30)))</f>
        <v>41082.489209587897</v>
      </c>
      <c r="T1095" s="19">
        <f>$H1095+(INT(COLUMN(T$1)/2) - 5) * ($A1095-$H1095)/9</f>
        <v>69611.111111111109</v>
      </c>
      <c r="U1095" s="24">
        <f>MAX(0,S1095*(1+inputs!$B$33)-MAX(0,inputs!$B$31*(T1095-inputs!$B$30)))</f>
        <v>37250.28654773171</v>
      </c>
      <c r="V1095" s="19">
        <f>$H1095+(INT(COLUMN(V$1)/2) - 5) * ($A1095-$H1095)/9</f>
        <v>79533.333333333343</v>
      </c>
      <c r="W1095" s="24">
        <f>MAX(0,U1095*(1+inputs!$B$33)-MAX(0,inputs!$B$31*(V1095-inputs!$B$30)))</f>
        <v>32467.60084594768</v>
      </c>
      <c r="X1095" s="19">
        <f>$H1095+(INT(COLUMN(X$1)/2) - 5) * ($A1095-$H1095)/9</f>
        <v>89455.555555555562</v>
      </c>
      <c r="Y1095" s="24">
        <f>MAX(0,W1095*(1+inputs!$B$33)-MAX(0,inputs!$B$31*(X1095-inputs!$B$30)))</f>
        <v>26720.174858636892</v>
      </c>
      <c r="Z1095" s="19">
        <f>IF(inputs!$B$27="YES",MAX(0,inputs!$B$31*(X1095-inputs!$B$30)),0)</f>
        <v>0</v>
      </c>
      <c r="AA1095" s="3">
        <f t="shared" si="73"/>
        <v>41824.25</v>
      </c>
      <c r="AB1095" s="1">
        <f t="shared" si="74"/>
        <v>0.62</v>
      </c>
      <c r="AC1095" s="8">
        <f t="shared" si="71"/>
        <v>67475.75</v>
      </c>
    </row>
    <row r="1096" spans="1:29" x14ac:dyDescent="0.2">
      <c r="A1096" s="11">
        <f t="shared" si="72"/>
        <v>109400</v>
      </c>
      <c r="B1096" s="15">
        <f>inputs!$C$3-MAX(0,MIN((calculations!A1096-inputs!$B$8)*0.5,inputs!$C$3))+IF(AND(inputs!$B$23="YES",A1096&lt;=inputs!$B$25),inputs!$B$24,0)</f>
        <v>7870</v>
      </c>
      <c r="C1096" s="15">
        <f>MAX(0,MIN(A1096-B1096,inputs!$C$4)*inputs!$B$3)</f>
        <v>7540</v>
      </c>
      <c r="D1096" s="16">
        <f>MAX(0,(MIN(A1096,inputs!$C$5)-(inputs!$C$4+B1096))*inputs!$B$4)</f>
        <v>25532</v>
      </c>
      <c r="E1096" s="16">
        <f>MAX(0, (calculations!A1096-inputs!$C$5)*inputs!$B$5)</f>
        <v>0</v>
      </c>
      <c r="F1096" s="19">
        <f>MAX(0,inputs!$B$13*(MIN(calculations!A1096,inputs!$C$14)-inputs!$C$13))+MAX(0,inputs!$B$14*(calculations!A1096-inputs!$C$14))</f>
        <v>6177.85</v>
      </c>
      <c r="G1096" s="22">
        <f>MAX(MIN((calculations!A1096-inputs!$B$21)/10000,100%),0) * inputs!$B$18</f>
        <v>2636.4</v>
      </c>
      <c r="H1096" s="24">
        <f>MIN(inputs!$B$32,A1096)</f>
        <v>20000</v>
      </c>
      <c r="I1096" s="24">
        <f>inputs!$B$29*(1+inputs!$B$33)-MAX(0,inputs!$B$31*(H1096-inputs!$B$30))</f>
        <v>46486.999999999993</v>
      </c>
      <c r="J1096" s="19">
        <f>$H1096+(INT(COLUMN(J$1)/2) - 5) * ($A1096-$H1096)/9</f>
        <v>20000</v>
      </c>
      <c r="K1096" s="24">
        <f>MAX(0,I1096*(1+inputs!$B$33)-MAX(0,inputs!$B$31*(J1096-inputs!$B$30)))</f>
        <v>47184.304999999986</v>
      </c>
      <c r="L1096" s="19">
        <f>$H1096+(INT(COLUMN(L$1)/2) - 5) * ($A1096-$H1096)/9</f>
        <v>29933.333333333336</v>
      </c>
      <c r="M1096" s="24">
        <f>MAX(0,K1096*(1+inputs!$B$33)-MAX(0,inputs!$B$31*(L1096-inputs!$B$30)))</f>
        <v>47014.629574999977</v>
      </c>
      <c r="N1096" s="19">
        <f>$H1096+(INT(COLUMN(N$1)/2) - 5) * ($A1096-$H1096)/9</f>
        <v>39866.666666666672</v>
      </c>
      <c r="O1096" s="24">
        <f>MAX(0,M1096*(1+inputs!$B$33)-MAX(0,inputs!$B$31*(N1096-inputs!$B$30)))</f>
        <v>45948.409018624967</v>
      </c>
      <c r="P1096" s="19">
        <f>$H1096+(INT(COLUMN(P$1)/2) - 5) * ($A1096-$H1096)/9</f>
        <v>49800</v>
      </c>
      <c r="Q1096" s="24">
        <f>MAX(0,O1096*(1+inputs!$B$33)-MAX(0,inputs!$B$31*(P1096-inputs!$B$30)))</f>
        <v>43972.195153904337</v>
      </c>
      <c r="R1096" s="19">
        <f>$H1096+(INT(COLUMN(R$1)/2) - 5) * ($A1096-$H1096)/9</f>
        <v>59733.333333333336</v>
      </c>
      <c r="S1096" s="24">
        <f>MAX(0,Q1096*(1+inputs!$B$33)-MAX(0,inputs!$B$31*(R1096-inputs!$B$30)))</f>
        <v>41072.338081212896</v>
      </c>
      <c r="T1096" s="19">
        <f>$H1096+(INT(COLUMN(T$1)/2) - 5) * ($A1096-$H1096)/9</f>
        <v>69666.666666666657</v>
      </c>
      <c r="U1096" s="24">
        <f>MAX(0,S1096*(1+inputs!$B$33)-MAX(0,inputs!$B$31*(T1096-inputs!$B$30)))</f>
        <v>37234.983152431087</v>
      </c>
      <c r="V1096" s="19">
        <f>$H1096+(INT(COLUMN(V$1)/2) - 5) * ($A1096-$H1096)/9</f>
        <v>79600</v>
      </c>
      <c r="W1096" s="24">
        <f>MAX(0,U1096*(1+inputs!$B$33)-MAX(0,inputs!$B$31*(V1096-inputs!$B$30)))</f>
        <v>32446.067899717553</v>
      </c>
      <c r="X1096" s="19">
        <f>$H1096+(INT(COLUMN(X$1)/2) - 5) * ($A1096-$H1096)/9</f>
        <v>89533.333333333328</v>
      </c>
      <c r="Y1096" s="24">
        <f>MAX(0,W1096*(1+inputs!$B$33)-MAX(0,inputs!$B$31*(X1096-inputs!$B$30)))</f>
        <v>26691.318918213317</v>
      </c>
      <c r="Z1096" s="19">
        <f>IF(inputs!$B$27="YES",MAX(0,inputs!$B$31*(X1096-inputs!$B$30)),0)</f>
        <v>0</v>
      </c>
      <c r="AA1096" s="3">
        <f t="shared" si="73"/>
        <v>41886.25</v>
      </c>
      <c r="AB1096" s="1">
        <f t="shared" si="74"/>
        <v>0.62</v>
      </c>
      <c r="AC1096" s="8">
        <f t="shared" si="71"/>
        <v>67513.75</v>
      </c>
    </row>
    <row r="1097" spans="1:29" x14ac:dyDescent="0.2">
      <c r="A1097" s="11">
        <f t="shared" si="72"/>
        <v>109500</v>
      </c>
      <c r="B1097" s="15">
        <f>inputs!$C$3-MAX(0,MIN((calculations!A1097-inputs!$B$8)*0.5,inputs!$C$3))+IF(AND(inputs!$B$23="YES",A1097&lt;=inputs!$B$25),inputs!$B$24,0)</f>
        <v>7820</v>
      </c>
      <c r="C1097" s="15">
        <f>MAX(0,MIN(A1097-B1097,inputs!$C$4)*inputs!$B$3)</f>
        <v>7540</v>
      </c>
      <c r="D1097" s="16">
        <f>MAX(0,(MIN(A1097,inputs!$C$5)-(inputs!$C$4+B1097))*inputs!$B$4)</f>
        <v>25592</v>
      </c>
      <c r="E1097" s="16">
        <f>MAX(0, (calculations!A1097-inputs!$C$5)*inputs!$B$5)</f>
        <v>0</v>
      </c>
      <c r="F1097" s="19">
        <f>MAX(0,inputs!$B$13*(MIN(calculations!A1097,inputs!$C$14)-inputs!$C$13))+MAX(0,inputs!$B$14*(calculations!A1097-inputs!$C$14))</f>
        <v>6179.85</v>
      </c>
      <c r="G1097" s="22">
        <f>MAX(MIN((calculations!A1097-inputs!$B$21)/10000,100%),0) * inputs!$B$18</f>
        <v>2636.4</v>
      </c>
      <c r="H1097" s="24">
        <f>MIN(inputs!$B$32,A1097)</f>
        <v>20000</v>
      </c>
      <c r="I1097" s="24">
        <f>inputs!$B$29*(1+inputs!$B$33)-MAX(0,inputs!$B$31*(H1097-inputs!$B$30))</f>
        <v>46486.999999999993</v>
      </c>
      <c r="J1097" s="19">
        <f>$H1097+(INT(COLUMN(J$1)/2) - 5) * ($A1097-$H1097)/9</f>
        <v>20000</v>
      </c>
      <c r="K1097" s="24">
        <f>MAX(0,I1097*(1+inputs!$B$33)-MAX(0,inputs!$B$31*(J1097-inputs!$B$30)))</f>
        <v>47184.304999999986</v>
      </c>
      <c r="L1097" s="19">
        <f>$H1097+(INT(COLUMN(L$1)/2) - 5) * ($A1097-$H1097)/9</f>
        <v>29944.444444444445</v>
      </c>
      <c r="M1097" s="24">
        <f>MAX(0,K1097*(1+inputs!$B$33)-MAX(0,inputs!$B$31*(L1097-inputs!$B$30)))</f>
        <v>47013.629574999977</v>
      </c>
      <c r="N1097" s="19">
        <f>$H1097+(INT(COLUMN(N$1)/2) - 5) * ($A1097-$H1097)/9</f>
        <v>39888.888888888891</v>
      </c>
      <c r="O1097" s="24">
        <f>MAX(0,M1097*(1+inputs!$B$33)-MAX(0,inputs!$B$31*(N1097-inputs!$B$30)))</f>
        <v>45945.394018624967</v>
      </c>
      <c r="P1097" s="19">
        <f>$H1097+(INT(COLUMN(P$1)/2) - 5) * ($A1097-$H1097)/9</f>
        <v>49833.333333333328</v>
      </c>
      <c r="Q1097" s="24">
        <f>MAX(0,O1097*(1+inputs!$B$33)-MAX(0,inputs!$B$31*(P1097-inputs!$B$30)))</f>
        <v>43966.134928904336</v>
      </c>
      <c r="R1097" s="19">
        <f>$H1097+(INT(COLUMN(R$1)/2) - 5) * ($A1097-$H1097)/9</f>
        <v>59777.777777777781</v>
      </c>
      <c r="S1097" s="24">
        <f>MAX(0,Q1097*(1+inputs!$B$33)-MAX(0,inputs!$B$31*(R1097-inputs!$B$30)))</f>
        <v>41062.186952837896</v>
      </c>
      <c r="T1097" s="19">
        <f>$H1097+(INT(COLUMN(T$1)/2) - 5) * ($A1097-$H1097)/9</f>
        <v>69722.222222222219</v>
      </c>
      <c r="U1097" s="24">
        <f>MAX(0,S1097*(1+inputs!$B$33)-MAX(0,inputs!$B$31*(T1097-inputs!$B$30)))</f>
        <v>37219.679757130456</v>
      </c>
      <c r="V1097" s="19">
        <f>$H1097+(INT(COLUMN(V$1)/2) - 5) * ($A1097-$H1097)/9</f>
        <v>79666.666666666657</v>
      </c>
      <c r="W1097" s="24">
        <f>MAX(0,U1097*(1+inputs!$B$33)-MAX(0,inputs!$B$31*(V1097-inputs!$B$30)))</f>
        <v>32424.534953487408</v>
      </c>
      <c r="X1097" s="19">
        <f>$H1097+(INT(COLUMN(X$1)/2) - 5) * ($A1097-$H1097)/9</f>
        <v>89611.111111111109</v>
      </c>
      <c r="Y1097" s="24">
        <f>MAX(0,W1097*(1+inputs!$B$33)-MAX(0,inputs!$B$31*(X1097-inputs!$B$30)))</f>
        <v>26662.462977789717</v>
      </c>
      <c r="Z1097" s="19">
        <f>IF(inputs!$B$27="YES",MAX(0,inputs!$B$31*(X1097-inputs!$B$30)),0)</f>
        <v>0</v>
      </c>
      <c r="AA1097" s="3">
        <f t="shared" si="73"/>
        <v>41948.25</v>
      </c>
      <c r="AB1097" s="1">
        <f t="shared" si="74"/>
        <v>0.62</v>
      </c>
      <c r="AC1097" s="8">
        <f t="shared" si="71"/>
        <v>67551.75</v>
      </c>
    </row>
    <row r="1098" spans="1:29" x14ac:dyDescent="0.2">
      <c r="A1098" s="11">
        <f t="shared" si="72"/>
        <v>109600</v>
      </c>
      <c r="B1098" s="15">
        <f>inputs!$C$3-MAX(0,MIN((calculations!A1098-inputs!$B$8)*0.5,inputs!$C$3))+IF(AND(inputs!$B$23="YES",A1098&lt;=inputs!$B$25),inputs!$B$24,0)</f>
        <v>7770</v>
      </c>
      <c r="C1098" s="15">
        <f>MAX(0,MIN(A1098-B1098,inputs!$C$4)*inputs!$B$3)</f>
        <v>7540</v>
      </c>
      <c r="D1098" s="16">
        <f>MAX(0,(MIN(A1098,inputs!$C$5)-(inputs!$C$4+B1098))*inputs!$B$4)</f>
        <v>25652</v>
      </c>
      <c r="E1098" s="16">
        <f>MAX(0, (calculations!A1098-inputs!$C$5)*inputs!$B$5)</f>
        <v>0</v>
      </c>
      <c r="F1098" s="19">
        <f>MAX(0,inputs!$B$13*(MIN(calculations!A1098,inputs!$C$14)-inputs!$C$13))+MAX(0,inputs!$B$14*(calculations!A1098-inputs!$C$14))</f>
        <v>6181.85</v>
      </c>
      <c r="G1098" s="22">
        <f>MAX(MIN((calculations!A1098-inputs!$B$21)/10000,100%),0) * inputs!$B$18</f>
        <v>2636.4</v>
      </c>
      <c r="H1098" s="24">
        <f>MIN(inputs!$B$32,A1098)</f>
        <v>20000</v>
      </c>
      <c r="I1098" s="24">
        <f>inputs!$B$29*(1+inputs!$B$33)-MAX(0,inputs!$B$31*(H1098-inputs!$B$30))</f>
        <v>46486.999999999993</v>
      </c>
      <c r="J1098" s="19">
        <f>$H1098+(INT(COLUMN(J$1)/2) - 5) * ($A1098-$H1098)/9</f>
        <v>20000</v>
      </c>
      <c r="K1098" s="24">
        <f>MAX(0,I1098*(1+inputs!$B$33)-MAX(0,inputs!$B$31*(J1098-inputs!$B$30)))</f>
        <v>47184.304999999986</v>
      </c>
      <c r="L1098" s="19">
        <f>$H1098+(INT(COLUMN(L$1)/2) - 5) * ($A1098-$H1098)/9</f>
        <v>29955.555555555555</v>
      </c>
      <c r="M1098" s="24">
        <f>MAX(0,K1098*(1+inputs!$B$33)-MAX(0,inputs!$B$31*(L1098-inputs!$B$30)))</f>
        <v>47012.629574999977</v>
      </c>
      <c r="N1098" s="19">
        <f>$H1098+(INT(COLUMN(N$1)/2) - 5) * ($A1098-$H1098)/9</f>
        <v>39911.111111111109</v>
      </c>
      <c r="O1098" s="24">
        <f>MAX(0,M1098*(1+inputs!$B$33)-MAX(0,inputs!$B$31*(N1098-inputs!$B$30)))</f>
        <v>45942.379018624968</v>
      </c>
      <c r="P1098" s="19">
        <f>$H1098+(INT(COLUMN(P$1)/2) - 5) * ($A1098-$H1098)/9</f>
        <v>49866.666666666672</v>
      </c>
      <c r="Q1098" s="24">
        <f>MAX(0,O1098*(1+inputs!$B$33)-MAX(0,inputs!$B$31*(P1098-inputs!$B$30)))</f>
        <v>43960.074703904334</v>
      </c>
      <c r="R1098" s="19">
        <f>$H1098+(INT(COLUMN(R$1)/2) - 5) * ($A1098-$H1098)/9</f>
        <v>59822.222222222219</v>
      </c>
      <c r="S1098" s="24">
        <f>MAX(0,Q1098*(1+inputs!$B$33)-MAX(0,inputs!$B$31*(R1098-inputs!$B$30)))</f>
        <v>41052.035824462895</v>
      </c>
      <c r="T1098" s="19">
        <f>$H1098+(INT(COLUMN(T$1)/2) - 5) * ($A1098-$H1098)/9</f>
        <v>69777.777777777781</v>
      </c>
      <c r="U1098" s="24">
        <f>MAX(0,S1098*(1+inputs!$B$33)-MAX(0,inputs!$B$31*(T1098-inputs!$B$30)))</f>
        <v>37204.376361829833</v>
      </c>
      <c r="V1098" s="19">
        <f>$H1098+(INT(COLUMN(V$1)/2) - 5) * ($A1098-$H1098)/9</f>
        <v>79733.333333333343</v>
      </c>
      <c r="W1098" s="24">
        <f>MAX(0,U1098*(1+inputs!$B$33)-MAX(0,inputs!$B$31*(V1098-inputs!$B$30)))</f>
        <v>32403.002007257273</v>
      </c>
      <c r="X1098" s="19">
        <f>$H1098+(INT(COLUMN(X$1)/2) - 5) * ($A1098-$H1098)/9</f>
        <v>89688.888888888891</v>
      </c>
      <c r="Y1098" s="24">
        <f>MAX(0,W1098*(1+inputs!$B$33)-MAX(0,inputs!$B$31*(X1098-inputs!$B$30)))</f>
        <v>26633.607037366131</v>
      </c>
      <c r="Z1098" s="19">
        <f>IF(inputs!$B$27="YES",MAX(0,inputs!$B$31*(X1098-inputs!$B$30)),0)</f>
        <v>0</v>
      </c>
      <c r="AA1098" s="3">
        <f t="shared" si="73"/>
        <v>42010.25</v>
      </c>
      <c r="AB1098" s="1">
        <f t="shared" si="74"/>
        <v>0.62</v>
      </c>
      <c r="AC1098" s="8">
        <f t="shared" si="71"/>
        <v>67589.75</v>
      </c>
    </row>
    <row r="1099" spans="1:29" x14ac:dyDescent="0.2">
      <c r="A1099" s="11">
        <f t="shared" si="72"/>
        <v>109700</v>
      </c>
      <c r="B1099" s="15">
        <f>inputs!$C$3-MAX(0,MIN((calculations!A1099-inputs!$B$8)*0.5,inputs!$C$3))+IF(AND(inputs!$B$23="YES",A1099&lt;=inputs!$B$25),inputs!$B$24,0)</f>
        <v>7720</v>
      </c>
      <c r="C1099" s="15">
        <f>MAX(0,MIN(A1099-B1099,inputs!$C$4)*inputs!$B$3)</f>
        <v>7540</v>
      </c>
      <c r="D1099" s="16">
        <f>MAX(0,(MIN(A1099,inputs!$C$5)-(inputs!$C$4+B1099))*inputs!$B$4)</f>
        <v>25712</v>
      </c>
      <c r="E1099" s="16">
        <f>MAX(0, (calculations!A1099-inputs!$C$5)*inputs!$B$5)</f>
        <v>0</v>
      </c>
      <c r="F1099" s="19">
        <f>MAX(0,inputs!$B$13*(MIN(calculations!A1099,inputs!$C$14)-inputs!$C$13))+MAX(0,inputs!$B$14*(calculations!A1099-inputs!$C$14))</f>
        <v>6183.85</v>
      </c>
      <c r="G1099" s="22">
        <f>MAX(MIN((calculations!A1099-inputs!$B$21)/10000,100%),0) * inputs!$B$18</f>
        <v>2636.4</v>
      </c>
      <c r="H1099" s="24">
        <f>MIN(inputs!$B$32,A1099)</f>
        <v>20000</v>
      </c>
      <c r="I1099" s="24">
        <f>inputs!$B$29*(1+inputs!$B$33)-MAX(0,inputs!$B$31*(H1099-inputs!$B$30))</f>
        <v>46486.999999999993</v>
      </c>
      <c r="J1099" s="19">
        <f>$H1099+(INT(COLUMN(J$1)/2) - 5) * ($A1099-$H1099)/9</f>
        <v>20000</v>
      </c>
      <c r="K1099" s="24">
        <f>MAX(0,I1099*(1+inputs!$B$33)-MAX(0,inputs!$B$31*(J1099-inputs!$B$30)))</f>
        <v>47184.304999999986</v>
      </c>
      <c r="L1099" s="19">
        <f>$H1099+(INT(COLUMN(L$1)/2) - 5) * ($A1099-$H1099)/9</f>
        <v>29966.666666666664</v>
      </c>
      <c r="M1099" s="24">
        <f>MAX(0,K1099*(1+inputs!$B$33)-MAX(0,inputs!$B$31*(L1099-inputs!$B$30)))</f>
        <v>47011.629574999977</v>
      </c>
      <c r="N1099" s="19">
        <f>$H1099+(INT(COLUMN(N$1)/2) - 5) * ($A1099-$H1099)/9</f>
        <v>39933.333333333328</v>
      </c>
      <c r="O1099" s="24">
        <f>MAX(0,M1099*(1+inputs!$B$33)-MAX(0,inputs!$B$31*(N1099-inputs!$B$30)))</f>
        <v>45939.364018624969</v>
      </c>
      <c r="P1099" s="19">
        <f>$H1099+(INT(COLUMN(P$1)/2) - 5) * ($A1099-$H1099)/9</f>
        <v>49900</v>
      </c>
      <c r="Q1099" s="24">
        <f>MAX(0,O1099*(1+inputs!$B$33)-MAX(0,inputs!$B$31*(P1099-inputs!$B$30)))</f>
        <v>43954.014478904333</v>
      </c>
      <c r="R1099" s="19">
        <f>$H1099+(INT(COLUMN(R$1)/2) - 5) * ($A1099-$H1099)/9</f>
        <v>59866.666666666664</v>
      </c>
      <c r="S1099" s="24">
        <f>MAX(0,Q1099*(1+inputs!$B$33)-MAX(0,inputs!$B$31*(R1099-inputs!$B$30)))</f>
        <v>41041.884696087895</v>
      </c>
      <c r="T1099" s="19">
        <f>$H1099+(INT(COLUMN(T$1)/2) - 5) * ($A1099-$H1099)/9</f>
        <v>69833.333333333343</v>
      </c>
      <c r="U1099" s="24">
        <f>MAX(0,S1099*(1+inputs!$B$33)-MAX(0,inputs!$B$31*(T1099-inputs!$B$30)))</f>
        <v>37189.072966529209</v>
      </c>
      <c r="V1099" s="19">
        <f>$H1099+(INT(COLUMN(V$1)/2) - 5) * ($A1099-$H1099)/9</f>
        <v>79800</v>
      </c>
      <c r="W1099" s="24">
        <f>MAX(0,U1099*(1+inputs!$B$33)-MAX(0,inputs!$B$31*(V1099-inputs!$B$30)))</f>
        <v>32381.469061027146</v>
      </c>
      <c r="X1099" s="19">
        <f>$H1099+(INT(COLUMN(X$1)/2) - 5) * ($A1099-$H1099)/9</f>
        <v>89766.666666666672</v>
      </c>
      <c r="Y1099" s="24">
        <f>MAX(0,W1099*(1+inputs!$B$33)-MAX(0,inputs!$B$31*(X1099-inputs!$B$30)))</f>
        <v>26604.751096942549</v>
      </c>
      <c r="Z1099" s="19">
        <f>IF(inputs!$B$27="YES",MAX(0,inputs!$B$31*(X1099-inputs!$B$30)),0)</f>
        <v>0</v>
      </c>
      <c r="AA1099" s="3">
        <f t="shared" si="73"/>
        <v>42072.25</v>
      </c>
      <c r="AB1099" s="1">
        <f t="shared" si="74"/>
        <v>0.62</v>
      </c>
      <c r="AC1099" s="8">
        <f t="shared" si="71"/>
        <v>67627.75</v>
      </c>
    </row>
    <row r="1100" spans="1:29" x14ac:dyDescent="0.2">
      <c r="A1100" s="11">
        <f t="shared" si="72"/>
        <v>109800</v>
      </c>
      <c r="B1100" s="15">
        <f>inputs!$C$3-MAX(0,MIN((calculations!A1100-inputs!$B$8)*0.5,inputs!$C$3))+IF(AND(inputs!$B$23="YES",A1100&lt;=inputs!$B$25),inputs!$B$24,0)</f>
        <v>7670</v>
      </c>
      <c r="C1100" s="15">
        <f>MAX(0,MIN(A1100-B1100,inputs!$C$4)*inputs!$B$3)</f>
        <v>7540</v>
      </c>
      <c r="D1100" s="16">
        <f>MAX(0,(MIN(A1100,inputs!$C$5)-(inputs!$C$4+B1100))*inputs!$B$4)</f>
        <v>25772</v>
      </c>
      <c r="E1100" s="16">
        <f>MAX(0, (calculations!A1100-inputs!$C$5)*inputs!$B$5)</f>
        <v>0</v>
      </c>
      <c r="F1100" s="19">
        <f>MAX(0,inputs!$B$13*(MIN(calculations!A1100,inputs!$C$14)-inputs!$C$13))+MAX(0,inputs!$B$14*(calculations!A1100-inputs!$C$14))</f>
        <v>6185.85</v>
      </c>
      <c r="G1100" s="22">
        <f>MAX(MIN((calculations!A1100-inputs!$B$21)/10000,100%),0) * inputs!$B$18</f>
        <v>2636.4</v>
      </c>
      <c r="H1100" s="24">
        <f>MIN(inputs!$B$32,A1100)</f>
        <v>20000</v>
      </c>
      <c r="I1100" s="24">
        <f>inputs!$B$29*(1+inputs!$B$33)-MAX(0,inputs!$B$31*(H1100-inputs!$B$30))</f>
        <v>46486.999999999993</v>
      </c>
      <c r="J1100" s="19">
        <f>$H1100+(INT(COLUMN(J$1)/2) - 5) * ($A1100-$H1100)/9</f>
        <v>20000</v>
      </c>
      <c r="K1100" s="24">
        <f>MAX(0,I1100*(1+inputs!$B$33)-MAX(0,inputs!$B$31*(J1100-inputs!$B$30)))</f>
        <v>47184.304999999986</v>
      </c>
      <c r="L1100" s="19">
        <f>$H1100+(INT(COLUMN(L$1)/2) - 5) * ($A1100-$H1100)/9</f>
        <v>29977.777777777777</v>
      </c>
      <c r="M1100" s="24">
        <f>MAX(0,K1100*(1+inputs!$B$33)-MAX(0,inputs!$B$31*(L1100-inputs!$B$30)))</f>
        <v>47010.629574999977</v>
      </c>
      <c r="N1100" s="19">
        <f>$H1100+(INT(COLUMN(N$1)/2) - 5) * ($A1100-$H1100)/9</f>
        <v>39955.555555555555</v>
      </c>
      <c r="O1100" s="24">
        <f>MAX(0,M1100*(1+inputs!$B$33)-MAX(0,inputs!$B$31*(N1100-inputs!$B$30)))</f>
        <v>45936.349018624969</v>
      </c>
      <c r="P1100" s="19">
        <f>$H1100+(INT(COLUMN(P$1)/2) - 5) * ($A1100-$H1100)/9</f>
        <v>49933.333333333328</v>
      </c>
      <c r="Q1100" s="24">
        <f>MAX(0,O1100*(1+inputs!$B$33)-MAX(0,inputs!$B$31*(P1100-inputs!$B$30)))</f>
        <v>43947.95425390434</v>
      </c>
      <c r="R1100" s="19">
        <f>$H1100+(INT(COLUMN(R$1)/2) - 5) * ($A1100-$H1100)/9</f>
        <v>59911.111111111109</v>
      </c>
      <c r="S1100" s="24">
        <f>MAX(0,Q1100*(1+inputs!$B$33)-MAX(0,inputs!$B$31*(R1100-inputs!$B$30)))</f>
        <v>41031.733567712901</v>
      </c>
      <c r="T1100" s="19">
        <f>$H1100+(INT(COLUMN(T$1)/2) - 5) * ($A1100-$H1100)/9</f>
        <v>69888.888888888891</v>
      </c>
      <c r="U1100" s="24">
        <f>MAX(0,S1100*(1+inputs!$B$33)-MAX(0,inputs!$B$31*(T1100-inputs!$B$30)))</f>
        <v>37173.769571228586</v>
      </c>
      <c r="V1100" s="19">
        <f>$H1100+(INT(COLUMN(V$1)/2) - 5) * ($A1100-$H1100)/9</f>
        <v>79866.666666666657</v>
      </c>
      <c r="W1100" s="24">
        <f>MAX(0,U1100*(1+inputs!$B$33)-MAX(0,inputs!$B$31*(V1100-inputs!$B$30)))</f>
        <v>32359.936114797016</v>
      </c>
      <c r="X1100" s="19">
        <f>$H1100+(INT(COLUMN(X$1)/2) - 5) * ($A1100-$H1100)/9</f>
        <v>89844.444444444438</v>
      </c>
      <c r="Y1100" s="24">
        <f>MAX(0,W1100*(1+inputs!$B$33)-MAX(0,inputs!$B$31*(X1100-inputs!$B$30)))</f>
        <v>26575.895156518967</v>
      </c>
      <c r="Z1100" s="19">
        <f>IF(inputs!$B$27="YES",MAX(0,inputs!$B$31*(X1100-inputs!$B$30)),0)</f>
        <v>0</v>
      </c>
      <c r="AA1100" s="3">
        <f t="shared" si="73"/>
        <v>42134.25</v>
      </c>
      <c r="AB1100" s="1">
        <f t="shared" si="74"/>
        <v>0.62</v>
      </c>
      <c r="AC1100" s="8">
        <f t="shared" si="71"/>
        <v>67665.75</v>
      </c>
    </row>
    <row r="1101" spans="1:29" x14ac:dyDescent="0.2">
      <c r="A1101" s="11">
        <f t="shared" si="72"/>
        <v>109900</v>
      </c>
      <c r="B1101" s="15">
        <f>inputs!$C$3-MAX(0,MIN((calculations!A1101-inputs!$B$8)*0.5,inputs!$C$3))+IF(AND(inputs!$B$23="YES",A1101&lt;=inputs!$B$25),inputs!$B$24,0)</f>
        <v>7620</v>
      </c>
      <c r="C1101" s="15">
        <f>MAX(0,MIN(A1101-B1101,inputs!$C$4)*inputs!$B$3)</f>
        <v>7540</v>
      </c>
      <c r="D1101" s="16">
        <f>MAX(0,(MIN(A1101,inputs!$C$5)-(inputs!$C$4+B1101))*inputs!$B$4)</f>
        <v>25832</v>
      </c>
      <c r="E1101" s="16">
        <f>MAX(0, (calculations!A1101-inputs!$C$5)*inputs!$B$5)</f>
        <v>0</v>
      </c>
      <c r="F1101" s="19">
        <f>MAX(0,inputs!$B$13*(MIN(calculations!A1101,inputs!$C$14)-inputs!$C$13))+MAX(0,inputs!$B$14*(calculations!A1101-inputs!$C$14))</f>
        <v>6187.85</v>
      </c>
      <c r="G1101" s="22">
        <f>MAX(MIN((calculations!A1101-inputs!$B$21)/10000,100%),0) * inputs!$B$18</f>
        <v>2636.4</v>
      </c>
      <c r="H1101" s="24">
        <f>MIN(inputs!$B$32,A1101)</f>
        <v>20000</v>
      </c>
      <c r="I1101" s="24">
        <f>inputs!$B$29*(1+inputs!$B$33)-MAX(0,inputs!$B$31*(H1101-inputs!$B$30))</f>
        <v>46486.999999999993</v>
      </c>
      <c r="J1101" s="19">
        <f>$H1101+(INT(COLUMN(J$1)/2) - 5) * ($A1101-$H1101)/9</f>
        <v>20000</v>
      </c>
      <c r="K1101" s="24">
        <f>MAX(0,I1101*(1+inputs!$B$33)-MAX(0,inputs!$B$31*(J1101-inputs!$B$30)))</f>
        <v>47184.304999999986</v>
      </c>
      <c r="L1101" s="19">
        <f>$H1101+(INT(COLUMN(L$1)/2) - 5) * ($A1101-$H1101)/9</f>
        <v>29988.888888888891</v>
      </c>
      <c r="M1101" s="24">
        <f>MAX(0,K1101*(1+inputs!$B$33)-MAX(0,inputs!$B$31*(L1101-inputs!$B$30)))</f>
        <v>47009.629574999977</v>
      </c>
      <c r="N1101" s="19">
        <f>$H1101+(INT(COLUMN(N$1)/2) - 5) * ($A1101-$H1101)/9</f>
        <v>39977.777777777781</v>
      </c>
      <c r="O1101" s="24">
        <f>MAX(0,M1101*(1+inputs!$B$33)-MAX(0,inputs!$B$31*(N1101-inputs!$B$30)))</f>
        <v>45933.33401862497</v>
      </c>
      <c r="P1101" s="19">
        <f>$H1101+(INT(COLUMN(P$1)/2) - 5) * ($A1101-$H1101)/9</f>
        <v>49966.666666666672</v>
      </c>
      <c r="Q1101" s="24">
        <f>MAX(0,O1101*(1+inputs!$B$33)-MAX(0,inputs!$B$31*(P1101-inputs!$B$30)))</f>
        <v>43941.894028904338</v>
      </c>
      <c r="R1101" s="19">
        <f>$H1101+(INT(COLUMN(R$1)/2) - 5) * ($A1101-$H1101)/9</f>
        <v>59955.555555555555</v>
      </c>
      <c r="S1101" s="24">
        <f>MAX(0,Q1101*(1+inputs!$B$33)-MAX(0,inputs!$B$31*(R1101-inputs!$B$30)))</f>
        <v>41021.582439337893</v>
      </c>
      <c r="T1101" s="19">
        <f>$H1101+(INT(COLUMN(T$1)/2) - 5) * ($A1101-$H1101)/9</f>
        <v>69944.444444444438</v>
      </c>
      <c r="U1101" s="24">
        <f>MAX(0,S1101*(1+inputs!$B$33)-MAX(0,inputs!$B$31*(T1101-inputs!$B$30)))</f>
        <v>37158.466175927955</v>
      </c>
      <c r="V1101" s="19">
        <f>$H1101+(INT(COLUMN(V$1)/2) - 5) * ($A1101-$H1101)/9</f>
        <v>79933.333333333343</v>
      </c>
      <c r="W1101" s="24">
        <f>MAX(0,U1101*(1+inputs!$B$33)-MAX(0,inputs!$B$31*(V1101-inputs!$B$30)))</f>
        <v>32338.403168566867</v>
      </c>
      <c r="X1101" s="19">
        <f>$H1101+(INT(COLUMN(X$1)/2) - 5) * ($A1101-$H1101)/9</f>
        <v>89922.222222222219</v>
      </c>
      <c r="Y1101" s="24">
        <f>MAX(0,W1101*(1+inputs!$B$33)-MAX(0,inputs!$B$31*(X1101-inputs!$B$30)))</f>
        <v>26547.039216095367</v>
      </c>
      <c r="Z1101" s="19">
        <f>IF(inputs!$B$27="YES",MAX(0,inputs!$B$31*(X1101-inputs!$B$30)),0)</f>
        <v>0</v>
      </c>
      <c r="AA1101" s="3">
        <f t="shared" si="73"/>
        <v>42196.25</v>
      </c>
      <c r="AB1101" s="1">
        <f t="shared" si="74"/>
        <v>0.62</v>
      </c>
      <c r="AC1101" s="8">
        <f t="shared" si="71"/>
        <v>67703.75</v>
      </c>
    </row>
    <row r="1102" spans="1:29" x14ac:dyDescent="0.2">
      <c r="A1102" s="11">
        <f t="shared" si="72"/>
        <v>110000</v>
      </c>
      <c r="B1102" s="15">
        <f>inputs!$C$3-MAX(0,MIN((calculations!A1102-inputs!$B$8)*0.5,inputs!$C$3))+IF(AND(inputs!$B$23="YES",A1102&lt;=inputs!$B$25),inputs!$B$24,0)</f>
        <v>7570</v>
      </c>
      <c r="C1102" s="15">
        <f>MAX(0,MIN(A1102-B1102,inputs!$C$4)*inputs!$B$3)</f>
        <v>7540</v>
      </c>
      <c r="D1102" s="16">
        <f>MAX(0,(MIN(A1102,inputs!$C$5)-(inputs!$C$4+B1102))*inputs!$B$4)</f>
        <v>25892</v>
      </c>
      <c r="E1102" s="16">
        <f>MAX(0, (calculations!A1102-inputs!$C$5)*inputs!$B$5)</f>
        <v>0</v>
      </c>
      <c r="F1102" s="19">
        <f>MAX(0,inputs!$B$13*(MIN(calculations!A1102,inputs!$C$14)-inputs!$C$13))+MAX(0,inputs!$B$14*(calculations!A1102-inputs!$C$14))</f>
        <v>6189.85</v>
      </c>
      <c r="G1102" s="22">
        <f>MAX(MIN((calculations!A1102-inputs!$B$21)/10000,100%),0) * inputs!$B$18</f>
        <v>2636.4</v>
      </c>
      <c r="H1102" s="24">
        <f>MIN(inputs!$B$32,A1102)</f>
        <v>20000</v>
      </c>
      <c r="I1102" s="24">
        <f>inputs!$B$29*(1+inputs!$B$33)-MAX(0,inputs!$B$31*(H1102-inputs!$B$30))</f>
        <v>46486.999999999993</v>
      </c>
      <c r="J1102" s="19">
        <f>$H1102+(INT(COLUMN(J$1)/2) - 5) * ($A1102-$H1102)/9</f>
        <v>20000</v>
      </c>
      <c r="K1102" s="24">
        <f>MAX(0,I1102*(1+inputs!$B$33)-MAX(0,inputs!$B$31*(J1102-inputs!$B$30)))</f>
        <v>47184.304999999986</v>
      </c>
      <c r="L1102" s="19">
        <f>$H1102+(INT(COLUMN(L$1)/2) - 5) * ($A1102-$H1102)/9</f>
        <v>30000</v>
      </c>
      <c r="M1102" s="24">
        <f>MAX(0,K1102*(1+inputs!$B$33)-MAX(0,inputs!$B$31*(L1102-inputs!$B$30)))</f>
        <v>47008.629574999977</v>
      </c>
      <c r="N1102" s="19">
        <f>$H1102+(INT(COLUMN(N$1)/2) - 5) * ($A1102-$H1102)/9</f>
        <v>40000</v>
      </c>
      <c r="O1102" s="24">
        <f>MAX(0,M1102*(1+inputs!$B$33)-MAX(0,inputs!$B$31*(N1102-inputs!$B$30)))</f>
        <v>45930.31901862497</v>
      </c>
      <c r="P1102" s="19">
        <f>$H1102+(INT(COLUMN(P$1)/2) - 5) * ($A1102-$H1102)/9</f>
        <v>50000</v>
      </c>
      <c r="Q1102" s="24">
        <f>MAX(0,O1102*(1+inputs!$B$33)-MAX(0,inputs!$B$31*(P1102-inputs!$B$30)))</f>
        <v>43935.833803904337</v>
      </c>
      <c r="R1102" s="19">
        <f>$H1102+(INT(COLUMN(R$1)/2) - 5) * ($A1102-$H1102)/9</f>
        <v>60000</v>
      </c>
      <c r="S1102" s="24">
        <f>MAX(0,Q1102*(1+inputs!$B$33)-MAX(0,inputs!$B$31*(R1102-inputs!$B$30)))</f>
        <v>41011.431310962893</v>
      </c>
      <c r="T1102" s="19">
        <f>$H1102+(INT(COLUMN(T$1)/2) - 5) * ($A1102-$H1102)/9</f>
        <v>70000</v>
      </c>
      <c r="U1102" s="24">
        <f>MAX(0,S1102*(1+inputs!$B$33)-MAX(0,inputs!$B$31*(T1102-inputs!$B$30)))</f>
        <v>37143.162780627332</v>
      </c>
      <c r="V1102" s="19">
        <f>$H1102+(INT(COLUMN(V$1)/2) - 5) * ($A1102-$H1102)/9</f>
        <v>80000</v>
      </c>
      <c r="W1102" s="24">
        <f>MAX(0,U1102*(1+inputs!$B$33)-MAX(0,inputs!$B$31*(V1102-inputs!$B$30)))</f>
        <v>32316.87022233674</v>
      </c>
      <c r="X1102" s="19">
        <f>$H1102+(INT(COLUMN(X$1)/2) - 5) * ($A1102-$H1102)/9</f>
        <v>90000</v>
      </c>
      <c r="Y1102" s="24">
        <f>MAX(0,W1102*(1+inputs!$B$33)-MAX(0,inputs!$B$31*(X1102-inputs!$B$30)))</f>
        <v>26518.183275671789</v>
      </c>
      <c r="Z1102" s="19">
        <f>IF(inputs!$B$27="YES",MAX(0,inputs!$B$31*(X1102-inputs!$B$30)),0)</f>
        <v>0</v>
      </c>
      <c r="AA1102" s="3">
        <f t="shared" si="73"/>
        <v>42258.25</v>
      </c>
      <c r="AB1102" s="1">
        <f t="shared" si="74"/>
        <v>0.62</v>
      </c>
      <c r="AC1102" s="8">
        <f t="shared" si="71"/>
        <v>67741.75</v>
      </c>
    </row>
    <row r="1103" spans="1:29" x14ac:dyDescent="0.2">
      <c r="A1103" s="11">
        <f t="shared" si="72"/>
        <v>110100</v>
      </c>
      <c r="B1103" s="15">
        <f>inputs!$C$3-MAX(0,MIN((calculations!A1103-inputs!$B$8)*0.5,inputs!$C$3))+IF(AND(inputs!$B$23="YES",A1103&lt;=inputs!$B$25),inputs!$B$24,0)</f>
        <v>7520</v>
      </c>
      <c r="C1103" s="15">
        <f>MAX(0,MIN(A1103-B1103,inputs!$C$4)*inputs!$B$3)</f>
        <v>7540</v>
      </c>
      <c r="D1103" s="16">
        <f>MAX(0,(MIN(A1103,inputs!$C$5)-(inputs!$C$4+B1103))*inputs!$B$4)</f>
        <v>25952</v>
      </c>
      <c r="E1103" s="16">
        <f>MAX(0, (calculations!A1103-inputs!$C$5)*inputs!$B$5)</f>
        <v>0</v>
      </c>
      <c r="F1103" s="19">
        <f>MAX(0,inputs!$B$13*(MIN(calculations!A1103,inputs!$C$14)-inputs!$C$13))+MAX(0,inputs!$B$14*(calculations!A1103-inputs!$C$14))</f>
        <v>6191.85</v>
      </c>
      <c r="G1103" s="22">
        <f>MAX(MIN((calculations!A1103-inputs!$B$21)/10000,100%),0) * inputs!$B$18</f>
        <v>2636.4</v>
      </c>
      <c r="H1103" s="24">
        <f>MIN(inputs!$B$32,A1103)</f>
        <v>20000</v>
      </c>
      <c r="I1103" s="24">
        <f>inputs!$B$29*(1+inputs!$B$33)-MAX(0,inputs!$B$31*(H1103-inputs!$B$30))</f>
        <v>46486.999999999993</v>
      </c>
      <c r="J1103" s="19">
        <f>$H1103+(INT(COLUMN(J$1)/2) - 5) * ($A1103-$H1103)/9</f>
        <v>20000</v>
      </c>
      <c r="K1103" s="24">
        <f>MAX(0,I1103*(1+inputs!$B$33)-MAX(0,inputs!$B$31*(J1103-inputs!$B$30)))</f>
        <v>47184.304999999986</v>
      </c>
      <c r="L1103" s="19">
        <f>$H1103+(INT(COLUMN(L$1)/2) - 5) * ($A1103-$H1103)/9</f>
        <v>30011.111111111109</v>
      </c>
      <c r="M1103" s="24">
        <f>MAX(0,K1103*(1+inputs!$B$33)-MAX(0,inputs!$B$31*(L1103-inputs!$B$30)))</f>
        <v>47007.629574999977</v>
      </c>
      <c r="N1103" s="19">
        <f>$H1103+(INT(COLUMN(N$1)/2) - 5) * ($A1103-$H1103)/9</f>
        <v>40022.222222222219</v>
      </c>
      <c r="O1103" s="24">
        <f>MAX(0,M1103*(1+inputs!$B$33)-MAX(0,inputs!$B$31*(N1103-inputs!$B$30)))</f>
        <v>45927.304018624971</v>
      </c>
      <c r="P1103" s="19">
        <f>$H1103+(INT(COLUMN(P$1)/2) - 5) * ($A1103-$H1103)/9</f>
        <v>50033.333333333328</v>
      </c>
      <c r="Q1103" s="24">
        <f>MAX(0,O1103*(1+inputs!$B$33)-MAX(0,inputs!$B$31*(P1103-inputs!$B$30)))</f>
        <v>43929.773578904336</v>
      </c>
      <c r="R1103" s="19">
        <f>$H1103+(INT(COLUMN(R$1)/2) - 5) * ($A1103-$H1103)/9</f>
        <v>60044.444444444445</v>
      </c>
      <c r="S1103" s="24">
        <f>MAX(0,Q1103*(1+inputs!$B$33)-MAX(0,inputs!$B$31*(R1103-inputs!$B$30)))</f>
        <v>41001.280182587892</v>
      </c>
      <c r="T1103" s="19">
        <f>$H1103+(INT(COLUMN(T$1)/2) - 5) * ($A1103-$H1103)/9</f>
        <v>70055.555555555562</v>
      </c>
      <c r="U1103" s="24">
        <f>MAX(0,S1103*(1+inputs!$B$33)-MAX(0,inputs!$B$31*(T1103-inputs!$B$30)))</f>
        <v>37127.859385326701</v>
      </c>
      <c r="V1103" s="19">
        <f>$H1103+(INT(COLUMN(V$1)/2) - 5) * ($A1103-$H1103)/9</f>
        <v>80066.666666666657</v>
      </c>
      <c r="W1103" s="24">
        <f>MAX(0,U1103*(1+inputs!$B$33)-MAX(0,inputs!$B$31*(V1103-inputs!$B$30)))</f>
        <v>32295.337276106602</v>
      </c>
      <c r="X1103" s="19">
        <f>$H1103+(INT(COLUMN(X$1)/2) - 5) * ($A1103-$H1103)/9</f>
        <v>90077.777777777781</v>
      </c>
      <c r="Y1103" s="24">
        <f>MAX(0,W1103*(1+inputs!$B$33)-MAX(0,inputs!$B$31*(X1103-inputs!$B$30)))</f>
        <v>26489.327335248199</v>
      </c>
      <c r="Z1103" s="19">
        <f>IF(inputs!$B$27="YES",MAX(0,inputs!$B$31*(X1103-inputs!$B$30)),0)</f>
        <v>0</v>
      </c>
      <c r="AA1103" s="3">
        <f t="shared" si="73"/>
        <v>42320.25</v>
      </c>
      <c r="AB1103" s="1">
        <f t="shared" si="74"/>
        <v>0.62</v>
      </c>
      <c r="AC1103" s="8">
        <f t="shared" si="71"/>
        <v>67779.75</v>
      </c>
    </row>
    <row r="1104" spans="1:29" x14ac:dyDescent="0.2">
      <c r="A1104" s="11">
        <f t="shared" si="72"/>
        <v>110200</v>
      </c>
      <c r="B1104" s="15">
        <f>inputs!$C$3-MAX(0,MIN((calculations!A1104-inputs!$B$8)*0.5,inputs!$C$3))+IF(AND(inputs!$B$23="YES",A1104&lt;=inputs!$B$25),inputs!$B$24,0)</f>
        <v>7470</v>
      </c>
      <c r="C1104" s="15">
        <f>MAX(0,MIN(A1104-B1104,inputs!$C$4)*inputs!$B$3)</f>
        <v>7540</v>
      </c>
      <c r="D1104" s="16">
        <f>MAX(0,(MIN(A1104,inputs!$C$5)-(inputs!$C$4+B1104))*inputs!$B$4)</f>
        <v>26012</v>
      </c>
      <c r="E1104" s="16">
        <f>MAX(0, (calculations!A1104-inputs!$C$5)*inputs!$B$5)</f>
        <v>0</v>
      </c>
      <c r="F1104" s="19">
        <f>MAX(0,inputs!$B$13*(MIN(calculations!A1104,inputs!$C$14)-inputs!$C$13))+MAX(0,inputs!$B$14*(calculations!A1104-inputs!$C$14))</f>
        <v>6193.85</v>
      </c>
      <c r="G1104" s="22">
        <f>MAX(MIN((calculations!A1104-inputs!$B$21)/10000,100%),0) * inputs!$B$18</f>
        <v>2636.4</v>
      </c>
      <c r="H1104" s="24">
        <f>MIN(inputs!$B$32,A1104)</f>
        <v>20000</v>
      </c>
      <c r="I1104" s="24">
        <f>inputs!$B$29*(1+inputs!$B$33)-MAX(0,inputs!$B$31*(H1104-inputs!$B$30))</f>
        <v>46486.999999999993</v>
      </c>
      <c r="J1104" s="19">
        <f>$H1104+(INT(COLUMN(J$1)/2) - 5) * ($A1104-$H1104)/9</f>
        <v>20000</v>
      </c>
      <c r="K1104" s="24">
        <f>MAX(0,I1104*(1+inputs!$B$33)-MAX(0,inputs!$B$31*(J1104-inputs!$B$30)))</f>
        <v>47184.304999999986</v>
      </c>
      <c r="L1104" s="19">
        <f>$H1104+(INT(COLUMN(L$1)/2) - 5) * ($A1104-$H1104)/9</f>
        <v>30022.222222222223</v>
      </c>
      <c r="M1104" s="24">
        <f>MAX(0,K1104*(1+inputs!$B$33)-MAX(0,inputs!$B$31*(L1104-inputs!$B$30)))</f>
        <v>47006.629574999977</v>
      </c>
      <c r="N1104" s="19">
        <f>$H1104+(INT(COLUMN(N$1)/2) - 5) * ($A1104-$H1104)/9</f>
        <v>40044.444444444445</v>
      </c>
      <c r="O1104" s="24">
        <f>MAX(0,M1104*(1+inputs!$B$33)-MAX(0,inputs!$B$31*(N1104-inputs!$B$30)))</f>
        <v>45924.289018624972</v>
      </c>
      <c r="P1104" s="19">
        <f>$H1104+(INT(COLUMN(P$1)/2) - 5) * ($A1104-$H1104)/9</f>
        <v>50066.666666666672</v>
      </c>
      <c r="Q1104" s="24">
        <f>MAX(0,O1104*(1+inputs!$B$33)-MAX(0,inputs!$B$31*(P1104-inputs!$B$30)))</f>
        <v>43923.713353904343</v>
      </c>
      <c r="R1104" s="19">
        <f>$H1104+(INT(COLUMN(R$1)/2) - 5) * ($A1104-$H1104)/9</f>
        <v>60088.888888888891</v>
      </c>
      <c r="S1104" s="24">
        <f>MAX(0,Q1104*(1+inputs!$B$33)-MAX(0,inputs!$B$31*(R1104-inputs!$B$30)))</f>
        <v>40991.129054212899</v>
      </c>
      <c r="T1104" s="19">
        <f>$H1104+(INT(COLUMN(T$1)/2) - 5) * ($A1104-$H1104)/9</f>
        <v>70111.111111111109</v>
      </c>
      <c r="U1104" s="24">
        <f>MAX(0,S1104*(1+inputs!$B$33)-MAX(0,inputs!$B$31*(T1104-inputs!$B$30)))</f>
        <v>37112.555990026085</v>
      </c>
      <c r="V1104" s="19">
        <f>$H1104+(INT(COLUMN(V$1)/2) - 5) * ($A1104-$H1104)/9</f>
        <v>80133.333333333343</v>
      </c>
      <c r="W1104" s="24">
        <f>MAX(0,U1104*(1+inputs!$B$33)-MAX(0,inputs!$B$31*(V1104-inputs!$B$30)))</f>
        <v>32273.804329876468</v>
      </c>
      <c r="X1104" s="19">
        <f>$H1104+(INT(COLUMN(X$1)/2) - 5) * ($A1104-$H1104)/9</f>
        <v>90155.555555555562</v>
      </c>
      <c r="Y1104" s="24">
        <f>MAX(0,W1104*(1+inputs!$B$33)-MAX(0,inputs!$B$31*(X1104-inputs!$B$30)))</f>
        <v>26460.471394824614</v>
      </c>
      <c r="Z1104" s="19">
        <f>IF(inputs!$B$27="YES",MAX(0,inputs!$B$31*(X1104-inputs!$B$30)),0)</f>
        <v>0</v>
      </c>
      <c r="AA1104" s="3">
        <f t="shared" si="73"/>
        <v>42382.25</v>
      </c>
      <c r="AB1104" s="1">
        <f t="shared" si="74"/>
        <v>0.62</v>
      </c>
      <c r="AC1104" s="8">
        <f t="shared" si="71"/>
        <v>67817.75</v>
      </c>
    </row>
    <row r="1105" spans="1:29" x14ac:dyDescent="0.2">
      <c r="A1105" s="11">
        <f t="shared" si="72"/>
        <v>110300</v>
      </c>
      <c r="B1105" s="15">
        <f>inputs!$C$3-MAX(0,MIN((calculations!A1105-inputs!$B$8)*0.5,inputs!$C$3))+IF(AND(inputs!$B$23="YES",A1105&lt;=inputs!$B$25),inputs!$B$24,0)</f>
        <v>7420</v>
      </c>
      <c r="C1105" s="15">
        <f>MAX(0,MIN(A1105-B1105,inputs!$C$4)*inputs!$B$3)</f>
        <v>7540</v>
      </c>
      <c r="D1105" s="16">
        <f>MAX(0,(MIN(A1105,inputs!$C$5)-(inputs!$C$4+B1105))*inputs!$B$4)</f>
        <v>26072</v>
      </c>
      <c r="E1105" s="16">
        <f>MAX(0, (calculations!A1105-inputs!$C$5)*inputs!$B$5)</f>
        <v>0</v>
      </c>
      <c r="F1105" s="19">
        <f>MAX(0,inputs!$B$13*(MIN(calculations!A1105,inputs!$C$14)-inputs!$C$13))+MAX(0,inputs!$B$14*(calculations!A1105-inputs!$C$14))</f>
        <v>6195.85</v>
      </c>
      <c r="G1105" s="22">
        <f>MAX(MIN((calculations!A1105-inputs!$B$21)/10000,100%),0) * inputs!$B$18</f>
        <v>2636.4</v>
      </c>
      <c r="H1105" s="24">
        <f>MIN(inputs!$B$32,A1105)</f>
        <v>20000</v>
      </c>
      <c r="I1105" s="24">
        <f>inputs!$B$29*(1+inputs!$B$33)-MAX(0,inputs!$B$31*(H1105-inputs!$B$30))</f>
        <v>46486.999999999993</v>
      </c>
      <c r="J1105" s="19">
        <f>$H1105+(INT(COLUMN(J$1)/2) - 5) * ($A1105-$H1105)/9</f>
        <v>20000</v>
      </c>
      <c r="K1105" s="24">
        <f>MAX(0,I1105*(1+inputs!$B$33)-MAX(0,inputs!$B$31*(J1105-inputs!$B$30)))</f>
        <v>47184.304999999986</v>
      </c>
      <c r="L1105" s="19">
        <f>$H1105+(INT(COLUMN(L$1)/2) - 5) * ($A1105-$H1105)/9</f>
        <v>30033.333333333336</v>
      </c>
      <c r="M1105" s="24">
        <f>MAX(0,K1105*(1+inputs!$B$33)-MAX(0,inputs!$B$31*(L1105-inputs!$B$30)))</f>
        <v>47005.629574999977</v>
      </c>
      <c r="N1105" s="19">
        <f>$H1105+(INT(COLUMN(N$1)/2) - 5) * ($A1105-$H1105)/9</f>
        <v>40066.666666666672</v>
      </c>
      <c r="O1105" s="24">
        <f>MAX(0,M1105*(1+inputs!$B$33)-MAX(0,inputs!$B$31*(N1105-inputs!$B$30)))</f>
        <v>45921.274018624972</v>
      </c>
      <c r="P1105" s="19">
        <f>$H1105+(INT(COLUMN(P$1)/2) - 5) * ($A1105-$H1105)/9</f>
        <v>50100</v>
      </c>
      <c r="Q1105" s="24">
        <f>MAX(0,O1105*(1+inputs!$B$33)-MAX(0,inputs!$B$31*(P1105-inputs!$B$30)))</f>
        <v>43917.653128904341</v>
      </c>
      <c r="R1105" s="19">
        <f>$H1105+(INT(COLUMN(R$1)/2) - 5) * ($A1105-$H1105)/9</f>
        <v>60133.333333333336</v>
      </c>
      <c r="S1105" s="24">
        <f>MAX(0,Q1105*(1+inputs!$B$33)-MAX(0,inputs!$B$31*(R1105-inputs!$B$30)))</f>
        <v>40980.977925837899</v>
      </c>
      <c r="T1105" s="19">
        <f>$H1105+(INT(COLUMN(T$1)/2) - 5) * ($A1105-$H1105)/9</f>
        <v>70166.666666666657</v>
      </c>
      <c r="U1105" s="24">
        <f>MAX(0,S1105*(1+inputs!$B$33)-MAX(0,inputs!$B$31*(T1105-inputs!$B$30)))</f>
        <v>37097.252594725462</v>
      </c>
      <c r="V1105" s="19">
        <f>$H1105+(INT(COLUMN(V$1)/2) - 5) * ($A1105-$H1105)/9</f>
        <v>80200</v>
      </c>
      <c r="W1105" s="24">
        <f>MAX(0,U1105*(1+inputs!$B$33)-MAX(0,inputs!$B$31*(V1105-inputs!$B$30)))</f>
        <v>32252.271383646341</v>
      </c>
      <c r="X1105" s="19">
        <f>$H1105+(INT(COLUMN(X$1)/2) - 5) * ($A1105-$H1105)/9</f>
        <v>90233.333333333328</v>
      </c>
      <c r="Y1105" s="24">
        <f>MAX(0,W1105*(1+inputs!$B$33)-MAX(0,inputs!$B$31*(X1105-inputs!$B$30)))</f>
        <v>26431.615454401035</v>
      </c>
      <c r="Z1105" s="19">
        <f>IF(inputs!$B$27="YES",MAX(0,inputs!$B$31*(X1105-inputs!$B$30)),0)</f>
        <v>0</v>
      </c>
      <c r="AA1105" s="3">
        <f t="shared" si="73"/>
        <v>42444.25</v>
      </c>
      <c r="AB1105" s="1">
        <f t="shared" si="74"/>
        <v>0.62</v>
      </c>
      <c r="AC1105" s="8">
        <f t="shared" si="71"/>
        <v>67855.75</v>
      </c>
    </row>
    <row r="1106" spans="1:29" x14ac:dyDescent="0.2">
      <c r="A1106" s="11">
        <f t="shared" si="72"/>
        <v>110400</v>
      </c>
      <c r="B1106" s="15">
        <f>inputs!$C$3-MAX(0,MIN((calculations!A1106-inputs!$B$8)*0.5,inputs!$C$3))+IF(AND(inputs!$B$23="YES",A1106&lt;=inputs!$B$25),inputs!$B$24,0)</f>
        <v>7370</v>
      </c>
      <c r="C1106" s="15">
        <f>MAX(0,MIN(A1106-B1106,inputs!$C$4)*inputs!$B$3)</f>
        <v>7540</v>
      </c>
      <c r="D1106" s="16">
        <f>MAX(0,(MIN(A1106,inputs!$C$5)-(inputs!$C$4+B1106))*inputs!$B$4)</f>
        <v>26132</v>
      </c>
      <c r="E1106" s="16">
        <f>MAX(0, (calculations!A1106-inputs!$C$5)*inputs!$B$5)</f>
        <v>0</v>
      </c>
      <c r="F1106" s="19">
        <f>MAX(0,inputs!$B$13*(MIN(calculations!A1106,inputs!$C$14)-inputs!$C$13))+MAX(0,inputs!$B$14*(calculations!A1106-inputs!$C$14))</f>
        <v>6197.85</v>
      </c>
      <c r="G1106" s="22">
        <f>MAX(MIN((calculations!A1106-inputs!$B$21)/10000,100%),0) * inputs!$B$18</f>
        <v>2636.4</v>
      </c>
      <c r="H1106" s="24">
        <f>MIN(inputs!$B$32,A1106)</f>
        <v>20000</v>
      </c>
      <c r="I1106" s="24">
        <f>inputs!$B$29*(1+inputs!$B$33)-MAX(0,inputs!$B$31*(H1106-inputs!$B$30))</f>
        <v>46486.999999999993</v>
      </c>
      <c r="J1106" s="19">
        <f>$H1106+(INT(COLUMN(J$1)/2) - 5) * ($A1106-$H1106)/9</f>
        <v>20000</v>
      </c>
      <c r="K1106" s="24">
        <f>MAX(0,I1106*(1+inputs!$B$33)-MAX(0,inputs!$B$31*(J1106-inputs!$B$30)))</f>
        <v>47184.304999999986</v>
      </c>
      <c r="L1106" s="19">
        <f>$H1106+(INT(COLUMN(L$1)/2) - 5) * ($A1106-$H1106)/9</f>
        <v>30044.444444444445</v>
      </c>
      <c r="M1106" s="24">
        <f>MAX(0,K1106*(1+inputs!$B$33)-MAX(0,inputs!$B$31*(L1106-inputs!$B$30)))</f>
        <v>47004.629574999977</v>
      </c>
      <c r="N1106" s="19">
        <f>$H1106+(INT(COLUMN(N$1)/2) - 5) * ($A1106-$H1106)/9</f>
        <v>40088.888888888891</v>
      </c>
      <c r="O1106" s="24">
        <f>MAX(0,M1106*(1+inputs!$B$33)-MAX(0,inputs!$B$31*(N1106-inputs!$B$30)))</f>
        <v>45918.259018624973</v>
      </c>
      <c r="P1106" s="19">
        <f>$H1106+(INT(COLUMN(P$1)/2) - 5) * ($A1106-$H1106)/9</f>
        <v>50133.333333333328</v>
      </c>
      <c r="Q1106" s="24">
        <f>MAX(0,O1106*(1+inputs!$B$33)-MAX(0,inputs!$B$31*(P1106-inputs!$B$30)))</f>
        <v>43911.59290390434</v>
      </c>
      <c r="R1106" s="19">
        <f>$H1106+(INT(COLUMN(R$1)/2) - 5) * ($A1106-$H1106)/9</f>
        <v>60177.777777777781</v>
      </c>
      <c r="S1106" s="24">
        <f>MAX(0,Q1106*(1+inputs!$B$33)-MAX(0,inputs!$B$31*(R1106-inputs!$B$30)))</f>
        <v>40970.826797462898</v>
      </c>
      <c r="T1106" s="19">
        <f>$H1106+(INT(COLUMN(T$1)/2) - 5) * ($A1106-$H1106)/9</f>
        <v>70222.222222222219</v>
      </c>
      <c r="U1106" s="24">
        <f>MAX(0,S1106*(1+inputs!$B$33)-MAX(0,inputs!$B$31*(T1106-inputs!$B$30)))</f>
        <v>37081.949199424838</v>
      </c>
      <c r="V1106" s="19">
        <f>$H1106+(INT(COLUMN(V$1)/2) - 5) * ($A1106-$H1106)/9</f>
        <v>80266.666666666657</v>
      </c>
      <c r="W1106" s="24">
        <f>MAX(0,U1106*(1+inputs!$B$33)-MAX(0,inputs!$B$31*(V1106-inputs!$B$30)))</f>
        <v>32230.73843741621</v>
      </c>
      <c r="X1106" s="19">
        <f>$H1106+(INT(COLUMN(X$1)/2) - 5) * ($A1106-$H1106)/9</f>
        <v>90311.111111111109</v>
      </c>
      <c r="Y1106" s="24">
        <f>MAX(0,W1106*(1+inputs!$B$33)-MAX(0,inputs!$B$31*(X1106-inputs!$B$30)))</f>
        <v>26402.759513977453</v>
      </c>
      <c r="Z1106" s="19">
        <f>IF(inputs!$B$27="YES",MAX(0,inputs!$B$31*(X1106-inputs!$B$30)),0)</f>
        <v>0</v>
      </c>
      <c r="AA1106" s="3">
        <f t="shared" si="73"/>
        <v>42506.25</v>
      </c>
      <c r="AB1106" s="1">
        <f t="shared" si="74"/>
        <v>0.62</v>
      </c>
      <c r="AC1106" s="8">
        <f t="shared" si="71"/>
        <v>67893.75</v>
      </c>
    </row>
    <row r="1107" spans="1:29" x14ac:dyDescent="0.2">
      <c r="A1107" s="11">
        <f t="shared" si="72"/>
        <v>110500</v>
      </c>
      <c r="B1107" s="15">
        <f>inputs!$C$3-MAX(0,MIN((calculations!A1107-inputs!$B$8)*0.5,inputs!$C$3))+IF(AND(inputs!$B$23="YES",A1107&lt;=inputs!$B$25),inputs!$B$24,0)</f>
        <v>7320</v>
      </c>
      <c r="C1107" s="15">
        <f>MAX(0,MIN(A1107-B1107,inputs!$C$4)*inputs!$B$3)</f>
        <v>7540</v>
      </c>
      <c r="D1107" s="16">
        <f>MAX(0,(MIN(A1107,inputs!$C$5)-(inputs!$C$4+B1107))*inputs!$B$4)</f>
        <v>26192</v>
      </c>
      <c r="E1107" s="16">
        <f>MAX(0, (calculations!A1107-inputs!$C$5)*inputs!$B$5)</f>
        <v>0</v>
      </c>
      <c r="F1107" s="19">
        <f>MAX(0,inputs!$B$13*(MIN(calculations!A1107,inputs!$C$14)-inputs!$C$13))+MAX(0,inputs!$B$14*(calculations!A1107-inputs!$C$14))</f>
        <v>6199.85</v>
      </c>
      <c r="G1107" s="22">
        <f>MAX(MIN((calculations!A1107-inputs!$B$21)/10000,100%),0) * inputs!$B$18</f>
        <v>2636.4</v>
      </c>
      <c r="H1107" s="24">
        <f>MIN(inputs!$B$32,A1107)</f>
        <v>20000</v>
      </c>
      <c r="I1107" s="24">
        <f>inputs!$B$29*(1+inputs!$B$33)-MAX(0,inputs!$B$31*(H1107-inputs!$B$30))</f>
        <v>46486.999999999993</v>
      </c>
      <c r="J1107" s="19">
        <f>$H1107+(INT(COLUMN(J$1)/2) - 5) * ($A1107-$H1107)/9</f>
        <v>20000</v>
      </c>
      <c r="K1107" s="24">
        <f>MAX(0,I1107*(1+inputs!$B$33)-MAX(0,inputs!$B$31*(J1107-inputs!$B$30)))</f>
        <v>47184.304999999986</v>
      </c>
      <c r="L1107" s="19">
        <f>$H1107+(INT(COLUMN(L$1)/2) - 5) * ($A1107-$H1107)/9</f>
        <v>30055.555555555555</v>
      </c>
      <c r="M1107" s="24">
        <f>MAX(0,K1107*(1+inputs!$B$33)-MAX(0,inputs!$B$31*(L1107-inputs!$B$30)))</f>
        <v>47003.629574999977</v>
      </c>
      <c r="N1107" s="19">
        <f>$H1107+(INT(COLUMN(N$1)/2) - 5) * ($A1107-$H1107)/9</f>
        <v>40111.111111111109</v>
      </c>
      <c r="O1107" s="24">
        <f>MAX(0,M1107*(1+inputs!$B$33)-MAX(0,inputs!$B$31*(N1107-inputs!$B$30)))</f>
        <v>45915.244018624973</v>
      </c>
      <c r="P1107" s="19">
        <f>$H1107+(INT(COLUMN(P$1)/2) - 5) * ($A1107-$H1107)/9</f>
        <v>50166.666666666672</v>
      </c>
      <c r="Q1107" s="24">
        <f>MAX(0,O1107*(1+inputs!$B$33)-MAX(0,inputs!$B$31*(P1107-inputs!$B$30)))</f>
        <v>43905.532678904339</v>
      </c>
      <c r="R1107" s="19">
        <f>$H1107+(INT(COLUMN(R$1)/2) - 5) * ($A1107-$H1107)/9</f>
        <v>60222.222222222219</v>
      </c>
      <c r="S1107" s="24">
        <f>MAX(0,Q1107*(1+inputs!$B$33)-MAX(0,inputs!$B$31*(R1107-inputs!$B$30)))</f>
        <v>40960.675669087897</v>
      </c>
      <c r="T1107" s="19">
        <f>$H1107+(INT(COLUMN(T$1)/2) - 5) * ($A1107-$H1107)/9</f>
        <v>70277.777777777781</v>
      </c>
      <c r="U1107" s="24">
        <f>MAX(0,S1107*(1+inputs!$B$33)-MAX(0,inputs!$B$31*(T1107-inputs!$B$30)))</f>
        <v>37066.645804124208</v>
      </c>
      <c r="V1107" s="19">
        <f>$H1107+(INT(COLUMN(V$1)/2) - 5) * ($A1107-$H1107)/9</f>
        <v>80333.333333333343</v>
      </c>
      <c r="W1107" s="24">
        <f>MAX(0,U1107*(1+inputs!$B$33)-MAX(0,inputs!$B$31*(V1107-inputs!$B$30)))</f>
        <v>32209.205491186061</v>
      </c>
      <c r="X1107" s="19">
        <f>$H1107+(INT(COLUMN(X$1)/2) - 5) * ($A1107-$H1107)/9</f>
        <v>90388.888888888891</v>
      </c>
      <c r="Y1107" s="24">
        <f>MAX(0,W1107*(1+inputs!$B$33)-MAX(0,inputs!$B$31*(X1107-inputs!$B$30)))</f>
        <v>26373.903573553849</v>
      </c>
      <c r="Z1107" s="19">
        <f>IF(inputs!$B$27="YES",MAX(0,inputs!$B$31*(X1107-inputs!$B$30)),0)</f>
        <v>0</v>
      </c>
      <c r="AA1107" s="3">
        <f t="shared" si="73"/>
        <v>42568.25</v>
      </c>
      <c r="AB1107" s="1">
        <f t="shared" si="74"/>
        <v>0.62</v>
      </c>
      <c r="AC1107" s="8">
        <f t="shared" si="71"/>
        <v>67931.75</v>
      </c>
    </row>
    <row r="1108" spans="1:29" x14ac:dyDescent="0.2">
      <c r="A1108" s="11">
        <f t="shared" si="72"/>
        <v>110600</v>
      </c>
      <c r="B1108" s="15">
        <f>inputs!$C$3-MAX(0,MIN((calculations!A1108-inputs!$B$8)*0.5,inputs!$C$3))+IF(AND(inputs!$B$23="YES",A1108&lt;=inputs!$B$25),inputs!$B$24,0)</f>
        <v>7270</v>
      </c>
      <c r="C1108" s="15">
        <f>MAX(0,MIN(A1108-B1108,inputs!$C$4)*inputs!$B$3)</f>
        <v>7540</v>
      </c>
      <c r="D1108" s="16">
        <f>MAX(0,(MIN(A1108,inputs!$C$5)-(inputs!$C$4+B1108))*inputs!$B$4)</f>
        <v>26252</v>
      </c>
      <c r="E1108" s="16">
        <f>MAX(0, (calculations!A1108-inputs!$C$5)*inputs!$B$5)</f>
        <v>0</v>
      </c>
      <c r="F1108" s="19">
        <f>MAX(0,inputs!$B$13*(MIN(calculations!A1108,inputs!$C$14)-inputs!$C$13))+MAX(0,inputs!$B$14*(calculations!A1108-inputs!$C$14))</f>
        <v>6201.85</v>
      </c>
      <c r="G1108" s="22">
        <f>MAX(MIN((calculations!A1108-inputs!$B$21)/10000,100%),0) * inputs!$B$18</f>
        <v>2636.4</v>
      </c>
      <c r="H1108" s="24">
        <f>MIN(inputs!$B$32,A1108)</f>
        <v>20000</v>
      </c>
      <c r="I1108" s="24">
        <f>inputs!$B$29*(1+inputs!$B$33)-MAX(0,inputs!$B$31*(H1108-inputs!$B$30))</f>
        <v>46486.999999999993</v>
      </c>
      <c r="J1108" s="19">
        <f>$H1108+(INT(COLUMN(J$1)/2) - 5) * ($A1108-$H1108)/9</f>
        <v>20000</v>
      </c>
      <c r="K1108" s="24">
        <f>MAX(0,I1108*(1+inputs!$B$33)-MAX(0,inputs!$B$31*(J1108-inputs!$B$30)))</f>
        <v>47184.304999999986</v>
      </c>
      <c r="L1108" s="19">
        <f>$H1108+(INT(COLUMN(L$1)/2) - 5) * ($A1108-$H1108)/9</f>
        <v>30066.666666666664</v>
      </c>
      <c r="M1108" s="24">
        <f>MAX(0,K1108*(1+inputs!$B$33)-MAX(0,inputs!$B$31*(L1108-inputs!$B$30)))</f>
        <v>47002.629574999977</v>
      </c>
      <c r="N1108" s="19">
        <f>$H1108+(INT(COLUMN(N$1)/2) - 5) * ($A1108-$H1108)/9</f>
        <v>40133.333333333328</v>
      </c>
      <c r="O1108" s="24">
        <f>MAX(0,M1108*(1+inputs!$B$33)-MAX(0,inputs!$B$31*(N1108-inputs!$B$30)))</f>
        <v>45912.229018624967</v>
      </c>
      <c r="P1108" s="19">
        <f>$H1108+(INT(COLUMN(P$1)/2) - 5) * ($A1108-$H1108)/9</f>
        <v>50200</v>
      </c>
      <c r="Q1108" s="24">
        <f>MAX(0,O1108*(1+inputs!$B$33)-MAX(0,inputs!$B$31*(P1108-inputs!$B$30)))</f>
        <v>43899.472453904331</v>
      </c>
      <c r="R1108" s="19">
        <f>$H1108+(INT(COLUMN(R$1)/2) - 5) * ($A1108-$H1108)/9</f>
        <v>60266.666666666664</v>
      </c>
      <c r="S1108" s="24">
        <f>MAX(0,Q1108*(1+inputs!$B$33)-MAX(0,inputs!$B$31*(R1108-inputs!$B$30)))</f>
        <v>40950.52454071289</v>
      </c>
      <c r="T1108" s="19">
        <f>$H1108+(INT(COLUMN(T$1)/2) - 5) * ($A1108-$H1108)/9</f>
        <v>70333.333333333343</v>
      </c>
      <c r="U1108" s="24">
        <f>MAX(0,S1108*(1+inputs!$B$33)-MAX(0,inputs!$B$31*(T1108-inputs!$B$30)))</f>
        <v>37051.342408823577</v>
      </c>
      <c r="V1108" s="19">
        <f>$H1108+(INT(COLUMN(V$1)/2) - 5) * ($A1108-$H1108)/9</f>
        <v>80400</v>
      </c>
      <c r="W1108" s="24">
        <f>MAX(0,U1108*(1+inputs!$B$33)-MAX(0,inputs!$B$31*(V1108-inputs!$B$30)))</f>
        <v>32187.672544955927</v>
      </c>
      <c r="X1108" s="19">
        <f>$H1108+(INT(COLUMN(X$1)/2) - 5) * ($A1108-$H1108)/9</f>
        <v>90466.666666666672</v>
      </c>
      <c r="Y1108" s="24">
        <f>MAX(0,W1108*(1+inputs!$B$33)-MAX(0,inputs!$B$31*(X1108-inputs!$B$30)))</f>
        <v>26345.047633130263</v>
      </c>
      <c r="Z1108" s="19">
        <f>IF(inputs!$B$27="YES",MAX(0,inputs!$B$31*(X1108-inputs!$B$30)),0)</f>
        <v>0</v>
      </c>
      <c r="AA1108" s="3">
        <f t="shared" si="73"/>
        <v>42630.25</v>
      </c>
      <c r="AB1108" s="1">
        <f t="shared" si="74"/>
        <v>0.62</v>
      </c>
      <c r="AC1108" s="8">
        <f t="shared" si="71"/>
        <v>67969.75</v>
      </c>
    </row>
    <row r="1109" spans="1:29" x14ac:dyDescent="0.2">
      <c r="A1109" s="11">
        <f t="shared" si="72"/>
        <v>110700</v>
      </c>
      <c r="B1109" s="15">
        <f>inputs!$C$3-MAX(0,MIN((calculations!A1109-inputs!$B$8)*0.5,inputs!$C$3))+IF(AND(inputs!$B$23="YES",A1109&lt;=inputs!$B$25),inputs!$B$24,0)</f>
        <v>7220</v>
      </c>
      <c r="C1109" s="15">
        <f>MAX(0,MIN(A1109-B1109,inputs!$C$4)*inputs!$B$3)</f>
        <v>7540</v>
      </c>
      <c r="D1109" s="16">
        <f>MAX(0,(MIN(A1109,inputs!$C$5)-(inputs!$C$4+B1109))*inputs!$B$4)</f>
        <v>26312</v>
      </c>
      <c r="E1109" s="16">
        <f>MAX(0, (calculations!A1109-inputs!$C$5)*inputs!$B$5)</f>
        <v>0</v>
      </c>
      <c r="F1109" s="19">
        <f>MAX(0,inputs!$B$13*(MIN(calculations!A1109,inputs!$C$14)-inputs!$C$13))+MAX(0,inputs!$B$14*(calculations!A1109-inputs!$C$14))</f>
        <v>6203.85</v>
      </c>
      <c r="G1109" s="22">
        <f>MAX(MIN((calculations!A1109-inputs!$B$21)/10000,100%),0) * inputs!$B$18</f>
        <v>2636.4</v>
      </c>
      <c r="H1109" s="24">
        <f>MIN(inputs!$B$32,A1109)</f>
        <v>20000</v>
      </c>
      <c r="I1109" s="24">
        <f>inputs!$B$29*(1+inputs!$B$33)-MAX(0,inputs!$B$31*(H1109-inputs!$B$30))</f>
        <v>46486.999999999993</v>
      </c>
      <c r="J1109" s="19">
        <f>$H1109+(INT(COLUMN(J$1)/2) - 5) * ($A1109-$H1109)/9</f>
        <v>20000</v>
      </c>
      <c r="K1109" s="24">
        <f>MAX(0,I1109*(1+inputs!$B$33)-MAX(0,inputs!$B$31*(J1109-inputs!$B$30)))</f>
        <v>47184.304999999986</v>
      </c>
      <c r="L1109" s="19">
        <f>$H1109+(INT(COLUMN(L$1)/2) - 5) * ($A1109-$H1109)/9</f>
        <v>30077.777777777777</v>
      </c>
      <c r="M1109" s="24">
        <f>MAX(0,K1109*(1+inputs!$B$33)-MAX(0,inputs!$B$31*(L1109-inputs!$B$30)))</f>
        <v>47001.629574999977</v>
      </c>
      <c r="N1109" s="19">
        <f>$H1109+(INT(COLUMN(N$1)/2) - 5) * ($A1109-$H1109)/9</f>
        <v>40155.555555555555</v>
      </c>
      <c r="O1109" s="24">
        <f>MAX(0,M1109*(1+inputs!$B$33)-MAX(0,inputs!$B$31*(N1109-inputs!$B$30)))</f>
        <v>45909.214018624967</v>
      </c>
      <c r="P1109" s="19">
        <f>$H1109+(INT(COLUMN(P$1)/2) - 5) * ($A1109-$H1109)/9</f>
        <v>50233.333333333328</v>
      </c>
      <c r="Q1109" s="24">
        <f>MAX(0,O1109*(1+inputs!$B$33)-MAX(0,inputs!$B$31*(P1109-inputs!$B$30)))</f>
        <v>43893.412228904337</v>
      </c>
      <c r="R1109" s="19">
        <f>$H1109+(INT(COLUMN(R$1)/2) - 5) * ($A1109-$H1109)/9</f>
        <v>60311.111111111109</v>
      </c>
      <c r="S1109" s="24">
        <f>MAX(0,Q1109*(1+inputs!$B$33)-MAX(0,inputs!$B$31*(R1109-inputs!$B$30)))</f>
        <v>40940.373412337896</v>
      </c>
      <c r="T1109" s="19">
        <f>$H1109+(INT(COLUMN(T$1)/2) - 5) * ($A1109-$H1109)/9</f>
        <v>70388.888888888891</v>
      </c>
      <c r="U1109" s="24">
        <f>MAX(0,S1109*(1+inputs!$B$33)-MAX(0,inputs!$B$31*(T1109-inputs!$B$30)))</f>
        <v>37036.039013522961</v>
      </c>
      <c r="V1109" s="19">
        <f>$H1109+(INT(COLUMN(V$1)/2) - 5) * ($A1109-$H1109)/9</f>
        <v>80466.666666666657</v>
      </c>
      <c r="W1109" s="24">
        <f>MAX(0,U1109*(1+inputs!$B$33)-MAX(0,inputs!$B$31*(V1109-inputs!$B$30)))</f>
        <v>32166.139598725804</v>
      </c>
      <c r="X1109" s="19">
        <f>$H1109+(INT(COLUMN(X$1)/2) - 5) * ($A1109-$H1109)/9</f>
        <v>90544.444444444438</v>
      </c>
      <c r="Y1109" s="24">
        <f>MAX(0,W1109*(1+inputs!$B$33)-MAX(0,inputs!$B$31*(X1109-inputs!$B$30)))</f>
        <v>26316.191692706689</v>
      </c>
      <c r="Z1109" s="19">
        <f>IF(inputs!$B$27="YES",MAX(0,inputs!$B$31*(X1109-inputs!$B$30)),0)</f>
        <v>0</v>
      </c>
      <c r="AA1109" s="3">
        <f t="shared" si="73"/>
        <v>42692.25</v>
      </c>
      <c r="AB1109" s="1">
        <f t="shared" si="74"/>
        <v>0.62</v>
      </c>
      <c r="AC1109" s="8">
        <f t="shared" si="71"/>
        <v>68007.75</v>
      </c>
    </row>
    <row r="1110" spans="1:29" x14ac:dyDescent="0.2">
      <c r="A1110" s="11">
        <f t="shared" si="72"/>
        <v>110800</v>
      </c>
      <c r="B1110" s="15">
        <f>inputs!$C$3-MAX(0,MIN((calculations!A1110-inputs!$B$8)*0.5,inputs!$C$3))+IF(AND(inputs!$B$23="YES",A1110&lt;=inputs!$B$25),inputs!$B$24,0)</f>
        <v>7170</v>
      </c>
      <c r="C1110" s="15">
        <f>MAX(0,MIN(A1110-B1110,inputs!$C$4)*inputs!$B$3)</f>
        <v>7540</v>
      </c>
      <c r="D1110" s="16">
        <f>MAX(0,(MIN(A1110,inputs!$C$5)-(inputs!$C$4+B1110))*inputs!$B$4)</f>
        <v>26372</v>
      </c>
      <c r="E1110" s="16">
        <f>MAX(0, (calculations!A1110-inputs!$C$5)*inputs!$B$5)</f>
        <v>0</v>
      </c>
      <c r="F1110" s="19">
        <f>MAX(0,inputs!$B$13*(MIN(calculations!A1110,inputs!$C$14)-inputs!$C$13))+MAX(0,inputs!$B$14*(calculations!A1110-inputs!$C$14))</f>
        <v>6205.85</v>
      </c>
      <c r="G1110" s="22">
        <f>MAX(MIN((calculations!A1110-inputs!$B$21)/10000,100%),0) * inputs!$B$18</f>
        <v>2636.4</v>
      </c>
      <c r="H1110" s="24">
        <f>MIN(inputs!$B$32,A1110)</f>
        <v>20000</v>
      </c>
      <c r="I1110" s="24">
        <f>inputs!$B$29*(1+inputs!$B$33)-MAX(0,inputs!$B$31*(H1110-inputs!$B$30))</f>
        <v>46486.999999999993</v>
      </c>
      <c r="J1110" s="19">
        <f>$H1110+(INT(COLUMN(J$1)/2) - 5) * ($A1110-$H1110)/9</f>
        <v>20000</v>
      </c>
      <c r="K1110" s="24">
        <f>MAX(0,I1110*(1+inputs!$B$33)-MAX(0,inputs!$B$31*(J1110-inputs!$B$30)))</f>
        <v>47184.304999999986</v>
      </c>
      <c r="L1110" s="19">
        <f>$H1110+(INT(COLUMN(L$1)/2) - 5) * ($A1110-$H1110)/9</f>
        <v>30088.888888888891</v>
      </c>
      <c r="M1110" s="24">
        <f>MAX(0,K1110*(1+inputs!$B$33)-MAX(0,inputs!$B$31*(L1110-inputs!$B$30)))</f>
        <v>47000.629574999977</v>
      </c>
      <c r="N1110" s="19">
        <f>$H1110+(INT(COLUMN(N$1)/2) - 5) * ($A1110-$H1110)/9</f>
        <v>40177.777777777781</v>
      </c>
      <c r="O1110" s="24">
        <f>MAX(0,M1110*(1+inputs!$B$33)-MAX(0,inputs!$B$31*(N1110-inputs!$B$30)))</f>
        <v>45906.199018624968</v>
      </c>
      <c r="P1110" s="19">
        <f>$H1110+(INT(COLUMN(P$1)/2) - 5) * ($A1110-$H1110)/9</f>
        <v>50266.666666666672</v>
      </c>
      <c r="Q1110" s="24">
        <f>MAX(0,O1110*(1+inputs!$B$33)-MAX(0,inputs!$B$31*(P1110-inputs!$B$30)))</f>
        <v>43887.352003904336</v>
      </c>
      <c r="R1110" s="19">
        <f>$H1110+(INT(COLUMN(R$1)/2) - 5) * ($A1110-$H1110)/9</f>
        <v>60355.555555555555</v>
      </c>
      <c r="S1110" s="24">
        <f>MAX(0,Q1110*(1+inputs!$B$33)-MAX(0,inputs!$B$31*(R1110-inputs!$B$30)))</f>
        <v>40930.222283962896</v>
      </c>
      <c r="T1110" s="19">
        <f>$H1110+(INT(COLUMN(T$1)/2) - 5) * ($A1110-$H1110)/9</f>
        <v>70444.444444444438</v>
      </c>
      <c r="U1110" s="24">
        <f>MAX(0,S1110*(1+inputs!$B$33)-MAX(0,inputs!$B$31*(T1110-inputs!$B$30)))</f>
        <v>37020.73561822233</v>
      </c>
      <c r="V1110" s="19">
        <f>$H1110+(INT(COLUMN(V$1)/2) - 5) * ($A1110-$H1110)/9</f>
        <v>80533.333333333343</v>
      </c>
      <c r="W1110" s="24">
        <f>MAX(0,U1110*(1+inputs!$B$33)-MAX(0,inputs!$B$31*(V1110-inputs!$B$30)))</f>
        <v>32144.606652495662</v>
      </c>
      <c r="X1110" s="19">
        <f>$H1110+(INT(COLUMN(X$1)/2) - 5) * ($A1110-$H1110)/9</f>
        <v>90622.222222222219</v>
      </c>
      <c r="Y1110" s="24">
        <f>MAX(0,W1110*(1+inputs!$B$33)-MAX(0,inputs!$B$31*(X1110-inputs!$B$30)))</f>
        <v>26287.335752283096</v>
      </c>
      <c r="Z1110" s="19">
        <f>IF(inputs!$B$27="YES",MAX(0,inputs!$B$31*(X1110-inputs!$B$30)),0)</f>
        <v>0</v>
      </c>
      <c r="AA1110" s="3">
        <f t="shared" si="73"/>
        <v>42754.25</v>
      </c>
      <c r="AB1110" s="1">
        <f t="shared" si="74"/>
        <v>0.62</v>
      </c>
      <c r="AC1110" s="8">
        <f t="shared" si="71"/>
        <v>68045.75</v>
      </c>
    </row>
    <row r="1111" spans="1:29" x14ac:dyDescent="0.2">
      <c r="A1111" s="11">
        <f t="shared" si="72"/>
        <v>110900</v>
      </c>
      <c r="B1111" s="15">
        <f>inputs!$C$3-MAX(0,MIN((calculations!A1111-inputs!$B$8)*0.5,inputs!$C$3))+IF(AND(inputs!$B$23="YES",A1111&lt;=inputs!$B$25),inputs!$B$24,0)</f>
        <v>7120</v>
      </c>
      <c r="C1111" s="15">
        <f>MAX(0,MIN(A1111-B1111,inputs!$C$4)*inputs!$B$3)</f>
        <v>7540</v>
      </c>
      <c r="D1111" s="16">
        <f>MAX(0,(MIN(A1111,inputs!$C$5)-(inputs!$C$4+B1111))*inputs!$B$4)</f>
        <v>26432</v>
      </c>
      <c r="E1111" s="16">
        <f>MAX(0, (calculations!A1111-inputs!$C$5)*inputs!$B$5)</f>
        <v>0</v>
      </c>
      <c r="F1111" s="19">
        <f>MAX(0,inputs!$B$13*(MIN(calculations!A1111,inputs!$C$14)-inputs!$C$13))+MAX(0,inputs!$B$14*(calculations!A1111-inputs!$C$14))</f>
        <v>6207.85</v>
      </c>
      <c r="G1111" s="22">
        <f>MAX(MIN((calculations!A1111-inputs!$B$21)/10000,100%),0) * inputs!$B$18</f>
        <v>2636.4</v>
      </c>
      <c r="H1111" s="24">
        <f>MIN(inputs!$B$32,A1111)</f>
        <v>20000</v>
      </c>
      <c r="I1111" s="24">
        <f>inputs!$B$29*(1+inputs!$B$33)-MAX(0,inputs!$B$31*(H1111-inputs!$B$30))</f>
        <v>46486.999999999993</v>
      </c>
      <c r="J1111" s="19">
        <f>$H1111+(INT(COLUMN(J$1)/2) - 5) * ($A1111-$H1111)/9</f>
        <v>20000</v>
      </c>
      <c r="K1111" s="24">
        <f>MAX(0,I1111*(1+inputs!$B$33)-MAX(0,inputs!$B$31*(J1111-inputs!$B$30)))</f>
        <v>47184.304999999986</v>
      </c>
      <c r="L1111" s="19">
        <f>$H1111+(INT(COLUMN(L$1)/2) - 5) * ($A1111-$H1111)/9</f>
        <v>30100</v>
      </c>
      <c r="M1111" s="24">
        <f>MAX(0,K1111*(1+inputs!$B$33)-MAX(0,inputs!$B$31*(L1111-inputs!$B$30)))</f>
        <v>46999.629574999977</v>
      </c>
      <c r="N1111" s="19">
        <f>$H1111+(INT(COLUMN(N$1)/2) - 5) * ($A1111-$H1111)/9</f>
        <v>40200</v>
      </c>
      <c r="O1111" s="24">
        <f>MAX(0,M1111*(1+inputs!$B$33)-MAX(0,inputs!$B$31*(N1111-inputs!$B$30)))</f>
        <v>45903.184018624968</v>
      </c>
      <c r="P1111" s="19">
        <f>$H1111+(INT(COLUMN(P$1)/2) - 5) * ($A1111-$H1111)/9</f>
        <v>50300</v>
      </c>
      <c r="Q1111" s="24">
        <f>MAX(0,O1111*(1+inputs!$B$33)-MAX(0,inputs!$B$31*(P1111-inputs!$B$30)))</f>
        <v>43881.291778904335</v>
      </c>
      <c r="R1111" s="19">
        <f>$H1111+(INT(COLUMN(R$1)/2) - 5) * ($A1111-$H1111)/9</f>
        <v>60400</v>
      </c>
      <c r="S1111" s="24">
        <f>MAX(0,Q1111*(1+inputs!$B$33)-MAX(0,inputs!$B$31*(R1111-inputs!$B$30)))</f>
        <v>40920.071155587895</v>
      </c>
      <c r="T1111" s="19">
        <f>$H1111+(INT(COLUMN(T$1)/2) - 5) * ($A1111-$H1111)/9</f>
        <v>70500</v>
      </c>
      <c r="U1111" s="24">
        <f>MAX(0,S1111*(1+inputs!$B$33)-MAX(0,inputs!$B$31*(T1111-inputs!$B$30)))</f>
        <v>37005.432222921707</v>
      </c>
      <c r="V1111" s="19">
        <f>$H1111+(INT(COLUMN(V$1)/2) - 5) * ($A1111-$H1111)/9</f>
        <v>80600</v>
      </c>
      <c r="W1111" s="24">
        <f>MAX(0,U1111*(1+inputs!$B$33)-MAX(0,inputs!$B$31*(V1111-inputs!$B$30)))</f>
        <v>32123.073706265528</v>
      </c>
      <c r="X1111" s="19">
        <f>$H1111+(INT(COLUMN(X$1)/2) - 5) * ($A1111-$H1111)/9</f>
        <v>90700</v>
      </c>
      <c r="Y1111" s="24">
        <f>MAX(0,W1111*(1+inputs!$B$33)-MAX(0,inputs!$B$31*(X1111-inputs!$B$30)))</f>
        <v>26258.47981185951</v>
      </c>
      <c r="Z1111" s="19">
        <f>IF(inputs!$B$27="YES",MAX(0,inputs!$B$31*(X1111-inputs!$B$30)),0)</f>
        <v>0</v>
      </c>
      <c r="AA1111" s="3">
        <f t="shared" si="73"/>
        <v>42816.25</v>
      </c>
      <c r="AB1111" s="1">
        <f t="shared" si="74"/>
        <v>0.62</v>
      </c>
      <c r="AC1111" s="8">
        <f t="shared" si="71"/>
        <v>68083.75</v>
      </c>
    </row>
    <row r="1112" spans="1:29" x14ac:dyDescent="0.2">
      <c r="A1112" s="11">
        <f t="shared" si="72"/>
        <v>111000</v>
      </c>
      <c r="B1112" s="15">
        <f>inputs!$C$3-MAX(0,MIN((calculations!A1112-inputs!$B$8)*0.5,inputs!$C$3))+IF(AND(inputs!$B$23="YES",A1112&lt;=inputs!$B$25),inputs!$B$24,0)</f>
        <v>7070</v>
      </c>
      <c r="C1112" s="15">
        <f>MAX(0,MIN(A1112-B1112,inputs!$C$4)*inputs!$B$3)</f>
        <v>7540</v>
      </c>
      <c r="D1112" s="16">
        <f>MAX(0,(MIN(A1112,inputs!$C$5)-(inputs!$C$4+B1112))*inputs!$B$4)</f>
        <v>26492</v>
      </c>
      <c r="E1112" s="16">
        <f>MAX(0, (calculations!A1112-inputs!$C$5)*inputs!$B$5)</f>
        <v>0</v>
      </c>
      <c r="F1112" s="19">
        <f>MAX(0,inputs!$B$13*(MIN(calculations!A1112,inputs!$C$14)-inputs!$C$13))+MAX(0,inputs!$B$14*(calculations!A1112-inputs!$C$14))</f>
        <v>6209.85</v>
      </c>
      <c r="G1112" s="22">
        <f>MAX(MIN((calculations!A1112-inputs!$B$21)/10000,100%),0) * inputs!$B$18</f>
        <v>2636.4</v>
      </c>
      <c r="H1112" s="24">
        <f>MIN(inputs!$B$32,A1112)</f>
        <v>20000</v>
      </c>
      <c r="I1112" s="24">
        <f>inputs!$B$29*(1+inputs!$B$33)-MAX(0,inputs!$B$31*(H1112-inputs!$B$30))</f>
        <v>46486.999999999993</v>
      </c>
      <c r="J1112" s="19">
        <f>$H1112+(INT(COLUMN(J$1)/2) - 5) * ($A1112-$H1112)/9</f>
        <v>20000</v>
      </c>
      <c r="K1112" s="24">
        <f>MAX(0,I1112*(1+inputs!$B$33)-MAX(0,inputs!$B$31*(J1112-inputs!$B$30)))</f>
        <v>47184.304999999986</v>
      </c>
      <c r="L1112" s="19">
        <f>$H1112+(INT(COLUMN(L$1)/2) - 5) * ($A1112-$H1112)/9</f>
        <v>30111.111111111109</v>
      </c>
      <c r="M1112" s="24">
        <f>MAX(0,K1112*(1+inputs!$B$33)-MAX(0,inputs!$B$31*(L1112-inputs!$B$30)))</f>
        <v>46998.629574999977</v>
      </c>
      <c r="N1112" s="19">
        <f>$H1112+(INT(COLUMN(N$1)/2) - 5) * ($A1112-$H1112)/9</f>
        <v>40222.222222222219</v>
      </c>
      <c r="O1112" s="24">
        <f>MAX(0,M1112*(1+inputs!$B$33)-MAX(0,inputs!$B$31*(N1112-inputs!$B$30)))</f>
        <v>45900.169018624969</v>
      </c>
      <c r="P1112" s="19">
        <f>$H1112+(INT(COLUMN(P$1)/2) - 5) * ($A1112-$H1112)/9</f>
        <v>50333.333333333328</v>
      </c>
      <c r="Q1112" s="24">
        <f>MAX(0,O1112*(1+inputs!$B$33)-MAX(0,inputs!$B$31*(P1112-inputs!$B$30)))</f>
        <v>43875.231553904334</v>
      </c>
      <c r="R1112" s="19">
        <f>$H1112+(INT(COLUMN(R$1)/2) - 5) * ($A1112-$H1112)/9</f>
        <v>60444.444444444445</v>
      </c>
      <c r="S1112" s="24">
        <f>MAX(0,Q1112*(1+inputs!$B$33)-MAX(0,inputs!$B$31*(R1112-inputs!$B$30)))</f>
        <v>40909.920027212895</v>
      </c>
      <c r="T1112" s="19">
        <f>$H1112+(INT(COLUMN(T$1)/2) - 5) * ($A1112-$H1112)/9</f>
        <v>70555.555555555562</v>
      </c>
      <c r="U1112" s="24">
        <f>MAX(0,S1112*(1+inputs!$B$33)-MAX(0,inputs!$B$31*(T1112-inputs!$B$30)))</f>
        <v>36990.128827621083</v>
      </c>
      <c r="V1112" s="19">
        <f>$H1112+(INT(COLUMN(V$1)/2) - 5) * ($A1112-$H1112)/9</f>
        <v>80666.666666666657</v>
      </c>
      <c r="W1112" s="24">
        <f>MAX(0,U1112*(1+inputs!$B$33)-MAX(0,inputs!$B$31*(V1112-inputs!$B$30)))</f>
        <v>32101.540760035397</v>
      </c>
      <c r="X1112" s="19">
        <f>$H1112+(INT(COLUMN(X$1)/2) - 5) * ($A1112-$H1112)/9</f>
        <v>90777.777777777781</v>
      </c>
      <c r="Y1112" s="24">
        <f>MAX(0,W1112*(1+inputs!$B$33)-MAX(0,inputs!$B$31*(X1112-inputs!$B$30)))</f>
        <v>26229.623871435928</v>
      </c>
      <c r="Z1112" s="19">
        <f>IF(inputs!$B$27="YES",MAX(0,inputs!$B$31*(X1112-inputs!$B$30)),0)</f>
        <v>0</v>
      </c>
      <c r="AA1112" s="3">
        <f t="shared" si="73"/>
        <v>42878.25</v>
      </c>
      <c r="AB1112" s="1">
        <f t="shared" si="74"/>
        <v>0.62</v>
      </c>
      <c r="AC1112" s="8">
        <f t="shared" si="71"/>
        <v>68121.75</v>
      </c>
    </row>
    <row r="1113" spans="1:29" x14ac:dyDescent="0.2">
      <c r="A1113" s="11">
        <f t="shared" si="72"/>
        <v>111100</v>
      </c>
      <c r="B1113" s="15">
        <f>inputs!$C$3-MAX(0,MIN((calculations!A1113-inputs!$B$8)*0.5,inputs!$C$3))+IF(AND(inputs!$B$23="YES",A1113&lt;=inputs!$B$25),inputs!$B$24,0)</f>
        <v>7020</v>
      </c>
      <c r="C1113" s="15">
        <f>MAX(0,MIN(A1113-B1113,inputs!$C$4)*inputs!$B$3)</f>
        <v>7540</v>
      </c>
      <c r="D1113" s="16">
        <f>MAX(0,(MIN(A1113,inputs!$C$5)-(inputs!$C$4+B1113))*inputs!$B$4)</f>
        <v>26552</v>
      </c>
      <c r="E1113" s="16">
        <f>MAX(0, (calculations!A1113-inputs!$C$5)*inputs!$B$5)</f>
        <v>0</v>
      </c>
      <c r="F1113" s="19">
        <f>MAX(0,inputs!$B$13*(MIN(calculations!A1113,inputs!$C$14)-inputs!$C$13))+MAX(0,inputs!$B$14*(calculations!A1113-inputs!$C$14))</f>
        <v>6211.85</v>
      </c>
      <c r="G1113" s="22">
        <f>MAX(MIN((calculations!A1113-inputs!$B$21)/10000,100%),0) * inputs!$B$18</f>
        <v>2636.4</v>
      </c>
      <c r="H1113" s="24">
        <f>MIN(inputs!$B$32,A1113)</f>
        <v>20000</v>
      </c>
      <c r="I1113" s="24">
        <f>inputs!$B$29*(1+inputs!$B$33)-MAX(0,inputs!$B$31*(H1113-inputs!$B$30))</f>
        <v>46486.999999999993</v>
      </c>
      <c r="J1113" s="19">
        <f>$H1113+(INT(COLUMN(J$1)/2) - 5) * ($A1113-$H1113)/9</f>
        <v>20000</v>
      </c>
      <c r="K1113" s="24">
        <f>MAX(0,I1113*(1+inputs!$B$33)-MAX(0,inputs!$B$31*(J1113-inputs!$B$30)))</f>
        <v>47184.304999999986</v>
      </c>
      <c r="L1113" s="19">
        <f>$H1113+(INT(COLUMN(L$1)/2) - 5) * ($A1113-$H1113)/9</f>
        <v>30122.222222222223</v>
      </c>
      <c r="M1113" s="24">
        <f>MAX(0,K1113*(1+inputs!$B$33)-MAX(0,inputs!$B$31*(L1113-inputs!$B$30)))</f>
        <v>46997.629574999977</v>
      </c>
      <c r="N1113" s="19">
        <f>$H1113+(INT(COLUMN(N$1)/2) - 5) * ($A1113-$H1113)/9</f>
        <v>40244.444444444445</v>
      </c>
      <c r="O1113" s="24">
        <f>MAX(0,M1113*(1+inputs!$B$33)-MAX(0,inputs!$B$31*(N1113-inputs!$B$30)))</f>
        <v>45897.154018624969</v>
      </c>
      <c r="P1113" s="19">
        <f>$H1113+(INT(COLUMN(P$1)/2) - 5) * ($A1113-$H1113)/9</f>
        <v>50366.666666666672</v>
      </c>
      <c r="Q1113" s="24">
        <f>MAX(0,O1113*(1+inputs!$B$33)-MAX(0,inputs!$B$31*(P1113-inputs!$B$30)))</f>
        <v>43869.17132890434</v>
      </c>
      <c r="R1113" s="19">
        <f>$H1113+(INT(COLUMN(R$1)/2) - 5) * ($A1113-$H1113)/9</f>
        <v>60488.888888888891</v>
      </c>
      <c r="S1113" s="24">
        <f>MAX(0,Q1113*(1+inputs!$B$33)-MAX(0,inputs!$B$31*(R1113-inputs!$B$30)))</f>
        <v>40899.768898837901</v>
      </c>
      <c r="T1113" s="19">
        <f>$H1113+(INT(COLUMN(T$1)/2) - 5) * ($A1113-$H1113)/9</f>
        <v>70611.111111111109</v>
      </c>
      <c r="U1113" s="24">
        <f>MAX(0,S1113*(1+inputs!$B$33)-MAX(0,inputs!$B$31*(T1113-inputs!$B$30)))</f>
        <v>36974.82543232046</v>
      </c>
      <c r="V1113" s="19">
        <f>$H1113+(INT(COLUMN(V$1)/2) - 5) * ($A1113-$H1113)/9</f>
        <v>80733.333333333343</v>
      </c>
      <c r="W1113" s="24">
        <f>MAX(0,U1113*(1+inputs!$B$33)-MAX(0,inputs!$B$31*(V1113-inputs!$B$30)))</f>
        <v>32080.007813805263</v>
      </c>
      <c r="X1113" s="19">
        <f>$H1113+(INT(COLUMN(X$1)/2) - 5) * ($A1113-$H1113)/9</f>
        <v>90855.555555555562</v>
      </c>
      <c r="Y1113" s="24">
        <f>MAX(0,W1113*(1+inputs!$B$33)-MAX(0,inputs!$B$31*(X1113-inputs!$B$30)))</f>
        <v>26200.767931012335</v>
      </c>
      <c r="Z1113" s="19">
        <f>IF(inputs!$B$27="YES",MAX(0,inputs!$B$31*(X1113-inputs!$B$30)),0)</f>
        <v>0</v>
      </c>
      <c r="AA1113" s="3">
        <f t="shared" si="73"/>
        <v>42940.25</v>
      </c>
      <c r="AB1113" s="1">
        <f t="shared" si="74"/>
        <v>0.62</v>
      </c>
      <c r="AC1113" s="8">
        <f t="shared" si="71"/>
        <v>68159.75</v>
      </c>
    </row>
    <row r="1114" spans="1:29" x14ac:dyDescent="0.2">
      <c r="A1114" s="11">
        <f t="shared" si="72"/>
        <v>111200</v>
      </c>
      <c r="B1114" s="15">
        <f>inputs!$C$3-MAX(0,MIN((calculations!A1114-inputs!$B$8)*0.5,inputs!$C$3))+IF(AND(inputs!$B$23="YES",A1114&lt;=inputs!$B$25),inputs!$B$24,0)</f>
        <v>6970</v>
      </c>
      <c r="C1114" s="15">
        <f>MAX(0,MIN(A1114-B1114,inputs!$C$4)*inputs!$B$3)</f>
        <v>7540</v>
      </c>
      <c r="D1114" s="16">
        <f>MAX(0,(MIN(A1114,inputs!$C$5)-(inputs!$C$4+B1114))*inputs!$B$4)</f>
        <v>26612</v>
      </c>
      <c r="E1114" s="16">
        <f>MAX(0, (calculations!A1114-inputs!$C$5)*inputs!$B$5)</f>
        <v>0</v>
      </c>
      <c r="F1114" s="19">
        <f>MAX(0,inputs!$B$13*(MIN(calculations!A1114,inputs!$C$14)-inputs!$C$13))+MAX(0,inputs!$B$14*(calculations!A1114-inputs!$C$14))</f>
        <v>6213.85</v>
      </c>
      <c r="G1114" s="22">
        <f>MAX(MIN((calculations!A1114-inputs!$B$21)/10000,100%),0) * inputs!$B$18</f>
        <v>2636.4</v>
      </c>
      <c r="H1114" s="24">
        <f>MIN(inputs!$B$32,A1114)</f>
        <v>20000</v>
      </c>
      <c r="I1114" s="24">
        <f>inputs!$B$29*(1+inputs!$B$33)-MAX(0,inputs!$B$31*(H1114-inputs!$B$30))</f>
        <v>46486.999999999993</v>
      </c>
      <c r="J1114" s="19">
        <f>$H1114+(INT(COLUMN(J$1)/2) - 5) * ($A1114-$H1114)/9</f>
        <v>20000</v>
      </c>
      <c r="K1114" s="24">
        <f>MAX(0,I1114*(1+inputs!$B$33)-MAX(0,inputs!$B$31*(J1114-inputs!$B$30)))</f>
        <v>47184.304999999986</v>
      </c>
      <c r="L1114" s="19">
        <f>$H1114+(INT(COLUMN(L$1)/2) - 5) * ($A1114-$H1114)/9</f>
        <v>30133.333333333336</v>
      </c>
      <c r="M1114" s="24">
        <f>MAX(0,K1114*(1+inputs!$B$33)-MAX(0,inputs!$B$31*(L1114-inputs!$B$30)))</f>
        <v>46996.629574999977</v>
      </c>
      <c r="N1114" s="19">
        <f>$H1114+(INT(COLUMN(N$1)/2) - 5) * ($A1114-$H1114)/9</f>
        <v>40266.666666666672</v>
      </c>
      <c r="O1114" s="24">
        <f>MAX(0,M1114*(1+inputs!$B$33)-MAX(0,inputs!$B$31*(N1114-inputs!$B$30)))</f>
        <v>45894.13901862497</v>
      </c>
      <c r="P1114" s="19">
        <f>$H1114+(INT(COLUMN(P$1)/2) - 5) * ($A1114-$H1114)/9</f>
        <v>50400</v>
      </c>
      <c r="Q1114" s="24">
        <f>MAX(0,O1114*(1+inputs!$B$33)-MAX(0,inputs!$B$31*(P1114-inputs!$B$30)))</f>
        <v>43863.111103904339</v>
      </c>
      <c r="R1114" s="19">
        <f>$H1114+(INT(COLUMN(R$1)/2) - 5) * ($A1114-$H1114)/9</f>
        <v>60533.333333333336</v>
      </c>
      <c r="S1114" s="24">
        <f>MAX(0,Q1114*(1+inputs!$B$33)-MAX(0,inputs!$B$31*(R1114-inputs!$B$30)))</f>
        <v>40889.617770462901</v>
      </c>
      <c r="T1114" s="19">
        <f>$H1114+(INT(COLUMN(T$1)/2) - 5) * ($A1114-$H1114)/9</f>
        <v>70666.666666666657</v>
      </c>
      <c r="U1114" s="24">
        <f>MAX(0,S1114*(1+inputs!$B$33)-MAX(0,inputs!$B$31*(T1114-inputs!$B$30)))</f>
        <v>36959.522037019837</v>
      </c>
      <c r="V1114" s="19">
        <f>$H1114+(INT(COLUMN(V$1)/2) - 5) * ($A1114-$H1114)/9</f>
        <v>80800</v>
      </c>
      <c r="W1114" s="24">
        <f>MAX(0,U1114*(1+inputs!$B$33)-MAX(0,inputs!$B$31*(V1114-inputs!$B$30)))</f>
        <v>32058.474867575129</v>
      </c>
      <c r="X1114" s="19">
        <f>$H1114+(INT(COLUMN(X$1)/2) - 5) * ($A1114-$H1114)/9</f>
        <v>90933.333333333328</v>
      </c>
      <c r="Y1114" s="24">
        <f>MAX(0,W1114*(1+inputs!$B$33)-MAX(0,inputs!$B$31*(X1114-inputs!$B$30)))</f>
        <v>26171.911990588753</v>
      </c>
      <c r="Z1114" s="19">
        <f>IF(inputs!$B$27="YES",MAX(0,inputs!$B$31*(X1114-inputs!$B$30)),0)</f>
        <v>0</v>
      </c>
      <c r="AA1114" s="3">
        <f t="shared" si="73"/>
        <v>43002.25</v>
      </c>
      <c r="AB1114" s="1">
        <f t="shared" si="74"/>
        <v>0.62</v>
      </c>
      <c r="AC1114" s="8">
        <f t="shared" si="71"/>
        <v>68197.75</v>
      </c>
    </row>
    <row r="1115" spans="1:29" x14ac:dyDescent="0.2">
      <c r="A1115" s="11">
        <f t="shared" si="72"/>
        <v>111300</v>
      </c>
      <c r="B1115" s="15">
        <f>inputs!$C$3-MAX(0,MIN((calculations!A1115-inputs!$B$8)*0.5,inputs!$C$3))+IF(AND(inputs!$B$23="YES",A1115&lt;=inputs!$B$25),inputs!$B$24,0)</f>
        <v>6920</v>
      </c>
      <c r="C1115" s="15">
        <f>MAX(0,MIN(A1115-B1115,inputs!$C$4)*inputs!$B$3)</f>
        <v>7540</v>
      </c>
      <c r="D1115" s="16">
        <f>MAX(0,(MIN(A1115,inputs!$C$5)-(inputs!$C$4+B1115))*inputs!$B$4)</f>
        <v>26672</v>
      </c>
      <c r="E1115" s="16">
        <f>MAX(0, (calculations!A1115-inputs!$C$5)*inputs!$B$5)</f>
        <v>0</v>
      </c>
      <c r="F1115" s="19">
        <f>MAX(0,inputs!$B$13*(MIN(calculations!A1115,inputs!$C$14)-inputs!$C$13))+MAX(0,inputs!$B$14*(calculations!A1115-inputs!$C$14))</f>
        <v>6215.85</v>
      </c>
      <c r="G1115" s="22">
        <f>MAX(MIN((calculations!A1115-inputs!$B$21)/10000,100%),0) * inputs!$B$18</f>
        <v>2636.4</v>
      </c>
      <c r="H1115" s="24">
        <f>MIN(inputs!$B$32,A1115)</f>
        <v>20000</v>
      </c>
      <c r="I1115" s="24">
        <f>inputs!$B$29*(1+inputs!$B$33)-MAX(0,inputs!$B$31*(H1115-inputs!$B$30))</f>
        <v>46486.999999999993</v>
      </c>
      <c r="J1115" s="19">
        <f>$H1115+(INT(COLUMN(J$1)/2) - 5) * ($A1115-$H1115)/9</f>
        <v>20000</v>
      </c>
      <c r="K1115" s="24">
        <f>MAX(0,I1115*(1+inputs!$B$33)-MAX(0,inputs!$B$31*(J1115-inputs!$B$30)))</f>
        <v>47184.304999999986</v>
      </c>
      <c r="L1115" s="19">
        <f>$H1115+(INT(COLUMN(L$1)/2) - 5) * ($A1115-$H1115)/9</f>
        <v>30144.444444444445</v>
      </c>
      <c r="M1115" s="24">
        <f>MAX(0,K1115*(1+inputs!$B$33)-MAX(0,inputs!$B$31*(L1115-inputs!$B$30)))</f>
        <v>46995.629574999977</v>
      </c>
      <c r="N1115" s="19">
        <f>$H1115+(INT(COLUMN(N$1)/2) - 5) * ($A1115-$H1115)/9</f>
        <v>40288.888888888891</v>
      </c>
      <c r="O1115" s="24">
        <f>MAX(0,M1115*(1+inputs!$B$33)-MAX(0,inputs!$B$31*(N1115-inputs!$B$30)))</f>
        <v>45891.124018624971</v>
      </c>
      <c r="P1115" s="19">
        <f>$H1115+(INT(COLUMN(P$1)/2) - 5) * ($A1115-$H1115)/9</f>
        <v>50433.333333333328</v>
      </c>
      <c r="Q1115" s="24">
        <f>MAX(0,O1115*(1+inputs!$B$33)-MAX(0,inputs!$B$31*(P1115-inputs!$B$30)))</f>
        <v>43857.050878904338</v>
      </c>
      <c r="R1115" s="19">
        <f>$H1115+(INT(COLUMN(R$1)/2) - 5) * ($A1115-$H1115)/9</f>
        <v>60577.777777777781</v>
      </c>
      <c r="S1115" s="24">
        <f>MAX(0,Q1115*(1+inputs!$B$33)-MAX(0,inputs!$B$31*(R1115-inputs!$B$30)))</f>
        <v>40879.466642087893</v>
      </c>
      <c r="T1115" s="19">
        <f>$H1115+(INT(COLUMN(T$1)/2) - 5) * ($A1115-$H1115)/9</f>
        <v>70722.222222222219</v>
      </c>
      <c r="U1115" s="24">
        <f>MAX(0,S1115*(1+inputs!$B$33)-MAX(0,inputs!$B$31*(T1115-inputs!$B$30)))</f>
        <v>36944.218641719206</v>
      </c>
      <c r="V1115" s="19">
        <f>$H1115+(INT(COLUMN(V$1)/2) - 5) * ($A1115-$H1115)/9</f>
        <v>80866.666666666657</v>
      </c>
      <c r="W1115" s="24">
        <f>MAX(0,U1115*(1+inputs!$B$33)-MAX(0,inputs!$B$31*(V1115-inputs!$B$30)))</f>
        <v>32036.941921344991</v>
      </c>
      <c r="X1115" s="19">
        <f>$H1115+(INT(COLUMN(X$1)/2) - 5) * ($A1115-$H1115)/9</f>
        <v>91011.111111111109</v>
      </c>
      <c r="Y1115" s="24">
        <f>MAX(0,W1115*(1+inputs!$B$33)-MAX(0,inputs!$B$31*(X1115-inputs!$B$30)))</f>
        <v>26143.056050165163</v>
      </c>
      <c r="Z1115" s="19">
        <f>IF(inputs!$B$27="YES",MAX(0,inputs!$B$31*(X1115-inputs!$B$30)),0)</f>
        <v>0</v>
      </c>
      <c r="AA1115" s="3">
        <f t="shared" si="73"/>
        <v>43064.25</v>
      </c>
      <c r="AB1115" s="1">
        <f t="shared" si="74"/>
        <v>0.62</v>
      </c>
      <c r="AC1115" s="8">
        <f t="shared" si="71"/>
        <v>68235.75</v>
      </c>
    </row>
    <row r="1116" spans="1:29" x14ac:dyDescent="0.2">
      <c r="A1116" s="11">
        <f t="shared" si="72"/>
        <v>111400</v>
      </c>
      <c r="B1116" s="15">
        <f>inputs!$C$3-MAX(0,MIN((calculations!A1116-inputs!$B$8)*0.5,inputs!$C$3))+IF(AND(inputs!$B$23="YES",A1116&lt;=inputs!$B$25),inputs!$B$24,0)</f>
        <v>6870</v>
      </c>
      <c r="C1116" s="15">
        <f>MAX(0,MIN(A1116-B1116,inputs!$C$4)*inputs!$B$3)</f>
        <v>7540</v>
      </c>
      <c r="D1116" s="16">
        <f>MAX(0,(MIN(A1116,inputs!$C$5)-(inputs!$C$4+B1116))*inputs!$B$4)</f>
        <v>26732</v>
      </c>
      <c r="E1116" s="16">
        <f>MAX(0, (calculations!A1116-inputs!$C$5)*inputs!$B$5)</f>
        <v>0</v>
      </c>
      <c r="F1116" s="19">
        <f>MAX(0,inputs!$B$13*(MIN(calculations!A1116,inputs!$C$14)-inputs!$C$13))+MAX(0,inputs!$B$14*(calculations!A1116-inputs!$C$14))</f>
        <v>6217.85</v>
      </c>
      <c r="G1116" s="22">
        <f>MAX(MIN((calculations!A1116-inputs!$B$21)/10000,100%),0) * inputs!$B$18</f>
        <v>2636.4</v>
      </c>
      <c r="H1116" s="24">
        <f>MIN(inputs!$B$32,A1116)</f>
        <v>20000</v>
      </c>
      <c r="I1116" s="24">
        <f>inputs!$B$29*(1+inputs!$B$33)-MAX(0,inputs!$B$31*(H1116-inputs!$B$30))</f>
        <v>46486.999999999993</v>
      </c>
      <c r="J1116" s="19">
        <f>$H1116+(INT(COLUMN(J$1)/2) - 5) * ($A1116-$H1116)/9</f>
        <v>20000</v>
      </c>
      <c r="K1116" s="24">
        <f>MAX(0,I1116*(1+inputs!$B$33)-MAX(0,inputs!$B$31*(J1116-inputs!$B$30)))</f>
        <v>47184.304999999986</v>
      </c>
      <c r="L1116" s="19">
        <f>$H1116+(INT(COLUMN(L$1)/2) - 5) * ($A1116-$H1116)/9</f>
        <v>30155.555555555555</v>
      </c>
      <c r="M1116" s="24">
        <f>MAX(0,K1116*(1+inputs!$B$33)-MAX(0,inputs!$B$31*(L1116-inputs!$B$30)))</f>
        <v>46994.629574999977</v>
      </c>
      <c r="N1116" s="19">
        <f>$H1116+(INT(COLUMN(N$1)/2) - 5) * ($A1116-$H1116)/9</f>
        <v>40311.111111111109</v>
      </c>
      <c r="O1116" s="24">
        <f>MAX(0,M1116*(1+inputs!$B$33)-MAX(0,inputs!$B$31*(N1116-inputs!$B$30)))</f>
        <v>45888.109018624971</v>
      </c>
      <c r="P1116" s="19">
        <f>$H1116+(INT(COLUMN(P$1)/2) - 5) * ($A1116-$H1116)/9</f>
        <v>50466.666666666672</v>
      </c>
      <c r="Q1116" s="24">
        <f>MAX(0,O1116*(1+inputs!$B$33)-MAX(0,inputs!$B$31*(P1116-inputs!$B$30)))</f>
        <v>43850.990653904337</v>
      </c>
      <c r="R1116" s="19">
        <f>$H1116+(INT(COLUMN(R$1)/2) - 5) * ($A1116-$H1116)/9</f>
        <v>60622.222222222219</v>
      </c>
      <c r="S1116" s="24">
        <f>MAX(0,Q1116*(1+inputs!$B$33)-MAX(0,inputs!$B$31*(R1116-inputs!$B$30)))</f>
        <v>40869.315513712892</v>
      </c>
      <c r="T1116" s="19">
        <f>$H1116+(INT(COLUMN(T$1)/2) - 5) * ($A1116-$H1116)/9</f>
        <v>70777.777777777781</v>
      </c>
      <c r="U1116" s="24">
        <f>MAX(0,S1116*(1+inputs!$B$33)-MAX(0,inputs!$B$31*(T1116-inputs!$B$30)))</f>
        <v>36928.915246418583</v>
      </c>
      <c r="V1116" s="19">
        <f>$H1116+(INT(COLUMN(V$1)/2) - 5) * ($A1116-$H1116)/9</f>
        <v>80933.333333333343</v>
      </c>
      <c r="W1116" s="24">
        <f>MAX(0,U1116*(1+inputs!$B$33)-MAX(0,inputs!$B$31*(V1116-inputs!$B$30)))</f>
        <v>32015.408975114857</v>
      </c>
      <c r="X1116" s="19">
        <f>$H1116+(INT(COLUMN(X$1)/2) - 5) * ($A1116-$H1116)/9</f>
        <v>91088.888888888891</v>
      </c>
      <c r="Y1116" s="24">
        <f>MAX(0,W1116*(1+inputs!$B$33)-MAX(0,inputs!$B$31*(X1116-inputs!$B$30)))</f>
        <v>26114.200109741578</v>
      </c>
      <c r="Z1116" s="19">
        <f>IF(inputs!$B$27="YES",MAX(0,inputs!$B$31*(X1116-inputs!$B$30)),0)</f>
        <v>0</v>
      </c>
      <c r="AA1116" s="3">
        <f t="shared" si="73"/>
        <v>43126.25</v>
      </c>
      <c r="AB1116" s="1">
        <f t="shared" si="74"/>
        <v>0.62</v>
      </c>
      <c r="AC1116" s="8">
        <f t="shared" si="71"/>
        <v>68273.75</v>
      </c>
    </row>
    <row r="1117" spans="1:29" x14ac:dyDescent="0.2">
      <c r="A1117" s="11">
        <f t="shared" si="72"/>
        <v>111500</v>
      </c>
      <c r="B1117" s="15">
        <f>inputs!$C$3-MAX(0,MIN((calculations!A1117-inputs!$B$8)*0.5,inputs!$C$3))+IF(AND(inputs!$B$23="YES",A1117&lt;=inputs!$B$25),inputs!$B$24,0)</f>
        <v>6820</v>
      </c>
      <c r="C1117" s="15">
        <f>MAX(0,MIN(A1117-B1117,inputs!$C$4)*inputs!$B$3)</f>
        <v>7540</v>
      </c>
      <c r="D1117" s="16">
        <f>MAX(0,(MIN(A1117,inputs!$C$5)-(inputs!$C$4+B1117))*inputs!$B$4)</f>
        <v>26792</v>
      </c>
      <c r="E1117" s="16">
        <f>MAX(0, (calculations!A1117-inputs!$C$5)*inputs!$B$5)</f>
        <v>0</v>
      </c>
      <c r="F1117" s="19">
        <f>MAX(0,inputs!$B$13*(MIN(calculations!A1117,inputs!$C$14)-inputs!$C$13))+MAX(0,inputs!$B$14*(calculations!A1117-inputs!$C$14))</f>
        <v>6219.85</v>
      </c>
      <c r="G1117" s="22">
        <f>MAX(MIN((calculations!A1117-inputs!$B$21)/10000,100%),0) * inputs!$B$18</f>
        <v>2636.4</v>
      </c>
      <c r="H1117" s="24">
        <f>MIN(inputs!$B$32,A1117)</f>
        <v>20000</v>
      </c>
      <c r="I1117" s="24">
        <f>inputs!$B$29*(1+inputs!$B$33)-MAX(0,inputs!$B$31*(H1117-inputs!$B$30))</f>
        <v>46486.999999999993</v>
      </c>
      <c r="J1117" s="19">
        <f>$H1117+(INT(COLUMN(J$1)/2) - 5) * ($A1117-$H1117)/9</f>
        <v>20000</v>
      </c>
      <c r="K1117" s="24">
        <f>MAX(0,I1117*(1+inputs!$B$33)-MAX(0,inputs!$B$31*(J1117-inputs!$B$30)))</f>
        <v>47184.304999999986</v>
      </c>
      <c r="L1117" s="19">
        <f>$H1117+(INT(COLUMN(L$1)/2) - 5) * ($A1117-$H1117)/9</f>
        <v>30166.666666666664</v>
      </c>
      <c r="M1117" s="24">
        <f>MAX(0,K1117*(1+inputs!$B$33)-MAX(0,inputs!$B$31*(L1117-inputs!$B$30)))</f>
        <v>46993.629574999977</v>
      </c>
      <c r="N1117" s="19">
        <f>$H1117+(INT(COLUMN(N$1)/2) - 5) * ($A1117-$H1117)/9</f>
        <v>40333.333333333328</v>
      </c>
      <c r="O1117" s="24">
        <f>MAX(0,M1117*(1+inputs!$B$33)-MAX(0,inputs!$B$31*(N1117-inputs!$B$30)))</f>
        <v>45885.094018624972</v>
      </c>
      <c r="P1117" s="19">
        <f>$H1117+(INT(COLUMN(P$1)/2) - 5) * ($A1117-$H1117)/9</f>
        <v>50500</v>
      </c>
      <c r="Q1117" s="24">
        <f>MAX(0,O1117*(1+inputs!$B$33)-MAX(0,inputs!$B$31*(P1117-inputs!$B$30)))</f>
        <v>43844.930428904343</v>
      </c>
      <c r="R1117" s="19">
        <f>$H1117+(INT(COLUMN(R$1)/2) - 5) * ($A1117-$H1117)/9</f>
        <v>60666.666666666664</v>
      </c>
      <c r="S1117" s="24">
        <f>MAX(0,Q1117*(1+inputs!$B$33)-MAX(0,inputs!$B$31*(R1117-inputs!$B$30)))</f>
        <v>40859.164385337899</v>
      </c>
      <c r="T1117" s="19">
        <f>$H1117+(INT(COLUMN(T$1)/2) - 5) * ($A1117-$H1117)/9</f>
        <v>70833.333333333343</v>
      </c>
      <c r="U1117" s="24">
        <f>MAX(0,S1117*(1+inputs!$B$33)-MAX(0,inputs!$B$31*(T1117-inputs!$B$30)))</f>
        <v>36913.611851117959</v>
      </c>
      <c r="V1117" s="19">
        <f>$H1117+(INT(COLUMN(V$1)/2) - 5) * ($A1117-$H1117)/9</f>
        <v>81000</v>
      </c>
      <c r="W1117" s="24">
        <f>MAX(0,U1117*(1+inputs!$B$33)-MAX(0,inputs!$B$31*(V1117-inputs!$B$30)))</f>
        <v>31993.87602888473</v>
      </c>
      <c r="X1117" s="19">
        <f>$H1117+(INT(COLUMN(X$1)/2) - 5) * ($A1117-$H1117)/9</f>
        <v>91166.666666666672</v>
      </c>
      <c r="Y1117" s="24">
        <f>MAX(0,W1117*(1+inputs!$B$33)-MAX(0,inputs!$B$31*(X1117-inputs!$B$30)))</f>
        <v>26085.344169317999</v>
      </c>
      <c r="Z1117" s="19">
        <f>IF(inputs!$B$27="YES",MAX(0,inputs!$B$31*(X1117-inputs!$B$30)),0)</f>
        <v>0</v>
      </c>
      <c r="AA1117" s="3">
        <f t="shared" si="73"/>
        <v>43188.25</v>
      </c>
      <c r="AB1117" s="1">
        <f t="shared" si="74"/>
        <v>0.62</v>
      </c>
      <c r="AC1117" s="8">
        <f t="shared" si="71"/>
        <v>68311.75</v>
      </c>
    </row>
    <row r="1118" spans="1:29" x14ac:dyDescent="0.2">
      <c r="A1118" s="11">
        <f t="shared" si="72"/>
        <v>111600</v>
      </c>
      <c r="B1118" s="15">
        <f>inputs!$C$3-MAX(0,MIN((calculations!A1118-inputs!$B$8)*0.5,inputs!$C$3))+IF(AND(inputs!$B$23="YES",A1118&lt;=inputs!$B$25),inputs!$B$24,0)</f>
        <v>6770</v>
      </c>
      <c r="C1118" s="15">
        <f>MAX(0,MIN(A1118-B1118,inputs!$C$4)*inputs!$B$3)</f>
        <v>7540</v>
      </c>
      <c r="D1118" s="16">
        <f>MAX(0,(MIN(A1118,inputs!$C$5)-(inputs!$C$4+B1118))*inputs!$B$4)</f>
        <v>26852</v>
      </c>
      <c r="E1118" s="16">
        <f>MAX(0, (calculations!A1118-inputs!$C$5)*inputs!$B$5)</f>
        <v>0</v>
      </c>
      <c r="F1118" s="19">
        <f>MAX(0,inputs!$B$13*(MIN(calculations!A1118,inputs!$C$14)-inputs!$C$13))+MAX(0,inputs!$B$14*(calculations!A1118-inputs!$C$14))</f>
        <v>6221.85</v>
      </c>
      <c r="G1118" s="22">
        <f>MAX(MIN((calculations!A1118-inputs!$B$21)/10000,100%),0) * inputs!$B$18</f>
        <v>2636.4</v>
      </c>
      <c r="H1118" s="24">
        <f>MIN(inputs!$B$32,A1118)</f>
        <v>20000</v>
      </c>
      <c r="I1118" s="24">
        <f>inputs!$B$29*(1+inputs!$B$33)-MAX(0,inputs!$B$31*(H1118-inputs!$B$30))</f>
        <v>46486.999999999993</v>
      </c>
      <c r="J1118" s="19">
        <f>$H1118+(INT(COLUMN(J$1)/2) - 5) * ($A1118-$H1118)/9</f>
        <v>20000</v>
      </c>
      <c r="K1118" s="24">
        <f>MAX(0,I1118*(1+inputs!$B$33)-MAX(0,inputs!$B$31*(J1118-inputs!$B$30)))</f>
        <v>47184.304999999986</v>
      </c>
      <c r="L1118" s="19">
        <f>$H1118+(INT(COLUMN(L$1)/2) - 5) * ($A1118-$H1118)/9</f>
        <v>30177.777777777777</v>
      </c>
      <c r="M1118" s="24">
        <f>MAX(0,K1118*(1+inputs!$B$33)-MAX(0,inputs!$B$31*(L1118-inputs!$B$30)))</f>
        <v>46992.629574999977</v>
      </c>
      <c r="N1118" s="19">
        <f>$H1118+(INT(COLUMN(N$1)/2) - 5) * ($A1118-$H1118)/9</f>
        <v>40355.555555555555</v>
      </c>
      <c r="O1118" s="24">
        <f>MAX(0,M1118*(1+inputs!$B$33)-MAX(0,inputs!$B$31*(N1118-inputs!$B$30)))</f>
        <v>45882.079018624972</v>
      </c>
      <c r="P1118" s="19">
        <f>$H1118+(INT(COLUMN(P$1)/2) - 5) * ($A1118-$H1118)/9</f>
        <v>50533.333333333328</v>
      </c>
      <c r="Q1118" s="24">
        <f>MAX(0,O1118*(1+inputs!$B$33)-MAX(0,inputs!$B$31*(P1118-inputs!$B$30)))</f>
        <v>43838.870203904342</v>
      </c>
      <c r="R1118" s="19">
        <f>$H1118+(INT(COLUMN(R$1)/2) - 5) * ($A1118-$H1118)/9</f>
        <v>60711.111111111109</v>
      </c>
      <c r="S1118" s="24">
        <f>MAX(0,Q1118*(1+inputs!$B$33)-MAX(0,inputs!$B$31*(R1118-inputs!$B$30)))</f>
        <v>40849.013256962899</v>
      </c>
      <c r="T1118" s="19">
        <f>$H1118+(INT(COLUMN(T$1)/2) - 5) * ($A1118-$H1118)/9</f>
        <v>70888.888888888891</v>
      </c>
      <c r="U1118" s="24">
        <f>MAX(0,S1118*(1+inputs!$B$33)-MAX(0,inputs!$B$31*(T1118-inputs!$B$30)))</f>
        <v>36898.308455817336</v>
      </c>
      <c r="V1118" s="19">
        <f>$H1118+(INT(COLUMN(V$1)/2) - 5) * ($A1118-$H1118)/9</f>
        <v>81066.666666666657</v>
      </c>
      <c r="W1118" s="24">
        <f>MAX(0,U1118*(1+inputs!$B$33)-MAX(0,inputs!$B$31*(V1118-inputs!$B$30)))</f>
        <v>31972.343082654592</v>
      </c>
      <c r="X1118" s="19">
        <f>$H1118+(INT(COLUMN(X$1)/2) - 5) * ($A1118-$H1118)/9</f>
        <v>91244.444444444438</v>
      </c>
      <c r="Y1118" s="24">
        <f>MAX(0,W1118*(1+inputs!$B$33)-MAX(0,inputs!$B$31*(X1118-inputs!$B$30)))</f>
        <v>26056.48822889441</v>
      </c>
      <c r="Z1118" s="19">
        <f>IF(inputs!$B$27="YES",MAX(0,inputs!$B$31*(X1118-inputs!$B$30)),0)</f>
        <v>0</v>
      </c>
      <c r="AA1118" s="3">
        <f t="shared" si="73"/>
        <v>43250.25</v>
      </c>
      <c r="AB1118" s="1">
        <f t="shared" si="74"/>
        <v>0.62</v>
      </c>
      <c r="AC1118" s="8">
        <f t="shared" si="71"/>
        <v>68349.75</v>
      </c>
    </row>
    <row r="1119" spans="1:29" x14ac:dyDescent="0.2">
      <c r="A1119" s="11">
        <f t="shared" si="72"/>
        <v>111700</v>
      </c>
      <c r="B1119" s="15">
        <f>inputs!$C$3-MAX(0,MIN((calculations!A1119-inputs!$B$8)*0.5,inputs!$C$3))+IF(AND(inputs!$B$23="YES",A1119&lt;=inputs!$B$25),inputs!$B$24,0)</f>
        <v>6720</v>
      </c>
      <c r="C1119" s="15">
        <f>MAX(0,MIN(A1119-B1119,inputs!$C$4)*inputs!$B$3)</f>
        <v>7540</v>
      </c>
      <c r="D1119" s="16">
        <f>MAX(0,(MIN(A1119,inputs!$C$5)-(inputs!$C$4+B1119))*inputs!$B$4)</f>
        <v>26912</v>
      </c>
      <c r="E1119" s="16">
        <f>MAX(0, (calculations!A1119-inputs!$C$5)*inputs!$B$5)</f>
        <v>0</v>
      </c>
      <c r="F1119" s="19">
        <f>MAX(0,inputs!$B$13*(MIN(calculations!A1119,inputs!$C$14)-inputs!$C$13))+MAX(0,inputs!$B$14*(calculations!A1119-inputs!$C$14))</f>
        <v>6223.85</v>
      </c>
      <c r="G1119" s="22">
        <f>MAX(MIN((calculations!A1119-inputs!$B$21)/10000,100%),0) * inputs!$B$18</f>
        <v>2636.4</v>
      </c>
      <c r="H1119" s="24">
        <f>MIN(inputs!$B$32,A1119)</f>
        <v>20000</v>
      </c>
      <c r="I1119" s="24">
        <f>inputs!$B$29*(1+inputs!$B$33)-MAX(0,inputs!$B$31*(H1119-inputs!$B$30))</f>
        <v>46486.999999999993</v>
      </c>
      <c r="J1119" s="19">
        <f>$H1119+(INT(COLUMN(J$1)/2) - 5) * ($A1119-$H1119)/9</f>
        <v>20000</v>
      </c>
      <c r="K1119" s="24">
        <f>MAX(0,I1119*(1+inputs!$B$33)-MAX(0,inputs!$B$31*(J1119-inputs!$B$30)))</f>
        <v>47184.304999999986</v>
      </c>
      <c r="L1119" s="19">
        <f>$H1119+(INT(COLUMN(L$1)/2) - 5) * ($A1119-$H1119)/9</f>
        <v>30188.888888888891</v>
      </c>
      <c r="M1119" s="24">
        <f>MAX(0,K1119*(1+inputs!$B$33)-MAX(0,inputs!$B$31*(L1119-inputs!$B$30)))</f>
        <v>46991.629574999977</v>
      </c>
      <c r="N1119" s="19">
        <f>$H1119+(INT(COLUMN(N$1)/2) - 5) * ($A1119-$H1119)/9</f>
        <v>40377.777777777781</v>
      </c>
      <c r="O1119" s="24">
        <f>MAX(0,M1119*(1+inputs!$B$33)-MAX(0,inputs!$B$31*(N1119-inputs!$B$30)))</f>
        <v>45879.064018624973</v>
      </c>
      <c r="P1119" s="19">
        <f>$H1119+(INT(COLUMN(P$1)/2) - 5) * ($A1119-$H1119)/9</f>
        <v>50566.666666666672</v>
      </c>
      <c r="Q1119" s="24">
        <f>MAX(0,O1119*(1+inputs!$B$33)-MAX(0,inputs!$B$31*(P1119-inputs!$B$30)))</f>
        <v>43832.809978904341</v>
      </c>
      <c r="R1119" s="19">
        <f>$H1119+(INT(COLUMN(R$1)/2) - 5) * ($A1119-$H1119)/9</f>
        <v>60755.555555555555</v>
      </c>
      <c r="S1119" s="24">
        <f>MAX(0,Q1119*(1+inputs!$B$33)-MAX(0,inputs!$B$31*(R1119-inputs!$B$30)))</f>
        <v>40838.862128587898</v>
      </c>
      <c r="T1119" s="19">
        <f>$H1119+(INT(COLUMN(T$1)/2) - 5) * ($A1119-$H1119)/9</f>
        <v>70944.444444444438</v>
      </c>
      <c r="U1119" s="24">
        <f>MAX(0,S1119*(1+inputs!$B$33)-MAX(0,inputs!$B$31*(T1119-inputs!$B$30)))</f>
        <v>36883.005060516713</v>
      </c>
      <c r="V1119" s="19">
        <f>$H1119+(INT(COLUMN(V$1)/2) - 5) * ($A1119-$H1119)/9</f>
        <v>81133.333333333343</v>
      </c>
      <c r="W1119" s="24">
        <f>MAX(0,U1119*(1+inputs!$B$33)-MAX(0,inputs!$B$31*(V1119-inputs!$B$30)))</f>
        <v>31950.810136424458</v>
      </c>
      <c r="X1119" s="19">
        <f>$H1119+(INT(COLUMN(X$1)/2) - 5) * ($A1119-$H1119)/9</f>
        <v>91322.222222222219</v>
      </c>
      <c r="Y1119" s="24">
        <f>MAX(0,W1119*(1+inputs!$B$33)-MAX(0,inputs!$B$31*(X1119-inputs!$B$30)))</f>
        <v>26027.632288470824</v>
      </c>
      <c r="Z1119" s="19">
        <f>IF(inputs!$B$27="YES",MAX(0,inputs!$B$31*(X1119-inputs!$B$30)),0)</f>
        <v>0</v>
      </c>
      <c r="AA1119" s="3">
        <f t="shared" si="73"/>
        <v>43312.25</v>
      </c>
      <c r="AB1119" s="1">
        <f t="shared" si="74"/>
        <v>0.62</v>
      </c>
      <c r="AC1119" s="8">
        <f t="shared" si="71"/>
        <v>68387.75</v>
      </c>
    </row>
    <row r="1120" spans="1:29" x14ac:dyDescent="0.2">
      <c r="A1120" s="11">
        <f t="shared" si="72"/>
        <v>111800</v>
      </c>
      <c r="B1120" s="15">
        <f>inputs!$C$3-MAX(0,MIN((calculations!A1120-inputs!$B$8)*0.5,inputs!$C$3))+IF(AND(inputs!$B$23="YES",A1120&lt;=inputs!$B$25),inputs!$B$24,0)</f>
        <v>6670</v>
      </c>
      <c r="C1120" s="15">
        <f>MAX(0,MIN(A1120-B1120,inputs!$C$4)*inputs!$B$3)</f>
        <v>7540</v>
      </c>
      <c r="D1120" s="16">
        <f>MAX(0,(MIN(A1120,inputs!$C$5)-(inputs!$C$4+B1120))*inputs!$B$4)</f>
        <v>26972</v>
      </c>
      <c r="E1120" s="16">
        <f>MAX(0, (calculations!A1120-inputs!$C$5)*inputs!$B$5)</f>
        <v>0</v>
      </c>
      <c r="F1120" s="19">
        <f>MAX(0,inputs!$B$13*(MIN(calculations!A1120,inputs!$C$14)-inputs!$C$13))+MAX(0,inputs!$B$14*(calculations!A1120-inputs!$C$14))</f>
        <v>6225.85</v>
      </c>
      <c r="G1120" s="22">
        <f>MAX(MIN((calculations!A1120-inputs!$B$21)/10000,100%),0) * inputs!$B$18</f>
        <v>2636.4</v>
      </c>
      <c r="H1120" s="24">
        <f>MIN(inputs!$B$32,A1120)</f>
        <v>20000</v>
      </c>
      <c r="I1120" s="24">
        <f>inputs!$B$29*(1+inputs!$B$33)-MAX(0,inputs!$B$31*(H1120-inputs!$B$30))</f>
        <v>46486.999999999993</v>
      </c>
      <c r="J1120" s="19">
        <f>$H1120+(INT(COLUMN(J$1)/2) - 5) * ($A1120-$H1120)/9</f>
        <v>20000</v>
      </c>
      <c r="K1120" s="24">
        <f>MAX(0,I1120*(1+inputs!$B$33)-MAX(0,inputs!$B$31*(J1120-inputs!$B$30)))</f>
        <v>47184.304999999986</v>
      </c>
      <c r="L1120" s="19">
        <f>$H1120+(INT(COLUMN(L$1)/2) - 5) * ($A1120-$H1120)/9</f>
        <v>30200</v>
      </c>
      <c r="M1120" s="24">
        <f>MAX(0,K1120*(1+inputs!$B$33)-MAX(0,inputs!$B$31*(L1120-inputs!$B$30)))</f>
        <v>46990.629574999977</v>
      </c>
      <c r="N1120" s="19">
        <f>$H1120+(INT(COLUMN(N$1)/2) - 5) * ($A1120-$H1120)/9</f>
        <v>40400</v>
      </c>
      <c r="O1120" s="24">
        <f>MAX(0,M1120*(1+inputs!$B$33)-MAX(0,inputs!$B$31*(N1120-inputs!$B$30)))</f>
        <v>45876.049018624974</v>
      </c>
      <c r="P1120" s="19">
        <f>$H1120+(INT(COLUMN(P$1)/2) - 5) * ($A1120-$H1120)/9</f>
        <v>50600</v>
      </c>
      <c r="Q1120" s="24">
        <f>MAX(0,O1120*(1+inputs!$B$33)-MAX(0,inputs!$B$31*(P1120-inputs!$B$30)))</f>
        <v>43826.74975390434</v>
      </c>
      <c r="R1120" s="19">
        <f>$H1120+(INT(COLUMN(R$1)/2) - 5) * ($A1120-$H1120)/9</f>
        <v>60800</v>
      </c>
      <c r="S1120" s="24">
        <f>MAX(0,Q1120*(1+inputs!$B$33)-MAX(0,inputs!$B$31*(R1120-inputs!$B$30)))</f>
        <v>40828.711000212897</v>
      </c>
      <c r="T1120" s="19">
        <f>$H1120+(INT(COLUMN(T$1)/2) - 5) * ($A1120-$H1120)/9</f>
        <v>71000</v>
      </c>
      <c r="U1120" s="24">
        <f>MAX(0,S1120*(1+inputs!$B$33)-MAX(0,inputs!$B$31*(T1120-inputs!$B$30)))</f>
        <v>36867.701665216082</v>
      </c>
      <c r="V1120" s="19">
        <f>$H1120+(INT(COLUMN(V$1)/2) - 5) * ($A1120-$H1120)/9</f>
        <v>81200</v>
      </c>
      <c r="W1120" s="24">
        <f>MAX(0,U1120*(1+inputs!$B$33)-MAX(0,inputs!$B$31*(V1120-inputs!$B$30)))</f>
        <v>31929.277190194323</v>
      </c>
      <c r="X1120" s="19">
        <f>$H1120+(INT(COLUMN(X$1)/2) - 5) * ($A1120-$H1120)/9</f>
        <v>91400</v>
      </c>
      <c r="Y1120" s="24">
        <f>MAX(0,W1120*(1+inputs!$B$33)-MAX(0,inputs!$B$31*(X1120-inputs!$B$30)))</f>
        <v>25998.776348047235</v>
      </c>
      <c r="Z1120" s="19">
        <f>IF(inputs!$B$27="YES",MAX(0,inputs!$B$31*(X1120-inputs!$B$30)),0)</f>
        <v>0</v>
      </c>
      <c r="AA1120" s="3">
        <f t="shared" si="73"/>
        <v>43374.25</v>
      </c>
      <c r="AB1120" s="1">
        <f t="shared" si="74"/>
        <v>0.62</v>
      </c>
      <c r="AC1120" s="8">
        <f t="shared" si="71"/>
        <v>68425.75</v>
      </c>
    </row>
    <row r="1121" spans="1:29" x14ac:dyDescent="0.2">
      <c r="A1121" s="11">
        <f t="shared" si="72"/>
        <v>111900</v>
      </c>
      <c r="B1121" s="15">
        <f>inputs!$C$3-MAX(0,MIN((calculations!A1121-inputs!$B$8)*0.5,inputs!$C$3))+IF(AND(inputs!$B$23="YES",A1121&lt;=inputs!$B$25),inputs!$B$24,0)</f>
        <v>6620</v>
      </c>
      <c r="C1121" s="15">
        <f>MAX(0,MIN(A1121-B1121,inputs!$C$4)*inputs!$B$3)</f>
        <v>7540</v>
      </c>
      <c r="D1121" s="16">
        <f>MAX(0,(MIN(A1121,inputs!$C$5)-(inputs!$C$4+B1121))*inputs!$B$4)</f>
        <v>27032</v>
      </c>
      <c r="E1121" s="16">
        <f>MAX(0, (calculations!A1121-inputs!$C$5)*inputs!$B$5)</f>
        <v>0</v>
      </c>
      <c r="F1121" s="19">
        <f>MAX(0,inputs!$B$13*(MIN(calculations!A1121,inputs!$C$14)-inputs!$C$13))+MAX(0,inputs!$B$14*(calculations!A1121-inputs!$C$14))</f>
        <v>6227.85</v>
      </c>
      <c r="G1121" s="22">
        <f>MAX(MIN((calculations!A1121-inputs!$B$21)/10000,100%),0) * inputs!$B$18</f>
        <v>2636.4</v>
      </c>
      <c r="H1121" s="24">
        <f>MIN(inputs!$B$32,A1121)</f>
        <v>20000</v>
      </c>
      <c r="I1121" s="24">
        <f>inputs!$B$29*(1+inputs!$B$33)-MAX(0,inputs!$B$31*(H1121-inputs!$B$30))</f>
        <v>46486.999999999993</v>
      </c>
      <c r="J1121" s="19">
        <f>$H1121+(INT(COLUMN(J$1)/2) - 5) * ($A1121-$H1121)/9</f>
        <v>20000</v>
      </c>
      <c r="K1121" s="24">
        <f>MAX(0,I1121*(1+inputs!$B$33)-MAX(0,inputs!$B$31*(J1121-inputs!$B$30)))</f>
        <v>47184.304999999986</v>
      </c>
      <c r="L1121" s="19">
        <f>$H1121+(INT(COLUMN(L$1)/2) - 5) * ($A1121-$H1121)/9</f>
        <v>30211.111111111109</v>
      </c>
      <c r="M1121" s="24">
        <f>MAX(0,K1121*(1+inputs!$B$33)-MAX(0,inputs!$B$31*(L1121-inputs!$B$30)))</f>
        <v>46989.629574999977</v>
      </c>
      <c r="N1121" s="19">
        <f>$H1121+(INT(COLUMN(N$1)/2) - 5) * ($A1121-$H1121)/9</f>
        <v>40422.222222222219</v>
      </c>
      <c r="O1121" s="24">
        <f>MAX(0,M1121*(1+inputs!$B$33)-MAX(0,inputs!$B$31*(N1121-inputs!$B$30)))</f>
        <v>45873.034018624967</v>
      </c>
      <c r="P1121" s="19">
        <f>$H1121+(INT(COLUMN(P$1)/2) - 5) * ($A1121-$H1121)/9</f>
        <v>50633.333333333328</v>
      </c>
      <c r="Q1121" s="24">
        <f>MAX(0,O1121*(1+inputs!$B$33)-MAX(0,inputs!$B$31*(P1121-inputs!$B$30)))</f>
        <v>43820.689528904331</v>
      </c>
      <c r="R1121" s="19">
        <f>$H1121+(INT(COLUMN(R$1)/2) - 5) * ($A1121-$H1121)/9</f>
        <v>60844.444444444445</v>
      </c>
      <c r="S1121" s="24">
        <f>MAX(0,Q1121*(1+inputs!$B$33)-MAX(0,inputs!$B$31*(R1121-inputs!$B$30)))</f>
        <v>40818.55987183789</v>
      </c>
      <c r="T1121" s="19">
        <f>$H1121+(INT(COLUMN(T$1)/2) - 5) * ($A1121-$H1121)/9</f>
        <v>71055.555555555562</v>
      </c>
      <c r="U1121" s="24">
        <f>MAX(0,S1121*(1+inputs!$B$33)-MAX(0,inputs!$B$31*(T1121-inputs!$B$30)))</f>
        <v>36852.398269915451</v>
      </c>
      <c r="V1121" s="19">
        <f>$H1121+(INT(COLUMN(V$1)/2) - 5) * ($A1121-$H1121)/9</f>
        <v>81266.666666666657</v>
      </c>
      <c r="W1121" s="24">
        <f>MAX(0,U1121*(1+inputs!$B$33)-MAX(0,inputs!$B$31*(V1121-inputs!$B$30)))</f>
        <v>31907.744243964178</v>
      </c>
      <c r="X1121" s="19">
        <f>$H1121+(INT(COLUMN(X$1)/2) - 5) * ($A1121-$H1121)/9</f>
        <v>91477.777777777781</v>
      </c>
      <c r="Y1121" s="24">
        <f>MAX(0,W1121*(1+inputs!$B$33)-MAX(0,inputs!$B$31*(X1121-inputs!$B$30)))</f>
        <v>25969.920407623638</v>
      </c>
      <c r="Z1121" s="19">
        <f>IF(inputs!$B$27="YES",MAX(0,inputs!$B$31*(X1121-inputs!$B$30)),0)</f>
        <v>0</v>
      </c>
      <c r="AA1121" s="3">
        <f t="shared" si="73"/>
        <v>43436.25</v>
      </c>
      <c r="AB1121" s="1">
        <f t="shared" si="74"/>
        <v>0.62</v>
      </c>
      <c r="AC1121" s="8">
        <f t="shared" si="71"/>
        <v>68463.75</v>
      </c>
    </row>
    <row r="1122" spans="1:29" x14ac:dyDescent="0.2">
      <c r="A1122" s="11">
        <f t="shared" si="72"/>
        <v>112000</v>
      </c>
      <c r="B1122" s="15">
        <f>inputs!$C$3-MAX(0,MIN((calculations!A1122-inputs!$B$8)*0.5,inputs!$C$3))+IF(AND(inputs!$B$23="YES",A1122&lt;=inputs!$B$25),inputs!$B$24,0)</f>
        <v>6570</v>
      </c>
      <c r="C1122" s="15">
        <f>MAX(0,MIN(A1122-B1122,inputs!$C$4)*inputs!$B$3)</f>
        <v>7540</v>
      </c>
      <c r="D1122" s="16">
        <f>MAX(0,(MIN(A1122,inputs!$C$5)-(inputs!$C$4+B1122))*inputs!$B$4)</f>
        <v>27092</v>
      </c>
      <c r="E1122" s="16">
        <f>MAX(0, (calculations!A1122-inputs!$C$5)*inputs!$B$5)</f>
        <v>0</v>
      </c>
      <c r="F1122" s="19">
        <f>MAX(0,inputs!$B$13*(MIN(calculations!A1122,inputs!$C$14)-inputs!$C$13))+MAX(0,inputs!$B$14*(calculations!A1122-inputs!$C$14))</f>
        <v>6229.85</v>
      </c>
      <c r="G1122" s="22">
        <f>MAX(MIN((calculations!A1122-inputs!$B$21)/10000,100%),0) * inputs!$B$18</f>
        <v>2636.4</v>
      </c>
      <c r="H1122" s="24">
        <f>MIN(inputs!$B$32,A1122)</f>
        <v>20000</v>
      </c>
      <c r="I1122" s="24">
        <f>inputs!$B$29*(1+inputs!$B$33)-MAX(0,inputs!$B$31*(H1122-inputs!$B$30))</f>
        <v>46486.999999999993</v>
      </c>
      <c r="J1122" s="19">
        <f>$H1122+(INT(COLUMN(J$1)/2) - 5) * ($A1122-$H1122)/9</f>
        <v>20000</v>
      </c>
      <c r="K1122" s="24">
        <f>MAX(0,I1122*(1+inputs!$B$33)-MAX(0,inputs!$B$31*(J1122-inputs!$B$30)))</f>
        <v>47184.304999999986</v>
      </c>
      <c r="L1122" s="19">
        <f>$H1122+(INT(COLUMN(L$1)/2) - 5) * ($A1122-$H1122)/9</f>
        <v>30222.222222222223</v>
      </c>
      <c r="M1122" s="24">
        <f>MAX(0,K1122*(1+inputs!$B$33)-MAX(0,inputs!$B$31*(L1122-inputs!$B$30)))</f>
        <v>46988.629574999977</v>
      </c>
      <c r="N1122" s="19">
        <f>$H1122+(INT(COLUMN(N$1)/2) - 5) * ($A1122-$H1122)/9</f>
        <v>40444.444444444445</v>
      </c>
      <c r="O1122" s="24">
        <f>MAX(0,M1122*(1+inputs!$B$33)-MAX(0,inputs!$B$31*(N1122-inputs!$B$30)))</f>
        <v>45870.019018624967</v>
      </c>
      <c r="P1122" s="19">
        <f>$H1122+(INT(COLUMN(P$1)/2) - 5) * ($A1122-$H1122)/9</f>
        <v>50666.666666666672</v>
      </c>
      <c r="Q1122" s="24">
        <f>MAX(0,O1122*(1+inputs!$B$33)-MAX(0,inputs!$B$31*(P1122-inputs!$B$30)))</f>
        <v>43814.629303904338</v>
      </c>
      <c r="R1122" s="19">
        <f>$H1122+(INT(COLUMN(R$1)/2) - 5) * ($A1122-$H1122)/9</f>
        <v>60888.888888888891</v>
      </c>
      <c r="S1122" s="24">
        <f>MAX(0,Q1122*(1+inputs!$B$33)-MAX(0,inputs!$B$31*(R1122-inputs!$B$30)))</f>
        <v>40808.408743462896</v>
      </c>
      <c r="T1122" s="19">
        <f>$H1122+(INT(COLUMN(T$1)/2) - 5) * ($A1122-$H1122)/9</f>
        <v>71111.111111111109</v>
      </c>
      <c r="U1122" s="24">
        <f>MAX(0,S1122*(1+inputs!$B$33)-MAX(0,inputs!$B$31*(T1122-inputs!$B$30)))</f>
        <v>36837.094874614835</v>
      </c>
      <c r="V1122" s="19">
        <f>$H1122+(INT(COLUMN(V$1)/2) - 5) * ($A1122-$H1122)/9</f>
        <v>81333.333333333343</v>
      </c>
      <c r="W1122" s="24">
        <f>MAX(0,U1122*(1+inputs!$B$33)-MAX(0,inputs!$B$31*(V1122-inputs!$B$30)))</f>
        <v>31886.211297734051</v>
      </c>
      <c r="X1122" s="19">
        <f>$H1122+(INT(COLUMN(X$1)/2) - 5) * ($A1122-$H1122)/9</f>
        <v>91555.555555555562</v>
      </c>
      <c r="Y1122" s="24">
        <f>MAX(0,W1122*(1+inputs!$B$33)-MAX(0,inputs!$B$31*(X1122-inputs!$B$30)))</f>
        <v>25941.064467200056</v>
      </c>
      <c r="Z1122" s="19">
        <f>IF(inputs!$B$27="YES",MAX(0,inputs!$B$31*(X1122-inputs!$B$30)),0)</f>
        <v>0</v>
      </c>
      <c r="AA1122" s="3">
        <f t="shared" si="73"/>
        <v>43498.25</v>
      </c>
      <c r="AB1122" s="1">
        <f t="shared" si="74"/>
        <v>0.62</v>
      </c>
      <c r="AC1122" s="8">
        <f t="shared" si="71"/>
        <v>68501.75</v>
      </c>
    </row>
    <row r="1123" spans="1:29" x14ac:dyDescent="0.2">
      <c r="A1123" s="11">
        <f t="shared" si="72"/>
        <v>112100</v>
      </c>
      <c r="B1123" s="15">
        <f>inputs!$C$3-MAX(0,MIN((calculations!A1123-inputs!$B$8)*0.5,inputs!$C$3))+IF(AND(inputs!$B$23="YES",A1123&lt;=inputs!$B$25),inputs!$B$24,0)</f>
        <v>6520</v>
      </c>
      <c r="C1123" s="15">
        <f>MAX(0,MIN(A1123-B1123,inputs!$C$4)*inputs!$B$3)</f>
        <v>7540</v>
      </c>
      <c r="D1123" s="16">
        <f>MAX(0,(MIN(A1123,inputs!$C$5)-(inputs!$C$4+B1123))*inputs!$B$4)</f>
        <v>27152</v>
      </c>
      <c r="E1123" s="16">
        <f>MAX(0, (calculations!A1123-inputs!$C$5)*inputs!$B$5)</f>
        <v>0</v>
      </c>
      <c r="F1123" s="19">
        <f>MAX(0,inputs!$B$13*(MIN(calculations!A1123,inputs!$C$14)-inputs!$C$13))+MAX(0,inputs!$B$14*(calculations!A1123-inputs!$C$14))</f>
        <v>6231.85</v>
      </c>
      <c r="G1123" s="22">
        <f>MAX(MIN((calculations!A1123-inputs!$B$21)/10000,100%),0) * inputs!$B$18</f>
        <v>2636.4</v>
      </c>
      <c r="H1123" s="24">
        <f>MIN(inputs!$B$32,A1123)</f>
        <v>20000</v>
      </c>
      <c r="I1123" s="24">
        <f>inputs!$B$29*(1+inputs!$B$33)-MAX(0,inputs!$B$31*(H1123-inputs!$B$30))</f>
        <v>46486.999999999993</v>
      </c>
      <c r="J1123" s="19">
        <f>$H1123+(INT(COLUMN(J$1)/2) - 5) * ($A1123-$H1123)/9</f>
        <v>20000</v>
      </c>
      <c r="K1123" s="24">
        <f>MAX(0,I1123*(1+inputs!$B$33)-MAX(0,inputs!$B$31*(J1123-inputs!$B$30)))</f>
        <v>47184.304999999986</v>
      </c>
      <c r="L1123" s="19">
        <f>$H1123+(INT(COLUMN(L$1)/2) - 5) * ($A1123-$H1123)/9</f>
        <v>30233.333333333336</v>
      </c>
      <c r="M1123" s="24">
        <f>MAX(0,K1123*(1+inputs!$B$33)-MAX(0,inputs!$B$31*(L1123-inputs!$B$30)))</f>
        <v>46987.629574999977</v>
      </c>
      <c r="N1123" s="19">
        <f>$H1123+(INT(COLUMN(N$1)/2) - 5) * ($A1123-$H1123)/9</f>
        <v>40466.666666666672</v>
      </c>
      <c r="O1123" s="24">
        <f>MAX(0,M1123*(1+inputs!$B$33)-MAX(0,inputs!$B$31*(N1123-inputs!$B$30)))</f>
        <v>45867.004018624968</v>
      </c>
      <c r="P1123" s="19">
        <f>$H1123+(INT(COLUMN(P$1)/2) - 5) * ($A1123-$H1123)/9</f>
        <v>50700</v>
      </c>
      <c r="Q1123" s="24">
        <f>MAX(0,O1123*(1+inputs!$B$33)-MAX(0,inputs!$B$31*(P1123-inputs!$B$30)))</f>
        <v>43808.569078904336</v>
      </c>
      <c r="R1123" s="19">
        <f>$H1123+(INT(COLUMN(R$1)/2) - 5) * ($A1123-$H1123)/9</f>
        <v>60933.333333333336</v>
      </c>
      <c r="S1123" s="24">
        <f>MAX(0,Q1123*(1+inputs!$B$33)-MAX(0,inputs!$B$31*(R1123-inputs!$B$30)))</f>
        <v>40798.257615087896</v>
      </c>
      <c r="T1123" s="19">
        <f>$H1123+(INT(COLUMN(T$1)/2) - 5) * ($A1123-$H1123)/9</f>
        <v>71166.666666666657</v>
      </c>
      <c r="U1123" s="24">
        <f>MAX(0,S1123*(1+inputs!$B$33)-MAX(0,inputs!$B$31*(T1123-inputs!$B$30)))</f>
        <v>36821.791479314212</v>
      </c>
      <c r="V1123" s="19">
        <f>$H1123+(INT(COLUMN(V$1)/2) - 5) * ($A1123-$H1123)/9</f>
        <v>81400</v>
      </c>
      <c r="W1123" s="24">
        <f>MAX(0,U1123*(1+inputs!$B$33)-MAX(0,inputs!$B$31*(V1123-inputs!$B$30)))</f>
        <v>31864.678351503924</v>
      </c>
      <c r="X1123" s="19">
        <f>$H1123+(INT(COLUMN(X$1)/2) - 5) * ($A1123-$H1123)/9</f>
        <v>91633.333333333328</v>
      </c>
      <c r="Y1123" s="24">
        <f>MAX(0,W1123*(1+inputs!$B$33)-MAX(0,inputs!$B$31*(X1123-inputs!$B$30)))</f>
        <v>25912.208526776481</v>
      </c>
      <c r="Z1123" s="19">
        <f>IF(inputs!$B$27="YES",MAX(0,inputs!$B$31*(X1123-inputs!$B$30)),0)</f>
        <v>0</v>
      </c>
      <c r="AA1123" s="3">
        <f t="shared" si="73"/>
        <v>43560.25</v>
      </c>
      <c r="AB1123" s="1">
        <f t="shared" si="74"/>
        <v>0.62</v>
      </c>
      <c r="AC1123" s="8">
        <f t="shared" si="71"/>
        <v>68539.75</v>
      </c>
    </row>
    <row r="1124" spans="1:29" x14ac:dyDescent="0.2">
      <c r="A1124" s="11">
        <f t="shared" si="72"/>
        <v>112200</v>
      </c>
      <c r="B1124" s="15">
        <f>inputs!$C$3-MAX(0,MIN((calculations!A1124-inputs!$B$8)*0.5,inputs!$C$3))+IF(AND(inputs!$B$23="YES",A1124&lt;=inputs!$B$25),inputs!$B$24,0)</f>
        <v>6470</v>
      </c>
      <c r="C1124" s="15">
        <f>MAX(0,MIN(A1124-B1124,inputs!$C$4)*inputs!$B$3)</f>
        <v>7540</v>
      </c>
      <c r="D1124" s="16">
        <f>MAX(0,(MIN(A1124,inputs!$C$5)-(inputs!$C$4+B1124))*inputs!$B$4)</f>
        <v>27212</v>
      </c>
      <c r="E1124" s="16">
        <f>MAX(0, (calculations!A1124-inputs!$C$5)*inputs!$B$5)</f>
        <v>0</v>
      </c>
      <c r="F1124" s="19">
        <f>MAX(0,inputs!$B$13*(MIN(calculations!A1124,inputs!$C$14)-inputs!$C$13))+MAX(0,inputs!$B$14*(calculations!A1124-inputs!$C$14))</f>
        <v>6233.85</v>
      </c>
      <c r="G1124" s="22">
        <f>MAX(MIN((calculations!A1124-inputs!$B$21)/10000,100%),0) * inputs!$B$18</f>
        <v>2636.4</v>
      </c>
      <c r="H1124" s="24">
        <f>MIN(inputs!$B$32,A1124)</f>
        <v>20000</v>
      </c>
      <c r="I1124" s="24">
        <f>inputs!$B$29*(1+inputs!$B$33)-MAX(0,inputs!$B$31*(H1124-inputs!$B$30))</f>
        <v>46486.999999999993</v>
      </c>
      <c r="J1124" s="19">
        <f>$H1124+(INT(COLUMN(J$1)/2) - 5) * ($A1124-$H1124)/9</f>
        <v>20000</v>
      </c>
      <c r="K1124" s="24">
        <f>MAX(0,I1124*(1+inputs!$B$33)-MAX(0,inputs!$B$31*(J1124-inputs!$B$30)))</f>
        <v>47184.304999999986</v>
      </c>
      <c r="L1124" s="19">
        <f>$H1124+(INT(COLUMN(L$1)/2) - 5) * ($A1124-$H1124)/9</f>
        <v>30244.444444444445</v>
      </c>
      <c r="M1124" s="24">
        <f>MAX(0,K1124*(1+inputs!$B$33)-MAX(0,inputs!$B$31*(L1124-inputs!$B$30)))</f>
        <v>46986.629574999977</v>
      </c>
      <c r="N1124" s="19">
        <f>$H1124+(INT(COLUMN(N$1)/2) - 5) * ($A1124-$H1124)/9</f>
        <v>40488.888888888891</v>
      </c>
      <c r="O1124" s="24">
        <f>MAX(0,M1124*(1+inputs!$B$33)-MAX(0,inputs!$B$31*(N1124-inputs!$B$30)))</f>
        <v>45863.989018624969</v>
      </c>
      <c r="P1124" s="19">
        <f>$H1124+(INT(COLUMN(P$1)/2) - 5) * ($A1124-$H1124)/9</f>
        <v>50733.333333333328</v>
      </c>
      <c r="Q1124" s="24">
        <f>MAX(0,O1124*(1+inputs!$B$33)-MAX(0,inputs!$B$31*(P1124-inputs!$B$30)))</f>
        <v>43802.508853904335</v>
      </c>
      <c r="R1124" s="19">
        <f>$H1124+(INT(COLUMN(R$1)/2) - 5) * ($A1124-$H1124)/9</f>
        <v>60977.777777777781</v>
      </c>
      <c r="S1124" s="24">
        <f>MAX(0,Q1124*(1+inputs!$B$33)-MAX(0,inputs!$B$31*(R1124-inputs!$B$30)))</f>
        <v>40788.106486712895</v>
      </c>
      <c r="T1124" s="19">
        <f>$H1124+(INT(COLUMN(T$1)/2) - 5) * ($A1124-$H1124)/9</f>
        <v>71222.222222222219</v>
      </c>
      <c r="U1124" s="24">
        <f>MAX(0,S1124*(1+inputs!$B$33)-MAX(0,inputs!$B$31*(T1124-inputs!$B$30)))</f>
        <v>36806.488084013581</v>
      </c>
      <c r="V1124" s="19">
        <f>$H1124+(INT(COLUMN(V$1)/2) - 5) * ($A1124-$H1124)/9</f>
        <v>81466.666666666657</v>
      </c>
      <c r="W1124" s="24">
        <f>MAX(0,U1124*(1+inputs!$B$33)-MAX(0,inputs!$B$31*(V1124-inputs!$B$30)))</f>
        <v>31843.145405273779</v>
      </c>
      <c r="X1124" s="19">
        <f>$H1124+(INT(COLUMN(X$1)/2) - 5) * ($A1124-$H1124)/9</f>
        <v>91711.111111111109</v>
      </c>
      <c r="Y1124" s="24">
        <f>MAX(0,W1124*(1+inputs!$B$33)-MAX(0,inputs!$B$31*(X1124-inputs!$B$30)))</f>
        <v>25883.352586352885</v>
      </c>
      <c r="Z1124" s="19">
        <f>IF(inputs!$B$27="YES",MAX(0,inputs!$B$31*(X1124-inputs!$B$30)),0)</f>
        <v>0</v>
      </c>
      <c r="AA1124" s="3">
        <f t="shared" si="73"/>
        <v>43622.25</v>
      </c>
      <c r="AB1124" s="1">
        <f t="shared" si="74"/>
        <v>0.62</v>
      </c>
      <c r="AC1124" s="8">
        <f t="shared" si="71"/>
        <v>68577.75</v>
      </c>
    </row>
    <row r="1125" spans="1:29" x14ac:dyDescent="0.2">
      <c r="A1125" s="11">
        <f t="shared" si="72"/>
        <v>112300</v>
      </c>
      <c r="B1125" s="15">
        <f>inputs!$C$3-MAX(0,MIN((calculations!A1125-inputs!$B$8)*0.5,inputs!$C$3))+IF(AND(inputs!$B$23="YES",A1125&lt;=inputs!$B$25),inputs!$B$24,0)</f>
        <v>6420</v>
      </c>
      <c r="C1125" s="15">
        <f>MAX(0,MIN(A1125-B1125,inputs!$C$4)*inputs!$B$3)</f>
        <v>7540</v>
      </c>
      <c r="D1125" s="16">
        <f>MAX(0,(MIN(A1125,inputs!$C$5)-(inputs!$C$4+B1125))*inputs!$B$4)</f>
        <v>27272</v>
      </c>
      <c r="E1125" s="16">
        <f>MAX(0, (calculations!A1125-inputs!$C$5)*inputs!$B$5)</f>
        <v>0</v>
      </c>
      <c r="F1125" s="19">
        <f>MAX(0,inputs!$B$13*(MIN(calculations!A1125,inputs!$C$14)-inputs!$C$13))+MAX(0,inputs!$B$14*(calculations!A1125-inputs!$C$14))</f>
        <v>6235.85</v>
      </c>
      <c r="G1125" s="22">
        <f>MAX(MIN((calculations!A1125-inputs!$B$21)/10000,100%),0) * inputs!$B$18</f>
        <v>2636.4</v>
      </c>
      <c r="H1125" s="24">
        <f>MIN(inputs!$B$32,A1125)</f>
        <v>20000</v>
      </c>
      <c r="I1125" s="24">
        <f>inputs!$B$29*(1+inputs!$B$33)-MAX(0,inputs!$B$31*(H1125-inputs!$B$30))</f>
        <v>46486.999999999993</v>
      </c>
      <c r="J1125" s="19">
        <f>$H1125+(INT(COLUMN(J$1)/2) - 5) * ($A1125-$H1125)/9</f>
        <v>20000</v>
      </c>
      <c r="K1125" s="24">
        <f>MAX(0,I1125*(1+inputs!$B$33)-MAX(0,inputs!$B$31*(J1125-inputs!$B$30)))</f>
        <v>47184.304999999986</v>
      </c>
      <c r="L1125" s="19">
        <f>$H1125+(INT(COLUMN(L$1)/2) - 5) * ($A1125-$H1125)/9</f>
        <v>30255.555555555555</v>
      </c>
      <c r="M1125" s="24">
        <f>MAX(0,K1125*(1+inputs!$B$33)-MAX(0,inputs!$B$31*(L1125-inputs!$B$30)))</f>
        <v>46985.629574999977</v>
      </c>
      <c r="N1125" s="19">
        <f>$H1125+(INT(COLUMN(N$1)/2) - 5) * ($A1125-$H1125)/9</f>
        <v>40511.111111111109</v>
      </c>
      <c r="O1125" s="24">
        <f>MAX(0,M1125*(1+inputs!$B$33)-MAX(0,inputs!$B$31*(N1125-inputs!$B$30)))</f>
        <v>45860.974018624969</v>
      </c>
      <c r="P1125" s="19">
        <f>$H1125+(INT(COLUMN(P$1)/2) - 5) * ($A1125-$H1125)/9</f>
        <v>50766.666666666672</v>
      </c>
      <c r="Q1125" s="24">
        <f>MAX(0,O1125*(1+inputs!$B$33)-MAX(0,inputs!$B$31*(P1125-inputs!$B$30)))</f>
        <v>43796.448628904334</v>
      </c>
      <c r="R1125" s="19">
        <f>$H1125+(INT(COLUMN(R$1)/2) - 5) * ($A1125-$H1125)/9</f>
        <v>61022.222222222219</v>
      </c>
      <c r="S1125" s="24">
        <f>MAX(0,Q1125*(1+inputs!$B$33)-MAX(0,inputs!$B$31*(R1125-inputs!$B$30)))</f>
        <v>40777.955358337895</v>
      </c>
      <c r="T1125" s="19">
        <f>$H1125+(INT(COLUMN(T$1)/2) - 5) * ($A1125-$H1125)/9</f>
        <v>71277.777777777781</v>
      </c>
      <c r="U1125" s="24">
        <f>MAX(0,S1125*(1+inputs!$B$33)-MAX(0,inputs!$B$31*(T1125-inputs!$B$30)))</f>
        <v>36791.184688712958</v>
      </c>
      <c r="V1125" s="19">
        <f>$H1125+(INT(COLUMN(V$1)/2) - 5) * ($A1125-$H1125)/9</f>
        <v>81533.333333333343</v>
      </c>
      <c r="W1125" s="24">
        <f>MAX(0,U1125*(1+inputs!$B$33)-MAX(0,inputs!$B$31*(V1125-inputs!$B$30)))</f>
        <v>31821.612459043645</v>
      </c>
      <c r="X1125" s="19">
        <f>$H1125+(INT(COLUMN(X$1)/2) - 5) * ($A1125-$H1125)/9</f>
        <v>91788.888888888891</v>
      </c>
      <c r="Y1125" s="24">
        <f>MAX(0,W1125*(1+inputs!$B$33)-MAX(0,inputs!$B$31*(X1125-inputs!$B$30)))</f>
        <v>25854.496645929299</v>
      </c>
      <c r="Z1125" s="19">
        <f>IF(inputs!$B$27="YES",MAX(0,inputs!$B$31*(X1125-inputs!$B$30)),0)</f>
        <v>0</v>
      </c>
      <c r="AA1125" s="3">
        <f t="shared" si="73"/>
        <v>43684.25</v>
      </c>
      <c r="AB1125" s="1">
        <f t="shared" si="74"/>
        <v>0.62</v>
      </c>
      <c r="AC1125" s="8">
        <f t="shared" si="71"/>
        <v>68615.75</v>
      </c>
    </row>
    <row r="1126" spans="1:29" x14ac:dyDescent="0.2">
      <c r="A1126" s="11">
        <f t="shared" si="72"/>
        <v>112400</v>
      </c>
      <c r="B1126" s="15">
        <f>inputs!$C$3-MAX(0,MIN((calculations!A1126-inputs!$B$8)*0.5,inputs!$C$3))+IF(AND(inputs!$B$23="YES",A1126&lt;=inputs!$B$25),inputs!$B$24,0)</f>
        <v>6370</v>
      </c>
      <c r="C1126" s="15">
        <f>MAX(0,MIN(A1126-B1126,inputs!$C$4)*inputs!$B$3)</f>
        <v>7540</v>
      </c>
      <c r="D1126" s="16">
        <f>MAX(0,(MIN(A1126,inputs!$C$5)-(inputs!$C$4+B1126))*inputs!$B$4)</f>
        <v>27332</v>
      </c>
      <c r="E1126" s="16">
        <f>MAX(0, (calculations!A1126-inputs!$C$5)*inputs!$B$5)</f>
        <v>0</v>
      </c>
      <c r="F1126" s="19">
        <f>MAX(0,inputs!$B$13*(MIN(calculations!A1126,inputs!$C$14)-inputs!$C$13))+MAX(0,inputs!$B$14*(calculations!A1126-inputs!$C$14))</f>
        <v>6237.85</v>
      </c>
      <c r="G1126" s="22">
        <f>MAX(MIN((calculations!A1126-inputs!$B$21)/10000,100%),0) * inputs!$B$18</f>
        <v>2636.4</v>
      </c>
      <c r="H1126" s="24">
        <f>MIN(inputs!$B$32,A1126)</f>
        <v>20000</v>
      </c>
      <c r="I1126" s="24">
        <f>inputs!$B$29*(1+inputs!$B$33)-MAX(0,inputs!$B$31*(H1126-inputs!$B$30))</f>
        <v>46486.999999999993</v>
      </c>
      <c r="J1126" s="19">
        <f>$H1126+(INT(COLUMN(J$1)/2) - 5) * ($A1126-$H1126)/9</f>
        <v>20000</v>
      </c>
      <c r="K1126" s="24">
        <f>MAX(0,I1126*(1+inputs!$B$33)-MAX(0,inputs!$B$31*(J1126-inputs!$B$30)))</f>
        <v>47184.304999999986</v>
      </c>
      <c r="L1126" s="19">
        <f>$H1126+(INT(COLUMN(L$1)/2) - 5) * ($A1126-$H1126)/9</f>
        <v>30266.666666666664</v>
      </c>
      <c r="M1126" s="24">
        <f>MAX(0,K1126*(1+inputs!$B$33)-MAX(0,inputs!$B$31*(L1126-inputs!$B$30)))</f>
        <v>46984.629574999977</v>
      </c>
      <c r="N1126" s="19">
        <f>$H1126+(INT(COLUMN(N$1)/2) - 5) * ($A1126-$H1126)/9</f>
        <v>40533.333333333328</v>
      </c>
      <c r="O1126" s="24">
        <f>MAX(0,M1126*(1+inputs!$B$33)-MAX(0,inputs!$B$31*(N1126-inputs!$B$30)))</f>
        <v>45857.95901862497</v>
      </c>
      <c r="P1126" s="19">
        <f>$H1126+(INT(COLUMN(P$1)/2) - 5) * ($A1126-$H1126)/9</f>
        <v>50800</v>
      </c>
      <c r="Q1126" s="24">
        <f>MAX(0,O1126*(1+inputs!$B$33)-MAX(0,inputs!$B$31*(P1126-inputs!$B$30)))</f>
        <v>43790.388403904341</v>
      </c>
      <c r="R1126" s="19">
        <f>$H1126+(INT(COLUMN(R$1)/2) - 5) * ($A1126-$H1126)/9</f>
        <v>61066.666666666664</v>
      </c>
      <c r="S1126" s="24">
        <f>MAX(0,Q1126*(1+inputs!$B$33)-MAX(0,inputs!$B$31*(R1126-inputs!$B$30)))</f>
        <v>40767.804229962901</v>
      </c>
      <c r="T1126" s="19">
        <f>$H1126+(INT(COLUMN(T$1)/2) - 5) * ($A1126-$H1126)/9</f>
        <v>71333.333333333343</v>
      </c>
      <c r="U1126" s="24">
        <f>MAX(0,S1126*(1+inputs!$B$33)-MAX(0,inputs!$B$31*(T1126-inputs!$B$30)))</f>
        <v>36775.881293412342</v>
      </c>
      <c r="V1126" s="19">
        <f>$H1126+(INT(COLUMN(V$1)/2) - 5) * ($A1126-$H1126)/9</f>
        <v>81600</v>
      </c>
      <c r="W1126" s="24">
        <f>MAX(0,U1126*(1+inputs!$B$33)-MAX(0,inputs!$B$31*(V1126-inputs!$B$30)))</f>
        <v>31800.079512813525</v>
      </c>
      <c r="X1126" s="19">
        <f>$H1126+(INT(COLUMN(X$1)/2) - 5) * ($A1126-$H1126)/9</f>
        <v>91866.666666666672</v>
      </c>
      <c r="Y1126" s="24">
        <f>MAX(0,W1126*(1+inputs!$B$33)-MAX(0,inputs!$B$31*(X1126-inputs!$B$30)))</f>
        <v>25825.640705505728</v>
      </c>
      <c r="Z1126" s="19">
        <f>IF(inputs!$B$27="YES",MAX(0,inputs!$B$31*(X1126-inputs!$B$30)),0)</f>
        <v>0</v>
      </c>
      <c r="AA1126" s="3">
        <f t="shared" si="73"/>
        <v>43746.25</v>
      </c>
      <c r="AB1126" s="1">
        <f t="shared" si="74"/>
        <v>0.62</v>
      </c>
      <c r="AC1126" s="8">
        <f t="shared" si="71"/>
        <v>68653.75</v>
      </c>
    </row>
    <row r="1127" spans="1:29" x14ac:dyDescent="0.2">
      <c r="A1127" s="11">
        <f t="shared" si="72"/>
        <v>112500</v>
      </c>
      <c r="B1127" s="15">
        <f>inputs!$C$3-MAX(0,MIN((calculations!A1127-inputs!$B$8)*0.5,inputs!$C$3))+IF(AND(inputs!$B$23="YES",A1127&lt;=inputs!$B$25),inputs!$B$24,0)</f>
        <v>6320</v>
      </c>
      <c r="C1127" s="15">
        <f>MAX(0,MIN(A1127-B1127,inputs!$C$4)*inputs!$B$3)</f>
        <v>7540</v>
      </c>
      <c r="D1127" s="16">
        <f>MAX(0,(MIN(A1127,inputs!$C$5)-(inputs!$C$4+B1127))*inputs!$B$4)</f>
        <v>27392</v>
      </c>
      <c r="E1127" s="16">
        <f>MAX(0, (calculations!A1127-inputs!$C$5)*inputs!$B$5)</f>
        <v>0</v>
      </c>
      <c r="F1127" s="19">
        <f>MAX(0,inputs!$B$13*(MIN(calculations!A1127,inputs!$C$14)-inputs!$C$13))+MAX(0,inputs!$B$14*(calculations!A1127-inputs!$C$14))</f>
        <v>6239.85</v>
      </c>
      <c r="G1127" s="22">
        <f>MAX(MIN((calculations!A1127-inputs!$B$21)/10000,100%),0) * inputs!$B$18</f>
        <v>2636.4</v>
      </c>
      <c r="H1127" s="24">
        <f>MIN(inputs!$B$32,A1127)</f>
        <v>20000</v>
      </c>
      <c r="I1127" s="24">
        <f>inputs!$B$29*(1+inputs!$B$33)-MAX(0,inputs!$B$31*(H1127-inputs!$B$30))</f>
        <v>46486.999999999993</v>
      </c>
      <c r="J1127" s="19">
        <f>$H1127+(INT(COLUMN(J$1)/2) - 5) * ($A1127-$H1127)/9</f>
        <v>20000</v>
      </c>
      <c r="K1127" s="24">
        <f>MAX(0,I1127*(1+inputs!$B$33)-MAX(0,inputs!$B$31*(J1127-inputs!$B$30)))</f>
        <v>47184.304999999986</v>
      </c>
      <c r="L1127" s="19">
        <f>$H1127+(INT(COLUMN(L$1)/2) - 5) * ($A1127-$H1127)/9</f>
        <v>30277.777777777777</v>
      </c>
      <c r="M1127" s="24">
        <f>MAX(0,K1127*(1+inputs!$B$33)-MAX(0,inputs!$B$31*(L1127-inputs!$B$30)))</f>
        <v>46983.629574999977</v>
      </c>
      <c r="N1127" s="19">
        <f>$H1127+(INT(COLUMN(N$1)/2) - 5) * ($A1127-$H1127)/9</f>
        <v>40555.555555555555</v>
      </c>
      <c r="O1127" s="24">
        <f>MAX(0,M1127*(1+inputs!$B$33)-MAX(0,inputs!$B$31*(N1127-inputs!$B$30)))</f>
        <v>45854.94401862497</v>
      </c>
      <c r="P1127" s="19">
        <f>$H1127+(INT(COLUMN(P$1)/2) - 5) * ($A1127-$H1127)/9</f>
        <v>50833.333333333328</v>
      </c>
      <c r="Q1127" s="24">
        <f>MAX(0,O1127*(1+inputs!$B$33)-MAX(0,inputs!$B$31*(P1127-inputs!$B$30)))</f>
        <v>43784.328178904339</v>
      </c>
      <c r="R1127" s="19">
        <f>$H1127+(INT(COLUMN(R$1)/2) - 5) * ($A1127-$H1127)/9</f>
        <v>61111.111111111109</v>
      </c>
      <c r="S1127" s="24">
        <f>MAX(0,Q1127*(1+inputs!$B$33)-MAX(0,inputs!$B$31*(R1127-inputs!$B$30)))</f>
        <v>40757.653101587901</v>
      </c>
      <c r="T1127" s="19">
        <f>$H1127+(INT(COLUMN(T$1)/2) - 5) * ($A1127-$H1127)/9</f>
        <v>71388.888888888891</v>
      </c>
      <c r="U1127" s="24">
        <f>MAX(0,S1127*(1+inputs!$B$33)-MAX(0,inputs!$B$31*(T1127-inputs!$B$30)))</f>
        <v>36760.577898111711</v>
      </c>
      <c r="V1127" s="19">
        <f>$H1127+(INT(COLUMN(V$1)/2) - 5) * ($A1127-$H1127)/9</f>
        <v>81666.666666666657</v>
      </c>
      <c r="W1127" s="24">
        <f>MAX(0,U1127*(1+inputs!$B$33)-MAX(0,inputs!$B$31*(V1127-inputs!$B$30)))</f>
        <v>31778.546566583387</v>
      </c>
      <c r="X1127" s="19">
        <f>$H1127+(INT(COLUMN(X$1)/2) - 5) * ($A1127-$H1127)/9</f>
        <v>91944.444444444438</v>
      </c>
      <c r="Y1127" s="24">
        <f>MAX(0,W1127*(1+inputs!$B$33)-MAX(0,inputs!$B$31*(X1127-inputs!$B$30)))</f>
        <v>25796.784765082135</v>
      </c>
      <c r="Z1127" s="19">
        <f>IF(inputs!$B$27="YES",MAX(0,inputs!$B$31*(X1127-inputs!$B$30)),0)</f>
        <v>0</v>
      </c>
      <c r="AA1127" s="3">
        <f t="shared" si="73"/>
        <v>43808.25</v>
      </c>
      <c r="AB1127" s="1">
        <f t="shared" si="74"/>
        <v>0.62</v>
      </c>
      <c r="AC1127" s="8">
        <f t="shared" si="71"/>
        <v>68691.75</v>
      </c>
    </row>
    <row r="1128" spans="1:29" x14ac:dyDescent="0.2">
      <c r="A1128" s="11">
        <f t="shared" si="72"/>
        <v>112600</v>
      </c>
      <c r="B1128" s="15">
        <f>inputs!$C$3-MAX(0,MIN((calculations!A1128-inputs!$B$8)*0.5,inputs!$C$3))+IF(AND(inputs!$B$23="YES",A1128&lt;=inputs!$B$25),inputs!$B$24,0)</f>
        <v>6270</v>
      </c>
      <c r="C1128" s="15">
        <f>MAX(0,MIN(A1128-B1128,inputs!$C$4)*inputs!$B$3)</f>
        <v>7540</v>
      </c>
      <c r="D1128" s="16">
        <f>MAX(0,(MIN(A1128,inputs!$C$5)-(inputs!$C$4+B1128))*inputs!$B$4)</f>
        <v>27452</v>
      </c>
      <c r="E1128" s="16">
        <f>MAX(0, (calculations!A1128-inputs!$C$5)*inputs!$B$5)</f>
        <v>0</v>
      </c>
      <c r="F1128" s="19">
        <f>MAX(0,inputs!$B$13*(MIN(calculations!A1128,inputs!$C$14)-inputs!$C$13))+MAX(0,inputs!$B$14*(calculations!A1128-inputs!$C$14))</f>
        <v>6241.85</v>
      </c>
      <c r="G1128" s="22">
        <f>MAX(MIN((calculations!A1128-inputs!$B$21)/10000,100%),0) * inputs!$B$18</f>
        <v>2636.4</v>
      </c>
      <c r="H1128" s="24">
        <f>MIN(inputs!$B$32,A1128)</f>
        <v>20000</v>
      </c>
      <c r="I1128" s="24">
        <f>inputs!$B$29*(1+inputs!$B$33)-MAX(0,inputs!$B$31*(H1128-inputs!$B$30))</f>
        <v>46486.999999999993</v>
      </c>
      <c r="J1128" s="19">
        <f>$H1128+(INT(COLUMN(J$1)/2) - 5) * ($A1128-$H1128)/9</f>
        <v>20000</v>
      </c>
      <c r="K1128" s="24">
        <f>MAX(0,I1128*(1+inputs!$B$33)-MAX(0,inputs!$B$31*(J1128-inputs!$B$30)))</f>
        <v>47184.304999999986</v>
      </c>
      <c r="L1128" s="19">
        <f>$H1128+(INT(COLUMN(L$1)/2) - 5) * ($A1128-$H1128)/9</f>
        <v>30288.888888888891</v>
      </c>
      <c r="M1128" s="24">
        <f>MAX(0,K1128*(1+inputs!$B$33)-MAX(0,inputs!$B$31*(L1128-inputs!$B$30)))</f>
        <v>46982.629574999977</v>
      </c>
      <c r="N1128" s="19">
        <f>$H1128+(INT(COLUMN(N$1)/2) - 5) * ($A1128-$H1128)/9</f>
        <v>40577.777777777781</v>
      </c>
      <c r="O1128" s="24">
        <f>MAX(0,M1128*(1+inputs!$B$33)-MAX(0,inputs!$B$31*(N1128-inputs!$B$30)))</f>
        <v>45851.929018624971</v>
      </c>
      <c r="P1128" s="19">
        <f>$H1128+(INT(COLUMN(P$1)/2) - 5) * ($A1128-$H1128)/9</f>
        <v>50866.666666666672</v>
      </c>
      <c r="Q1128" s="24">
        <f>MAX(0,O1128*(1+inputs!$B$33)-MAX(0,inputs!$B$31*(P1128-inputs!$B$30)))</f>
        <v>43778.267953904338</v>
      </c>
      <c r="R1128" s="19">
        <f>$H1128+(INT(COLUMN(R$1)/2) - 5) * ($A1128-$H1128)/9</f>
        <v>61155.555555555555</v>
      </c>
      <c r="S1128" s="24">
        <f>MAX(0,Q1128*(1+inputs!$B$33)-MAX(0,inputs!$B$31*(R1128-inputs!$B$30)))</f>
        <v>40747.5019732129</v>
      </c>
      <c r="T1128" s="19">
        <f>$H1128+(INT(COLUMN(T$1)/2) - 5) * ($A1128-$H1128)/9</f>
        <v>71444.444444444438</v>
      </c>
      <c r="U1128" s="24">
        <f>MAX(0,S1128*(1+inputs!$B$33)-MAX(0,inputs!$B$31*(T1128-inputs!$B$30)))</f>
        <v>36745.274502811088</v>
      </c>
      <c r="V1128" s="19">
        <f>$H1128+(INT(COLUMN(V$1)/2) - 5) * ($A1128-$H1128)/9</f>
        <v>81733.333333333343</v>
      </c>
      <c r="W1128" s="24">
        <f>MAX(0,U1128*(1+inputs!$B$33)-MAX(0,inputs!$B$31*(V1128-inputs!$B$30)))</f>
        <v>31757.013620353246</v>
      </c>
      <c r="X1128" s="19">
        <f>$H1128+(INT(COLUMN(X$1)/2) - 5) * ($A1128-$H1128)/9</f>
        <v>92022.222222222219</v>
      </c>
      <c r="Y1128" s="24">
        <f>MAX(0,W1128*(1+inputs!$B$33)-MAX(0,inputs!$B$31*(X1128-inputs!$B$30)))</f>
        <v>25767.928824658542</v>
      </c>
      <c r="Z1128" s="19">
        <f>IF(inputs!$B$27="YES",MAX(0,inputs!$B$31*(X1128-inputs!$B$30)),0)</f>
        <v>0</v>
      </c>
      <c r="AA1128" s="3">
        <f t="shared" si="73"/>
        <v>43870.25</v>
      </c>
      <c r="AB1128" s="1">
        <f t="shared" si="74"/>
        <v>0.62</v>
      </c>
      <c r="AC1128" s="8">
        <f t="shared" si="71"/>
        <v>68729.75</v>
      </c>
    </row>
    <row r="1129" spans="1:29" x14ac:dyDescent="0.2">
      <c r="A1129" s="11">
        <f t="shared" si="72"/>
        <v>112700</v>
      </c>
      <c r="B1129" s="15">
        <f>inputs!$C$3-MAX(0,MIN((calculations!A1129-inputs!$B$8)*0.5,inputs!$C$3))+IF(AND(inputs!$B$23="YES",A1129&lt;=inputs!$B$25),inputs!$B$24,0)</f>
        <v>6220</v>
      </c>
      <c r="C1129" s="15">
        <f>MAX(0,MIN(A1129-B1129,inputs!$C$4)*inputs!$B$3)</f>
        <v>7540</v>
      </c>
      <c r="D1129" s="16">
        <f>MAX(0,(MIN(A1129,inputs!$C$5)-(inputs!$C$4+B1129))*inputs!$B$4)</f>
        <v>27512</v>
      </c>
      <c r="E1129" s="16">
        <f>MAX(0, (calculations!A1129-inputs!$C$5)*inputs!$B$5)</f>
        <v>0</v>
      </c>
      <c r="F1129" s="19">
        <f>MAX(0,inputs!$B$13*(MIN(calculations!A1129,inputs!$C$14)-inputs!$C$13))+MAX(0,inputs!$B$14*(calculations!A1129-inputs!$C$14))</f>
        <v>6243.85</v>
      </c>
      <c r="G1129" s="22">
        <f>MAX(MIN((calculations!A1129-inputs!$B$21)/10000,100%),0) * inputs!$B$18</f>
        <v>2636.4</v>
      </c>
      <c r="H1129" s="24">
        <f>MIN(inputs!$B$32,A1129)</f>
        <v>20000</v>
      </c>
      <c r="I1129" s="24">
        <f>inputs!$B$29*(1+inputs!$B$33)-MAX(0,inputs!$B$31*(H1129-inputs!$B$30))</f>
        <v>46486.999999999993</v>
      </c>
      <c r="J1129" s="19">
        <f>$H1129+(INT(COLUMN(J$1)/2) - 5) * ($A1129-$H1129)/9</f>
        <v>20000</v>
      </c>
      <c r="K1129" s="24">
        <f>MAX(0,I1129*(1+inputs!$B$33)-MAX(0,inputs!$B$31*(J1129-inputs!$B$30)))</f>
        <v>47184.304999999986</v>
      </c>
      <c r="L1129" s="19">
        <f>$H1129+(INT(COLUMN(L$1)/2) - 5) * ($A1129-$H1129)/9</f>
        <v>30300</v>
      </c>
      <c r="M1129" s="24">
        <f>MAX(0,K1129*(1+inputs!$B$33)-MAX(0,inputs!$B$31*(L1129-inputs!$B$30)))</f>
        <v>46981.629574999977</v>
      </c>
      <c r="N1129" s="19">
        <f>$H1129+(INT(COLUMN(N$1)/2) - 5) * ($A1129-$H1129)/9</f>
        <v>40600</v>
      </c>
      <c r="O1129" s="24">
        <f>MAX(0,M1129*(1+inputs!$B$33)-MAX(0,inputs!$B$31*(N1129-inputs!$B$30)))</f>
        <v>45848.914018624972</v>
      </c>
      <c r="P1129" s="19">
        <f>$H1129+(INT(COLUMN(P$1)/2) - 5) * ($A1129-$H1129)/9</f>
        <v>50900</v>
      </c>
      <c r="Q1129" s="24">
        <f>MAX(0,O1129*(1+inputs!$B$33)-MAX(0,inputs!$B$31*(P1129-inputs!$B$30)))</f>
        <v>43772.207728904337</v>
      </c>
      <c r="R1129" s="19">
        <f>$H1129+(INT(COLUMN(R$1)/2) - 5) * ($A1129-$H1129)/9</f>
        <v>61200</v>
      </c>
      <c r="S1129" s="24">
        <f>MAX(0,Q1129*(1+inputs!$B$33)-MAX(0,inputs!$B$31*(R1129-inputs!$B$30)))</f>
        <v>40737.350844837893</v>
      </c>
      <c r="T1129" s="19">
        <f>$H1129+(INT(COLUMN(T$1)/2) - 5) * ($A1129-$H1129)/9</f>
        <v>71500</v>
      </c>
      <c r="U1129" s="24">
        <f>MAX(0,S1129*(1+inputs!$B$33)-MAX(0,inputs!$B$31*(T1129-inputs!$B$30)))</f>
        <v>36729.971107510457</v>
      </c>
      <c r="V1129" s="19">
        <f>$H1129+(INT(COLUMN(V$1)/2) - 5) * ($A1129-$H1129)/9</f>
        <v>81800</v>
      </c>
      <c r="W1129" s="24">
        <f>MAX(0,U1129*(1+inputs!$B$33)-MAX(0,inputs!$B$31*(V1129-inputs!$B$30)))</f>
        <v>31735.480674123111</v>
      </c>
      <c r="X1129" s="19">
        <f>$H1129+(INT(COLUMN(X$1)/2) - 5) * ($A1129-$H1129)/9</f>
        <v>92100</v>
      </c>
      <c r="Y1129" s="24">
        <f>MAX(0,W1129*(1+inputs!$B$33)-MAX(0,inputs!$B$31*(X1129-inputs!$B$30)))</f>
        <v>25739.072884234956</v>
      </c>
      <c r="Z1129" s="19">
        <f>IF(inputs!$B$27="YES",MAX(0,inputs!$B$31*(X1129-inputs!$B$30)),0)</f>
        <v>0</v>
      </c>
      <c r="AA1129" s="3">
        <f t="shared" si="73"/>
        <v>43932.25</v>
      </c>
      <c r="AB1129" s="1">
        <f t="shared" si="74"/>
        <v>0.62</v>
      </c>
      <c r="AC1129" s="8">
        <f t="shared" si="71"/>
        <v>68767.75</v>
      </c>
    </row>
    <row r="1130" spans="1:29" x14ac:dyDescent="0.2">
      <c r="A1130" s="11">
        <f t="shared" si="72"/>
        <v>112800</v>
      </c>
      <c r="B1130" s="15">
        <f>inputs!$C$3-MAX(0,MIN((calculations!A1130-inputs!$B$8)*0.5,inputs!$C$3))+IF(AND(inputs!$B$23="YES",A1130&lt;=inputs!$B$25),inputs!$B$24,0)</f>
        <v>6170</v>
      </c>
      <c r="C1130" s="15">
        <f>MAX(0,MIN(A1130-B1130,inputs!$C$4)*inputs!$B$3)</f>
        <v>7540</v>
      </c>
      <c r="D1130" s="16">
        <f>MAX(0,(MIN(A1130,inputs!$C$5)-(inputs!$C$4+B1130))*inputs!$B$4)</f>
        <v>27572</v>
      </c>
      <c r="E1130" s="16">
        <f>MAX(0, (calculations!A1130-inputs!$C$5)*inputs!$B$5)</f>
        <v>0</v>
      </c>
      <c r="F1130" s="19">
        <f>MAX(0,inputs!$B$13*(MIN(calculations!A1130,inputs!$C$14)-inputs!$C$13))+MAX(0,inputs!$B$14*(calculations!A1130-inputs!$C$14))</f>
        <v>6245.85</v>
      </c>
      <c r="G1130" s="22">
        <f>MAX(MIN((calculations!A1130-inputs!$B$21)/10000,100%),0) * inputs!$B$18</f>
        <v>2636.4</v>
      </c>
      <c r="H1130" s="24">
        <f>MIN(inputs!$B$32,A1130)</f>
        <v>20000</v>
      </c>
      <c r="I1130" s="24">
        <f>inputs!$B$29*(1+inputs!$B$33)-MAX(0,inputs!$B$31*(H1130-inputs!$B$30))</f>
        <v>46486.999999999993</v>
      </c>
      <c r="J1130" s="19">
        <f>$H1130+(INT(COLUMN(J$1)/2) - 5) * ($A1130-$H1130)/9</f>
        <v>20000</v>
      </c>
      <c r="K1130" s="24">
        <f>MAX(0,I1130*(1+inputs!$B$33)-MAX(0,inputs!$B$31*(J1130-inputs!$B$30)))</f>
        <v>47184.304999999986</v>
      </c>
      <c r="L1130" s="19">
        <f>$H1130+(INT(COLUMN(L$1)/2) - 5) * ($A1130-$H1130)/9</f>
        <v>30311.111111111109</v>
      </c>
      <c r="M1130" s="24">
        <f>MAX(0,K1130*(1+inputs!$B$33)-MAX(0,inputs!$B$31*(L1130-inputs!$B$30)))</f>
        <v>46980.629574999977</v>
      </c>
      <c r="N1130" s="19">
        <f>$H1130+(INT(COLUMN(N$1)/2) - 5) * ($A1130-$H1130)/9</f>
        <v>40622.222222222219</v>
      </c>
      <c r="O1130" s="24">
        <f>MAX(0,M1130*(1+inputs!$B$33)-MAX(0,inputs!$B$31*(N1130-inputs!$B$30)))</f>
        <v>45845.899018624972</v>
      </c>
      <c r="P1130" s="19">
        <f>$H1130+(INT(COLUMN(P$1)/2) - 5) * ($A1130-$H1130)/9</f>
        <v>50933.333333333328</v>
      </c>
      <c r="Q1130" s="24">
        <f>MAX(0,O1130*(1+inputs!$B$33)-MAX(0,inputs!$B$31*(P1130-inputs!$B$30)))</f>
        <v>43766.147503904343</v>
      </c>
      <c r="R1130" s="19">
        <f>$H1130+(INT(COLUMN(R$1)/2) - 5) * ($A1130-$H1130)/9</f>
        <v>61244.444444444445</v>
      </c>
      <c r="S1130" s="24">
        <f>MAX(0,Q1130*(1+inputs!$B$33)-MAX(0,inputs!$B$31*(R1130-inputs!$B$30)))</f>
        <v>40727.199716462899</v>
      </c>
      <c r="T1130" s="19">
        <f>$H1130+(INT(COLUMN(T$1)/2) - 5) * ($A1130-$H1130)/9</f>
        <v>71555.555555555562</v>
      </c>
      <c r="U1130" s="24">
        <f>MAX(0,S1130*(1+inputs!$B$33)-MAX(0,inputs!$B$31*(T1130-inputs!$B$30)))</f>
        <v>36714.667712209834</v>
      </c>
      <c r="V1130" s="19">
        <f>$H1130+(INT(COLUMN(V$1)/2) - 5) * ($A1130-$H1130)/9</f>
        <v>81866.666666666657</v>
      </c>
      <c r="W1130" s="24">
        <f>MAX(0,U1130*(1+inputs!$B$33)-MAX(0,inputs!$B$31*(V1130-inputs!$B$30)))</f>
        <v>31713.947727892981</v>
      </c>
      <c r="X1130" s="19">
        <f>$H1130+(INT(COLUMN(X$1)/2) - 5) * ($A1130-$H1130)/9</f>
        <v>92177.777777777781</v>
      </c>
      <c r="Y1130" s="24">
        <f>MAX(0,W1130*(1+inputs!$B$33)-MAX(0,inputs!$B$31*(X1130-inputs!$B$30)))</f>
        <v>25710.216943811374</v>
      </c>
      <c r="Z1130" s="19">
        <f>IF(inputs!$B$27="YES",MAX(0,inputs!$B$31*(X1130-inputs!$B$30)),0)</f>
        <v>0</v>
      </c>
      <c r="AA1130" s="3">
        <f t="shared" si="73"/>
        <v>43994.25</v>
      </c>
      <c r="AB1130" s="1">
        <f t="shared" si="74"/>
        <v>0.62</v>
      </c>
      <c r="AC1130" s="8">
        <f t="shared" si="71"/>
        <v>68805.75</v>
      </c>
    </row>
    <row r="1131" spans="1:29" x14ac:dyDescent="0.2">
      <c r="A1131" s="11">
        <f t="shared" si="72"/>
        <v>112900</v>
      </c>
      <c r="B1131" s="15">
        <f>inputs!$C$3-MAX(0,MIN((calculations!A1131-inputs!$B$8)*0.5,inputs!$C$3))+IF(AND(inputs!$B$23="YES",A1131&lt;=inputs!$B$25),inputs!$B$24,0)</f>
        <v>6120</v>
      </c>
      <c r="C1131" s="15">
        <f>MAX(0,MIN(A1131-B1131,inputs!$C$4)*inputs!$B$3)</f>
        <v>7540</v>
      </c>
      <c r="D1131" s="16">
        <f>MAX(0,(MIN(A1131,inputs!$C$5)-(inputs!$C$4+B1131))*inputs!$B$4)</f>
        <v>27632</v>
      </c>
      <c r="E1131" s="16">
        <f>MAX(0, (calculations!A1131-inputs!$C$5)*inputs!$B$5)</f>
        <v>0</v>
      </c>
      <c r="F1131" s="19">
        <f>MAX(0,inputs!$B$13*(MIN(calculations!A1131,inputs!$C$14)-inputs!$C$13))+MAX(0,inputs!$B$14*(calculations!A1131-inputs!$C$14))</f>
        <v>6247.85</v>
      </c>
      <c r="G1131" s="22">
        <f>MAX(MIN((calculations!A1131-inputs!$B$21)/10000,100%),0) * inputs!$B$18</f>
        <v>2636.4</v>
      </c>
      <c r="H1131" s="24">
        <f>MIN(inputs!$B$32,A1131)</f>
        <v>20000</v>
      </c>
      <c r="I1131" s="24">
        <f>inputs!$B$29*(1+inputs!$B$33)-MAX(0,inputs!$B$31*(H1131-inputs!$B$30))</f>
        <v>46486.999999999993</v>
      </c>
      <c r="J1131" s="19">
        <f>$H1131+(INT(COLUMN(J$1)/2) - 5) * ($A1131-$H1131)/9</f>
        <v>20000</v>
      </c>
      <c r="K1131" s="24">
        <f>MAX(0,I1131*(1+inputs!$B$33)-MAX(0,inputs!$B$31*(J1131-inputs!$B$30)))</f>
        <v>47184.304999999986</v>
      </c>
      <c r="L1131" s="19">
        <f>$H1131+(INT(COLUMN(L$1)/2) - 5) * ($A1131-$H1131)/9</f>
        <v>30322.222222222223</v>
      </c>
      <c r="M1131" s="24">
        <f>MAX(0,K1131*(1+inputs!$B$33)-MAX(0,inputs!$B$31*(L1131-inputs!$B$30)))</f>
        <v>46979.629574999977</v>
      </c>
      <c r="N1131" s="19">
        <f>$H1131+(INT(COLUMN(N$1)/2) - 5) * ($A1131-$H1131)/9</f>
        <v>40644.444444444445</v>
      </c>
      <c r="O1131" s="24">
        <f>MAX(0,M1131*(1+inputs!$B$33)-MAX(0,inputs!$B$31*(N1131-inputs!$B$30)))</f>
        <v>45842.884018624973</v>
      </c>
      <c r="P1131" s="19">
        <f>$H1131+(INT(COLUMN(P$1)/2) - 5) * ($A1131-$H1131)/9</f>
        <v>50966.666666666672</v>
      </c>
      <c r="Q1131" s="24">
        <f>MAX(0,O1131*(1+inputs!$B$33)-MAX(0,inputs!$B$31*(P1131-inputs!$B$30)))</f>
        <v>43760.087278904342</v>
      </c>
      <c r="R1131" s="19">
        <f>$H1131+(INT(COLUMN(R$1)/2) - 5) * ($A1131-$H1131)/9</f>
        <v>61288.888888888891</v>
      </c>
      <c r="S1131" s="24">
        <f>MAX(0,Q1131*(1+inputs!$B$33)-MAX(0,inputs!$B$31*(R1131-inputs!$B$30)))</f>
        <v>40717.048588087899</v>
      </c>
      <c r="T1131" s="19">
        <f>$H1131+(INT(COLUMN(T$1)/2) - 5) * ($A1131-$H1131)/9</f>
        <v>71611.111111111109</v>
      </c>
      <c r="U1131" s="24">
        <f>MAX(0,S1131*(1+inputs!$B$33)-MAX(0,inputs!$B$31*(T1131-inputs!$B$30)))</f>
        <v>36699.36431690921</v>
      </c>
      <c r="V1131" s="19">
        <f>$H1131+(INT(COLUMN(V$1)/2) - 5) * ($A1131-$H1131)/9</f>
        <v>81933.333333333343</v>
      </c>
      <c r="W1131" s="24">
        <f>MAX(0,U1131*(1+inputs!$B$33)-MAX(0,inputs!$B$31*(V1131-inputs!$B$30)))</f>
        <v>31692.414781662839</v>
      </c>
      <c r="X1131" s="19">
        <f>$H1131+(INT(COLUMN(X$1)/2) - 5) * ($A1131-$H1131)/9</f>
        <v>92255.555555555562</v>
      </c>
      <c r="Y1131" s="24">
        <f>MAX(0,W1131*(1+inputs!$B$33)-MAX(0,inputs!$B$31*(X1131-inputs!$B$30)))</f>
        <v>25681.361003387778</v>
      </c>
      <c r="Z1131" s="19">
        <f>IF(inputs!$B$27="YES",MAX(0,inputs!$B$31*(X1131-inputs!$B$30)),0)</f>
        <v>0</v>
      </c>
      <c r="AA1131" s="3">
        <f t="shared" si="73"/>
        <v>44056.25</v>
      </c>
      <c r="AB1131" s="1">
        <f t="shared" si="74"/>
        <v>0.62</v>
      </c>
      <c r="AC1131" s="8">
        <f t="shared" si="71"/>
        <v>68843.75</v>
      </c>
    </row>
    <row r="1132" spans="1:29" x14ac:dyDescent="0.2">
      <c r="A1132" s="11">
        <f t="shared" si="72"/>
        <v>113000</v>
      </c>
      <c r="B1132" s="15">
        <f>inputs!$C$3-MAX(0,MIN((calculations!A1132-inputs!$B$8)*0.5,inputs!$C$3))+IF(AND(inputs!$B$23="YES",A1132&lt;=inputs!$B$25),inputs!$B$24,0)</f>
        <v>6070</v>
      </c>
      <c r="C1132" s="15">
        <f>MAX(0,MIN(A1132-B1132,inputs!$C$4)*inputs!$B$3)</f>
        <v>7540</v>
      </c>
      <c r="D1132" s="16">
        <f>MAX(0,(MIN(A1132,inputs!$C$5)-(inputs!$C$4+B1132))*inputs!$B$4)</f>
        <v>27692</v>
      </c>
      <c r="E1132" s="16">
        <f>MAX(0, (calculations!A1132-inputs!$C$5)*inputs!$B$5)</f>
        <v>0</v>
      </c>
      <c r="F1132" s="19">
        <f>MAX(0,inputs!$B$13*(MIN(calculations!A1132,inputs!$C$14)-inputs!$C$13))+MAX(0,inputs!$B$14*(calculations!A1132-inputs!$C$14))</f>
        <v>6249.85</v>
      </c>
      <c r="G1132" s="22">
        <f>MAX(MIN((calculations!A1132-inputs!$B$21)/10000,100%),0) * inputs!$B$18</f>
        <v>2636.4</v>
      </c>
      <c r="H1132" s="24">
        <f>MIN(inputs!$B$32,A1132)</f>
        <v>20000</v>
      </c>
      <c r="I1132" s="24">
        <f>inputs!$B$29*(1+inputs!$B$33)-MAX(0,inputs!$B$31*(H1132-inputs!$B$30))</f>
        <v>46486.999999999993</v>
      </c>
      <c r="J1132" s="19">
        <f>$H1132+(INT(COLUMN(J$1)/2) - 5) * ($A1132-$H1132)/9</f>
        <v>20000</v>
      </c>
      <c r="K1132" s="24">
        <f>MAX(0,I1132*(1+inputs!$B$33)-MAX(0,inputs!$B$31*(J1132-inputs!$B$30)))</f>
        <v>47184.304999999986</v>
      </c>
      <c r="L1132" s="19">
        <f>$H1132+(INT(COLUMN(L$1)/2) - 5) * ($A1132-$H1132)/9</f>
        <v>30333.333333333336</v>
      </c>
      <c r="M1132" s="24">
        <f>MAX(0,K1132*(1+inputs!$B$33)-MAX(0,inputs!$B$31*(L1132-inputs!$B$30)))</f>
        <v>46978.629574999977</v>
      </c>
      <c r="N1132" s="19">
        <f>$H1132+(INT(COLUMN(N$1)/2) - 5) * ($A1132-$H1132)/9</f>
        <v>40666.666666666672</v>
      </c>
      <c r="O1132" s="24">
        <f>MAX(0,M1132*(1+inputs!$B$33)-MAX(0,inputs!$B$31*(N1132-inputs!$B$30)))</f>
        <v>45839.869018624973</v>
      </c>
      <c r="P1132" s="19">
        <f>$H1132+(INT(COLUMN(P$1)/2) - 5) * ($A1132-$H1132)/9</f>
        <v>51000</v>
      </c>
      <c r="Q1132" s="24">
        <f>MAX(0,O1132*(1+inputs!$B$33)-MAX(0,inputs!$B$31*(P1132-inputs!$B$30)))</f>
        <v>43754.027053904341</v>
      </c>
      <c r="R1132" s="19">
        <f>$H1132+(INT(COLUMN(R$1)/2) - 5) * ($A1132-$H1132)/9</f>
        <v>61333.333333333336</v>
      </c>
      <c r="S1132" s="24">
        <f>MAX(0,Q1132*(1+inputs!$B$33)-MAX(0,inputs!$B$31*(R1132-inputs!$B$30)))</f>
        <v>40706.897459712898</v>
      </c>
      <c r="T1132" s="19">
        <f>$H1132+(INT(COLUMN(T$1)/2) - 5) * ($A1132-$H1132)/9</f>
        <v>71666.666666666657</v>
      </c>
      <c r="U1132" s="24">
        <f>MAX(0,S1132*(1+inputs!$B$33)-MAX(0,inputs!$B$31*(T1132-inputs!$B$30)))</f>
        <v>36684.060921608587</v>
      </c>
      <c r="V1132" s="19">
        <f>$H1132+(INT(COLUMN(V$1)/2) - 5) * ($A1132-$H1132)/9</f>
        <v>82000</v>
      </c>
      <c r="W1132" s="24">
        <f>MAX(0,U1132*(1+inputs!$B$33)-MAX(0,inputs!$B$31*(V1132-inputs!$B$30)))</f>
        <v>31670.881835432712</v>
      </c>
      <c r="X1132" s="19">
        <f>$H1132+(INT(COLUMN(X$1)/2) - 5) * ($A1132-$H1132)/9</f>
        <v>92333.333333333328</v>
      </c>
      <c r="Y1132" s="24">
        <f>MAX(0,W1132*(1+inputs!$B$33)-MAX(0,inputs!$B$31*(X1132-inputs!$B$30)))</f>
        <v>25652.505062964203</v>
      </c>
      <c r="Z1132" s="19">
        <f>IF(inputs!$B$27="YES",MAX(0,inputs!$B$31*(X1132-inputs!$B$30)),0)</f>
        <v>0</v>
      </c>
      <c r="AA1132" s="3">
        <f t="shared" si="73"/>
        <v>44118.25</v>
      </c>
      <c r="AB1132" s="1">
        <f t="shared" si="74"/>
        <v>0.62</v>
      </c>
      <c r="AC1132" s="8">
        <f t="shared" si="71"/>
        <v>68881.75</v>
      </c>
    </row>
    <row r="1133" spans="1:29" x14ac:dyDescent="0.2">
      <c r="A1133" s="11">
        <f t="shared" si="72"/>
        <v>113100</v>
      </c>
      <c r="B1133" s="15">
        <f>inputs!$C$3-MAX(0,MIN((calculations!A1133-inputs!$B$8)*0.5,inputs!$C$3))+IF(AND(inputs!$B$23="YES",A1133&lt;=inputs!$B$25),inputs!$B$24,0)</f>
        <v>6020</v>
      </c>
      <c r="C1133" s="15">
        <f>MAX(0,MIN(A1133-B1133,inputs!$C$4)*inputs!$B$3)</f>
        <v>7540</v>
      </c>
      <c r="D1133" s="16">
        <f>MAX(0,(MIN(A1133,inputs!$C$5)-(inputs!$C$4+B1133))*inputs!$B$4)</f>
        <v>27752</v>
      </c>
      <c r="E1133" s="16">
        <f>MAX(0, (calculations!A1133-inputs!$C$5)*inputs!$B$5)</f>
        <v>0</v>
      </c>
      <c r="F1133" s="19">
        <f>MAX(0,inputs!$B$13*(MIN(calculations!A1133,inputs!$C$14)-inputs!$C$13))+MAX(0,inputs!$B$14*(calculations!A1133-inputs!$C$14))</f>
        <v>6251.85</v>
      </c>
      <c r="G1133" s="22">
        <f>MAX(MIN((calculations!A1133-inputs!$B$21)/10000,100%),0) * inputs!$B$18</f>
        <v>2636.4</v>
      </c>
      <c r="H1133" s="24">
        <f>MIN(inputs!$B$32,A1133)</f>
        <v>20000</v>
      </c>
      <c r="I1133" s="24">
        <f>inputs!$B$29*(1+inputs!$B$33)-MAX(0,inputs!$B$31*(H1133-inputs!$B$30))</f>
        <v>46486.999999999993</v>
      </c>
      <c r="J1133" s="19">
        <f>$H1133+(INT(COLUMN(J$1)/2) - 5) * ($A1133-$H1133)/9</f>
        <v>20000</v>
      </c>
      <c r="K1133" s="24">
        <f>MAX(0,I1133*(1+inputs!$B$33)-MAX(0,inputs!$B$31*(J1133-inputs!$B$30)))</f>
        <v>47184.304999999986</v>
      </c>
      <c r="L1133" s="19">
        <f>$H1133+(INT(COLUMN(L$1)/2) - 5) * ($A1133-$H1133)/9</f>
        <v>30344.444444444445</v>
      </c>
      <c r="M1133" s="24">
        <f>MAX(0,K1133*(1+inputs!$B$33)-MAX(0,inputs!$B$31*(L1133-inputs!$B$30)))</f>
        <v>46977.629574999977</v>
      </c>
      <c r="N1133" s="19">
        <f>$H1133+(INT(COLUMN(N$1)/2) - 5) * ($A1133-$H1133)/9</f>
        <v>40688.888888888891</v>
      </c>
      <c r="O1133" s="24">
        <f>MAX(0,M1133*(1+inputs!$B$33)-MAX(0,inputs!$B$31*(N1133-inputs!$B$30)))</f>
        <v>45836.854018624967</v>
      </c>
      <c r="P1133" s="19">
        <f>$H1133+(INT(COLUMN(P$1)/2) - 5) * ($A1133-$H1133)/9</f>
        <v>51033.333333333328</v>
      </c>
      <c r="Q1133" s="24">
        <f>MAX(0,O1133*(1+inputs!$B$33)-MAX(0,inputs!$B$31*(P1133-inputs!$B$30)))</f>
        <v>43747.966828904333</v>
      </c>
      <c r="R1133" s="19">
        <f>$H1133+(INT(COLUMN(R$1)/2) - 5) * ($A1133-$H1133)/9</f>
        <v>61377.777777777781</v>
      </c>
      <c r="S1133" s="24">
        <f>MAX(0,Q1133*(1+inputs!$B$33)-MAX(0,inputs!$B$31*(R1133-inputs!$B$30)))</f>
        <v>40696.74633133789</v>
      </c>
      <c r="T1133" s="19">
        <f>$H1133+(INT(COLUMN(T$1)/2) - 5) * ($A1133-$H1133)/9</f>
        <v>71722.222222222219</v>
      </c>
      <c r="U1133" s="24">
        <f>MAX(0,S1133*(1+inputs!$B$33)-MAX(0,inputs!$B$31*(T1133-inputs!$B$30)))</f>
        <v>36668.757526307949</v>
      </c>
      <c r="V1133" s="19">
        <f>$H1133+(INT(COLUMN(V$1)/2) - 5) * ($A1133-$H1133)/9</f>
        <v>82066.666666666657</v>
      </c>
      <c r="W1133" s="24">
        <f>MAX(0,U1133*(1+inputs!$B$33)-MAX(0,inputs!$B$31*(V1133-inputs!$B$30)))</f>
        <v>31649.348889202567</v>
      </c>
      <c r="X1133" s="19">
        <f>$H1133+(INT(COLUMN(X$1)/2) - 5) * ($A1133-$H1133)/9</f>
        <v>92411.111111111109</v>
      </c>
      <c r="Y1133" s="24">
        <f>MAX(0,W1133*(1+inputs!$B$33)-MAX(0,inputs!$B$31*(X1133-inputs!$B$30)))</f>
        <v>25623.649122540603</v>
      </c>
      <c r="Z1133" s="19">
        <f>IF(inputs!$B$27="YES",MAX(0,inputs!$B$31*(X1133-inputs!$B$30)),0)</f>
        <v>0</v>
      </c>
      <c r="AA1133" s="3">
        <f t="shared" si="73"/>
        <v>44180.25</v>
      </c>
      <c r="AB1133" s="1">
        <f t="shared" si="74"/>
        <v>0.62</v>
      </c>
      <c r="AC1133" s="8">
        <f t="shared" si="71"/>
        <v>68919.75</v>
      </c>
    </row>
    <row r="1134" spans="1:29" x14ac:dyDescent="0.2">
      <c r="A1134" s="11">
        <f t="shared" si="72"/>
        <v>113200</v>
      </c>
      <c r="B1134" s="15">
        <f>inputs!$C$3-MAX(0,MIN((calculations!A1134-inputs!$B$8)*0.5,inputs!$C$3))+IF(AND(inputs!$B$23="YES",A1134&lt;=inputs!$B$25),inputs!$B$24,0)</f>
        <v>5970</v>
      </c>
      <c r="C1134" s="15">
        <f>MAX(0,MIN(A1134-B1134,inputs!$C$4)*inputs!$B$3)</f>
        <v>7540</v>
      </c>
      <c r="D1134" s="16">
        <f>MAX(0,(MIN(A1134,inputs!$C$5)-(inputs!$C$4+B1134))*inputs!$B$4)</f>
        <v>27812</v>
      </c>
      <c r="E1134" s="16">
        <f>MAX(0, (calculations!A1134-inputs!$C$5)*inputs!$B$5)</f>
        <v>0</v>
      </c>
      <c r="F1134" s="19">
        <f>MAX(0,inputs!$B$13*(MIN(calculations!A1134,inputs!$C$14)-inputs!$C$13))+MAX(0,inputs!$B$14*(calculations!A1134-inputs!$C$14))</f>
        <v>6253.85</v>
      </c>
      <c r="G1134" s="22">
        <f>MAX(MIN((calculations!A1134-inputs!$B$21)/10000,100%),0) * inputs!$B$18</f>
        <v>2636.4</v>
      </c>
      <c r="H1134" s="24">
        <f>MIN(inputs!$B$32,A1134)</f>
        <v>20000</v>
      </c>
      <c r="I1134" s="24">
        <f>inputs!$B$29*(1+inputs!$B$33)-MAX(0,inputs!$B$31*(H1134-inputs!$B$30))</f>
        <v>46486.999999999993</v>
      </c>
      <c r="J1134" s="19">
        <f>$H1134+(INT(COLUMN(J$1)/2) - 5) * ($A1134-$H1134)/9</f>
        <v>20000</v>
      </c>
      <c r="K1134" s="24">
        <f>MAX(0,I1134*(1+inputs!$B$33)-MAX(0,inputs!$B$31*(J1134-inputs!$B$30)))</f>
        <v>47184.304999999986</v>
      </c>
      <c r="L1134" s="19">
        <f>$H1134+(INT(COLUMN(L$1)/2) - 5) * ($A1134-$H1134)/9</f>
        <v>30355.555555555555</v>
      </c>
      <c r="M1134" s="24">
        <f>MAX(0,K1134*(1+inputs!$B$33)-MAX(0,inputs!$B$31*(L1134-inputs!$B$30)))</f>
        <v>46976.629574999977</v>
      </c>
      <c r="N1134" s="19">
        <f>$H1134+(INT(COLUMN(N$1)/2) - 5) * ($A1134-$H1134)/9</f>
        <v>40711.111111111109</v>
      </c>
      <c r="O1134" s="24">
        <f>MAX(0,M1134*(1+inputs!$B$33)-MAX(0,inputs!$B$31*(N1134-inputs!$B$30)))</f>
        <v>45833.839018624967</v>
      </c>
      <c r="P1134" s="19">
        <f>$H1134+(INT(COLUMN(P$1)/2) - 5) * ($A1134-$H1134)/9</f>
        <v>51066.666666666672</v>
      </c>
      <c r="Q1134" s="24">
        <f>MAX(0,O1134*(1+inputs!$B$33)-MAX(0,inputs!$B$31*(P1134-inputs!$B$30)))</f>
        <v>43741.906603904332</v>
      </c>
      <c r="R1134" s="19">
        <f>$H1134+(INT(COLUMN(R$1)/2) - 5) * ($A1134-$H1134)/9</f>
        <v>61422.222222222219</v>
      </c>
      <c r="S1134" s="24">
        <f>MAX(0,Q1134*(1+inputs!$B$33)-MAX(0,inputs!$B$31*(R1134-inputs!$B$30)))</f>
        <v>40686.59520296289</v>
      </c>
      <c r="T1134" s="19">
        <f>$H1134+(INT(COLUMN(T$1)/2) - 5) * ($A1134-$H1134)/9</f>
        <v>71777.777777777781</v>
      </c>
      <c r="U1134" s="24">
        <f>MAX(0,S1134*(1+inputs!$B$33)-MAX(0,inputs!$B$31*(T1134-inputs!$B$30)))</f>
        <v>36653.454131007325</v>
      </c>
      <c r="V1134" s="19">
        <f>$H1134+(INT(COLUMN(V$1)/2) - 5) * ($A1134-$H1134)/9</f>
        <v>82133.333333333343</v>
      </c>
      <c r="W1134" s="24">
        <f>MAX(0,U1134*(1+inputs!$B$33)-MAX(0,inputs!$B$31*(V1134-inputs!$B$30)))</f>
        <v>31627.815942972433</v>
      </c>
      <c r="X1134" s="19">
        <f>$H1134+(INT(COLUMN(X$1)/2) - 5) * ($A1134-$H1134)/9</f>
        <v>92488.888888888891</v>
      </c>
      <c r="Y1134" s="24">
        <f>MAX(0,W1134*(1+inputs!$B$33)-MAX(0,inputs!$B$31*(X1134-inputs!$B$30)))</f>
        <v>25594.793182117017</v>
      </c>
      <c r="Z1134" s="19">
        <f>IF(inputs!$B$27="YES",MAX(0,inputs!$B$31*(X1134-inputs!$B$30)),0)</f>
        <v>0</v>
      </c>
      <c r="AA1134" s="3">
        <f t="shared" si="73"/>
        <v>44242.25</v>
      </c>
      <c r="AB1134" s="1">
        <f t="shared" si="74"/>
        <v>0.62</v>
      </c>
      <c r="AC1134" s="8">
        <f t="shared" si="71"/>
        <v>68957.75</v>
      </c>
    </row>
    <row r="1135" spans="1:29" x14ac:dyDescent="0.2">
      <c r="A1135" s="11">
        <f t="shared" si="72"/>
        <v>113300</v>
      </c>
      <c r="B1135" s="15">
        <f>inputs!$C$3-MAX(0,MIN((calculations!A1135-inputs!$B$8)*0.5,inputs!$C$3))+IF(AND(inputs!$B$23="YES",A1135&lt;=inputs!$B$25),inputs!$B$24,0)</f>
        <v>5920</v>
      </c>
      <c r="C1135" s="15">
        <f>MAX(0,MIN(A1135-B1135,inputs!$C$4)*inputs!$B$3)</f>
        <v>7540</v>
      </c>
      <c r="D1135" s="16">
        <f>MAX(0,(MIN(A1135,inputs!$C$5)-(inputs!$C$4+B1135))*inputs!$B$4)</f>
        <v>27872</v>
      </c>
      <c r="E1135" s="16">
        <f>MAX(0, (calculations!A1135-inputs!$C$5)*inputs!$B$5)</f>
        <v>0</v>
      </c>
      <c r="F1135" s="19">
        <f>MAX(0,inputs!$B$13*(MIN(calculations!A1135,inputs!$C$14)-inputs!$C$13))+MAX(0,inputs!$B$14*(calculations!A1135-inputs!$C$14))</f>
        <v>6255.85</v>
      </c>
      <c r="G1135" s="22">
        <f>MAX(MIN((calculations!A1135-inputs!$B$21)/10000,100%),0) * inputs!$B$18</f>
        <v>2636.4</v>
      </c>
      <c r="H1135" s="24">
        <f>MIN(inputs!$B$32,A1135)</f>
        <v>20000</v>
      </c>
      <c r="I1135" s="24">
        <f>inputs!$B$29*(1+inputs!$B$33)-MAX(0,inputs!$B$31*(H1135-inputs!$B$30))</f>
        <v>46486.999999999993</v>
      </c>
      <c r="J1135" s="19">
        <f>$H1135+(INT(COLUMN(J$1)/2) - 5) * ($A1135-$H1135)/9</f>
        <v>20000</v>
      </c>
      <c r="K1135" s="24">
        <f>MAX(0,I1135*(1+inputs!$B$33)-MAX(0,inputs!$B$31*(J1135-inputs!$B$30)))</f>
        <v>47184.304999999986</v>
      </c>
      <c r="L1135" s="19">
        <f>$H1135+(INT(COLUMN(L$1)/2) - 5) * ($A1135-$H1135)/9</f>
        <v>30366.666666666664</v>
      </c>
      <c r="M1135" s="24">
        <f>MAX(0,K1135*(1+inputs!$B$33)-MAX(0,inputs!$B$31*(L1135-inputs!$B$30)))</f>
        <v>46975.629574999977</v>
      </c>
      <c r="N1135" s="19">
        <f>$H1135+(INT(COLUMN(N$1)/2) - 5) * ($A1135-$H1135)/9</f>
        <v>40733.333333333328</v>
      </c>
      <c r="O1135" s="24">
        <f>MAX(0,M1135*(1+inputs!$B$33)-MAX(0,inputs!$B$31*(N1135-inputs!$B$30)))</f>
        <v>45830.824018624968</v>
      </c>
      <c r="P1135" s="19">
        <f>$H1135+(INT(COLUMN(P$1)/2) - 5) * ($A1135-$H1135)/9</f>
        <v>51100</v>
      </c>
      <c r="Q1135" s="24">
        <f>MAX(0,O1135*(1+inputs!$B$33)-MAX(0,inputs!$B$31*(P1135-inputs!$B$30)))</f>
        <v>43735.846378904338</v>
      </c>
      <c r="R1135" s="19">
        <f>$H1135+(INT(COLUMN(R$1)/2) - 5) * ($A1135-$H1135)/9</f>
        <v>61466.666666666664</v>
      </c>
      <c r="S1135" s="24">
        <f>MAX(0,Q1135*(1+inputs!$B$33)-MAX(0,inputs!$B$31*(R1135-inputs!$B$30)))</f>
        <v>40676.444074587896</v>
      </c>
      <c r="T1135" s="19">
        <f>$H1135+(INT(COLUMN(T$1)/2) - 5) * ($A1135-$H1135)/9</f>
        <v>71833.333333333343</v>
      </c>
      <c r="U1135" s="24">
        <f>MAX(0,S1135*(1+inputs!$B$33)-MAX(0,inputs!$B$31*(T1135-inputs!$B$30)))</f>
        <v>36638.150735706709</v>
      </c>
      <c r="V1135" s="19">
        <f>$H1135+(INT(COLUMN(V$1)/2) - 5) * ($A1135-$H1135)/9</f>
        <v>82200</v>
      </c>
      <c r="W1135" s="24">
        <f>MAX(0,U1135*(1+inputs!$B$33)-MAX(0,inputs!$B$31*(V1135-inputs!$B$30)))</f>
        <v>31606.282996742306</v>
      </c>
      <c r="X1135" s="19">
        <f>$H1135+(INT(COLUMN(X$1)/2) - 5) * ($A1135-$H1135)/9</f>
        <v>92566.666666666672</v>
      </c>
      <c r="Y1135" s="24">
        <f>MAX(0,W1135*(1+inputs!$B$33)-MAX(0,inputs!$B$31*(X1135-inputs!$B$30)))</f>
        <v>25565.937241693435</v>
      </c>
      <c r="Z1135" s="19">
        <f>IF(inputs!$B$27="YES",MAX(0,inputs!$B$31*(X1135-inputs!$B$30)),0)</f>
        <v>0</v>
      </c>
      <c r="AA1135" s="3">
        <f t="shared" si="73"/>
        <v>44304.25</v>
      </c>
      <c r="AB1135" s="1">
        <f t="shared" si="74"/>
        <v>0.62</v>
      </c>
      <c r="AC1135" s="8">
        <f t="shared" si="71"/>
        <v>68995.75</v>
      </c>
    </row>
    <row r="1136" spans="1:29" x14ac:dyDescent="0.2">
      <c r="A1136" s="11">
        <f t="shared" si="72"/>
        <v>113400</v>
      </c>
      <c r="B1136" s="15">
        <f>inputs!$C$3-MAX(0,MIN((calculations!A1136-inputs!$B$8)*0.5,inputs!$C$3))+IF(AND(inputs!$B$23="YES",A1136&lt;=inputs!$B$25),inputs!$B$24,0)</f>
        <v>5870</v>
      </c>
      <c r="C1136" s="15">
        <f>MAX(0,MIN(A1136-B1136,inputs!$C$4)*inputs!$B$3)</f>
        <v>7540</v>
      </c>
      <c r="D1136" s="16">
        <f>MAX(0,(MIN(A1136,inputs!$C$5)-(inputs!$C$4+B1136))*inputs!$B$4)</f>
        <v>27932</v>
      </c>
      <c r="E1136" s="16">
        <f>MAX(0, (calculations!A1136-inputs!$C$5)*inputs!$B$5)</f>
        <v>0</v>
      </c>
      <c r="F1136" s="19">
        <f>MAX(0,inputs!$B$13*(MIN(calculations!A1136,inputs!$C$14)-inputs!$C$13))+MAX(0,inputs!$B$14*(calculations!A1136-inputs!$C$14))</f>
        <v>6257.85</v>
      </c>
      <c r="G1136" s="22">
        <f>MAX(MIN((calculations!A1136-inputs!$B$21)/10000,100%),0) * inputs!$B$18</f>
        <v>2636.4</v>
      </c>
      <c r="H1136" s="24">
        <f>MIN(inputs!$B$32,A1136)</f>
        <v>20000</v>
      </c>
      <c r="I1136" s="24">
        <f>inputs!$B$29*(1+inputs!$B$33)-MAX(0,inputs!$B$31*(H1136-inputs!$B$30))</f>
        <v>46486.999999999993</v>
      </c>
      <c r="J1136" s="19">
        <f>$H1136+(INT(COLUMN(J$1)/2) - 5) * ($A1136-$H1136)/9</f>
        <v>20000</v>
      </c>
      <c r="K1136" s="24">
        <f>MAX(0,I1136*(1+inputs!$B$33)-MAX(0,inputs!$B$31*(J1136-inputs!$B$30)))</f>
        <v>47184.304999999986</v>
      </c>
      <c r="L1136" s="19">
        <f>$H1136+(INT(COLUMN(L$1)/2) - 5) * ($A1136-$H1136)/9</f>
        <v>30377.777777777777</v>
      </c>
      <c r="M1136" s="24">
        <f>MAX(0,K1136*(1+inputs!$B$33)-MAX(0,inputs!$B$31*(L1136-inputs!$B$30)))</f>
        <v>46974.629574999977</v>
      </c>
      <c r="N1136" s="19">
        <f>$H1136+(INT(COLUMN(N$1)/2) - 5) * ($A1136-$H1136)/9</f>
        <v>40755.555555555555</v>
      </c>
      <c r="O1136" s="24">
        <f>MAX(0,M1136*(1+inputs!$B$33)-MAX(0,inputs!$B$31*(N1136-inputs!$B$30)))</f>
        <v>45827.809018624968</v>
      </c>
      <c r="P1136" s="19">
        <f>$H1136+(INT(COLUMN(P$1)/2) - 5) * ($A1136-$H1136)/9</f>
        <v>51133.333333333328</v>
      </c>
      <c r="Q1136" s="24">
        <f>MAX(0,O1136*(1+inputs!$B$33)-MAX(0,inputs!$B$31*(P1136-inputs!$B$30)))</f>
        <v>43729.786153904337</v>
      </c>
      <c r="R1136" s="19">
        <f>$H1136+(INT(COLUMN(R$1)/2) - 5) * ($A1136-$H1136)/9</f>
        <v>61511.111111111109</v>
      </c>
      <c r="S1136" s="24">
        <f>MAX(0,Q1136*(1+inputs!$B$33)-MAX(0,inputs!$B$31*(R1136-inputs!$B$30)))</f>
        <v>40666.292946212896</v>
      </c>
      <c r="T1136" s="19">
        <f>$H1136+(INT(COLUMN(T$1)/2) - 5) * ($A1136-$H1136)/9</f>
        <v>71888.888888888891</v>
      </c>
      <c r="U1136" s="24">
        <f>MAX(0,S1136*(1+inputs!$B$33)-MAX(0,inputs!$B$31*(T1136-inputs!$B$30)))</f>
        <v>36622.847340406086</v>
      </c>
      <c r="V1136" s="19">
        <f>$H1136+(INT(COLUMN(V$1)/2) - 5) * ($A1136-$H1136)/9</f>
        <v>82266.666666666657</v>
      </c>
      <c r="W1136" s="24">
        <f>MAX(0,U1136*(1+inputs!$B$33)-MAX(0,inputs!$B$31*(V1136-inputs!$B$30)))</f>
        <v>31584.750050512175</v>
      </c>
      <c r="X1136" s="19">
        <f>$H1136+(INT(COLUMN(X$1)/2) - 5) * ($A1136-$H1136)/9</f>
        <v>92644.444444444438</v>
      </c>
      <c r="Y1136" s="24">
        <f>MAX(0,W1136*(1+inputs!$B$33)-MAX(0,inputs!$B$31*(X1136-inputs!$B$30)))</f>
        <v>25537.081301269856</v>
      </c>
      <c r="Z1136" s="19">
        <f>IF(inputs!$B$27="YES",MAX(0,inputs!$B$31*(X1136-inputs!$B$30)),0)</f>
        <v>0</v>
      </c>
      <c r="AA1136" s="3">
        <f t="shared" si="73"/>
        <v>44366.25</v>
      </c>
      <c r="AB1136" s="1">
        <f t="shared" si="74"/>
        <v>0.62</v>
      </c>
      <c r="AC1136" s="8">
        <f t="shared" si="71"/>
        <v>69033.75</v>
      </c>
    </row>
    <row r="1137" spans="1:29" x14ac:dyDescent="0.2">
      <c r="A1137" s="11">
        <f t="shared" si="72"/>
        <v>113500</v>
      </c>
      <c r="B1137" s="15">
        <f>inputs!$C$3-MAX(0,MIN((calculations!A1137-inputs!$B$8)*0.5,inputs!$C$3))+IF(AND(inputs!$B$23="YES",A1137&lt;=inputs!$B$25),inputs!$B$24,0)</f>
        <v>5820</v>
      </c>
      <c r="C1137" s="15">
        <f>MAX(0,MIN(A1137-B1137,inputs!$C$4)*inputs!$B$3)</f>
        <v>7540</v>
      </c>
      <c r="D1137" s="16">
        <f>MAX(0,(MIN(A1137,inputs!$C$5)-(inputs!$C$4+B1137))*inputs!$B$4)</f>
        <v>27992</v>
      </c>
      <c r="E1137" s="16">
        <f>MAX(0, (calculations!A1137-inputs!$C$5)*inputs!$B$5)</f>
        <v>0</v>
      </c>
      <c r="F1137" s="19">
        <f>MAX(0,inputs!$B$13*(MIN(calculations!A1137,inputs!$C$14)-inputs!$C$13))+MAX(0,inputs!$B$14*(calculations!A1137-inputs!$C$14))</f>
        <v>6259.85</v>
      </c>
      <c r="G1137" s="22">
        <f>MAX(MIN((calculations!A1137-inputs!$B$21)/10000,100%),0) * inputs!$B$18</f>
        <v>2636.4</v>
      </c>
      <c r="H1137" s="24">
        <f>MIN(inputs!$B$32,A1137)</f>
        <v>20000</v>
      </c>
      <c r="I1137" s="24">
        <f>inputs!$B$29*(1+inputs!$B$33)-MAX(0,inputs!$B$31*(H1137-inputs!$B$30))</f>
        <v>46486.999999999993</v>
      </c>
      <c r="J1137" s="19">
        <f>$H1137+(INT(COLUMN(J$1)/2) - 5) * ($A1137-$H1137)/9</f>
        <v>20000</v>
      </c>
      <c r="K1137" s="24">
        <f>MAX(0,I1137*(1+inputs!$B$33)-MAX(0,inputs!$B$31*(J1137-inputs!$B$30)))</f>
        <v>47184.304999999986</v>
      </c>
      <c r="L1137" s="19">
        <f>$H1137+(INT(COLUMN(L$1)/2) - 5) * ($A1137-$H1137)/9</f>
        <v>30388.888888888891</v>
      </c>
      <c r="M1137" s="24">
        <f>MAX(0,K1137*(1+inputs!$B$33)-MAX(0,inputs!$B$31*(L1137-inputs!$B$30)))</f>
        <v>46973.629574999977</v>
      </c>
      <c r="N1137" s="19">
        <f>$H1137+(INT(COLUMN(N$1)/2) - 5) * ($A1137-$H1137)/9</f>
        <v>40777.777777777781</v>
      </c>
      <c r="O1137" s="24">
        <f>MAX(0,M1137*(1+inputs!$B$33)-MAX(0,inputs!$B$31*(N1137-inputs!$B$30)))</f>
        <v>45824.794018624969</v>
      </c>
      <c r="P1137" s="19">
        <f>$H1137+(INT(COLUMN(P$1)/2) - 5) * ($A1137-$H1137)/9</f>
        <v>51166.666666666672</v>
      </c>
      <c r="Q1137" s="24">
        <f>MAX(0,O1137*(1+inputs!$B$33)-MAX(0,inputs!$B$31*(P1137-inputs!$B$30)))</f>
        <v>43723.725928904336</v>
      </c>
      <c r="R1137" s="19">
        <f>$H1137+(INT(COLUMN(R$1)/2) - 5) * ($A1137-$H1137)/9</f>
        <v>61555.555555555555</v>
      </c>
      <c r="S1137" s="24">
        <f>MAX(0,Q1137*(1+inputs!$B$33)-MAX(0,inputs!$B$31*(R1137-inputs!$B$30)))</f>
        <v>40656.141817837895</v>
      </c>
      <c r="T1137" s="19">
        <f>$H1137+(INT(COLUMN(T$1)/2) - 5) * ($A1137-$H1137)/9</f>
        <v>71944.444444444438</v>
      </c>
      <c r="U1137" s="24">
        <f>MAX(0,S1137*(1+inputs!$B$33)-MAX(0,inputs!$B$31*(T1137-inputs!$B$30)))</f>
        <v>36607.543945105455</v>
      </c>
      <c r="V1137" s="19">
        <f>$H1137+(INT(COLUMN(V$1)/2) - 5) * ($A1137-$H1137)/9</f>
        <v>82333.333333333343</v>
      </c>
      <c r="W1137" s="24">
        <f>MAX(0,U1137*(1+inputs!$B$33)-MAX(0,inputs!$B$31*(V1137-inputs!$B$30)))</f>
        <v>31563.217104282034</v>
      </c>
      <c r="X1137" s="19">
        <f>$H1137+(INT(COLUMN(X$1)/2) - 5) * ($A1137-$H1137)/9</f>
        <v>92722.222222222219</v>
      </c>
      <c r="Y1137" s="24">
        <f>MAX(0,W1137*(1+inputs!$B$33)-MAX(0,inputs!$B$31*(X1137-inputs!$B$30)))</f>
        <v>25508.225360846263</v>
      </c>
      <c r="Z1137" s="19">
        <f>IF(inputs!$B$27="YES",MAX(0,inputs!$B$31*(X1137-inputs!$B$30)),0)</f>
        <v>0</v>
      </c>
      <c r="AA1137" s="3">
        <f t="shared" si="73"/>
        <v>44428.25</v>
      </c>
      <c r="AB1137" s="1">
        <f t="shared" si="74"/>
        <v>0.62</v>
      </c>
      <c r="AC1137" s="8">
        <f t="shared" si="71"/>
        <v>69071.75</v>
      </c>
    </row>
    <row r="1138" spans="1:29" x14ac:dyDescent="0.2">
      <c r="A1138" s="11">
        <f t="shared" si="72"/>
        <v>113600</v>
      </c>
      <c r="B1138" s="15">
        <f>inputs!$C$3-MAX(0,MIN((calculations!A1138-inputs!$B$8)*0.5,inputs!$C$3))+IF(AND(inputs!$B$23="YES",A1138&lt;=inputs!$B$25),inputs!$B$24,0)</f>
        <v>5770</v>
      </c>
      <c r="C1138" s="15">
        <f>MAX(0,MIN(A1138-B1138,inputs!$C$4)*inputs!$B$3)</f>
        <v>7540</v>
      </c>
      <c r="D1138" s="16">
        <f>MAX(0,(MIN(A1138,inputs!$C$5)-(inputs!$C$4+B1138))*inputs!$B$4)</f>
        <v>28052</v>
      </c>
      <c r="E1138" s="16">
        <f>MAX(0, (calculations!A1138-inputs!$C$5)*inputs!$B$5)</f>
        <v>0</v>
      </c>
      <c r="F1138" s="19">
        <f>MAX(0,inputs!$B$13*(MIN(calculations!A1138,inputs!$C$14)-inputs!$C$13))+MAX(0,inputs!$B$14*(calculations!A1138-inputs!$C$14))</f>
        <v>6261.85</v>
      </c>
      <c r="G1138" s="22">
        <f>MAX(MIN((calculations!A1138-inputs!$B$21)/10000,100%),0) * inputs!$B$18</f>
        <v>2636.4</v>
      </c>
      <c r="H1138" s="24">
        <f>MIN(inputs!$B$32,A1138)</f>
        <v>20000</v>
      </c>
      <c r="I1138" s="24">
        <f>inputs!$B$29*(1+inputs!$B$33)-MAX(0,inputs!$B$31*(H1138-inputs!$B$30))</f>
        <v>46486.999999999993</v>
      </c>
      <c r="J1138" s="19">
        <f>$H1138+(INT(COLUMN(J$1)/2) - 5) * ($A1138-$H1138)/9</f>
        <v>20000</v>
      </c>
      <c r="K1138" s="24">
        <f>MAX(0,I1138*(1+inputs!$B$33)-MAX(0,inputs!$B$31*(J1138-inputs!$B$30)))</f>
        <v>47184.304999999986</v>
      </c>
      <c r="L1138" s="19">
        <f>$H1138+(INT(COLUMN(L$1)/2) - 5) * ($A1138-$H1138)/9</f>
        <v>30400</v>
      </c>
      <c r="M1138" s="24">
        <f>MAX(0,K1138*(1+inputs!$B$33)-MAX(0,inputs!$B$31*(L1138-inputs!$B$30)))</f>
        <v>46972.629574999977</v>
      </c>
      <c r="N1138" s="19">
        <f>$H1138+(INT(COLUMN(N$1)/2) - 5) * ($A1138-$H1138)/9</f>
        <v>40800</v>
      </c>
      <c r="O1138" s="24">
        <f>MAX(0,M1138*(1+inputs!$B$33)-MAX(0,inputs!$B$31*(N1138-inputs!$B$30)))</f>
        <v>45821.779018624969</v>
      </c>
      <c r="P1138" s="19">
        <f>$H1138+(INT(COLUMN(P$1)/2) - 5) * ($A1138-$H1138)/9</f>
        <v>51200</v>
      </c>
      <c r="Q1138" s="24">
        <f>MAX(0,O1138*(1+inputs!$B$33)-MAX(0,inputs!$B$31*(P1138-inputs!$B$30)))</f>
        <v>43717.665703904335</v>
      </c>
      <c r="R1138" s="19">
        <f>$H1138+(INT(COLUMN(R$1)/2) - 5) * ($A1138-$H1138)/9</f>
        <v>61600</v>
      </c>
      <c r="S1138" s="24">
        <f>MAX(0,Q1138*(1+inputs!$B$33)-MAX(0,inputs!$B$31*(R1138-inputs!$B$30)))</f>
        <v>40645.990689462895</v>
      </c>
      <c r="T1138" s="19">
        <f>$H1138+(INT(COLUMN(T$1)/2) - 5) * ($A1138-$H1138)/9</f>
        <v>72000</v>
      </c>
      <c r="U1138" s="24">
        <f>MAX(0,S1138*(1+inputs!$B$33)-MAX(0,inputs!$B$31*(T1138-inputs!$B$30)))</f>
        <v>36592.240549804832</v>
      </c>
      <c r="V1138" s="19">
        <f>$H1138+(INT(COLUMN(V$1)/2) - 5) * ($A1138-$H1138)/9</f>
        <v>82400</v>
      </c>
      <c r="W1138" s="24">
        <f>MAX(0,U1138*(1+inputs!$B$33)-MAX(0,inputs!$B$31*(V1138-inputs!$B$30)))</f>
        <v>31541.684158051899</v>
      </c>
      <c r="X1138" s="19">
        <f>$H1138+(INT(COLUMN(X$1)/2) - 5) * ($A1138-$H1138)/9</f>
        <v>92800</v>
      </c>
      <c r="Y1138" s="24">
        <f>MAX(0,W1138*(1+inputs!$B$33)-MAX(0,inputs!$B$31*(X1138-inputs!$B$30)))</f>
        <v>25479.369420422678</v>
      </c>
      <c r="Z1138" s="19">
        <f>IF(inputs!$B$27="YES",MAX(0,inputs!$B$31*(X1138-inputs!$B$30)),0)</f>
        <v>0</v>
      </c>
      <c r="AA1138" s="3">
        <f t="shared" si="73"/>
        <v>44490.25</v>
      </c>
      <c r="AB1138" s="1">
        <f t="shared" si="74"/>
        <v>0.62</v>
      </c>
      <c r="AC1138" s="8">
        <f t="shared" si="71"/>
        <v>69109.75</v>
      </c>
    </row>
    <row r="1139" spans="1:29" x14ac:dyDescent="0.2">
      <c r="A1139" s="11">
        <f t="shared" si="72"/>
        <v>113700</v>
      </c>
      <c r="B1139" s="15">
        <f>inputs!$C$3-MAX(0,MIN((calculations!A1139-inputs!$B$8)*0.5,inputs!$C$3))+IF(AND(inputs!$B$23="YES",A1139&lt;=inputs!$B$25),inputs!$B$24,0)</f>
        <v>5720</v>
      </c>
      <c r="C1139" s="15">
        <f>MAX(0,MIN(A1139-B1139,inputs!$C$4)*inputs!$B$3)</f>
        <v>7540</v>
      </c>
      <c r="D1139" s="16">
        <f>MAX(0,(MIN(A1139,inputs!$C$5)-(inputs!$C$4+B1139))*inputs!$B$4)</f>
        <v>28112</v>
      </c>
      <c r="E1139" s="16">
        <f>MAX(0, (calculations!A1139-inputs!$C$5)*inputs!$B$5)</f>
        <v>0</v>
      </c>
      <c r="F1139" s="19">
        <f>MAX(0,inputs!$B$13*(MIN(calculations!A1139,inputs!$C$14)-inputs!$C$13))+MAX(0,inputs!$B$14*(calculations!A1139-inputs!$C$14))</f>
        <v>6263.85</v>
      </c>
      <c r="G1139" s="22">
        <f>MAX(MIN((calculations!A1139-inputs!$B$21)/10000,100%),0) * inputs!$B$18</f>
        <v>2636.4</v>
      </c>
      <c r="H1139" s="24">
        <f>MIN(inputs!$B$32,A1139)</f>
        <v>20000</v>
      </c>
      <c r="I1139" s="24">
        <f>inputs!$B$29*(1+inputs!$B$33)-MAX(0,inputs!$B$31*(H1139-inputs!$B$30))</f>
        <v>46486.999999999993</v>
      </c>
      <c r="J1139" s="19">
        <f>$H1139+(INT(COLUMN(J$1)/2) - 5) * ($A1139-$H1139)/9</f>
        <v>20000</v>
      </c>
      <c r="K1139" s="24">
        <f>MAX(0,I1139*(1+inputs!$B$33)-MAX(0,inputs!$B$31*(J1139-inputs!$B$30)))</f>
        <v>47184.304999999986</v>
      </c>
      <c r="L1139" s="19">
        <f>$H1139+(INT(COLUMN(L$1)/2) - 5) * ($A1139-$H1139)/9</f>
        <v>30411.111111111109</v>
      </c>
      <c r="M1139" s="24">
        <f>MAX(0,K1139*(1+inputs!$B$33)-MAX(0,inputs!$B$31*(L1139-inputs!$B$30)))</f>
        <v>46971.629574999977</v>
      </c>
      <c r="N1139" s="19">
        <f>$H1139+(INT(COLUMN(N$1)/2) - 5) * ($A1139-$H1139)/9</f>
        <v>40822.222222222219</v>
      </c>
      <c r="O1139" s="24">
        <f>MAX(0,M1139*(1+inputs!$B$33)-MAX(0,inputs!$B$31*(N1139-inputs!$B$30)))</f>
        <v>45818.76401862497</v>
      </c>
      <c r="P1139" s="19">
        <f>$H1139+(INT(COLUMN(P$1)/2) - 5) * ($A1139-$H1139)/9</f>
        <v>51233.333333333328</v>
      </c>
      <c r="Q1139" s="24">
        <f>MAX(0,O1139*(1+inputs!$B$33)-MAX(0,inputs!$B$31*(P1139-inputs!$B$30)))</f>
        <v>43711.605478904341</v>
      </c>
      <c r="R1139" s="19">
        <f>$H1139+(INT(COLUMN(R$1)/2) - 5) * ($A1139-$H1139)/9</f>
        <v>61644.444444444445</v>
      </c>
      <c r="S1139" s="24">
        <f>MAX(0,Q1139*(1+inputs!$B$33)-MAX(0,inputs!$B$31*(R1139-inputs!$B$30)))</f>
        <v>40635.839561087902</v>
      </c>
      <c r="T1139" s="19">
        <f>$H1139+(INT(COLUMN(T$1)/2) - 5) * ($A1139-$H1139)/9</f>
        <v>72055.555555555562</v>
      </c>
      <c r="U1139" s="24">
        <f>MAX(0,S1139*(1+inputs!$B$33)-MAX(0,inputs!$B$31*(T1139-inputs!$B$30)))</f>
        <v>36576.937154504216</v>
      </c>
      <c r="V1139" s="19">
        <f>$H1139+(INT(COLUMN(V$1)/2) - 5) * ($A1139-$H1139)/9</f>
        <v>82466.666666666657</v>
      </c>
      <c r="W1139" s="24">
        <f>MAX(0,U1139*(1+inputs!$B$33)-MAX(0,inputs!$B$31*(V1139-inputs!$B$30)))</f>
        <v>31520.151211821776</v>
      </c>
      <c r="X1139" s="19">
        <f>$H1139+(INT(COLUMN(X$1)/2) - 5) * ($A1139-$H1139)/9</f>
        <v>92877.777777777781</v>
      </c>
      <c r="Y1139" s="24">
        <f>MAX(0,W1139*(1+inputs!$B$33)-MAX(0,inputs!$B$31*(X1139-inputs!$B$30)))</f>
        <v>25450.513479999099</v>
      </c>
      <c r="Z1139" s="19">
        <f>IF(inputs!$B$27="YES",MAX(0,inputs!$B$31*(X1139-inputs!$B$30)),0)</f>
        <v>0</v>
      </c>
      <c r="AA1139" s="3">
        <f t="shared" si="73"/>
        <v>44552.25</v>
      </c>
      <c r="AB1139" s="1">
        <f t="shared" si="74"/>
        <v>0.62</v>
      </c>
      <c r="AC1139" s="8">
        <f t="shared" si="71"/>
        <v>69147.75</v>
      </c>
    </row>
    <row r="1140" spans="1:29" x14ac:dyDescent="0.2">
      <c r="A1140" s="11">
        <f t="shared" si="72"/>
        <v>113800</v>
      </c>
      <c r="B1140" s="15">
        <f>inputs!$C$3-MAX(0,MIN((calculations!A1140-inputs!$B$8)*0.5,inputs!$C$3))+IF(AND(inputs!$B$23="YES",A1140&lt;=inputs!$B$25),inputs!$B$24,0)</f>
        <v>5670</v>
      </c>
      <c r="C1140" s="15">
        <f>MAX(0,MIN(A1140-B1140,inputs!$C$4)*inputs!$B$3)</f>
        <v>7540</v>
      </c>
      <c r="D1140" s="16">
        <f>MAX(0,(MIN(A1140,inputs!$C$5)-(inputs!$C$4+B1140))*inputs!$B$4)</f>
        <v>28172</v>
      </c>
      <c r="E1140" s="16">
        <f>MAX(0, (calculations!A1140-inputs!$C$5)*inputs!$B$5)</f>
        <v>0</v>
      </c>
      <c r="F1140" s="19">
        <f>MAX(0,inputs!$B$13*(MIN(calculations!A1140,inputs!$C$14)-inputs!$C$13))+MAX(0,inputs!$B$14*(calculations!A1140-inputs!$C$14))</f>
        <v>6265.85</v>
      </c>
      <c r="G1140" s="22">
        <f>MAX(MIN((calculations!A1140-inputs!$B$21)/10000,100%),0) * inputs!$B$18</f>
        <v>2636.4</v>
      </c>
      <c r="H1140" s="24">
        <f>MIN(inputs!$B$32,A1140)</f>
        <v>20000</v>
      </c>
      <c r="I1140" s="24">
        <f>inputs!$B$29*(1+inputs!$B$33)-MAX(0,inputs!$B$31*(H1140-inputs!$B$30))</f>
        <v>46486.999999999993</v>
      </c>
      <c r="J1140" s="19">
        <f>$H1140+(INT(COLUMN(J$1)/2) - 5) * ($A1140-$H1140)/9</f>
        <v>20000</v>
      </c>
      <c r="K1140" s="24">
        <f>MAX(0,I1140*(1+inputs!$B$33)-MAX(0,inputs!$B$31*(J1140-inputs!$B$30)))</f>
        <v>47184.304999999986</v>
      </c>
      <c r="L1140" s="19">
        <f>$H1140+(INT(COLUMN(L$1)/2) - 5) * ($A1140-$H1140)/9</f>
        <v>30422.222222222223</v>
      </c>
      <c r="M1140" s="24">
        <f>MAX(0,K1140*(1+inputs!$B$33)-MAX(0,inputs!$B$31*(L1140-inputs!$B$30)))</f>
        <v>46970.629574999977</v>
      </c>
      <c r="N1140" s="19">
        <f>$H1140+(INT(COLUMN(N$1)/2) - 5) * ($A1140-$H1140)/9</f>
        <v>40844.444444444445</v>
      </c>
      <c r="O1140" s="24">
        <f>MAX(0,M1140*(1+inputs!$B$33)-MAX(0,inputs!$B$31*(N1140-inputs!$B$30)))</f>
        <v>45815.749018624971</v>
      </c>
      <c r="P1140" s="19">
        <f>$H1140+(INT(COLUMN(P$1)/2) - 5) * ($A1140-$H1140)/9</f>
        <v>51266.666666666672</v>
      </c>
      <c r="Q1140" s="24">
        <f>MAX(0,O1140*(1+inputs!$B$33)-MAX(0,inputs!$B$31*(P1140-inputs!$B$30)))</f>
        <v>43705.54525390434</v>
      </c>
      <c r="R1140" s="19">
        <f>$H1140+(INT(COLUMN(R$1)/2) - 5) * ($A1140-$H1140)/9</f>
        <v>61688.888888888891</v>
      </c>
      <c r="S1140" s="24">
        <f>MAX(0,Q1140*(1+inputs!$B$33)-MAX(0,inputs!$B$31*(R1140-inputs!$B$30)))</f>
        <v>40625.688432712901</v>
      </c>
      <c r="T1140" s="19">
        <f>$H1140+(INT(COLUMN(T$1)/2) - 5) * ($A1140-$H1140)/9</f>
        <v>72111.111111111109</v>
      </c>
      <c r="U1140" s="24">
        <f>MAX(0,S1140*(1+inputs!$B$33)-MAX(0,inputs!$B$31*(T1140-inputs!$B$30)))</f>
        <v>36561.633759203585</v>
      </c>
      <c r="V1140" s="19">
        <f>$H1140+(INT(COLUMN(V$1)/2) - 5) * ($A1140-$H1140)/9</f>
        <v>82533.333333333343</v>
      </c>
      <c r="W1140" s="24">
        <f>MAX(0,U1140*(1+inputs!$B$33)-MAX(0,inputs!$B$31*(V1140-inputs!$B$30)))</f>
        <v>31498.618265591635</v>
      </c>
      <c r="X1140" s="19">
        <f>$H1140+(INT(COLUMN(X$1)/2) - 5) * ($A1140-$H1140)/9</f>
        <v>92955.555555555562</v>
      </c>
      <c r="Y1140" s="24">
        <f>MAX(0,W1140*(1+inputs!$B$33)-MAX(0,inputs!$B$31*(X1140-inputs!$B$30)))</f>
        <v>25421.657539575506</v>
      </c>
      <c r="Z1140" s="19">
        <f>IF(inputs!$B$27="YES",MAX(0,inputs!$B$31*(X1140-inputs!$B$30)),0)</f>
        <v>0</v>
      </c>
      <c r="AA1140" s="3">
        <f t="shared" si="73"/>
        <v>44614.25</v>
      </c>
      <c r="AB1140" s="1">
        <f t="shared" si="74"/>
        <v>0.62</v>
      </c>
      <c r="AC1140" s="8">
        <f t="shared" si="71"/>
        <v>69185.75</v>
      </c>
    </row>
    <row r="1141" spans="1:29" x14ac:dyDescent="0.2">
      <c r="A1141" s="11">
        <f t="shared" si="72"/>
        <v>113900</v>
      </c>
      <c r="B1141" s="15">
        <f>inputs!$C$3-MAX(0,MIN((calculations!A1141-inputs!$B$8)*0.5,inputs!$C$3))+IF(AND(inputs!$B$23="YES",A1141&lt;=inputs!$B$25),inputs!$B$24,0)</f>
        <v>5620</v>
      </c>
      <c r="C1141" s="15">
        <f>MAX(0,MIN(A1141-B1141,inputs!$C$4)*inputs!$B$3)</f>
        <v>7540</v>
      </c>
      <c r="D1141" s="16">
        <f>MAX(0,(MIN(A1141,inputs!$C$5)-(inputs!$C$4+B1141))*inputs!$B$4)</f>
        <v>28232</v>
      </c>
      <c r="E1141" s="16">
        <f>MAX(0, (calculations!A1141-inputs!$C$5)*inputs!$B$5)</f>
        <v>0</v>
      </c>
      <c r="F1141" s="19">
        <f>MAX(0,inputs!$B$13*(MIN(calculations!A1141,inputs!$C$14)-inputs!$C$13))+MAX(0,inputs!$B$14*(calculations!A1141-inputs!$C$14))</f>
        <v>6267.85</v>
      </c>
      <c r="G1141" s="22">
        <f>MAX(MIN((calculations!A1141-inputs!$B$21)/10000,100%),0) * inputs!$B$18</f>
        <v>2636.4</v>
      </c>
      <c r="H1141" s="24">
        <f>MIN(inputs!$B$32,A1141)</f>
        <v>20000</v>
      </c>
      <c r="I1141" s="24">
        <f>inputs!$B$29*(1+inputs!$B$33)-MAX(0,inputs!$B$31*(H1141-inputs!$B$30))</f>
        <v>46486.999999999993</v>
      </c>
      <c r="J1141" s="19">
        <f>$H1141+(INT(COLUMN(J$1)/2) - 5) * ($A1141-$H1141)/9</f>
        <v>20000</v>
      </c>
      <c r="K1141" s="24">
        <f>MAX(0,I1141*(1+inputs!$B$33)-MAX(0,inputs!$B$31*(J1141-inputs!$B$30)))</f>
        <v>47184.304999999986</v>
      </c>
      <c r="L1141" s="19">
        <f>$H1141+(INT(COLUMN(L$1)/2) - 5) * ($A1141-$H1141)/9</f>
        <v>30433.333333333336</v>
      </c>
      <c r="M1141" s="24">
        <f>MAX(0,K1141*(1+inputs!$B$33)-MAX(0,inputs!$B$31*(L1141-inputs!$B$30)))</f>
        <v>46969.629574999977</v>
      </c>
      <c r="N1141" s="19">
        <f>$H1141+(INT(COLUMN(N$1)/2) - 5) * ($A1141-$H1141)/9</f>
        <v>40866.666666666672</v>
      </c>
      <c r="O1141" s="24">
        <f>MAX(0,M1141*(1+inputs!$B$33)-MAX(0,inputs!$B$31*(N1141-inputs!$B$30)))</f>
        <v>45812.734018624971</v>
      </c>
      <c r="P1141" s="19">
        <f>$H1141+(INT(COLUMN(P$1)/2) - 5) * ($A1141-$H1141)/9</f>
        <v>51300</v>
      </c>
      <c r="Q1141" s="24">
        <f>MAX(0,O1141*(1+inputs!$B$33)-MAX(0,inputs!$B$31*(P1141-inputs!$B$30)))</f>
        <v>43699.485028904339</v>
      </c>
      <c r="R1141" s="19">
        <f>$H1141+(INT(COLUMN(R$1)/2) - 5) * ($A1141-$H1141)/9</f>
        <v>61733.333333333336</v>
      </c>
      <c r="S1141" s="24">
        <f>MAX(0,Q1141*(1+inputs!$B$33)-MAX(0,inputs!$B$31*(R1141-inputs!$B$30)))</f>
        <v>40615.5373043379</v>
      </c>
      <c r="T1141" s="19">
        <f>$H1141+(INT(COLUMN(T$1)/2) - 5) * ($A1141-$H1141)/9</f>
        <v>72166.666666666657</v>
      </c>
      <c r="U1141" s="24">
        <f>MAX(0,S1141*(1+inputs!$B$33)-MAX(0,inputs!$B$31*(T1141-inputs!$B$30)))</f>
        <v>36546.330363902962</v>
      </c>
      <c r="V1141" s="19">
        <f>$H1141+(INT(COLUMN(V$1)/2) - 5) * ($A1141-$H1141)/9</f>
        <v>82600</v>
      </c>
      <c r="W1141" s="24">
        <f>MAX(0,U1141*(1+inputs!$B$33)-MAX(0,inputs!$B$31*(V1141-inputs!$B$30)))</f>
        <v>31477.085319361508</v>
      </c>
      <c r="X1141" s="19">
        <f>$H1141+(INT(COLUMN(X$1)/2) - 5) * ($A1141-$H1141)/9</f>
        <v>93033.333333333328</v>
      </c>
      <c r="Y1141" s="24">
        <f>MAX(0,W1141*(1+inputs!$B$33)-MAX(0,inputs!$B$31*(X1141-inputs!$B$30)))</f>
        <v>25392.801599151928</v>
      </c>
      <c r="Z1141" s="19">
        <f>IF(inputs!$B$27="YES",MAX(0,inputs!$B$31*(X1141-inputs!$B$30)),0)</f>
        <v>0</v>
      </c>
      <c r="AA1141" s="3">
        <f t="shared" si="73"/>
        <v>44676.25</v>
      </c>
      <c r="AB1141" s="1">
        <f t="shared" si="74"/>
        <v>0.62</v>
      </c>
      <c r="AC1141" s="8">
        <f t="shared" si="71"/>
        <v>69223.75</v>
      </c>
    </row>
    <row r="1142" spans="1:29" x14ac:dyDescent="0.2">
      <c r="A1142" s="11">
        <f t="shared" si="72"/>
        <v>114000</v>
      </c>
      <c r="B1142" s="15">
        <f>inputs!$C$3-MAX(0,MIN((calculations!A1142-inputs!$B$8)*0.5,inputs!$C$3))+IF(AND(inputs!$B$23="YES",A1142&lt;=inputs!$B$25),inputs!$B$24,0)</f>
        <v>5570</v>
      </c>
      <c r="C1142" s="15">
        <f>MAX(0,MIN(A1142-B1142,inputs!$C$4)*inputs!$B$3)</f>
        <v>7540</v>
      </c>
      <c r="D1142" s="16">
        <f>MAX(0,(MIN(A1142,inputs!$C$5)-(inputs!$C$4+B1142))*inputs!$B$4)</f>
        <v>28292</v>
      </c>
      <c r="E1142" s="16">
        <f>MAX(0, (calculations!A1142-inputs!$C$5)*inputs!$B$5)</f>
        <v>0</v>
      </c>
      <c r="F1142" s="19">
        <f>MAX(0,inputs!$B$13*(MIN(calculations!A1142,inputs!$C$14)-inputs!$C$13))+MAX(0,inputs!$B$14*(calculations!A1142-inputs!$C$14))</f>
        <v>6269.85</v>
      </c>
      <c r="G1142" s="22">
        <f>MAX(MIN((calculations!A1142-inputs!$B$21)/10000,100%),0) * inputs!$B$18</f>
        <v>2636.4</v>
      </c>
      <c r="H1142" s="24">
        <f>MIN(inputs!$B$32,A1142)</f>
        <v>20000</v>
      </c>
      <c r="I1142" s="24">
        <f>inputs!$B$29*(1+inputs!$B$33)-MAX(0,inputs!$B$31*(H1142-inputs!$B$30))</f>
        <v>46486.999999999993</v>
      </c>
      <c r="J1142" s="19">
        <f>$H1142+(INT(COLUMN(J$1)/2) - 5) * ($A1142-$H1142)/9</f>
        <v>20000</v>
      </c>
      <c r="K1142" s="24">
        <f>MAX(0,I1142*(1+inputs!$B$33)-MAX(0,inputs!$B$31*(J1142-inputs!$B$30)))</f>
        <v>47184.304999999986</v>
      </c>
      <c r="L1142" s="19">
        <f>$H1142+(INT(COLUMN(L$1)/2) - 5) * ($A1142-$H1142)/9</f>
        <v>30444.444444444445</v>
      </c>
      <c r="M1142" s="24">
        <f>MAX(0,K1142*(1+inputs!$B$33)-MAX(0,inputs!$B$31*(L1142-inputs!$B$30)))</f>
        <v>46968.629574999977</v>
      </c>
      <c r="N1142" s="19">
        <f>$H1142+(INT(COLUMN(N$1)/2) - 5) * ($A1142-$H1142)/9</f>
        <v>40888.888888888891</v>
      </c>
      <c r="O1142" s="24">
        <f>MAX(0,M1142*(1+inputs!$B$33)-MAX(0,inputs!$B$31*(N1142-inputs!$B$30)))</f>
        <v>45809.719018624972</v>
      </c>
      <c r="P1142" s="19">
        <f>$H1142+(INT(COLUMN(P$1)/2) - 5) * ($A1142-$H1142)/9</f>
        <v>51333.333333333328</v>
      </c>
      <c r="Q1142" s="24">
        <f>MAX(0,O1142*(1+inputs!$B$33)-MAX(0,inputs!$B$31*(P1142-inputs!$B$30)))</f>
        <v>43693.424803904338</v>
      </c>
      <c r="R1142" s="19">
        <f>$H1142+(INT(COLUMN(R$1)/2) - 5) * ($A1142-$H1142)/9</f>
        <v>61777.777777777781</v>
      </c>
      <c r="S1142" s="24">
        <f>MAX(0,Q1142*(1+inputs!$B$33)-MAX(0,inputs!$B$31*(R1142-inputs!$B$30)))</f>
        <v>40605.386175962893</v>
      </c>
      <c r="T1142" s="19">
        <f>$H1142+(INT(COLUMN(T$1)/2) - 5) * ($A1142-$H1142)/9</f>
        <v>72222.222222222219</v>
      </c>
      <c r="U1142" s="24">
        <f>MAX(0,S1142*(1+inputs!$B$33)-MAX(0,inputs!$B$31*(T1142-inputs!$B$30)))</f>
        <v>36531.026968602331</v>
      </c>
      <c r="V1142" s="19">
        <f>$H1142+(INT(COLUMN(V$1)/2) - 5) * ($A1142-$H1142)/9</f>
        <v>82666.666666666657</v>
      </c>
      <c r="W1142" s="24">
        <f>MAX(0,U1142*(1+inputs!$B$33)-MAX(0,inputs!$B$31*(V1142-inputs!$B$30)))</f>
        <v>31455.552373131362</v>
      </c>
      <c r="X1142" s="19">
        <f>$H1142+(INT(COLUMN(X$1)/2) - 5) * ($A1142-$H1142)/9</f>
        <v>93111.111111111109</v>
      </c>
      <c r="Y1142" s="24">
        <f>MAX(0,W1142*(1+inputs!$B$33)-MAX(0,inputs!$B$31*(X1142-inputs!$B$30)))</f>
        <v>25363.945658728331</v>
      </c>
      <c r="Z1142" s="19">
        <f>IF(inputs!$B$27="YES",MAX(0,inputs!$B$31*(X1142-inputs!$B$30)),0)</f>
        <v>0</v>
      </c>
      <c r="AA1142" s="3">
        <f t="shared" si="73"/>
        <v>44738.25</v>
      </c>
      <c r="AB1142" s="1">
        <f t="shared" si="74"/>
        <v>0.62</v>
      </c>
      <c r="AC1142" s="8">
        <f t="shared" si="71"/>
        <v>69261.75</v>
      </c>
    </row>
    <row r="1143" spans="1:29" x14ac:dyDescent="0.2">
      <c r="A1143" s="11">
        <f t="shared" si="72"/>
        <v>114100</v>
      </c>
      <c r="B1143" s="15">
        <f>inputs!$C$3-MAX(0,MIN((calculations!A1143-inputs!$B$8)*0.5,inputs!$C$3))+IF(AND(inputs!$B$23="YES",A1143&lt;=inputs!$B$25),inputs!$B$24,0)</f>
        <v>5520</v>
      </c>
      <c r="C1143" s="15">
        <f>MAX(0,MIN(A1143-B1143,inputs!$C$4)*inputs!$B$3)</f>
        <v>7540</v>
      </c>
      <c r="D1143" s="16">
        <f>MAX(0,(MIN(A1143,inputs!$C$5)-(inputs!$C$4+B1143))*inputs!$B$4)</f>
        <v>28352</v>
      </c>
      <c r="E1143" s="16">
        <f>MAX(0, (calculations!A1143-inputs!$C$5)*inputs!$B$5)</f>
        <v>0</v>
      </c>
      <c r="F1143" s="19">
        <f>MAX(0,inputs!$B$13*(MIN(calculations!A1143,inputs!$C$14)-inputs!$C$13))+MAX(0,inputs!$B$14*(calculations!A1143-inputs!$C$14))</f>
        <v>6271.85</v>
      </c>
      <c r="G1143" s="22">
        <f>MAX(MIN((calculations!A1143-inputs!$B$21)/10000,100%),0) * inputs!$B$18</f>
        <v>2636.4</v>
      </c>
      <c r="H1143" s="24">
        <f>MIN(inputs!$B$32,A1143)</f>
        <v>20000</v>
      </c>
      <c r="I1143" s="24">
        <f>inputs!$B$29*(1+inputs!$B$33)-MAX(0,inputs!$B$31*(H1143-inputs!$B$30))</f>
        <v>46486.999999999993</v>
      </c>
      <c r="J1143" s="19">
        <f>$H1143+(INT(COLUMN(J$1)/2) - 5) * ($A1143-$H1143)/9</f>
        <v>20000</v>
      </c>
      <c r="K1143" s="24">
        <f>MAX(0,I1143*(1+inputs!$B$33)-MAX(0,inputs!$B$31*(J1143-inputs!$B$30)))</f>
        <v>47184.304999999986</v>
      </c>
      <c r="L1143" s="19">
        <f>$H1143+(INT(COLUMN(L$1)/2) - 5) * ($A1143-$H1143)/9</f>
        <v>30455.555555555555</v>
      </c>
      <c r="M1143" s="24">
        <f>MAX(0,K1143*(1+inputs!$B$33)-MAX(0,inputs!$B$31*(L1143-inputs!$B$30)))</f>
        <v>46967.629574999977</v>
      </c>
      <c r="N1143" s="19">
        <f>$H1143+(INT(COLUMN(N$1)/2) - 5) * ($A1143-$H1143)/9</f>
        <v>40911.111111111109</v>
      </c>
      <c r="O1143" s="24">
        <f>MAX(0,M1143*(1+inputs!$B$33)-MAX(0,inputs!$B$31*(N1143-inputs!$B$30)))</f>
        <v>45806.704018624972</v>
      </c>
      <c r="P1143" s="19">
        <f>$H1143+(INT(COLUMN(P$1)/2) - 5) * ($A1143-$H1143)/9</f>
        <v>51366.666666666672</v>
      </c>
      <c r="Q1143" s="24">
        <f>MAX(0,O1143*(1+inputs!$B$33)-MAX(0,inputs!$B$31*(P1143-inputs!$B$30)))</f>
        <v>43687.364578904337</v>
      </c>
      <c r="R1143" s="19">
        <f>$H1143+(INT(COLUMN(R$1)/2) - 5) * ($A1143-$H1143)/9</f>
        <v>61822.222222222219</v>
      </c>
      <c r="S1143" s="24">
        <f>MAX(0,Q1143*(1+inputs!$B$33)-MAX(0,inputs!$B$31*(R1143-inputs!$B$30)))</f>
        <v>40595.235047587892</v>
      </c>
      <c r="T1143" s="19">
        <f>$H1143+(INT(COLUMN(T$1)/2) - 5) * ($A1143-$H1143)/9</f>
        <v>72277.777777777781</v>
      </c>
      <c r="U1143" s="24">
        <f>MAX(0,S1143*(1+inputs!$B$33)-MAX(0,inputs!$B$31*(T1143-inputs!$B$30)))</f>
        <v>36515.723573301701</v>
      </c>
      <c r="V1143" s="19">
        <f>$H1143+(INT(COLUMN(V$1)/2) - 5) * ($A1143-$H1143)/9</f>
        <v>82733.333333333343</v>
      </c>
      <c r="W1143" s="24">
        <f>MAX(0,U1143*(1+inputs!$B$33)-MAX(0,inputs!$B$31*(V1143-inputs!$B$30)))</f>
        <v>31434.019426901221</v>
      </c>
      <c r="X1143" s="19">
        <f>$H1143+(INT(COLUMN(X$1)/2) - 5) * ($A1143-$H1143)/9</f>
        <v>93188.888888888891</v>
      </c>
      <c r="Y1143" s="24">
        <f>MAX(0,W1143*(1+inputs!$B$33)-MAX(0,inputs!$B$31*(X1143-inputs!$B$30)))</f>
        <v>25335.089718304738</v>
      </c>
      <c r="Z1143" s="19">
        <f>IF(inputs!$B$27="YES",MAX(0,inputs!$B$31*(X1143-inputs!$B$30)),0)</f>
        <v>0</v>
      </c>
      <c r="AA1143" s="3">
        <f t="shared" si="73"/>
        <v>44800.25</v>
      </c>
      <c r="AB1143" s="1">
        <f t="shared" si="74"/>
        <v>0.62</v>
      </c>
      <c r="AC1143" s="8">
        <f t="shared" si="71"/>
        <v>69299.75</v>
      </c>
    </row>
    <row r="1144" spans="1:29" x14ac:dyDescent="0.2">
      <c r="A1144" s="11">
        <f t="shared" si="72"/>
        <v>114200</v>
      </c>
      <c r="B1144" s="15">
        <f>inputs!$C$3-MAX(0,MIN((calculations!A1144-inputs!$B$8)*0.5,inputs!$C$3))+IF(AND(inputs!$B$23="YES",A1144&lt;=inputs!$B$25),inputs!$B$24,0)</f>
        <v>5470</v>
      </c>
      <c r="C1144" s="15">
        <f>MAX(0,MIN(A1144-B1144,inputs!$C$4)*inputs!$B$3)</f>
        <v>7540</v>
      </c>
      <c r="D1144" s="16">
        <f>MAX(0,(MIN(A1144,inputs!$C$5)-(inputs!$C$4+B1144))*inputs!$B$4)</f>
        <v>28412</v>
      </c>
      <c r="E1144" s="16">
        <f>MAX(0, (calculations!A1144-inputs!$C$5)*inputs!$B$5)</f>
        <v>0</v>
      </c>
      <c r="F1144" s="19">
        <f>MAX(0,inputs!$B$13*(MIN(calculations!A1144,inputs!$C$14)-inputs!$C$13))+MAX(0,inputs!$B$14*(calculations!A1144-inputs!$C$14))</f>
        <v>6273.85</v>
      </c>
      <c r="G1144" s="22">
        <f>MAX(MIN((calculations!A1144-inputs!$B$21)/10000,100%),0) * inputs!$B$18</f>
        <v>2636.4</v>
      </c>
      <c r="H1144" s="24">
        <f>MIN(inputs!$B$32,A1144)</f>
        <v>20000</v>
      </c>
      <c r="I1144" s="24">
        <f>inputs!$B$29*(1+inputs!$B$33)-MAX(0,inputs!$B$31*(H1144-inputs!$B$30))</f>
        <v>46486.999999999993</v>
      </c>
      <c r="J1144" s="19">
        <f>$H1144+(INT(COLUMN(J$1)/2) - 5) * ($A1144-$H1144)/9</f>
        <v>20000</v>
      </c>
      <c r="K1144" s="24">
        <f>MAX(0,I1144*(1+inputs!$B$33)-MAX(0,inputs!$B$31*(J1144-inputs!$B$30)))</f>
        <v>47184.304999999986</v>
      </c>
      <c r="L1144" s="19">
        <f>$H1144+(INT(COLUMN(L$1)/2) - 5) * ($A1144-$H1144)/9</f>
        <v>30466.666666666664</v>
      </c>
      <c r="M1144" s="24">
        <f>MAX(0,K1144*(1+inputs!$B$33)-MAX(0,inputs!$B$31*(L1144-inputs!$B$30)))</f>
        <v>46966.629574999977</v>
      </c>
      <c r="N1144" s="19">
        <f>$H1144+(INT(COLUMN(N$1)/2) - 5) * ($A1144-$H1144)/9</f>
        <v>40933.333333333328</v>
      </c>
      <c r="O1144" s="24">
        <f>MAX(0,M1144*(1+inputs!$B$33)-MAX(0,inputs!$B$31*(N1144-inputs!$B$30)))</f>
        <v>45803.689018624973</v>
      </c>
      <c r="P1144" s="19">
        <f>$H1144+(INT(COLUMN(P$1)/2) - 5) * ($A1144-$H1144)/9</f>
        <v>51400</v>
      </c>
      <c r="Q1144" s="24">
        <f>MAX(0,O1144*(1+inputs!$B$33)-MAX(0,inputs!$B$31*(P1144-inputs!$B$30)))</f>
        <v>43681.304353904343</v>
      </c>
      <c r="R1144" s="19">
        <f>$H1144+(INT(COLUMN(R$1)/2) - 5) * ($A1144-$H1144)/9</f>
        <v>61866.666666666664</v>
      </c>
      <c r="S1144" s="24">
        <f>MAX(0,Q1144*(1+inputs!$B$33)-MAX(0,inputs!$B$31*(R1144-inputs!$B$30)))</f>
        <v>40585.083919212899</v>
      </c>
      <c r="T1144" s="19">
        <f>$H1144+(INT(COLUMN(T$1)/2) - 5) * ($A1144-$H1144)/9</f>
        <v>72333.333333333343</v>
      </c>
      <c r="U1144" s="24">
        <f>MAX(0,S1144*(1+inputs!$B$33)-MAX(0,inputs!$B$31*(T1144-inputs!$B$30)))</f>
        <v>36500.420178001084</v>
      </c>
      <c r="V1144" s="19">
        <f>$H1144+(INT(COLUMN(V$1)/2) - 5) * ($A1144-$H1144)/9</f>
        <v>82800</v>
      </c>
      <c r="W1144" s="24">
        <f>MAX(0,U1144*(1+inputs!$B$33)-MAX(0,inputs!$B$31*(V1144-inputs!$B$30)))</f>
        <v>31412.486480671101</v>
      </c>
      <c r="X1144" s="19">
        <f>$H1144+(INT(COLUMN(X$1)/2) - 5) * ($A1144-$H1144)/9</f>
        <v>93266.666666666672</v>
      </c>
      <c r="Y1144" s="24">
        <f>MAX(0,W1144*(1+inputs!$B$33)-MAX(0,inputs!$B$31*(X1144-inputs!$B$30)))</f>
        <v>25306.233777881163</v>
      </c>
      <c r="Z1144" s="19">
        <f>IF(inputs!$B$27="YES",MAX(0,inputs!$B$31*(X1144-inputs!$B$30)),0)</f>
        <v>0</v>
      </c>
      <c r="AA1144" s="3">
        <f t="shared" si="73"/>
        <v>44862.25</v>
      </c>
      <c r="AB1144" s="1">
        <f t="shared" si="74"/>
        <v>0.62</v>
      </c>
      <c r="AC1144" s="8">
        <f t="shared" si="71"/>
        <v>69337.75</v>
      </c>
    </row>
    <row r="1145" spans="1:29" x14ac:dyDescent="0.2">
      <c r="A1145" s="11">
        <f t="shared" si="72"/>
        <v>114300</v>
      </c>
      <c r="B1145" s="15">
        <f>inputs!$C$3-MAX(0,MIN((calculations!A1145-inputs!$B$8)*0.5,inputs!$C$3))+IF(AND(inputs!$B$23="YES",A1145&lt;=inputs!$B$25),inputs!$B$24,0)</f>
        <v>5420</v>
      </c>
      <c r="C1145" s="15">
        <f>MAX(0,MIN(A1145-B1145,inputs!$C$4)*inputs!$B$3)</f>
        <v>7540</v>
      </c>
      <c r="D1145" s="16">
        <f>MAX(0,(MIN(A1145,inputs!$C$5)-(inputs!$C$4+B1145))*inputs!$B$4)</f>
        <v>28472</v>
      </c>
      <c r="E1145" s="16">
        <f>MAX(0, (calculations!A1145-inputs!$C$5)*inputs!$B$5)</f>
        <v>0</v>
      </c>
      <c r="F1145" s="19">
        <f>MAX(0,inputs!$B$13*(MIN(calculations!A1145,inputs!$C$14)-inputs!$C$13))+MAX(0,inputs!$B$14*(calculations!A1145-inputs!$C$14))</f>
        <v>6275.85</v>
      </c>
      <c r="G1145" s="22">
        <f>MAX(MIN((calculations!A1145-inputs!$B$21)/10000,100%),0) * inputs!$B$18</f>
        <v>2636.4</v>
      </c>
      <c r="H1145" s="24">
        <f>MIN(inputs!$B$32,A1145)</f>
        <v>20000</v>
      </c>
      <c r="I1145" s="24">
        <f>inputs!$B$29*(1+inputs!$B$33)-MAX(0,inputs!$B$31*(H1145-inputs!$B$30))</f>
        <v>46486.999999999993</v>
      </c>
      <c r="J1145" s="19">
        <f>$H1145+(INT(COLUMN(J$1)/2) - 5) * ($A1145-$H1145)/9</f>
        <v>20000</v>
      </c>
      <c r="K1145" s="24">
        <f>MAX(0,I1145*(1+inputs!$B$33)-MAX(0,inputs!$B$31*(J1145-inputs!$B$30)))</f>
        <v>47184.304999999986</v>
      </c>
      <c r="L1145" s="19">
        <f>$H1145+(INT(COLUMN(L$1)/2) - 5) * ($A1145-$H1145)/9</f>
        <v>30477.777777777777</v>
      </c>
      <c r="M1145" s="24">
        <f>MAX(0,K1145*(1+inputs!$B$33)-MAX(0,inputs!$B$31*(L1145-inputs!$B$30)))</f>
        <v>46965.629574999977</v>
      </c>
      <c r="N1145" s="19">
        <f>$H1145+(INT(COLUMN(N$1)/2) - 5) * ($A1145-$H1145)/9</f>
        <v>40955.555555555555</v>
      </c>
      <c r="O1145" s="24">
        <f>MAX(0,M1145*(1+inputs!$B$33)-MAX(0,inputs!$B$31*(N1145-inputs!$B$30)))</f>
        <v>45800.674018624974</v>
      </c>
      <c r="P1145" s="19">
        <f>$H1145+(INT(COLUMN(P$1)/2) - 5) * ($A1145-$H1145)/9</f>
        <v>51433.333333333328</v>
      </c>
      <c r="Q1145" s="24">
        <f>MAX(0,O1145*(1+inputs!$B$33)-MAX(0,inputs!$B$31*(P1145-inputs!$B$30)))</f>
        <v>43675.244128904342</v>
      </c>
      <c r="R1145" s="19">
        <f>$H1145+(INT(COLUMN(R$1)/2) - 5) * ($A1145-$H1145)/9</f>
        <v>61911.111111111109</v>
      </c>
      <c r="S1145" s="24">
        <f>MAX(0,Q1145*(1+inputs!$B$33)-MAX(0,inputs!$B$31*(R1145-inputs!$B$30)))</f>
        <v>40574.932790837898</v>
      </c>
      <c r="T1145" s="19">
        <f>$H1145+(INT(COLUMN(T$1)/2) - 5) * ($A1145-$H1145)/9</f>
        <v>72388.888888888891</v>
      </c>
      <c r="U1145" s="24">
        <f>MAX(0,S1145*(1+inputs!$B$33)-MAX(0,inputs!$B$31*(T1145-inputs!$B$30)))</f>
        <v>36485.116782700461</v>
      </c>
      <c r="V1145" s="19">
        <f>$H1145+(INT(COLUMN(V$1)/2) - 5) * ($A1145-$H1145)/9</f>
        <v>82866.666666666657</v>
      </c>
      <c r="W1145" s="24">
        <f>MAX(0,U1145*(1+inputs!$B$33)-MAX(0,inputs!$B$31*(V1145-inputs!$B$30)))</f>
        <v>31390.953534440963</v>
      </c>
      <c r="X1145" s="19">
        <f>$H1145+(INT(COLUMN(X$1)/2) - 5) * ($A1145-$H1145)/9</f>
        <v>93344.444444444438</v>
      </c>
      <c r="Y1145" s="24">
        <f>MAX(0,W1145*(1+inputs!$B$33)-MAX(0,inputs!$B$31*(X1145-inputs!$B$30)))</f>
        <v>25277.377837457578</v>
      </c>
      <c r="Z1145" s="19">
        <f>IF(inputs!$B$27="YES",MAX(0,inputs!$B$31*(X1145-inputs!$B$30)),0)</f>
        <v>0</v>
      </c>
      <c r="AA1145" s="3">
        <f t="shared" si="73"/>
        <v>44924.25</v>
      </c>
      <c r="AB1145" s="1">
        <f t="shared" si="74"/>
        <v>0.62</v>
      </c>
      <c r="AC1145" s="8">
        <f t="shared" si="71"/>
        <v>69375.75</v>
      </c>
    </row>
    <row r="1146" spans="1:29" x14ac:dyDescent="0.2">
      <c r="A1146" s="11">
        <f t="shared" si="72"/>
        <v>114400</v>
      </c>
      <c r="B1146" s="15">
        <f>inputs!$C$3-MAX(0,MIN((calculations!A1146-inputs!$B$8)*0.5,inputs!$C$3))+IF(AND(inputs!$B$23="YES",A1146&lt;=inputs!$B$25),inputs!$B$24,0)</f>
        <v>5370</v>
      </c>
      <c r="C1146" s="15">
        <f>MAX(0,MIN(A1146-B1146,inputs!$C$4)*inputs!$B$3)</f>
        <v>7540</v>
      </c>
      <c r="D1146" s="16">
        <f>MAX(0,(MIN(A1146,inputs!$C$5)-(inputs!$C$4+B1146))*inputs!$B$4)</f>
        <v>28532</v>
      </c>
      <c r="E1146" s="16">
        <f>MAX(0, (calculations!A1146-inputs!$C$5)*inputs!$B$5)</f>
        <v>0</v>
      </c>
      <c r="F1146" s="19">
        <f>MAX(0,inputs!$B$13*(MIN(calculations!A1146,inputs!$C$14)-inputs!$C$13))+MAX(0,inputs!$B$14*(calculations!A1146-inputs!$C$14))</f>
        <v>6277.85</v>
      </c>
      <c r="G1146" s="22">
        <f>MAX(MIN((calculations!A1146-inputs!$B$21)/10000,100%),0) * inputs!$B$18</f>
        <v>2636.4</v>
      </c>
      <c r="H1146" s="24">
        <f>MIN(inputs!$B$32,A1146)</f>
        <v>20000</v>
      </c>
      <c r="I1146" s="24">
        <f>inputs!$B$29*(1+inputs!$B$33)-MAX(0,inputs!$B$31*(H1146-inputs!$B$30))</f>
        <v>46486.999999999993</v>
      </c>
      <c r="J1146" s="19">
        <f>$H1146+(INT(COLUMN(J$1)/2) - 5) * ($A1146-$H1146)/9</f>
        <v>20000</v>
      </c>
      <c r="K1146" s="24">
        <f>MAX(0,I1146*(1+inputs!$B$33)-MAX(0,inputs!$B$31*(J1146-inputs!$B$30)))</f>
        <v>47184.304999999986</v>
      </c>
      <c r="L1146" s="19">
        <f>$H1146+(INT(COLUMN(L$1)/2) - 5) * ($A1146-$H1146)/9</f>
        <v>30488.888888888891</v>
      </c>
      <c r="M1146" s="24">
        <f>MAX(0,K1146*(1+inputs!$B$33)-MAX(0,inputs!$B$31*(L1146-inputs!$B$30)))</f>
        <v>46964.629574999977</v>
      </c>
      <c r="N1146" s="19">
        <f>$H1146+(INT(COLUMN(N$1)/2) - 5) * ($A1146-$H1146)/9</f>
        <v>40977.777777777781</v>
      </c>
      <c r="O1146" s="24">
        <f>MAX(0,M1146*(1+inputs!$B$33)-MAX(0,inputs!$B$31*(N1146-inputs!$B$30)))</f>
        <v>45797.659018624967</v>
      </c>
      <c r="P1146" s="19">
        <f>$H1146+(INT(COLUMN(P$1)/2) - 5) * ($A1146-$H1146)/9</f>
        <v>51466.666666666672</v>
      </c>
      <c r="Q1146" s="24">
        <f>MAX(0,O1146*(1+inputs!$B$33)-MAX(0,inputs!$B$31*(P1146-inputs!$B$30)))</f>
        <v>43669.183903904333</v>
      </c>
      <c r="R1146" s="19">
        <f>$H1146+(INT(COLUMN(R$1)/2) - 5) * ($A1146-$H1146)/9</f>
        <v>61955.555555555555</v>
      </c>
      <c r="S1146" s="24">
        <f>MAX(0,Q1146*(1+inputs!$B$33)-MAX(0,inputs!$B$31*(R1146-inputs!$B$30)))</f>
        <v>40564.78166246289</v>
      </c>
      <c r="T1146" s="19">
        <f>$H1146+(INT(COLUMN(T$1)/2) - 5) * ($A1146-$H1146)/9</f>
        <v>72444.444444444438</v>
      </c>
      <c r="U1146" s="24">
        <f>MAX(0,S1146*(1+inputs!$B$33)-MAX(0,inputs!$B$31*(T1146-inputs!$B$30)))</f>
        <v>36469.81338739983</v>
      </c>
      <c r="V1146" s="19">
        <f>$H1146+(INT(COLUMN(V$1)/2) - 5) * ($A1146-$H1146)/9</f>
        <v>82933.333333333343</v>
      </c>
      <c r="W1146" s="24">
        <f>MAX(0,U1146*(1+inputs!$B$33)-MAX(0,inputs!$B$31*(V1146-inputs!$B$30)))</f>
        <v>31369.420588210822</v>
      </c>
      <c r="X1146" s="19">
        <f>$H1146+(INT(COLUMN(X$1)/2) - 5) * ($A1146-$H1146)/9</f>
        <v>93422.222222222219</v>
      </c>
      <c r="Y1146" s="24">
        <f>MAX(0,W1146*(1+inputs!$B$33)-MAX(0,inputs!$B$31*(X1146-inputs!$B$30)))</f>
        <v>25248.521897033981</v>
      </c>
      <c r="Z1146" s="19">
        <f>IF(inputs!$B$27="YES",MAX(0,inputs!$B$31*(X1146-inputs!$B$30)),0)</f>
        <v>0</v>
      </c>
      <c r="AA1146" s="3">
        <f t="shared" si="73"/>
        <v>44986.25</v>
      </c>
      <c r="AB1146" s="1">
        <f t="shared" si="74"/>
        <v>0.62</v>
      </c>
      <c r="AC1146" s="8">
        <f t="shared" si="71"/>
        <v>69413.75</v>
      </c>
    </row>
    <row r="1147" spans="1:29" x14ac:dyDescent="0.2">
      <c r="A1147" s="11">
        <f t="shared" si="72"/>
        <v>114500</v>
      </c>
      <c r="B1147" s="15">
        <f>inputs!$C$3-MAX(0,MIN((calculations!A1147-inputs!$B$8)*0.5,inputs!$C$3))+IF(AND(inputs!$B$23="YES",A1147&lt;=inputs!$B$25),inputs!$B$24,0)</f>
        <v>5320</v>
      </c>
      <c r="C1147" s="15">
        <f>MAX(0,MIN(A1147-B1147,inputs!$C$4)*inputs!$B$3)</f>
        <v>7540</v>
      </c>
      <c r="D1147" s="16">
        <f>MAX(0,(MIN(A1147,inputs!$C$5)-(inputs!$C$4+B1147))*inputs!$B$4)</f>
        <v>28592</v>
      </c>
      <c r="E1147" s="16">
        <f>MAX(0, (calculations!A1147-inputs!$C$5)*inputs!$B$5)</f>
        <v>0</v>
      </c>
      <c r="F1147" s="19">
        <f>MAX(0,inputs!$B$13*(MIN(calculations!A1147,inputs!$C$14)-inputs!$C$13))+MAX(0,inputs!$B$14*(calculations!A1147-inputs!$C$14))</f>
        <v>6279.85</v>
      </c>
      <c r="G1147" s="22">
        <f>MAX(MIN((calculations!A1147-inputs!$B$21)/10000,100%),0) * inputs!$B$18</f>
        <v>2636.4</v>
      </c>
      <c r="H1147" s="24">
        <f>MIN(inputs!$B$32,A1147)</f>
        <v>20000</v>
      </c>
      <c r="I1147" s="24">
        <f>inputs!$B$29*(1+inputs!$B$33)-MAX(0,inputs!$B$31*(H1147-inputs!$B$30))</f>
        <v>46486.999999999993</v>
      </c>
      <c r="J1147" s="19">
        <f>$H1147+(INT(COLUMN(J$1)/2) - 5) * ($A1147-$H1147)/9</f>
        <v>20000</v>
      </c>
      <c r="K1147" s="24">
        <f>MAX(0,I1147*(1+inputs!$B$33)-MAX(0,inputs!$B$31*(J1147-inputs!$B$30)))</f>
        <v>47184.304999999986</v>
      </c>
      <c r="L1147" s="19">
        <f>$H1147+(INT(COLUMN(L$1)/2) - 5) * ($A1147-$H1147)/9</f>
        <v>30500</v>
      </c>
      <c r="M1147" s="24">
        <f>MAX(0,K1147*(1+inputs!$B$33)-MAX(0,inputs!$B$31*(L1147-inputs!$B$30)))</f>
        <v>46963.629574999977</v>
      </c>
      <c r="N1147" s="19">
        <f>$H1147+(INT(COLUMN(N$1)/2) - 5) * ($A1147-$H1147)/9</f>
        <v>41000</v>
      </c>
      <c r="O1147" s="24">
        <f>MAX(0,M1147*(1+inputs!$B$33)-MAX(0,inputs!$B$31*(N1147-inputs!$B$30)))</f>
        <v>45794.644018624967</v>
      </c>
      <c r="P1147" s="19">
        <f>$H1147+(INT(COLUMN(P$1)/2) - 5) * ($A1147-$H1147)/9</f>
        <v>51500</v>
      </c>
      <c r="Q1147" s="24">
        <f>MAX(0,O1147*(1+inputs!$B$33)-MAX(0,inputs!$B$31*(P1147-inputs!$B$30)))</f>
        <v>43663.123678904332</v>
      </c>
      <c r="R1147" s="19">
        <f>$H1147+(INT(COLUMN(R$1)/2) - 5) * ($A1147-$H1147)/9</f>
        <v>62000</v>
      </c>
      <c r="S1147" s="24">
        <f>MAX(0,Q1147*(1+inputs!$B$33)-MAX(0,inputs!$B$31*(R1147-inputs!$B$30)))</f>
        <v>40554.63053408789</v>
      </c>
      <c r="T1147" s="19">
        <f>$H1147+(INT(COLUMN(T$1)/2) - 5) * ($A1147-$H1147)/9</f>
        <v>72500</v>
      </c>
      <c r="U1147" s="24">
        <f>MAX(0,S1147*(1+inputs!$B$33)-MAX(0,inputs!$B$31*(T1147-inputs!$B$30)))</f>
        <v>36454.5099920992</v>
      </c>
      <c r="V1147" s="19">
        <f>$H1147+(INT(COLUMN(V$1)/2) - 5) * ($A1147-$H1147)/9</f>
        <v>83000</v>
      </c>
      <c r="W1147" s="24">
        <f>MAX(0,U1147*(1+inputs!$B$33)-MAX(0,inputs!$B$31*(V1147-inputs!$B$30)))</f>
        <v>31347.887641980687</v>
      </c>
      <c r="X1147" s="19">
        <f>$H1147+(INT(COLUMN(X$1)/2) - 5) * ($A1147-$H1147)/9</f>
        <v>93500</v>
      </c>
      <c r="Y1147" s="24">
        <f>MAX(0,W1147*(1+inputs!$B$33)-MAX(0,inputs!$B$31*(X1147-inputs!$B$30)))</f>
        <v>25219.665956610395</v>
      </c>
      <c r="Z1147" s="19">
        <f>IF(inputs!$B$27="YES",MAX(0,inputs!$B$31*(X1147-inputs!$B$30)),0)</f>
        <v>0</v>
      </c>
      <c r="AA1147" s="3">
        <f t="shared" si="73"/>
        <v>45048.25</v>
      </c>
      <c r="AB1147" s="1">
        <f t="shared" si="74"/>
        <v>0.62</v>
      </c>
      <c r="AC1147" s="8">
        <f t="shared" si="71"/>
        <v>69451.75</v>
      </c>
    </row>
    <row r="1148" spans="1:29" x14ac:dyDescent="0.2">
      <c r="A1148" s="11">
        <f t="shared" si="72"/>
        <v>114600</v>
      </c>
      <c r="B1148" s="15">
        <f>inputs!$C$3-MAX(0,MIN((calculations!A1148-inputs!$B$8)*0.5,inputs!$C$3))+IF(AND(inputs!$B$23="YES",A1148&lt;=inputs!$B$25),inputs!$B$24,0)</f>
        <v>5270</v>
      </c>
      <c r="C1148" s="15">
        <f>MAX(0,MIN(A1148-B1148,inputs!$C$4)*inputs!$B$3)</f>
        <v>7540</v>
      </c>
      <c r="D1148" s="16">
        <f>MAX(0,(MIN(A1148,inputs!$C$5)-(inputs!$C$4+B1148))*inputs!$B$4)</f>
        <v>28652</v>
      </c>
      <c r="E1148" s="16">
        <f>MAX(0, (calculations!A1148-inputs!$C$5)*inputs!$B$5)</f>
        <v>0</v>
      </c>
      <c r="F1148" s="19">
        <f>MAX(0,inputs!$B$13*(MIN(calculations!A1148,inputs!$C$14)-inputs!$C$13))+MAX(0,inputs!$B$14*(calculations!A1148-inputs!$C$14))</f>
        <v>6281.85</v>
      </c>
      <c r="G1148" s="22">
        <f>MAX(MIN((calculations!A1148-inputs!$B$21)/10000,100%),0) * inputs!$B$18</f>
        <v>2636.4</v>
      </c>
      <c r="H1148" s="24">
        <f>MIN(inputs!$B$32,A1148)</f>
        <v>20000</v>
      </c>
      <c r="I1148" s="24">
        <f>inputs!$B$29*(1+inputs!$B$33)-MAX(0,inputs!$B$31*(H1148-inputs!$B$30))</f>
        <v>46486.999999999993</v>
      </c>
      <c r="J1148" s="19">
        <f>$H1148+(INT(COLUMN(J$1)/2) - 5) * ($A1148-$H1148)/9</f>
        <v>20000</v>
      </c>
      <c r="K1148" s="24">
        <f>MAX(0,I1148*(1+inputs!$B$33)-MAX(0,inputs!$B$31*(J1148-inputs!$B$30)))</f>
        <v>47184.304999999986</v>
      </c>
      <c r="L1148" s="19">
        <f>$H1148+(INT(COLUMN(L$1)/2) - 5) * ($A1148-$H1148)/9</f>
        <v>30511.111111111109</v>
      </c>
      <c r="M1148" s="24">
        <f>MAX(0,K1148*(1+inputs!$B$33)-MAX(0,inputs!$B$31*(L1148-inputs!$B$30)))</f>
        <v>46962.629574999977</v>
      </c>
      <c r="N1148" s="19">
        <f>$H1148+(INT(COLUMN(N$1)/2) - 5) * ($A1148-$H1148)/9</f>
        <v>41022.222222222219</v>
      </c>
      <c r="O1148" s="24">
        <f>MAX(0,M1148*(1+inputs!$B$33)-MAX(0,inputs!$B$31*(N1148-inputs!$B$30)))</f>
        <v>45791.629018624968</v>
      </c>
      <c r="P1148" s="19">
        <f>$H1148+(INT(COLUMN(P$1)/2) - 5) * ($A1148-$H1148)/9</f>
        <v>51533.333333333328</v>
      </c>
      <c r="Q1148" s="24">
        <f>MAX(0,O1148*(1+inputs!$B$33)-MAX(0,inputs!$B$31*(P1148-inputs!$B$30)))</f>
        <v>43657.063453904339</v>
      </c>
      <c r="R1148" s="19">
        <f>$H1148+(INT(COLUMN(R$1)/2) - 5) * ($A1148-$H1148)/9</f>
        <v>62044.444444444445</v>
      </c>
      <c r="S1148" s="24">
        <f>MAX(0,Q1148*(1+inputs!$B$33)-MAX(0,inputs!$B$31*(R1148-inputs!$B$30)))</f>
        <v>40544.479405712897</v>
      </c>
      <c r="T1148" s="19">
        <f>$H1148+(INT(COLUMN(T$1)/2) - 5) * ($A1148-$H1148)/9</f>
        <v>72555.555555555562</v>
      </c>
      <c r="U1148" s="24">
        <f>MAX(0,S1148*(1+inputs!$B$33)-MAX(0,inputs!$B$31*(T1148-inputs!$B$30)))</f>
        <v>36439.206596798584</v>
      </c>
      <c r="V1148" s="19">
        <f>$H1148+(INT(COLUMN(V$1)/2) - 5) * ($A1148-$H1148)/9</f>
        <v>83066.666666666657</v>
      </c>
      <c r="W1148" s="24">
        <f>MAX(0,U1148*(1+inputs!$B$33)-MAX(0,inputs!$B$31*(V1148-inputs!$B$30)))</f>
        <v>31326.354695750557</v>
      </c>
      <c r="X1148" s="19">
        <f>$H1148+(INT(COLUMN(X$1)/2) - 5) * ($A1148-$H1148)/9</f>
        <v>93577.777777777781</v>
      </c>
      <c r="Y1148" s="24">
        <f>MAX(0,W1148*(1+inputs!$B$33)-MAX(0,inputs!$B$31*(X1148-inputs!$B$30)))</f>
        <v>25190.810016186813</v>
      </c>
      <c r="Z1148" s="19">
        <f>IF(inputs!$B$27="YES",MAX(0,inputs!$B$31*(X1148-inputs!$B$30)),0)</f>
        <v>0</v>
      </c>
      <c r="AA1148" s="3">
        <f t="shared" si="73"/>
        <v>45110.25</v>
      </c>
      <c r="AB1148" s="1">
        <f t="shared" si="74"/>
        <v>0.62</v>
      </c>
      <c r="AC1148" s="8">
        <f t="shared" si="71"/>
        <v>69489.75</v>
      </c>
    </row>
    <row r="1149" spans="1:29" x14ac:dyDescent="0.2">
      <c r="A1149" s="11">
        <f t="shared" si="72"/>
        <v>114700</v>
      </c>
      <c r="B1149" s="15">
        <f>inputs!$C$3-MAX(0,MIN((calculations!A1149-inputs!$B$8)*0.5,inputs!$C$3))+IF(AND(inputs!$B$23="YES",A1149&lt;=inputs!$B$25),inputs!$B$24,0)</f>
        <v>5220</v>
      </c>
      <c r="C1149" s="15">
        <f>MAX(0,MIN(A1149-B1149,inputs!$C$4)*inputs!$B$3)</f>
        <v>7540</v>
      </c>
      <c r="D1149" s="16">
        <f>MAX(0,(MIN(A1149,inputs!$C$5)-(inputs!$C$4+B1149))*inputs!$B$4)</f>
        <v>28712</v>
      </c>
      <c r="E1149" s="16">
        <f>MAX(0, (calculations!A1149-inputs!$C$5)*inputs!$B$5)</f>
        <v>0</v>
      </c>
      <c r="F1149" s="19">
        <f>MAX(0,inputs!$B$13*(MIN(calculations!A1149,inputs!$C$14)-inputs!$C$13))+MAX(0,inputs!$B$14*(calculations!A1149-inputs!$C$14))</f>
        <v>6283.85</v>
      </c>
      <c r="G1149" s="22">
        <f>MAX(MIN((calculations!A1149-inputs!$B$21)/10000,100%),0) * inputs!$B$18</f>
        <v>2636.4</v>
      </c>
      <c r="H1149" s="24">
        <f>MIN(inputs!$B$32,A1149)</f>
        <v>20000</v>
      </c>
      <c r="I1149" s="24">
        <f>inputs!$B$29*(1+inputs!$B$33)-MAX(0,inputs!$B$31*(H1149-inputs!$B$30))</f>
        <v>46486.999999999993</v>
      </c>
      <c r="J1149" s="19">
        <f>$H1149+(INT(COLUMN(J$1)/2) - 5) * ($A1149-$H1149)/9</f>
        <v>20000</v>
      </c>
      <c r="K1149" s="24">
        <f>MAX(0,I1149*(1+inputs!$B$33)-MAX(0,inputs!$B$31*(J1149-inputs!$B$30)))</f>
        <v>47184.304999999986</v>
      </c>
      <c r="L1149" s="19">
        <f>$H1149+(INT(COLUMN(L$1)/2) - 5) * ($A1149-$H1149)/9</f>
        <v>30522.222222222223</v>
      </c>
      <c r="M1149" s="24">
        <f>MAX(0,K1149*(1+inputs!$B$33)-MAX(0,inputs!$B$31*(L1149-inputs!$B$30)))</f>
        <v>46961.629574999977</v>
      </c>
      <c r="N1149" s="19">
        <f>$H1149+(INT(COLUMN(N$1)/2) - 5) * ($A1149-$H1149)/9</f>
        <v>41044.444444444445</v>
      </c>
      <c r="O1149" s="24">
        <f>MAX(0,M1149*(1+inputs!$B$33)-MAX(0,inputs!$B$31*(N1149-inputs!$B$30)))</f>
        <v>45788.614018624969</v>
      </c>
      <c r="P1149" s="19">
        <f>$H1149+(INT(COLUMN(P$1)/2) - 5) * ($A1149-$H1149)/9</f>
        <v>51566.666666666672</v>
      </c>
      <c r="Q1149" s="24">
        <f>MAX(0,O1149*(1+inputs!$B$33)-MAX(0,inputs!$B$31*(P1149-inputs!$B$30)))</f>
        <v>43651.003228904337</v>
      </c>
      <c r="R1149" s="19">
        <f>$H1149+(INT(COLUMN(R$1)/2) - 5) * ($A1149-$H1149)/9</f>
        <v>62088.888888888891</v>
      </c>
      <c r="S1149" s="24">
        <f>MAX(0,Q1149*(1+inputs!$B$33)-MAX(0,inputs!$B$31*(R1149-inputs!$B$30)))</f>
        <v>40534.328277337896</v>
      </c>
      <c r="T1149" s="19">
        <f>$H1149+(INT(COLUMN(T$1)/2) - 5) * ($A1149-$H1149)/9</f>
        <v>72611.111111111109</v>
      </c>
      <c r="U1149" s="24">
        <f>MAX(0,S1149*(1+inputs!$B$33)-MAX(0,inputs!$B$31*(T1149-inputs!$B$30)))</f>
        <v>36423.90320149796</v>
      </c>
      <c r="V1149" s="19">
        <f>$H1149+(INT(COLUMN(V$1)/2) - 5) * ($A1149-$H1149)/9</f>
        <v>83133.333333333343</v>
      </c>
      <c r="W1149" s="24">
        <f>MAX(0,U1149*(1+inputs!$B$33)-MAX(0,inputs!$B$31*(V1149-inputs!$B$30)))</f>
        <v>31304.821749520423</v>
      </c>
      <c r="X1149" s="19">
        <f>$H1149+(INT(COLUMN(X$1)/2) - 5) * ($A1149-$H1149)/9</f>
        <v>93655.555555555562</v>
      </c>
      <c r="Y1149" s="24">
        <f>MAX(0,W1149*(1+inputs!$B$33)-MAX(0,inputs!$B$31*(X1149-inputs!$B$30)))</f>
        <v>25161.954075763228</v>
      </c>
      <c r="Z1149" s="19">
        <f>IF(inputs!$B$27="YES",MAX(0,inputs!$B$31*(X1149-inputs!$B$30)),0)</f>
        <v>0</v>
      </c>
      <c r="AA1149" s="3">
        <f t="shared" si="73"/>
        <v>45172.25</v>
      </c>
      <c r="AB1149" s="1">
        <f t="shared" si="74"/>
        <v>0.62</v>
      </c>
      <c r="AC1149" s="8">
        <f t="shared" si="71"/>
        <v>69527.75</v>
      </c>
    </row>
    <row r="1150" spans="1:29" x14ac:dyDescent="0.2">
      <c r="A1150" s="11">
        <f t="shared" si="72"/>
        <v>114800</v>
      </c>
      <c r="B1150" s="15">
        <f>inputs!$C$3-MAX(0,MIN((calculations!A1150-inputs!$B$8)*0.5,inputs!$C$3))+IF(AND(inputs!$B$23="YES",A1150&lt;=inputs!$B$25),inputs!$B$24,0)</f>
        <v>5170</v>
      </c>
      <c r="C1150" s="15">
        <f>MAX(0,MIN(A1150-B1150,inputs!$C$4)*inputs!$B$3)</f>
        <v>7540</v>
      </c>
      <c r="D1150" s="16">
        <f>MAX(0,(MIN(A1150,inputs!$C$5)-(inputs!$C$4+B1150))*inputs!$B$4)</f>
        <v>28772</v>
      </c>
      <c r="E1150" s="16">
        <f>MAX(0, (calculations!A1150-inputs!$C$5)*inputs!$B$5)</f>
        <v>0</v>
      </c>
      <c r="F1150" s="19">
        <f>MAX(0,inputs!$B$13*(MIN(calculations!A1150,inputs!$C$14)-inputs!$C$13))+MAX(0,inputs!$B$14*(calculations!A1150-inputs!$C$14))</f>
        <v>6285.85</v>
      </c>
      <c r="G1150" s="22">
        <f>MAX(MIN((calculations!A1150-inputs!$B$21)/10000,100%),0) * inputs!$B$18</f>
        <v>2636.4</v>
      </c>
      <c r="H1150" s="24">
        <f>MIN(inputs!$B$32,A1150)</f>
        <v>20000</v>
      </c>
      <c r="I1150" s="24">
        <f>inputs!$B$29*(1+inputs!$B$33)-MAX(0,inputs!$B$31*(H1150-inputs!$B$30))</f>
        <v>46486.999999999993</v>
      </c>
      <c r="J1150" s="19">
        <f>$H1150+(INT(COLUMN(J$1)/2) - 5) * ($A1150-$H1150)/9</f>
        <v>20000</v>
      </c>
      <c r="K1150" s="24">
        <f>MAX(0,I1150*(1+inputs!$B$33)-MAX(0,inputs!$B$31*(J1150-inputs!$B$30)))</f>
        <v>47184.304999999986</v>
      </c>
      <c r="L1150" s="19">
        <f>$H1150+(INT(COLUMN(L$1)/2) - 5) * ($A1150-$H1150)/9</f>
        <v>30533.333333333336</v>
      </c>
      <c r="M1150" s="24">
        <f>MAX(0,K1150*(1+inputs!$B$33)-MAX(0,inputs!$B$31*(L1150-inputs!$B$30)))</f>
        <v>46960.629574999977</v>
      </c>
      <c r="N1150" s="19">
        <f>$H1150+(INT(COLUMN(N$1)/2) - 5) * ($A1150-$H1150)/9</f>
        <v>41066.666666666672</v>
      </c>
      <c r="O1150" s="24">
        <f>MAX(0,M1150*(1+inputs!$B$33)-MAX(0,inputs!$B$31*(N1150-inputs!$B$30)))</f>
        <v>45785.599018624969</v>
      </c>
      <c r="P1150" s="19">
        <f>$H1150+(INT(COLUMN(P$1)/2) - 5) * ($A1150-$H1150)/9</f>
        <v>51600</v>
      </c>
      <c r="Q1150" s="24">
        <f>MAX(0,O1150*(1+inputs!$B$33)-MAX(0,inputs!$B$31*(P1150-inputs!$B$30)))</f>
        <v>43644.943003904336</v>
      </c>
      <c r="R1150" s="19">
        <f>$H1150+(INT(COLUMN(R$1)/2) - 5) * ($A1150-$H1150)/9</f>
        <v>62133.333333333336</v>
      </c>
      <c r="S1150" s="24">
        <f>MAX(0,Q1150*(1+inputs!$B$33)-MAX(0,inputs!$B$31*(R1150-inputs!$B$30)))</f>
        <v>40524.177148962895</v>
      </c>
      <c r="T1150" s="19">
        <f>$H1150+(INT(COLUMN(T$1)/2) - 5) * ($A1150-$H1150)/9</f>
        <v>72666.666666666657</v>
      </c>
      <c r="U1150" s="24">
        <f>MAX(0,S1150*(1+inputs!$B$33)-MAX(0,inputs!$B$31*(T1150-inputs!$B$30)))</f>
        <v>36408.599806197337</v>
      </c>
      <c r="V1150" s="19">
        <f>$H1150+(INT(COLUMN(V$1)/2) - 5) * ($A1150-$H1150)/9</f>
        <v>83200</v>
      </c>
      <c r="W1150" s="24">
        <f>MAX(0,U1150*(1+inputs!$B$33)-MAX(0,inputs!$B$31*(V1150-inputs!$B$30)))</f>
        <v>31283.288803290296</v>
      </c>
      <c r="X1150" s="19">
        <f>$H1150+(INT(COLUMN(X$1)/2) - 5) * ($A1150-$H1150)/9</f>
        <v>93733.333333333328</v>
      </c>
      <c r="Y1150" s="24">
        <f>MAX(0,W1150*(1+inputs!$B$33)-MAX(0,inputs!$B$31*(X1150-inputs!$B$30)))</f>
        <v>25133.098135339649</v>
      </c>
      <c r="Z1150" s="19">
        <f>IF(inputs!$B$27="YES",MAX(0,inputs!$B$31*(X1150-inputs!$B$30)),0)</f>
        <v>0</v>
      </c>
      <c r="AA1150" s="3">
        <f t="shared" si="73"/>
        <v>45234.25</v>
      </c>
      <c r="AB1150" s="1">
        <f t="shared" si="74"/>
        <v>0.62</v>
      </c>
      <c r="AC1150" s="8">
        <f t="shared" si="71"/>
        <v>69565.75</v>
      </c>
    </row>
    <row r="1151" spans="1:29" x14ac:dyDescent="0.2">
      <c r="A1151" s="11">
        <f t="shared" si="72"/>
        <v>114900</v>
      </c>
      <c r="B1151" s="15">
        <f>inputs!$C$3-MAX(0,MIN((calculations!A1151-inputs!$B$8)*0.5,inputs!$C$3))+IF(AND(inputs!$B$23="YES",A1151&lt;=inputs!$B$25),inputs!$B$24,0)</f>
        <v>5120</v>
      </c>
      <c r="C1151" s="15">
        <f>MAX(0,MIN(A1151-B1151,inputs!$C$4)*inputs!$B$3)</f>
        <v>7540</v>
      </c>
      <c r="D1151" s="16">
        <f>MAX(0,(MIN(A1151,inputs!$C$5)-(inputs!$C$4+B1151))*inputs!$B$4)</f>
        <v>28832</v>
      </c>
      <c r="E1151" s="16">
        <f>MAX(0, (calculations!A1151-inputs!$C$5)*inputs!$B$5)</f>
        <v>0</v>
      </c>
      <c r="F1151" s="19">
        <f>MAX(0,inputs!$B$13*(MIN(calculations!A1151,inputs!$C$14)-inputs!$C$13))+MAX(0,inputs!$B$14*(calculations!A1151-inputs!$C$14))</f>
        <v>6287.85</v>
      </c>
      <c r="G1151" s="22">
        <f>MAX(MIN((calculations!A1151-inputs!$B$21)/10000,100%),0) * inputs!$B$18</f>
        <v>2636.4</v>
      </c>
      <c r="H1151" s="24">
        <f>MIN(inputs!$B$32,A1151)</f>
        <v>20000</v>
      </c>
      <c r="I1151" s="24">
        <f>inputs!$B$29*(1+inputs!$B$33)-MAX(0,inputs!$B$31*(H1151-inputs!$B$30))</f>
        <v>46486.999999999993</v>
      </c>
      <c r="J1151" s="19">
        <f>$H1151+(INT(COLUMN(J$1)/2) - 5) * ($A1151-$H1151)/9</f>
        <v>20000</v>
      </c>
      <c r="K1151" s="24">
        <f>MAX(0,I1151*(1+inputs!$B$33)-MAX(0,inputs!$B$31*(J1151-inputs!$B$30)))</f>
        <v>47184.304999999986</v>
      </c>
      <c r="L1151" s="19">
        <f>$H1151+(INT(COLUMN(L$1)/2) - 5) * ($A1151-$H1151)/9</f>
        <v>30544.444444444445</v>
      </c>
      <c r="M1151" s="24">
        <f>MAX(0,K1151*(1+inputs!$B$33)-MAX(0,inputs!$B$31*(L1151-inputs!$B$30)))</f>
        <v>46959.629574999977</v>
      </c>
      <c r="N1151" s="19">
        <f>$H1151+(INT(COLUMN(N$1)/2) - 5) * ($A1151-$H1151)/9</f>
        <v>41088.888888888891</v>
      </c>
      <c r="O1151" s="24">
        <f>MAX(0,M1151*(1+inputs!$B$33)-MAX(0,inputs!$B$31*(N1151-inputs!$B$30)))</f>
        <v>45782.58401862497</v>
      </c>
      <c r="P1151" s="19">
        <f>$H1151+(INT(COLUMN(P$1)/2) - 5) * ($A1151-$H1151)/9</f>
        <v>51633.333333333328</v>
      </c>
      <c r="Q1151" s="24">
        <f>MAX(0,O1151*(1+inputs!$B$33)-MAX(0,inputs!$B$31*(P1151-inputs!$B$30)))</f>
        <v>43638.882778904335</v>
      </c>
      <c r="R1151" s="19">
        <f>$H1151+(INT(COLUMN(R$1)/2) - 5) * ($A1151-$H1151)/9</f>
        <v>62177.777777777781</v>
      </c>
      <c r="S1151" s="24">
        <f>MAX(0,Q1151*(1+inputs!$B$33)-MAX(0,inputs!$B$31*(R1151-inputs!$B$30)))</f>
        <v>40514.026020587895</v>
      </c>
      <c r="T1151" s="19">
        <f>$H1151+(INT(COLUMN(T$1)/2) - 5) * ($A1151-$H1151)/9</f>
        <v>72722.222222222219</v>
      </c>
      <c r="U1151" s="24">
        <f>MAX(0,S1151*(1+inputs!$B$33)-MAX(0,inputs!$B$31*(T1151-inputs!$B$30)))</f>
        <v>36393.296410896706</v>
      </c>
      <c r="V1151" s="19">
        <f>$H1151+(INT(COLUMN(V$1)/2) - 5) * ($A1151-$H1151)/9</f>
        <v>83266.666666666657</v>
      </c>
      <c r="W1151" s="24">
        <f>MAX(0,U1151*(1+inputs!$B$33)-MAX(0,inputs!$B$31*(V1151-inputs!$B$30)))</f>
        <v>31261.755857060158</v>
      </c>
      <c r="X1151" s="19">
        <f>$H1151+(INT(COLUMN(X$1)/2) - 5) * ($A1151-$H1151)/9</f>
        <v>93811.111111111109</v>
      </c>
      <c r="Y1151" s="24">
        <f>MAX(0,W1151*(1+inputs!$B$33)-MAX(0,inputs!$B$31*(X1151-inputs!$B$30)))</f>
        <v>25104.24219491606</v>
      </c>
      <c r="Z1151" s="19">
        <f>IF(inputs!$B$27="YES",MAX(0,inputs!$B$31*(X1151-inputs!$B$30)),0)</f>
        <v>0</v>
      </c>
      <c r="AA1151" s="3">
        <f t="shared" si="73"/>
        <v>45296.25</v>
      </c>
      <c r="AB1151" s="1">
        <f t="shared" si="74"/>
        <v>0.62</v>
      </c>
      <c r="AC1151" s="8">
        <f t="shared" si="71"/>
        <v>69603.75</v>
      </c>
    </row>
    <row r="1152" spans="1:29" x14ac:dyDescent="0.2">
      <c r="A1152" s="11">
        <f t="shared" si="72"/>
        <v>115000</v>
      </c>
      <c r="B1152" s="15">
        <f>inputs!$C$3-MAX(0,MIN((calculations!A1152-inputs!$B$8)*0.5,inputs!$C$3))+IF(AND(inputs!$B$23="YES",A1152&lt;=inputs!$B$25),inputs!$B$24,0)</f>
        <v>5070</v>
      </c>
      <c r="C1152" s="15">
        <f>MAX(0,MIN(A1152-B1152,inputs!$C$4)*inputs!$B$3)</f>
        <v>7540</v>
      </c>
      <c r="D1152" s="16">
        <f>MAX(0,(MIN(A1152,inputs!$C$5)-(inputs!$C$4+B1152))*inputs!$B$4)</f>
        <v>28892</v>
      </c>
      <c r="E1152" s="16">
        <f>MAX(0, (calculations!A1152-inputs!$C$5)*inputs!$B$5)</f>
        <v>0</v>
      </c>
      <c r="F1152" s="19">
        <f>MAX(0,inputs!$B$13*(MIN(calculations!A1152,inputs!$C$14)-inputs!$C$13))+MAX(0,inputs!$B$14*(calculations!A1152-inputs!$C$14))</f>
        <v>6289.85</v>
      </c>
      <c r="G1152" s="22">
        <f>MAX(MIN((calculations!A1152-inputs!$B$21)/10000,100%),0) * inputs!$B$18</f>
        <v>2636.4</v>
      </c>
      <c r="H1152" s="24">
        <f>MIN(inputs!$B$32,A1152)</f>
        <v>20000</v>
      </c>
      <c r="I1152" s="24">
        <f>inputs!$B$29*(1+inputs!$B$33)-MAX(0,inputs!$B$31*(H1152-inputs!$B$30))</f>
        <v>46486.999999999993</v>
      </c>
      <c r="J1152" s="19">
        <f>$H1152+(INT(COLUMN(J$1)/2) - 5) * ($A1152-$H1152)/9</f>
        <v>20000</v>
      </c>
      <c r="K1152" s="24">
        <f>MAX(0,I1152*(1+inputs!$B$33)-MAX(0,inputs!$B$31*(J1152-inputs!$B$30)))</f>
        <v>47184.304999999986</v>
      </c>
      <c r="L1152" s="19">
        <f>$H1152+(INT(COLUMN(L$1)/2) - 5) * ($A1152-$H1152)/9</f>
        <v>30555.555555555555</v>
      </c>
      <c r="M1152" s="24">
        <f>MAX(0,K1152*(1+inputs!$B$33)-MAX(0,inputs!$B$31*(L1152-inputs!$B$30)))</f>
        <v>46958.629574999977</v>
      </c>
      <c r="N1152" s="19">
        <f>$H1152+(INT(COLUMN(N$1)/2) - 5) * ($A1152-$H1152)/9</f>
        <v>41111.111111111109</v>
      </c>
      <c r="O1152" s="24">
        <f>MAX(0,M1152*(1+inputs!$B$33)-MAX(0,inputs!$B$31*(N1152-inputs!$B$30)))</f>
        <v>45779.56901862497</v>
      </c>
      <c r="P1152" s="19">
        <f>$H1152+(INT(COLUMN(P$1)/2) - 5) * ($A1152-$H1152)/9</f>
        <v>51666.666666666672</v>
      </c>
      <c r="Q1152" s="24">
        <f>MAX(0,O1152*(1+inputs!$B$33)-MAX(0,inputs!$B$31*(P1152-inputs!$B$30)))</f>
        <v>43632.822553904341</v>
      </c>
      <c r="R1152" s="19">
        <f>$H1152+(INT(COLUMN(R$1)/2) - 5) * ($A1152-$H1152)/9</f>
        <v>62222.222222222219</v>
      </c>
      <c r="S1152" s="24">
        <f>MAX(0,Q1152*(1+inputs!$B$33)-MAX(0,inputs!$B$31*(R1152-inputs!$B$30)))</f>
        <v>40503.874892212902</v>
      </c>
      <c r="T1152" s="19">
        <f>$H1152+(INT(COLUMN(T$1)/2) - 5) * ($A1152-$H1152)/9</f>
        <v>72777.777777777781</v>
      </c>
      <c r="U1152" s="24">
        <f>MAX(0,S1152*(1+inputs!$B$33)-MAX(0,inputs!$B$31*(T1152-inputs!$B$30)))</f>
        <v>36377.99301559609</v>
      </c>
      <c r="V1152" s="19">
        <f>$H1152+(INT(COLUMN(V$1)/2) - 5) * ($A1152-$H1152)/9</f>
        <v>83333.333333333343</v>
      </c>
      <c r="W1152" s="24">
        <f>MAX(0,U1152*(1+inputs!$B$33)-MAX(0,inputs!$B$31*(V1152-inputs!$B$30)))</f>
        <v>31240.222910830023</v>
      </c>
      <c r="X1152" s="19">
        <f>$H1152+(INT(COLUMN(X$1)/2) - 5) * ($A1152-$H1152)/9</f>
        <v>93888.888888888891</v>
      </c>
      <c r="Y1152" s="24">
        <f>MAX(0,W1152*(1+inputs!$B$33)-MAX(0,inputs!$B$31*(X1152-inputs!$B$30)))</f>
        <v>25075.38625449247</v>
      </c>
      <c r="Z1152" s="19">
        <f>IF(inputs!$B$27="YES",MAX(0,inputs!$B$31*(X1152-inputs!$B$30)),0)</f>
        <v>0</v>
      </c>
      <c r="AA1152" s="3">
        <f t="shared" si="73"/>
        <v>45358.25</v>
      </c>
      <c r="AB1152" s="1">
        <f t="shared" si="74"/>
        <v>0.62</v>
      </c>
      <c r="AC1152" s="8">
        <f t="shared" si="71"/>
        <v>69641.75</v>
      </c>
    </row>
    <row r="1153" spans="1:29" x14ac:dyDescent="0.2">
      <c r="A1153" s="11">
        <f t="shared" si="72"/>
        <v>115100</v>
      </c>
      <c r="B1153" s="15">
        <f>inputs!$C$3-MAX(0,MIN((calculations!A1153-inputs!$B$8)*0.5,inputs!$C$3))+IF(AND(inputs!$B$23="YES",A1153&lt;=inputs!$B$25),inputs!$B$24,0)</f>
        <v>5020</v>
      </c>
      <c r="C1153" s="15">
        <f>MAX(0,MIN(A1153-B1153,inputs!$C$4)*inputs!$B$3)</f>
        <v>7540</v>
      </c>
      <c r="D1153" s="16">
        <f>MAX(0,(MIN(A1153,inputs!$C$5)-(inputs!$C$4+B1153))*inputs!$B$4)</f>
        <v>28952</v>
      </c>
      <c r="E1153" s="16">
        <f>MAX(0, (calculations!A1153-inputs!$C$5)*inputs!$B$5)</f>
        <v>0</v>
      </c>
      <c r="F1153" s="19">
        <f>MAX(0,inputs!$B$13*(MIN(calculations!A1153,inputs!$C$14)-inputs!$C$13))+MAX(0,inputs!$B$14*(calculations!A1153-inputs!$C$14))</f>
        <v>6291.85</v>
      </c>
      <c r="G1153" s="22">
        <f>MAX(MIN((calculations!A1153-inputs!$B$21)/10000,100%),0) * inputs!$B$18</f>
        <v>2636.4</v>
      </c>
      <c r="H1153" s="24">
        <f>MIN(inputs!$B$32,A1153)</f>
        <v>20000</v>
      </c>
      <c r="I1153" s="24">
        <f>inputs!$B$29*(1+inputs!$B$33)-MAX(0,inputs!$B$31*(H1153-inputs!$B$30))</f>
        <v>46486.999999999993</v>
      </c>
      <c r="J1153" s="19">
        <f>$H1153+(INT(COLUMN(J$1)/2) - 5) * ($A1153-$H1153)/9</f>
        <v>20000</v>
      </c>
      <c r="K1153" s="24">
        <f>MAX(0,I1153*(1+inputs!$B$33)-MAX(0,inputs!$B$31*(J1153-inputs!$B$30)))</f>
        <v>47184.304999999986</v>
      </c>
      <c r="L1153" s="19">
        <f>$H1153+(INT(COLUMN(L$1)/2) - 5) * ($A1153-$H1153)/9</f>
        <v>30566.666666666664</v>
      </c>
      <c r="M1153" s="24">
        <f>MAX(0,K1153*(1+inputs!$B$33)-MAX(0,inputs!$B$31*(L1153-inputs!$B$30)))</f>
        <v>46957.629574999977</v>
      </c>
      <c r="N1153" s="19">
        <f>$H1153+(INT(COLUMN(N$1)/2) - 5) * ($A1153-$H1153)/9</f>
        <v>41133.333333333328</v>
      </c>
      <c r="O1153" s="24">
        <f>MAX(0,M1153*(1+inputs!$B$33)-MAX(0,inputs!$B$31*(N1153-inputs!$B$30)))</f>
        <v>45776.554018624971</v>
      </c>
      <c r="P1153" s="19">
        <f>$H1153+(INT(COLUMN(P$1)/2) - 5) * ($A1153-$H1153)/9</f>
        <v>51700</v>
      </c>
      <c r="Q1153" s="24">
        <f>MAX(0,O1153*(1+inputs!$B$33)-MAX(0,inputs!$B$31*(P1153-inputs!$B$30)))</f>
        <v>43626.76232890434</v>
      </c>
      <c r="R1153" s="19">
        <f>$H1153+(INT(COLUMN(R$1)/2) - 5) * ($A1153-$H1153)/9</f>
        <v>62266.666666666664</v>
      </c>
      <c r="S1153" s="24">
        <f>MAX(0,Q1153*(1+inputs!$B$33)-MAX(0,inputs!$B$31*(R1153-inputs!$B$30)))</f>
        <v>40493.723763837901</v>
      </c>
      <c r="T1153" s="19">
        <f>$H1153+(INT(COLUMN(T$1)/2) - 5) * ($A1153-$H1153)/9</f>
        <v>72833.333333333343</v>
      </c>
      <c r="U1153" s="24">
        <f>MAX(0,S1153*(1+inputs!$B$33)-MAX(0,inputs!$B$31*(T1153-inputs!$B$30)))</f>
        <v>36362.689620295467</v>
      </c>
      <c r="V1153" s="19">
        <f>$H1153+(INT(COLUMN(V$1)/2) - 5) * ($A1153-$H1153)/9</f>
        <v>83400</v>
      </c>
      <c r="W1153" s="24">
        <f>MAX(0,U1153*(1+inputs!$B$33)-MAX(0,inputs!$B$31*(V1153-inputs!$B$30)))</f>
        <v>31218.689964599896</v>
      </c>
      <c r="X1153" s="19">
        <f>$H1153+(INT(COLUMN(X$1)/2) - 5) * ($A1153-$H1153)/9</f>
        <v>93966.666666666672</v>
      </c>
      <c r="Y1153" s="24">
        <f>MAX(0,W1153*(1+inputs!$B$33)-MAX(0,inputs!$B$31*(X1153-inputs!$B$30)))</f>
        <v>25046.530314068892</v>
      </c>
      <c r="Z1153" s="19">
        <f>IF(inputs!$B$27="YES",MAX(0,inputs!$B$31*(X1153-inputs!$B$30)),0)</f>
        <v>0</v>
      </c>
      <c r="AA1153" s="3">
        <f t="shared" si="73"/>
        <v>45420.25</v>
      </c>
      <c r="AB1153" s="1">
        <f t="shared" si="74"/>
        <v>0.62</v>
      </c>
      <c r="AC1153" s="8">
        <f t="shared" ref="AC1153:AC1216" si="75">A1153-AA1153</f>
        <v>69679.75</v>
      </c>
    </row>
    <row r="1154" spans="1:29" x14ac:dyDescent="0.2">
      <c r="A1154" s="11">
        <f t="shared" si="72"/>
        <v>115200</v>
      </c>
      <c r="B1154" s="15">
        <f>inputs!$C$3-MAX(0,MIN((calculations!A1154-inputs!$B$8)*0.5,inputs!$C$3))+IF(AND(inputs!$B$23="YES",A1154&lt;=inputs!$B$25),inputs!$B$24,0)</f>
        <v>4970</v>
      </c>
      <c r="C1154" s="15">
        <f>MAX(0,MIN(A1154-B1154,inputs!$C$4)*inputs!$B$3)</f>
        <v>7540</v>
      </c>
      <c r="D1154" s="16">
        <f>MAX(0,(MIN(A1154,inputs!$C$5)-(inputs!$C$4+B1154))*inputs!$B$4)</f>
        <v>29012</v>
      </c>
      <c r="E1154" s="16">
        <f>MAX(0, (calculations!A1154-inputs!$C$5)*inputs!$B$5)</f>
        <v>0</v>
      </c>
      <c r="F1154" s="19">
        <f>MAX(0,inputs!$B$13*(MIN(calculations!A1154,inputs!$C$14)-inputs!$C$13))+MAX(0,inputs!$B$14*(calculations!A1154-inputs!$C$14))</f>
        <v>6293.85</v>
      </c>
      <c r="G1154" s="22">
        <f>MAX(MIN((calculations!A1154-inputs!$B$21)/10000,100%),0) * inputs!$B$18</f>
        <v>2636.4</v>
      </c>
      <c r="H1154" s="24">
        <f>MIN(inputs!$B$32,A1154)</f>
        <v>20000</v>
      </c>
      <c r="I1154" s="24">
        <f>inputs!$B$29*(1+inputs!$B$33)-MAX(0,inputs!$B$31*(H1154-inputs!$B$30))</f>
        <v>46486.999999999993</v>
      </c>
      <c r="J1154" s="19">
        <f>$H1154+(INT(COLUMN(J$1)/2) - 5) * ($A1154-$H1154)/9</f>
        <v>20000</v>
      </c>
      <c r="K1154" s="24">
        <f>MAX(0,I1154*(1+inputs!$B$33)-MAX(0,inputs!$B$31*(J1154-inputs!$B$30)))</f>
        <v>47184.304999999986</v>
      </c>
      <c r="L1154" s="19">
        <f>$H1154+(INT(COLUMN(L$1)/2) - 5) * ($A1154-$H1154)/9</f>
        <v>30577.777777777777</v>
      </c>
      <c r="M1154" s="24">
        <f>MAX(0,K1154*(1+inputs!$B$33)-MAX(0,inputs!$B$31*(L1154-inputs!$B$30)))</f>
        <v>46956.629574999977</v>
      </c>
      <c r="N1154" s="19">
        <f>$H1154+(INT(COLUMN(N$1)/2) - 5) * ($A1154-$H1154)/9</f>
        <v>41155.555555555555</v>
      </c>
      <c r="O1154" s="24">
        <f>MAX(0,M1154*(1+inputs!$B$33)-MAX(0,inputs!$B$31*(N1154-inputs!$B$30)))</f>
        <v>45773.539018624972</v>
      </c>
      <c r="P1154" s="19">
        <f>$H1154+(INT(COLUMN(P$1)/2) - 5) * ($A1154-$H1154)/9</f>
        <v>51733.333333333328</v>
      </c>
      <c r="Q1154" s="24">
        <f>MAX(0,O1154*(1+inputs!$B$33)-MAX(0,inputs!$B$31*(P1154-inputs!$B$30)))</f>
        <v>43620.702103904339</v>
      </c>
      <c r="R1154" s="19">
        <f>$H1154+(INT(COLUMN(R$1)/2) - 5) * ($A1154-$H1154)/9</f>
        <v>62311.111111111109</v>
      </c>
      <c r="S1154" s="24">
        <f>MAX(0,Q1154*(1+inputs!$B$33)-MAX(0,inputs!$B$31*(R1154-inputs!$B$30)))</f>
        <v>40483.572635462901</v>
      </c>
      <c r="T1154" s="19">
        <f>$H1154+(INT(COLUMN(T$1)/2) - 5) * ($A1154-$H1154)/9</f>
        <v>72888.888888888891</v>
      </c>
      <c r="U1154" s="24">
        <f>MAX(0,S1154*(1+inputs!$B$33)-MAX(0,inputs!$B$31*(T1154-inputs!$B$30)))</f>
        <v>36347.386224994836</v>
      </c>
      <c r="V1154" s="19">
        <f>$H1154+(INT(COLUMN(V$1)/2) - 5) * ($A1154-$H1154)/9</f>
        <v>83466.666666666657</v>
      </c>
      <c r="W1154" s="24">
        <f>MAX(0,U1154*(1+inputs!$B$33)-MAX(0,inputs!$B$31*(V1154-inputs!$B$30)))</f>
        <v>31197.157018369759</v>
      </c>
      <c r="X1154" s="19">
        <f>$H1154+(INT(COLUMN(X$1)/2) - 5) * ($A1154-$H1154)/9</f>
        <v>94044.444444444438</v>
      </c>
      <c r="Y1154" s="24">
        <f>MAX(0,W1154*(1+inputs!$B$33)-MAX(0,inputs!$B$31*(X1154-inputs!$B$30)))</f>
        <v>25017.674373645303</v>
      </c>
      <c r="Z1154" s="19">
        <f>IF(inputs!$B$27="YES",MAX(0,inputs!$B$31*(X1154-inputs!$B$30)),0)</f>
        <v>0</v>
      </c>
      <c r="AA1154" s="3">
        <f t="shared" si="73"/>
        <v>45482.25</v>
      </c>
      <c r="AB1154" s="1">
        <f t="shared" si="74"/>
        <v>0.62</v>
      </c>
      <c r="AC1154" s="8">
        <f t="shared" si="75"/>
        <v>69717.75</v>
      </c>
    </row>
    <row r="1155" spans="1:29" x14ac:dyDescent="0.2">
      <c r="A1155" s="11">
        <f t="shared" ref="A1155:A1218" si="76">(ROW(A1155)-2)*100</f>
        <v>115300</v>
      </c>
      <c r="B1155" s="15">
        <f>inputs!$C$3-MAX(0,MIN((calculations!A1155-inputs!$B$8)*0.5,inputs!$C$3))+IF(AND(inputs!$B$23="YES",A1155&lt;=inputs!$B$25),inputs!$B$24,0)</f>
        <v>4920</v>
      </c>
      <c r="C1155" s="15">
        <f>MAX(0,MIN(A1155-B1155,inputs!$C$4)*inputs!$B$3)</f>
        <v>7540</v>
      </c>
      <c r="D1155" s="16">
        <f>MAX(0,(MIN(A1155,inputs!$C$5)-(inputs!$C$4+B1155))*inputs!$B$4)</f>
        <v>29072</v>
      </c>
      <c r="E1155" s="16">
        <f>MAX(0, (calculations!A1155-inputs!$C$5)*inputs!$B$5)</f>
        <v>0</v>
      </c>
      <c r="F1155" s="19">
        <f>MAX(0,inputs!$B$13*(MIN(calculations!A1155,inputs!$C$14)-inputs!$C$13))+MAX(0,inputs!$B$14*(calculations!A1155-inputs!$C$14))</f>
        <v>6295.85</v>
      </c>
      <c r="G1155" s="22">
        <f>MAX(MIN((calculations!A1155-inputs!$B$21)/10000,100%),0) * inputs!$B$18</f>
        <v>2636.4</v>
      </c>
      <c r="H1155" s="24">
        <f>MIN(inputs!$B$32,A1155)</f>
        <v>20000</v>
      </c>
      <c r="I1155" s="24">
        <f>inputs!$B$29*(1+inputs!$B$33)-MAX(0,inputs!$B$31*(H1155-inputs!$B$30))</f>
        <v>46486.999999999993</v>
      </c>
      <c r="J1155" s="19">
        <f>$H1155+(INT(COLUMN(J$1)/2) - 5) * ($A1155-$H1155)/9</f>
        <v>20000</v>
      </c>
      <c r="K1155" s="24">
        <f>MAX(0,I1155*(1+inputs!$B$33)-MAX(0,inputs!$B$31*(J1155-inputs!$B$30)))</f>
        <v>47184.304999999986</v>
      </c>
      <c r="L1155" s="19">
        <f>$H1155+(INT(COLUMN(L$1)/2) - 5) * ($A1155-$H1155)/9</f>
        <v>30588.888888888891</v>
      </c>
      <c r="M1155" s="24">
        <f>MAX(0,K1155*(1+inputs!$B$33)-MAX(0,inputs!$B$31*(L1155-inputs!$B$30)))</f>
        <v>46955.629574999977</v>
      </c>
      <c r="N1155" s="19">
        <f>$H1155+(INT(COLUMN(N$1)/2) - 5) * ($A1155-$H1155)/9</f>
        <v>41177.777777777781</v>
      </c>
      <c r="O1155" s="24">
        <f>MAX(0,M1155*(1+inputs!$B$33)-MAX(0,inputs!$B$31*(N1155-inputs!$B$30)))</f>
        <v>45770.524018624972</v>
      </c>
      <c r="P1155" s="19">
        <f>$H1155+(INT(COLUMN(P$1)/2) - 5) * ($A1155-$H1155)/9</f>
        <v>51766.666666666672</v>
      </c>
      <c r="Q1155" s="24">
        <f>MAX(0,O1155*(1+inputs!$B$33)-MAX(0,inputs!$B$31*(P1155-inputs!$B$30)))</f>
        <v>43614.641878904338</v>
      </c>
      <c r="R1155" s="19">
        <f>$H1155+(INT(COLUMN(R$1)/2) - 5) * ($A1155-$H1155)/9</f>
        <v>62355.555555555555</v>
      </c>
      <c r="S1155" s="24">
        <f>MAX(0,Q1155*(1+inputs!$B$33)-MAX(0,inputs!$B$31*(R1155-inputs!$B$30)))</f>
        <v>40473.4215070879</v>
      </c>
      <c r="T1155" s="19">
        <f>$H1155+(INT(COLUMN(T$1)/2) - 5) * ($A1155-$H1155)/9</f>
        <v>72944.444444444438</v>
      </c>
      <c r="U1155" s="24">
        <f>MAX(0,S1155*(1+inputs!$B$33)-MAX(0,inputs!$B$31*(T1155-inputs!$B$30)))</f>
        <v>36332.082829694213</v>
      </c>
      <c r="V1155" s="19">
        <f>$H1155+(INT(COLUMN(V$1)/2) - 5) * ($A1155-$H1155)/9</f>
        <v>83533.333333333343</v>
      </c>
      <c r="W1155" s="24">
        <f>MAX(0,U1155*(1+inputs!$B$33)-MAX(0,inputs!$B$31*(V1155-inputs!$B$30)))</f>
        <v>31175.624072139617</v>
      </c>
      <c r="X1155" s="19">
        <f>$H1155+(INT(COLUMN(X$1)/2) - 5) * ($A1155-$H1155)/9</f>
        <v>94122.222222222219</v>
      </c>
      <c r="Y1155" s="24">
        <f>MAX(0,W1155*(1+inputs!$B$33)-MAX(0,inputs!$B$31*(X1155-inputs!$B$30)))</f>
        <v>24988.81843322171</v>
      </c>
      <c r="Z1155" s="19">
        <f>IF(inputs!$B$27="YES",MAX(0,inputs!$B$31*(X1155-inputs!$B$30)),0)</f>
        <v>0</v>
      </c>
      <c r="AA1155" s="3">
        <f t="shared" ref="AA1155:AA1218" si="77">SUM(C1155:G1155)+Z1155</f>
        <v>45544.25</v>
      </c>
      <c r="AB1155" s="1">
        <f t="shared" ref="AB1155:AB1218" si="78">(AA1156-AA1155)/100</f>
        <v>0.62</v>
      </c>
      <c r="AC1155" s="8">
        <f t="shared" si="75"/>
        <v>69755.75</v>
      </c>
    </row>
    <row r="1156" spans="1:29" x14ac:dyDescent="0.2">
      <c r="A1156" s="11">
        <f t="shared" si="76"/>
        <v>115400</v>
      </c>
      <c r="B1156" s="15">
        <f>inputs!$C$3-MAX(0,MIN((calculations!A1156-inputs!$B$8)*0.5,inputs!$C$3))+IF(AND(inputs!$B$23="YES",A1156&lt;=inputs!$B$25),inputs!$B$24,0)</f>
        <v>4870</v>
      </c>
      <c r="C1156" s="15">
        <f>MAX(0,MIN(A1156-B1156,inputs!$C$4)*inputs!$B$3)</f>
        <v>7540</v>
      </c>
      <c r="D1156" s="16">
        <f>MAX(0,(MIN(A1156,inputs!$C$5)-(inputs!$C$4+B1156))*inputs!$B$4)</f>
        <v>29132</v>
      </c>
      <c r="E1156" s="16">
        <f>MAX(0, (calculations!A1156-inputs!$C$5)*inputs!$B$5)</f>
        <v>0</v>
      </c>
      <c r="F1156" s="19">
        <f>MAX(0,inputs!$B$13*(MIN(calculations!A1156,inputs!$C$14)-inputs!$C$13))+MAX(0,inputs!$B$14*(calculations!A1156-inputs!$C$14))</f>
        <v>6297.85</v>
      </c>
      <c r="G1156" s="22">
        <f>MAX(MIN((calculations!A1156-inputs!$B$21)/10000,100%),0) * inputs!$B$18</f>
        <v>2636.4</v>
      </c>
      <c r="H1156" s="24">
        <f>MIN(inputs!$B$32,A1156)</f>
        <v>20000</v>
      </c>
      <c r="I1156" s="24">
        <f>inputs!$B$29*(1+inputs!$B$33)-MAX(0,inputs!$B$31*(H1156-inputs!$B$30))</f>
        <v>46486.999999999993</v>
      </c>
      <c r="J1156" s="19">
        <f>$H1156+(INT(COLUMN(J$1)/2) - 5) * ($A1156-$H1156)/9</f>
        <v>20000</v>
      </c>
      <c r="K1156" s="24">
        <f>MAX(0,I1156*(1+inputs!$B$33)-MAX(0,inputs!$B$31*(J1156-inputs!$B$30)))</f>
        <v>47184.304999999986</v>
      </c>
      <c r="L1156" s="19">
        <f>$H1156+(INT(COLUMN(L$1)/2) - 5) * ($A1156-$H1156)/9</f>
        <v>30600</v>
      </c>
      <c r="M1156" s="24">
        <f>MAX(0,K1156*(1+inputs!$B$33)-MAX(0,inputs!$B$31*(L1156-inputs!$B$30)))</f>
        <v>46954.629574999977</v>
      </c>
      <c r="N1156" s="19">
        <f>$H1156+(INT(COLUMN(N$1)/2) - 5) * ($A1156-$H1156)/9</f>
        <v>41200</v>
      </c>
      <c r="O1156" s="24">
        <f>MAX(0,M1156*(1+inputs!$B$33)-MAX(0,inputs!$B$31*(N1156-inputs!$B$30)))</f>
        <v>45767.509018624973</v>
      </c>
      <c r="P1156" s="19">
        <f>$H1156+(INT(COLUMN(P$1)/2) - 5) * ($A1156-$H1156)/9</f>
        <v>51800</v>
      </c>
      <c r="Q1156" s="24">
        <f>MAX(0,O1156*(1+inputs!$B$33)-MAX(0,inputs!$B$31*(P1156-inputs!$B$30)))</f>
        <v>43608.581653904337</v>
      </c>
      <c r="R1156" s="19">
        <f>$H1156+(INT(COLUMN(R$1)/2) - 5) * ($A1156-$H1156)/9</f>
        <v>62400</v>
      </c>
      <c r="S1156" s="24">
        <f>MAX(0,Q1156*(1+inputs!$B$33)-MAX(0,inputs!$B$31*(R1156-inputs!$B$30)))</f>
        <v>40463.270378712892</v>
      </c>
      <c r="T1156" s="19">
        <f>$H1156+(INT(COLUMN(T$1)/2) - 5) * ($A1156-$H1156)/9</f>
        <v>73000</v>
      </c>
      <c r="U1156" s="24">
        <f>MAX(0,S1156*(1+inputs!$B$33)-MAX(0,inputs!$B$31*(T1156-inputs!$B$30)))</f>
        <v>36316.779434393582</v>
      </c>
      <c r="V1156" s="19">
        <f>$H1156+(INT(COLUMN(V$1)/2) - 5) * ($A1156-$H1156)/9</f>
        <v>83600</v>
      </c>
      <c r="W1156" s="24">
        <f>MAX(0,U1156*(1+inputs!$B$33)-MAX(0,inputs!$B$31*(V1156-inputs!$B$30)))</f>
        <v>31154.091125909483</v>
      </c>
      <c r="X1156" s="19">
        <f>$H1156+(INT(COLUMN(X$1)/2) - 5) * ($A1156-$H1156)/9</f>
        <v>94200</v>
      </c>
      <c r="Y1156" s="24">
        <f>MAX(0,W1156*(1+inputs!$B$33)-MAX(0,inputs!$B$31*(X1156-inputs!$B$30)))</f>
        <v>24959.962492798124</v>
      </c>
      <c r="Z1156" s="19">
        <f>IF(inputs!$B$27="YES",MAX(0,inputs!$B$31*(X1156-inputs!$B$30)),0)</f>
        <v>0</v>
      </c>
      <c r="AA1156" s="3">
        <f t="shared" si="77"/>
        <v>45606.25</v>
      </c>
      <c r="AB1156" s="1">
        <f t="shared" si="78"/>
        <v>0.62</v>
      </c>
      <c r="AC1156" s="8">
        <f t="shared" si="75"/>
        <v>69793.75</v>
      </c>
    </row>
    <row r="1157" spans="1:29" x14ac:dyDescent="0.2">
      <c r="A1157" s="11">
        <f t="shared" si="76"/>
        <v>115500</v>
      </c>
      <c r="B1157" s="15">
        <f>inputs!$C$3-MAX(0,MIN((calculations!A1157-inputs!$B$8)*0.5,inputs!$C$3))+IF(AND(inputs!$B$23="YES",A1157&lt;=inputs!$B$25),inputs!$B$24,0)</f>
        <v>4820</v>
      </c>
      <c r="C1157" s="15">
        <f>MAX(0,MIN(A1157-B1157,inputs!$C$4)*inputs!$B$3)</f>
        <v>7540</v>
      </c>
      <c r="D1157" s="16">
        <f>MAX(0,(MIN(A1157,inputs!$C$5)-(inputs!$C$4+B1157))*inputs!$B$4)</f>
        <v>29192</v>
      </c>
      <c r="E1157" s="16">
        <f>MAX(0, (calculations!A1157-inputs!$C$5)*inputs!$B$5)</f>
        <v>0</v>
      </c>
      <c r="F1157" s="19">
        <f>MAX(0,inputs!$B$13*(MIN(calculations!A1157,inputs!$C$14)-inputs!$C$13))+MAX(0,inputs!$B$14*(calculations!A1157-inputs!$C$14))</f>
        <v>6299.85</v>
      </c>
      <c r="G1157" s="22">
        <f>MAX(MIN((calculations!A1157-inputs!$B$21)/10000,100%),0) * inputs!$B$18</f>
        <v>2636.4</v>
      </c>
      <c r="H1157" s="24">
        <f>MIN(inputs!$B$32,A1157)</f>
        <v>20000</v>
      </c>
      <c r="I1157" s="24">
        <f>inputs!$B$29*(1+inputs!$B$33)-MAX(0,inputs!$B$31*(H1157-inputs!$B$30))</f>
        <v>46486.999999999993</v>
      </c>
      <c r="J1157" s="19">
        <f>$H1157+(INT(COLUMN(J$1)/2) - 5) * ($A1157-$H1157)/9</f>
        <v>20000</v>
      </c>
      <c r="K1157" s="24">
        <f>MAX(0,I1157*(1+inputs!$B$33)-MAX(0,inputs!$B$31*(J1157-inputs!$B$30)))</f>
        <v>47184.304999999986</v>
      </c>
      <c r="L1157" s="19">
        <f>$H1157+(INT(COLUMN(L$1)/2) - 5) * ($A1157-$H1157)/9</f>
        <v>30611.111111111109</v>
      </c>
      <c r="M1157" s="24">
        <f>MAX(0,K1157*(1+inputs!$B$33)-MAX(0,inputs!$B$31*(L1157-inputs!$B$30)))</f>
        <v>46953.629574999977</v>
      </c>
      <c r="N1157" s="19">
        <f>$H1157+(INT(COLUMN(N$1)/2) - 5) * ($A1157-$H1157)/9</f>
        <v>41222.222222222219</v>
      </c>
      <c r="O1157" s="24">
        <f>MAX(0,M1157*(1+inputs!$B$33)-MAX(0,inputs!$B$31*(N1157-inputs!$B$30)))</f>
        <v>45764.494018624973</v>
      </c>
      <c r="P1157" s="19">
        <f>$H1157+(INT(COLUMN(P$1)/2) - 5) * ($A1157-$H1157)/9</f>
        <v>51833.333333333328</v>
      </c>
      <c r="Q1157" s="24">
        <f>MAX(0,O1157*(1+inputs!$B$33)-MAX(0,inputs!$B$31*(P1157-inputs!$B$30)))</f>
        <v>43602.521428904343</v>
      </c>
      <c r="R1157" s="19">
        <f>$H1157+(INT(COLUMN(R$1)/2) - 5) * ($A1157-$H1157)/9</f>
        <v>62444.444444444445</v>
      </c>
      <c r="S1157" s="24">
        <f>MAX(0,Q1157*(1+inputs!$B$33)-MAX(0,inputs!$B$31*(R1157-inputs!$B$30)))</f>
        <v>40453.119250337899</v>
      </c>
      <c r="T1157" s="19">
        <f>$H1157+(INT(COLUMN(T$1)/2) - 5) * ($A1157-$H1157)/9</f>
        <v>73055.555555555562</v>
      </c>
      <c r="U1157" s="24">
        <f>MAX(0,S1157*(1+inputs!$B$33)-MAX(0,inputs!$B$31*(T1157-inputs!$B$30)))</f>
        <v>36301.476039092959</v>
      </c>
      <c r="V1157" s="19">
        <f>$H1157+(INT(COLUMN(V$1)/2) - 5) * ($A1157-$H1157)/9</f>
        <v>83666.666666666657</v>
      </c>
      <c r="W1157" s="24">
        <f>MAX(0,U1157*(1+inputs!$B$33)-MAX(0,inputs!$B$31*(V1157-inputs!$B$30)))</f>
        <v>31132.558179679352</v>
      </c>
      <c r="X1157" s="19">
        <f>$H1157+(INT(COLUMN(X$1)/2) - 5) * ($A1157-$H1157)/9</f>
        <v>94277.777777777781</v>
      </c>
      <c r="Y1157" s="24">
        <f>MAX(0,W1157*(1+inputs!$B$33)-MAX(0,inputs!$B$31*(X1157-inputs!$B$30)))</f>
        <v>24931.106552374542</v>
      </c>
      <c r="Z1157" s="19">
        <f>IF(inputs!$B$27="YES",MAX(0,inputs!$B$31*(X1157-inputs!$B$30)),0)</f>
        <v>0</v>
      </c>
      <c r="AA1157" s="3">
        <f t="shared" si="77"/>
        <v>45668.25</v>
      </c>
      <c r="AB1157" s="1">
        <f t="shared" si="78"/>
        <v>0.62</v>
      </c>
      <c r="AC1157" s="8">
        <f t="shared" si="75"/>
        <v>69831.75</v>
      </c>
    </row>
    <row r="1158" spans="1:29" x14ac:dyDescent="0.2">
      <c r="A1158" s="11">
        <f t="shared" si="76"/>
        <v>115600</v>
      </c>
      <c r="B1158" s="15">
        <f>inputs!$C$3-MAX(0,MIN((calculations!A1158-inputs!$B$8)*0.5,inputs!$C$3))+IF(AND(inputs!$B$23="YES",A1158&lt;=inputs!$B$25),inputs!$B$24,0)</f>
        <v>4770</v>
      </c>
      <c r="C1158" s="15">
        <f>MAX(0,MIN(A1158-B1158,inputs!$C$4)*inputs!$B$3)</f>
        <v>7540</v>
      </c>
      <c r="D1158" s="16">
        <f>MAX(0,(MIN(A1158,inputs!$C$5)-(inputs!$C$4+B1158))*inputs!$B$4)</f>
        <v>29252</v>
      </c>
      <c r="E1158" s="16">
        <f>MAX(0, (calculations!A1158-inputs!$C$5)*inputs!$B$5)</f>
        <v>0</v>
      </c>
      <c r="F1158" s="19">
        <f>MAX(0,inputs!$B$13*(MIN(calculations!A1158,inputs!$C$14)-inputs!$C$13))+MAX(0,inputs!$B$14*(calculations!A1158-inputs!$C$14))</f>
        <v>6301.85</v>
      </c>
      <c r="G1158" s="22">
        <f>MAX(MIN((calculations!A1158-inputs!$B$21)/10000,100%),0) * inputs!$B$18</f>
        <v>2636.4</v>
      </c>
      <c r="H1158" s="24">
        <f>MIN(inputs!$B$32,A1158)</f>
        <v>20000</v>
      </c>
      <c r="I1158" s="24">
        <f>inputs!$B$29*(1+inputs!$B$33)-MAX(0,inputs!$B$31*(H1158-inputs!$B$30))</f>
        <v>46486.999999999993</v>
      </c>
      <c r="J1158" s="19">
        <f>$H1158+(INT(COLUMN(J$1)/2) - 5) * ($A1158-$H1158)/9</f>
        <v>20000</v>
      </c>
      <c r="K1158" s="24">
        <f>MAX(0,I1158*(1+inputs!$B$33)-MAX(0,inputs!$B$31*(J1158-inputs!$B$30)))</f>
        <v>47184.304999999986</v>
      </c>
      <c r="L1158" s="19">
        <f>$H1158+(INT(COLUMN(L$1)/2) - 5) * ($A1158-$H1158)/9</f>
        <v>30622.222222222223</v>
      </c>
      <c r="M1158" s="24">
        <f>MAX(0,K1158*(1+inputs!$B$33)-MAX(0,inputs!$B$31*(L1158-inputs!$B$30)))</f>
        <v>46952.629574999977</v>
      </c>
      <c r="N1158" s="19">
        <f>$H1158+(INT(COLUMN(N$1)/2) - 5) * ($A1158-$H1158)/9</f>
        <v>41244.444444444445</v>
      </c>
      <c r="O1158" s="24">
        <f>MAX(0,M1158*(1+inputs!$B$33)-MAX(0,inputs!$B$31*(N1158-inputs!$B$30)))</f>
        <v>45761.479018624967</v>
      </c>
      <c r="P1158" s="19">
        <f>$H1158+(INT(COLUMN(P$1)/2) - 5) * ($A1158-$H1158)/9</f>
        <v>51866.666666666672</v>
      </c>
      <c r="Q1158" s="24">
        <f>MAX(0,O1158*(1+inputs!$B$33)-MAX(0,inputs!$B$31*(P1158-inputs!$B$30)))</f>
        <v>43596.461203904335</v>
      </c>
      <c r="R1158" s="19">
        <f>$H1158+(INT(COLUMN(R$1)/2) - 5) * ($A1158-$H1158)/9</f>
        <v>62488.888888888891</v>
      </c>
      <c r="S1158" s="24">
        <f>MAX(0,Q1158*(1+inputs!$B$33)-MAX(0,inputs!$B$31*(R1158-inputs!$B$30)))</f>
        <v>40442.968121962891</v>
      </c>
      <c r="T1158" s="19">
        <f>$H1158+(INT(COLUMN(T$1)/2) - 5) * ($A1158-$H1158)/9</f>
        <v>73111.111111111109</v>
      </c>
      <c r="U1158" s="24">
        <f>MAX(0,S1158*(1+inputs!$B$33)-MAX(0,inputs!$B$31*(T1158-inputs!$B$30)))</f>
        <v>36286.172643792328</v>
      </c>
      <c r="V1158" s="19">
        <f>$H1158+(INT(COLUMN(V$1)/2) - 5) * ($A1158-$H1158)/9</f>
        <v>83733.333333333343</v>
      </c>
      <c r="W1158" s="24">
        <f>MAX(0,U1158*(1+inputs!$B$33)-MAX(0,inputs!$B$31*(V1158-inputs!$B$30)))</f>
        <v>31111.025233449211</v>
      </c>
      <c r="X1158" s="19">
        <f>$H1158+(INT(COLUMN(X$1)/2) - 5) * ($A1158-$H1158)/9</f>
        <v>94355.555555555562</v>
      </c>
      <c r="Y1158" s="24">
        <f>MAX(0,W1158*(1+inputs!$B$33)-MAX(0,inputs!$B$31*(X1158-inputs!$B$30)))</f>
        <v>24902.250611950942</v>
      </c>
      <c r="Z1158" s="19">
        <f>IF(inputs!$B$27="YES",MAX(0,inputs!$B$31*(X1158-inputs!$B$30)),0)</f>
        <v>0</v>
      </c>
      <c r="AA1158" s="3">
        <f t="shared" si="77"/>
        <v>45730.25</v>
      </c>
      <c r="AB1158" s="1">
        <f t="shared" si="78"/>
        <v>0.62</v>
      </c>
      <c r="AC1158" s="8">
        <f t="shared" si="75"/>
        <v>69869.75</v>
      </c>
    </row>
    <row r="1159" spans="1:29" x14ac:dyDescent="0.2">
      <c r="A1159" s="11">
        <f t="shared" si="76"/>
        <v>115700</v>
      </c>
      <c r="B1159" s="15">
        <f>inputs!$C$3-MAX(0,MIN((calculations!A1159-inputs!$B$8)*0.5,inputs!$C$3))+IF(AND(inputs!$B$23="YES",A1159&lt;=inputs!$B$25),inputs!$B$24,0)</f>
        <v>4720</v>
      </c>
      <c r="C1159" s="15">
        <f>MAX(0,MIN(A1159-B1159,inputs!$C$4)*inputs!$B$3)</f>
        <v>7540</v>
      </c>
      <c r="D1159" s="16">
        <f>MAX(0,(MIN(A1159,inputs!$C$5)-(inputs!$C$4+B1159))*inputs!$B$4)</f>
        <v>29312</v>
      </c>
      <c r="E1159" s="16">
        <f>MAX(0, (calculations!A1159-inputs!$C$5)*inputs!$B$5)</f>
        <v>0</v>
      </c>
      <c r="F1159" s="19">
        <f>MAX(0,inputs!$B$13*(MIN(calculations!A1159,inputs!$C$14)-inputs!$C$13))+MAX(0,inputs!$B$14*(calculations!A1159-inputs!$C$14))</f>
        <v>6303.85</v>
      </c>
      <c r="G1159" s="22">
        <f>MAX(MIN((calculations!A1159-inputs!$B$21)/10000,100%),0) * inputs!$B$18</f>
        <v>2636.4</v>
      </c>
      <c r="H1159" s="24">
        <f>MIN(inputs!$B$32,A1159)</f>
        <v>20000</v>
      </c>
      <c r="I1159" s="24">
        <f>inputs!$B$29*(1+inputs!$B$33)-MAX(0,inputs!$B$31*(H1159-inputs!$B$30))</f>
        <v>46486.999999999993</v>
      </c>
      <c r="J1159" s="19">
        <f>$H1159+(INT(COLUMN(J$1)/2) - 5) * ($A1159-$H1159)/9</f>
        <v>20000</v>
      </c>
      <c r="K1159" s="24">
        <f>MAX(0,I1159*(1+inputs!$B$33)-MAX(0,inputs!$B$31*(J1159-inputs!$B$30)))</f>
        <v>47184.304999999986</v>
      </c>
      <c r="L1159" s="19">
        <f>$H1159+(INT(COLUMN(L$1)/2) - 5) * ($A1159-$H1159)/9</f>
        <v>30633.333333333336</v>
      </c>
      <c r="M1159" s="24">
        <f>MAX(0,K1159*(1+inputs!$B$33)-MAX(0,inputs!$B$31*(L1159-inputs!$B$30)))</f>
        <v>46951.629574999977</v>
      </c>
      <c r="N1159" s="19">
        <f>$H1159+(INT(COLUMN(N$1)/2) - 5) * ($A1159-$H1159)/9</f>
        <v>41266.666666666672</v>
      </c>
      <c r="O1159" s="24">
        <f>MAX(0,M1159*(1+inputs!$B$33)-MAX(0,inputs!$B$31*(N1159-inputs!$B$30)))</f>
        <v>45758.464018624967</v>
      </c>
      <c r="P1159" s="19">
        <f>$H1159+(INT(COLUMN(P$1)/2) - 5) * ($A1159-$H1159)/9</f>
        <v>51900</v>
      </c>
      <c r="Q1159" s="24">
        <f>MAX(0,O1159*(1+inputs!$B$33)-MAX(0,inputs!$B$31*(P1159-inputs!$B$30)))</f>
        <v>43590.400978904334</v>
      </c>
      <c r="R1159" s="19">
        <f>$H1159+(INT(COLUMN(R$1)/2) - 5) * ($A1159-$H1159)/9</f>
        <v>62533.333333333336</v>
      </c>
      <c r="S1159" s="24">
        <f>MAX(0,Q1159*(1+inputs!$B$33)-MAX(0,inputs!$B$31*(R1159-inputs!$B$30)))</f>
        <v>40432.81699358789</v>
      </c>
      <c r="T1159" s="19">
        <f>$H1159+(INT(COLUMN(T$1)/2) - 5) * ($A1159-$H1159)/9</f>
        <v>73166.666666666657</v>
      </c>
      <c r="U1159" s="24">
        <f>MAX(0,S1159*(1+inputs!$B$33)-MAX(0,inputs!$B$31*(T1159-inputs!$B$30)))</f>
        <v>36270.869248491712</v>
      </c>
      <c r="V1159" s="19">
        <f>$H1159+(INT(COLUMN(V$1)/2) - 5) * ($A1159-$H1159)/9</f>
        <v>83800</v>
      </c>
      <c r="W1159" s="24">
        <f>MAX(0,U1159*(1+inputs!$B$33)-MAX(0,inputs!$B$31*(V1159-inputs!$B$30)))</f>
        <v>31089.492287219084</v>
      </c>
      <c r="X1159" s="19">
        <f>$H1159+(INT(COLUMN(X$1)/2) - 5) * ($A1159-$H1159)/9</f>
        <v>94433.333333333328</v>
      </c>
      <c r="Y1159" s="24">
        <f>MAX(0,W1159*(1+inputs!$B$33)-MAX(0,inputs!$B$31*(X1159-inputs!$B$30)))</f>
        <v>24873.394671527367</v>
      </c>
      <c r="Z1159" s="19">
        <f>IF(inputs!$B$27="YES",MAX(0,inputs!$B$31*(X1159-inputs!$B$30)),0)</f>
        <v>0</v>
      </c>
      <c r="AA1159" s="3">
        <f t="shared" si="77"/>
        <v>45792.25</v>
      </c>
      <c r="AB1159" s="1">
        <f t="shared" si="78"/>
        <v>0.62</v>
      </c>
      <c r="AC1159" s="8">
        <f t="shared" si="75"/>
        <v>69907.75</v>
      </c>
    </row>
    <row r="1160" spans="1:29" x14ac:dyDescent="0.2">
      <c r="A1160" s="11">
        <f t="shared" si="76"/>
        <v>115800</v>
      </c>
      <c r="B1160" s="15">
        <f>inputs!$C$3-MAX(0,MIN((calculations!A1160-inputs!$B$8)*0.5,inputs!$C$3))+IF(AND(inputs!$B$23="YES",A1160&lt;=inputs!$B$25),inputs!$B$24,0)</f>
        <v>4670</v>
      </c>
      <c r="C1160" s="15">
        <f>MAX(0,MIN(A1160-B1160,inputs!$C$4)*inputs!$B$3)</f>
        <v>7540</v>
      </c>
      <c r="D1160" s="16">
        <f>MAX(0,(MIN(A1160,inputs!$C$5)-(inputs!$C$4+B1160))*inputs!$B$4)</f>
        <v>29372</v>
      </c>
      <c r="E1160" s="16">
        <f>MAX(0, (calculations!A1160-inputs!$C$5)*inputs!$B$5)</f>
        <v>0</v>
      </c>
      <c r="F1160" s="19">
        <f>MAX(0,inputs!$B$13*(MIN(calculations!A1160,inputs!$C$14)-inputs!$C$13))+MAX(0,inputs!$B$14*(calculations!A1160-inputs!$C$14))</f>
        <v>6305.85</v>
      </c>
      <c r="G1160" s="22">
        <f>MAX(MIN((calculations!A1160-inputs!$B$21)/10000,100%),0) * inputs!$B$18</f>
        <v>2636.4</v>
      </c>
      <c r="H1160" s="24">
        <f>MIN(inputs!$B$32,A1160)</f>
        <v>20000</v>
      </c>
      <c r="I1160" s="24">
        <f>inputs!$B$29*(1+inputs!$B$33)-MAX(0,inputs!$B$31*(H1160-inputs!$B$30))</f>
        <v>46486.999999999993</v>
      </c>
      <c r="J1160" s="19">
        <f>$H1160+(INT(COLUMN(J$1)/2) - 5) * ($A1160-$H1160)/9</f>
        <v>20000</v>
      </c>
      <c r="K1160" s="24">
        <f>MAX(0,I1160*(1+inputs!$B$33)-MAX(0,inputs!$B$31*(J1160-inputs!$B$30)))</f>
        <v>47184.304999999986</v>
      </c>
      <c r="L1160" s="19">
        <f>$H1160+(INT(COLUMN(L$1)/2) - 5) * ($A1160-$H1160)/9</f>
        <v>30644.444444444445</v>
      </c>
      <c r="M1160" s="24">
        <f>MAX(0,K1160*(1+inputs!$B$33)-MAX(0,inputs!$B$31*(L1160-inputs!$B$30)))</f>
        <v>46950.629574999977</v>
      </c>
      <c r="N1160" s="19">
        <f>$H1160+(INT(COLUMN(N$1)/2) - 5) * ($A1160-$H1160)/9</f>
        <v>41288.888888888891</v>
      </c>
      <c r="O1160" s="24">
        <f>MAX(0,M1160*(1+inputs!$B$33)-MAX(0,inputs!$B$31*(N1160-inputs!$B$30)))</f>
        <v>45755.449018624968</v>
      </c>
      <c r="P1160" s="19">
        <f>$H1160+(INT(COLUMN(P$1)/2) - 5) * ($A1160-$H1160)/9</f>
        <v>51933.333333333328</v>
      </c>
      <c r="Q1160" s="24">
        <f>MAX(0,O1160*(1+inputs!$B$33)-MAX(0,inputs!$B$31*(P1160-inputs!$B$30)))</f>
        <v>43584.340753904333</v>
      </c>
      <c r="R1160" s="19">
        <f>$H1160+(INT(COLUMN(R$1)/2) - 5) * ($A1160-$H1160)/9</f>
        <v>62577.777777777781</v>
      </c>
      <c r="S1160" s="24">
        <f>MAX(0,Q1160*(1+inputs!$B$33)-MAX(0,inputs!$B$31*(R1160-inputs!$B$30)))</f>
        <v>40422.66586521289</v>
      </c>
      <c r="T1160" s="19">
        <f>$H1160+(INT(COLUMN(T$1)/2) - 5) * ($A1160-$H1160)/9</f>
        <v>73222.222222222219</v>
      </c>
      <c r="U1160" s="24">
        <f>MAX(0,S1160*(1+inputs!$B$33)-MAX(0,inputs!$B$31*(T1160-inputs!$B$30)))</f>
        <v>36255.565853191074</v>
      </c>
      <c r="V1160" s="19">
        <f>$H1160+(INT(COLUMN(V$1)/2) - 5) * ($A1160-$H1160)/9</f>
        <v>83866.666666666657</v>
      </c>
      <c r="W1160" s="24">
        <f>MAX(0,U1160*(1+inputs!$B$33)-MAX(0,inputs!$B$31*(V1160-inputs!$B$30)))</f>
        <v>31067.959340988938</v>
      </c>
      <c r="X1160" s="19">
        <f>$H1160+(INT(COLUMN(X$1)/2) - 5) * ($A1160-$H1160)/9</f>
        <v>94511.111111111109</v>
      </c>
      <c r="Y1160" s="24">
        <f>MAX(0,W1160*(1+inputs!$B$33)-MAX(0,inputs!$B$31*(X1160-inputs!$B$30)))</f>
        <v>24844.53873110377</v>
      </c>
      <c r="Z1160" s="19">
        <f>IF(inputs!$B$27="YES",MAX(0,inputs!$B$31*(X1160-inputs!$B$30)),0)</f>
        <v>0</v>
      </c>
      <c r="AA1160" s="3">
        <f t="shared" si="77"/>
        <v>45854.25</v>
      </c>
      <c r="AB1160" s="1">
        <f t="shared" si="78"/>
        <v>0.62</v>
      </c>
      <c r="AC1160" s="8">
        <f t="shared" si="75"/>
        <v>69945.75</v>
      </c>
    </row>
    <row r="1161" spans="1:29" x14ac:dyDescent="0.2">
      <c r="A1161" s="11">
        <f t="shared" si="76"/>
        <v>115900</v>
      </c>
      <c r="B1161" s="15">
        <f>inputs!$C$3-MAX(0,MIN((calculations!A1161-inputs!$B$8)*0.5,inputs!$C$3))+IF(AND(inputs!$B$23="YES",A1161&lt;=inputs!$B$25),inputs!$B$24,0)</f>
        <v>4620</v>
      </c>
      <c r="C1161" s="15">
        <f>MAX(0,MIN(A1161-B1161,inputs!$C$4)*inputs!$B$3)</f>
        <v>7540</v>
      </c>
      <c r="D1161" s="16">
        <f>MAX(0,(MIN(A1161,inputs!$C$5)-(inputs!$C$4+B1161))*inputs!$B$4)</f>
        <v>29432</v>
      </c>
      <c r="E1161" s="16">
        <f>MAX(0, (calculations!A1161-inputs!$C$5)*inputs!$B$5)</f>
        <v>0</v>
      </c>
      <c r="F1161" s="19">
        <f>MAX(0,inputs!$B$13*(MIN(calculations!A1161,inputs!$C$14)-inputs!$C$13))+MAX(0,inputs!$B$14*(calculations!A1161-inputs!$C$14))</f>
        <v>6307.85</v>
      </c>
      <c r="G1161" s="22">
        <f>MAX(MIN((calculations!A1161-inputs!$B$21)/10000,100%),0) * inputs!$B$18</f>
        <v>2636.4</v>
      </c>
      <c r="H1161" s="24">
        <f>MIN(inputs!$B$32,A1161)</f>
        <v>20000</v>
      </c>
      <c r="I1161" s="24">
        <f>inputs!$B$29*(1+inputs!$B$33)-MAX(0,inputs!$B$31*(H1161-inputs!$B$30))</f>
        <v>46486.999999999993</v>
      </c>
      <c r="J1161" s="19">
        <f>$H1161+(INT(COLUMN(J$1)/2) - 5) * ($A1161-$H1161)/9</f>
        <v>20000</v>
      </c>
      <c r="K1161" s="24">
        <f>MAX(0,I1161*(1+inputs!$B$33)-MAX(0,inputs!$B$31*(J1161-inputs!$B$30)))</f>
        <v>47184.304999999986</v>
      </c>
      <c r="L1161" s="19">
        <f>$H1161+(INT(COLUMN(L$1)/2) - 5) * ($A1161-$H1161)/9</f>
        <v>30655.555555555555</v>
      </c>
      <c r="M1161" s="24">
        <f>MAX(0,K1161*(1+inputs!$B$33)-MAX(0,inputs!$B$31*(L1161-inputs!$B$30)))</f>
        <v>46949.629574999977</v>
      </c>
      <c r="N1161" s="19">
        <f>$H1161+(INT(COLUMN(N$1)/2) - 5) * ($A1161-$H1161)/9</f>
        <v>41311.111111111109</v>
      </c>
      <c r="O1161" s="24">
        <f>MAX(0,M1161*(1+inputs!$B$33)-MAX(0,inputs!$B$31*(N1161-inputs!$B$30)))</f>
        <v>45752.434018624968</v>
      </c>
      <c r="P1161" s="19">
        <f>$H1161+(INT(COLUMN(P$1)/2) - 5) * ($A1161-$H1161)/9</f>
        <v>51966.666666666672</v>
      </c>
      <c r="Q1161" s="24">
        <f>MAX(0,O1161*(1+inputs!$B$33)-MAX(0,inputs!$B$31*(P1161-inputs!$B$30)))</f>
        <v>43578.280528904339</v>
      </c>
      <c r="R1161" s="19">
        <f>$H1161+(INT(COLUMN(R$1)/2) - 5) * ($A1161-$H1161)/9</f>
        <v>62622.222222222219</v>
      </c>
      <c r="S1161" s="24">
        <f>MAX(0,Q1161*(1+inputs!$B$33)-MAX(0,inputs!$B$31*(R1161-inputs!$B$30)))</f>
        <v>40412.514736837897</v>
      </c>
      <c r="T1161" s="19">
        <f>$H1161+(INT(COLUMN(T$1)/2) - 5) * ($A1161-$H1161)/9</f>
        <v>73277.777777777781</v>
      </c>
      <c r="U1161" s="24">
        <f>MAX(0,S1161*(1+inputs!$B$33)-MAX(0,inputs!$B$31*(T1161-inputs!$B$30)))</f>
        <v>36240.262457890458</v>
      </c>
      <c r="V1161" s="19">
        <f>$H1161+(INT(COLUMN(V$1)/2) - 5) * ($A1161-$H1161)/9</f>
        <v>83933.333333333343</v>
      </c>
      <c r="W1161" s="24">
        <f>MAX(0,U1161*(1+inputs!$B$33)-MAX(0,inputs!$B$31*(V1161-inputs!$B$30)))</f>
        <v>31046.426394758812</v>
      </c>
      <c r="X1161" s="19">
        <f>$H1161+(INT(COLUMN(X$1)/2) - 5) * ($A1161-$H1161)/9</f>
        <v>94588.888888888891</v>
      </c>
      <c r="Y1161" s="24">
        <f>MAX(0,W1161*(1+inputs!$B$33)-MAX(0,inputs!$B$31*(X1161-inputs!$B$30)))</f>
        <v>24815.682790680192</v>
      </c>
      <c r="Z1161" s="19">
        <f>IF(inputs!$B$27="YES",MAX(0,inputs!$B$31*(X1161-inputs!$B$30)),0)</f>
        <v>0</v>
      </c>
      <c r="AA1161" s="3">
        <f t="shared" si="77"/>
        <v>45916.25</v>
      </c>
      <c r="AB1161" s="1">
        <f t="shared" si="78"/>
        <v>0.62</v>
      </c>
      <c r="AC1161" s="8">
        <f t="shared" si="75"/>
        <v>69983.75</v>
      </c>
    </row>
    <row r="1162" spans="1:29" x14ac:dyDescent="0.2">
      <c r="A1162" s="11">
        <f t="shared" si="76"/>
        <v>116000</v>
      </c>
      <c r="B1162" s="15">
        <f>inputs!$C$3-MAX(0,MIN((calculations!A1162-inputs!$B$8)*0.5,inputs!$C$3))+IF(AND(inputs!$B$23="YES",A1162&lt;=inputs!$B$25),inputs!$B$24,0)</f>
        <v>4570</v>
      </c>
      <c r="C1162" s="15">
        <f>MAX(0,MIN(A1162-B1162,inputs!$C$4)*inputs!$B$3)</f>
        <v>7540</v>
      </c>
      <c r="D1162" s="16">
        <f>MAX(0,(MIN(A1162,inputs!$C$5)-(inputs!$C$4+B1162))*inputs!$B$4)</f>
        <v>29492</v>
      </c>
      <c r="E1162" s="16">
        <f>MAX(0, (calculations!A1162-inputs!$C$5)*inputs!$B$5)</f>
        <v>0</v>
      </c>
      <c r="F1162" s="19">
        <f>MAX(0,inputs!$B$13*(MIN(calculations!A1162,inputs!$C$14)-inputs!$C$13))+MAX(0,inputs!$B$14*(calculations!A1162-inputs!$C$14))</f>
        <v>6309.85</v>
      </c>
      <c r="G1162" s="22">
        <f>MAX(MIN((calculations!A1162-inputs!$B$21)/10000,100%),0) * inputs!$B$18</f>
        <v>2636.4</v>
      </c>
      <c r="H1162" s="24">
        <f>MIN(inputs!$B$32,A1162)</f>
        <v>20000</v>
      </c>
      <c r="I1162" s="24">
        <f>inputs!$B$29*(1+inputs!$B$33)-MAX(0,inputs!$B$31*(H1162-inputs!$B$30))</f>
        <v>46486.999999999993</v>
      </c>
      <c r="J1162" s="19">
        <f>$H1162+(INT(COLUMN(J$1)/2) - 5) * ($A1162-$H1162)/9</f>
        <v>20000</v>
      </c>
      <c r="K1162" s="24">
        <f>MAX(0,I1162*(1+inputs!$B$33)-MAX(0,inputs!$B$31*(J1162-inputs!$B$30)))</f>
        <v>47184.304999999986</v>
      </c>
      <c r="L1162" s="19">
        <f>$H1162+(INT(COLUMN(L$1)/2) - 5) * ($A1162-$H1162)/9</f>
        <v>30666.666666666664</v>
      </c>
      <c r="M1162" s="24">
        <f>MAX(0,K1162*(1+inputs!$B$33)-MAX(0,inputs!$B$31*(L1162-inputs!$B$30)))</f>
        <v>46948.629574999977</v>
      </c>
      <c r="N1162" s="19">
        <f>$H1162+(INT(COLUMN(N$1)/2) - 5) * ($A1162-$H1162)/9</f>
        <v>41333.333333333328</v>
      </c>
      <c r="O1162" s="24">
        <f>MAX(0,M1162*(1+inputs!$B$33)-MAX(0,inputs!$B$31*(N1162-inputs!$B$30)))</f>
        <v>45749.419018624969</v>
      </c>
      <c r="P1162" s="19">
        <f>$H1162+(INT(COLUMN(P$1)/2) - 5) * ($A1162-$H1162)/9</f>
        <v>52000</v>
      </c>
      <c r="Q1162" s="24">
        <f>MAX(0,O1162*(1+inputs!$B$33)-MAX(0,inputs!$B$31*(P1162-inputs!$B$30)))</f>
        <v>43572.220303904338</v>
      </c>
      <c r="R1162" s="19">
        <f>$H1162+(INT(COLUMN(R$1)/2) - 5) * ($A1162-$H1162)/9</f>
        <v>62666.666666666664</v>
      </c>
      <c r="S1162" s="24">
        <f>MAX(0,Q1162*(1+inputs!$B$33)-MAX(0,inputs!$B$31*(R1162-inputs!$B$30)))</f>
        <v>40402.363608462896</v>
      </c>
      <c r="T1162" s="19">
        <f>$H1162+(INT(COLUMN(T$1)/2) - 5) * ($A1162-$H1162)/9</f>
        <v>73333.333333333343</v>
      </c>
      <c r="U1162" s="24">
        <f>MAX(0,S1162*(1+inputs!$B$33)-MAX(0,inputs!$B$31*(T1162-inputs!$B$30)))</f>
        <v>36224.959062589835</v>
      </c>
      <c r="V1162" s="19">
        <f>$H1162+(INT(COLUMN(V$1)/2) - 5) * ($A1162-$H1162)/9</f>
        <v>84000</v>
      </c>
      <c r="W1162" s="24">
        <f>MAX(0,U1162*(1+inputs!$B$33)-MAX(0,inputs!$B$31*(V1162-inputs!$B$30)))</f>
        <v>31024.893448528677</v>
      </c>
      <c r="X1162" s="19">
        <f>$H1162+(INT(COLUMN(X$1)/2) - 5) * ($A1162-$H1162)/9</f>
        <v>94666.666666666672</v>
      </c>
      <c r="Y1162" s="24">
        <f>MAX(0,W1162*(1+inputs!$B$33)-MAX(0,inputs!$B$31*(X1162-inputs!$B$30)))</f>
        <v>24786.826850256606</v>
      </c>
      <c r="Z1162" s="19">
        <f>IF(inputs!$B$27="YES",MAX(0,inputs!$B$31*(X1162-inputs!$B$30)),0)</f>
        <v>0</v>
      </c>
      <c r="AA1162" s="3">
        <f t="shared" si="77"/>
        <v>45978.25</v>
      </c>
      <c r="AB1162" s="1">
        <f t="shared" si="78"/>
        <v>0.62</v>
      </c>
      <c r="AC1162" s="8">
        <f t="shared" si="75"/>
        <v>70021.75</v>
      </c>
    </row>
    <row r="1163" spans="1:29" x14ac:dyDescent="0.2">
      <c r="A1163" s="11">
        <f t="shared" si="76"/>
        <v>116100</v>
      </c>
      <c r="B1163" s="15">
        <f>inputs!$C$3-MAX(0,MIN((calculations!A1163-inputs!$B$8)*0.5,inputs!$C$3))+IF(AND(inputs!$B$23="YES",A1163&lt;=inputs!$B$25),inputs!$B$24,0)</f>
        <v>4520</v>
      </c>
      <c r="C1163" s="15">
        <f>MAX(0,MIN(A1163-B1163,inputs!$C$4)*inputs!$B$3)</f>
        <v>7540</v>
      </c>
      <c r="D1163" s="16">
        <f>MAX(0,(MIN(A1163,inputs!$C$5)-(inputs!$C$4+B1163))*inputs!$B$4)</f>
        <v>29552</v>
      </c>
      <c r="E1163" s="16">
        <f>MAX(0, (calculations!A1163-inputs!$C$5)*inputs!$B$5)</f>
        <v>0</v>
      </c>
      <c r="F1163" s="19">
        <f>MAX(0,inputs!$B$13*(MIN(calculations!A1163,inputs!$C$14)-inputs!$C$13))+MAX(0,inputs!$B$14*(calculations!A1163-inputs!$C$14))</f>
        <v>6311.85</v>
      </c>
      <c r="G1163" s="22">
        <f>MAX(MIN((calculations!A1163-inputs!$B$21)/10000,100%),0) * inputs!$B$18</f>
        <v>2636.4</v>
      </c>
      <c r="H1163" s="24">
        <f>MIN(inputs!$B$32,A1163)</f>
        <v>20000</v>
      </c>
      <c r="I1163" s="24">
        <f>inputs!$B$29*(1+inputs!$B$33)-MAX(0,inputs!$B$31*(H1163-inputs!$B$30))</f>
        <v>46486.999999999993</v>
      </c>
      <c r="J1163" s="19">
        <f>$H1163+(INT(COLUMN(J$1)/2) - 5) * ($A1163-$H1163)/9</f>
        <v>20000</v>
      </c>
      <c r="K1163" s="24">
        <f>MAX(0,I1163*(1+inputs!$B$33)-MAX(0,inputs!$B$31*(J1163-inputs!$B$30)))</f>
        <v>47184.304999999986</v>
      </c>
      <c r="L1163" s="19">
        <f>$H1163+(INT(COLUMN(L$1)/2) - 5) * ($A1163-$H1163)/9</f>
        <v>30677.777777777777</v>
      </c>
      <c r="M1163" s="24">
        <f>MAX(0,K1163*(1+inputs!$B$33)-MAX(0,inputs!$B$31*(L1163-inputs!$B$30)))</f>
        <v>46947.629574999977</v>
      </c>
      <c r="N1163" s="19">
        <f>$H1163+(INT(COLUMN(N$1)/2) - 5) * ($A1163-$H1163)/9</f>
        <v>41355.555555555555</v>
      </c>
      <c r="O1163" s="24">
        <f>MAX(0,M1163*(1+inputs!$B$33)-MAX(0,inputs!$B$31*(N1163-inputs!$B$30)))</f>
        <v>45746.404018624969</v>
      </c>
      <c r="P1163" s="19">
        <f>$H1163+(INT(COLUMN(P$1)/2) - 5) * ($A1163-$H1163)/9</f>
        <v>52033.333333333328</v>
      </c>
      <c r="Q1163" s="24">
        <f>MAX(0,O1163*(1+inputs!$B$33)-MAX(0,inputs!$B$31*(P1163-inputs!$B$30)))</f>
        <v>43566.160078904337</v>
      </c>
      <c r="R1163" s="19">
        <f>$H1163+(INT(COLUMN(R$1)/2) - 5) * ($A1163-$H1163)/9</f>
        <v>62711.111111111109</v>
      </c>
      <c r="S1163" s="24">
        <f>MAX(0,Q1163*(1+inputs!$B$33)-MAX(0,inputs!$B$31*(R1163-inputs!$B$30)))</f>
        <v>40392.212480087896</v>
      </c>
      <c r="T1163" s="19">
        <f>$H1163+(INT(COLUMN(T$1)/2) - 5) * ($A1163-$H1163)/9</f>
        <v>73388.888888888891</v>
      </c>
      <c r="U1163" s="24">
        <f>MAX(0,S1163*(1+inputs!$B$33)-MAX(0,inputs!$B$31*(T1163-inputs!$B$30)))</f>
        <v>36209.655667289211</v>
      </c>
      <c r="V1163" s="19">
        <f>$H1163+(INT(COLUMN(V$1)/2) - 5) * ($A1163-$H1163)/9</f>
        <v>84066.666666666657</v>
      </c>
      <c r="W1163" s="24">
        <f>MAX(0,U1163*(1+inputs!$B$33)-MAX(0,inputs!$B$31*(V1163-inputs!$B$30)))</f>
        <v>31003.360502298547</v>
      </c>
      <c r="X1163" s="19">
        <f>$H1163+(INT(COLUMN(X$1)/2) - 5) * ($A1163-$H1163)/9</f>
        <v>94744.444444444438</v>
      </c>
      <c r="Y1163" s="24">
        <f>MAX(0,W1163*(1+inputs!$B$33)-MAX(0,inputs!$B$31*(X1163-inputs!$B$30)))</f>
        <v>24757.970909833024</v>
      </c>
      <c r="Z1163" s="19">
        <f>IF(inputs!$B$27="YES",MAX(0,inputs!$B$31*(X1163-inputs!$B$30)),0)</f>
        <v>0</v>
      </c>
      <c r="AA1163" s="3">
        <f t="shared" si="77"/>
        <v>46040.25</v>
      </c>
      <c r="AB1163" s="1">
        <f t="shared" si="78"/>
        <v>0.62</v>
      </c>
      <c r="AC1163" s="8">
        <f t="shared" si="75"/>
        <v>70059.75</v>
      </c>
    </row>
    <row r="1164" spans="1:29" x14ac:dyDescent="0.2">
      <c r="A1164" s="11">
        <f t="shared" si="76"/>
        <v>116200</v>
      </c>
      <c r="B1164" s="15">
        <f>inputs!$C$3-MAX(0,MIN((calculations!A1164-inputs!$B$8)*0.5,inputs!$C$3))+IF(AND(inputs!$B$23="YES",A1164&lt;=inputs!$B$25),inputs!$B$24,0)</f>
        <v>4470</v>
      </c>
      <c r="C1164" s="15">
        <f>MAX(0,MIN(A1164-B1164,inputs!$C$4)*inputs!$B$3)</f>
        <v>7540</v>
      </c>
      <c r="D1164" s="16">
        <f>MAX(0,(MIN(A1164,inputs!$C$5)-(inputs!$C$4+B1164))*inputs!$B$4)</f>
        <v>29612</v>
      </c>
      <c r="E1164" s="16">
        <f>MAX(0, (calculations!A1164-inputs!$C$5)*inputs!$B$5)</f>
        <v>0</v>
      </c>
      <c r="F1164" s="19">
        <f>MAX(0,inputs!$B$13*(MIN(calculations!A1164,inputs!$C$14)-inputs!$C$13))+MAX(0,inputs!$B$14*(calculations!A1164-inputs!$C$14))</f>
        <v>6313.85</v>
      </c>
      <c r="G1164" s="22">
        <f>MAX(MIN((calculations!A1164-inputs!$B$21)/10000,100%),0) * inputs!$B$18</f>
        <v>2636.4</v>
      </c>
      <c r="H1164" s="24">
        <f>MIN(inputs!$B$32,A1164)</f>
        <v>20000</v>
      </c>
      <c r="I1164" s="24">
        <f>inputs!$B$29*(1+inputs!$B$33)-MAX(0,inputs!$B$31*(H1164-inputs!$B$30))</f>
        <v>46486.999999999993</v>
      </c>
      <c r="J1164" s="19">
        <f>$H1164+(INT(COLUMN(J$1)/2) - 5) * ($A1164-$H1164)/9</f>
        <v>20000</v>
      </c>
      <c r="K1164" s="24">
        <f>MAX(0,I1164*(1+inputs!$B$33)-MAX(0,inputs!$B$31*(J1164-inputs!$B$30)))</f>
        <v>47184.304999999986</v>
      </c>
      <c r="L1164" s="19">
        <f>$H1164+(INT(COLUMN(L$1)/2) - 5) * ($A1164-$H1164)/9</f>
        <v>30688.888888888891</v>
      </c>
      <c r="M1164" s="24">
        <f>MAX(0,K1164*(1+inputs!$B$33)-MAX(0,inputs!$B$31*(L1164-inputs!$B$30)))</f>
        <v>46946.629574999977</v>
      </c>
      <c r="N1164" s="19">
        <f>$H1164+(INT(COLUMN(N$1)/2) - 5) * ($A1164-$H1164)/9</f>
        <v>41377.777777777781</v>
      </c>
      <c r="O1164" s="24">
        <f>MAX(0,M1164*(1+inputs!$B$33)-MAX(0,inputs!$B$31*(N1164-inputs!$B$30)))</f>
        <v>45743.38901862497</v>
      </c>
      <c r="P1164" s="19">
        <f>$H1164+(INT(COLUMN(P$1)/2) - 5) * ($A1164-$H1164)/9</f>
        <v>52066.666666666672</v>
      </c>
      <c r="Q1164" s="24">
        <f>MAX(0,O1164*(1+inputs!$B$33)-MAX(0,inputs!$B$31*(P1164-inputs!$B$30)))</f>
        <v>43560.099853904336</v>
      </c>
      <c r="R1164" s="19">
        <f>$H1164+(INT(COLUMN(R$1)/2) - 5) * ($A1164-$H1164)/9</f>
        <v>62755.555555555555</v>
      </c>
      <c r="S1164" s="24">
        <f>MAX(0,Q1164*(1+inputs!$B$33)-MAX(0,inputs!$B$31*(R1164-inputs!$B$30)))</f>
        <v>40382.061351712895</v>
      </c>
      <c r="T1164" s="19">
        <f>$H1164+(INT(COLUMN(T$1)/2) - 5) * ($A1164-$H1164)/9</f>
        <v>73444.444444444438</v>
      </c>
      <c r="U1164" s="24">
        <f>MAX(0,S1164*(1+inputs!$B$33)-MAX(0,inputs!$B$31*(T1164-inputs!$B$30)))</f>
        <v>36194.35227198858</v>
      </c>
      <c r="V1164" s="19">
        <f>$H1164+(INT(COLUMN(V$1)/2) - 5) * ($A1164-$H1164)/9</f>
        <v>84133.333333333343</v>
      </c>
      <c r="W1164" s="24">
        <f>MAX(0,U1164*(1+inputs!$B$33)-MAX(0,inputs!$B$31*(V1164-inputs!$B$30)))</f>
        <v>30981.827556068405</v>
      </c>
      <c r="X1164" s="19">
        <f>$H1164+(INT(COLUMN(X$1)/2) - 5) * ($A1164-$H1164)/9</f>
        <v>94822.222222222219</v>
      </c>
      <c r="Y1164" s="24">
        <f>MAX(0,W1164*(1+inputs!$B$33)-MAX(0,inputs!$B$31*(X1164-inputs!$B$30)))</f>
        <v>24729.114969409431</v>
      </c>
      <c r="Z1164" s="19">
        <f>IF(inputs!$B$27="YES",MAX(0,inputs!$B$31*(X1164-inputs!$B$30)),0)</f>
        <v>0</v>
      </c>
      <c r="AA1164" s="3">
        <f t="shared" si="77"/>
        <v>46102.25</v>
      </c>
      <c r="AB1164" s="1">
        <f t="shared" si="78"/>
        <v>0.62</v>
      </c>
      <c r="AC1164" s="8">
        <f t="shared" si="75"/>
        <v>70097.75</v>
      </c>
    </row>
    <row r="1165" spans="1:29" x14ac:dyDescent="0.2">
      <c r="A1165" s="11">
        <f t="shared" si="76"/>
        <v>116300</v>
      </c>
      <c r="B1165" s="15">
        <f>inputs!$C$3-MAX(0,MIN((calculations!A1165-inputs!$B$8)*0.5,inputs!$C$3))+IF(AND(inputs!$B$23="YES",A1165&lt;=inputs!$B$25),inputs!$B$24,0)</f>
        <v>4420</v>
      </c>
      <c r="C1165" s="15">
        <f>MAX(0,MIN(A1165-B1165,inputs!$C$4)*inputs!$B$3)</f>
        <v>7540</v>
      </c>
      <c r="D1165" s="16">
        <f>MAX(0,(MIN(A1165,inputs!$C$5)-(inputs!$C$4+B1165))*inputs!$B$4)</f>
        <v>29672</v>
      </c>
      <c r="E1165" s="16">
        <f>MAX(0, (calculations!A1165-inputs!$C$5)*inputs!$B$5)</f>
        <v>0</v>
      </c>
      <c r="F1165" s="19">
        <f>MAX(0,inputs!$B$13*(MIN(calculations!A1165,inputs!$C$14)-inputs!$C$13))+MAX(0,inputs!$B$14*(calculations!A1165-inputs!$C$14))</f>
        <v>6315.85</v>
      </c>
      <c r="G1165" s="22">
        <f>MAX(MIN((calculations!A1165-inputs!$B$21)/10000,100%),0) * inputs!$B$18</f>
        <v>2636.4</v>
      </c>
      <c r="H1165" s="24">
        <f>MIN(inputs!$B$32,A1165)</f>
        <v>20000</v>
      </c>
      <c r="I1165" s="24">
        <f>inputs!$B$29*(1+inputs!$B$33)-MAX(0,inputs!$B$31*(H1165-inputs!$B$30))</f>
        <v>46486.999999999993</v>
      </c>
      <c r="J1165" s="19">
        <f>$H1165+(INT(COLUMN(J$1)/2) - 5) * ($A1165-$H1165)/9</f>
        <v>20000</v>
      </c>
      <c r="K1165" s="24">
        <f>MAX(0,I1165*(1+inputs!$B$33)-MAX(0,inputs!$B$31*(J1165-inputs!$B$30)))</f>
        <v>47184.304999999986</v>
      </c>
      <c r="L1165" s="19">
        <f>$H1165+(INT(COLUMN(L$1)/2) - 5) * ($A1165-$H1165)/9</f>
        <v>30700</v>
      </c>
      <c r="M1165" s="24">
        <f>MAX(0,K1165*(1+inputs!$B$33)-MAX(0,inputs!$B$31*(L1165-inputs!$B$30)))</f>
        <v>46945.629574999977</v>
      </c>
      <c r="N1165" s="19">
        <f>$H1165+(INT(COLUMN(N$1)/2) - 5) * ($A1165-$H1165)/9</f>
        <v>41400</v>
      </c>
      <c r="O1165" s="24">
        <f>MAX(0,M1165*(1+inputs!$B$33)-MAX(0,inputs!$B$31*(N1165-inputs!$B$30)))</f>
        <v>45740.374018624971</v>
      </c>
      <c r="P1165" s="19">
        <f>$H1165+(INT(COLUMN(P$1)/2) - 5) * ($A1165-$H1165)/9</f>
        <v>52100</v>
      </c>
      <c r="Q1165" s="24">
        <f>MAX(0,O1165*(1+inputs!$B$33)-MAX(0,inputs!$B$31*(P1165-inputs!$B$30)))</f>
        <v>43554.039628904342</v>
      </c>
      <c r="R1165" s="19">
        <f>$H1165+(INT(COLUMN(R$1)/2) - 5) * ($A1165-$H1165)/9</f>
        <v>62800</v>
      </c>
      <c r="S1165" s="24">
        <f>MAX(0,Q1165*(1+inputs!$B$33)-MAX(0,inputs!$B$31*(R1165-inputs!$B$30)))</f>
        <v>40371.910223337902</v>
      </c>
      <c r="T1165" s="19">
        <f>$H1165+(INT(COLUMN(T$1)/2) - 5) * ($A1165-$H1165)/9</f>
        <v>73500</v>
      </c>
      <c r="U1165" s="24">
        <f>MAX(0,S1165*(1+inputs!$B$33)-MAX(0,inputs!$B$31*(T1165-inputs!$B$30)))</f>
        <v>36179.048876687964</v>
      </c>
      <c r="V1165" s="19">
        <f>$H1165+(INT(COLUMN(V$1)/2) - 5) * ($A1165-$H1165)/9</f>
        <v>84200</v>
      </c>
      <c r="W1165" s="24">
        <f>MAX(0,U1165*(1+inputs!$B$33)-MAX(0,inputs!$B$31*(V1165-inputs!$B$30)))</f>
        <v>30960.294609838278</v>
      </c>
      <c r="X1165" s="19">
        <f>$H1165+(INT(COLUMN(X$1)/2) - 5) * ($A1165-$H1165)/9</f>
        <v>94900</v>
      </c>
      <c r="Y1165" s="24">
        <f>MAX(0,W1165*(1+inputs!$B$33)-MAX(0,inputs!$B$31*(X1165-inputs!$B$30)))</f>
        <v>24700.259028985849</v>
      </c>
      <c r="Z1165" s="19">
        <f>IF(inputs!$B$27="YES",MAX(0,inputs!$B$31*(X1165-inputs!$B$30)),0)</f>
        <v>0</v>
      </c>
      <c r="AA1165" s="3">
        <f t="shared" si="77"/>
        <v>46164.25</v>
      </c>
      <c r="AB1165" s="1">
        <f t="shared" si="78"/>
        <v>0.62</v>
      </c>
      <c r="AC1165" s="8">
        <f t="shared" si="75"/>
        <v>70135.75</v>
      </c>
    </row>
    <row r="1166" spans="1:29" x14ac:dyDescent="0.2">
      <c r="A1166" s="11">
        <f t="shared" si="76"/>
        <v>116400</v>
      </c>
      <c r="B1166" s="15">
        <f>inputs!$C$3-MAX(0,MIN((calculations!A1166-inputs!$B$8)*0.5,inputs!$C$3))+IF(AND(inputs!$B$23="YES",A1166&lt;=inputs!$B$25),inputs!$B$24,0)</f>
        <v>4370</v>
      </c>
      <c r="C1166" s="15">
        <f>MAX(0,MIN(A1166-B1166,inputs!$C$4)*inputs!$B$3)</f>
        <v>7540</v>
      </c>
      <c r="D1166" s="16">
        <f>MAX(0,(MIN(A1166,inputs!$C$5)-(inputs!$C$4+B1166))*inputs!$B$4)</f>
        <v>29732</v>
      </c>
      <c r="E1166" s="16">
        <f>MAX(0, (calculations!A1166-inputs!$C$5)*inputs!$B$5)</f>
        <v>0</v>
      </c>
      <c r="F1166" s="19">
        <f>MAX(0,inputs!$B$13*(MIN(calculations!A1166,inputs!$C$14)-inputs!$C$13))+MAX(0,inputs!$B$14*(calculations!A1166-inputs!$C$14))</f>
        <v>6317.85</v>
      </c>
      <c r="G1166" s="22">
        <f>MAX(MIN((calculations!A1166-inputs!$B$21)/10000,100%),0) * inputs!$B$18</f>
        <v>2636.4</v>
      </c>
      <c r="H1166" s="24">
        <f>MIN(inputs!$B$32,A1166)</f>
        <v>20000</v>
      </c>
      <c r="I1166" s="24">
        <f>inputs!$B$29*(1+inputs!$B$33)-MAX(0,inputs!$B$31*(H1166-inputs!$B$30))</f>
        <v>46486.999999999993</v>
      </c>
      <c r="J1166" s="19">
        <f>$H1166+(INT(COLUMN(J$1)/2) - 5) * ($A1166-$H1166)/9</f>
        <v>20000</v>
      </c>
      <c r="K1166" s="24">
        <f>MAX(0,I1166*(1+inputs!$B$33)-MAX(0,inputs!$B$31*(J1166-inputs!$B$30)))</f>
        <v>47184.304999999986</v>
      </c>
      <c r="L1166" s="19">
        <f>$H1166+(INT(COLUMN(L$1)/2) - 5) * ($A1166-$H1166)/9</f>
        <v>30711.111111111109</v>
      </c>
      <c r="M1166" s="24">
        <f>MAX(0,K1166*(1+inputs!$B$33)-MAX(0,inputs!$B$31*(L1166-inputs!$B$30)))</f>
        <v>46944.629574999977</v>
      </c>
      <c r="N1166" s="19">
        <f>$H1166+(INT(COLUMN(N$1)/2) - 5) * ($A1166-$H1166)/9</f>
        <v>41422.222222222219</v>
      </c>
      <c r="O1166" s="24">
        <f>MAX(0,M1166*(1+inputs!$B$33)-MAX(0,inputs!$B$31*(N1166-inputs!$B$30)))</f>
        <v>45737.359018624971</v>
      </c>
      <c r="P1166" s="19">
        <f>$H1166+(INT(COLUMN(P$1)/2) - 5) * ($A1166-$H1166)/9</f>
        <v>52133.333333333328</v>
      </c>
      <c r="Q1166" s="24">
        <f>MAX(0,O1166*(1+inputs!$B$33)-MAX(0,inputs!$B$31*(P1166-inputs!$B$30)))</f>
        <v>43547.979403904341</v>
      </c>
      <c r="R1166" s="19">
        <f>$H1166+(INT(COLUMN(R$1)/2) - 5) * ($A1166-$H1166)/9</f>
        <v>62844.444444444445</v>
      </c>
      <c r="S1166" s="24">
        <f>MAX(0,Q1166*(1+inputs!$B$33)-MAX(0,inputs!$B$31*(R1166-inputs!$B$30)))</f>
        <v>40361.759094962901</v>
      </c>
      <c r="T1166" s="19">
        <f>$H1166+(INT(COLUMN(T$1)/2) - 5) * ($A1166-$H1166)/9</f>
        <v>73555.555555555562</v>
      </c>
      <c r="U1166" s="24">
        <f>MAX(0,S1166*(1+inputs!$B$33)-MAX(0,inputs!$B$31*(T1166-inputs!$B$30)))</f>
        <v>36163.745481387341</v>
      </c>
      <c r="V1166" s="19">
        <f>$H1166+(INT(COLUMN(V$1)/2) - 5) * ($A1166-$H1166)/9</f>
        <v>84266.666666666657</v>
      </c>
      <c r="W1166" s="24">
        <f>MAX(0,U1166*(1+inputs!$B$33)-MAX(0,inputs!$B$31*(V1166-inputs!$B$30)))</f>
        <v>30938.761663608148</v>
      </c>
      <c r="X1166" s="19">
        <f>$H1166+(INT(COLUMN(X$1)/2) - 5) * ($A1166-$H1166)/9</f>
        <v>94977.777777777781</v>
      </c>
      <c r="Y1166" s="24">
        <f>MAX(0,W1166*(1+inputs!$B$33)-MAX(0,inputs!$B$31*(X1166-inputs!$B$30)))</f>
        <v>24671.403088562267</v>
      </c>
      <c r="Z1166" s="19">
        <f>IF(inputs!$B$27="YES",MAX(0,inputs!$B$31*(X1166-inputs!$B$30)),0)</f>
        <v>0</v>
      </c>
      <c r="AA1166" s="3">
        <f t="shared" si="77"/>
        <v>46226.25</v>
      </c>
      <c r="AB1166" s="1">
        <f t="shared" si="78"/>
        <v>0.62</v>
      </c>
      <c r="AC1166" s="8">
        <f t="shared" si="75"/>
        <v>70173.75</v>
      </c>
    </row>
    <row r="1167" spans="1:29" x14ac:dyDescent="0.2">
      <c r="A1167" s="11">
        <f t="shared" si="76"/>
        <v>116500</v>
      </c>
      <c r="B1167" s="15">
        <f>inputs!$C$3-MAX(0,MIN((calculations!A1167-inputs!$B$8)*0.5,inputs!$C$3))+IF(AND(inputs!$B$23="YES",A1167&lt;=inputs!$B$25),inputs!$B$24,0)</f>
        <v>4320</v>
      </c>
      <c r="C1167" s="15">
        <f>MAX(0,MIN(A1167-B1167,inputs!$C$4)*inputs!$B$3)</f>
        <v>7540</v>
      </c>
      <c r="D1167" s="16">
        <f>MAX(0,(MIN(A1167,inputs!$C$5)-(inputs!$C$4+B1167))*inputs!$B$4)</f>
        <v>29792</v>
      </c>
      <c r="E1167" s="16">
        <f>MAX(0, (calculations!A1167-inputs!$C$5)*inputs!$B$5)</f>
        <v>0</v>
      </c>
      <c r="F1167" s="19">
        <f>MAX(0,inputs!$B$13*(MIN(calculations!A1167,inputs!$C$14)-inputs!$C$13))+MAX(0,inputs!$B$14*(calculations!A1167-inputs!$C$14))</f>
        <v>6319.85</v>
      </c>
      <c r="G1167" s="22">
        <f>MAX(MIN((calculations!A1167-inputs!$B$21)/10000,100%),0) * inputs!$B$18</f>
        <v>2636.4</v>
      </c>
      <c r="H1167" s="24">
        <f>MIN(inputs!$B$32,A1167)</f>
        <v>20000</v>
      </c>
      <c r="I1167" s="24">
        <f>inputs!$B$29*(1+inputs!$B$33)-MAX(0,inputs!$B$31*(H1167-inputs!$B$30))</f>
        <v>46486.999999999993</v>
      </c>
      <c r="J1167" s="19">
        <f>$H1167+(INT(COLUMN(J$1)/2) - 5) * ($A1167-$H1167)/9</f>
        <v>20000</v>
      </c>
      <c r="K1167" s="24">
        <f>MAX(0,I1167*(1+inputs!$B$33)-MAX(0,inputs!$B$31*(J1167-inputs!$B$30)))</f>
        <v>47184.304999999986</v>
      </c>
      <c r="L1167" s="19">
        <f>$H1167+(INT(COLUMN(L$1)/2) - 5) * ($A1167-$H1167)/9</f>
        <v>30722.222222222223</v>
      </c>
      <c r="M1167" s="24">
        <f>MAX(0,K1167*(1+inputs!$B$33)-MAX(0,inputs!$B$31*(L1167-inputs!$B$30)))</f>
        <v>46943.629574999977</v>
      </c>
      <c r="N1167" s="19">
        <f>$H1167+(INT(COLUMN(N$1)/2) - 5) * ($A1167-$H1167)/9</f>
        <v>41444.444444444445</v>
      </c>
      <c r="O1167" s="24">
        <f>MAX(0,M1167*(1+inputs!$B$33)-MAX(0,inputs!$B$31*(N1167-inputs!$B$30)))</f>
        <v>45734.344018624972</v>
      </c>
      <c r="P1167" s="19">
        <f>$H1167+(INT(COLUMN(P$1)/2) - 5) * ($A1167-$H1167)/9</f>
        <v>52166.666666666672</v>
      </c>
      <c r="Q1167" s="24">
        <f>MAX(0,O1167*(1+inputs!$B$33)-MAX(0,inputs!$B$31*(P1167-inputs!$B$30)))</f>
        <v>43541.91917890434</v>
      </c>
      <c r="R1167" s="19">
        <f>$H1167+(INT(COLUMN(R$1)/2) - 5) * ($A1167-$H1167)/9</f>
        <v>62888.888888888891</v>
      </c>
      <c r="S1167" s="24">
        <f>MAX(0,Q1167*(1+inputs!$B$33)-MAX(0,inputs!$B$31*(R1167-inputs!$B$30)))</f>
        <v>40351.607966587901</v>
      </c>
      <c r="T1167" s="19">
        <f>$H1167+(INT(COLUMN(T$1)/2) - 5) * ($A1167-$H1167)/9</f>
        <v>73611.111111111109</v>
      </c>
      <c r="U1167" s="24">
        <f>MAX(0,S1167*(1+inputs!$B$33)-MAX(0,inputs!$B$31*(T1167-inputs!$B$30)))</f>
        <v>36148.44208608671</v>
      </c>
      <c r="V1167" s="19">
        <f>$H1167+(INT(COLUMN(V$1)/2) - 5) * ($A1167-$H1167)/9</f>
        <v>84333.333333333343</v>
      </c>
      <c r="W1167" s="24">
        <f>MAX(0,U1167*(1+inputs!$B$33)-MAX(0,inputs!$B$31*(V1167-inputs!$B$30)))</f>
        <v>30917.228717378006</v>
      </c>
      <c r="X1167" s="19">
        <f>$H1167+(INT(COLUMN(X$1)/2) - 5) * ($A1167-$H1167)/9</f>
        <v>95055.555555555562</v>
      </c>
      <c r="Y1167" s="24">
        <f>MAX(0,W1167*(1+inputs!$B$33)-MAX(0,inputs!$B$31*(X1167-inputs!$B$30)))</f>
        <v>24642.54714813867</v>
      </c>
      <c r="Z1167" s="19">
        <f>IF(inputs!$B$27="YES",MAX(0,inputs!$B$31*(X1167-inputs!$B$30)),0)</f>
        <v>0</v>
      </c>
      <c r="AA1167" s="3">
        <f t="shared" si="77"/>
        <v>46288.25</v>
      </c>
      <c r="AB1167" s="1">
        <f t="shared" si="78"/>
        <v>0.62</v>
      </c>
      <c r="AC1167" s="8">
        <f t="shared" si="75"/>
        <v>70211.75</v>
      </c>
    </row>
    <row r="1168" spans="1:29" x14ac:dyDescent="0.2">
      <c r="A1168" s="11">
        <f t="shared" si="76"/>
        <v>116600</v>
      </c>
      <c r="B1168" s="15">
        <f>inputs!$C$3-MAX(0,MIN((calculations!A1168-inputs!$B$8)*0.5,inputs!$C$3))+IF(AND(inputs!$B$23="YES",A1168&lt;=inputs!$B$25),inputs!$B$24,0)</f>
        <v>4270</v>
      </c>
      <c r="C1168" s="15">
        <f>MAX(0,MIN(A1168-B1168,inputs!$C$4)*inputs!$B$3)</f>
        <v>7540</v>
      </c>
      <c r="D1168" s="16">
        <f>MAX(0,(MIN(A1168,inputs!$C$5)-(inputs!$C$4+B1168))*inputs!$B$4)</f>
        <v>29852</v>
      </c>
      <c r="E1168" s="16">
        <f>MAX(0, (calculations!A1168-inputs!$C$5)*inputs!$B$5)</f>
        <v>0</v>
      </c>
      <c r="F1168" s="19">
        <f>MAX(0,inputs!$B$13*(MIN(calculations!A1168,inputs!$C$14)-inputs!$C$13))+MAX(0,inputs!$B$14*(calculations!A1168-inputs!$C$14))</f>
        <v>6321.85</v>
      </c>
      <c r="G1168" s="22">
        <f>MAX(MIN((calculations!A1168-inputs!$B$21)/10000,100%),0) * inputs!$B$18</f>
        <v>2636.4</v>
      </c>
      <c r="H1168" s="24">
        <f>MIN(inputs!$B$32,A1168)</f>
        <v>20000</v>
      </c>
      <c r="I1168" s="24">
        <f>inputs!$B$29*(1+inputs!$B$33)-MAX(0,inputs!$B$31*(H1168-inputs!$B$30))</f>
        <v>46486.999999999993</v>
      </c>
      <c r="J1168" s="19">
        <f>$H1168+(INT(COLUMN(J$1)/2) - 5) * ($A1168-$H1168)/9</f>
        <v>20000</v>
      </c>
      <c r="K1168" s="24">
        <f>MAX(0,I1168*(1+inputs!$B$33)-MAX(0,inputs!$B$31*(J1168-inputs!$B$30)))</f>
        <v>47184.304999999986</v>
      </c>
      <c r="L1168" s="19">
        <f>$H1168+(INT(COLUMN(L$1)/2) - 5) * ($A1168-$H1168)/9</f>
        <v>30733.333333333336</v>
      </c>
      <c r="M1168" s="24">
        <f>MAX(0,K1168*(1+inputs!$B$33)-MAX(0,inputs!$B$31*(L1168-inputs!$B$30)))</f>
        <v>46942.629574999977</v>
      </c>
      <c r="N1168" s="19">
        <f>$H1168+(INT(COLUMN(N$1)/2) - 5) * ($A1168-$H1168)/9</f>
        <v>41466.666666666672</v>
      </c>
      <c r="O1168" s="24">
        <f>MAX(0,M1168*(1+inputs!$B$33)-MAX(0,inputs!$B$31*(N1168-inputs!$B$30)))</f>
        <v>45731.329018624972</v>
      </c>
      <c r="P1168" s="19">
        <f>$H1168+(INT(COLUMN(P$1)/2) - 5) * ($A1168-$H1168)/9</f>
        <v>52200</v>
      </c>
      <c r="Q1168" s="24">
        <f>MAX(0,O1168*(1+inputs!$B$33)-MAX(0,inputs!$B$31*(P1168-inputs!$B$30)))</f>
        <v>43535.858953904339</v>
      </c>
      <c r="R1168" s="19">
        <f>$H1168+(INT(COLUMN(R$1)/2) - 5) * ($A1168-$H1168)/9</f>
        <v>62933.333333333336</v>
      </c>
      <c r="S1168" s="24">
        <f>MAX(0,Q1168*(1+inputs!$B$33)-MAX(0,inputs!$B$31*(R1168-inputs!$B$30)))</f>
        <v>40341.4568382129</v>
      </c>
      <c r="T1168" s="19">
        <f>$H1168+(INT(COLUMN(T$1)/2) - 5) * ($A1168-$H1168)/9</f>
        <v>73666.666666666657</v>
      </c>
      <c r="U1168" s="24">
        <f>MAX(0,S1168*(1+inputs!$B$33)-MAX(0,inputs!$B$31*(T1168-inputs!$B$30)))</f>
        <v>36133.138690786087</v>
      </c>
      <c r="V1168" s="19">
        <f>$H1168+(INT(COLUMN(V$1)/2) - 5) * ($A1168-$H1168)/9</f>
        <v>84400</v>
      </c>
      <c r="W1168" s="24">
        <f>MAX(0,U1168*(1+inputs!$B$33)-MAX(0,inputs!$B$31*(V1168-inputs!$B$30)))</f>
        <v>30895.695771147879</v>
      </c>
      <c r="X1168" s="19">
        <f>$H1168+(INT(COLUMN(X$1)/2) - 5) * ($A1168-$H1168)/9</f>
        <v>95133.333333333328</v>
      </c>
      <c r="Y1168" s="24">
        <f>MAX(0,W1168*(1+inputs!$B$33)-MAX(0,inputs!$B$31*(X1168-inputs!$B$30)))</f>
        <v>24613.691207715096</v>
      </c>
      <c r="Z1168" s="19">
        <f>IF(inputs!$B$27="YES",MAX(0,inputs!$B$31*(X1168-inputs!$B$30)),0)</f>
        <v>0</v>
      </c>
      <c r="AA1168" s="3">
        <f t="shared" si="77"/>
        <v>46350.25</v>
      </c>
      <c r="AB1168" s="1">
        <f t="shared" si="78"/>
        <v>0.62</v>
      </c>
      <c r="AC1168" s="8">
        <f t="shared" si="75"/>
        <v>70249.75</v>
      </c>
    </row>
    <row r="1169" spans="1:29" x14ac:dyDescent="0.2">
      <c r="A1169" s="11">
        <f t="shared" si="76"/>
        <v>116700</v>
      </c>
      <c r="B1169" s="15">
        <f>inputs!$C$3-MAX(0,MIN((calculations!A1169-inputs!$B$8)*0.5,inputs!$C$3))+IF(AND(inputs!$B$23="YES",A1169&lt;=inputs!$B$25),inputs!$B$24,0)</f>
        <v>4220</v>
      </c>
      <c r="C1169" s="15">
        <f>MAX(0,MIN(A1169-B1169,inputs!$C$4)*inputs!$B$3)</f>
        <v>7540</v>
      </c>
      <c r="D1169" s="16">
        <f>MAX(0,(MIN(A1169,inputs!$C$5)-(inputs!$C$4+B1169))*inputs!$B$4)</f>
        <v>29912</v>
      </c>
      <c r="E1169" s="16">
        <f>MAX(0, (calculations!A1169-inputs!$C$5)*inputs!$B$5)</f>
        <v>0</v>
      </c>
      <c r="F1169" s="19">
        <f>MAX(0,inputs!$B$13*(MIN(calculations!A1169,inputs!$C$14)-inputs!$C$13))+MAX(0,inputs!$B$14*(calculations!A1169-inputs!$C$14))</f>
        <v>6323.85</v>
      </c>
      <c r="G1169" s="22">
        <f>MAX(MIN((calculations!A1169-inputs!$B$21)/10000,100%),0) * inputs!$B$18</f>
        <v>2636.4</v>
      </c>
      <c r="H1169" s="24">
        <f>MIN(inputs!$B$32,A1169)</f>
        <v>20000</v>
      </c>
      <c r="I1169" s="24">
        <f>inputs!$B$29*(1+inputs!$B$33)-MAX(0,inputs!$B$31*(H1169-inputs!$B$30))</f>
        <v>46486.999999999993</v>
      </c>
      <c r="J1169" s="19">
        <f>$H1169+(INT(COLUMN(J$1)/2) - 5) * ($A1169-$H1169)/9</f>
        <v>20000</v>
      </c>
      <c r="K1169" s="24">
        <f>MAX(0,I1169*(1+inputs!$B$33)-MAX(0,inputs!$B$31*(J1169-inputs!$B$30)))</f>
        <v>47184.304999999986</v>
      </c>
      <c r="L1169" s="19">
        <f>$H1169+(INT(COLUMN(L$1)/2) - 5) * ($A1169-$H1169)/9</f>
        <v>30744.444444444445</v>
      </c>
      <c r="M1169" s="24">
        <f>MAX(0,K1169*(1+inputs!$B$33)-MAX(0,inputs!$B$31*(L1169-inputs!$B$30)))</f>
        <v>46941.629574999977</v>
      </c>
      <c r="N1169" s="19">
        <f>$H1169+(INT(COLUMN(N$1)/2) - 5) * ($A1169-$H1169)/9</f>
        <v>41488.888888888891</v>
      </c>
      <c r="O1169" s="24">
        <f>MAX(0,M1169*(1+inputs!$B$33)-MAX(0,inputs!$B$31*(N1169-inputs!$B$30)))</f>
        <v>45728.314018624973</v>
      </c>
      <c r="P1169" s="19">
        <f>$H1169+(INT(COLUMN(P$1)/2) - 5) * ($A1169-$H1169)/9</f>
        <v>52233.333333333328</v>
      </c>
      <c r="Q1169" s="24">
        <f>MAX(0,O1169*(1+inputs!$B$33)-MAX(0,inputs!$B$31*(P1169-inputs!$B$30)))</f>
        <v>43529.798728904338</v>
      </c>
      <c r="R1169" s="19">
        <f>$H1169+(INT(COLUMN(R$1)/2) - 5) * ($A1169-$H1169)/9</f>
        <v>62977.777777777781</v>
      </c>
      <c r="S1169" s="24">
        <f>MAX(0,Q1169*(1+inputs!$B$33)-MAX(0,inputs!$B$31*(R1169-inputs!$B$30)))</f>
        <v>40331.305709837899</v>
      </c>
      <c r="T1169" s="19">
        <f>$H1169+(INT(COLUMN(T$1)/2) - 5) * ($A1169-$H1169)/9</f>
        <v>73722.222222222219</v>
      </c>
      <c r="U1169" s="24">
        <f>MAX(0,S1169*(1+inputs!$B$33)-MAX(0,inputs!$B$31*(T1169-inputs!$B$30)))</f>
        <v>36117.835295485464</v>
      </c>
      <c r="V1169" s="19">
        <f>$H1169+(INT(COLUMN(V$1)/2) - 5) * ($A1169-$H1169)/9</f>
        <v>84466.666666666657</v>
      </c>
      <c r="W1169" s="24">
        <f>MAX(0,U1169*(1+inputs!$B$33)-MAX(0,inputs!$B$31*(V1169-inputs!$B$30)))</f>
        <v>30874.162824917741</v>
      </c>
      <c r="X1169" s="19">
        <f>$H1169+(INT(COLUMN(X$1)/2) - 5) * ($A1169-$H1169)/9</f>
        <v>95211.111111111109</v>
      </c>
      <c r="Y1169" s="24">
        <f>MAX(0,W1169*(1+inputs!$B$33)-MAX(0,inputs!$B$31*(X1169-inputs!$B$30)))</f>
        <v>24584.835267291506</v>
      </c>
      <c r="Z1169" s="19">
        <f>IF(inputs!$B$27="YES",MAX(0,inputs!$B$31*(X1169-inputs!$B$30)),0)</f>
        <v>0</v>
      </c>
      <c r="AA1169" s="3">
        <f t="shared" si="77"/>
        <v>46412.25</v>
      </c>
      <c r="AB1169" s="1">
        <f t="shared" si="78"/>
        <v>0.62</v>
      </c>
      <c r="AC1169" s="8">
        <f t="shared" si="75"/>
        <v>70287.75</v>
      </c>
    </row>
    <row r="1170" spans="1:29" x14ac:dyDescent="0.2">
      <c r="A1170" s="11">
        <f t="shared" si="76"/>
        <v>116800</v>
      </c>
      <c r="B1170" s="15">
        <f>inputs!$C$3-MAX(0,MIN((calculations!A1170-inputs!$B$8)*0.5,inputs!$C$3))+IF(AND(inputs!$B$23="YES",A1170&lt;=inputs!$B$25),inputs!$B$24,0)</f>
        <v>4170</v>
      </c>
      <c r="C1170" s="15">
        <f>MAX(0,MIN(A1170-B1170,inputs!$C$4)*inputs!$B$3)</f>
        <v>7540</v>
      </c>
      <c r="D1170" s="16">
        <f>MAX(0,(MIN(A1170,inputs!$C$5)-(inputs!$C$4+B1170))*inputs!$B$4)</f>
        <v>29972</v>
      </c>
      <c r="E1170" s="16">
        <f>MAX(0, (calculations!A1170-inputs!$C$5)*inputs!$B$5)</f>
        <v>0</v>
      </c>
      <c r="F1170" s="19">
        <f>MAX(0,inputs!$B$13*(MIN(calculations!A1170,inputs!$C$14)-inputs!$C$13))+MAX(0,inputs!$B$14*(calculations!A1170-inputs!$C$14))</f>
        <v>6325.85</v>
      </c>
      <c r="G1170" s="22">
        <f>MAX(MIN((calculations!A1170-inputs!$B$21)/10000,100%),0) * inputs!$B$18</f>
        <v>2636.4</v>
      </c>
      <c r="H1170" s="24">
        <f>MIN(inputs!$B$32,A1170)</f>
        <v>20000</v>
      </c>
      <c r="I1170" s="24">
        <f>inputs!$B$29*(1+inputs!$B$33)-MAX(0,inputs!$B$31*(H1170-inputs!$B$30))</f>
        <v>46486.999999999993</v>
      </c>
      <c r="J1170" s="19">
        <f>$H1170+(INT(COLUMN(J$1)/2) - 5) * ($A1170-$H1170)/9</f>
        <v>20000</v>
      </c>
      <c r="K1170" s="24">
        <f>MAX(0,I1170*(1+inputs!$B$33)-MAX(0,inputs!$B$31*(J1170-inputs!$B$30)))</f>
        <v>47184.304999999986</v>
      </c>
      <c r="L1170" s="19">
        <f>$H1170+(INT(COLUMN(L$1)/2) - 5) * ($A1170-$H1170)/9</f>
        <v>30755.555555555555</v>
      </c>
      <c r="M1170" s="24">
        <f>MAX(0,K1170*(1+inputs!$B$33)-MAX(0,inputs!$B$31*(L1170-inputs!$B$30)))</f>
        <v>46940.629574999977</v>
      </c>
      <c r="N1170" s="19">
        <f>$H1170+(INT(COLUMN(N$1)/2) - 5) * ($A1170-$H1170)/9</f>
        <v>41511.111111111109</v>
      </c>
      <c r="O1170" s="24">
        <f>MAX(0,M1170*(1+inputs!$B$33)-MAX(0,inputs!$B$31*(N1170-inputs!$B$30)))</f>
        <v>45725.299018624974</v>
      </c>
      <c r="P1170" s="19">
        <f>$H1170+(INT(COLUMN(P$1)/2) - 5) * ($A1170-$H1170)/9</f>
        <v>52266.666666666672</v>
      </c>
      <c r="Q1170" s="24">
        <f>MAX(0,O1170*(1+inputs!$B$33)-MAX(0,inputs!$B$31*(P1170-inputs!$B$30)))</f>
        <v>43523.738503904344</v>
      </c>
      <c r="R1170" s="19">
        <f>$H1170+(INT(COLUMN(R$1)/2) - 5) * ($A1170-$H1170)/9</f>
        <v>63022.222222222219</v>
      </c>
      <c r="S1170" s="24">
        <f>MAX(0,Q1170*(1+inputs!$B$33)-MAX(0,inputs!$B$31*(R1170-inputs!$B$30)))</f>
        <v>40321.154581462899</v>
      </c>
      <c r="T1170" s="19">
        <f>$H1170+(INT(COLUMN(T$1)/2) - 5) * ($A1170-$H1170)/9</f>
        <v>73777.777777777781</v>
      </c>
      <c r="U1170" s="24">
        <f>MAX(0,S1170*(1+inputs!$B$33)-MAX(0,inputs!$B$31*(T1170-inputs!$B$30)))</f>
        <v>36102.531900184833</v>
      </c>
      <c r="V1170" s="19">
        <f>$H1170+(INT(COLUMN(V$1)/2) - 5) * ($A1170-$H1170)/9</f>
        <v>84533.333333333343</v>
      </c>
      <c r="W1170" s="24">
        <f>MAX(0,U1170*(1+inputs!$B$33)-MAX(0,inputs!$B$31*(V1170-inputs!$B$30)))</f>
        <v>30852.6298786876</v>
      </c>
      <c r="X1170" s="19">
        <f>$H1170+(INT(COLUMN(X$1)/2) - 5) * ($A1170-$H1170)/9</f>
        <v>95288.888888888891</v>
      </c>
      <c r="Y1170" s="24">
        <f>MAX(0,W1170*(1+inputs!$B$33)-MAX(0,inputs!$B$31*(X1170-inputs!$B$30)))</f>
        <v>24555.979326867913</v>
      </c>
      <c r="Z1170" s="19">
        <f>IF(inputs!$B$27="YES",MAX(0,inputs!$B$31*(X1170-inputs!$B$30)),0)</f>
        <v>0</v>
      </c>
      <c r="AA1170" s="3">
        <f t="shared" si="77"/>
        <v>46474.25</v>
      </c>
      <c r="AB1170" s="1">
        <f t="shared" si="78"/>
        <v>0.62</v>
      </c>
      <c r="AC1170" s="8">
        <f t="shared" si="75"/>
        <v>70325.75</v>
      </c>
    </row>
    <row r="1171" spans="1:29" x14ac:dyDescent="0.2">
      <c r="A1171" s="11">
        <f t="shared" si="76"/>
        <v>116900</v>
      </c>
      <c r="B1171" s="15">
        <f>inputs!$C$3-MAX(0,MIN((calculations!A1171-inputs!$B$8)*0.5,inputs!$C$3))+IF(AND(inputs!$B$23="YES",A1171&lt;=inputs!$B$25),inputs!$B$24,0)</f>
        <v>4120</v>
      </c>
      <c r="C1171" s="15">
        <f>MAX(0,MIN(A1171-B1171,inputs!$C$4)*inputs!$B$3)</f>
        <v>7540</v>
      </c>
      <c r="D1171" s="16">
        <f>MAX(0,(MIN(A1171,inputs!$C$5)-(inputs!$C$4+B1171))*inputs!$B$4)</f>
        <v>30032</v>
      </c>
      <c r="E1171" s="16">
        <f>MAX(0, (calculations!A1171-inputs!$C$5)*inputs!$B$5)</f>
        <v>0</v>
      </c>
      <c r="F1171" s="19">
        <f>MAX(0,inputs!$B$13*(MIN(calculations!A1171,inputs!$C$14)-inputs!$C$13))+MAX(0,inputs!$B$14*(calculations!A1171-inputs!$C$14))</f>
        <v>6327.85</v>
      </c>
      <c r="G1171" s="22">
        <f>MAX(MIN((calculations!A1171-inputs!$B$21)/10000,100%),0) * inputs!$B$18</f>
        <v>2636.4</v>
      </c>
      <c r="H1171" s="24">
        <f>MIN(inputs!$B$32,A1171)</f>
        <v>20000</v>
      </c>
      <c r="I1171" s="24">
        <f>inputs!$B$29*(1+inputs!$B$33)-MAX(0,inputs!$B$31*(H1171-inputs!$B$30))</f>
        <v>46486.999999999993</v>
      </c>
      <c r="J1171" s="19">
        <f>$H1171+(INT(COLUMN(J$1)/2) - 5) * ($A1171-$H1171)/9</f>
        <v>20000</v>
      </c>
      <c r="K1171" s="24">
        <f>MAX(0,I1171*(1+inputs!$B$33)-MAX(0,inputs!$B$31*(J1171-inputs!$B$30)))</f>
        <v>47184.304999999986</v>
      </c>
      <c r="L1171" s="19">
        <f>$H1171+(INT(COLUMN(L$1)/2) - 5) * ($A1171-$H1171)/9</f>
        <v>30766.666666666664</v>
      </c>
      <c r="M1171" s="24">
        <f>MAX(0,K1171*(1+inputs!$B$33)-MAX(0,inputs!$B$31*(L1171-inputs!$B$30)))</f>
        <v>46939.629574999977</v>
      </c>
      <c r="N1171" s="19">
        <f>$H1171+(INT(COLUMN(N$1)/2) - 5) * ($A1171-$H1171)/9</f>
        <v>41533.333333333328</v>
      </c>
      <c r="O1171" s="24">
        <f>MAX(0,M1171*(1+inputs!$B$33)-MAX(0,inputs!$B$31*(N1171-inputs!$B$30)))</f>
        <v>45722.284018624967</v>
      </c>
      <c r="P1171" s="19">
        <f>$H1171+(INT(COLUMN(P$1)/2) - 5) * ($A1171-$H1171)/9</f>
        <v>52300</v>
      </c>
      <c r="Q1171" s="24">
        <f>MAX(0,O1171*(1+inputs!$B$33)-MAX(0,inputs!$B$31*(P1171-inputs!$B$30)))</f>
        <v>43517.678278904335</v>
      </c>
      <c r="R1171" s="19">
        <f>$H1171+(INT(COLUMN(R$1)/2) - 5) * ($A1171-$H1171)/9</f>
        <v>63066.666666666664</v>
      </c>
      <c r="S1171" s="24">
        <f>MAX(0,Q1171*(1+inputs!$B$33)-MAX(0,inputs!$B$31*(R1171-inputs!$B$30)))</f>
        <v>40311.003453087891</v>
      </c>
      <c r="T1171" s="19">
        <f>$H1171+(INT(COLUMN(T$1)/2) - 5) * ($A1171-$H1171)/9</f>
        <v>73833.333333333343</v>
      </c>
      <c r="U1171" s="24">
        <f>MAX(0,S1171*(1+inputs!$B$33)-MAX(0,inputs!$B$31*(T1171-inputs!$B$30)))</f>
        <v>36087.228504884202</v>
      </c>
      <c r="V1171" s="19">
        <f>$H1171+(INT(COLUMN(V$1)/2) - 5) * ($A1171-$H1171)/9</f>
        <v>84600</v>
      </c>
      <c r="W1171" s="24">
        <f>MAX(0,U1171*(1+inputs!$B$33)-MAX(0,inputs!$B$31*(V1171-inputs!$B$30)))</f>
        <v>30831.096932457465</v>
      </c>
      <c r="X1171" s="19">
        <f>$H1171+(INT(COLUMN(X$1)/2) - 5) * ($A1171-$H1171)/9</f>
        <v>95366.666666666672</v>
      </c>
      <c r="Y1171" s="24">
        <f>MAX(0,W1171*(1+inputs!$B$33)-MAX(0,inputs!$B$31*(X1171-inputs!$B$30)))</f>
        <v>24527.12338644432</v>
      </c>
      <c r="Z1171" s="19">
        <f>IF(inputs!$B$27="YES",MAX(0,inputs!$B$31*(X1171-inputs!$B$30)),0)</f>
        <v>0</v>
      </c>
      <c r="AA1171" s="3">
        <f t="shared" si="77"/>
        <v>46536.25</v>
      </c>
      <c r="AB1171" s="1">
        <f t="shared" si="78"/>
        <v>0.62</v>
      </c>
      <c r="AC1171" s="8">
        <f t="shared" si="75"/>
        <v>70363.75</v>
      </c>
    </row>
    <row r="1172" spans="1:29" x14ac:dyDescent="0.2">
      <c r="A1172" s="11">
        <f t="shared" si="76"/>
        <v>117000</v>
      </c>
      <c r="B1172" s="15">
        <f>inputs!$C$3-MAX(0,MIN((calculations!A1172-inputs!$B$8)*0.5,inputs!$C$3))+IF(AND(inputs!$B$23="YES",A1172&lt;=inputs!$B$25),inputs!$B$24,0)</f>
        <v>4070</v>
      </c>
      <c r="C1172" s="15">
        <f>MAX(0,MIN(A1172-B1172,inputs!$C$4)*inputs!$B$3)</f>
        <v>7540</v>
      </c>
      <c r="D1172" s="16">
        <f>MAX(0,(MIN(A1172,inputs!$C$5)-(inputs!$C$4+B1172))*inputs!$B$4)</f>
        <v>30092</v>
      </c>
      <c r="E1172" s="16">
        <f>MAX(0, (calculations!A1172-inputs!$C$5)*inputs!$B$5)</f>
        <v>0</v>
      </c>
      <c r="F1172" s="19">
        <f>MAX(0,inputs!$B$13*(MIN(calculations!A1172,inputs!$C$14)-inputs!$C$13))+MAX(0,inputs!$B$14*(calculations!A1172-inputs!$C$14))</f>
        <v>6329.85</v>
      </c>
      <c r="G1172" s="22">
        <f>MAX(MIN((calculations!A1172-inputs!$B$21)/10000,100%),0) * inputs!$B$18</f>
        <v>2636.4</v>
      </c>
      <c r="H1172" s="24">
        <f>MIN(inputs!$B$32,A1172)</f>
        <v>20000</v>
      </c>
      <c r="I1172" s="24">
        <f>inputs!$B$29*(1+inputs!$B$33)-MAX(0,inputs!$B$31*(H1172-inputs!$B$30))</f>
        <v>46486.999999999993</v>
      </c>
      <c r="J1172" s="19">
        <f>$H1172+(INT(COLUMN(J$1)/2) - 5) * ($A1172-$H1172)/9</f>
        <v>20000</v>
      </c>
      <c r="K1172" s="24">
        <f>MAX(0,I1172*(1+inputs!$B$33)-MAX(0,inputs!$B$31*(J1172-inputs!$B$30)))</f>
        <v>47184.304999999986</v>
      </c>
      <c r="L1172" s="19">
        <f>$H1172+(INT(COLUMN(L$1)/2) - 5) * ($A1172-$H1172)/9</f>
        <v>30777.777777777777</v>
      </c>
      <c r="M1172" s="24">
        <f>MAX(0,K1172*(1+inputs!$B$33)-MAX(0,inputs!$B$31*(L1172-inputs!$B$30)))</f>
        <v>46938.629574999977</v>
      </c>
      <c r="N1172" s="19">
        <f>$H1172+(INT(COLUMN(N$1)/2) - 5) * ($A1172-$H1172)/9</f>
        <v>41555.555555555555</v>
      </c>
      <c r="O1172" s="24">
        <f>MAX(0,M1172*(1+inputs!$B$33)-MAX(0,inputs!$B$31*(N1172-inputs!$B$30)))</f>
        <v>45719.269018624967</v>
      </c>
      <c r="P1172" s="19">
        <f>$H1172+(INT(COLUMN(P$1)/2) - 5) * ($A1172-$H1172)/9</f>
        <v>52333.333333333328</v>
      </c>
      <c r="Q1172" s="24">
        <f>MAX(0,O1172*(1+inputs!$B$33)-MAX(0,inputs!$B$31*(P1172-inputs!$B$30)))</f>
        <v>43511.618053904334</v>
      </c>
      <c r="R1172" s="19">
        <f>$H1172+(INT(COLUMN(R$1)/2) - 5) * ($A1172-$H1172)/9</f>
        <v>63111.111111111109</v>
      </c>
      <c r="S1172" s="24">
        <f>MAX(0,Q1172*(1+inputs!$B$33)-MAX(0,inputs!$B$31*(R1172-inputs!$B$30)))</f>
        <v>40300.852324712891</v>
      </c>
      <c r="T1172" s="19">
        <f>$H1172+(INT(COLUMN(T$1)/2) - 5) * ($A1172-$H1172)/9</f>
        <v>73888.888888888891</v>
      </c>
      <c r="U1172" s="24">
        <f>MAX(0,S1172*(1+inputs!$B$33)-MAX(0,inputs!$B$31*(T1172-inputs!$B$30)))</f>
        <v>36071.925109583579</v>
      </c>
      <c r="V1172" s="19">
        <f>$H1172+(INT(COLUMN(V$1)/2) - 5) * ($A1172-$H1172)/9</f>
        <v>84666.666666666657</v>
      </c>
      <c r="W1172" s="24">
        <f>MAX(0,U1172*(1+inputs!$B$33)-MAX(0,inputs!$B$31*(V1172-inputs!$B$30)))</f>
        <v>30809.563986227327</v>
      </c>
      <c r="X1172" s="19">
        <f>$H1172+(INT(COLUMN(X$1)/2) - 5) * ($A1172-$H1172)/9</f>
        <v>95444.444444444438</v>
      </c>
      <c r="Y1172" s="24">
        <f>MAX(0,W1172*(1+inputs!$B$33)-MAX(0,inputs!$B$31*(X1172-inputs!$B$30)))</f>
        <v>24498.267446020734</v>
      </c>
      <c r="Z1172" s="19">
        <f>IF(inputs!$B$27="YES",MAX(0,inputs!$B$31*(X1172-inputs!$B$30)),0)</f>
        <v>0</v>
      </c>
      <c r="AA1172" s="3">
        <f t="shared" si="77"/>
        <v>46598.25</v>
      </c>
      <c r="AB1172" s="1">
        <f t="shared" si="78"/>
        <v>0.62</v>
      </c>
      <c r="AC1172" s="8">
        <f t="shared" si="75"/>
        <v>70401.75</v>
      </c>
    </row>
    <row r="1173" spans="1:29" x14ac:dyDescent="0.2">
      <c r="A1173" s="11">
        <f t="shared" si="76"/>
        <v>117100</v>
      </c>
      <c r="B1173" s="15">
        <f>inputs!$C$3-MAX(0,MIN((calculations!A1173-inputs!$B$8)*0.5,inputs!$C$3))+IF(AND(inputs!$B$23="YES",A1173&lt;=inputs!$B$25),inputs!$B$24,0)</f>
        <v>4020</v>
      </c>
      <c r="C1173" s="15">
        <f>MAX(0,MIN(A1173-B1173,inputs!$C$4)*inputs!$B$3)</f>
        <v>7540</v>
      </c>
      <c r="D1173" s="16">
        <f>MAX(0,(MIN(A1173,inputs!$C$5)-(inputs!$C$4+B1173))*inputs!$B$4)</f>
        <v>30152</v>
      </c>
      <c r="E1173" s="16">
        <f>MAX(0, (calculations!A1173-inputs!$C$5)*inputs!$B$5)</f>
        <v>0</v>
      </c>
      <c r="F1173" s="19">
        <f>MAX(0,inputs!$B$13*(MIN(calculations!A1173,inputs!$C$14)-inputs!$C$13))+MAX(0,inputs!$B$14*(calculations!A1173-inputs!$C$14))</f>
        <v>6331.85</v>
      </c>
      <c r="G1173" s="22">
        <f>MAX(MIN((calculations!A1173-inputs!$B$21)/10000,100%),0) * inputs!$B$18</f>
        <v>2636.4</v>
      </c>
      <c r="H1173" s="24">
        <f>MIN(inputs!$B$32,A1173)</f>
        <v>20000</v>
      </c>
      <c r="I1173" s="24">
        <f>inputs!$B$29*(1+inputs!$B$33)-MAX(0,inputs!$B$31*(H1173-inputs!$B$30))</f>
        <v>46486.999999999993</v>
      </c>
      <c r="J1173" s="19">
        <f>$H1173+(INT(COLUMN(J$1)/2) - 5) * ($A1173-$H1173)/9</f>
        <v>20000</v>
      </c>
      <c r="K1173" s="24">
        <f>MAX(0,I1173*(1+inputs!$B$33)-MAX(0,inputs!$B$31*(J1173-inputs!$B$30)))</f>
        <v>47184.304999999986</v>
      </c>
      <c r="L1173" s="19">
        <f>$H1173+(INT(COLUMN(L$1)/2) - 5) * ($A1173-$H1173)/9</f>
        <v>30788.888888888891</v>
      </c>
      <c r="M1173" s="24">
        <f>MAX(0,K1173*(1+inputs!$B$33)-MAX(0,inputs!$B$31*(L1173-inputs!$B$30)))</f>
        <v>46937.629574999977</v>
      </c>
      <c r="N1173" s="19">
        <f>$H1173+(INT(COLUMN(N$1)/2) - 5) * ($A1173-$H1173)/9</f>
        <v>41577.777777777781</v>
      </c>
      <c r="O1173" s="24">
        <f>MAX(0,M1173*(1+inputs!$B$33)-MAX(0,inputs!$B$31*(N1173-inputs!$B$30)))</f>
        <v>45716.254018624968</v>
      </c>
      <c r="P1173" s="19">
        <f>$H1173+(INT(COLUMN(P$1)/2) - 5) * ($A1173-$H1173)/9</f>
        <v>52366.666666666672</v>
      </c>
      <c r="Q1173" s="24">
        <f>MAX(0,O1173*(1+inputs!$B$33)-MAX(0,inputs!$B$31*(P1173-inputs!$B$30)))</f>
        <v>43505.557828904333</v>
      </c>
      <c r="R1173" s="19">
        <f>$H1173+(INT(COLUMN(R$1)/2) - 5) * ($A1173-$H1173)/9</f>
        <v>63155.555555555555</v>
      </c>
      <c r="S1173" s="24">
        <f>MAX(0,Q1173*(1+inputs!$B$33)-MAX(0,inputs!$B$31*(R1173-inputs!$B$30)))</f>
        <v>40290.70119633789</v>
      </c>
      <c r="T1173" s="19">
        <f>$H1173+(INT(COLUMN(T$1)/2) - 5) * ($A1173-$H1173)/9</f>
        <v>73944.444444444438</v>
      </c>
      <c r="U1173" s="24">
        <f>MAX(0,S1173*(1+inputs!$B$33)-MAX(0,inputs!$B$31*(T1173-inputs!$B$30)))</f>
        <v>36056.621714282956</v>
      </c>
      <c r="V1173" s="19">
        <f>$H1173+(INT(COLUMN(V$1)/2) - 5) * ($A1173-$H1173)/9</f>
        <v>84733.333333333343</v>
      </c>
      <c r="W1173" s="24">
        <f>MAX(0,U1173*(1+inputs!$B$33)-MAX(0,inputs!$B$31*(V1173-inputs!$B$30)))</f>
        <v>30788.031039997193</v>
      </c>
      <c r="X1173" s="19">
        <f>$H1173+(INT(COLUMN(X$1)/2) - 5) * ($A1173-$H1173)/9</f>
        <v>95522.222222222219</v>
      </c>
      <c r="Y1173" s="24">
        <f>MAX(0,W1173*(1+inputs!$B$33)-MAX(0,inputs!$B$31*(X1173-inputs!$B$30)))</f>
        <v>24469.411505597149</v>
      </c>
      <c r="Z1173" s="19">
        <f>IF(inputs!$B$27="YES",MAX(0,inputs!$B$31*(X1173-inputs!$B$30)),0)</f>
        <v>0</v>
      </c>
      <c r="AA1173" s="3">
        <f t="shared" si="77"/>
        <v>46660.25</v>
      </c>
      <c r="AB1173" s="1">
        <f t="shared" si="78"/>
        <v>0.62</v>
      </c>
      <c r="AC1173" s="8">
        <f t="shared" si="75"/>
        <v>70439.75</v>
      </c>
    </row>
    <row r="1174" spans="1:29" x14ac:dyDescent="0.2">
      <c r="A1174" s="11">
        <f t="shared" si="76"/>
        <v>117200</v>
      </c>
      <c r="B1174" s="15">
        <f>inputs!$C$3-MAX(0,MIN((calculations!A1174-inputs!$B$8)*0.5,inputs!$C$3))+IF(AND(inputs!$B$23="YES",A1174&lt;=inputs!$B$25),inputs!$B$24,0)</f>
        <v>3970</v>
      </c>
      <c r="C1174" s="15">
        <f>MAX(0,MIN(A1174-B1174,inputs!$C$4)*inputs!$B$3)</f>
        <v>7540</v>
      </c>
      <c r="D1174" s="16">
        <f>MAX(0,(MIN(A1174,inputs!$C$5)-(inputs!$C$4+B1174))*inputs!$B$4)</f>
        <v>30212</v>
      </c>
      <c r="E1174" s="16">
        <f>MAX(0, (calculations!A1174-inputs!$C$5)*inputs!$B$5)</f>
        <v>0</v>
      </c>
      <c r="F1174" s="19">
        <f>MAX(0,inputs!$B$13*(MIN(calculations!A1174,inputs!$C$14)-inputs!$C$13))+MAX(0,inputs!$B$14*(calculations!A1174-inputs!$C$14))</f>
        <v>6333.85</v>
      </c>
      <c r="G1174" s="22">
        <f>MAX(MIN((calculations!A1174-inputs!$B$21)/10000,100%),0) * inputs!$B$18</f>
        <v>2636.4</v>
      </c>
      <c r="H1174" s="24">
        <f>MIN(inputs!$B$32,A1174)</f>
        <v>20000</v>
      </c>
      <c r="I1174" s="24">
        <f>inputs!$B$29*(1+inputs!$B$33)-MAX(0,inputs!$B$31*(H1174-inputs!$B$30))</f>
        <v>46486.999999999993</v>
      </c>
      <c r="J1174" s="19">
        <f>$H1174+(INT(COLUMN(J$1)/2) - 5) * ($A1174-$H1174)/9</f>
        <v>20000</v>
      </c>
      <c r="K1174" s="24">
        <f>MAX(0,I1174*(1+inputs!$B$33)-MAX(0,inputs!$B$31*(J1174-inputs!$B$30)))</f>
        <v>47184.304999999986</v>
      </c>
      <c r="L1174" s="19">
        <f>$H1174+(INT(COLUMN(L$1)/2) - 5) * ($A1174-$H1174)/9</f>
        <v>30800</v>
      </c>
      <c r="M1174" s="24">
        <f>MAX(0,K1174*(1+inputs!$B$33)-MAX(0,inputs!$B$31*(L1174-inputs!$B$30)))</f>
        <v>46936.629574999977</v>
      </c>
      <c r="N1174" s="19">
        <f>$H1174+(INT(COLUMN(N$1)/2) - 5) * ($A1174-$H1174)/9</f>
        <v>41600</v>
      </c>
      <c r="O1174" s="24">
        <f>MAX(0,M1174*(1+inputs!$B$33)-MAX(0,inputs!$B$31*(N1174-inputs!$B$30)))</f>
        <v>45713.239018624969</v>
      </c>
      <c r="P1174" s="19">
        <f>$H1174+(INT(COLUMN(P$1)/2) - 5) * ($A1174-$H1174)/9</f>
        <v>52400</v>
      </c>
      <c r="Q1174" s="24">
        <f>MAX(0,O1174*(1+inputs!$B$33)-MAX(0,inputs!$B$31*(P1174-inputs!$B$30)))</f>
        <v>43499.497603904339</v>
      </c>
      <c r="R1174" s="19">
        <f>$H1174+(INT(COLUMN(R$1)/2) - 5) * ($A1174-$H1174)/9</f>
        <v>63200</v>
      </c>
      <c r="S1174" s="24">
        <f>MAX(0,Q1174*(1+inputs!$B$33)-MAX(0,inputs!$B$31*(R1174-inputs!$B$30)))</f>
        <v>40280.550067962897</v>
      </c>
      <c r="T1174" s="19">
        <f>$H1174+(INT(COLUMN(T$1)/2) - 5) * ($A1174-$H1174)/9</f>
        <v>74000</v>
      </c>
      <c r="U1174" s="24">
        <f>MAX(0,S1174*(1+inputs!$B$33)-MAX(0,inputs!$B$31*(T1174-inputs!$B$30)))</f>
        <v>36041.318318982332</v>
      </c>
      <c r="V1174" s="19">
        <f>$H1174+(INT(COLUMN(V$1)/2) - 5) * ($A1174-$H1174)/9</f>
        <v>84800</v>
      </c>
      <c r="W1174" s="24">
        <f>MAX(0,U1174*(1+inputs!$B$33)-MAX(0,inputs!$B$31*(V1174-inputs!$B$30)))</f>
        <v>30766.498093767066</v>
      </c>
      <c r="X1174" s="19">
        <f>$H1174+(INT(COLUMN(X$1)/2) - 5) * ($A1174-$H1174)/9</f>
        <v>95600</v>
      </c>
      <c r="Y1174" s="24">
        <f>MAX(0,W1174*(1+inputs!$B$33)-MAX(0,inputs!$B$31*(X1174-inputs!$B$30)))</f>
        <v>24440.55556517357</v>
      </c>
      <c r="Z1174" s="19">
        <f>IF(inputs!$B$27="YES",MAX(0,inputs!$B$31*(X1174-inputs!$B$30)),0)</f>
        <v>0</v>
      </c>
      <c r="AA1174" s="3">
        <f t="shared" si="77"/>
        <v>46722.25</v>
      </c>
      <c r="AB1174" s="1">
        <f t="shared" si="78"/>
        <v>0.62</v>
      </c>
      <c r="AC1174" s="8">
        <f t="shared" si="75"/>
        <v>70477.75</v>
      </c>
    </row>
    <row r="1175" spans="1:29" x14ac:dyDescent="0.2">
      <c r="A1175" s="11">
        <f t="shared" si="76"/>
        <v>117300</v>
      </c>
      <c r="B1175" s="15">
        <f>inputs!$C$3-MAX(0,MIN((calculations!A1175-inputs!$B$8)*0.5,inputs!$C$3))+IF(AND(inputs!$B$23="YES",A1175&lt;=inputs!$B$25),inputs!$B$24,0)</f>
        <v>3920</v>
      </c>
      <c r="C1175" s="15">
        <f>MAX(0,MIN(A1175-B1175,inputs!$C$4)*inputs!$B$3)</f>
        <v>7540</v>
      </c>
      <c r="D1175" s="16">
        <f>MAX(0,(MIN(A1175,inputs!$C$5)-(inputs!$C$4+B1175))*inputs!$B$4)</f>
        <v>30272</v>
      </c>
      <c r="E1175" s="16">
        <f>MAX(0, (calculations!A1175-inputs!$C$5)*inputs!$B$5)</f>
        <v>0</v>
      </c>
      <c r="F1175" s="19">
        <f>MAX(0,inputs!$B$13*(MIN(calculations!A1175,inputs!$C$14)-inputs!$C$13))+MAX(0,inputs!$B$14*(calculations!A1175-inputs!$C$14))</f>
        <v>6335.85</v>
      </c>
      <c r="G1175" s="22">
        <f>MAX(MIN((calculations!A1175-inputs!$B$21)/10000,100%),0) * inputs!$B$18</f>
        <v>2636.4</v>
      </c>
      <c r="H1175" s="24">
        <f>MIN(inputs!$B$32,A1175)</f>
        <v>20000</v>
      </c>
      <c r="I1175" s="24">
        <f>inputs!$B$29*(1+inputs!$B$33)-MAX(0,inputs!$B$31*(H1175-inputs!$B$30))</f>
        <v>46486.999999999993</v>
      </c>
      <c r="J1175" s="19">
        <f>$H1175+(INT(COLUMN(J$1)/2) - 5) * ($A1175-$H1175)/9</f>
        <v>20000</v>
      </c>
      <c r="K1175" s="24">
        <f>MAX(0,I1175*(1+inputs!$B$33)-MAX(0,inputs!$B$31*(J1175-inputs!$B$30)))</f>
        <v>47184.304999999986</v>
      </c>
      <c r="L1175" s="19">
        <f>$H1175+(INT(COLUMN(L$1)/2) - 5) * ($A1175-$H1175)/9</f>
        <v>30811.111111111109</v>
      </c>
      <c r="M1175" s="24">
        <f>MAX(0,K1175*(1+inputs!$B$33)-MAX(0,inputs!$B$31*(L1175-inputs!$B$30)))</f>
        <v>46935.629574999977</v>
      </c>
      <c r="N1175" s="19">
        <f>$H1175+(INT(COLUMN(N$1)/2) - 5) * ($A1175-$H1175)/9</f>
        <v>41622.222222222219</v>
      </c>
      <c r="O1175" s="24">
        <f>MAX(0,M1175*(1+inputs!$B$33)-MAX(0,inputs!$B$31*(N1175-inputs!$B$30)))</f>
        <v>45710.224018624969</v>
      </c>
      <c r="P1175" s="19">
        <f>$H1175+(INT(COLUMN(P$1)/2) - 5) * ($A1175-$H1175)/9</f>
        <v>52433.333333333328</v>
      </c>
      <c r="Q1175" s="24">
        <f>MAX(0,O1175*(1+inputs!$B$33)-MAX(0,inputs!$B$31*(P1175-inputs!$B$30)))</f>
        <v>43493.437378904338</v>
      </c>
      <c r="R1175" s="19">
        <f>$H1175+(INT(COLUMN(R$1)/2) - 5) * ($A1175-$H1175)/9</f>
        <v>63244.444444444445</v>
      </c>
      <c r="S1175" s="24">
        <f>MAX(0,Q1175*(1+inputs!$B$33)-MAX(0,inputs!$B$31*(R1175-inputs!$B$30)))</f>
        <v>40270.398939587896</v>
      </c>
      <c r="T1175" s="19">
        <f>$H1175+(INT(COLUMN(T$1)/2) - 5) * ($A1175-$H1175)/9</f>
        <v>74055.555555555562</v>
      </c>
      <c r="U1175" s="24">
        <f>MAX(0,S1175*(1+inputs!$B$33)-MAX(0,inputs!$B$31*(T1175-inputs!$B$30)))</f>
        <v>36026.014923681709</v>
      </c>
      <c r="V1175" s="19">
        <f>$H1175+(INT(COLUMN(V$1)/2) - 5) * ($A1175-$H1175)/9</f>
        <v>84866.666666666657</v>
      </c>
      <c r="W1175" s="24">
        <f>MAX(0,U1175*(1+inputs!$B$33)-MAX(0,inputs!$B$31*(V1175-inputs!$B$30)))</f>
        <v>30744.965147536936</v>
      </c>
      <c r="X1175" s="19">
        <f>$H1175+(INT(COLUMN(X$1)/2) - 5) * ($A1175-$H1175)/9</f>
        <v>95677.777777777781</v>
      </c>
      <c r="Y1175" s="24">
        <f>MAX(0,W1175*(1+inputs!$B$33)-MAX(0,inputs!$B$31*(X1175-inputs!$B$30)))</f>
        <v>24411.699624749988</v>
      </c>
      <c r="Z1175" s="19">
        <f>IF(inputs!$B$27="YES",MAX(0,inputs!$B$31*(X1175-inputs!$B$30)),0)</f>
        <v>0</v>
      </c>
      <c r="AA1175" s="3">
        <f t="shared" si="77"/>
        <v>46784.25</v>
      </c>
      <c r="AB1175" s="1">
        <f t="shared" si="78"/>
        <v>0.62</v>
      </c>
      <c r="AC1175" s="8">
        <f t="shared" si="75"/>
        <v>70515.75</v>
      </c>
    </row>
    <row r="1176" spans="1:29" x14ac:dyDescent="0.2">
      <c r="A1176" s="11">
        <f t="shared" si="76"/>
        <v>117400</v>
      </c>
      <c r="B1176" s="15">
        <f>inputs!$C$3-MAX(0,MIN((calculations!A1176-inputs!$B$8)*0.5,inputs!$C$3))+IF(AND(inputs!$B$23="YES",A1176&lt;=inputs!$B$25),inputs!$B$24,0)</f>
        <v>3870</v>
      </c>
      <c r="C1176" s="15">
        <f>MAX(0,MIN(A1176-B1176,inputs!$C$4)*inputs!$B$3)</f>
        <v>7540</v>
      </c>
      <c r="D1176" s="16">
        <f>MAX(0,(MIN(A1176,inputs!$C$5)-(inputs!$C$4+B1176))*inputs!$B$4)</f>
        <v>30332</v>
      </c>
      <c r="E1176" s="16">
        <f>MAX(0, (calculations!A1176-inputs!$C$5)*inputs!$B$5)</f>
        <v>0</v>
      </c>
      <c r="F1176" s="19">
        <f>MAX(0,inputs!$B$13*(MIN(calculations!A1176,inputs!$C$14)-inputs!$C$13))+MAX(0,inputs!$B$14*(calculations!A1176-inputs!$C$14))</f>
        <v>6337.85</v>
      </c>
      <c r="G1176" s="22">
        <f>MAX(MIN((calculations!A1176-inputs!$B$21)/10000,100%),0) * inputs!$B$18</f>
        <v>2636.4</v>
      </c>
      <c r="H1176" s="24">
        <f>MIN(inputs!$B$32,A1176)</f>
        <v>20000</v>
      </c>
      <c r="I1176" s="24">
        <f>inputs!$B$29*(1+inputs!$B$33)-MAX(0,inputs!$B$31*(H1176-inputs!$B$30))</f>
        <v>46486.999999999993</v>
      </c>
      <c r="J1176" s="19">
        <f>$H1176+(INT(COLUMN(J$1)/2) - 5) * ($A1176-$H1176)/9</f>
        <v>20000</v>
      </c>
      <c r="K1176" s="24">
        <f>MAX(0,I1176*(1+inputs!$B$33)-MAX(0,inputs!$B$31*(J1176-inputs!$B$30)))</f>
        <v>47184.304999999986</v>
      </c>
      <c r="L1176" s="19">
        <f>$H1176+(INT(COLUMN(L$1)/2) - 5) * ($A1176-$H1176)/9</f>
        <v>30822.222222222223</v>
      </c>
      <c r="M1176" s="24">
        <f>MAX(0,K1176*(1+inputs!$B$33)-MAX(0,inputs!$B$31*(L1176-inputs!$B$30)))</f>
        <v>46934.629574999977</v>
      </c>
      <c r="N1176" s="19">
        <f>$H1176+(INT(COLUMN(N$1)/2) - 5) * ($A1176-$H1176)/9</f>
        <v>41644.444444444445</v>
      </c>
      <c r="O1176" s="24">
        <f>MAX(0,M1176*(1+inputs!$B$33)-MAX(0,inputs!$B$31*(N1176-inputs!$B$30)))</f>
        <v>45707.20901862497</v>
      </c>
      <c r="P1176" s="19">
        <f>$H1176+(INT(COLUMN(P$1)/2) - 5) * ($A1176-$H1176)/9</f>
        <v>52466.666666666672</v>
      </c>
      <c r="Q1176" s="24">
        <f>MAX(0,O1176*(1+inputs!$B$33)-MAX(0,inputs!$B$31*(P1176-inputs!$B$30)))</f>
        <v>43487.377153904337</v>
      </c>
      <c r="R1176" s="19">
        <f>$H1176+(INT(COLUMN(R$1)/2) - 5) * ($A1176-$H1176)/9</f>
        <v>63288.888888888891</v>
      </c>
      <c r="S1176" s="24">
        <f>MAX(0,Q1176*(1+inputs!$B$33)-MAX(0,inputs!$B$31*(R1176-inputs!$B$30)))</f>
        <v>40260.247811212896</v>
      </c>
      <c r="T1176" s="19">
        <f>$H1176+(INT(COLUMN(T$1)/2) - 5) * ($A1176-$H1176)/9</f>
        <v>74111.111111111109</v>
      </c>
      <c r="U1176" s="24">
        <f>MAX(0,S1176*(1+inputs!$B$33)-MAX(0,inputs!$B$31*(T1176-inputs!$B$30)))</f>
        <v>36010.711528381085</v>
      </c>
      <c r="V1176" s="19">
        <f>$H1176+(INT(COLUMN(V$1)/2) - 5) * ($A1176-$H1176)/9</f>
        <v>84933.333333333343</v>
      </c>
      <c r="W1176" s="24">
        <f>MAX(0,U1176*(1+inputs!$B$33)-MAX(0,inputs!$B$31*(V1176-inputs!$B$30)))</f>
        <v>30723.432201306794</v>
      </c>
      <c r="X1176" s="19">
        <f>$H1176+(INT(COLUMN(X$1)/2) - 5) * ($A1176-$H1176)/9</f>
        <v>95755.555555555562</v>
      </c>
      <c r="Y1176" s="24">
        <f>MAX(0,W1176*(1+inputs!$B$33)-MAX(0,inputs!$B$31*(X1176-inputs!$B$30)))</f>
        <v>24382.843684326392</v>
      </c>
      <c r="Z1176" s="19">
        <f>IF(inputs!$B$27="YES",MAX(0,inputs!$B$31*(X1176-inputs!$B$30)),0)</f>
        <v>0</v>
      </c>
      <c r="AA1176" s="3">
        <f t="shared" si="77"/>
        <v>46846.25</v>
      </c>
      <c r="AB1176" s="1">
        <f t="shared" si="78"/>
        <v>0.62</v>
      </c>
      <c r="AC1176" s="8">
        <f t="shared" si="75"/>
        <v>70553.75</v>
      </c>
    </row>
    <row r="1177" spans="1:29" x14ac:dyDescent="0.2">
      <c r="A1177" s="11">
        <f t="shared" si="76"/>
        <v>117500</v>
      </c>
      <c r="B1177" s="15">
        <f>inputs!$C$3-MAX(0,MIN((calculations!A1177-inputs!$B$8)*0.5,inputs!$C$3))+IF(AND(inputs!$B$23="YES",A1177&lt;=inputs!$B$25),inputs!$B$24,0)</f>
        <v>3820</v>
      </c>
      <c r="C1177" s="15">
        <f>MAX(0,MIN(A1177-B1177,inputs!$C$4)*inputs!$B$3)</f>
        <v>7540</v>
      </c>
      <c r="D1177" s="16">
        <f>MAX(0,(MIN(A1177,inputs!$C$5)-(inputs!$C$4+B1177))*inputs!$B$4)</f>
        <v>30392</v>
      </c>
      <c r="E1177" s="16">
        <f>MAX(0, (calculations!A1177-inputs!$C$5)*inputs!$B$5)</f>
        <v>0</v>
      </c>
      <c r="F1177" s="19">
        <f>MAX(0,inputs!$B$13*(MIN(calculations!A1177,inputs!$C$14)-inputs!$C$13))+MAX(0,inputs!$B$14*(calculations!A1177-inputs!$C$14))</f>
        <v>6339.85</v>
      </c>
      <c r="G1177" s="22">
        <f>MAX(MIN((calculations!A1177-inputs!$B$21)/10000,100%),0) * inputs!$B$18</f>
        <v>2636.4</v>
      </c>
      <c r="H1177" s="24">
        <f>MIN(inputs!$B$32,A1177)</f>
        <v>20000</v>
      </c>
      <c r="I1177" s="24">
        <f>inputs!$B$29*(1+inputs!$B$33)-MAX(0,inputs!$B$31*(H1177-inputs!$B$30))</f>
        <v>46486.999999999993</v>
      </c>
      <c r="J1177" s="19">
        <f>$H1177+(INT(COLUMN(J$1)/2) - 5) * ($A1177-$H1177)/9</f>
        <v>20000</v>
      </c>
      <c r="K1177" s="24">
        <f>MAX(0,I1177*(1+inputs!$B$33)-MAX(0,inputs!$B$31*(J1177-inputs!$B$30)))</f>
        <v>47184.304999999986</v>
      </c>
      <c r="L1177" s="19">
        <f>$H1177+(INT(COLUMN(L$1)/2) - 5) * ($A1177-$H1177)/9</f>
        <v>30833.333333333336</v>
      </c>
      <c r="M1177" s="24">
        <f>MAX(0,K1177*(1+inputs!$B$33)-MAX(0,inputs!$B$31*(L1177-inputs!$B$30)))</f>
        <v>46933.629574999977</v>
      </c>
      <c r="N1177" s="19">
        <f>$H1177+(INT(COLUMN(N$1)/2) - 5) * ($A1177-$H1177)/9</f>
        <v>41666.666666666672</v>
      </c>
      <c r="O1177" s="24">
        <f>MAX(0,M1177*(1+inputs!$B$33)-MAX(0,inputs!$B$31*(N1177-inputs!$B$30)))</f>
        <v>45704.19401862497</v>
      </c>
      <c r="P1177" s="19">
        <f>$H1177+(INT(COLUMN(P$1)/2) - 5) * ($A1177-$H1177)/9</f>
        <v>52500</v>
      </c>
      <c r="Q1177" s="24">
        <f>MAX(0,O1177*(1+inputs!$B$33)-MAX(0,inputs!$B$31*(P1177-inputs!$B$30)))</f>
        <v>43481.316928904336</v>
      </c>
      <c r="R1177" s="19">
        <f>$H1177+(INT(COLUMN(R$1)/2) - 5) * ($A1177-$H1177)/9</f>
        <v>63333.333333333336</v>
      </c>
      <c r="S1177" s="24">
        <f>MAX(0,Q1177*(1+inputs!$B$33)-MAX(0,inputs!$B$31*(R1177-inputs!$B$30)))</f>
        <v>40250.096682837895</v>
      </c>
      <c r="T1177" s="19">
        <f>$H1177+(INT(COLUMN(T$1)/2) - 5) * ($A1177-$H1177)/9</f>
        <v>74166.666666666657</v>
      </c>
      <c r="U1177" s="24">
        <f>MAX(0,S1177*(1+inputs!$B$33)-MAX(0,inputs!$B$31*(T1177-inputs!$B$30)))</f>
        <v>35995.408133080462</v>
      </c>
      <c r="V1177" s="19">
        <f>$H1177+(INT(COLUMN(V$1)/2) - 5) * ($A1177-$H1177)/9</f>
        <v>85000</v>
      </c>
      <c r="W1177" s="24">
        <f>MAX(0,U1177*(1+inputs!$B$33)-MAX(0,inputs!$B$31*(V1177-inputs!$B$30)))</f>
        <v>30701.899255076667</v>
      </c>
      <c r="X1177" s="19">
        <f>$H1177+(INT(COLUMN(X$1)/2) - 5) * ($A1177-$H1177)/9</f>
        <v>95833.333333333328</v>
      </c>
      <c r="Y1177" s="24">
        <f>MAX(0,W1177*(1+inputs!$B$33)-MAX(0,inputs!$B$31*(X1177-inputs!$B$30)))</f>
        <v>24353.987743902817</v>
      </c>
      <c r="Z1177" s="19">
        <f>IF(inputs!$B$27="YES",MAX(0,inputs!$B$31*(X1177-inputs!$B$30)),0)</f>
        <v>0</v>
      </c>
      <c r="AA1177" s="3">
        <f t="shared" si="77"/>
        <v>46908.25</v>
      </c>
      <c r="AB1177" s="1">
        <f t="shared" si="78"/>
        <v>0.62</v>
      </c>
      <c r="AC1177" s="8">
        <f t="shared" si="75"/>
        <v>70591.75</v>
      </c>
    </row>
    <row r="1178" spans="1:29" x14ac:dyDescent="0.2">
      <c r="A1178" s="11">
        <f t="shared" si="76"/>
        <v>117600</v>
      </c>
      <c r="B1178" s="15">
        <f>inputs!$C$3-MAX(0,MIN((calculations!A1178-inputs!$B$8)*0.5,inputs!$C$3))+IF(AND(inputs!$B$23="YES",A1178&lt;=inputs!$B$25),inputs!$B$24,0)</f>
        <v>3770</v>
      </c>
      <c r="C1178" s="15">
        <f>MAX(0,MIN(A1178-B1178,inputs!$C$4)*inputs!$B$3)</f>
        <v>7540</v>
      </c>
      <c r="D1178" s="16">
        <f>MAX(0,(MIN(A1178,inputs!$C$5)-(inputs!$C$4+B1178))*inputs!$B$4)</f>
        <v>30452</v>
      </c>
      <c r="E1178" s="16">
        <f>MAX(0, (calculations!A1178-inputs!$C$5)*inputs!$B$5)</f>
        <v>0</v>
      </c>
      <c r="F1178" s="19">
        <f>MAX(0,inputs!$B$13*(MIN(calculations!A1178,inputs!$C$14)-inputs!$C$13))+MAX(0,inputs!$B$14*(calculations!A1178-inputs!$C$14))</f>
        <v>6341.85</v>
      </c>
      <c r="G1178" s="22">
        <f>MAX(MIN((calculations!A1178-inputs!$B$21)/10000,100%),0) * inputs!$B$18</f>
        <v>2636.4</v>
      </c>
      <c r="H1178" s="24">
        <f>MIN(inputs!$B$32,A1178)</f>
        <v>20000</v>
      </c>
      <c r="I1178" s="24">
        <f>inputs!$B$29*(1+inputs!$B$33)-MAX(0,inputs!$B$31*(H1178-inputs!$B$30))</f>
        <v>46486.999999999993</v>
      </c>
      <c r="J1178" s="19">
        <f>$H1178+(INT(COLUMN(J$1)/2) - 5) * ($A1178-$H1178)/9</f>
        <v>20000</v>
      </c>
      <c r="K1178" s="24">
        <f>MAX(0,I1178*(1+inputs!$B$33)-MAX(0,inputs!$B$31*(J1178-inputs!$B$30)))</f>
        <v>47184.304999999986</v>
      </c>
      <c r="L1178" s="19">
        <f>$H1178+(INT(COLUMN(L$1)/2) - 5) * ($A1178-$H1178)/9</f>
        <v>30844.444444444445</v>
      </c>
      <c r="M1178" s="24">
        <f>MAX(0,K1178*(1+inputs!$B$33)-MAX(0,inputs!$B$31*(L1178-inputs!$B$30)))</f>
        <v>46932.629574999977</v>
      </c>
      <c r="N1178" s="19">
        <f>$H1178+(INT(COLUMN(N$1)/2) - 5) * ($A1178-$H1178)/9</f>
        <v>41688.888888888891</v>
      </c>
      <c r="O1178" s="24">
        <f>MAX(0,M1178*(1+inputs!$B$33)-MAX(0,inputs!$B$31*(N1178-inputs!$B$30)))</f>
        <v>45701.179018624971</v>
      </c>
      <c r="P1178" s="19">
        <f>$H1178+(INT(COLUMN(P$1)/2) - 5) * ($A1178-$H1178)/9</f>
        <v>52533.333333333328</v>
      </c>
      <c r="Q1178" s="24">
        <f>MAX(0,O1178*(1+inputs!$B$33)-MAX(0,inputs!$B$31*(P1178-inputs!$B$30)))</f>
        <v>43475.256703904335</v>
      </c>
      <c r="R1178" s="19">
        <f>$H1178+(INT(COLUMN(R$1)/2) - 5) * ($A1178-$H1178)/9</f>
        <v>63377.777777777781</v>
      </c>
      <c r="S1178" s="24">
        <f>MAX(0,Q1178*(1+inputs!$B$33)-MAX(0,inputs!$B$31*(R1178-inputs!$B$30)))</f>
        <v>40239.945554462895</v>
      </c>
      <c r="T1178" s="19">
        <f>$H1178+(INT(COLUMN(T$1)/2) - 5) * ($A1178-$H1178)/9</f>
        <v>74222.222222222219</v>
      </c>
      <c r="U1178" s="24">
        <f>MAX(0,S1178*(1+inputs!$B$33)-MAX(0,inputs!$B$31*(T1178-inputs!$B$30)))</f>
        <v>35980.104737779831</v>
      </c>
      <c r="V1178" s="19">
        <f>$H1178+(INT(COLUMN(V$1)/2) - 5) * ($A1178-$H1178)/9</f>
        <v>85066.666666666657</v>
      </c>
      <c r="W1178" s="24">
        <f>MAX(0,U1178*(1+inputs!$B$33)-MAX(0,inputs!$B$31*(V1178-inputs!$B$30)))</f>
        <v>30680.366308846529</v>
      </c>
      <c r="X1178" s="19">
        <f>$H1178+(INT(COLUMN(X$1)/2) - 5) * ($A1178-$H1178)/9</f>
        <v>95911.111111111109</v>
      </c>
      <c r="Y1178" s="24">
        <f>MAX(0,W1178*(1+inputs!$B$33)-MAX(0,inputs!$B$31*(X1178-inputs!$B$30)))</f>
        <v>24325.131803479224</v>
      </c>
      <c r="Z1178" s="19">
        <f>IF(inputs!$B$27="YES",MAX(0,inputs!$B$31*(X1178-inputs!$B$30)),0)</f>
        <v>0</v>
      </c>
      <c r="AA1178" s="3">
        <f t="shared" si="77"/>
        <v>46970.25</v>
      </c>
      <c r="AB1178" s="1">
        <f t="shared" si="78"/>
        <v>0.62</v>
      </c>
      <c r="AC1178" s="8">
        <f t="shared" si="75"/>
        <v>70629.75</v>
      </c>
    </row>
    <row r="1179" spans="1:29" x14ac:dyDescent="0.2">
      <c r="A1179" s="11">
        <f t="shared" si="76"/>
        <v>117700</v>
      </c>
      <c r="B1179" s="15">
        <f>inputs!$C$3-MAX(0,MIN((calculations!A1179-inputs!$B$8)*0.5,inputs!$C$3))+IF(AND(inputs!$B$23="YES",A1179&lt;=inputs!$B$25),inputs!$B$24,0)</f>
        <v>3720</v>
      </c>
      <c r="C1179" s="15">
        <f>MAX(0,MIN(A1179-B1179,inputs!$C$4)*inputs!$B$3)</f>
        <v>7540</v>
      </c>
      <c r="D1179" s="16">
        <f>MAX(0,(MIN(A1179,inputs!$C$5)-(inputs!$C$4+B1179))*inputs!$B$4)</f>
        <v>30512</v>
      </c>
      <c r="E1179" s="16">
        <f>MAX(0, (calculations!A1179-inputs!$C$5)*inputs!$B$5)</f>
        <v>0</v>
      </c>
      <c r="F1179" s="19">
        <f>MAX(0,inputs!$B$13*(MIN(calculations!A1179,inputs!$C$14)-inputs!$C$13))+MAX(0,inputs!$B$14*(calculations!A1179-inputs!$C$14))</f>
        <v>6343.85</v>
      </c>
      <c r="G1179" s="22">
        <f>MAX(MIN((calculations!A1179-inputs!$B$21)/10000,100%),0) * inputs!$B$18</f>
        <v>2636.4</v>
      </c>
      <c r="H1179" s="24">
        <f>MIN(inputs!$B$32,A1179)</f>
        <v>20000</v>
      </c>
      <c r="I1179" s="24">
        <f>inputs!$B$29*(1+inputs!$B$33)-MAX(0,inputs!$B$31*(H1179-inputs!$B$30))</f>
        <v>46486.999999999993</v>
      </c>
      <c r="J1179" s="19">
        <f>$H1179+(INT(COLUMN(J$1)/2) - 5) * ($A1179-$H1179)/9</f>
        <v>20000</v>
      </c>
      <c r="K1179" s="24">
        <f>MAX(0,I1179*(1+inputs!$B$33)-MAX(0,inputs!$B$31*(J1179-inputs!$B$30)))</f>
        <v>47184.304999999986</v>
      </c>
      <c r="L1179" s="19">
        <f>$H1179+(INT(COLUMN(L$1)/2) - 5) * ($A1179-$H1179)/9</f>
        <v>30855.555555555555</v>
      </c>
      <c r="M1179" s="24">
        <f>MAX(0,K1179*(1+inputs!$B$33)-MAX(0,inputs!$B$31*(L1179-inputs!$B$30)))</f>
        <v>46931.629574999977</v>
      </c>
      <c r="N1179" s="19">
        <f>$H1179+(INT(COLUMN(N$1)/2) - 5) * ($A1179-$H1179)/9</f>
        <v>41711.111111111109</v>
      </c>
      <c r="O1179" s="24">
        <f>MAX(0,M1179*(1+inputs!$B$33)-MAX(0,inputs!$B$31*(N1179-inputs!$B$30)))</f>
        <v>45698.164018624972</v>
      </c>
      <c r="P1179" s="19">
        <f>$H1179+(INT(COLUMN(P$1)/2) - 5) * ($A1179-$H1179)/9</f>
        <v>52566.666666666672</v>
      </c>
      <c r="Q1179" s="24">
        <f>MAX(0,O1179*(1+inputs!$B$33)-MAX(0,inputs!$B$31*(P1179-inputs!$B$30)))</f>
        <v>43469.196478904341</v>
      </c>
      <c r="R1179" s="19">
        <f>$H1179+(INT(COLUMN(R$1)/2) - 5) * ($A1179-$H1179)/9</f>
        <v>63422.222222222219</v>
      </c>
      <c r="S1179" s="24">
        <f>MAX(0,Q1179*(1+inputs!$B$33)-MAX(0,inputs!$B$31*(R1179-inputs!$B$30)))</f>
        <v>40229.794426087901</v>
      </c>
      <c r="T1179" s="19">
        <f>$H1179+(INT(COLUMN(T$1)/2) - 5) * ($A1179-$H1179)/9</f>
        <v>74277.777777777781</v>
      </c>
      <c r="U1179" s="24">
        <f>MAX(0,S1179*(1+inputs!$B$33)-MAX(0,inputs!$B$31*(T1179-inputs!$B$30)))</f>
        <v>35964.801342479215</v>
      </c>
      <c r="V1179" s="19">
        <f>$H1179+(INT(COLUMN(V$1)/2) - 5) * ($A1179-$H1179)/9</f>
        <v>85133.333333333343</v>
      </c>
      <c r="W1179" s="24">
        <f>MAX(0,U1179*(1+inputs!$B$33)-MAX(0,inputs!$B$31*(V1179-inputs!$B$30)))</f>
        <v>30658.833362616395</v>
      </c>
      <c r="X1179" s="19">
        <f>$H1179+(INT(COLUMN(X$1)/2) - 5) * ($A1179-$H1179)/9</f>
        <v>95988.888888888891</v>
      </c>
      <c r="Y1179" s="24">
        <f>MAX(0,W1179*(1+inputs!$B$33)-MAX(0,inputs!$B$31*(X1179-inputs!$B$30)))</f>
        <v>24296.275863055638</v>
      </c>
      <c r="Z1179" s="19">
        <f>IF(inputs!$B$27="YES",MAX(0,inputs!$B$31*(X1179-inputs!$B$30)),0)</f>
        <v>0</v>
      </c>
      <c r="AA1179" s="3">
        <f t="shared" si="77"/>
        <v>47032.25</v>
      </c>
      <c r="AB1179" s="1">
        <f t="shared" si="78"/>
        <v>0.62</v>
      </c>
      <c r="AC1179" s="8">
        <f t="shared" si="75"/>
        <v>70667.75</v>
      </c>
    </row>
    <row r="1180" spans="1:29" x14ac:dyDescent="0.2">
      <c r="A1180" s="11">
        <f t="shared" si="76"/>
        <v>117800</v>
      </c>
      <c r="B1180" s="15">
        <f>inputs!$C$3-MAX(0,MIN((calculations!A1180-inputs!$B$8)*0.5,inputs!$C$3))+IF(AND(inputs!$B$23="YES",A1180&lt;=inputs!$B$25),inputs!$B$24,0)</f>
        <v>3670</v>
      </c>
      <c r="C1180" s="15">
        <f>MAX(0,MIN(A1180-B1180,inputs!$C$4)*inputs!$B$3)</f>
        <v>7540</v>
      </c>
      <c r="D1180" s="16">
        <f>MAX(0,(MIN(A1180,inputs!$C$5)-(inputs!$C$4+B1180))*inputs!$B$4)</f>
        <v>30572</v>
      </c>
      <c r="E1180" s="16">
        <f>MAX(0, (calculations!A1180-inputs!$C$5)*inputs!$B$5)</f>
        <v>0</v>
      </c>
      <c r="F1180" s="19">
        <f>MAX(0,inputs!$B$13*(MIN(calculations!A1180,inputs!$C$14)-inputs!$C$13))+MAX(0,inputs!$B$14*(calculations!A1180-inputs!$C$14))</f>
        <v>6345.85</v>
      </c>
      <c r="G1180" s="22">
        <f>MAX(MIN((calculations!A1180-inputs!$B$21)/10000,100%),0) * inputs!$B$18</f>
        <v>2636.4</v>
      </c>
      <c r="H1180" s="24">
        <f>MIN(inputs!$B$32,A1180)</f>
        <v>20000</v>
      </c>
      <c r="I1180" s="24">
        <f>inputs!$B$29*(1+inputs!$B$33)-MAX(0,inputs!$B$31*(H1180-inputs!$B$30))</f>
        <v>46486.999999999993</v>
      </c>
      <c r="J1180" s="19">
        <f>$H1180+(INT(COLUMN(J$1)/2) - 5) * ($A1180-$H1180)/9</f>
        <v>20000</v>
      </c>
      <c r="K1180" s="24">
        <f>MAX(0,I1180*(1+inputs!$B$33)-MAX(0,inputs!$B$31*(J1180-inputs!$B$30)))</f>
        <v>47184.304999999986</v>
      </c>
      <c r="L1180" s="19">
        <f>$H1180+(INT(COLUMN(L$1)/2) - 5) * ($A1180-$H1180)/9</f>
        <v>30866.666666666664</v>
      </c>
      <c r="M1180" s="24">
        <f>MAX(0,K1180*(1+inputs!$B$33)-MAX(0,inputs!$B$31*(L1180-inputs!$B$30)))</f>
        <v>46930.629574999977</v>
      </c>
      <c r="N1180" s="19">
        <f>$H1180+(INT(COLUMN(N$1)/2) - 5) * ($A1180-$H1180)/9</f>
        <v>41733.333333333328</v>
      </c>
      <c r="O1180" s="24">
        <f>MAX(0,M1180*(1+inputs!$B$33)-MAX(0,inputs!$B$31*(N1180-inputs!$B$30)))</f>
        <v>45695.149018624972</v>
      </c>
      <c r="P1180" s="19">
        <f>$H1180+(INT(COLUMN(P$1)/2) - 5) * ($A1180-$H1180)/9</f>
        <v>52600</v>
      </c>
      <c r="Q1180" s="24">
        <f>MAX(0,O1180*(1+inputs!$B$33)-MAX(0,inputs!$B$31*(P1180-inputs!$B$30)))</f>
        <v>43463.13625390434</v>
      </c>
      <c r="R1180" s="19">
        <f>$H1180+(INT(COLUMN(R$1)/2) - 5) * ($A1180-$H1180)/9</f>
        <v>63466.666666666664</v>
      </c>
      <c r="S1180" s="24">
        <f>MAX(0,Q1180*(1+inputs!$B$33)-MAX(0,inputs!$B$31*(R1180-inputs!$B$30)))</f>
        <v>40219.643297712901</v>
      </c>
      <c r="T1180" s="19">
        <f>$H1180+(INT(COLUMN(T$1)/2) - 5) * ($A1180-$H1180)/9</f>
        <v>74333.333333333343</v>
      </c>
      <c r="U1180" s="24">
        <f>MAX(0,S1180*(1+inputs!$B$33)-MAX(0,inputs!$B$31*(T1180-inputs!$B$30)))</f>
        <v>35949.497947178585</v>
      </c>
      <c r="V1180" s="19">
        <f>$H1180+(INT(COLUMN(V$1)/2) - 5) * ($A1180-$H1180)/9</f>
        <v>85200</v>
      </c>
      <c r="W1180" s="24">
        <f>MAX(0,U1180*(1+inputs!$B$33)-MAX(0,inputs!$B$31*(V1180-inputs!$B$30)))</f>
        <v>30637.300416386261</v>
      </c>
      <c r="X1180" s="19">
        <f>$H1180+(INT(COLUMN(X$1)/2) - 5) * ($A1180-$H1180)/9</f>
        <v>96066.666666666672</v>
      </c>
      <c r="Y1180" s="24">
        <f>MAX(0,W1180*(1+inputs!$B$33)-MAX(0,inputs!$B$31*(X1180-inputs!$B$30)))</f>
        <v>24267.419922632049</v>
      </c>
      <c r="Z1180" s="19">
        <f>IF(inputs!$B$27="YES",MAX(0,inputs!$B$31*(X1180-inputs!$B$30)),0)</f>
        <v>0</v>
      </c>
      <c r="AA1180" s="3">
        <f t="shared" si="77"/>
        <v>47094.25</v>
      </c>
      <c r="AB1180" s="1">
        <f t="shared" si="78"/>
        <v>0.62</v>
      </c>
      <c r="AC1180" s="8">
        <f t="shared" si="75"/>
        <v>70705.75</v>
      </c>
    </row>
    <row r="1181" spans="1:29" x14ac:dyDescent="0.2">
      <c r="A1181" s="11">
        <f t="shared" si="76"/>
        <v>117900</v>
      </c>
      <c r="B1181" s="15">
        <f>inputs!$C$3-MAX(0,MIN((calculations!A1181-inputs!$B$8)*0.5,inputs!$C$3))+IF(AND(inputs!$B$23="YES",A1181&lt;=inputs!$B$25),inputs!$B$24,0)</f>
        <v>3620</v>
      </c>
      <c r="C1181" s="15">
        <f>MAX(0,MIN(A1181-B1181,inputs!$C$4)*inputs!$B$3)</f>
        <v>7540</v>
      </c>
      <c r="D1181" s="16">
        <f>MAX(0,(MIN(A1181,inputs!$C$5)-(inputs!$C$4+B1181))*inputs!$B$4)</f>
        <v>30632</v>
      </c>
      <c r="E1181" s="16">
        <f>MAX(0, (calculations!A1181-inputs!$C$5)*inputs!$B$5)</f>
        <v>0</v>
      </c>
      <c r="F1181" s="19">
        <f>MAX(0,inputs!$B$13*(MIN(calculations!A1181,inputs!$C$14)-inputs!$C$13))+MAX(0,inputs!$B$14*(calculations!A1181-inputs!$C$14))</f>
        <v>6347.85</v>
      </c>
      <c r="G1181" s="22">
        <f>MAX(MIN((calculations!A1181-inputs!$B$21)/10000,100%),0) * inputs!$B$18</f>
        <v>2636.4</v>
      </c>
      <c r="H1181" s="24">
        <f>MIN(inputs!$B$32,A1181)</f>
        <v>20000</v>
      </c>
      <c r="I1181" s="24">
        <f>inputs!$B$29*(1+inputs!$B$33)-MAX(0,inputs!$B$31*(H1181-inputs!$B$30))</f>
        <v>46486.999999999993</v>
      </c>
      <c r="J1181" s="19">
        <f>$H1181+(INT(COLUMN(J$1)/2) - 5) * ($A1181-$H1181)/9</f>
        <v>20000</v>
      </c>
      <c r="K1181" s="24">
        <f>MAX(0,I1181*(1+inputs!$B$33)-MAX(0,inputs!$B$31*(J1181-inputs!$B$30)))</f>
        <v>47184.304999999986</v>
      </c>
      <c r="L1181" s="19">
        <f>$H1181+(INT(COLUMN(L$1)/2) - 5) * ($A1181-$H1181)/9</f>
        <v>30877.777777777777</v>
      </c>
      <c r="M1181" s="24">
        <f>MAX(0,K1181*(1+inputs!$B$33)-MAX(0,inputs!$B$31*(L1181-inputs!$B$30)))</f>
        <v>46929.629574999977</v>
      </c>
      <c r="N1181" s="19">
        <f>$H1181+(INT(COLUMN(N$1)/2) - 5) * ($A1181-$H1181)/9</f>
        <v>41755.555555555555</v>
      </c>
      <c r="O1181" s="24">
        <f>MAX(0,M1181*(1+inputs!$B$33)-MAX(0,inputs!$B$31*(N1181-inputs!$B$30)))</f>
        <v>45692.134018624973</v>
      </c>
      <c r="P1181" s="19">
        <f>$H1181+(INT(COLUMN(P$1)/2) - 5) * ($A1181-$H1181)/9</f>
        <v>52633.333333333328</v>
      </c>
      <c r="Q1181" s="24">
        <f>MAX(0,O1181*(1+inputs!$B$33)-MAX(0,inputs!$B$31*(P1181-inputs!$B$30)))</f>
        <v>43457.076028904339</v>
      </c>
      <c r="R1181" s="19">
        <f>$H1181+(INT(COLUMN(R$1)/2) - 5) * ($A1181-$H1181)/9</f>
        <v>63511.111111111109</v>
      </c>
      <c r="S1181" s="24">
        <f>MAX(0,Q1181*(1+inputs!$B$33)-MAX(0,inputs!$B$31*(R1181-inputs!$B$30)))</f>
        <v>40209.4921693379</v>
      </c>
      <c r="T1181" s="19">
        <f>$H1181+(INT(COLUMN(T$1)/2) - 5) * ($A1181-$H1181)/9</f>
        <v>74388.888888888891</v>
      </c>
      <c r="U1181" s="24">
        <f>MAX(0,S1181*(1+inputs!$B$33)-MAX(0,inputs!$B$31*(T1181-inputs!$B$30)))</f>
        <v>35934.194551877961</v>
      </c>
      <c r="V1181" s="19">
        <f>$H1181+(INT(COLUMN(V$1)/2) - 5) * ($A1181-$H1181)/9</f>
        <v>85266.666666666657</v>
      </c>
      <c r="W1181" s="24">
        <f>MAX(0,U1181*(1+inputs!$B$33)-MAX(0,inputs!$B$31*(V1181-inputs!$B$30)))</f>
        <v>30615.76747015613</v>
      </c>
      <c r="X1181" s="19">
        <f>$H1181+(INT(COLUMN(X$1)/2) - 5) * ($A1181-$H1181)/9</f>
        <v>96144.444444444438</v>
      </c>
      <c r="Y1181" s="24">
        <f>MAX(0,W1181*(1+inputs!$B$33)-MAX(0,inputs!$B$31*(X1181-inputs!$B$30)))</f>
        <v>24238.56398220847</v>
      </c>
      <c r="Z1181" s="19">
        <f>IF(inputs!$B$27="YES",MAX(0,inputs!$B$31*(X1181-inputs!$B$30)),0)</f>
        <v>0</v>
      </c>
      <c r="AA1181" s="3">
        <f t="shared" si="77"/>
        <v>47156.25</v>
      </c>
      <c r="AB1181" s="1">
        <f t="shared" si="78"/>
        <v>0.62</v>
      </c>
      <c r="AC1181" s="8">
        <f t="shared" si="75"/>
        <v>70743.75</v>
      </c>
    </row>
    <row r="1182" spans="1:29" x14ac:dyDescent="0.2">
      <c r="A1182" s="11">
        <f t="shared" si="76"/>
        <v>118000</v>
      </c>
      <c r="B1182" s="15">
        <f>inputs!$C$3-MAX(0,MIN((calculations!A1182-inputs!$B$8)*0.5,inputs!$C$3))+IF(AND(inputs!$B$23="YES",A1182&lt;=inputs!$B$25),inputs!$B$24,0)</f>
        <v>3570</v>
      </c>
      <c r="C1182" s="15">
        <f>MAX(0,MIN(A1182-B1182,inputs!$C$4)*inputs!$B$3)</f>
        <v>7540</v>
      </c>
      <c r="D1182" s="16">
        <f>MAX(0,(MIN(A1182,inputs!$C$5)-(inputs!$C$4+B1182))*inputs!$B$4)</f>
        <v>30692</v>
      </c>
      <c r="E1182" s="16">
        <f>MAX(0, (calculations!A1182-inputs!$C$5)*inputs!$B$5)</f>
        <v>0</v>
      </c>
      <c r="F1182" s="19">
        <f>MAX(0,inputs!$B$13*(MIN(calculations!A1182,inputs!$C$14)-inputs!$C$13))+MAX(0,inputs!$B$14*(calculations!A1182-inputs!$C$14))</f>
        <v>6349.85</v>
      </c>
      <c r="G1182" s="22">
        <f>MAX(MIN((calculations!A1182-inputs!$B$21)/10000,100%),0) * inputs!$B$18</f>
        <v>2636.4</v>
      </c>
      <c r="H1182" s="24">
        <f>MIN(inputs!$B$32,A1182)</f>
        <v>20000</v>
      </c>
      <c r="I1182" s="24">
        <f>inputs!$B$29*(1+inputs!$B$33)-MAX(0,inputs!$B$31*(H1182-inputs!$B$30))</f>
        <v>46486.999999999993</v>
      </c>
      <c r="J1182" s="19">
        <f>$H1182+(INT(COLUMN(J$1)/2) - 5) * ($A1182-$H1182)/9</f>
        <v>20000</v>
      </c>
      <c r="K1182" s="24">
        <f>MAX(0,I1182*(1+inputs!$B$33)-MAX(0,inputs!$B$31*(J1182-inputs!$B$30)))</f>
        <v>47184.304999999986</v>
      </c>
      <c r="L1182" s="19">
        <f>$H1182+(INT(COLUMN(L$1)/2) - 5) * ($A1182-$H1182)/9</f>
        <v>30888.888888888891</v>
      </c>
      <c r="M1182" s="24">
        <f>MAX(0,K1182*(1+inputs!$B$33)-MAX(0,inputs!$B$31*(L1182-inputs!$B$30)))</f>
        <v>46928.629574999977</v>
      </c>
      <c r="N1182" s="19">
        <f>$H1182+(INT(COLUMN(N$1)/2) - 5) * ($A1182-$H1182)/9</f>
        <v>41777.777777777781</v>
      </c>
      <c r="O1182" s="24">
        <f>MAX(0,M1182*(1+inputs!$B$33)-MAX(0,inputs!$B$31*(N1182-inputs!$B$30)))</f>
        <v>45689.119018624973</v>
      </c>
      <c r="P1182" s="19">
        <f>$H1182+(INT(COLUMN(P$1)/2) - 5) * ($A1182-$H1182)/9</f>
        <v>52666.666666666672</v>
      </c>
      <c r="Q1182" s="24">
        <f>MAX(0,O1182*(1+inputs!$B$33)-MAX(0,inputs!$B$31*(P1182-inputs!$B$30)))</f>
        <v>43451.015803904338</v>
      </c>
      <c r="R1182" s="19">
        <f>$H1182+(INT(COLUMN(R$1)/2) - 5) * ($A1182-$H1182)/9</f>
        <v>63555.555555555555</v>
      </c>
      <c r="S1182" s="24">
        <f>MAX(0,Q1182*(1+inputs!$B$33)-MAX(0,inputs!$B$31*(R1182-inputs!$B$30)))</f>
        <v>40199.3410409629</v>
      </c>
      <c r="T1182" s="19">
        <f>$H1182+(INT(COLUMN(T$1)/2) - 5) * ($A1182-$H1182)/9</f>
        <v>74444.444444444438</v>
      </c>
      <c r="U1182" s="24">
        <f>MAX(0,S1182*(1+inputs!$B$33)-MAX(0,inputs!$B$31*(T1182-inputs!$B$30)))</f>
        <v>35918.891156577338</v>
      </c>
      <c r="V1182" s="19">
        <f>$H1182+(INT(COLUMN(V$1)/2) - 5) * ($A1182-$H1182)/9</f>
        <v>85333.333333333343</v>
      </c>
      <c r="W1182" s="24">
        <f>MAX(0,U1182*(1+inputs!$B$33)-MAX(0,inputs!$B$31*(V1182-inputs!$B$30)))</f>
        <v>30594.234523925988</v>
      </c>
      <c r="X1182" s="19">
        <f>$H1182+(INT(COLUMN(X$1)/2) - 5) * ($A1182-$H1182)/9</f>
        <v>96222.222222222219</v>
      </c>
      <c r="Y1182" s="24">
        <f>MAX(0,W1182*(1+inputs!$B$33)-MAX(0,inputs!$B$31*(X1182-inputs!$B$30)))</f>
        <v>24209.708041784877</v>
      </c>
      <c r="Z1182" s="19">
        <f>IF(inputs!$B$27="YES",MAX(0,inputs!$B$31*(X1182-inputs!$B$30)),0)</f>
        <v>0</v>
      </c>
      <c r="AA1182" s="3">
        <f t="shared" si="77"/>
        <v>47218.25</v>
      </c>
      <c r="AB1182" s="1">
        <f t="shared" si="78"/>
        <v>0.62</v>
      </c>
      <c r="AC1182" s="8">
        <f t="shared" si="75"/>
        <v>70781.75</v>
      </c>
    </row>
    <row r="1183" spans="1:29" x14ac:dyDescent="0.2">
      <c r="A1183" s="11">
        <f t="shared" si="76"/>
        <v>118100</v>
      </c>
      <c r="B1183" s="15">
        <f>inputs!$C$3-MAX(0,MIN((calculations!A1183-inputs!$B$8)*0.5,inputs!$C$3))+IF(AND(inputs!$B$23="YES",A1183&lt;=inputs!$B$25),inputs!$B$24,0)</f>
        <v>3520</v>
      </c>
      <c r="C1183" s="15">
        <f>MAX(0,MIN(A1183-B1183,inputs!$C$4)*inputs!$B$3)</f>
        <v>7540</v>
      </c>
      <c r="D1183" s="16">
        <f>MAX(0,(MIN(A1183,inputs!$C$5)-(inputs!$C$4+B1183))*inputs!$B$4)</f>
        <v>30752</v>
      </c>
      <c r="E1183" s="16">
        <f>MAX(0, (calculations!A1183-inputs!$C$5)*inputs!$B$5)</f>
        <v>0</v>
      </c>
      <c r="F1183" s="19">
        <f>MAX(0,inputs!$B$13*(MIN(calculations!A1183,inputs!$C$14)-inputs!$C$13))+MAX(0,inputs!$B$14*(calculations!A1183-inputs!$C$14))</f>
        <v>6351.85</v>
      </c>
      <c r="G1183" s="22">
        <f>MAX(MIN((calculations!A1183-inputs!$B$21)/10000,100%),0) * inputs!$B$18</f>
        <v>2636.4</v>
      </c>
      <c r="H1183" s="24">
        <f>MIN(inputs!$B$32,A1183)</f>
        <v>20000</v>
      </c>
      <c r="I1183" s="24">
        <f>inputs!$B$29*(1+inputs!$B$33)-MAX(0,inputs!$B$31*(H1183-inputs!$B$30))</f>
        <v>46486.999999999993</v>
      </c>
      <c r="J1183" s="19">
        <f>$H1183+(INT(COLUMN(J$1)/2) - 5) * ($A1183-$H1183)/9</f>
        <v>20000</v>
      </c>
      <c r="K1183" s="24">
        <f>MAX(0,I1183*(1+inputs!$B$33)-MAX(0,inputs!$B$31*(J1183-inputs!$B$30)))</f>
        <v>47184.304999999986</v>
      </c>
      <c r="L1183" s="19">
        <f>$H1183+(INT(COLUMN(L$1)/2) - 5) * ($A1183-$H1183)/9</f>
        <v>30900</v>
      </c>
      <c r="M1183" s="24">
        <f>MAX(0,K1183*(1+inputs!$B$33)-MAX(0,inputs!$B$31*(L1183-inputs!$B$30)))</f>
        <v>46927.629574999977</v>
      </c>
      <c r="N1183" s="19">
        <f>$H1183+(INT(COLUMN(N$1)/2) - 5) * ($A1183-$H1183)/9</f>
        <v>41800</v>
      </c>
      <c r="O1183" s="24">
        <f>MAX(0,M1183*(1+inputs!$B$33)-MAX(0,inputs!$B$31*(N1183-inputs!$B$30)))</f>
        <v>45686.104018624967</v>
      </c>
      <c r="P1183" s="19">
        <f>$H1183+(INT(COLUMN(P$1)/2) - 5) * ($A1183-$H1183)/9</f>
        <v>52700</v>
      </c>
      <c r="Q1183" s="24">
        <f>MAX(0,O1183*(1+inputs!$B$33)-MAX(0,inputs!$B$31*(P1183-inputs!$B$30)))</f>
        <v>43444.955578904337</v>
      </c>
      <c r="R1183" s="19">
        <f>$H1183+(INT(COLUMN(R$1)/2) - 5) * ($A1183-$H1183)/9</f>
        <v>63600</v>
      </c>
      <c r="S1183" s="24">
        <f>MAX(0,Q1183*(1+inputs!$B$33)-MAX(0,inputs!$B$31*(R1183-inputs!$B$30)))</f>
        <v>40189.189912587899</v>
      </c>
      <c r="T1183" s="19">
        <f>$H1183+(INT(COLUMN(T$1)/2) - 5) * ($A1183-$H1183)/9</f>
        <v>74500</v>
      </c>
      <c r="U1183" s="24">
        <f>MAX(0,S1183*(1+inputs!$B$33)-MAX(0,inputs!$B$31*(T1183-inputs!$B$30)))</f>
        <v>35903.587761276714</v>
      </c>
      <c r="V1183" s="19">
        <f>$H1183+(INT(COLUMN(V$1)/2) - 5) * ($A1183-$H1183)/9</f>
        <v>85400</v>
      </c>
      <c r="W1183" s="24">
        <f>MAX(0,U1183*(1+inputs!$B$33)-MAX(0,inputs!$B$31*(V1183-inputs!$B$30)))</f>
        <v>30572.701577695861</v>
      </c>
      <c r="X1183" s="19">
        <f>$H1183+(INT(COLUMN(X$1)/2) - 5) * ($A1183-$H1183)/9</f>
        <v>96300</v>
      </c>
      <c r="Y1183" s="24">
        <f>MAX(0,W1183*(1+inputs!$B$33)-MAX(0,inputs!$B$31*(X1183-inputs!$B$30)))</f>
        <v>24180.852101361299</v>
      </c>
      <c r="Z1183" s="19">
        <f>IF(inputs!$B$27="YES",MAX(0,inputs!$B$31*(X1183-inputs!$B$30)),0)</f>
        <v>0</v>
      </c>
      <c r="AA1183" s="3">
        <f t="shared" si="77"/>
        <v>47280.25</v>
      </c>
      <c r="AB1183" s="1">
        <f t="shared" si="78"/>
        <v>0.62</v>
      </c>
      <c r="AC1183" s="8">
        <f t="shared" si="75"/>
        <v>70819.75</v>
      </c>
    </row>
    <row r="1184" spans="1:29" x14ac:dyDescent="0.2">
      <c r="A1184" s="11">
        <f t="shared" si="76"/>
        <v>118200</v>
      </c>
      <c r="B1184" s="15">
        <f>inputs!$C$3-MAX(0,MIN((calculations!A1184-inputs!$B$8)*0.5,inputs!$C$3))+IF(AND(inputs!$B$23="YES",A1184&lt;=inputs!$B$25),inputs!$B$24,0)</f>
        <v>3470</v>
      </c>
      <c r="C1184" s="15">
        <f>MAX(0,MIN(A1184-B1184,inputs!$C$4)*inputs!$B$3)</f>
        <v>7540</v>
      </c>
      <c r="D1184" s="16">
        <f>MAX(0,(MIN(A1184,inputs!$C$5)-(inputs!$C$4+B1184))*inputs!$B$4)</f>
        <v>30812</v>
      </c>
      <c r="E1184" s="16">
        <f>MAX(0, (calculations!A1184-inputs!$C$5)*inputs!$B$5)</f>
        <v>0</v>
      </c>
      <c r="F1184" s="19">
        <f>MAX(0,inputs!$B$13*(MIN(calculations!A1184,inputs!$C$14)-inputs!$C$13))+MAX(0,inputs!$B$14*(calculations!A1184-inputs!$C$14))</f>
        <v>6353.85</v>
      </c>
      <c r="G1184" s="22">
        <f>MAX(MIN((calculations!A1184-inputs!$B$21)/10000,100%),0) * inputs!$B$18</f>
        <v>2636.4</v>
      </c>
      <c r="H1184" s="24">
        <f>MIN(inputs!$B$32,A1184)</f>
        <v>20000</v>
      </c>
      <c r="I1184" s="24">
        <f>inputs!$B$29*(1+inputs!$B$33)-MAX(0,inputs!$B$31*(H1184-inputs!$B$30))</f>
        <v>46486.999999999993</v>
      </c>
      <c r="J1184" s="19">
        <f>$H1184+(INT(COLUMN(J$1)/2) - 5) * ($A1184-$H1184)/9</f>
        <v>20000</v>
      </c>
      <c r="K1184" s="24">
        <f>MAX(0,I1184*(1+inputs!$B$33)-MAX(0,inputs!$B$31*(J1184-inputs!$B$30)))</f>
        <v>47184.304999999986</v>
      </c>
      <c r="L1184" s="19">
        <f>$H1184+(INT(COLUMN(L$1)/2) - 5) * ($A1184-$H1184)/9</f>
        <v>30911.111111111109</v>
      </c>
      <c r="M1184" s="24">
        <f>MAX(0,K1184*(1+inputs!$B$33)-MAX(0,inputs!$B$31*(L1184-inputs!$B$30)))</f>
        <v>46926.629574999977</v>
      </c>
      <c r="N1184" s="19">
        <f>$H1184+(INT(COLUMN(N$1)/2) - 5) * ($A1184-$H1184)/9</f>
        <v>41822.222222222219</v>
      </c>
      <c r="O1184" s="24">
        <f>MAX(0,M1184*(1+inputs!$B$33)-MAX(0,inputs!$B$31*(N1184-inputs!$B$30)))</f>
        <v>45683.089018624967</v>
      </c>
      <c r="P1184" s="19">
        <f>$H1184+(INT(COLUMN(P$1)/2) - 5) * ($A1184-$H1184)/9</f>
        <v>52733.333333333328</v>
      </c>
      <c r="Q1184" s="24">
        <f>MAX(0,O1184*(1+inputs!$B$33)-MAX(0,inputs!$B$31*(P1184-inputs!$B$30)))</f>
        <v>43438.895353904336</v>
      </c>
      <c r="R1184" s="19">
        <f>$H1184+(INT(COLUMN(R$1)/2) - 5) * ($A1184-$H1184)/9</f>
        <v>63644.444444444445</v>
      </c>
      <c r="S1184" s="24">
        <f>MAX(0,Q1184*(1+inputs!$B$33)-MAX(0,inputs!$B$31*(R1184-inputs!$B$30)))</f>
        <v>40179.038784212891</v>
      </c>
      <c r="T1184" s="19">
        <f>$H1184+(INT(COLUMN(T$1)/2) - 5) * ($A1184-$H1184)/9</f>
        <v>74555.555555555562</v>
      </c>
      <c r="U1184" s="24">
        <f>MAX(0,S1184*(1+inputs!$B$33)-MAX(0,inputs!$B$31*(T1184-inputs!$B$30)))</f>
        <v>35888.284365976077</v>
      </c>
      <c r="V1184" s="19">
        <f>$H1184+(INT(COLUMN(V$1)/2) - 5) * ($A1184-$H1184)/9</f>
        <v>85466.666666666657</v>
      </c>
      <c r="W1184" s="24">
        <f>MAX(0,U1184*(1+inputs!$B$33)-MAX(0,inputs!$B$31*(V1184-inputs!$B$30)))</f>
        <v>30551.168631465716</v>
      </c>
      <c r="X1184" s="19">
        <f>$H1184+(INT(COLUMN(X$1)/2) - 5) * ($A1184-$H1184)/9</f>
        <v>96377.777777777781</v>
      </c>
      <c r="Y1184" s="24">
        <f>MAX(0,W1184*(1+inputs!$B$33)-MAX(0,inputs!$B$31*(X1184-inputs!$B$30)))</f>
        <v>24151.996160937699</v>
      </c>
      <c r="Z1184" s="19">
        <f>IF(inputs!$B$27="YES",MAX(0,inputs!$B$31*(X1184-inputs!$B$30)),0)</f>
        <v>0</v>
      </c>
      <c r="AA1184" s="3">
        <f t="shared" si="77"/>
        <v>47342.25</v>
      </c>
      <c r="AB1184" s="1">
        <f t="shared" si="78"/>
        <v>0.62</v>
      </c>
      <c r="AC1184" s="8">
        <f t="shared" si="75"/>
        <v>70857.75</v>
      </c>
    </row>
    <row r="1185" spans="1:29" x14ac:dyDescent="0.2">
      <c r="A1185" s="11">
        <f t="shared" si="76"/>
        <v>118300</v>
      </c>
      <c r="B1185" s="15">
        <f>inputs!$C$3-MAX(0,MIN((calculations!A1185-inputs!$B$8)*0.5,inputs!$C$3))+IF(AND(inputs!$B$23="YES",A1185&lt;=inputs!$B$25),inputs!$B$24,0)</f>
        <v>3420</v>
      </c>
      <c r="C1185" s="15">
        <f>MAX(0,MIN(A1185-B1185,inputs!$C$4)*inputs!$B$3)</f>
        <v>7540</v>
      </c>
      <c r="D1185" s="16">
        <f>MAX(0,(MIN(A1185,inputs!$C$5)-(inputs!$C$4+B1185))*inputs!$B$4)</f>
        <v>30872</v>
      </c>
      <c r="E1185" s="16">
        <f>MAX(0, (calculations!A1185-inputs!$C$5)*inputs!$B$5)</f>
        <v>0</v>
      </c>
      <c r="F1185" s="19">
        <f>MAX(0,inputs!$B$13*(MIN(calculations!A1185,inputs!$C$14)-inputs!$C$13))+MAX(0,inputs!$B$14*(calculations!A1185-inputs!$C$14))</f>
        <v>6355.85</v>
      </c>
      <c r="G1185" s="22">
        <f>MAX(MIN((calculations!A1185-inputs!$B$21)/10000,100%),0) * inputs!$B$18</f>
        <v>2636.4</v>
      </c>
      <c r="H1185" s="24">
        <f>MIN(inputs!$B$32,A1185)</f>
        <v>20000</v>
      </c>
      <c r="I1185" s="24">
        <f>inputs!$B$29*(1+inputs!$B$33)-MAX(0,inputs!$B$31*(H1185-inputs!$B$30))</f>
        <v>46486.999999999993</v>
      </c>
      <c r="J1185" s="19">
        <f>$H1185+(INT(COLUMN(J$1)/2) - 5) * ($A1185-$H1185)/9</f>
        <v>20000</v>
      </c>
      <c r="K1185" s="24">
        <f>MAX(0,I1185*(1+inputs!$B$33)-MAX(0,inputs!$B$31*(J1185-inputs!$B$30)))</f>
        <v>47184.304999999986</v>
      </c>
      <c r="L1185" s="19">
        <f>$H1185+(INT(COLUMN(L$1)/2) - 5) * ($A1185-$H1185)/9</f>
        <v>30922.222222222223</v>
      </c>
      <c r="M1185" s="24">
        <f>MAX(0,K1185*(1+inputs!$B$33)-MAX(0,inputs!$B$31*(L1185-inputs!$B$30)))</f>
        <v>46925.629574999977</v>
      </c>
      <c r="N1185" s="19">
        <f>$H1185+(INT(COLUMN(N$1)/2) - 5) * ($A1185-$H1185)/9</f>
        <v>41844.444444444445</v>
      </c>
      <c r="O1185" s="24">
        <f>MAX(0,M1185*(1+inputs!$B$33)-MAX(0,inputs!$B$31*(N1185-inputs!$B$30)))</f>
        <v>45680.074018624968</v>
      </c>
      <c r="P1185" s="19">
        <f>$H1185+(INT(COLUMN(P$1)/2) - 5) * ($A1185-$H1185)/9</f>
        <v>52766.666666666672</v>
      </c>
      <c r="Q1185" s="24">
        <f>MAX(0,O1185*(1+inputs!$B$33)-MAX(0,inputs!$B$31*(P1185-inputs!$B$30)))</f>
        <v>43432.835128904335</v>
      </c>
      <c r="R1185" s="19">
        <f>$H1185+(INT(COLUMN(R$1)/2) - 5) * ($A1185-$H1185)/9</f>
        <v>63688.888888888891</v>
      </c>
      <c r="S1185" s="24">
        <f>MAX(0,Q1185*(1+inputs!$B$33)-MAX(0,inputs!$B$31*(R1185-inputs!$B$30)))</f>
        <v>40168.887655837891</v>
      </c>
      <c r="T1185" s="19">
        <f>$H1185+(INT(COLUMN(T$1)/2) - 5) * ($A1185-$H1185)/9</f>
        <v>74611.111111111109</v>
      </c>
      <c r="U1185" s="24">
        <f>MAX(0,S1185*(1+inputs!$B$33)-MAX(0,inputs!$B$31*(T1185-inputs!$B$30)))</f>
        <v>35872.980970675453</v>
      </c>
      <c r="V1185" s="19">
        <f>$H1185+(INT(COLUMN(V$1)/2) - 5) * ($A1185-$H1185)/9</f>
        <v>85533.333333333343</v>
      </c>
      <c r="W1185" s="24">
        <f>MAX(0,U1185*(1+inputs!$B$33)-MAX(0,inputs!$B$31*(V1185-inputs!$B$30)))</f>
        <v>30529.635685235582</v>
      </c>
      <c r="X1185" s="19">
        <f>$H1185+(INT(COLUMN(X$1)/2) - 5) * ($A1185-$H1185)/9</f>
        <v>96455.555555555562</v>
      </c>
      <c r="Y1185" s="24">
        <f>MAX(0,W1185*(1+inputs!$B$33)-MAX(0,inputs!$B$31*(X1185-inputs!$B$30)))</f>
        <v>24123.140220514113</v>
      </c>
      <c r="Z1185" s="19">
        <f>IF(inputs!$B$27="YES",MAX(0,inputs!$B$31*(X1185-inputs!$B$30)),0)</f>
        <v>0</v>
      </c>
      <c r="AA1185" s="3">
        <f t="shared" si="77"/>
        <v>47404.25</v>
      </c>
      <c r="AB1185" s="1">
        <f t="shared" si="78"/>
        <v>0.62</v>
      </c>
      <c r="AC1185" s="8">
        <f t="shared" si="75"/>
        <v>70895.75</v>
      </c>
    </row>
    <row r="1186" spans="1:29" x14ac:dyDescent="0.2">
      <c r="A1186" s="11">
        <f t="shared" si="76"/>
        <v>118400</v>
      </c>
      <c r="B1186" s="15">
        <f>inputs!$C$3-MAX(0,MIN((calculations!A1186-inputs!$B$8)*0.5,inputs!$C$3))+IF(AND(inputs!$B$23="YES",A1186&lt;=inputs!$B$25),inputs!$B$24,0)</f>
        <v>3370</v>
      </c>
      <c r="C1186" s="15">
        <f>MAX(0,MIN(A1186-B1186,inputs!$C$4)*inputs!$B$3)</f>
        <v>7540</v>
      </c>
      <c r="D1186" s="16">
        <f>MAX(0,(MIN(A1186,inputs!$C$5)-(inputs!$C$4+B1186))*inputs!$B$4)</f>
        <v>30932</v>
      </c>
      <c r="E1186" s="16">
        <f>MAX(0, (calculations!A1186-inputs!$C$5)*inputs!$B$5)</f>
        <v>0</v>
      </c>
      <c r="F1186" s="19">
        <f>MAX(0,inputs!$B$13*(MIN(calculations!A1186,inputs!$C$14)-inputs!$C$13))+MAX(0,inputs!$B$14*(calculations!A1186-inputs!$C$14))</f>
        <v>6357.85</v>
      </c>
      <c r="G1186" s="22">
        <f>MAX(MIN((calculations!A1186-inputs!$B$21)/10000,100%),0) * inputs!$B$18</f>
        <v>2636.4</v>
      </c>
      <c r="H1186" s="24">
        <f>MIN(inputs!$B$32,A1186)</f>
        <v>20000</v>
      </c>
      <c r="I1186" s="24">
        <f>inputs!$B$29*(1+inputs!$B$33)-MAX(0,inputs!$B$31*(H1186-inputs!$B$30))</f>
        <v>46486.999999999993</v>
      </c>
      <c r="J1186" s="19">
        <f>$H1186+(INT(COLUMN(J$1)/2) - 5) * ($A1186-$H1186)/9</f>
        <v>20000</v>
      </c>
      <c r="K1186" s="24">
        <f>MAX(0,I1186*(1+inputs!$B$33)-MAX(0,inputs!$B$31*(J1186-inputs!$B$30)))</f>
        <v>47184.304999999986</v>
      </c>
      <c r="L1186" s="19">
        <f>$H1186+(INT(COLUMN(L$1)/2) - 5) * ($A1186-$H1186)/9</f>
        <v>30933.333333333336</v>
      </c>
      <c r="M1186" s="24">
        <f>MAX(0,K1186*(1+inputs!$B$33)-MAX(0,inputs!$B$31*(L1186-inputs!$B$30)))</f>
        <v>46924.629574999977</v>
      </c>
      <c r="N1186" s="19">
        <f>$H1186+(INT(COLUMN(N$1)/2) - 5) * ($A1186-$H1186)/9</f>
        <v>41866.666666666672</v>
      </c>
      <c r="O1186" s="24">
        <f>MAX(0,M1186*(1+inputs!$B$33)-MAX(0,inputs!$B$31*(N1186-inputs!$B$30)))</f>
        <v>45677.059018624968</v>
      </c>
      <c r="P1186" s="19">
        <f>$H1186+(INT(COLUMN(P$1)/2) - 5) * ($A1186-$H1186)/9</f>
        <v>52800</v>
      </c>
      <c r="Q1186" s="24">
        <f>MAX(0,O1186*(1+inputs!$B$33)-MAX(0,inputs!$B$31*(P1186-inputs!$B$30)))</f>
        <v>43426.774903904334</v>
      </c>
      <c r="R1186" s="19">
        <f>$H1186+(INT(COLUMN(R$1)/2) - 5) * ($A1186-$H1186)/9</f>
        <v>63733.333333333336</v>
      </c>
      <c r="S1186" s="24">
        <f>MAX(0,Q1186*(1+inputs!$B$33)-MAX(0,inputs!$B$31*(R1186-inputs!$B$30)))</f>
        <v>40158.73652746289</v>
      </c>
      <c r="T1186" s="19">
        <f>$H1186+(INT(COLUMN(T$1)/2) - 5) * ($A1186-$H1186)/9</f>
        <v>74666.666666666657</v>
      </c>
      <c r="U1186" s="24">
        <f>MAX(0,S1186*(1+inputs!$B$33)-MAX(0,inputs!$B$31*(T1186-inputs!$B$30)))</f>
        <v>35857.677575374837</v>
      </c>
      <c r="V1186" s="19">
        <f>$H1186+(INT(COLUMN(V$1)/2) - 5) * ($A1186-$H1186)/9</f>
        <v>85600</v>
      </c>
      <c r="W1186" s="24">
        <f>MAX(0,U1186*(1+inputs!$B$33)-MAX(0,inputs!$B$31*(V1186-inputs!$B$30)))</f>
        <v>30508.102739005455</v>
      </c>
      <c r="X1186" s="19">
        <f>$H1186+(INT(COLUMN(X$1)/2) - 5) * ($A1186-$H1186)/9</f>
        <v>96533.333333333328</v>
      </c>
      <c r="Y1186" s="24">
        <f>MAX(0,W1186*(1+inputs!$B$33)-MAX(0,inputs!$B$31*(X1186-inputs!$B$30)))</f>
        <v>24094.284280090535</v>
      </c>
      <c r="Z1186" s="19">
        <f>IF(inputs!$B$27="YES",MAX(0,inputs!$B$31*(X1186-inputs!$B$30)),0)</f>
        <v>0</v>
      </c>
      <c r="AA1186" s="3">
        <f t="shared" si="77"/>
        <v>47466.25</v>
      </c>
      <c r="AB1186" s="1">
        <f t="shared" si="78"/>
        <v>0.62</v>
      </c>
      <c r="AC1186" s="8">
        <f t="shared" si="75"/>
        <v>70933.75</v>
      </c>
    </row>
    <row r="1187" spans="1:29" x14ac:dyDescent="0.2">
      <c r="A1187" s="11">
        <f t="shared" si="76"/>
        <v>118500</v>
      </c>
      <c r="B1187" s="15">
        <f>inputs!$C$3-MAX(0,MIN((calculations!A1187-inputs!$B$8)*0.5,inputs!$C$3))+IF(AND(inputs!$B$23="YES",A1187&lt;=inputs!$B$25),inputs!$B$24,0)</f>
        <v>3320</v>
      </c>
      <c r="C1187" s="15">
        <f>MAX(0,MIN(A1187-B1187,inputs!$C$4)*inputs!$B$3)</f>
        <v>7540</v>
      </c>
      <c r="D1187" s="16">
        <f>MAX(0,(MIN(A1187,inputs!$C$5)-(inputs!$C$4+B1187))*inputs!$B$4)</f>
        <v>30992</v>
      </c>
      <c r="E1187" s="16">
        <f>MAX(0, (calculations!A1187-inputs!$C$5)*inputs!$B$5)</f>
        <v>0</v>
      </c>
      <c r="F1187" s="19">
        <f>MAX(0,inputs!$B$13*(MIN(calculations!A1187,inputs!$C$14)-inputs!$C$13))+MAX(0,inputs!$B$14*(calculations!A1187-inputs!$C$14))</f>
        <v>6359.85</v>
      </c>
      <c r="G1187" s="22">
        <f>MAX(MIN((calculations!A1187-inputs!$B$21)/10000,100%),0) * inputs!$B$18</f>
        <v>2636.4</v>
      </c>
      <c r="H1187" s="24">
        <f>MIN(inputs!$B$32,A1187)</f>
        <v>20000</v>
      </c>
      <c r="I1187" s="24">
        <f>inputs!$B$29*(1+inputs!$B$33)-MAX(0,inputs!$B$31*(H1187-inputs!$B$30))</f>
        <v>46486.999999999993</v>
      </c>
      <c r="J1187" s="19">
        <f>$H1187+(INT(COLUMN(J$1)/2) - 5) * ($A1187-$H1187)/9</f>
        <v>20000</v>
      </c>
      <c r="K1187" s="24">
        <f>MAX(0,I1187*(1+inputs!$B$33)-MAX(0,inputs!$B$31*(J1187-inputs!$B$30)))</f>
        <v>47184.304999999986</v>
      </c>
      <c r="L1187" s="19">
        <f>$H1187+(INT(COLUMN(L$1)/2) - 5) * ($A1187-$H1187)/9</f>
        <v>30944.444444444445</v>
      </c>
      <c r="M1187" s="24">
        <f>MAX(0,K1187*(1+inputs!$B$33)-MAX(0,inputs!$B$31*(L1187-inputs!$B$30)))</f>
        <v>46923.629574999977</v>
      </c>
      <c r="N1187" s="19">
        <f>$H1187+(INT(COLUMN(N$1)/2) - 5) * ($A1187-$H1187)/9</f>
        <v>41888.888888888891</v>
      </c>
      <c r="O1187" s="24">
        <f>MAX(0,M1187*(1+inputs!$B$33)-MAX(0,inputs!$B$31*(N1187-inputs!$B$30)))</f>
        <v>45674.044018624969</v>
      </c>
      <c r="P1187" s="19">
        <f>$H1187+(INT(COLUMN(P$1)/2) - 5) * ($A1187-$H1187)/9</f>
        <v>52833.333333333336</v>
      </c>
      <c r="Q1187" s="24">
        <f>MAX(0,O1187*(1+inputs!$B$33)-MAX(0,inputs!$B$31*(P1187-inputs!$B$30)))</f>
        <v>43420.71467890434</v>
      </c>
      <c r="R1187" s="19">
        <f>$H1187+(INT(COLUMN(R$1)/2) - 5) * ($A1187-$H1187)/9</f>
        <v>63777.777777777781</v>
      </c>
      <c r="S1187" s="24">
        <f>MAX(0,Q1187*(1+inputs!$B$33)-MAX(0,inputs!$B$31*(R1187-inputs!$B$30)))</f>
        <v>40148.585399087897</v>
      </c>
      <c r="T1187" s="19">
        <f>$H1187+(INT(COLUMN(T$1)/2) - 5) * ($A1187-$H1187)/9</f>
        <v>74722.222222222219</v>
      </c>
      <c r="U1187" s="24">
        <f>MAX(0,S1187*(1+inputs!$B$33)-MAX(0,inputs!$B$31*(T1187-inputs!$B$30)))</f>
        <v>35842.374180074206</v>
      </c>
      <c r="V1187" s="19">
        <f>$H1187+(INT(COLUMN(V$1)/2) - 5) * ($A1187-$H1187)/9</f>
        <v>85666.666666666672</v>
      </c>
      <c r="W1187" s="24">
        <f>MAX(0,U1187*(1+inputs!$B$33)-MAX(0,inputs!$B$31*(V1187-inputs!$B$30)))</f>
        <v>30486.569792775314</v>
      </c>
      <c r="X1187" s="19">
        <f>$H1187+(INT(COLUMN(X$1)/2) - 5) * ($A1187-$H1187)/9</f>
        <v>96611.111111111109</v>
      </c>
      <c r="Y1187" s="24">
        <f>MAX(0,W1187*(1+inputs!$B$33)-MAX(0,inputs!$B$31*(X1187-inputs!$B$30)))</f>
        <v>24065.428339666942</v>
      </c>
      <c r="Z1187" s="19">
        <f>IF(inputs!$B$27="YES",MAX(0,inputs!$B$31*(X1187-inputs!$B$30)),0)</f>
        <v>0</v>
      </c>
      <c r="AA1187" s="3">
        <f t="shared" si="77"/>
        <v>47528.25</v>
      </c>
      <c r="AB1187" s="1">
        <f t="shared" si="78"/>
        <v>0.62</v>
      </c>
      <c r="AC1187" s="8">
        <f t="shared" si="75"/>
        <v>70971.75</v>
      </c>
    </row>
    <row r="1188" spans="1:29" x14ac:dyDescent="0.2">
      <c r="A1188" s="11">
        <f t="shared" si="76"/>
        <v>118600</v>
      </c>
      <c r="B1188" s="15">
        <f>inputs!$C$3-MAX(0,MIN((calculations!A1188-inputs!$B$8)*0.5,inputs!$C$3))+IF(AND(inputs!$B$23="YES",A1188&lt;=inputs!$B$25),inputs!$B$24,0)</f>
        <v>3270</v>
      </c>
      <c r="C1188" s="15">
        <f>MAX(0,MIN(A1188-B1188,inputs!$C$4)*inputs!$B$3)</f>
        <v>7540</v>
      </c>
      <c r="D1188" s="16">
        <f>MAX(0,(MIN(A1188,inputs!$C$5)-(inputs!$C$4+B1188))*inputs!$B$4)</f>
        <v>31052</v>
      </c>
      <c r="E1188" s="16">
        <f>MAX(0, (calculations!A1188-inputs!$C$5)*inputs!$B$5)</f>
        <v>0</v>
      </c>
      <c r="F1188" s="19">
        <f>MAX(0,inputs!$B$13*(MIN(calculations!A1188,inputs!$C$14)-inputs!$C$13))+MAX(0,inputs!$B$14*(calculations!A1188-inputs!$C$14))</f>
        <v>6361.85</v>
      </c>
      <c r="G1188" s="22">
        <f>MAX(MIN((calculations!A1188-inputs!$B$21)/10000,100%),0) * inputs!$B$18</f>
        <v>2636.4</v>
      </c>
      <c r="H1188" s="24">
        <f>MIN(inputs!$B$32,A1188)</f>
        <v>20000</v>
      </c>
      <c r="I1188" s="24">
        <f>inputs!$B$29*(1+inputs!$B$33)-MAX(0,inputs!$B$31*(H1188-inputs!$B$30))</f>
        <v>46486.999999999993</v>
      </c>
      <c r="J1188" s="19">
        <f>$H1188+(INT(COLUMN(J$1)/2) - 5) * ($A1188-$H1188)/9</f>
        <v>20000</v>
      </c>
      <c r="K1188" s="24">
        <f>MAX(0,I1188*(1+inputs!$B$33)-MAX(0,inputs!$B$31*(J1188-inputs!$B$30)))</f>
        <v>47184.304999999986</v>
      </c>
      <c r="L1188" s="19">
        <f>$H1188+(INT(COLUMN(L$1)/2) - 5) * ($A1188-$H1188)/9</f>
        <v>30955.555555555555</v>
      </c>
      <c r="M1188" s="24">
        <f>MAX(0,K1188*(1+inputs!$B$33)-MAX(0,inputs!$B$31*(L1188-inputs!$B$30)))</f>
        <v>46922.629574999977</v>
      </c>
      <c r="N1188" s="19">
        <f>$H1188+(INT(COLUMN(N$1)/2) - 5) * ($A1188-$H1188)/9</f>
        <v>41911.111111111109</v>
      </c>
      <c r="O1188" s="24">
        <f>MAX(0,M1188*(1+inputs!$B$33)-MAX(0,inputs!$B$31*(N1188-inputs!$B$30)))</f>
        <v>45671.029018624969</v>
      </c>
      <c r="P1188" s="19">
        <f>$H1188+(INT(COLUMN(P$1)/2) - 5) * ($A1188-$H1188)/9</f>
        <v>52866.666666666664</v>
      </c>
      <c r="Q1188" s="24">
        <f>MAX(0,O1188*(1+inputs!$B$33)-MAX(0,inputs!$B$31*(P1188-inputs!$B$30)))</f>
        <v>43414.654453904339</v>
      </c>
      <c r="R1188" s="19">
        <f>$H1188+(INT(COLUMN(R$1)/2) - 5) * ($A1188-$H1188)/9</f>
        <v>63822.222222222219</v>
      </c>
      <c r="S1188" s="24">
        <f>MAX(0,Q1188*(1+inputs!$B$33)-MAX(0,inputs!$B$31*(R1188-inputs!$B$30)))</f>
        <v>40138.434270712896</v>
      </c>
      <c r="T1188" s="19">
        <f>$H1188+(INT(COLUMN(T$1)/2) - 5) * ($A1188-$H1188)/9</f>
        <v>74777.777777777781</v>
      </c>
      <c r="U1188" s="24">
        <f>MAX(0,S1188*(1+inputs!$B$33)-MAX(0,inputs!$B$31*(T1188-inputs!$B$30)))</f>
        <v>35827.070784773583</v>
      </c>
      <c r="V1188" s="19">
        <f>$H1188+(INT(COLUMN(V$1)/2) - 5) * ($A1188-$H1188)/9</f>
        <v>85733.333333333328</v>
      </c>
      <c r="W1188" s="24">
        <f>MAX(0,U1188*(1+inputs!$B$33)-MAX(0,inputs!$B$31*(V1188-inputs!$B$30)))</f>
        <v>30465.036846545187</v>
      </c>
      <c r="X1188" s="19">
        <f>$H1188+(INT(COLUMN(X$1)/2) - 5) * ($A1188-$H1188)/9</f>
        <v>96688.888888888891</v>
      </c>
      <c r="Y1188" s="24">
        <f>MAX(0,W1188*(1+inputs!$B$33)-MAX(0,inputs!$B$31*(X1188-inputs!$B$30)))</f>
        <v>24036.572399243363</v>
      </c>
      <c r="Z1188" s="19">
        <f>IF(inputs!$B$27="YES",MAX(0,inputs!$B$31*(X1188-inputs!$B$30)),0)</f>
        <v>0</v>
      </c>
      <c r="AA1188" s="3">
        <f t="shared" si="77"/>
        <v>47590.25</v>
      </c>
      <c r="AB1188" s="1">
        <f t="shared" si="78"/>
        <v>0.62</v>
      </c>
      <c r="AC1188" s="8">
        <f t="shared" si="75"/>
        <v>71009.75</v>
      </c>
    </row>
    <row r="1189" spans="1:29" x14ac:dyDescent="0.2">
      <c r="A1189" s="11">
        <f t="shared" si="76"/>
        <v>118700</v>
      </c>
      <c r="B1189" s="15">
        <f>inputs!$C$3-MAX(0,MIN((calculations!A1189-inputs!$B$8)*0.5,inputs!$C$3))+IF(AND(inputs!$B$23="YES",A1189&lt;=inputs!$B$25),inputs!$B$24,0)</f>
        <v>3220</v>
      </c>
      <c r="C1189" s="15">
        <f>MAX(0,MIN(A1189-B1189,inputs!$C$4)*inputs!$B$3)</f>
        <v>7540</v>
      </c>
      <c r="D1189" s="16">
        <f>MAX(0,(MIN(A1189,inputs!$C$5)-(inputs!$C$4+B1189))*inputs!$B$4)</f>
        <v>31112</v>
      </c>
      <c r="E1189" s="16">
        <f>MAX(0, (calculations!A1189-inputs!$C$5)*inputs!$B$5)</f>
        <v>0</v>
      </c>
      <c r="F1189" s="19">
        <f>MAX(0,inputs!$B$13*(MIN(calculations!A1189,inputs!$C$14)-inputs!$C$13))+MAX(0,inputs!$B$14*(calculations!A1189-inputs!$C$14))</f>
        <v>6363.85</v>
      </c>
      <c r="G1189" s="22">
        <f>MAX(MIN((calculations!A1189-inputs!$B$21)/10000,100%),0) * inputs!$B$18</f>
        <v>2636.4</v>
      </c>
      <c r="H1189" s="24">
        <f>MIN(inputs!$B$32,A1189)</f>
        <v>20000</v>
      </c>
      <c r="I1189" s="24">
        <f>inputs!$B$29*(1+inputs!$B$33)-MAX(0,inputs!$B$31*(H1189-inputs!$B$30))</f>
        <v>46486.999999999993</v>
      </c>
      <c r="J1189" s="19">
        <f>$H1189+(INT(COLUMN(J$1)/2) - 5) * ($A1189-$H1189)/9</f>
        <v>20000</v>
      </c>
      <c r="K1189" s="24">
        <f>MAX(0,I1189*(1+inputs!$B$33)-MAX(0,inputs!$B$31*(J1189-inputs!$B$30)))</f>
        <v>47184.304999999986</v>
      </c>
      <c r="L1189" s="19">
        <f>$H1189+(INT(COLUMN(L$1)/2) - 5) * ($A1189-$H1189)/9</f>
        <v>30966.666666666664</v>
      </c>
      <c r="M1189" s="24">
        <f>MAX(0,K1189*(1+inputs!$B$33)-MAX(0,inputs!$B$31*(L1189-inputs!$B$30)))</f>
        <v>46921.629574999977</v>
      </c>
      <c r="N1189" s="19">
        <f>$H1189+(INT(COLUMN(N$1)/2) - 5) * ($A1189-$H1189)/9</f>
        <v>41933.333333333328</v>
      </c>
      <c r="O1189" s="24">
        <f>MAX(0,M1189*(1+inputs!$B$33)-MAX(0,inputs!$B$31*(N1189-inputs!$B$30)))</f>
        <v>45668.01401862497</v>
      </c>
      <c r="P1189" s="19">
        <f>$H1189+(INT(COLUMN(P$1)/2) - 5) * ($A1189-$H1189)/9</f>
        <v>52900</v>
      </c>
      <c r="Q1189" s="24">
        <f>MAX(0,O1189*(1+inputs!$B$33)-MAX(0,inputs!$B$31*(P1189-inputs!$B$30)))</f>
        <v>43408.594228904338</v>
      </c>
      <c r="R1189" s="19">
        <f>$H1189+(INT(COLUMN(R$1)/2) - 5) * ($A1189-$H1189)/9</f>
        <v>63866.666666666664</v>
      </c>
      <c r="S1189" s="24">
        <f>MAX(0,Q1189*(1+inputs!$B$33)-MAX(0,inputs!$B$31*(R1189-inputs!$B$30)))</f>
        <v>40128.283142337896</v>
      </c>
      <c r="T1189" s="19">
        <f>$H1189+(INT(COLUMN(T$1)/2) - 5) * ($A1189-$H1189)/9</f>
        <v>74833.333333333343</v>
      </c>
      <c r="U1189" s="24">
        <f>MAX(0,S1189*(1+inputs!$B$33)-MAX(0,inputs!$B$31*(T1189-inputs!$B$30)))</f>
        <v>35811.76738947296</v>
      </c>
      <c r="V1189" s="19">
        <f>$H1189+(INT(COLUMN(V$1)/2) - 5) * ($A1189-$H1189)/9</f>
        <v>85800</v>
      </c>
      <c r="W1189" s="24">
        <f>MAX(0,U1189*(1+inputs!$B$33)-MAX(0,inputs!$B$31*(V1189-inputs!$B$30)))</f>
        <v>30443.503900315049</v>
      </c>
      <c r="X1189" s="19">
        <f>$H1189+(INT(COLUMN(X$1)/2) - 5) * ($A1189-$H1189)/9</f>
        <v>96766.666666666672</v>
      </c>
      <c r="Y1189" s="24">
        <f>MAX(0,W1189*(1+inputs!$B$33)-MAX(0,inputs!$B$31*(X1189-inputs!$B$30)))</f>
        <v>24007.71645881977</v>
      </c>
      <c r="Z1189" s="19">
        <f>IF(inputs!$B$27="YES",MAX(0,inputs!$B$31*(X1189-inputs!$B$30)),0)</f>
        <v>0</v>
      </c>
      <c r="AA1189" s="3">
        <f t="shared" si="77"/>
        <v>47652.25</v>
      </c>
      <c r="AB1189" s="1">
        <f t="shared" si="78"/>
        <v>0.62</v>
      </c>
      <c r="AC1189" s="8">
        <f t="shared" si="75"/>
        <v>71047.75</v>
      </c>
    </row>
    <row r="1190" spans="1:29" x14ac:dyDescent="0.2">
      <c r="A1190" s="11">
        <f t="shared" si="76"/>
        <v>118800</v>
      </c>
      <c r="B1190" s="15">
        <f>inputs!$C$3-MAX(0,MIN((calculations!A1190-inputs!$B$8)*0.5,inputs!$C$3))+IF(AND(inputs!$B$23="YES",A1190&lt;=inputs!$B$25),inputs!$B$24,0)</f>
        <v>3170</v>
      </c>
      <c r="C1190" s="15">
        <f>MAX(0,MIN(A1190-B1190,inputs!$C$4)*inputs!$B$3)</f>
        <v>7540</v>
      </c>
      <c r="D1190" s="16">
        <f>MAX(0,(MIN(A1190,inputs!$C$5)-(inputs!$C$4+B1190))*inputs!$B$4)</f>
        <v>31172</v>
      </c>
      <c r="E1190" s="16">
        <f>MAX(0, (calculations!A1190-inputs!$C$5)*inputs!$B$5)</f>
        <v>0</v>
      </c>
      <c r="F1190" s="19">
        <f>MAX(0,inputs!$B$13*(MIN(calculations!A1190,inputs!$C$14)-inputs!$C$13))+MAX(0,inputs!$B$14*(calculations!A1190-inputs!$C$14))</f>
        <v>6365.85</v>
      </c>
      <c r="G1190" s="22">
        <f>MAX(MIN((calculations!A1190-inputs!$B$21)/10000,100%),0) * inputs!$B$18</f>
        <v>2636.4</v>
      </c>
      <c r="H1190" s="24">
        <f>MIN(inputs!$B$32,A1190)</f>
        <v>20000</v>
      </c>
      <c r="I1190" s="24">
        <f>inputs!$B$29*(1+inputs!$B$33)-MAX(0,inputs!$B$31*(H1190-inputs!$B$30))</f>
        <v>46486.999999999993</v>
      </c>
      <c r="J1190" s="19">
        <f>$H1190+(INT(COLUMN(J$1)/2) - 5) * ($A1190-$H1190)/9</f>
        <v>20000</v>
      </c>
      <c r="K1190" s="24">
        <f>MAX(0,I1190*(1+inputs!$B$33)-MAX(0,inputs!$B$31*(J1190-inputs!$B$30)))</f>
        <v>47184.304999999986</v>
      </c>
      <c r="L1190" s="19">
        <f>$H1190+(INT(COLUMN(L$1)/2) - 5) * ($A1190-$H1190)/9</f>
        <v>30977.777777777777</v>
      </c>
      <c r="M1190" s="24">
        <f>MAX(0,K1190*(1+inputs!$B$33)-MAX(0,inputs!$B$31*(L1190-inputs!$B$30)))</f>
        <v>46920.629574999977</v>
      </c>
      <c r="N1190" s="19">
        <f>$H1190+(INT(COLUMN(N$1)/2) - 5) * ($A1190-$H1190)/9</f>
        <v>41955.555555555555</v>
      </c>
      <c r="O1190" s="24">
        <f>MAX(0,M1190*(1+inputs!$B$33)-MAX(0,inputs!$B$31*(N1190-inputs!$B$30)))</f>
        <v>45664.999018624971</v>
      </c>
      <c r="P1190" s="19">
        <f>$H1190+(INT(COLUMN(P$1)/2) - 5) * ($A1190-$H1190)/9</f>
        <v>52933.333333333336</v>
      </c>
      <c r="Q1190" s="24">
        <f>MAX(0,O1190*(1+inputs!$B$33)-MAX(0,inputs!$B$31*(P1190-inputs!$B$30)))</f>
        <v>43402.534003904337</v>
      </c>
      <c r="R1190" s="19">
        <f>$H1190+(INT(COLUMN(R$1)/2) - 5) * ($A1190-$H1190)/9</f>
        <v>63911.111111111109</v>
      </c>
      <c r="S1190" s="24">
        <f>MAX(0,Q1190*(1+inputs!$B$33)-MAX(0,inputs!$B$31*(R1190-inputs!$B$30)))</f>
        <v>40118.132013962895</v>
      </c>
      <c r="T1190" s="19">
        <f>$H1190+(INT(COLUMN(T$1)/2) - 5) * ($A1190-$H1190)/9</f>
        <v>74888.888888888891</v>
      </c>
      <c r="U1190" s="24">
        <f>MAX(0,S1190*(1+inputs!$B$33)-MAX(0,inputs!$B$31*(T1190-inputs!$B$30)))</f>
        <v>35796.463994172329</v>
      </c>
      <c r="V1190" s="19">
        <f>$H1190+(INT(COLUMN(V$1)/2) - 5) * ($A1190-$H1190)/9</f>
        <v>85866.666666666672</v>
      </c>
      <c r="W1190" s="24">
        <f>MAX(0,U1190*(1+inputs!$B$33)-MAX(0,inputs!$B$31*(V1190-inputs!$B$30)))</f>
        <v>30421.970954084907</v>
      </c>
      <c r="X1190" s="19">
        <f>$H1190+(INT(COLUMN(X$1)/2) - 5) * ($A1190-$H1190)/9</f>
        <v>96844.444444444438</v>
      </c>
      <c r="Y1190" s="24">
        <f>MAX(0,W1190*(1+inputs!$B$33)-MAX(0,inputs!$B$31*(X1190-inputs!$B$30)))</f>
        <v>23978.860518396181</v>
      </c>
      <c r="Z1190" s="19">
        <f>IF(inputs!$B$27="YES",MAX(0,inputs!$B$31*(X1190-inputs!$B$30)),0)</f>
        <v>0</v>
      </c>
      <c r="AA1190" s="3">
        <f t="shared" si="77"/>
        <v>47714.25</v>
      </c>
      <c r="AB1190" s="1">
        <f t="shared" si="78"/>
        <v>0.62</v>
      </c>
      <c r="AC1190" s="8">
        <f t="shared" si="75"/>
        <v>71085.75</v>
      </c>
    </row>
    <row r="1191" spans="1:29" x14ac:dyDescent="0.2">
      <c r="A1191" s="11">
        <f t="shared" si="76"/>
        <v>118900</v>
      </c>
      <c r="B1191" s="15">
        <f>inputs!$C$3-MAX(0,MIN((calculations!A1191-inputs!$B$8)*0.5,inputs!$C$3))+IF(AND(inputs!$B$23="YES",A1191&lt;=inputs!$B$25),inputs!$B$24,0)</f>
        <v>3120</v>
      </c>
      <c r="C1191" s="15">
        <f>MAX(0,MIN(A1191-B1191,inputs!$C$4)*inputs!$B$3)</f>
        <v>7540</v>
      </c>
      <c r="D1191" s="16">
        <f>MAX(0,(MIN(A1191,inputs!$C$5)-(inputs!$C$4+B1191))*inputs!$B$4)</f>
        <v>31232</v>
      </c>
      <c r="E1191" s="16">
        <f>MAX(0, (calculations!A1191-inputs!$C$5)*inputs!$B$5)</f>
        <v>0</v>
      </c>
      <c r="F1191" s="19">
        <f>MAX(0,inputs!$B$13*(MIN(calculations!A1191,inputs!$C$14)-inputs!$C$13))+MAX(0,inputs!$B$14*(calculations!A1191-inputs!$C$14))</f>
        <v>6367.85</v>
      </c>
      <c r="G1191" s="22">
        <f>MAX(MIN((calculations!A1191-inputs!$B$21)/10000,100%),0) * inputs!$B$18</f>
        <v>2636.4</v>
      </c>
      <c r="H1191" s="24">
        <f>MIN(inputs!$B$32,A1191)</f>
        <v>20000</v>
      </c>
      <c r="I1191" s="24">
        <f>inputs!$B$29*(1+inputs!$B$33)-MAX(0,inputs!$B$31*(H1191-inputs!$B$30))</f>
        <v>46486.999999999993</v>
      </c>
      <c r="J1191" s="19">
        <f>$H1191+(INT(COLUMN(J$1)/2) - 5) * ($A1191-$H1191)/9</f>
        <v>20000</v>
      </c>
      <c r="K1191" s="24">
        <f>MAX(0,I1191*(1+inputs!$B$33)-MAX(0,inputs!$B$31*(J1191-inputs!$B$30)))</f>
        <v>47184.304999999986</v>
      </c>
      <c r="L1191" s="19">
        <f>$H1191+(INT(COLUMN(L$1)/2) - 5) * ($A1191-$H1191)/9</f>
        <v>30988.888888888891</v>
      </c>
      <c r="M1191" s="24">
        <f>MAX(0,K1191*(1+inputs!$B$33)-MAX(0,inputs!$B$31*(L1191-inputs!$B$30)))</f>
        <v>46919.629574999977</v>
      </c>
      <c r="N1191" s="19">
        <f>$H1191+(INT(COLUMN(N$1)/2) - 5) * ($A1191-$H1191)/9</f>
        <v>41977.777777777781</v>
      </c>
      <c r="O1191" s="24">
        <f>MAX(0,M1191*(1+inputs!$B$33)-MAX(0,inputs!$B$31*(N1191-inputs!$B$30)))</f>
        <v>45661.984018624971</v>
      </c>
      <c r="P1191" s="19">
        <f>$H1191+(INT(COLUMN(P$1)/2) - 5) * ($A1191-$H1191)/9</f>
        <v>52966.666666666664</v>
      </c>
      <c r="Q1191" s="24">
        <f>MAX(0,O1191*(1+inputs!$B$33)-MAX(0,inputs!$B$31*(P1191-inputs!$B$30)))</f>
        <v>43396.473778904336</v>
      </c>
      <c r="R1191" s="19">
        <f>$H1191+(INT(COLUMN(R$1)/2) - 5) * ($A1191-$H1191)/9</f>
        <v>63955.555555555555</v>
      </c>
      <c r="S1191" s="24">
        <f>MAX(0,Q1191*(1+inputs!$B$33)-MAX(0,inputs!$B$31*(R1191-inputs!$B$30)))</f>
        <v>40107.980885587895</v>
      </c>
      <c r="T1191" s="19">
        <f>$H1191+(INT(COLUMN(T$1)/2) - 5) * ($A1191-$H1191)/9</f>
        <v>74944.444444444438</v>
      </c>
      <c r="U1191" s="24">
        <f>MAX(0,S1191*(1+inputs!$B$33)-MAX(0,inputs!$B$31*(T1191-inputs!$B$30)))</f>
        <v>35781.160598871706</v>
      </c>
      <c r="V1191" s="19">
        <f>$H1191+(INT(COLUMN(V$1)/2) - 5) * ($A1191-$H1191)/9</f>
        <v>85933.333333333328</v>
      </c>
      <c r="W1191" s="24">
        <f>MAX(0,U1191*(1+inputs!$B$33)-MAX(0,inputs!$B$31*(V1191-inputs!$B$30)))</f>
        <v>30400.43800785478</v>
      </c>
      <c r="X1191" s="19">
        <f>$H1191+(INT(COLUMN(X$1)/2) - 5) * ($A1191-$H1191)/9</f>
        <v>96922.222222222219</v>
      </c>
      <c r="Y1191" s="24">
        <f>MAX(0,W1191*(1+inputs!$B$33)-MAX(0,inputs!$B$31*(X1191-inputs!$B$30)))</f>
        <v>23950.004577972599</v>
      </c>
      <c r="Z1191" s="19">
        <f>IF(inputs!$B$27="YES",MAX(0,inputs!$B$31*(X1191-inputs!$B$30)),0)</f>
        <v>0</v>
      </c>
      <c r="AA1191" s="3">
        <f t="shared" si="77"/>
        <v>47776.25</v>
      </c>
      <c r="AB1191" s="1">
        <f t="shared" si="78"/>
        <v>0.62</v>
      </c>
      <c r="AC1191" s="8">
        <f t="shared" si="75"/>
        <v>71123.75</v>
      </c>
    </row>
    <row r="1192" spans="1:29" x14ac:dyDescent="0.2">
      <c r="A1192" s="11">
        <f t="shared" si="76"/>
        <v>119000</v>
      </c>
      <c r="B1192" s="15">
        <f>inputs!$C$3-MAX(0,MIN((calculations!A1192-inputs!$B$8)*0.5,inputs!$C$3))+IF(AND(inputs!$B$23="YES",A1192&lt;=inputs!$B$25),inputs!$B$24,0)</f>
        <v>3070</v>
      </c>
      <c r="C1192" s="15">
        <f>MAX(0,MIN(A1192-B1192,inputs!$C$4)*inputs!$B$3)</f>
        <v>7540</v>
      </c>
      <c r="D1192" s="16">
        <f>MAX(0,(MIN(A1192,inputs!$C$5)-(inputs!$C$4+B1192))*inputs!$B$4)</f>
        <v>31292</v>
      </c>
      <c r="E1192" s="16">
        <f>MAX(0, (calculations!A1192-inputs!$C$5)*inputs!$B$5)</f>
        <v>0</v>
      </c>
      <c r="F1192" s="19">
        <f>MAX(0,inputs!$B$13*(MIN(calculations!A1192,inputs!$C$14)-inputs!$C$13))+MAX(0,inputs!$B$14*(calculations!A1192-inputs!$C$14))</f>
        <v>6369.85</v>
      </c>
      <c r="G1192" s="22">
        <f>MAX(MIN((calculations!A1192-inputs!$B$21)/10000,100%),0) * inputs!$B$18</f>
        <v>2636.4</v>
      </c>
      <c r="H1192" s="24">
        <f>MIN(inputs!$B$32,A1192)</f>
        <v>20000</v>
      </c>
      <c r="I1192" s="24">
        <f>inputs!$B$29*(1+inputs!$B$33)-MAX(0,inputs!$B$31*(H1192-inputs!$B$30))</f>
        <v>46486.999999999993</v>
      </c>
      <c r="J1192" s="19">
        <f>$H1192+(INT(COLUMN(J$1)/2) - 5) * ($A1192-$H1192)/9</f>
        <v>20000</v>
      </c>
      <c r="K1192" s="24">
        <f>MAX(0,I1192*(1+inputs!$B$33)-MAX(0,inputs!$B$31*(J1192-inputs!$B$30)))</f>
        <v>47184.304999999986</v>
      </c>
      <c r="L1192" s="19">
        <f>$H1192+(INT(COLUMN(L$1)/2) - 5) * ($A1192-$H1192)/9</f>
        <v>31000</v>
      </c>
      <c r="M1192" s="24">
        <f>MAX(0,K1192*(1+inputs!$B$33)-MAX(0,inputs!$B$31*(L1192-inputs!$B$30)))</f>
        <v>46918.629574999977</v>
      </c>
      <c r="N1192" s="19">
        <f>$H1192+(INT(COLUMN(N$1)/2) - 5) * ($A1192-$H1192)/9</f>
        <v>42000</v>
      </c>
      <c r="O1192" s="24">
        <f>MAX(0,M1192*(1+inputs!$B$33)-MAX(0,inputs!$B$31*(N1192-inputs!$B$30)))</f>
        <v>45658.969018624972</v>
      </c>
      <c r="P1192" s="19">
        <f>$H1192+(INT(COLUMN(P$1)/2) - 5) * ($A1192-$H1192)/9</f>
        <v>53000</v>
      </c>
      <c r="Q1192" s="24">
        <f>MAX(0,O1192*(1+inputs!$B$33)-MAX(0,inputs!$B$31*(P1192-inputs!$B$30)))</f>
        <v>43390.413553904342</v>
      </c>
      <c r="R1192" s="19">
        <f>$H1192+(INT(COLUMN(R$1)/2) - 5) * ($A1192-$H1192)/9</f>
        <v>64000</v>
      </c>
      <c r="S1192" s="24">
        <f>MAX(0,Q1192*(1+inputs!$B$33)-MAX(0,inputs!$B$31*(R1192-inputs!$B$30)))</f>
        <v>40097.829757212901</v>
      </c>
      <c r="T1192" s="19">
        <f>$H1192+(INT(COLUMN(T$1)/2) - 5) * ($A1192-$H1192)/9</f>
        <v>75000</v>
      </c>
      <c r="U1192" s="24">
        <f>MAX(0,S1192*(1+inputs!$B$33)-MAX(0,inputs!$B$31*(T1192-inputs!$B$30)))</f>
        <v>35765.857203571089</v>
      </c>
      <c r="V1192" s="19">
        <f>$H1192+(INT(COLUMN(V$1)/2) - 5) * ($A1192-$H1192)/9</f>
        <v>86000</v>
      </c>
      <c r="W1192" s="24">
        <f>MAX(0,U1192*(1+inputs!$B$33)-MAX(0,inputs!$B$31*(V1192-inputs!$B$30)))</f>
        <v>30378.905061624657</v>
      </c>
      <c r="X1192" s="19">
        <f>$H1192+(INT(COLUMN(X$1)/2) - 5) * ($A1192-$H1192)/9</f>
        <v>97000</v>
      </c>
      <c r="Y1192" s="24">
        <f>MAX(0,W1192*(1+inputs!$B$33)-MAX(0,inputs!$B$31*(X1192-inputs!$B$30)))</f>
        <v>23921.148637549024</v>
      </c>
      <c r="Z1192" s="19">
        <f>IF(inputs!$B$27="YES",MAX(0,inputs!$B$31*(X1192-inputs!$B$30)),0)</f>
        <v>0</v>
      </c>
      <c r="AA1192" s="3">
        <f t="shared" si="77"/>
        <v>47838.25</v>
      </c>
      <c r="AB1192" s="1">
        <f t="shared" si="78"/>
        <v>0.62</v>
      </c>
      <c r="AC1192" s="8">
        <f t="shared" si="75"/>
        <v>71161.75</v>
      </c>
    </row>
    <row r="1193" spans="1:29" x14ac:dyDescent="0.2">
      <c r="A1193" s="11">
        <f t="shared" si="76"/>
        <v>119100</v>
      </c>
      <c r="B1193" s="15">
        <f>inputs!$C$3-MAX(0,MIN((calculations!A1193-inputs!$B$8)*0.5,inputs!$C$3))+IF(AND(inputs!$B$23="YES",A1193&lt;=inputs!$B$25),inputs!$B$24,0)</f>
        <v>3020</v>
      </c>
      <c r="C1193" s="15">
        <f>MAX(0,MIN(A1193-B1193,inputs!$C$4)*inputs!$B$3)</f>
        <v>7540</v>
      </c>
      <c r="D1193" s="16">
        <f>MAX(0,(MIN(A1193,inputs!$C$5)-(inputs!$C$4+B1193))*inputs!$B$4)</f>
        <v>31352</v>
      </c>
      <c r="E1193" s="16">
        <f>MAX(0, (calculations!A1193-inputs!$C$5)*inputs!$B$5)</f>
        <v>0</v>
      </c>
      <c r="F1193" s="19">
        <f>MAX(0,inputs!$B$13*(MIN(calculations!A1193,inputs!$C$14)-inputs!$C$13))+MAX(0,inputs!$B$14*(calculations!A1193-inputs!$C$14))</f>
        <v>6371.85</v>
      </c>
      <c r="G1193" s="22">
        <f>MAX(MIN((calculations!A1193-inputs!$B$21)/10000,100%),0) * inputs!$B$18</f>
        <v>2636.4</v>
      </c>
      <c r="H1193" s="24">
        <f>MIN(inputs!$B$32,A1193)</f>
        <v>20000</v>
      </c>
      <c r="I1193" s="24">
        <f>inputs!$B$29*(1+inputs!$B$33)-MAX(0,inputs!$B$31*(H1193-inputs!$B$30))</f>
        <v>46486.999999999993</v>
      </c>
      <c r="J1193" s="19">
        <f>$H1193+(INT(COLUMN(J$1)/2) - 5) * ($A1193-$H1193)/9</f>
        <v>20000</v>
      </c>
      <c r="K1193" s="24">
        <f>MAX(0,I1193*(1+inputs!$B$33)-MAX(0,inputs!$B$31*(J1193-inputs!$B$30)))</f>
        <v>47184.304999999986</v>
      </c>
      <c r="L1193" s="19">
        <f>$H1193+(INT(COLUMN(L$1)/2) - 5) * ($A1193-$H1193)/9</f>
        <v>31011.111111111109</v>
      </c>
      <c r="M1193" s="24">
        <f>MAX(0,K1193*(1+inputs!$B$33)-MAX(0,inputs!$B$31*(L1193-inputs!$B$30)))</f>
        <v>46917.629574999977</v>
      </c>
      <c r="N1193" s="19">
        <f>$H1193+(INT(COLUMN(N$1)/2) - 5) * ($A1193-$H1193)/9</f>
        <v>42022.222222222219</v>
      </c>
      <c r="O1193" s="24">
        <f>MAX(0,M1193*(1+inputs!$B$33)-MAX(0,inputs!$B$31*(N1193-inputs!$B$30)))</f>
        <v>45655.954018624972</v>
      </c>
      <c r="P1193" s="19">
        <f>$H1193+(INT(COLUMN(P$1)/2) - 5) * ($A1193-$H1193)/9</f>
        <v>53033.333333333336</v>
      </c>
      <c r="Q1193" s="24">
        <f>MAX(0,O1193*(1+inputs!$B$33)-MAX(0,inputs!$B$31*(P1193-inputs!$B$30)))</f>
        <v>43384.353328904341</v>
      </c>
      <c r="R1193" s="19">
        <f>$H1193+(INT(COLUMN(R$1)/2) - 5) * ($A1193-$H1193)/9</f>
        <v>64044.444444444445</v>
      </c>
      <c r="S1193" s="24">
        <f>MAX(0,Q1193*(1+inputs!$B$33)-MAX(0,inputs!$B$31*(R1193-inputs!$B$30)))</f>
        <v>40087.678628837901</v>
      </c>
      <c r="T1193" s="19">
        <f>$H1193+(INT(COLUMN(T$1)/2) - 5) * ($A1193-$H1193)/9</f>
        <v>75055.555555555562</v>
      </c>
      <c r="U1193" s="24">
        <f>MAX(0,S1193*(1+inputs!$B$33)-MAX(0,inputs!$B$31*(T1193-inputs!$B$30)))</f>
        <v>35750.553808270466</v>
      </c>
      <c r="V1193" s="19">
        <f>$H1193+(INT(COLUMN(V$1)/2) - 5) * ($A1193-$H1193)/9</f>
        <v>86066.666666666672</v>
      </c>
      <c r="W1193" s="24">
        <f>MAX(0,U1193*(1+inputs!$B$33)-MAX(0,inputs!$B$31*(V1193-inputs!$B$30)))</f>
        <v>30357.372115394515</v>
      </c>
      <c r="X1193" s="19">
        <f>$H1193+(INT(COLUMN(X$1)/2) - 5) * ($A1193-$H1193)/9</f>
        <v>97077.777777777781</v>
      </c>
      <c r="Y1193" s="24">
        <f>MAX(0,W1193*(1+inputs!$B$33)-MAX(0,inputs!$B$31*(X1193-inputs!$B$30)))</f>
        <v>23892.292697125431</v>
      </c>
      <c r="Z1193" s="19">
        <f>IF(inputs!$B$27="YES",MAX(0,inputs!$B$31*(X1193-inputs!$B$30)),0)</f>
        <v>0</v>
      </c>
      <c r="AA1193" s="3">
        <f t="shared" si="77"/>
        <v>47900.25</v>
      </c>
      <c r="AB1193" s="1">
        <f t="shared" si="78"/>
        <v>0.62</v>
      </c>
      <c r="AC1193" s="8">
        <f t="shared" si="75"/>
        <v>71199.75</v>
      </c>
    </row>
    <row r="1194" spans="1:29" x14ac:dyDescent="0.2">
      <c r="A1194" s="11">
        <f t="shared" si="76"/>
        <v>119200</v>
      </c>
      <c r="B1194" s="15">
        <f>inputs!$C$3-MAX(0,MIN((calculations!A1194-inputs!$B$8)*0.5,inputs!$C$3))+IF(AND(inputs!$B$23="YES",A1194&lt;=inputs!$B$25),inputs!$B$24,0)</f>
        <v>2970</v>
      </c>
      <c r="C1194" s="15">
        <f>MAX(0,MIN(A1194-B1194,inputs!$C$4)*inputs!$B$3)</f>
        <v>7540</v>
      </c>
      <c r="D1194" s="16">
        <f>MAX(0,(MIN(A1194,inputs!$C$5)-(inputs!$C$4+B1194))*inputs!$B$4)</f>
        <v>31412</v>
      </c>
      <c r="E1194" s="16">
        <f>MAX(0, (calculations!A1194-inputs!$C$5)*inputs!$B$5)</f>
        <v>0</v>
      </c>
      <c r="F1194" s="19">
        <f>MAX(0,inputs!$B$13*(MIN(calculations!A1194,inputs!$C$14)-inputs!$C$13))+MAX(0,inputs!$B$14*(calculations!A1194-inputs!$C$14))</f>
        <v>6373.85</v>
      </c>
      <c r="G1194" s="22">
        <f>MAX(MIN((calculations!A1194-inputs!$B$21)/10000,100%),0) * inputs!$B$18</f>
        <v>2636.4</v>
      </c>
      <c r="H1194" s="24">
        <f>MIN(inputs!$B$32,A1194)</f>
        <v>20000</v>
      </c>
      <c r="I1194" s="24">
        <f>inputs!$B$29*(1+inputs!$B$33)-MAX(0,inputs!$B$31*(H1194-inputs!$B$30))</f>
        <v>46486.999999999993</v>
      </c>
      <c r="J1194" s="19">
        <f>$H1194+(INT(COLUMN(J$1)/2) - 5) * ($A1194-$H1194)/9</f>
        <v>20000</v>
      </c>
      <c r="K1194" s="24">
        <f>MAX(0,I1194*(1+inputs!$B$33)-MAX(0,inputs!$B$31*(J1194-inputs!$B$30)))</f>
        <v>47184.304999999986</v>
      </c>
      <c r="L1194" s="19">
        <f>$H1194+(INT(COLUMN(L$1)/2) - 5) * ($A1194-$H1194)/9</f>
        <v>31022.222222222223</v>
      </c>
      <c r="M1194" s="24">
        <f>MAX(0,K1194*(1+inputs!$B$33)-MAX(0,inputs!$B$31*(L1194-inputs!$B$30)))</f>
        <v>46916.629574999977</v>
      </c>
      <c r="N1194" s="19">
        <f>$H1194+(INT(COLUMN(N$1)/2) - 5) * ($A1194-$H1194)/9</f>
        <v>42044.444444444445</v>
      </c>
      <c r="O1194" s="24">
        <f>MAX(0,M1194*(1+inputs!$B$33)-MAX(0,inputs!$B$31*(N1194-inputs!$B$30)))</f>
        <v>45652.939018624973</v>
      </c>
      <c r="P1194" s="19">
        <f>$H1194+(INT(COLUMN(P$1)/2) - 5) * ($A1194-$H1194)/9</f>
        <v>53066.666666666664</v>
      </c>
      <c r="Q1194" s="24">
        <f>MAX(0,O1194*(1+inputs!$B$33)-MAX(0,inputs!$B$31*(P1194-inputs!$B$30)))</f>
        <v>43378.29310390434</v>
      </c>
      <c r="R1194" s="19">
        <f>$H1194+(INT(COLUMN(R$1)/2) - 5) * ($A1194-$H1194)/9</f>
        <v>64088.888888888891</v>
      </c>
      <c r="S1194" s="24">
        <f>MAX(0,Q1194*(1+inputs!$B$33)-MAX(0,inputs!$B$31*(R1194-inputs!$B$30)))</f>
        <v>40077.5275004629</v>
      </c>
      <c r="T1194" s="19">
        <f>$H1194+(INT(COLUMN(T$1)/2) - 5) * ($A1194-$H1194)/9</f>
        <v>75111.111111111109</v>
      </c>
      <c r="U1194" s="24">
        <f>MAX(0,S1194*(1+inputs!$B$33)-MAX(0,inputs!$B$31*(T1194-inputs!$B$30)))</f>
        <v>35735.250412969835</v>
      </c>
      <c r="V1194" s="19">
        <f>$H1194+(INT(COLUMN(V$1)/2) - 5) * ($A1194-$H1194)/9</f>
        <v>86133.333333333328</v>
      </c>
      <c r="W1194" s="24">
        <f>MAX(0,U1194*(1+inputs!$B$33)-MAX(0,inputs!$B$31*(V1194-inputs!$B$30)))</f>
        <v>30335.839169164381</v>
      </c>
      <c r="X1194" s="19">
        <f>$H1194+(INT(COLUMN(X$1)/2) - 5) * ($A1194-$H1194)/9</f>
        <v>97155.555555555562</v>
      </c>
      <c r="Y1194" s="24">
        <f>MAX(0,W1194*(1+inputs!$B$33)-MAX(0,inputs!$B$31*(X1194-inputs!$B$30)))</f>
        <v>23863.436756701842</v>
      </c>
      <c r="Z1194" s="19">
        <f>IF(inputs!$B$27="YES",MAX(0,inputs!$B$31*(X1194-inputs!$B$30)),0)</f>
        <v>0</v>
      </c>
      <c r="AA1194" s="3">
        <f t="shared" si="77"/>
        <v>47962.25</v>
      </c>
      <c r="AB1194" s="1">
        <f t="shared" si="78"/>
        <v>0.62</v>
      </c>
      <c r="AC1194" s="8">
        <f t="shared" si="75"/>
        <v>71237.75</v>
      </c>
    </row>
    <row r="1195" spans="1:29" x14ac:dyDescent="0.2">
      <c r="A1195" s="11">
        <f t="shared" si="76"/>
        <v>119300</v>
      </c>
      <c r="B1195" s="15">
        <f>inputs!$C$3-MAX(0,MIN((calculations!A1195-inputs!$B$8)*0.5,inputs!$C$3))+IF(AND(inputs!$B$23="YES",A1195&lt;=inputs!$B$25),inputs!$B$24,0)</f>
        <v>2920</v>
      </c>
      <c r="C1195" s="15">
        <f>MAX(0,MIN(A1195-B1195,inputs!$C$4)*inputs!$B$3)</f>
        <v>7540</v>
      </c>
      <c r="D1195" s="16">
        <f>MAX(0,(MIN(A1195,inputs!$C$5)-(inputs!$C$4+B1195))*inputs!$B$4)</f>
        <v>31472</v>
      </c>
      <c r="E1195" s="16">
        <f>MAX(0, (calculations!A1195-inputs!$C$5)*inputs!$B$5)</f>
        <v>0</v>
      </c>
      <c r="F1195" s="19">
        <f>MAX(0,inputs!$B$13*(MIN(calculations!A1195,inputs!$C$14)-inputs!$C$13))+MAX(0,inputs!$B$14*(calculations!A1195-inputs!$C$14))</f>
        <v>6375.85</v>
      </c>
      <c r="G1195" s="22">
        <f>MAX(MIN((calculations!A1195-inputs!$B$21)/10000,100%),0) * inputs!$B$18</f>
        <v>2636.4</v>
      </c>
      <c r="H1195" s="24">
        <f>MIN(inputs!$B$32,A1195)</f>
        <v>20000</v>
      </c>
      <c r="I1195" s="24">
        <f>inputs!$B$29*(1+inputs!$B$33)-MAX(0,inputs!$B$31*(H1195-inputs!$B$30))</f>
        <v>46486.999999999993</v>
      </c>
      <c r="J1195" s="19">
        <f>$H1195+(INT(COLUMN(J$1)/2) - 5) * ($A1195-$H1195)/9</f>
        <v>20000</v>
      </c>
      <c r="K1195" s="24">
        <f>MAX(0,I1195*(1+inputs!$B$33)-MAX(0,inputs!$B$31*(J1195-inputs!$B$30)))</f>
        <v>47184.304999999986</v>
      </c>
      <c r="L1195" s="19">
        <f>$H1195+(INT(COLUMN(L$1)/2) - 5) * ($A1195-$H1195)/9</f>
        <v>31033.333333333336</v>
      </c>
      <c r="M1195" s="24">
        <f>MAX(0,K1195*(1+inputs!$B$33)-MAX(0,inputs!$B$31*(L1195-inputs!$B$30)))</f>
        <v>46915.629574999977</v>
      </c>
      <c r="N1195" s="19">
        <f>$H1195+(INT(COLUMN(N$1)/2) - 5) * ($A1195-$H1195)/9</f>
        <v>42066.666666666672</v>
      </c>
      <c r="O1195" s="24">
        <f>MAX(0,M1195*(1+inputs!$B$33)-MAX(0,inputs!$B$31*(N1195-inputs!$B$30)))</f>
        <v>45649.924018624974</v>
      </c>
      <c r="P1195" s="19">
        <f>$H1195+(INT(COLUMN(P$1)/2) - 5) * ($A1195-$H1195)/9</f>
        <v>53100</v>
      </c>
      <c r="Q1195" s="24">
        <f>MAX(0,O1195*(1+inputs!$B$33)-MAX(0,inputs!$B$31*(P1195-inputs!$B$30)))</f>
        <v>43372.232878904339</v>
      </c>
      <c r="R1195" s="19">
        <f>$H1195+(INT(COLUMN(R$1)/2) - 5) * ($A1195-$H1195)/9</f>
        <v>64133.333333333336</v>
      </c>
      <c r="S1195" s="24">
        <f>MAX(0,Q1195*(1+inputs!$B$33)-MAX(0,inputs!$B$31*(R1195-inputs!$B$30)))</f>
        <v>40067.3763720879</v>
      </c>
      <c r="T1195" s="19">
        <f>$H1195+(INT(COLUMN(T$1)/2) - 5) * ($A1195-$H1195)/9</f>
        <v>75166.666666666657</v>
      </c>
      <c r="U1195" s="24">
        <f>MAX(0,S1195*(1+inputs!$B$33)-MAX(0,inputs!$B$31*(T1195-inputs!$B$30)))</f>
        <v>35719.947017669212</v>
      </c>
      <c r="V1195" s="19">
        <f>$H1195+(INT(COLUMN(V$1)/2) - 5) * ($A1195-$H1195)/9</f>
        <v>86200</v>
      </c>
      <c r="W1195" s="24">
        <f>MAX(0,U1195*(1+inputs!$B$33)-MAX(0,inputs!$B$31*(V1195-inputs!$B$30)))</f>
        <v>30314.30622293425</v>
      </c>
      <c r="X1195" s="19">
        <f>$H1195+(INT(COLUMN(X$1)/2) - 5) * ($A1195-$H1195)/9</f>
        <v>97233.333333333328</v>
      </c>
      <c r="Y1195" s="24">
        <f>MAX(0,W1195*(1+inputs!$B$33)-MAX(0,inputs!$B$31*(X1195-inputs!$B$30)))</f>
        <v>23834.580816278263</v>
      </c>
      <c r="Z1195" s="19">
        <f>IF(inputs!$B$27="YES",MAX(0,inputs!$B$31*(X1195-inputs!$B$30)),0)</f>
        <v>0</v>
      </c>
      <c r="AA1195" s="3">
        <f t="shared" si="77"/>
        <v>48024.25</v>
      </c>
      <c r="AB1195" s="1">
        <f t="shared" si="78"/>
        <v>0.62</v>
      </c>
      <c r="AC1195" s="8">
        <f t="shared" si="75"/>
        <v>71275.75</v>
      </c>
    </row>
    <row r="1196" spans="1:29" x14ac:dyDescent="0.2">
      <c r="A1196" s="11">
        <f t="shared" si="76"/>
        <v>119400</v>
      </c>
      <c r="B1196" s="15">
        <f>inputs!$C$3-MAX(0,MIN((calculations!A1196-inputs!$B$8)*0.5,inputs!$C$3))+IF(AND(inputs!$B$23="YES",A1196&lt;=inputs!$B$25),inputs!$B$24,0)</f>
        <v>2870</v>
      </c>
      <c r="C1196" s="15">
        <f>MAX(0,MIN(A1196-B1196,inputs!$C$4)*inputs!$B$3)</f>
        <v>7540</v>
      </c>
      <c r="D1196" s="16">
        <f>MAX(0,(MIN(A1196,inputs!$C$5)-(inputs!$C$4+B1196))*inputs!$B$4)</f>
        <v>31532</v>
      </c>
      <c r="E1196" s="16">
        <f>MAX(0, (calculations!A1196-inputs!$C$5)*inputs!$B$5)</f>
        <v>0</v>
      </c>
      <c r="F1196" s="19">
        <f>MAX(0,inputs!$B$13*(MIN(calculations!A1196,inputs!$C$14)-inputs!$C$13))+MAX(0,inputs!$B$14*(calculations!A1196-inputs!$C$14))</f>
        <v>6377.85</v>
      </c>
      <c r="G1196" s="22">
        <f>MAX(MIN((calculations!A1196-inputs!$B$21)/10000,100%),0) * inputs!$B$18</f>
        <v>2636.4</v>
      </c>
      <c r="H1196" s="24">
        <f>MIN(inputs!$B$32,A1196)</f>
        <v>20000</v>
      </c>
      <c r="I1196" s="24">
        <f>inputs!$B$29*(1+inputs!$B$33)-MAX(0,inputs!$B$31*(H1196-inputs!$B$30))</f>
        <v>46486.999999999993</v>
      </c>
      <c r="J1196" s="19">
        <f>$H1196+(INT(COLUMN(J$1)/2) - 5) * ($A1196-$H1196)/9</f>
        <v>20000</v>
      </c>
      <c r="K1196" s="24">
        <f>MAX(0,I1196*(1+inputs!$B$33)-MAX(0,inputs!$B$31*(J1196-inputs!$B$30)))</f>
        <v>47184.304999999986</v>
      </c>
      <c r="L1196" s="19">
        <f>$H1196+(INT(COLUMN(L$1)/2) - 5) * ($A1196-$H1196)/9</f>
        <v>31044.444444444445</v>
      </c>
      <c r="M1196" s="24">
        <f>MAX(0,K1196*(1+inputs!$B$33)-MAX(0,inputs!$B$31*(L1196-inputs!$B$30)))</f>
        <v>46914.629574999977</v>
      </c>
      <c r="N1196" s="19">
        <f>$H1196+(INT(COLUMN(N$1)/2) - 5) * ($A1196-$H1196)/9</f>
        <v>42088.888888888891</v>
      </c>
      <c r="O1196" s="24">
        <f>MAX(0,M1196*(1+inputs!$B$33)-MAX(0,inputs!$B$31*(N1196-inputs!$B$30)))</f>
        <v>45646.909018624967</v>
      </c>
      <c r="P1196" s="19">
        <f>$H1196+(INT(COLUMN(P$1)/2) - 5) * ($A1196-$H1196)/9</f>
        <v>53133.333333333336</v>
      </c>
      <c r="Q1196" s="24">
        <f>MAX(0,O1196*(1+inputs!$B$33)-MAX(0,inputs!$B$31*(P1196-inputs!$B$30)))</f>
        <v>43366.172653904337</v>
      </c>
      <c r="R1196" s="19">
        <f>$H1196+(INT(COLUMN(R$1)/2) - 5) * ($A1196-$H1196)/9</f>
        <v>64177.777777777781</v>
      </c>
      <c r="S1196" s="24">
        <f>MAX(0,Q1196*(1+inputs!$B$33)-MAX(0,inputs!$B$31*(R1196-inputs!$B$30)))</f>
        <v>40057.225243712899</v>
      </c>
      <c r="T1196" s="19">
        <f>$H1196+(INT(COLUMN(T$1)/2) - 5) * ($A1196-$H1196)/9</f>
        <v>75222.222222222219</v>
      </c>
      <c r="U1196" s="24">
        <f>MAX(0,S1196*(1+inputs!$B$33)-MAX(0,inputs!$B$31*(T1196-inputs!$B$30)))</f>
        <v>35704.643622368589</v>
      </c>
      <c r="V1196" s="19">
        <f>$H1196+(INT(COLUMN(V$1)/2) - 5) * ($A1196-$H1196)/9</f>
        <v>86266.666666666672</v>
      </c>
      <c r="W1196" s="24">
        <f>MAX(0,U1196*(1+inputs!$B$33)-MAX(0,inputs!$B$31*(V1196-inputs!$B$30)))</f>
        <v>30292.773276704109</v>
      </c>
      <c r="X1196" s="19">
        <f>$H1196+(INT(COLUMN(X$1)/2) - 5) * ($A1196-$H1196)/9</f>
        <v>97311.111111111109</v>
      </c>
      <c r="Y1196" s="24">
        <f>MAX(0,W1196*(1+inputs!$B$33)-MAX(0,inputs!$B$31*(X1196-inputs!$B$30)))</f>
        <v>23805.72487585467</v>
      </c>
      <c r="Z1196" s="19">
        <f>IF(inputs!$B$27="YES",MAX(0,inputs!$B$31*(X1196-inputs!$B$30)),0)</f>
        <v>0</v>
      </c>
      <c r="AA1196" s="3">
        <f t="shared" si="77"/>
        <v>48086.25</v>
      </c>
      <c r="AB1196" s="1">
        <f t="shared" si="78"/>
        <v>0.62</v>
      </c>
      <c r="AC1196" s="8">
        <f t="shared" si="75"/>
        <v>71313.75</v>
      </c>
    </row>
    <row r="1197" spans="1:29" x14ac:dyDescent="0.2">
      <c r="A1197" s="11">
        <f t="shared" si="76"/>
        <v>119500</v>
      </c>
      <c r="B1197" s="15">
        <f>inputs!$C$3-MAX(0,MIN((calculations!A1197-inputs!$B$8)*0.5,inputs!$C$3))+IF(AND(inputs!$B$23="YES",A1197&lt;=inputs!$B$25),inputs!$B$24,0)</f>
        <v>2820</v>
      </c>
      <c r="C1197" s="15">
        <f>MAX(0,MIN(A1197-B1197,inputs!$C$4)*inputs!$B$3)</f>
        <v>7540</v>
      </c>
      <c r="D1197" s="16">
        <f>MAX(0,(MIN(A1197,inputs!$C$5)-(inputs!$C$4+B1197))*inputs!$B$4)</f>
        <v>31592</v>
      </c>
      <c r="E1197" s="16">
        <f>MAX(0, (calculations!A1197-inputs!$C$5)*inputs!$B$5)</f>
        <v>0</v>
      </c>
      <c r="F1197" s="19">
        <f>MAX(0,inputs!$B$13*(MIN(calculations!A1197,inputs!$C$14)-inputs!$C$13))+MAX(0,inputs!$B$14*(calculations!A1197-inputs!$C$14))</f>
        <v>6379.85</v>
      </c>
      <c r="G1197" s="22">
        <f>MAX(MIN((calculations!A1197-inputs!$B$21)/10000,100%),0) * inputs!$B$18</f>
        <v>2636.4</v>
      </c>
      <c r="H1197" s="24">
        <f>MIN(inputs!$B$32,A1197)</f>
        <v>20000</v>
      </c>
      <c r="I1197" s="24">
        <f>inputs!$B$29*(1+inputs!$B$33)-MAX(0,inputs!$B$31*(H1197-inputs!$B$30))</f>
        <v>46486.999999999993</v>
      </c>
      <c r="J1197" s="19">
        <f>$H1197+(INT(COLUMN(J$1)/2) - 5) * ($A1197-$H1197)/9</f>
        <v>20000</v>
      </c>
      <c r="K1197" s="24">
        <f>MAX(0,I1197*(1+inputs!$B$33)-MAX(0,inputs!$B$31*(J1197-inputs!$B$30)))</f>
        <v>47184.304999999986</v>
      </c>
      <c r="L1197" s="19">
        <f>$H1197+(INT(COLUMN(L$1)/2) - 5) * ($A1197-$H1197)/9</f>
        <v>31055.555555555555</v>
      </c>
      <c r="M1197" s="24">
        <f>MAX(0,K1197*(1+inputs!$B$33)-MAX(0,inputs!$B$31*(L1197-inputs!$B$30)))</f>
        <v>46913.629574999977</v>
      </c>
      <c r="N1197" s="19">
        <f>$H1197+(INT(COLUMN(N$1)/2) - 5) * ($A1197-$H1197)/9</f>
        <v>42111.111111111109</v>
      </c>
      <c r="O1197" s="24">
        <f>MAX(0,M1197*(1+inputs!$B$33)-MAX(0,inputs!$B$31*(N1197-inputs!$B$30)))</f>
        <v>45643.894018624967</v>
      </c>
      <c r="P1197" s="19">
        <f>$H1197+(INT(COLUMN(P$1)/2) - 5) * ($A1197-$H1197)/9</f>
        <v>53166.666666666664</v>
      </c>
      <c r="Q1197" s="24">
        <f>MAX(0,O1197*(1+inputs!$B$33)-MAX(0,inputs!$B$31*(P1197-inputs!$B$30)))</f>
        <v>43360.112428904336</v>
      </c>
      <c r="R1197" s="19">
        <f>$H1197+(INT(COLUMN(R$1)/2) - 5) * ($A1197-$H1197)/9</f>
        <v>64222.222222222219</v>
      </c>
      <c r="S1197" s="24">
        <f>MAX(0,Q1197*(1+inputs!$B$33)-MAX(0,inputs!$B$31*(R1197-inputs!$B$30)))</f>
        <v>40047.074115337891</v>
      </c>
      <c r="T1197" s="19">
        <f>$H1197+(INT(COLUMN(T$1)/2) - 5) * ($A1197-$H1197)/9</f>
        <v>75277.777777777781</v>
      </c>
      <c r="U1197" s="24">
        <f>MAX(0,S1197*(1+inputs!$B$33)-MAX(0,inputs!$B$31*(T1197-inputs!$B$30)))</f>
        <v>35689.340227067951</v>
      </c>
      <c r="V1197" s="19">
        <f>$H1197+(INT(COLUMN(V$1)/2) - 5) * ($A1197-$H1197)/9</f>
        <v>86333.333333333328</v>
      </c>
      <c r="W1197" s="24">
        <f>MAX(0,U1197*(1+inputs!$B$33)-MAX(0,inputs!$B$31*(V1197-inputs!$B$30)))</f>
        <v>30271.240330473967</v>
      </c>
      <c r="X1197" s="19">
        <f>$H1197+(INT(COLUMN(X$1)/2) - 5) * ($A1197-$H1197)/9</f>
        <v>97388.888888888891</v>
      </c>
      <c r="Y1197" s="24">
        <f>MAX(0,W1197*(1+inputs!$B$33)-MAX(0,inputs!$B$31*(X1197-inputs!$B$30)))</f>
        <v>23776.868935431074</v>
      </c>
      <c r="Z1197" s="19">
        <f>IF(inputs!$B$27="YES",MAX(0,inputs!$B$31*(X1197-inputs!$B$30)),0)</f>
        <v>0</v>
      </c>
      <c r="AA1197" s="3">
        <f t="shared" si="77"/>
        <v>48148.25</v>
      </c>
      <c r="AB1197" s="1">
        <f t="shared" si="78"/>
        <v>0.62</v>
      </c>
      <c r="AC1197" s="8">
        <f t="shared" si="75"/>
        <v>71351.75</v>
      </c>
    </row>
    <row r="1198" spans="1:29" x14ac:dyDescent="0.2">
      <c r="A1198" s="11">
        <f t="shared" si="76"/>
        <v>119600</v>
      </c>
      <c r="B1198" s="15">
        <f>inputs!$C$3-MAX(0,MIN((calculations!A1198-inputs!$B$8)*0.5,inputs!$C$3))+IF(AND(inputs!$B$23="YES",A1198&lt;=inputs!$B$25),inputs!$B$24,0)</f>
        <v>2770</v>
      </c>
      <c r="C1198" s="15">
        <f>MAX(0,MIN(A1198-B1198,inputs!$C$4)*inputs!$B$3)</f>
        <v>7540</v>
      </c>
      <c r="D1198" s="16">
        <f>MAX(0,(MIN(A1198,inputs!$C$5)-(inputs!$C$4+B1198))*inputs!$B$4)</f>
        <v>31652</v>
      </c>
      <c r="E1198" s="16">
        <f>MAX(0, (calculations!A1198-inputs!$C$5)*inputs!$B$5)</f>
        <v>0</v>
      </c>
      <c r="F1198" s="19">
        <f>MAX(0,inputs!$B$13*(MIN(calculations!A1198,inputs!$C$14)-inputs!$C$13))+MAX(0,inputs!$B$14*(calculations!A1198-inputs!$C$14))</f>
        <v>6381.85</v>
      </c>
      <c r="G1198" s="22">
        <f>MAX(MIN((calculations!A1198-inputs!$B$21)/10000,100%),0) * inputs!$B$18</f>
        <v>2636.4</v>
      </c>
      <c r="H1198" s="24">
        <f>MIN(inputs!$B$32,A1198)</f>
        <v>20000</v>
      </c>
      <c r="I1198" s="24">
        <f>inputs!$B$29*(1+inputs!$B$33)-MAX(0,inputs!$B$31*(H1198-inputs!$B$30))</f>
        <v>46486.999999999993</v>
      </c>
      <c r="J1198" s="19">
        <f>$H1198+(INT(COLUMN(J$1)/2) - 5) * ($A1198-$H1198)/9</f>
        <v>20000</v>
      </c>
      <c r="K1198" s="24">
        <f>MAX(0,I1198*(1+inputs!$B$33)-MAX(0,inputs!$B$31*(J1198-inputs!$B$30)))</f>
        <v>47184.304999999986</v>
      </c>
      <c r="L1198" s="19">
        <f>$H1198+(INT(COLUMN(L$1)/2) - 5) * ($A1198-$H1198)/9</f>
        <v>31066.666666666664</v>
      </c>
      <c r="M1198" s="24">
        <f>MAX(0,K1198*(1+inputs!$B$33)-MAX(0,inputs!$B$31*(L1198-inputs!$B$30)))</f>
        <v>46912.629574999977</v>
      </c>
      <c r="N1198" s="19">
        <f>$H1198+(INT(COLUMN(N$1)/2) - 5) * ($A1198-$H1198)/9</f>
        <v>42133.333333333328</v>
      </c>
      <c r="O1198" s="24">
        <f>MAX(0,M1198*(1+inputs!$B$33)-MAX(0,inputs!$B$31*(N1198-inputs!$B$30)))</f>
        <v>45640.879018624968</v>
      </c>
      <c r="P1198" s="19">
        <f>$H1198+(INT(COLUMN(P$1)/2) - 5) * ($A1198-$H1198)/9</f>
        <v>53200</v>
      </c>
      <c r="Q1198" s="24">
        <f>MAX(0,O1198*(1+inputs!$B$33)-MAX(0,inputs!$B$31*(P1198-inputs!$B$30)))</f>
        <v>43354.052203904335</v>
      </c>
      <c r="R1198" s="19">
        <f>$H1198+(INT(COLUMN(R$1)/2) - 5) * ($A1198-$H1198)/9</f>
        <v>64266.666666666664</v>
      </c>
      <c r="S1198" s="24">
        <f>MAX(0,Q1198*(1+inputs!$B$33)-MAX(0,inputs!$B$31*(R1198-inputs!$B$30)))</f>
        <v>40036.922986962891</v>
      </c>
      <c r="T1198" s="19">
        <f>$H1198+(INT(COLUMN(T$1)/2) - 5) * ($A1198-$H1198)/9</f>
        <v>75333.333333333343</v>
      </c>
      <c r="U1198" s="24">
        <f>MAX(0,S1198*(1+inputs!$B$33)-MAX(0,inputs!$B$31*(T1198-inputs!$B$30)))</f>
        <v>35674.036831767327</v>
      </c>
      <c r="V1198" s="19">
        <f>$H1198+(INT(COLUMN(V$1)/2) - 5) * ($A1198-$H1198)/9</f>
        <v>86400</v>
      </c>
      <c r="W1198" s="24">
        <f>MAX(0,U1198*(1+inputs!$B$33)-MAX(0,inputs!$B$31*(V1198-inputs!$B$30)))</f>
        <v>30249.707384243837</v>
      </c>
      <c r="X1198" s="19">
        <f>$H1198+(INT(COLUMN(X$1)/2) - 5) * ($A1198-$H1198)/9</f>
        <v>97466.666666666672</v>
      </c>
      <c r="Y1198" s="24">
        <f>MAX(0,W1198*(1+inputs!$B$33)-MAX(0,inputs!$B$31*(X1198-inputs!$B$30)))</f>
        <v>23748.012995007492</v>
      </c>
      <c r="Z1198" s="19">
        <f>IF(inputs!$B$27="YES",MAX(0,inputs!$B$31*(X1198-inputs!$B$30)),0)</f>
        <v>0</v>
      </c>
      <c r="AA1198" s="3">
        <f t="shared" si="77"/>
        <v>48210.25</v>
      </c>
      <c r="AB1198" s="1">
        <f t="shared" si="78"/>
        <v>0.62</v>
      </c>
      <c r="AC1198" s="8">
        <f t="shared" si="75"/>
        <v>71389.75</v>
      </c>
    </row>
    <row r="1199" spans="1:29" x14ac:dyDescent="0.2">
      <c r="A1199" s="11">
        <f t="shared" si="76"/>
        <v>119700</v>
      </c>
      <c r="B1199" s="15">
        <f>inputs!$C$3-MAX(0,MIN((calculations!A1199-inputs!$B$8)*0.5,inputs!$C$3))+IF(AND(inputs!$B$23="YES",A1199&lt;=inputs!$B$25),inputs!$B$24,0)</f>
        <v>2720</v>
      </c>
      <c r="C1199" s="15">
        <f>MAX(0,MIN(A1199-B1199,inputs!$C$4)*inputs!$B$3)</f>
        <v>7540</v>
      </c>
      <c r="D1199" s="16">
        <f>MAX(0,(MIN(A1199,inputs!$C$5)-(inputs!$C$4+B1199))*inputs!$B$4)</f>
        <v>31712</v>
      </c>
      <c r="E1199" s="16">
        <f>MAX(0, (calculations!A1199-inputs!$C$5)*inputs!$B$5)</f>
        <v>0</v>
      </c>
      <c r="F1199" s="19">
        <f>MAX(0,inputs!$B$13*(MIN(calculations!A1199,inputs!$C$14)-inputs!$C$13))+MAX(0,inputs!$B$14*(calculations!A1199-inputs!$C$14))</f>
        <v>6383.85</v>
      </c>
      <c r="G1199" s="22">
        <f>MAX(MIN((calculations!A1199-inputs!$B$21)/10000,100%),0) * inputs!$B$18</f>
        <v>2636.4</v>
      </c>
      <c r="H1199" s="24">
        <f>MIN(inputs!$B$32,A1199)</f>
        <v>20000</v>
      </c>
      <c r="I1199" s="24">
        <f>inputs!$B$29*(1+inputs!$B$33)-MAX(0,inputs!$B$31*(H1199-inputs!$B$30))</f>
        <v>46486.999999999993</v>
      </c>
      <c r="J1199" s="19">
        <f>$H1199+(INT(COLUMN(J$1)/2) - 5) * ($A1199-$H1199)/9</f>
        <v>20000</v>
      </c>
      <c r="K1199" s="24">
        <f>MAX(0,I1199*(1+inputs!$B$33)-MAX(0,inputs!$B$31*(J1199-inputs!$B$30)))</f>
        <v>47184.304999999986</v>
      </c>
      <c r="L1199" s="19">
        <f>$H1199+(INT(COLUMN(L$1)/2) - 5) * ($A1199-$H1199)/9</f>
        <v>31077.777777777777</v>
      </c>
      <c r="M1199" s="24">
        <f>MAX(0,K1199*(1+inputs!$B$33)-MAX(0,inputs!$B$31*(L1199-inputs!$B$30)))</f>
        <v>46911.629574999977</v>
      </c>
      <c r="N1199" s="19">
        <f>$H1199+(INT(COLUMN(N$1)/2) - 5) * ($A1199-$H1199)/9</f>
        <v>42155.555555555555</v>
      </c>
      <c r="O1199" s="24">
        <f>MAX(0,M1199*(1+inputs!$B$33)-MAX(0,inputs!$B$31*(N1199-inputs!$B$30)))</f>
        <v>45637.864018624969</v>
      </c>
      <c r="P1199" s="19">
        <f>$H1199+(INT(COLUMN(P$1)/2) - 5) * ($A1199-$H1199)/9</f>
        <v>53233.333333333336</v>
      </c>
      <c r="Q1199" s="24">
        <f>MAX(0,O1199*(1+inputs!$B$33)-MAX(0,inputs!$B$31*(P1199-inputs!$B$30)))</f>
        <v>43347.991978904334</v>
      </c>
      <c r="R1199" s="19">
        <f>$H1199+(INT(COLUMN(R$1)/2) - 5) * ($A1199-$H1199)/9</f>
        <v>64311.111111111109</v>
      </c>
      <c r="S1199" s="24">
        <f>MAX(0,Q1199*(1+inputs!$B$33)-MAX(0,inputs!$B$31*(R1199-inputs!$B$30)))</f>
        <v>40026.77185858789</v>
      </c>
      <c r="T1199" s="19">
        <f>$H1199+(INT(COLUMN(T$1)/2) - 5) * ($A1199-$H1199)/9</f>
        <v>75388.888888888891</v>
      </c>
      <c r="U1199" s="24">
        <f>MAX(0,S1199*(1+inputs!$B$33)-MAX(0,inputs!$B$31*(T1199-inputs!$B$30)))</f>
        <v>35658.733436466704</v>
      </c>
      <c r="V1199" s="19">
        <f>$H1199+(INT(COLUMN(V$1)/2) - 5) * ($A1199-$H1199)/9</f>
        <v>86466.666666666672</v>
      </c>
      <c r="W1199" s="24">
        <f>MAX(0,U1199*(1+inputs!$B$33)-MAX(0,inputs!$B$31*(V1199-inputs!$B$30)))</f>
        <v>30228.174438013695</v>
      </c>
      <c r="X1199" s="19">
        <f>$H1199+(INT(COLUMN(X$1)/2) - 5) * ($A1199-$H1199)/9</f>
        <v>97544.444444444438</v>
      </c>
      <c r="Y1199" s="24">
        <f>MAX(0,W1199*(1+inputs!$B$33)-MAX(0,inputs!$B$31*(X1199-inputs!$B$30)))</f>
        <v>23719.157054583899</v>
      </c>
      <c r="Z1199" s="19">
        <f>IF(inputs!$B$27="YES",MAX(0,inputs!$B$31*(X1199-inputs!$B$30)),0)</f>
        <v>0</v>
      </c>
      <c r="AA1199" s="3">
        <f t="shared" si="77"/>
        <v>48272.25</v>
      </c>
      <c r="AB1199" s="1">
        <f t="shared" si="78"/>
        <v>0.62</v>
      </c>
      <c r="AC1199" s="8">
        <f t="shared" si="75"/>
        <v>71427.75</v>
      </c>
    </row>
    <row r="1200" spans="1:29" x14ac:dyDescent="0.2">
      <c r="A1200" s="11">
        <f t="shared" si="76"/>
        <v>119800</v>
      </c>
      <c r="B1200" s="15">
        <f>inputs!$C$3-MAX(0,MIN((calculations!A1200-inputs!$B$8)*0.5,inputs!$C$3))+IF(AND(inputs!$B$23="YES",A1200&lt;=inputs!$B$25),inputs!$B$24,0)</f>
        <v>2670</v>
      </c>
      <c r="C1200" s="15">
        <f>MAX(0,MIN(A1200-B1200,inputs!$C$4)*inputs!$B$3)</f>
        <v>7540</v>
      </c>
      <c r="D1200" s="16">
        <f>MAX(0,(MIN(A1200,inputs!$C$5)-(inputs!$C$4+B1200))*inputs!$B$4)</f>
        <v>31772</v>
      </c>
      <c r="E1200" s="16">
        <f>MAX(0, (calculations!A1200-inputs!$C$5)*inputs!$B$5)</f>
        <v>0</v>
      </c>
      <c r="F1200" s="19">
        <f>MAX(0,inputs!$B$13*(MIN(calculations!A1200,inputs!$C$14)-inputs!$C$13))+MAX(0,inputs!$B$14*(calculations!A1200-inputs!$C$14))</f>
        <v>6385.85</v>
      </c>
      <c r="G1200" s="22">
        <f>MAX(MIN((calculations!A1200-inputs!$B$21)/10000,100%),0) * inputs!$B$18</f>
        <v>2636.4</v>
      </c>
      <c r="H1200" s="24">
        <f>MIN(inputs!$B$32,A1200)</f>
        <v>20000</v>
      </c>
      <c r="I1200" s="24">
        <f>inputs!$B$29*(1+inputs!$B$33)-MAX(0,inputs!$B$31*(H1200-inputs!$B$30))</f>
        <v>46486.999999999993</v>
      </c>
      <c r="J1200" s="19">
        <f>$H1200+(INT(COLUMN(J$1)/2) - 5) * ($A1200-$H1200)/9</f>
        <v>20000</v>
      </c>
      <c r="K1200" s="24">
        <f>MAX(0,I1200*(1+inputs!$B$33)-MAX(0,inputs!$B$31*(J1200-inputs!$B$30)))</f>
        <v>47184.304999999986</v>
      </c>
      <c r="L1200" s="19">
        <f>$H1200+(INT(COLUMN(L$1)/2) - 5) * ($A1200-$H1200)/9</f>
        <v>31088.888888888891</v>
      </c>
      <c r="M1200" s="24">
        <f>MAX(0,K1200*(1+inputs!$B$33)-MAX(0,inputs!$B$31*(L1200-inputs!$B$30)))</f>
        <v>46910.629574999977</v>
      </c>
      <c r="N1200" s="19">
        <f>$H1200+(INT(COLUMN(N$1)/2) - 5) * ($A1200-$H1200)/9</f>
        <v>42177.777777777781</v>
      </c>
      <c r="O1200" s="24">
        <f>MAX(0,M1200*(1+inputs!$B$33)-MAX(0,inputs!$B$31*(N1200-inputs!$B$30)))</f>
        <v>45634.849018624969</v>
      </c>
      <c r="P1200" s="19">
        <f>$H1200+(INT(COLUMN(P$1)/2) - 5) * ($A1200-$H1200)/9</f>
        <v>53266.666666666664</v>
      </c>
      <c r="Q1200" s="24">
        <f>MAX(0,O1200*(1+inputs!$B$33)-MAX(0,inputs!$B$31*(P1200-inputs!$B$30)))</f>
        <v>43341.93175390434</v>
      </c>
      <c r="R1200" s="19">
        <f>$H1200+(INT(COLUMN(R$1)/2) - 5) * ($A1200-$H1200)/9</f>
        <v>64355.555555555555</v>
      </c>
      <c r="S1200" s="24">
        <f>MAX(0,Q1200*(1+inputs!$B$33)-MAX(0,inputs!$B$31*(R1200-inputs!$B$30)))</f>
        <v>40016.620730212897</v>
      </c>
      <c r="T1200" s="19">
        <f>$H1200+(INT(COLUMN(T$1)/2) - 5) * ($A1200-$H1200)/9</f>
        <v>75444.444444444438</v>
      </c>
      <c r="U1200" s="24">
        <f>MAX(0,S1200*(1+inputs!$B$33)-MAX(0,inputs!$B$31*(T1200-inputs!$B$30)))</f>
        <v>35643.430041166081</v>
      </c>
      <c r="V1200" s="19">
        <f>$H1200+(INT(COLUMN(V$1)/2) - 5) * ($A1200-$H1200)/9</f>
        <v>86533.333333333328</v>
      </c>
      <c r="W1200" s="24">
        <f>MAX(0,U1200*(1+inputs!$B$33)-MAX(0,inputs!$B$31*(V1200-inputs!$B$30)))</f>
        <v>30206.641491783568</v>
      </c>
      <c r="X1200" s="19">
        <f>$H1200+(INT(COLUMN(X$1)/2) - 5) * ($A1200-$H1200)/9</f>
        <v>97622.222222222219</v>
      </c>
      <c r="Y1200" s="24">
        <f>MAX(0,W1200*(1+inputs!$B$33)-MAX(0,inputs!$B$31*(X1200-inputs!$B$30)))</f>
        <v>23690.30111416032</v>
      </c>
      <c r="Z1200" s="19">
        <f>IF(inputs!$B$27="YES",MAX(0,inputs!$B$31*(X1200-inputs!$B$30)),0)</f>
        <v>0</v>
      </c>
      <c r="AA1200" s="3">
        <f t="shared" si="77"/>
        <v>48334.25</v>
      </c>
      <c r="AB1200" s="1">
        <f t="shared" si="78"/>
        <v>0.62</v>
      </c>
      <c r="AC1200" s="8">
        <f t="shared" si="75"/>
        <v>71465.75</v>
      </c>
    </row>
    <row r="1201" spans="1:29" x14ac:dyDescent="0.2">
      <c r="A1201" s="11">
        <f t="shared" si="76"/>
        <v>119900</v>
      </c>
      <c r="B1201" s="15">
        <f>inputs!$C$3-MAX(0,MIN((calculations!A1201-inputs!$B$8)*0.5,inputs!$C$3))+IF(AND(inputs!$B$23="YES",A1201&lt;=inputs!$B$25),inputs!$B$24,0)</f>
        <v>2620</v>
      </c>
      <c r="C1201" s="15">
        <f>MAX(0,MIN(A1201-B1201,inputs!$C$4)*inputs!$B$3)</f>
        <v>7540</v>
      </c>
      <c r="D1201" s="16">
        <f>MAX(0,(MIN(A1201,inputs!$C$5)-(inputs!$C$4+B1201))*inputs!$B$4)</f>
        <v>31832</v>
      </c>
      <c r="E1201" s="16">
        <f>MAX(0, (calculations!A1201-inputs!$C$5)*inputs!$B$5)</f>
        <v>0</v>
      </c>
      <c r="F1201" s="19">
        <f>MAX(0,inputs!$B$13*(MIN(calculations!A1201,inputs!$C$14)-inputs!$C$13))+MAX(0,inputs!$B$14*(calculations!A1201-inputs!$C$14))</f>
        <v>6387.85</v>
      </c>
      <c r="G1201" s="22">
        <f>MAX(MIN((calculations!A1201-inputs!$B$21)/10000,100%),0) * inputs!$B$18</f>
        <v>2636.4</v>
      </c>
      <c r="H1201" s="24">
        <f>MIN(inputs!$B$32,A1201)</f>
        <v>20000</v>
      </c>
      <c r="I1201" s="24">
        <f>inputs!$B$29*(1+inputs!$B$33)-MAX(0,inputs!$B$31*(H1201-inputs!$B$30))</f>
        <v>46486.999999999993</v>
      </c>
      <c r="J1201" s="19">
        <f>$H1201+(INT(COLUMN(J$1)/2) - 5) * ($A1201-$H1201)/9</f>
        <v>20000</v>
      </c>
      <c r="K1201" s="24">
        <f>MAX(0,I1201*(1+inputs!$B$33)-MAX(0,inputs!$B$31*(J1201-inputs!$B$30)))</f>
        <v>47184.304999999986</v>
      </c>
      <c r="L1201" s="19">
        <f>$H1201+(INT(COLUMN(L$1)/2) - 5) * ($A1201-$H1201)/9</f>
        <v>31100</v>
      </c>
      <c r="M1201" s="24">
        <f>MAX(0,K1201*(1+inputs!$B$33)-MAX(0,inputs!$B$31*(L1201-inputs!$B$30)))</f>
        <v>46909.629574999977</v>
      </c>
      <c r="N1201" s="19">
        <f>$H1201+(INT(COLUMN(N$1)/2) - 5) * ($A1201-$H1201)/9</f>
        <v>42200</v>
      </c>
      <c r="O1201" s="24">
        <f>MAX(0,M1201*(1+inputs!$B$33)-MAX(0,inputs!$B$31*(N1201-inputs!$B$30)))</f>
        <v>45631.83401862497</v>
      </c>
      <c r="P1201" s="19">
        <f>$H1201+(INT(COLUMN(P$1)/2) - 5) * ($A1201-$H1201)/9</f>
        <v>53300</v>
      </c>
      <c r="Q1201" s="24">
        <f>MAX(0,O1201*(1+inputs!$B$33)-MAX(0,inputs!$B$31*(P1201-inputs!$B$30)))</f>
        <v>43335.871528904339</v>
      </c>
      <c r="R1201" s="19">
        <f>$H1201+(INT(COLUMN(R$1)/2) - 5) * ($A1201-$H1201)/9</f>
        <v>64400</v>
      </c>
      <c r="S1201" s="24">
        <f>MAX(0,Q1201*(1+inputs!$B$33)-MAX(0,inputs!$B$31*(R1201-inputs!$B$30)))</f>
        <v>40006.469601837896</v>
      </c>
      <c r="T1201" s="19">
        <f>$H1201+(INT(COLUMN(T$1)/2) - 5) * ($A1201-$H1201)/9</f>
        <v>75500</v>
      </c>
      <c r="U1201" s="24">
        <f>MAX(0,S1201*(1+inputs!$B$33)-MAX(0,inputs!$B$31*(T1201-inputs!$B$30)))</f>
        <v>35628.126645865457</v>
      </c>
      <c r="V1201" s="19">
        <f>$H1201+(INT(COLUMN(V$1)/2) - 5) * ($A1201-$H1201)/9</f>
        <v>86600</v>
      </c>
      <c r="W1201" s="24">
        <f>MAX(0,U1201*(1+inputs!$B$33)-MAX(0,inputs!$B$31*(V1201-inputs!$B$30)))</f>
        <v>30185.108545553438</v>
      </c>
      <c r="X1201" s="19">
        <f>$H1201+(INT(COLUMN(X$1)/2) - 5) * ($A1201-$H1201)/9</f>
        <v>97700</v>
      </c>
      <c r="Y1201" s="24">
        <f>MAX(0,W1201*(1+inputs!$B$33)-MAX(0,inputs!$B$31*(X1201-inputs!$B$30)))</f>
        <v>23661.445173736738</v>
      </c>
      <c r="Z1201" s="19">
        <f>IF(inputs!$B$27="YES",MAX(0,inputs!$B$31*(X1201-inputs!$B$30)),0)</f>
        <v>0</v>
      </c>
      <c r="AA1201" s="3">
        <f t="shared" si="77"/>
        <v>48396.25</v>
      </c>
      <c r="AB1201" s="1">
        <f t="shared" si="78"/>
        <v>0.62</v>
      </c>
      <c r="AC1201" s="8">
        <f t="shared" si="75"/>
        <v>71503.75</v>
      </c>
    </row>
    <row r="1202" spans="1:29" x14ac:dyDescent="0.2">
      <c r="A1202" s="11">
        <f t="shared" si="76"/>
        <v>120000</v>
      </c>
      <c r="B1202" s="15">
        <f>inputs!$C$3-MAX(0,MIN((calculations!A1202-inputs!$B$8)*0.5,inputs!$C$3))+IF(AND(inputs!$B$23="YES",A1202&lt;=inputs!$B$25),inputs!$B$24,0)</f>
        <v>2570</v>
      </c>
      <c r="C1202" s="15">
        <f>MAX(0,MIN(A1202-B1202,inputs!$C$4)*inputs!$B$3)</f>
        <v>7540</v>
      </c>
      <c r="D1202" s="16">
        <f>MAX(0,(MIN(A1202,inputs!$C$5)-(inputs!$C$4+B1202))*inputs!$B$4)</f>
        <v>31892</v>
      </c>
      <c r="E1202" s="16">
        <f>MAX(0, (calculations!A1202-inputs!$C$5)*inputs!$B$5)</f>
        <v>0</v>
      </c>
      <c r="F1202" s="19">
        <f>MAX(0,inputs!$B$13*(MIN(calculations!A1202,inputs!$C$14)-inputs!$C$13))+MAX(0,inputs!$B$14*(calculations!A1202-inputs!$C$14))</f>
        <v>6389.85</v>
      </c>
      <c r="G1202" s="22">
        <f>MAX(MIN((calculations!A1202-inputs!$B$21)/10000,100%),0) * inputs!$B$18</f>
        <v>2636.4</v>
      </c>
      <c r="H1202" s="24">
        <f>MIN(inputs!$B$32,A1202)</f>
        <v>20000</v>
      </c>
      <c r="I1202" s="24">
        <f>inputs!$B$29*(1+inputs!$B$33)-MAX(0,inputs!$B$31*(H1202-inputs!$B$30))</f>
        <v>46486.999999999993</v>
      </c>
      <c r="J1202" s="19">
        <f>$H1202+(INT(COLUMN(J$1)/2) - 5) * ($A1202-$H1202)/9</f>
        <v>20000</v>
      </c>
      <c r="K1202" s="24">
        <f>MAX(0,I1202*(1+inputs!$B$33)-MAX(0,inputs!$B$31*(J1202-inputs!$B$30)))</f>
        <v>47184.304999999986</v>
      </c>
      <c r="L1202" s="19">
        <f>$H1202+(INT(COLUMN(L$1)/2) - 5) * ($A1202-$H1202)/9</f>
        <v>31111.111111111109</v>
      </c>
      <c r="M1202" s="24">
        <f>MAX(0,K1202*(1+inputs!$B$33)-MAX(0,inputs!$B$31*(L1202-inputs!$B$30)))</f>
        <v>46908.629574999977</v>
      </c>
      <c r="N1202" s="19">
        <f>$H1202+(INT(COLUMN(N$1)/2) - 5) * ($A1202-$H1202)/9</f>
        <v>42222.222222222219</v>
      </c>
      <c r="O1202" s="24">
        <f>MAX(0,M1202*(1+inputs!$B$33)-MAX(0,inputs!$B$31*(N1202-inputs!$B$30)))</f>
        <v>45628.81901862497</v>
      </c>
      <c r="P1202" s="19">
        <f>$H1202+(INT(COLUMN(P$1)/2) - 5) * ($A1202-$H1202)/9</f>
        <v>53333.333333333336</v>
      </c>
      <c r="Q1202" s="24">
        <f>MAX(0,O1202*(1+inputs!$B$33)-MAX(0,inputs!$B$31*(P1202-inputs!$B$30)))</f>
        <v>43329.811303904338</v>
      </c>
      <c r="R1202" s="19">
        <f>$H1202+(INT(COLUMN(R$1)/2) - 5) * ($A1202-$H1202)/9</f>
        <v>64444.444444444445</v>
      </c>
      <c r="S1202" s="24">
        <f>MAX(0,Q1202*(1+inputs!$B$33)-MAX(0,inputs!$B$31*(R1202-inputs!$B$30)))</f>
        <v>39996.318473462896</v>
      </c>
      <c r="T1202" s="19">
        <f>$H1202+(INT(COLUMN(T$1)/2) - 5) * ($A1202-$H1202)/9</f>
        <v>75555.555555555562</v>
      </c>
      <c r="U1202" s="24">
        <f>MAX(0,S1202*(1+inputs!$B$33)-MAX(0,inputs!$B$31*(T1202-inputs!$B$30)))</f>
        <v>35612.823250564834</v>
      </c>
      <c r="V1202" s="19">
        <f>$H1202+(INT(COLUMN(V$1)/2) - 5) * ($A1202-$H1202)/9</f>
        <v>86666.666666666672</v>
      </c>
      <c r="W1202" s="24">
        <f>MAX(0,U1202*(1+inputs!$B$33)-MAX(0,inputs!$B$31*(V1202-inputs!$B$30)))</f>
        <v>30163.575599323303</v>
      </c>
      <c r="X1202" s="19">
        <f>$H1202+(INT(COLUMN(X$1)/2) - 5) * ($A1202-$H1202)/9</f>
        <v>97777.777777777781</v>
      </c>
      <c r="Y1202" s="24">
        <f>MAX(0,W1202*(1+inputs!$B$33)-MAX(0,inputs!$B$31*(X1202-inputs!$B$30)))</f>
        <v>23632.589233313152</v>
      </c>
      <c r="Z1202" s="19">
        <f>IF(inputs!$B$27="YES",MAX(0,inputs!$B$31*(X1202-inputs!$B$30)),0)</f>
        <v>0</v>
      </c>
      <c r="AA1202" s="3">
        <f t="shared" si="77"/>
        <v>48458.25</v>
      </c>
      <c r="AB1202" s="1">
        <f t="shared" si="78"/>
        <v>0.62</v>
      </c>
      <c r="AC1202" s="8">
        <f t="shared" si="75"/>
        <v>71541.75</v>
      </c>
    </row>
    <row r="1203" spans="1:29" x14ac:dyDescent="0.2">
      <c r="A1203" s="11">
        <f t="shared" si="76"/>
        <v>120100</v>
      </c>
      <c r="B1203" s="15">
        <f>inputs!$C$3-MAX(0,MIN((calculations!A1203-inputs!$B$8)*0.5,inputs!$C$3))+IF(AND(inputs!$B$23="YES",A1203&lt;=inputs!$B$25),inputs!$B$24,0)</f>
        <v>2520</v>
      </c>
      <c r="C1203" s="15">
        <f>MAX(0,MIN(A1203-B1203,inputs!$C$4)*inputs!$B$3)</f>
        <v>7540</v>
      </c>
      <c r="D1203" s="16">
        <f>MAX(0,(MIN(A1203,inputs!$C$5)-(inputs!$C$4+B1203))*inputs!$B$4)</f>
        <v>31952</v>
      </c>
      <c r="E1203" s="16">
        <f>MAX(0, (calculations!A1203-inputs!$C$5)*inputs!$B$5)</f>
        <v>0</v>
      </c>
      <c r="F1203" s="19">
        <f>MAX(0,inputs!$B$13*(MIN(calculations!A1203,inputs!$C$14)-inputs!$C$13))+MAX(0,inputs!$B$14*(calculations!A1203-inputs!$C$14))</f>
        <v>6391.85</v>
      </c>
      <c r="G1203" s="22">
        <f>MAX(MIN((calculations!A1203-inputs!$B$21)/10000,100%),0) * inputs!$B$18</f>
        <v>2636.4</v>
      </c>
      <c r="H1203" s="24">
        <f>MIN(inputs!$B$32,A1203)</f>
        <v>20000</v>
      </c>
      <c r="I1203" s="24">
        <f>inputs!$B$29*(1+inputs!$B$33)-MAX(0,inputs!$B$31*(H1203-inputs!$B$30))</f>
        <v>46486.999999999993</v>
      </c>
      <c r="J1203" s="19">
        <f>$H1203+(INT(COLUMN(J$1)/2) - 5) * ($A1203-$H1203)/9</f>
        <v>20000</v>
      </c>
      <c r="K1203" s="24">
        <f>MAX(0,I1203*(1+inputs!$B$33)-MAX(0,inputs!$B$31*(J1203-inputs!$B$30)))</f>
        <v>47184.304999999986</v>
      </c>
      <c r="L1203" s="19">
        <f>$H1203+(INT(COLUMN(L$1)/2) - 5) * ($A1203-$H1203)/9</f>
        <v>31122.222222222223</v>
      </c>
      <c r="M1203" s="24">
        <f>MAX(0,K1203*(1+inputs!$B$33)-MAX(0,inputs!$B$31*(L1203-inputs!$B$30)))</f>
        <v>46907.629574999977</v>
      </c>
      <c r="N1203" s="19">
        <f>$H1203+(INT(COLUMN(N$1)/2) - 5) * ($A1203-$H1203)/9</f>
        <v>42244.444444444445</v>
      </c>
      <c r="O1203" s="24">
        <f>MAX(0,M1203*(1+inputs!$B$33)-MAX(0,inputs!$B$31*(N1203-inputs!$B$30)))</f>
        <v>45625.804018624971</v>
      </c>
      <c r="P1203" s="19">
        <f>$H1203+(INT(COLUMN(P$1)/2) - 5) * ($A1203-$H1203)/9</f>
        <v>53366.666666666664</v>
      </c>
      <c r="Q1203" s="24">
        <f>MAX(0,O1203*(1+inputs!$B$33)-MAX(0,inputs!$B$31*(P1203-inputs!$B$30)))</f>
        <v>43323.751078904337</v>
      </c>
      <c r="R1203" s="19">
        <f>$H1203+(INT(COLUMN(R$1)/2) - 5) * ($A1203-$H1203)/9</f>
        <v>64488.888888888891</v>
      </c>
      <c r="S1203" s="24">
        <f>MAX(0,Q1203*(1+inputs!$B$33)-MAX(0,inputs!$B$31*(R1203-inputs!$B$30)))</f>
        <v>39986.167345087895</v>
      </c>
      <c r="T1203" s="19">
        <f>$H1203+(INT(COLUMN(T$1)/2) - 5) * ($A1203-$H1203)/9</f>
        <v>75611.111111111109</v>
      </c>
      <c r="U1203" s="24">
        <f>MAX(0,S1203*(1+inputs!$B$33)-MAX(0,inputs!$B$31*(T1203-inputs!$B$30)))</f>
        <v>35597.51985526421</v>
      </c>
      <c r="V1203" s="19">
        <f>$H1203+(INT(COLUMN(V$1)/2) - 5) * ($A1203-$H1203)/9</f>
        <v>86733.333333333328</v>
      </c>
      <c r="W1203" s="24">
        <f>MAX(0,U1203*(1+inputs!$B$33)-MAX(0,inputs!$B$31*(V1203-inputs!$B$30)))</f>
        <v>30142.042653093169</v>
      </c>
      <c r="X1203" s="19">
        <f>$H1203+(INT(COLUMN(X$1)/2) - 5) * ($A1203-$H1203)/9</f>
        <v>97855.555555555562</v>
      </c>
      <c r="Y1203" s="24">
        <f>MAX(0,W1203*(1+inputs!$B$33)-MAX(0,inputs!$B$31*(X1203-inputs!$B$30)))</f>
        <v>23603.733292889563</v>
      </c>
      <c r="Z1203" s="19">
        <f>IF(inputs!$B$27="YES",MAX(0,inputs!$B$31*(X1203-inputs!$B$30)),0)</f>
        <v>0</v>
      </c>
      <c r="AA1203" s="3">
        <f t="shared" si="77"/>
        <v>48520.25</v>
      </c>
      <c r="AB1203" s="1">
        <f t="shared" si="78"/>
        <v>0.62</v>
      </c>
      <c r="AC1203" s="8">
        <f t="shared" si="75"/>
        <v>71579.75</v>
      </c>
    </row>
    <row r="1204" spans="1:29" x14ac:dyDescent="0.2">
      <c r="A1204" s="11">
        <f t="shared" si="76"/>
        <v>120200</v>
      </c>
      <c r="B1204" s="15">
        <f>inputs!$C$3-MAX(0,MIN((calculations!A1204-inputs!$B$8)*0.5,inputs!$C$3))+IF(AND(inputs!$B$23="YES",A1204&lt;=inputs!$B$25),inputs!$B$24,0)</f>
        <v>2470</v>
      </c>
      <c r="C1204" s="15">
        <f>MAX(0,MIN(A1204-B1204,inputs!$C$4)*inputs!$B$3)</f>
        <v>7540</v>
      </c>
      <c r="D1204" s="16">
        <f>MAX(0,(MIN(A1204,inputs!$C$5)-(inputs!$C$4+B1204))*inputs!$B$4)</f>
        <v>32012</v>
      </c>
      <c r="E1204" s="16">
        <f>MAX(0, (calculations!A1204-inputs!$C$5)*inputs!$B$5)</f>
        <v>0</v>
      </c>
      <c r="F1204" s="19">
        <f>MAX(0,inputs!$B$13*(MIN(calculations!A1204,inputs!$C$14)-inputs!$C$13))+MAX(0,inputs!$B$14*(calculations!A1204-inputs!$C$14))</f>
        <v>6393.85</v>
      </c>
      <c r="G1204" s="22">
        <f>MAX(MIN((calculations!A1204-inputs!$B$21)/10000,100%),0) * inputs!$B$18</f>
        <v>2636.4</v>
      </c>
      <c r="H1204" s="24">
        <f>MIN(inputs!$B$32,A1204)</f>
        <v>20000</v>
      </c>
      <c r="I1204" s="24">
        <f>inputs!$B$29*(1+inputs!$B$33)-MAX(0,inputs!$B$31*(H1204-inputs!$B$30))</f>
        <v>46486.999999999993</v>
      </c>
      <c r="J1204" s="19">
        <f>$H1204+(INT(COLUMN(J$1)/2) - 5) * ($A1204-$H1204)/9</f>
        <v>20000</v>
      </c>
      <c r="K1204" s="24">
        <f>MAX(0,I1204*(1+inputs!$B$33)-MAX(0,inputs!$B$31*(J1204-inputs!$B$30)))</f>
        <v>47184.304999999986</v>
      </c>
      <c r="L1204" s="19">
        <f>$H1204+(INT(COLUMN(L$1)/2) - 5) * ($A1204-$H1204)/9</f>
        <v>31133.333333333336</v>
      </c>
      <c r="M1204" s="24">
        <f>MAX(0,K1204*(1+inputs!$B$33)-MAX(0,inputs!$B$31*(L1204-inputs!$B$30)))</f>
        <v>46906.629574999977</v>
      </c>
      <c r="N1204" s="19">
        <f>$H1204+(INT(COLUMN(N$1)/2) - 5) * ($A1204-$H1204)/9</f>
        <v>42266.666666666672</v>
      </c>
      <c r="O1204" s="24">
        <f>MAX(0,M1204*(1+inputs!$B$33)-MAX(0,inputs!$B$31*(N1204-inputs!$B$30)))</f>
        <v>45622.789018624972</v>
      </c>
      <c r="P1204" s="19">
        <f>$H1204+(INT(COLUMN(P$1)/2) - 5) * ($A1204-$H1204)/9</f>
        <v>53400</v>
      </c>
      <c r="Q1204" s="24">
        <f>MAX(0,O1204*(1+inputs!$B$33)-MAX(0,inputs!$B$31*(P1204-inputs!$B$30)))</f>
        <v>43317.690853904336</v>
      </c>
      <c r="R1204" s="19">
        <f>$H1204+(INT(COLUMN(R$1)/2) - 5) * ($A1204-$H1204)/9</f>
        <v>64533.333333333336</v>
      </c>
      <c r="S1204" s="24">
        <f>MAX(0,Q1204*(1+inputs!$B$33)-MAX(0,inputs!$B$31*(R1204-inputs!$B$30)))</f>
        <v>39976.016216712895</v>
      </c>
      <c r="T1204" s="19">
        <f>$H1204+(INT(COLUMN(T$1)/2) - 5) * ($A1204-$H1204)/9</f>
        <v>75666.666666666657</v>
      </c>
      <c r="U1204" s="24">
        <f>MAX(0,S1204*(1+inputs!$B$33)-MAX(0,inputs!$B$31*(T1204-inputs!$B$30)))</f>
        <v>35582.216459963587</v>
      </c>
      <c r="V1204" s="19">
        <f>$H1204+(INT(COLUMN(V$1)/2) - 5) * ($A1204-$H1204)/9</f>
        <v>86800</v>
      </c>
      <c r="W1204" s="24">
        <f>MAX(0,U1204*(1+inputs!$B$33)-MAX(0,inputs!$B$31*(V1204-inputs!$B$30)))</f>
        <v>30120.509706863038</v>
      </c>
      <c r="X1204" s="19">
        <f>$H1204+(INT(COLUMN(X$1)/2) - 5) * ($A1204-$H1204)/9</f>
        <v>97933.333333333328</v>
      </c>
      <c r="Y1204" s="24">
        <f>MAX(0,W1204*(1+inputs!$B$33)-MAX(0,inputs!$B$31*(X1204-inputs!$B$30)))</f>
        <v>23574.877352465981</v>
      </c>
      <c r="Z1204" s="19">
        <f>IF(inputs!$B$27="YES",MAX(0,inputs!$B$31*(X1204-inputs!$B$30)),0)</f>
        <v>0</v>
      </c>
      <c r="AA1204" s="3">
        <f t="shared" si="77"/>
        <v>48582.25</v>
      </c>
      <c r="AB1204" s="1">
        <f t="shared" si="78"/>
        <v>0.62</v>
      </c>
      <c r="AC1204" s="8">
        <f t="shared" si="75"/>
        <v>71617.75</v>
      </c>
    </row>
    <row r="1205" spans="1:29" x14ac:dyDescent="0.2">
      <c r="A1205" s="11">
        <f t="shared" si="76"/>
        <v>120300</v>
      </c>
      <c r="B1205" s="15">
        <f>inputs!$C$3-MAX(0,MIN((calculations!A1205-inputs!$B$8)*0.5,inputs!$C$3))+IF(AND(inputs!$B$23="YES",A1205&lt;=inputs!$B$25),inputs!$B$24,0)</f>
        <v>2420</v>
      </c>
      <c r="C1205" s="15">
        <f>MAX(0,MIN(A1205-B1205,inputs!$C$4)*inputs!$B$3)</f>
        <v>7540</v>
      </c>
      <c r="D1205" s="16">
        <f>MAX(0,(MIN(A1205,inputs!$C$5)-(inputs!$C$4+B1205))*inputs!$B$4)</f>
        <v>32072</v>
      </c>
      <c r="E1205" s="16">
        <f>MAX(0, (calculations!A1205-inputs!$C$5)*inputs!$B$5)</f>
        <v>0</v>
      </c>
      <c r="F1205" s="19">
        <f>MAX(0,inputs!$B$13*(MIN(calculations!A1205,inputs!$C$14)-inputs!$C$13))+MAX(0,inputs!$B$14*(calculations!A1205-inputs!$C$14))</f>
        <v>6395.85</v>
      </c>
      <c r="G1205" s="22">
        <f>MAX(MIN((calculations!A1205-inputs!$B$21)/10000,100%),0) * inputs!$B$18</f>
        <v>2636.4</v>
      </c>
      <c r="H1205" s="24">
        <f>MIN(inputs!$B$32,A1205)</f>
        <v>20000</v>
      </c>
      <c r="I1205" s="24">
        <f>inputs!$B$29*(1+inputs!$B$33)-MAX(0,inputs!$B$31*(H1205-inputs!$B$30))</f>
        <v>46486.999999999993</v>
      </c>
      <c r="J1205" s="19">
        <f>$H1205+(INT(COLUMN(J$1)/2) - 5) * ($A1205-$H1205)/9</f>
        <v>20000</v>
      </c>
      <c r="K1205" s="24">
        <f>MAX(0,I1205*(1+inputs!$B$33)-MAX(0,inputs!$B$31*(J1205-inputs!$B$30)))</f>
        <v>47184.304999999986</v>
      </c>
      <c r="L1205" s="19">
        <f>$H1205+(INT(COLUMN(L$1)/2) - 5) * ($A1205-$H1205)/9</f>
        <v>31144.444444444445</v>
      </c>
      <c r="M1205" s="24">
        <f>MAX(0,K1205*(1+inputs!$B$33)-MAX(0,inputs!$B$31*(L1205-inputs!$B$30)))</f>
        <v>46905.629574999977</v>
      </c>
      <c r="N1205" s="19">
        <f>$H1205+(INT(COLUMN(N$1)/2) - 5) * ($A1205-$H1205)/9</f>
        <v>42288.888888888891</v>
      </c>
      <c r="O1205" s="24">
        <f>MAX(0,M1205*(1+inputs!$B$33)-MAX(0,inputs!$B$31*(N1205-inputs!$B$30)))</f>
        <v>45619.774018624972</v>
      </c>
      <c r="P1205" s="19">
        <f>$H1205+(INT(COLUMN(P$1)/2) - 5) * ($A1205-$H1205)/9</f>
        <v>53433.333333333336</v>
      </c>
      <c r="Q1205" s="24">
        <f>MAX(0,O1205*(1+inputs!$B$33)-MAX(0,inputs!$B$31*(P1205-inputs!$B$30)))</f>
        <v>43311.630628904342</v>
      </c>
      <c r="R1205" s="19">
        <f>$H1205+(INT(COLUMN(R$1)/2) - 5) * ($A1205-$H1205)/9</f>
        <v>64577.777777777781</v>
      </c>
      <c r="S1205" s="24">
        <f>MAX(0,Q1205*(1+inputs!$B$33)-MAX(0,inputs!$B$31*(R1205-inputs!$B$30)))</f>
        <v>39965.865088337901</v>
      </c>
      <c r="T1205" s="19">
        <f>$H1205+(INT(COLUMN(T$1)/2) - 5) * ($A1205-$H1205)/9</f>
        <v>75722.222222222219</v>
      </c>
      <c r="U1205" s="24">
        <f>MAX(0,S1205*(1+inputs!$B$33)-MAX(0,inputs!$B$31*(T1205-inputs!$B$30)))</f>
        <v>35566.913064662964</v>
      </c>
      <c r="V1205" s="19">
        <f>$H1205+(INT(COLUMN(V$1)/2) - 5) * ($A1205-$H1205)/9</f>
        <v>86866.666666666672</v>
      </c>
      <c r="W1205" s="24">
        <f>MAX(0,U1205*(1+inputs!$B$33)-MAX(0,inputs!$B$31*(V1205-inputs!$B$30)))</f>
        <v>30098.976760632904</v>
      </c>
      <c r="X1205" s="19">
        <f>$H1205+(INT(COLUMN(X$1)/2) - 5) * ($A1205-$H1205)/9</f>
        <v>98011.111111111109</v>
      </c>
      <c r="Y1205" s="24">
        <f>MAX(0,W1205*(1+inputs!$B$33)-MAX(0,inputs!$B$31*(X1205-inputs!$B$30)))</f>
        <v>23546.021412042395</v>
      </c>
      <c r="Z1205" s="19">
        <f>IF(inputs!$B$27="YES",MAX(0,inputs!$B$31*(X1205-inputs!$B$30)),0)</f>
        <v>0</v>
      </c>
      <c r="AA1205" s="3">
        <f t="shared" si="77"/>
        <v>48644.25</v>
      </c>
      <c r="AB1205" s="1">
        <f t="shared" si="78"/>
        <v>0.62</v>
      </c>
      <c r="AC1205" s="8">
        <f t="shared" si="75"/>
        <v>71655.75</v>
      </c>
    </row>
    <row r="1206" spans="1:29" x14ac:dyDescent="0.2">
      <c r="A1206" s="11">
        <f t="shared" si="76"/>
        <v>120400</v>
      </c>
      <c r="B1206" s="15">
        <f>inputs!$C$3-MAX(0,MIN((calculations!A1206-inputs!$B$8)*0.5,inputs!$C$3))+IF(AND(inputs!$B$23="YES",A1206&lt;=inputs!$B$25),inputs!$B$24,0)</f>
        <v>2370</v>
      </c>
      <c r="C1206" s="15">
        <f>MAX(0,MIN(A1206-B1206,inputs!$C$4)*inputs!$B$3)</f>
        <v>7540</v>
      </c>
      <c r="D1206" s="16">
        <f>MAX(0,(MIN(A1206,inputs!$C$5)-(inputs!$C$4+B1206))*inputs!$B$4)</f>
        <v>32132</v>
      </c>
      <c r="E1206" s="16">
        <f>MAX(0, (calculations!A1206-inputs!$C$5)*inputs!$B$5)</f>
        <v>0</v>
      </c>
      <c r="F1206" s="19">
        <f>MAX(0,inputs!$B$13*(MIN(calculations!A1206,inputs!$C$14)-inputs!$C$13))+MAX(0,inputs!$B$14*(calculations!A1206-inputs!$C$14))</f>
        <v>6397.85</v>
      </c>
      <c r="G1206" s="22">
        <f>MAX(MIN((calculations!A1206-inputs!$B$21)/10000,100%),0) * inputs!$B$18</f>
        <v>2636.4</v>
      </c>
      <c r="H1206" s="24">
        <f>MIN(inputs!$B$32,A1206)</f>
        <v>20000</v>
      </c>
      <c r="I1206" s="24">
        <f>inputs!$B$29*(1+inputs!$B$33)-MAX(0,inputs!$B$31*(H1206-inputs!$B$30))</f>
        <v>46486.999999999993</v>
      </c>
      <c r="J1206" s="19">
        <f>$H1206+(INT(COLUMN(J$1)/2) - 5) * ($A1206-$H1206)/9</f>
        <v>20000</v>
      </c>
      <c r="K1206" s="24">
        <f>MAX(0,I1206*(1+inputs!$B$33)-MAX(0,inputs!$B$31*(J1206-inputs!$B$30)))</f>
        <v>47184.304999999986</v>
      </c>
      <c r="L1206" s="19">
        <f>$H1206+(INT(COLUMN(L$1)/2) - 5) * ($A1206-$H1206)/9</f>
        <v>31155.555555555555</v>
      </c>
      <c r="M1206" s="24">
        <f>MAX(0,K1206*(1+inputs!$B$33)-MAX(0,inputs!$B$31*(L1206-inputs!$B$30)))</f>
        <v>46904.629574999977</v>
      </c>
      <c r="N1206" s="19">
        <f>$H1206+(INT(COLUMN(N$1)/2) - 5) * ($A1206-$H1206)/9</f>
        <v>42311.111111111109</v>
      </c>
      <c r="O1206" s="24">
        <f>MAX(0,M1206*(1+inputs!$B$33)-MAX(0,inputs!$B$31*(N1206-inputs!$B$30)))</f>
        <v>45616.759018624973</v>
      </c>
      <c r="P1206" s="19">
        <f>$H1206+(INT(COLUMN(P$1)/2) - 5) * ($A1206-$H1206)/9</f>
        <v>53466.666666666664</v>
      </c>
      <c r="Q1206" s="24">
        <f>MAX(0,O1206*(1+inputs!$B$33)-MAX(0,inputs!$B$31*(P1206-inputs!$B$30)))</f>
        <v>43305.570403904341</v>
      </c>
      <c r="R1206" s="19">
        <f>$H1206+(INT(COLUMN(R$1)/2) - 5) * ($A1206-$H1206)/9</f>
        <v>64622.222222222219</v>
      </c>
      <c r="S1206" s="24">
        <f>MAX(0,Q1206*(1+inputs!$B$33)-MAX(0,inputs!$B$31*(R1206-inputs!$B$30)))</f>
        <v>39955.713959962901</v>
      </c>
      <c r="T1206" s="19">
        <f>$H1206+(INT(COLUMN(T$1)/2) - 5) * ($A1206-$H1206)/9</f>
        <v>75777.777777777781</v>
      </c>
      <c r="U1206" s="24">
        <f>MAX(0,S1206*(1+inputs!$B$33)-MAX(0,inputs!$B$31*(T1206-inputs!$B$30)))</f>
        <v>35551.60966936234</v>
      </c>
      <c r="V1206" s="19">
        <f>$H1206+(INT(COLUMN(V$1)/2) - 5) * ($A1206-$H1206)/9</f>
        <v>86933.333333333328</v>
      </c>
      <c r="W1206" s="24">
        <f>MAX(0,U1206*(1+inputs!$B$33)-MAX(0,inputs!$B$31*(V1206-inputs!$B$30)))</f>
        <v>30077.44381440277</v>
      </c>
      <c r="X1206" s="19">
        <f>$H1206+(INT(COLUMN(X$1)/2) - 5) * ($A1206-$H1206)/9</f>
        <v>98088.888888888891</v>
      </c>
      <c r="Y1206" s="24">
        <f>MAX(0,W1206*(1+inputs!$B$33)-MAX(0,inputs!$B$31*(X1206-inputs!$B$30)))</f>
        <v>23517.16547161881</v>
      </c>
      <c r="Z1206" s="19">
        <f>IF(inputs!$B$27="YES",MAX(0,inputs!$B$31*(X1206-inputs!$B$30)),0)</f>
        <v>0</v>
      </c>
      <c r="AA1206" s="3">
        <f t="shared" si="77"/>
        <v>48706.25</v>
      </c>
      <c r="AB1206" s="1">
        <f t="shared" si="78"/>
        <v>0.62</v>
      </c>
      <c r="AC1206" s="8">
        <f t="shared" si="75"/>
        <v>71693.75</v>
      </c>
    </row>
    <row r="1207" spans="1:29" x14ac:dyDescent="0.2">
      <c r="A1207" s="11">
        <f t="shared" si="76"/>
        <v>120500</v>
      </c>
      <c r="B1207" s="15">
        <f>inputs!$C$3-MAX(0,MIN((calculations!A1207-inputs!$B$8)*0.5,inputs!$C$3))+IF(AND(inputs!$B$23="YES",A1207&lt;=inputs!$B$25),inputs!$B$24,0)</f>
        <v>2320</v>
      </c>
      <c r="C1207" s="15">
        <f>MAX(0,MIN(A1207-B1207,inputs!$C$4)*inputs!$B$3)</f>
        <v>7540</v>
      </c>
      <c r="D1207" s="16">
        <f>MAX(0,(MIN(A1207,inputs!$C$5)-(inputs!$C$4+B1207))*inputs!$B$4)</f>
        <v>32192</v>
      </c>
      <c r="E1207" s="16">
        <f>MAX(0, (calculations!A1207-inputs!$C$5)*inputs!$B$5)</f>
        <v>0</v>
      </c>
      <c r="F1207" s="19">
        <f>MAX(0,inputs!$B$13*(MIN(calculations!A1207,inputs!$C$14)-inputs!$C$13))+MAX(0,inputs!$B$14*(calculations!A1207-inputs!$C$14))</f>
        <v>6399.85</v>
      </c>
      <c r="G1207" s="22">
        <f>MAX(MIN((calculations!A1207-inputs!$B$21)/10000,100%),0) * inputs!$B$18</f>
        <v>2636.4</v>
      </c>
      <c r="H1207" s="24">
        <f>MIN(inputs!$B$32,A1207)</f>
        <v>20000</v>
      </c>
      <c r="I1207" s="24">
        <f>inputs!$B$29*(1+inputs!$B$33)-MAX(0,inputs!$B$31*(H1207-inputs!$B$30))</f>
        <v>46486.999999999993</v>
      </c>
      <c r="J1207" s="19">
        <f>$H1207+(INT(COLUMN(J$1)/2) - 5) * ($A1207-$H1207)/9</f>
        <v>20000</v>
      </c>
      <c r="K1207" s="24">
        <f>MAX(0,I1207*(1+inputs!$B$33)-MAX(0,inputs!$B$31*(J1207-inputs!$B$30)))</f>
        <v>47184.304999999986</v>
      </c>
      <c r="L1207" s="19">
        <f>$H1207+(INT(COLUMN(L$1)/2) - 5) * ($A1207-$H1207)/9</f>
        <v>31166.666666666664</v>
      </c>
      <c r="M1207" s="24">
        <f>MAX(0,K1207*(1+inputs!$B$33)-MAX(0,inputs!$B$31*(L1207-inputs!$B$30)))</f>
        <v>46903.629574999977</v>
      </c>
      <c r="N1207" s="19">
        <f>$H1207+(INT(COLUMN(N$1)/2) - 5) * ($A1207-$H1207)/9</f>
        <v>42333.333333333328</v>
      </c>
      <c r="O1207" s="24">
        <f>MAX(0,M1207*(1+inputs!$B$33)-MAX(0,inputs!$B$31*(N1207-inputs!$B$30)))</f>
        <v>45613.744018624973</v>
      </c>
      <c r="P1207" s="19">
        <f>$H1207+(INT(COLUMN(P$1)/2) - 5) * ($A1207-$H1207)/9</f>
        <v>53500</v>
      </c>
      <c r="Q1207" s="24">
        <f>MAX(0,O1207*(1+inputs!$B$33)-MAX(0,inputs!$B$31*(P1207-inputs!$B$30)))</f>
        <v>43299.51017890434</v>
      </c>
      <c r="R1207" s="19">
        <f>$H1207+(INT(COLUMN(R$1)/2) - 5) * ($A1207-$H1207)/9</f>
        <v>64666.666666666664</v>
      </c>
      <c r="S1207" s="24">
        <f>MAX(0,Q1207*(1+inputs!$B$33)-MAX(0,inputs!$B$31*(R1207-inputs!$B$30)))</f>
        <v>39945.5628315879</v>
      </c>
      <c r="T1207" s="19">
        <f>$H1207+(INT(COLUMN(T$1)/2) - 5) * ($A1207-$H1207)/9</f>
        <v>75833.333333333343</v>
      </c>
      <c r="U1207" s="24">
        <f>MAX(0,S1207*(1+inputs!$B$33)-MAX(0,inputs!$B$31*(T1207-inputs!$B$30)))</f>
        <v>35536.30627406171</v>
      </c>
      <c r="V1207" s="19">
        <f>$H1207+(INT(COLUMN(V$1)/2) - 5) * ($A1207-$H1207)/9</f>
        <v>87000</v>
      </c>
      <c r="W1207" s="24">
        <f>MAX(0,U1207*(1+inputs!$B$33)-MAX(0,inputs!$B$31*(V1207-inputs!$B$30)))</f>
        <v>30055.910868172632</v>
      </c>
      <c r="X1207" s="19">
        <f>$H1207+(INT(COLUMN(X$1)/2) - 5) * ($A1207-$H1207)/9</f>
        <v>98166.666666666672</v>
      </c>
      <c r="Y1207" s="24">
        <f>MAX(0,W1207*(1+inputs!$B$33)-MAX(0,inputs!$B$31*(X1207-inputs!$B$30)))</f>
        <v>23488.30953119522</v>
      </c>
      <c r="Z1207" s="19">
        <f>IF(inputs!$B$27="YES",MAX(0,inputs!$B$31*(X1207-inputs!$B$30)),0)</f>
        <v>0</v>
      </c>
      <c r="AA1207" s="3">
        <f t="shared" si="77"/>
        <v>48768.25</v>
      </c>
      <c r="AB1207" s="1">
        <f t="shared" si="78"/>
        <v>0.62</v>
      </c>
      <c r="AC1207" s="8">
        <f t="shared" si="75"/>
        <v>71731.75</v>
      </c>
    </row>
    <row r="1208" spans="1:29" x14ac:dyDescent="0.2">
      <c r="A1208" s="11">
        <f t="shared" si="76"/>
        <v>120600</v>
      </c>
      <c r="B1208" s="15">
        <f>inputs!$C$3-MAX(0,MIN((calculations!A1208-inputs!$B$8)*0.5,inputs!$C$3))+IF(AND(inputs!$B$23="YES",A1208&lt;=inputs!$B$25),inputs!$B$24,0)</f>
        <v>2270</v>
      </c>
      <c r="C1208" s="15">
        <f>MAX(0,MIN(A1208-B1208,inputs!$C$4)*inputs!$B$3)</f>
        <v>7540</v>
      </c>
      <c r="D1208" s="16">
        <f>MAX(0,(MIN(A1208,inputs!$C$5)-(inputs!$C$4+B1208))*inputs!$B$4)</f>
        <v>32252</v>
      </c>
      <c r="E1208" s="16">
        <f>MAX(0, (calculations!A1208-inputs!$C$5)*inputs!$B$5)</f>
        <v>0</v>
      </c>
      <c r="F1208" s="19">
        <f>MAX(0,inputs!$B$13*(MIN(calculations!A1208,inputs!$C$14)-inputs!$C$13))+MAX(0,inputs!$B$14*(calculations!A1208-inputs!$C$14))</f>
        <v>6401.85</v>
      </c>
      <c r="G1208" s="22">
        <f>MAX(MIN((calculations!A1208-inputs!$B$21)/10000,100%),0) * inputs!$B$18</f>
        <v>2636.4</v>
      </c>
      <c r="H1208" s="24">
        <f>MIN(inputs!$B$32,A1208)</f>
        <v>20000</v>
      </c>
      <c r="I1208" s="24">
        <f>inputs!$B$29*(1+inputs!$B$33)-MAX(0,inputs!$B$31*(H1208-inputs!$B$30))</f>
        <v>46486.999999999993</v>
      </c>
      <c r="J1208" s="19">
        <f>$H1208+(INT(COLUMN(J$1)/2) - 5) * ($A1208-$H1208)/9</f>
        <v>20000</v>
      </c>
      <c r="K1208" s="24">
        <f>MAX(0,I1208*(1+inputs!$B$33)-MAX(0,inputs!$B$31*(J1208-inputs!$B$30)))</f>
        <v>47184.304999999986</v>
      </c>
      <c r="L1208" s="19">
        <f>$H1208+(INT(COLUMN(L$1)/2) - 5) * ($A1208-$H1208)/9</f>
        <v>31177.777777777777</v>
      </c>
      <c r="M1208" s="24">
        <f>MAX(0,K1208*(1+inputs!$B$33)-MAX(0,inputs!$B$31*(L1208-inputs!$B$30)))</f>
        <v>46902.629574999977</v>
      </c>
      <c r="N1208" s="19">
        <f>$H1208+(INT(COLUMN(N$1)/2) - 5) * ($A1208-$H1208)/9</f>
        <v>42355.555555555555</v>
      </c>
      <c r="O1208" s="24">
        <f>MAX(0,M1208*(1+inputs!$B$33)-MAX(0,inputs!$B$31*(N1208-inputs!$B$30)))</f>
        <v>45610.729018624967</v>
      </c>
      <c r="P1208" s="19">
        <f>$H1208+(INT(COLUMN(P$1)/2) - 5) * ($A1208-$H1208)/9</f>
        <v>53533.333333333336</v>
      </c>
      <c r="Q1208" s="24">
        <f>MAX(0,O1208*(1+inputs!$B$33)-MAX(0,inputs!$B$31*(P1208-inputs!$B$30)))</f>
        <v>43293.449953904332</v>
      </c>
      <c r="R1208" s="19">
        <f>$H1208+(INT(COLUMN(R$1)/2) - 5) * ($A1208-$H1208)/9</f>
        <v>64711.111111111109</v>
      </c>
      <c r="S1208" s="24">
        <f>MAX(0,Q1208*(1+inputs!$B$33)-MAX(0,inputs!$B$31*(R1208-inputs!$B$30)))</f>
        <v>39935.411703212892</v>
      </c>
      <c r="T1208" s="19">
        <f>$H1208+(INT(COLUMN(T$1)/2) - 5) * ($A1208-$H1208)/9</f>
        <v>75888.888888888891</v>
      </c>
      <c r="U1208" s="24">
        <f>MAX(0,S1208*(1+inputs!$B$33)-MAX(0,inputs!$B$31*(T1208-inputs!$B$30)))</f>
        <v>35521.002878761079</v>
      </c>
      <c r="V1208" s="19">
        <f>$H1208+(INT(COLUMN(V$1)/2) - 5) * ($A1208-$H1208)/9</f>
        <v>87066.666666666672</v>
      </c>
      <c r="W1208" s="24">
        <f>MAX(0,U1208*(1+inputs!$B$33)-MAX(0,inputs!$B$31*(V1208-inputs!$B$30)))</f>
        <v>30034.377921942491</v>
      </c>
      <c r="X1208" s="19">
        <f>$H1208+(INT(COLUMN(X$1)/2) - 5) * ($A1208-$H1208)/9</f>
        <v>98244.444444444438</v>
      </c>
      <c r="Y1208" s="24">
        <f>MAX(0,W1208*(1+inputs!$B$33)-MAX(0,inputs!$B$31*(X1208-inputs!$B$30)))</f>
        <v>23459.453590771627</v>
      </c>
      <c r="Z1208" s="19">
        <f>IF(inputs!$B$27="YES",MAX(0,inputs!$B$31*(X1208-inputs!$B$30)),0)</f>
        <v>0</v>
      </c>
      <c r="AA1208" s="3">
        <f t="shared" si="77"/>
        <v>48830.25</v>
      </c>
      <c r="AB1208" s="1">
        <f t="shared" si="78"/>
        <v>0.62</v>
      </c>
      <c r="AC1208" s="8">
        <f t="shared" si="75"/>
        <v>71769.75</v>
      </c>
    </row>
    <row r="1209" spans="1:29" x14ac:dyDescent="0.2">
      <c r="A1209" s="11">
        <f t="shared" si="76"/>
        <v>120700</v>
      </c>
      <c r="B1209" s="15">
        <f>inputs!$C$3-MAX(0,MIN((calculations!A1209-inputs!$B$8)*0.5,inputs!$C$3))+IF(AND(inputs!$B$23="YES",A1209&lt;=inputs!$B$25),inputs!$B$24,0)</f>
        <v>2220</v>
      </c>
      <c r="C1209" s="15">
        <f>MAX(0,MIN(A1209-B1209,inputs!$C$4)*inputs!$B$3)</f>
        <v>7540</v>
      </c>
      <c r="D1209" s="16">
        <f>MAX(0,(MIN(A1209,inputs!$C$5)-(inputs!$C$4+B1209))*inputs!$B$4)</f>
        <v>32312</v>
      </c>
      <c r="E1209" s="16">
        <f>MAX(0, (calculations!A1209-inputs!$C$5)*inputs!$B$5)</f>
        <v>0</v>
      </c>
      <c r="F1209" s="19">
        <f>MAX(0,inputs!$B$13*(MIN(calculations!A1209,inputs!$C$14)-inputs!$C$13))+MAX(0,inputs!$B$14*(calculations!A1209-inputs!$C$14))</f>
        <v>6403.85</v>
      </c>
      <c r="G1209" s="22">
        <f>MAX(MIN((calculations!A1209-inputs!$B$21)/10000,100%),0) * inputs!$B$18</f>
        <v>2636.4</v>
      </c>
      <c r="H1209" s="24">
        <f>MIN(inputs!$B$32,A1209)</f>
        <v>20000</v>
      </c>
      <c r="I1209" s="24">
        <f>inputs!$B$29*(1+inputs!$B$33)-MAX(0,inputs!$B$31*(H1209-inputs!$B$30))</f>
        <v>46486.999999999993</v>
      </c>
      <c r="J1209" s="19">
        <f>$H1209+(INT(COLUMN(J$1)/2) - 5) * ($A1209-$H1209)/9</f>
        <v>20000</v>
      </c>
      <c r="K1209" s="24">
        <f>MAX(0,I1209*(1+inputs!$B$33)-MAX(0,inputs!$B$31*(J1209-inputs!$B$30)))</f>
        <v>47184.304999999986</v>
      </c>
      <c r="L1209" s="19">
        <f>$H1209+(INT(COLUMN(L$1)/2) - 5) * ($A1209-$H1209)/9</f>
        <v>31188.888888888891</v>
      </c>
      <c r="M1209" s="24">
        <f>MAX(0,K1209*(1+inputs!$B$33)-MAX(0,inputs!$B$31*(L1209-inputs!$B$30)))</f>
        <v>46901.629574999977</v>
      </c>
      <c r="N1209" s="19">
        <f>$H1209+(INT(COLUMN(N$1)/2) - 5) * ($A1209-$H1209)/9</f>
        <v>42377.777777777781</v>
      </c>
      <c r="O1209" s="24">
        <f>MAX(0,M1209*(1+inputs!$B$33)-MAX(0,inputs!$B$31*(N1209-inputs!$B$30)))</f>
        <v>45607.714018624967</v>
      </c>
      <c r="P1209" s="19">
        <f>$H1209+(INT(COLUMN(P$1)/2) - 5) * ($A1209-$H1209)/9</f>
        <v>53566.666666666664</v>
      </c>
      <c r="Q1209" s="24">
        <f>MAX(0,O1209*(1+inputs!$B$33)-MAX(0,inputs!$B$31*(P1209-inputs!$B$30)))</f>
        <v>43287.389728904338</v>
      </c>
      <c r="R1209" s="19">
        <f>$H1209+(INT(COLUMN(R$1)/2) - 5) * ($A1209-$H1209)/9</f>
        <v>64755.555555555555</v>
      </c>
      <c r="S1209" s="24">
        <f>MAX(0,Q1209*(1+inputs!$B$33)-MAX(0,inputs!$B$31*(R1209-inputs!$B$30)))</f>
        <v>39925.260574837899</v>
      </c>
      <c r="T1209" s="19">
        <f>$H1209+(INT(COLUMN(T$1)/2) - 5) * ($A1209-$H1209)/9</f>
        <v>75944.444444444438</v>
      </c>
      <c r="U1209" s="24">
        <f>MAX(0,S1209*(1+inputs!$B$33)-MAX(0,inputs!$B$31*(T1209-inputs!$B$30)))</f>
        <v>35505.699483460463</v>
      </c>
      <c r="V1209" s="19">
        <f>$H1209+(INT(COLUMN(V$1)/2) - 5) * ($A1209-$H1209)/9</f>
        <v>87133.333333333328</v>
      </c>
      <c r="W1209" s="24">
        <f>MAX(0,U1209*(1+inputs!$B$33)-MAX(0,inputs!$B$31*(V1209-inputs!$B$30)))</f>
        <v>30012.844975712371</v>
      </c>
      <c r="X1209" s="19">
        <f>$H1209+(INT(COLUMN(X$1)/2) - 5) * ($A1209-$H1209)/9</f>
        <v>98322.222222222219</v>
      </c>
      <c r="Y1209" s="24">
        <f>MAX(0,W1209*(1+inputs!$B$33)-MAX(0,inputs!$B$31*(X1209-inputs!$B$30)))</f>
        <v>23430.597650348056</v>
      </c>
      <c r="Z1209" s="19">
        <f>IF(inputs!$B$27="YES",MAX(0,inputs!$B$31*(X1209-inputs!$B$30)),0)</f>
        <v>0</v>
      </c>
      <c r="AA1209" s="3">
        <f t="shared" si="77"/>
        <v>48892.25</v>
      </c>
      <c r="AB1209" s="1">
        <f t="shared" si="78"/>
        <v>0.62</v>
      </c>
      <c r="AC1209" s="8">
        <f t="shared" si="75"/>
        <v>71807.75</v>
      </c>
    </row>
    <row r="1210" spans="1:29" x14ac:dyDescent="0.2">
      <c r="A1210" s="11">
        <f t="shared" si="76"/>
        <v>120800</v>
      </c>
      <c r="B1210" s="15">
        <f>inputs!$C$3-MAX(0,MIN((calculations!A1210-inputs!$B$8)*0.5,inputs!$C$3))+IF(AND(inputs!$B$23="YES",A1210&lt;=inputs!$B$25),inputs!$B$24,0)</f>
        <v>2170</v>
      </c>
      <c r="C1210" s="15">
        <f>MAX(0,MIN(A1210-B1210,inputs!$C$4)*inputs!$B$3)</f>
        <v>7540</v>
      </c>
      <c r="D1210" s="16">
        <f>MAX(0,(MIN(A1210,inputs!$C$5)-(inputs!$C$4+B1210))*inputs!$B$4)</f>
        <v>32372</v>
      </c>
      <c r="E1210" s="16">
        <f>MAX(0, (calculations!A1210-inputs!$C$5)*inputs!$B$5)</f>
        <v>0</v>
      </c>
      <c r="F1210" s="19">
        <f>MAX(0,inputs!$B$13*(MIN(calculations!A1210,inputs!$C$14)-inputs!$C$13))+MAX(0,inputs!$B$14*(calculations!A1210-inputs!$C$14))</f>
        <v>6405.85</v>
      </c>
      <c r="G1210" s="22">
        <f>MAX(MIN((calculations!A1210-inputs!$B$21)/10000,100%),0) * inputs!$B$18</f>
        <v>2636.4</v>
      </c>
      <c r="H1210" s="24">
        <f>MIN(inputs!$B$32,A1210)</f>
        <v>20000</v>
      </c>
      <c r="I1210" s="24">
        <f>inputs!$B$29*(1+inputs!$B$33)-MAX(0,inputs!$B$31*(H1210-inputs!$B$30))</f>
        <v>46486.999999999993</v>
      </c>
      <c r="J1210" s="19">
        <f>$H1210+(INT(COLUMN(J$1)/2) - 5) * ($A1210-$H1210)/9</f>
        <v>20000</v>
      </c>
      <c r="K1210" s="24">
        <f>MAX(0,I1210*(1+inputs!$B$33)-MAX(0,inputs!$B$31*(J1210-inputs!$B$30)))</f>
        <v>47184.304999999986</v>
      </c>
      <c r="L1210" s="19">
        <f>$H1210+(INT(COLUMN(L$1)/2) - 5) * ($A1210-$H1210)/9</f>
        <v>31200</v>
      </c>
      <c r="M1210" s="24">
        <f>MAX(0,K1210*(1+inputs!$B$33)-MAX(0,inputs!$B$31*(L1210-inputs!$B$30)))</f>
        <v>46900.629574999977</v>
      </c>
      <c r="N1210" s="19">
        <f>$H1210+(INT(COLUMN(N$1)/2) - 5) * ($A1210-$H1210)/9</f>
        <v>42400</v>
      </c>
      <c r="O1210" s="24">
        <f>MAX(0,M1210*(1+inputs!$B$33)-MAX(0,inputs!$B$31*(N1210-inputs!$B$30)))</f>
        <v>45604.699018624968</v>
      </c>
      <c r="P1210" s="19">
        <f>$H1210+(INT(COLUMN(P$1)/2) - 5) * ($A1210-$H1210)/9</f>
        <v>53600</v>
      </c>
      <c r="Q1210" s="24">
        <f>MAX(0,O1210*(1+inputs!$B$33)-MAX(0,inputs!$B$31*(P1210-inputs!$B$30)))</f>
        <v>43281.329503904337</v>
      </c>
      <c r="R1210" s="19">
        <f>$H1210+(INT(COLUMN(R$1)/2) - 5) * ($A1210-$H1210)/9</f>
        <v>64800</v>
      </c>
      <c r="S1210" s="24">
        <f>MAX(0,Q1210*(1+inputs!$B$33)-MAX(0,inputs!$B$31*(R1210-inputs!$B$30)))</f>
        <v>39915.109446462899</v>
      </c>
      <c r="T1210" s="19">
        <f>$H1210+(INT(COLUMN(T$1)/2) - 5) * ($A1210-$H1210)/9</f>
        <v>76000</v>
      </c>
      <c r="U1210" s="24">
        <f>MAX(0,S1210*(1+inputs!$B$33)-MAX(0,inputs!$B$31*(T1210-inputs!$B$30)))</f>
        <v>35490.396088159832</v>
      </c>
      <c r="V1210" s="19">
        <f>$H1210+(INT(COLUMN(V$1)/2) - 5) * ($A1210-$H1210)/9</f>
        <v>87200</v>
      </c>
      <c r="W1210" s="24">
        <f>MAX(0,U1210*(1+inputs!$B$33)-MAX(0,inputs!$B$31*(V1210-inputs!$B$30)))</f>
        <v>29991.312029482226</v>
      </c>
      <c r="X1210" s="19">
        <f>$H1210+(INT(COLUMN(X$1)/2) - 5) * ($A1210-$H1210)/9</f>
        <v>98400</v>
      </c>
      <c r="Y1210" s="24">
        <f>MAX(0,W1210*(1+inputs!$B$33)-MAX(0,inputs!$B$31*(X1210-inputs!$B$30)))</f>
        <v>23401.741709924456</v>
      </c>
      <c r="Z1210" s="19">
        <f>IF(inputs!$B$27="YES",MAX(0,inputs!$B$31*(X1210-inputs!$B$30)),0)</f>
        <v>0</v>
      </c>
      <c r="AA1210" s="3">
        <f t="shared" si="77"/>
        <v>48954.25</v>
      </c>
      <c r="AB1210" s="1">
        <f t="shared" si="78"/>
        <v>0.62</v>
      </c>
      <c r="AC1210" s="8">
        <f t="shared" si="75"/>
        <v>71845.75</v>
      </c>
    </row>
    <row r="1211" spans="1:29" x14ac:dyDescent="0.2">
      <c r="A1211" s="11">
        <f t="shared" si="76"/>
        <v>120900</v>
      </c>
      <c r="B1211" s="15">
        <f>inputs!$C$3-MAX(0,MIN((calculations!A1211-inputs!$B$8)*0.5,inputs!$C$3))+IF(AND(inputs!$B$23="YES",A1211&lt;=inputs!$B$25),inputs!$B$24,0)</f>
        <v>2120</v>
      </c>
      <c r="C1211" s="15">
        <f>MAX(0,MIN(A1211-B1211,inputs!$C$4)*inputs!$B$3)</f>
        <v>7540</v>
      </c>
      <c r="D1211" s="16">
        <f>MAX(0,(MIN(A1211,inputs!$C$5)-(inputs!$C$4+B1211))*inputs!$B$4)</f>
        <v>32432</v>
      </c>
      <c r="E1211" s="16">
        <f>MAX(0, (calculations!A1211-inputs!$C$5)*inputs!$B$5)</f>
        <v>0</v>
      </c>
      <c r="F1211" s="19">
        <f>MAX(0,inputs!$B$13*(MIN(calculations!A1211,inputs!$C$14)-inputs!$C$13))+MAX(0,inputs!$B$14*(calculations!A1211-inputs!$C$14))</f>
        <v>6407.85</v>
      </c>
      <c r="G1211" s="22">
        <f>MAX(MIN((calculations!A1211-inputs!$B$21)/10000,100%),0) * inputs!$B$18</f>
        <v>2636.4</v>
      </c>
      <c r="H1211" s="24">
        <f>MIN(inputs!$B$32,A1211)</f>
        <v>20000</v>
      </c>
      <c r="I1211" s="24">
        <f>inputs!$B$29*(1+inputs!$B$33)-MAX(0,inputs!$B$31*(H1211-inputs!$B$30))</f>
        <v>46486.999999999993</v>
      </c>
      <c r="J1211" s="19">
        <f>$H1211+(INT(COLUMN(J$1)/2) - 5) * ($A1211-$H1211)/9</f>
        <v>20000</v>
      </c>
      <c r="K1211" s="24">
        <f>MAX(0,I1211*(1+inputs!$B$33)-MAX(0,inputs!$B$31*(J1211-inputs!$B$30)))</f>
        <v>47184.304999999986</v>
      </c>
      <c r="L1211" s="19">
        <f>$H1211+(INT(COLUMN(L$1)/2) - 5) * ($A1211-$H1211)/9</f>
        <v>31211.111111111109</v>
      </c>
      <c r="M1211" s="24">
        <f>MAX(0,K1211*(1+inputs!$B$33)-MAX(0,inputs!$B$31*(L1211-inputs!$B$30)))</f>
        <v>46899.629574999977</v>
      </c>
      <c r="N1211" s="19">
        <f>$H1211+(INT(COLUMN(N$1)/2) - 5) * ($A1211-$H1211)/9</f>
        <v>42422.222222222219</v>
      </c>
      <c r="O1211" s="24">
        <f>MAX(0,M1211*(1+inputs!$B$33)-MAX(0,inputs!$B$31*(N1211-inputs!$B$30)))</f>
        <v>45601.684018624968</v>
      </c>
      <c r="P1211" s="19">
        <f>$H1211+(INT(COLUMN(P$1)/2) - 5) * ($A1211-$H1211)/9</f>
        <v>53633.333333333336</v>
      </c>
      <c r="Q1211" s="24">
        <f>MAX(0,O1211*(1+inputs!$B$33)-MAX(0,inputs!$B$31*(P1211-inputs!$B$30)))</f>
        <v>43275.269278904336</v>
      </c>
      <c r="R1211" s="19">
        <f>$H1211+(INT(COLUMN(R$1)/2) - 5) * ($A1211-$H1211)/9</f>
        <v>64844.444444444445</v>
      </c>
      <c r="S1211" s="24">
        <f>MAX(0,Q1211*(1+inputs!$B$33)-MAX(0,inputs!$B$31*(R1211-inputs!$B$30)))</f>
        <v>39904.958318087891</v>
      </c>
      <c r="T1211" s="19">
        <f>$H1211+(INT(COLUMN(T$1)/2) - 5) * ($A1211-$H1211)/9</f>
        <v>76055.555555555562</v>
      </c>
      <c r="U1211" s="24">
        <f>MAX(0,S1211*(1+inputs!$B$33)-MAX(0,inputs!$B$31*(T1211-inputs!$B$30)))</f>
        <v>35475.092692859202</v>
      </c>
      <c r="V1211" s="19">
        <f>$H1211+(INT(COLUMN(V$1)/2) - 5) * ($A1211-$H1211)/9</f>
        <v>87266.666666666672</v>
      </c>
      <c r="W1211" s="24">
        <f>MAX(0,U1211*(1+inputs!$B$33)-MAX(0,inputs!$B$31*(V1211-inputs!$B$30)))</f>
        <v>29969.779083252084</v>
      </c>
      <c r="X1211" s="19">
        <f>$H1211+(INT(COLUMN(X$1)/2) - 5) * ($A1211-$H1211)/9</f>
        <v>98477.777777777781</v>
      </c>
      <c r="Y1211" s="24">
        <f>MAX(0,W1211*(1+inputs!$B$33)-MAX(0,inputs!$B$31*(X1211-inputs!$B$30)))</f>
        <v>23372.885769500863</v>
      </c>
      <c r="Z1211" s="19">
        <f>IF(inputs!$B$27="YES",MAX(0,inputs!$B$31*(X1211-inputs!$B$30)),0)</f>
        <v>0</v>
      </c>
      <c r="AA1211" s="3">
        <f t="shared" si="77"/>
        <v>49016.25</v>
      </c>
      <c r="AB1211" s="1">
        <f t="shared" si="78"/>
        <v>0.62</v>
      </c>
      <c r="AC1211" s="8">
        <f t="shared" si="75"/>
        <v>71883.75</v>
      </c>
    </row>
    <row r="1212" spans="1:29" x14ac:dyDescent="0.2">
      <c r="A1212" s="11">
        <f t="shared" si="76"/>
        <v>121000</v>
      </c>
      <c r="B1212" s="15">
        <f>inputs!$C$3-MAX(0,MIN((calculations!A1212-inputs!$B$8)*0.5,inputs!$C$3))+IF(AND(inputs!$B$23="YES",A1212&lt;=inputs!$B$25),inputs!$B$24,0)</f>
        <v>2070</v>
      </c>
      <c r="C1212" s="15">
        <f>MAX(0,MIN(A1212-B1212,inputs!$C$4)*inputs!$B$3)</f>
        <v>7540</v>
      </c>
      <c r="D1212" s="16">
        <f>MAX(0,(MIN(A1212,inputs!$C$5)-(inputs!$C$4+B1212))*inputs!$B$4)</f>
        <v>32492</v>
      </c>
      <c r="E1212" s="16">
        <f>MAX(0, (calculations!A1212-inputs!$C$5)*inputs!$B$5)</f>
        <v>0</v>
      </c>
      <c r="F1212" s="19">
        <f>MAX(0,inputs!$B$13*(MIN(calculations!A1212,inputs!$C$14)-inputs!$C$13))+MAX(0,inputs!$B$14*(calculations!A1212-inputs!$C$14))</f>
        <v>6409.85</v>
      </c>
      <c r="G1212" s="22">
        <f>MAX(MIN((calculations!A1212-inputs!$B$21)/10000,100%),0) * inputs!$B$18</f>
        <v>2636.4</v>
      </c>
      <c r="H1212" s="24">
        <f>MIN(inputs!$B$32,A1212)</f>
        <v>20000</v>
      </c>
      <c r="I1212" s="24">
        <f>inputs!$B$29*(1+inputs!$B$33)-MAX(0,inputs!$B$31*(H1212-inputs!$B$30))</f>
        <v>46486.999999999993</v>
      </c>
      <c r="J1212" s="19">
        <f>$H1212+(INT(COLUMN(J$1)/2) - 5) * ($A1212-$H1212)/9</f>
        <v>20000</v>
      </c>
      <c r="K1212" s="24">
        <f>MAX(0,I1212*(1+inputs!$B$33)-MAX(0,inputs!$B$31*(J1212-inputs!$B$30)))</f>
        <v>47184.304999999986</v>
      </c>
      <c r="L1212" s="19">
        <f>$H1212+(INT(COLUMN(L$1)/2) - 5) * ($A1212-$H1212)/9</f>
        <v>31222.222222222223</v>
      </c>
      <c r="M1212" s="24">
        <f>MAX(0,K1212*(1+inputs!$B$33)-MAX(0,inputs!$B$31*(L1212-inputs!$B$30)))</f>
        <v>46898.629574999977</v>
      </c>
      <c r="N1212" s="19">
        <f>$H1212+(INT(COLUMN(N$1)/2) - 5) * ($A1212-$H1212)/9</f>
        <v>42444.444444444445</v>
      </c>
      <c r="O1212" s="24">
        <f>MAX(0,M1212*(1+inputs!$B$33)-MAX(0,inputs!$B$31*(N1212-inputs!$B$30)))</f>
        <v>45598.669018624969</v>
      </c>
      <c r="P1212" s="19">
        <f>$H1212+(INT(COLUMN(P$1)/2) - 5) * ($A1212-$H1212)/9</f>
        <v>53666.666666666664</v>
      </c>
      <c r="Q1212" s="24">
        <f>MAX(0,O1212*(1+inputs!$B$33)-MAX(0,inputs!$B$31*(P1212-inputs!$B$30)))</f>
        <v>43269.209053904335</v>
      </c>
      <c r="R1212" s="19">
        <f>$H1212+(INT(COLUMN(R$1)/2) - 5) * ($A1212-$H1212)/9</f>
        <v>64888.888888888891</v>
      </c>
      <c r="S1212" s="24">
        <f>MAX(0,Q1212*(1+inputs!$B$33)-MAX(0,inputs!$B$31*(R1212-inputs!$B$30)))</f>
        <v>39894.80718971289</v>
      </c>
      <c r="T1212" s="19">
        <f>$H1212+(INT(COLUMN(T$1)/2) - 5) * ($A1212-$H1212)/9</f>
        <v>76111.111111111109</v>
      </c>
      <c r="U1212" s="24">
        <f>MAX(0,S1212*(1+inputs!$B$33)-MAX(0,inputs!$B$31*(T1212-inputs!$B$30)))</f>
        <v>35459.789297558578</v>
      </c>
      <c r="V1212" s="19">
        <f>$H1212+(INT(COLUMN(V$1)/2) - 5) * ($A1212-$H1212)/9</f>
        <v>87333.333333333328</v>
      </c>
      <c r="W1212" s="24">
        <f>MAX(0,U1212*(1+inputs!$B$33)-MAX(0,inputs!$B$31*(V1212-inputs!$B$30)))</f>
        <v>29948.246137021957</v>
      </c>
      <c r="X1212" s="19">
        <f>$H1212+(INT(COLUMN(X$1)/2) - 5) * ($A1212-$H1212)/9</f>
        <v>98555.555555555562</v>
      </c>
      <c r="Y1212" s="24">
        <f>MAX(0,W1212*(1+inputs!$B$33)-MAX(0,inputs!$B$31*(X1212-inputs!$B$30)))</f>
        <v>23344.029829077284</v>
      </c>
      <c r="Z1212" s="19">
        <f>IF(inputs!$B$27="YES",MAX(0,inputs!$B$31*(X1212-inputs!$B$30)),0)</f>
        <v>0</v>
      </c>
      <c r="AA1212" s="3">
        <f t="shared" si="77"/>
        <v>49078.25</v>
      </c>
      <c r="AB1212" s="1">
        <f t="shared" si="78"/>
        <v>0.62</v>
      </c>
      <c r="AC1212" s="8">
        <f t="shared" si="75"/>
        <v>71921.75</v>
      </c>
    </row>
    <row r="1213" spans="1:29" x14ac:dyDescent="0.2">
      <c r="A1213" s="11">
        <f t="shared" si="76"/>
        <v>121100</v>
      </c>
      <c r="B1213" s="15">
        <f>inputs!$C$3-MAX(0,MIN((calculations!A1213-inputs!$B$8)*0.5,inputs!$C$3))+IF(AND(inputs!$B$23="YES",A1213&lt;=inputs!$B$25),inputs!$B$24,0)</f>
        <v>2020</v>
      </c>
      <c r="C1213" s="15">
        <f>MAX(0,MIN(A1213-B1213,inputs!$C$4)*inputs!$B$3)</f>
        <v>7540</v>
      </c>
      <c r="D1213" s="16">
        <f>MAX(0,(MIN(A1213,inputs!$C$5)-(inputs!$C$4+B1213))*inputs!$B$4)</f>
        <v>32552</v>
      </c>
      <c r="E1213" s="16">
        <f>MAX(0, (calculations!A1213-inputs!$C$5)*inputs!$B$5)</f>
        <v>0</v>
      </c>
      <c r="F1213" s="19">
        <f>MAX(0,inputs!$B$13*(MIN(calculations!A1213,inputs!$C$14)-inputs!$C$13))+MAX(0,inputs!$B$14*(calculations!A1213-inputs!$C$14))</f>
        <v>6411.85</v>
      </c>
      <c r="G1213" s="22">
        <f>MAX(MIN((calculations!A1213-inputs!$B$21)/10000,100%),0) * inputs!$B$18</f>
        <v>2636.4</v>
      </c>
      <c r="H1213" s="24">
        <f>MIN(inputs!$B$32,A1213)</f>
        <v>20000</v>
      </c>
      <c r="I1213" s="24">
        <f>inputs!$B$29*(1+inputs!$B$33)-MAX(0,inputs!$B$31*(H1213-inputs!$B$30))</f>
        <v>46486.999999999993</v>
      </c>
      <c r="J1213" s="19">
        <f>$H1213+(INT(COLUMN(J$1)/2) - 5) * ($A1213-$H1213)/9</f>
        <v>20000</v>
      </c>
      <c r="K1213" s="24">
        <f>MAX(0,I1213*(1+inputs!$B$33)-MAX(0,inputs!$B$31*(J1213-inputs!$B$30)))</f>
        <v>47184.304999999986</v>
      </c>
      <c r="L1213" s="19">
        <f>$H1213+(INT(COLUMN(L$1)/2) - 5) * ($A1213-$H1213)/9</f>
        <v>31233.333333333336</v>
      </c>
      <c r="M1213" s="24">
        <f>MAX(0,K1213*(1+inputs!$B$33)-MAX(0,inputs!$B$31*(L1213-inputs!$B$30)))</f>
        <v>46897.629574999977</v>
      </c>
      <c r="N1213" s="19">
        <f>$H1213+(INT(COLUMN(N$1)/2) - 5) * ($A1213-$H1213)/9</f>
        <v>42466.666666666672</v>
      </c>
      <c r="O1213" s="24">
        <f>MAX(0,M1213*(1+inputs!$B$33)-MAX(0,inputs!$B$31*(N1213-inputs!$B$30)))</f>
        <v>45595.654018624969</v>
      </c>
      <c r="P1213" s="19">
        <f>$H1213+(INT(COLUMN(P$1)/2) - 5) * ($A1213-$H1213)/9</f>
        <v>53700</v>
      </c>
      <c r="Q1213" s="24">
        <f>MAX(0,O1213*(1+inputs!$B$33)-MAX(0,inputs!$B$31*(P1213-inputs!$B$30)))</f>
        <v>43263.148828904334</v>
      </c>
      <c r="R1213" s="19">
        <f>$H1213+(INT(COLUMN(R$1)/2) - 5) * ($A1213-$H1213)/9</f>
        <v>64933.333333333336</v>
      </c>
      <c r="S1213" s="24">
        <f>MAX(0,Q1213*(1+inputs!$B$33)-MAX(0,inputs!$B$31*(R1213-inputs!$B$30)))</f>
        <v>39884.65606133789</v>
      </c>
      <c r="T1213" s="19">
        <f>$H1213+(INT(COLUMN(T$1)/2) - 5) * ($A1213-$H1213)/9</f>
        <v>76166.666666666657</v>
      </c>
      <c r="U1213" s="24">
        <f>MAX(0,S1213*(1+inputs!$B$33)-MAX(0,inputs!$B$31*(T1213-inputs!$B$30)))</f>
        <v>35444.485902257962</v>
      </c>
      <c r="V1213" s="19">
        <f>$H1213+(INT(COLUMN(V$1)/2) - 5) * ($A1213-$H1213)/9</f>
        <v>87400</v>
      </c>
      <c r="W1213" s="24">
        <f>MAX(0,U1213*(1+inputs!$B$33)-MAX(0,inputs!$B$31*(V1213-inputs!$B$30)))</f>
        <v>29926.713190791826</v>
      </c>
      <c r="X1213" s="19">
        <f>$H1213+(INT(COLUMN(X$1)/2) - 5) * ($A1213-$H1213)/9</f>
        <v>98633.333333333328</v>
      </c>
      <c r="Y1213" s="24">
        <f>MAX(0,W1213*(1+inputs!$B$33)-MAX(0,inputs!$B$31*(X1213-inputs!$B$30)))</f>
        <v>23315.173888653702</v>
      </c>
      <c r="Z1213" s="19">
        <f>IF(inputs!$B$27="YES",MAX(0,inputs!$B$31*(X1213-inputs!$B$30)),0)</f>
        <v>0</v>
      </c>
      <c r="AA1213" s="3">
        <f t="shared" si="77"/>
        <v>49140.25</v>
      </c>
      <c r="AB1213" s="1">
        <f t="shared" si="78"/>
        <v>0.62</v>
      </c>
      <c r="AC1213" s="8">
        <f t="shared" si="75"/>
        <v>71959.75</v>
      </c>
    </row>
    <row r="1214" spans="1:29" x14ac:dyDescent="0.2">
      <c r="A1214" s="11">
        <f t="shared" si="76"/>
        <v>121200</v>
      </c>
      <c r="B1214" s="15">
        <f>inputs!$C$3-MAX(0,MIN((calculations!A1214-inputs!$B$8)*0.5,inputs!$C$3))+IF(AND(inputs!$B$23="YES",A1214&lt;=inputs!$B$25),inputs!$B$24,0)</f>
        <v>1970</v>
      </c>
      <c r="C1214" s="15">
        <f>MAX(0,MIN(A1214-B1214,inputs!$C$4)*inputs!$B$3)</f>
        <v>7540</v>
      </c>
      <c r="D1214" s="16">
        <f>MAX(0,(MIN(A1214,inputs!$C$5)-(inputs!$C$4+B1214))*inputs!$B$4)</f>
        <v>32612</v>
      </c>
      <c r="E1214" s="16">
        <f>MAX(0, (calculations!A1214-inputs!$C$5)*inputs!$B$5)</f>
        <v>0</v>
      </c>
      <c r="F1214" s="19">
        <f>MAX(0,inputs!$B$13*(MIN(calculations!A1214,inputs!$C$14)-inputs!$C$13))+MAX(0,inputs!$B$14*(calculations!A1214-inputs!$C$14))</f>
        <v>6413.85</v>
      </c>
      <c r="G1214" s="22">
        <f>MAX(MIN((calculations!A1214-inputs!$B$21)/10000,100%),0) * inputs!$B$18</f>
        <v>2636.4</v>
      </c>
      <c r="H1214" s="24">
        <f>MIN(inputs!$B$32,A1214)</f>
        <v>20000</v>
      </c>
      <c r="I1214" s="24">
        <f>inputs!$B$29*(1+inputs!$B$33)-MAX(0,inputs!$B$31*(H1214-inputs!$B$30))</f>
        <v>46486.999999999993</v>
      </c>
      <c r="J1214" s="19">
        <f>$H1214+(INT(COLUMN(J$1)/2) - 5) * ($A1214-$H1214)/9</f>
        <v>20000</v>
      </c>
      <c r="K1214" s="24">
        <f>MAX(0,I1214*(1+inputs!$B$33)-MAX(0,inputs!$B$31*(J1214-inputs!$B$30)))</f>
        <v>47184.304999999986</v>
      </c>
      <c r="L1214" s="19">
        <f>$H1214+(INT(COLUMN(L$1)/2) - 5) * ($A1214-$H1214)/9</f>
        <v>31244.444444444445</v>
      </c>
      <c r="M1214" s="24">
        <f>MAX(0,K1214*(1+inputs!$B$33)-MAX(0,inputs!$B$31*(L1214-inputs!$B$30)))</f>
        <v>46896.629574999977</v>
      </c>
      <c r="N1214" s="19">
        <f>$H1214+(INT(COLUMN(N$1)/2) - 5) * ($A1214-$H1214)/9</f>
        <v>42488.888888888891</v>
      </c>
      <c r="O1214" s="24">
        <f>MAX(0,M1214*(1+inputs!$B$33)-MAX(0,inputs!$B$31*(N1214-inputs!$B$30)))</f>
        <v>45592.63901862497</v>
      </c>
      <c r="P1214" s="19">
        <f>$H1214+(INT(COLUMN(P$1)/2) - 5) * ($A1214-$H1214)/9</f>
        <v>53733.333333333336</v>
      </c>
      <c r="Q1214" s="24">
        <f>MAX(0,O1214*(1+inputs!$B$33)-MAX(0,inputs!$B$31*(P1214-inputs!$B$30)))</f>
        <v>43257.08860390434</v>
      </c>
      <c r="R1214" s="19">
        <f>$H1214+(INT(COLUMN(R$1)/2) - 5) * ($A1214-$H1214)/9</f>
        <v>64977.777777777781</v>
      </c>
      <c r="S1214" s="24">
        <f>MAX(0,Q1214*(1+inputs!$B$33)-MAX(0,inputs!$B$31*(R1214-inputs!$B$30)))</f>
        <v>39874.504932962896</v>
      </c>
      <c r="T1214" s="19">
        <f>$H1214+(INT(COLUMN(T$1)/2) - 5) * ($A1214-$H1214)/9</f>
        <v>76222.222222222219</v>
      </c>
      <c r="U1214" s="24">
        <f>MAX(0,S1214*(1+inputs!$B$33)-MAX(0,inputs!$B$31*(T1214-inputs!$B$30)))</f>
        <v>35429.182506957331</v>
      </c>
      <c r="V1214" s="19">
        <f>$H1214+(INT(COLUMN(V$1)/2) - 5) * ($A1214-$H1214)/9</f>
        <v>87466.666666666672</v>
      </c>
      <c r="W1214" s="24">
        <f>MAX(0,U1214*(1+inputs!$B$33)-MAX(0,inputs!$B$31*(V1214-inputs!$B$30)))</f>
        <v>29905.180244561685</v>
      </c>
      <c r="X1214" s="19">
        <f>$H1214+(INT(COLUMN(X$1)/2) - 5) * ($A1214-$H1214)/9</f>
        <v>98711.111111111109</v>
      </c>
      <c r="Y1214" s="24">
        <f>MAX(0,W1214*(1+inputs!$B$33)-MAX(0,inputs!$B$31*(X1214-inputs!$B$30)))</f>
        <v>23286.317948230109</v>
      </c>
      <c r="Z1214" s="19">
        <f>IF(inputs!$B$27="YES",MAX(0,inputs!$B$31*(X1214-inputs!$B$30)),0)</f>
        <v>0</v>
      </c>
      <c r="AA1214" s="3">
        <f t="shared" si="77"/>
        <v>49202.25</v>
      </c>
      <c r="AB1214" s="1">
        <f t="shared" si="78"/>
        <v>0.62</v>
      </c>
      <c r="AC1214" s="8">
        <f t="shared" si="75"/>
        <v>71997.75</v>
      </c>
    </row>
    <row r="1215" spans="1:29" x14ac:dyDescent="0.2">
      <c r="A1215" s="11">
        <f t="shared" si="76"/>
        <v>121300</v>
      </c>
      <c r="B1215" s="15">
        <f>inputs!$C$3-MAX(0,MIN((calculations!A1215-inputs!$B$8)*0.5,inputs!$C$3))+IF(AND(inputs!$B$23="YES",A1215&lt;=inputs!$B$25),inputs!$B$24,0)</f>
        <v>1920</v>
      </c>
      <c r="C1215" s="15">
        <f>MAX(0,MIN(A1215-B1215,inputs!$C$4)*inputs!$B$3)</f>
        <v>7540</v>
      </c>
      <c r="D1215" s="16">
        <f>MAX(0,(MIN(A1215,inputs!$C$5)-(inputs!$C$4+B1215))*inputs!$B$4)</f>
        <v>32672</v>
      </c>
      <c r="E1215" s="16">
        <f>MAX(0, (calculations!A1215-inputs!$C$5)*inputs!$B$5)</f>
        <v>0</v>
      </c>
      <c r="F1215" s="19">
        <f>MAX(0,inputs!$B$13*(MIN(calculations!A1215,inputs!$C$14)-inputs!$C$13))+MAX(0,inputs!$B$14*(calculations!A1215-inputs!$C$14))</f>
        <v>6415.85</v>
      </c>
      <c r="G1215" s="22">
        <f>MAX(MIN((calculations!A1215-inputs!$B$21)/10000,100%),0) * inputs!$B$18</f>
        <v>2636.4</v>
      </c>
      <c r="H1215" s="24">
        <f>MIN(inputs!$B$32,A1215)</f>
        <v>20000</v>
      </c>
      <c r="I1215" s="24">
        <f>inputs!$B$29*(1+inputs!$B$33)-MAX(0,inputs!$B$31*(H1215-inputs!$B$30))</f>
        <v>46486.999999999993</v>
      </c>
      <c r="J1215" s="19">
        <f>$H1215+(INT(COLUMN(J$1)/2) - 5) * ($A1215-$H1215)/9</f>
        <v>20000</v>
      </c>
      <c r="K1215" s="24">
        <f>MAX(0,I1215*(1+inputs!$B$33)-MAX(0,inputs!$B$31*(J1215-inputs!$B$30)))</f>
        <v>47184.304999999986</v>
      </c>
      <c r="L1215" s="19">
        <f>$H1215+(INT(COLUMN(L$1)/2) - 5) * ($A1215-$H1215)/9</f>
        <v>31255.555555555555</v>
      </c>
      <c r="M1215" s="24">
        <f>MAX(0,K1215*(1+inputs!$B$33)-MAX(0,inputs!$B$31*(L1215-inputs!$B$30)))</f>
        <v>46895.629574999977</v>
      </c>
      <c r="N1215" s="19">
        <f>$H1215+(INT(COLUMN(N$1)/2) - 5) * ($A1215-$H1215)/9</f>
        <v>42511.111111111109</v>
      </c>
      <c r="O1215" s="24">
        <f>MAX(0,M1215*(1+inputs!$B$33)-MAX(0,inputs!$B$31*(N1215-inputs!$B$30)))</f>
        <v>45589.624018624971</v>
      </c>
      <c r="P1215" s="19">
        <f>$H1215+(INT(COLUMN(P$1)/2) - 5) * ($A1215-$H1215)/9</f>
        <v>53766.666666666664</v>
      </c>
      <c r="Q1215" s="24">
        <f>MAX(0,O1215*(1+inputs!$B$33)-MAX(0,inputs!$B$31*(P1215-inputs!$B$30)))</f>
        <v>43251.028378904339</v>
      </c>
      <c r="R1215" s="19">
        <f>$H1215+(INT(COLUMN(R$1)/2) - 5) * ($A1215-$H1215)/9</f>
        <v>65022.222222222219</v>
      </c>
      <c r="S1215" s="24">
        <f>MAX(0,Q1215*(1+inputs!$B$33)-MAX(0,inputs!$B$31*(R1215-inputs!$B$30)))</f>
        <v>39864.353804587896</v>
      </c>
      <c r="T1215" s="19">
        <f>$H1215+(INT(COLUMN(T$1)/2) - 5) * ($A1215-$H1215)/9</f>
        <v>76277.777777777781</v>
      </c>
      <c r="U1215" s="24">
        <f>MAX(0,S1215*(1+inputs!$B$33)-MAX(0,inputs!$B$31*(T1215-inputs!$B$30)))</f>
        <v>35413.879111656708</v>
      </c>
      <c r="V1215" s="19">
        <f>$H1215+(INT(COLUMN(V$1)/2) - 5) * ($A1215-$H1215)/9</f>
        <v>87533.333333333328</v>
      </c>
      <c r="W1215" s="24">
        <f>MAX(0,U1215*(1+inputs!$B$33)-MAX(0,inputs!$B$31*(V1215-inputs!$B$30)))</f>
        <v>29883.647298331558</v>
      </c>
      <c r="X1215" s="19">
        <f>$H1215+(INT(COLUMN(X$1)/2) - 5) * ($A1215-$H1215)/9</f>
        <v>98788.888888888891</v>
      </c>
      <c r="Y1215" s="24">
        <f>MAX(0,W1215*(1+inputs!$B$33)-MAX(0,inputs!$B$31*(X1215-inputs!$B$30)))</f>
        <v>23257.462007806531</v>
      </c>
      <c r="Z1215" s="19">
        <f>IF(inputs!$B$27="YES",MAX(0,inputs!$B$31*(X1215-inputs!$B$30)),0)</f>
        <v>0</v>
      </c>
      <c r="AA1215" s="3">
        <f t="shared" si="77"/>
        <v>49264.25</v>
      </c>
      <c r="AB1215" s="1">
        <f t="shared" si="78"/>
        <v>0.62</v>
      </c>
      <c r="AC1215" s="8">
        <f t="shared" si="75"/>
        <v>72035.75</v>
      </c>
    </row>
    <row r="1216" spans="1:29" x14ac:dyDescent="0.2">
      <c r="A1216" s="11">
        <f t="shared" si="76"/>
        <v>121400</v>
      </c>
      <c r="B1216" s="15">
        <f>inputs!$C$3-MAX(0,MIN((calculations!A1216-inputs!$B$8)*0.5,inputs!$C$3))+IF(AND(inputs!$B$23="YES",A1216&lt;=inputs!$B$25),inputs!$B$24,0)</f>
        <v>1870</v>
      </c>
      <c r="C1216" s="15">
        <f>MAX(0,MIN(A1216-B1216,inputs!$C$4)*inputs!$B$3)</f>
        <v>7540</v>
      </c>
      <c r="D1216" s="16">
        <f>MAX(0,(MIN(A1216,inputs!$C$5)-(inputs!$C$4+B1216))*inputs!$B$4)</f>
        <v>32732</v>
      </c>
      <c r="E1216" s="16">
        <f>MAX(0, (calculations!A1216-inputs!$C$5)*inputs!$B$5)</f>
        <v>0</v>
      </c>
      <c r="F1216" s="19">
        <f>MAX(0,inputs!$B$13*(MIN(calculations!A1216,inputs!$C$14)-inputs!$C$13))+MAX(0,inputs!$B$14*(calculations!A1216-inputs!$C$14))</f>
        <v>6417.85</v>
      </c>
      <c r="G1216" s="22">
        <f>MAX(MIN((calculations!A1216-inputs!$B$21)/10000,100%),0) * inputs!$B$18</f>
        <v>2636.4</v>
      </c>
      <c r="H1216" s="24">
        <f>MIN(inputs!$B$32,A1216)</f>
        <v>20000</v>
      </c>
      <c r="I1216" s="24">
        <f>inputs!$B$29*(1+inputs!$B$33)-MAX(0,inputs!$B$31*(H1216-inputs!$B$30))</f>
        <v>46486.999999999993</v>
      </c>
      <c r="J1216" s="19">
        <f>$H1216+(INT(COLUMN(J$1)/2) - 5) * ($A1216-$H1216)/9</f>
        <v>20000</v>
      </c>
      <c r="K1216" s="24">
        <f>MAX(0,I1216*(1+inputs!$B$33)-MAX(0,inputs!$B$31*(J1216-inputs!$B$30)))</f>
        <v>47184.304999999986</v>
      </c>
      <c r="L1216" s="19">
        <f>$H1216+(INT(COLUMN(L$1)/2) - 5) * ($A1216-$H1216)/9</f>
        <v>31266.666666666664</v>
      </c>
      <c r="M1216" s="24">
        <f>MAX(0,K1216*(1+inputs!$B$33)-MAX(0,inputs!$B$31*(L1216-inputs!$B$30)))</f>
        <v>46894.629574999977</v>
      </c>
      <c r="N1216" s="19">
        <f>$H1216+(INT(COLUMN(N$1)/2) - 5) * ($A1216-$H1216)/9</f>
        <v>42533.333333333328</v>
      </c>
      <c r="O1216" s="24">
        <f>MAX(0,M1216*(1+inputs!$B$33)-MAX(0,inputs!$B$31*(N1216-inputs!$B$30)))</f>
        <v>45586.609018624971</v>
      </c>
      <c r="P1216" s="19">
        <f>$H1216+(INT(COLUMN(P$1)/2) - 5) * ($A1216-$H1216)/9</f>
        <v>53800</v>
      </c>
      <c r="Q1216" s="24">
        <f>MAX(0,O1216*(1+inputs!$B$33)-MAX(0,inputs!$B$31*(P1216-inputs!$B$30)))</f>
        <v>43244.968153904338</v>
      </c>
      <c r="R1216" s="19">
        <f>$H1216+(INT(COLUMN(R$1)/2) - 5) * ($A1216-$H1216)/9</f>
        <v>65066.666666666664</v>
      </c>
      <c r="S1216" s="24">
        <f>MAX(0,Q1216*(1+inputs!$B$33)-MAX(0,inputs!$B$31*(R1216-inputs!$B$30)))</f>
        <v>39854.202676212895</v>
      </c>
      <c r="T1216" s="19">
        <f>$H1216+(INT(COLUMN(T$1)/2) - 5) * ($A1216-$H1216)/9</f>
        <v>76333.333333333343</v>
      </c>
      <c r="U1216" s="24">
        <f>MAX(0,S1216*(1+inputs!$B$33)-MAX(0,inputs!$B$31*(T1216-inputs!$B$30)))</f>
        <v>35398.575716356085</v>
      </c>
      <c r="V1216" s="19">
        <f>$H1216+(INT(COLUMN(V$1)/2) - 5) * ($A1216-$H1216)/9</f>
        <v>87600</v>
      </c>
      <c r="W1216" s="24">
        <f>MAX(0,U1216*(1+inputs!$B$33)-MAX(0,inputs!$B$31*(V1216-inputs!$B$30)))</f>
        <v>29862.114352101427</v>
      </c>
      <c r="X1216" s="19">
        <f>$H1216+(INT(COLUMN(X$1)/2) - 5) * ($A1216-$H1216)/9</f>
        <v>98866.666666666672</v>
      </c>
      <c r="Y1216" s="24">
        <f>MAX(0,W1216*(1+inputs!$B$33)-MAX(0,inputs!$B$31*(X1216-inputs!$B$30)))</f>
        <v>23228.606067382949</v>
      </c>
      <c r="Z1216" s="19">
        <f>IF(inputs!$B$27="YES",MAX(0,inputs!$B$31*(X1216-inputs!$B$30)),0)</f>
        <v>0</v>
      </c>
      <c r="AA1216" s="3">
        <f t="shared" si="77"/>
        <v>49326.25</v>
      </c>
      <c r="AB1216" s="1">
        <f t="shared" si="78"/>
        <v>0.62</v>
      </c>
      <c r="AC1216" s="8">
        <f t="shared" si="75"/>
        <v>72073.75</v>
      </c>
    </row>
    <row r="1217" spans="1:29" x14ac:dyDescent="0.2">
      <c r="A1217" s="11">
        <f t="shared" si="76"/>
        <v>121500</v>
      </c>
      <c r="B1217" s="15">
        <f>inputs!$C$3-MAX(0,MIN((calculations!A1217-inputs!$B$8)*0.5,inputs!$C$3))+IF(AND(inputs!$B$23="YES",A1217&lt;=inputs!$B$25),inputs!$B$24,0)</f>
        <v>1820</v>
      </c>
      <c r="C1217" s="15">
        <f>MAX(0,MIN(A1217-B1217,inputs!$C$4)*inputs!$B$3)</f>
        <v>7540</v>
      </c>
      <c r="D1217" s="16">
        <f>MAX(0,(MIN(A1217,inputs!$C$5)-(inputs!$C$4+B1217))*inputs!$B$4)</f>
        <v>32792</v>
      </c>
      <c r="E1217" s="16">
        <f>MAX(0, (calculations!A1217-inputs!$C$5)*inputs!$B$5)</f>
        <v>0</v>
      </c>
      <c r="F1217" s="19">
        <f>MAX(0,inputs!$B$13*(MIN(calculations!A1217,inputs!$C$14)-inputs!$C$13))+MAX(0,inputs!$B$14*(calculations!A1217-inputs!$C$14))</f>
        <v>6419.85</v>
      </c>
      <c r="G1217" s="22">
        <f>MAX(MIN((calculations!A1217-inputs!$B$21)/10000,100%),0) * inputs!$B$18</f>
        <v>2636.4</v>
      </c>
      <c r="H1217" s="24">
        <f>MIN(inputs!$B$32,A1217)</f>
        <v>20000</v>
      </c>
      <c r="I1217" s="24">
        <f>inputs!$B$29*(1+inputs!$B$33)-MAX(0,inputs!$B$31*(H1217-inputs!$B$30))</f>
        <v>46486.999999999993</v>
      </c>
      <c r="J1217" s="19">
        <f>$H1217+(INT(COLUMN(J$1)/2) - 5) * ($A1217-$H1217)/9</f>
        <v>20000</v>
      </c>
      <c r="K1217" s="24">
        <f>MAX(0,I1217*(1+inputs!$B$33)-MAX(0,inputs!$B$31*(J1217-inputs!$B$30)))</f>
        <v>47184.304999999986</v>
      </c>
      <c r="L1217" s="19">
        <f>$H1217+(INT(COLUMN(L$1)/2) - 5) * ($A1217-$H1217)/9</f>
        <v>31277.777777777777</v>
      </c>
      <c r="M1217" s="24">
        <f>MAX(0,K1217*(1+inputs!$B$33)-MAX(0,inputs!$B$31*(L1217-inputs!$B$30)))</f>
        <v>46893.629574999977</v>
      </c>
      <c r="N1217" s="19">
        <f>$H1217+(INT(COLUMN(N$1)/2) - 5) * ($A1217-$H1217)/9</f>
        <v>42555.555555555555</v>
      </c>
      <c r="O1217" s="24">
        <f>MAX(0,M1217*(1+inputs!$B$33)-MAX(0,inputs!$B$31*(N1217-inputs!$B$30)))</f>
        <v>45583.594018624972</v>
      </c>
      <c r="P1217" s="19">
        <f>$H1217+(INT(COLUMN(P$1)/2) - 5) * ($A1217-$H1217)/9</f>
        <v>53833.333333333336</v>
      </c>
      <c r="Q1217" s="24">
        <f>MAX(0,O1217*(1+inputs!$B$33)-MAX(0,inputs!$B$31*(P1217-inputs!$B$30)))</f>
        <v>43238.907928904337</v>
      </c>
      <c r="R1217" s="19">
        <f>$H1217+(INT(COLUMN(R$1)/2) - 5) * ($A1217-$H1217)/9</f>
        <v>65111.111111111109</v>
      </c>
      <c r="S1217" s="24">
        <f>MAX(0,Q1217*(1+inputs!$B$33)-MAX(0,inputs!$B$31*(R1217-inputs!$B$30)))</f>
        <v>39844.051547837895</v>
      </c>
      <c r="T1217" s="19">
        <f>$H1217+(INT(COLUMN(T$1)/2) - 5) * ($A1217-$H1217)/9</f>
        <v>76388.888888888891</v>
      </c>
      <c r="U1217" s="24">
        <f>MAX(0,S1217*(1+inputs!$B$33)-MAX(0,inputs!$B$31*(T1217-inputs!$B$30)))</f>
        <v>35383.272321055454</v>
      </c>
      <c r="V1217" s="19">
        <f>$H1217+(INT(COLUMN(V$1)/2) - 5) * ($A1217-$H1217)/9</f>
        <v>87666.666666666672</v>
      </c>
      <c r="W1217" s="24">
        <f>MAX(0,U1217*(1+inputs!$B$33)-MAX(0,inputs!$B$31*(V1217-inputs!$B$30)))</f>
        <v>29840.581405871279</v>
      </c>
      <c r="X1217" s="19">
        <f>$H1217+(INT(COLUMN(X$1)/2) - 5) * ($A1217-$H1217)/9</f>
        <v>98944.444444444438</v>
      </c>
      <c r="Y1217" s="24">
        <f>MAX(0,W1217*(1+inputs!$B$33)-MAX(0,inputs!$B$31*(X1217-inputs!$B$30)))</f>
        <v>23199.750126959345</v>
      </c>
      <c r="Z1217" s="19">
        <f>IF(inputs!$B$27="YES",MAX(0,inputs!$B$31*(X1217-inputs!$B$30)),0)</f>
        <v>0</v>
      </c>
      <c r="AA1217" s="3">
        <f t="shared" si="77"/>
        <v>49388.25</v>
      </c>
      <c r="AB1217" s="1">
        <f t="shared" si="78"/>
        <v>0.62</v>
      </c>
      <c r="AC1217" s="8">
        <f t="shared" ref="AC1217:AC1280" si="79">A1217-AA1217</f>
        <v>72111.75</v>
      </c>
    </row>
    <row r="1218" spans="1:29" x14ac:dyDescent="0.2">
      <c r="A1218" s="11">
        <f t="shared" si="76"/>
        <v>121600</v>
      </c>
      <c r="B1218" s="15">
        <f>inputs!$C$3-MAX(0,MIN((calculations!A1218-inputs!$B$8)*0.5,inputs!$C$3))+IF(AND(inputs!$B$23="YES",A1218&lt;=inputs!$B$25),inputs!$B$24,0)</f>
        <v>1770</v>
      </c>
      <c r="C1218" s="15">
        <f>MAX(0,MIN(A1218-B1218,inputs!$C$4)*inputs!$B$3)</f>
        <v>7540</v>
      </c>
      <c r="D1218" s="16">
        <f>MAX(0,(MIN(A1218,inputs!$C$5)-(inputs!$C$4+B1218))*inputs!$B$4)</f>
        <v>32852</v>
      </c>
      <c r="E1218" s="16">
        <f>MAX(0, (calculations!A1218-inputs!$C$5)*inputs!$B$5)</f>
        <v>0</v>
      </c>
      <c r="F1218" s="19">
        <f>MAX(0,inputs!$B$13*(MIN(calculations!A1218,inputs!$C$14)-inputs!$C$13))+MAX(0,inputs!$B$14*(calculations!A1218-inputs!$C$14))</f>
        <v>6421.85</v>
      </c>
      <c r="G1218" s="22">
        <f>MAX(MIN((calculations!A1218-inputs!$B$21)/10000,100%),0) * inputs!$B$18</f>
        <v>2636.4</v>
      </c>
      <c r="H1218" s="24">
        <f>MIN(inputs!$B$32,A1218)</f>
        <v>20000</v>
      </c>
      <c r="I1218" s="24">
        <f>inputs!$B$29*(1+inputs!$B$33)-MAX(0,inputs!$B$31*(H1218-inputs!$B$30))</f>
        <v>46486.999999999993</v>
      </c>
      <c r="J1218" s="19">
        <f>$H1218+(INT(COLUMN(J$1)/2) - 5) * ($A1218-$H1218)/9</f>
        <v>20000</v>
      </c>
      <c r="K1218" s="24">
        <f>MAX(0,I1218*(1+inputs!$B$33)-MAX(0,inputs!$B$31*(J1218-inputs!$B$30)))</f>
        <v>47184.304999999986</v>
      </c>
      <c r="L1218" s="19">
        <f>$H1218+(INT(COLUMN(L$1)/2) - 5) * ($A1218-$H1218)/9</f>
        <v>31288.888888888891</v>
      </c>
      <c r="M1218" s="24">
        <f>MAX(0,K1218*(1+inputs!$B$33)-MAX(0,inputs!$B$31*(L1218-inputs!$B$30)))</f>
        <v>46892.629574999977</v>
      </c>
      <c r="N1218" s="19">
        <f>$H1218+(INT(COLUMN(N$1)/2) - 5) * ($A1218-$H1218)/9</f>
        <v>42577.777777777781</v>
      </c>
      <c r="O1218" s="24">
        <f>MAX(0,M1218*(1+inputs!$B$33)-MAX(0,inputs!$B$31*(N1218-inputs!$B$30)))</f>
        <v>45580.579018624972</v>
      </c>
      <c r="P1218" s="19">
        <f>$H1218+(INT(COLUMN(P$1)/2) - 5) * ($A1218-$H1218)/9</f>
        <v>53866.666666666664</v>
      </c>
      <c r="Q1218" s="24">
        <f>MAX(0,O1218*(1+inputs!$B$33)-MAX(0,inputs!$B$31*(P1218-inputs!$B$30)))</f>
        <v>43232.847703904343</v>
      </c>
      <c r="R1218" s="19">
        <f>$H1218+(INT(COLUMN(R$1)/2) - 5) * ($A1218-$H1218)/9</f>
        <v>65155.555555555555</v>
      </c>
      <c r="S1218" s="24">
        <f>MAX(0,Q1218*(1+inputs!$B$33)-MAX(0,inputs!$B$31*(R1218-inputs!$B$30)))</f>
        <v>39833.900419462901</v>
      </c>
      <c r="T1218" s="19">
        <f>$H1218+(INT(COLUMN(T$1)/2) - 5) * ($A1218-$H1218)/9</f>
        <v>76444.444444444438</v>
      </c>
      <c r="U1218" s="24">
        <f>MAX(0,S1218*(1+inputs!$B$33)-MAX(0,inputs!$B$31*(T1218-inputs!$B$30)))</f>
        <v>35367.968925754838</v>
      </c>
      <c r="V1218" s="19">
        <f>$H1218+(INT(COLUMN(V$1)/2) - 5) * ($A1218-$H1218)/9</f>
        <v>87733.333333333328</v>
      </c>
      <c r="W1218" s="24">
        <f>MAX(0,U1218*(1+inputs!$B$33)-MAX(0,inputs!$B$31*(V1218-inputs!$B$30)))</f>
        <v>29819.048459641159</v>
      </c>
      <c r="X1218" s="19">
        <f>$H1218+(INT(COLUMN(X$1)/2) - 5) * ($A1218-$H1218)/9</f>
        <v>99022.222222222219</v>
      </c>
      <c r="Y1218" s="24">
        <f>MAX(0,W1218*(1+inputs!$B$33)-MAX(0,inputs!$B$31*(X1218-inputs!$B$30)))</f>
        <v>23170.894186535774</v>
      </c>
      <c r="Z1218" s="19">
        <f>IF(inputs!$B$27="YES",MAX(0,inputs!$B$31*(X1218-inputs!$B$30)),0)</f>
        <v>0</v>
      </c>
      <c r="AA1218" s="3">
        <f t="shared" si="77"/>
        <v>49450.25</v>
      </c>
      <c r="AB1218" s="1">
        <f t="shared" si="78"/>
        <v>0.62</v>
      </c>
      <c r="AC1218" s="8">
        <f t="shared" si="79"/>
        <v>72149.75</v>
      </c>
    </row>
    <row r="1219" spans="1:29" x14ac:dyDescent="0.2">
      <c r="A1219" s="11">
        <f t="shared" ref="A1219:A1282" si="80">(ROW(A1219)-2)*100</f>
        <v>121700</v>
      </c>
      <c r="B1219" s="15">
        <f>inputs!$C$3-MAX(0,MIN((calculations!A1219-inputs!$B$8)*0.5,inputs!$C$3))+IF(AND(inputs!$B$23="YES",A1219&lt;=inputs!$B$25),inputs!$B$24,0)</f>
        <v>1720</v>
      </c>
      <c r="C1219" s="15">
        <f>MAX(0,MIN(A1219-B1219,inputs!$C$4)*inputs!$B$3)</f>
        <v>7540</v>
      </c>
      <c r="D1219" s="16">
        <f>MAX(0,(MIN(A1219,inputs!$C$5)-(inputs!$C$4+B1219))*inputs!$B$4)</f>
        <v>32912</v>
      </c>
      <c r="E1219" s="16">
        <f>MAX(0, (calculations!A1219-inputs!$C$5)*inputs!$B$5)</f>
        <v>0</v>
      </c>
      <c r="F1219" s="19">
        <f>MAX(0,inputs!$B$13*(MIN(calculations!A1219,inputs!$C$14)-inputs!$C$13))+MAX(0,inputs!$B$14*(calculations!A1219-inputs!$C$14))</f>
        <v>6423.85</v>
      </c>
      <c r="G1219" s="22">
        <f>MAX(MIN((calculations!A1219-inputs!$B$21)/10000,100%),0) * inputs!$B$18</f>
        <v>2636.4</v>
      </c>
      <c r="H1219" s="24">
        <f>MIN(inputs!$B$32,A1219)</f>
        <v>20000</v>
      </c>
      <c r="I1219" s="24">
        <f>inputs!$B$29*(1+inputs!$B$33)-MAX(0,inputs!$B$31*(H1219-inputs!$B$30))</f>
        <v>46486.999999999993</v>
      </c>
      <c r="J1219" s="19">
        <f>$H1219+(INT(COLUMN(J$1)/2) - 5) * ($A1219-$H1219)/9</f>
        <v>20000</v>
      </c>
      <c r="K1219" s="24">
        <f>MAX(0,I1219*(1+inputs!$B$33)-MAX(0,inputs!$B$31*(J1219-inputs!$B$30)))</f>
        <v>47184.304999999986</v>
      </c>
      <c r="L1219" s="19">
        <f>$H1219+(INT(COLUMN(L$1)/2) - 5) * ($A1219-$H1219)/9</f>
        <v>31300</v>
      </c>
      <c r="M1219" s="24">
        <f>MAX(0,K1219*(1+inputs!$B$33)-MAX(0,inputs!$B$31*(L1219-inputs!$B$30)))</f>
        <v>46891.629574999977</v>
      </c>
      <c r="N1219" s="19">
        <f>$H1219+(INT(COLUMN(N$1)/2) - 5) * ($A1219-$H1219)/9</f>
        <v>42600</v>
      </c>
      <c r="O1219" s="24">
        <f>MAX(0,M1219*(1+inputs!$B$33)-MAX(0,inputs!$B$31*(N1219-inputs!$B$30)))</f>
        <v>45577.564018624973</v>
      </c>
      <c r="P1219" s="19">
        <f>$H1219+(INT(COLUMN(P$1)/2) - 5) * ($A1219-$H1219)/9</f>
        <v>53900</v>
      </c>
      <c r="Q1219" s="24">
        <f>MAX(0,O1219*(1+inputs!$B$33)-MAX(0,inputs!$B$31*(P1219-inputs!$B$30)))</f>
        <v>43226.787478904342</v>
      </c>
      <c r="R1219" s="19">
        <f>$H1219+(INT(COLUMN(R$1)/2) - 5) * ($A1219-$H1219)/9</f>
        <v>65200</v>
      </c>
      <c r="S1219" s="24">
        <f>MAX(0,Q1219*(1+inputs!$B$33)-MAX(0,inputs!$B$31*(R1219-inputs!$B$30)))</f>
        <v>39823.749291087901</v>
      </c>
      <c r="T1219" s="19">
        <f>$H1219+(INT(COLUMN(T$1)/2) - 5) * ($A1219-$H1219)/9</f>
        <v>76500</v>
      </c>
      <c r="U1219" s="24">
        <f>MAX(0,S1219*(1+inputs!$B$33)-MAX(0,inputs!$B$31*(T1219-inputs!$B$30)))</f>
        <v>35352.665530454215</v>
      </c>
      <c r="V1219" s="19">
        <f>$H1219+(INT(COLUMN(V$1)/2) - 5) * ($A1219-$H1219)/9</f>
        <v>87800</v>
      </c>
      <c r="W1219" s="24">
        <f>MAX(0,U1219*(1+inputs!$B$33)-MAX(0,inputs!$B$31*(V1219-inputs!$B$30)))</f>
        <v>29797.515513411028</v>
      </c>
      <c r="X1219" s="19">
        <f>$H1219+(INT(COLUMN(X$1)/2) - 5) * ($A1219-$H1219)/9</f>
        <v>99100</v>
      </c>
      <c r="Y1219" s="24">
        <f>MAX(0,W1219*(1+inputs!$B$33)-MAX(0,inputs!$B$31*(X1219-inputs!$B$30)))</f>
        <v>23142.038246112192</v>
      </c>
      <c r="Z1219" s="19">
        <f>IF(inputs!$B$27="YES",MAX(0,inputs!$B$31*(X1219-inputs!$B$30)),0)</f>
        <v>0</v>
      </c>
      <c r="AA1219" s="3">
        <f t="shared" ref="AA1219:AA1282" si="81">SUM(C1219:G1219)+Z1219</f>
        <v>49512.25</v>
      </c>
      <c r="AB1219" s="1">
        <f t="shared" ref="AB1219:AB1282" si="82">(AA1220-AA1219)/100</f>
        <v>0.62</v>
      </c>
      <c r="AC1219" s="8">
        <f t="shared" si="79"/>
        <v>72187.75</v>
      </c>
    </row>
    <row r="1220" spans="1:29" x14ac:dyDescent="0.2">
      <c r="A1220" s="11">
        <f t="shared" si="80"/>
        <v>121800</v>
      </c>
      <c r="B1220" s="15">
        <f>inputs!$C$3-MAX(0,MIN((calculations!A1220-inputs!$B$8)*0.5,inputs!$C$3))+IF(AND(inputs!$B$23="YES",A1220&lt;=inputs!$B$25),inputs!$B$24,0)</f>
        <v>1670</v>
      </c>
      <c r="C1220" s="15">
        <f>MAX(0,MIN(A1220-B1220,inputs!$C$4)*inputs!$B$3)</f>
        <v>7540</v>
      </c>
      <c r="D1220" s="16">
        <f>MAX(0,(MIN(A1220,inputs!$C$5)-(inputs!$C$4+B1220))*inputs!$B$4)</f>
        <v>32972</v>
      </c>
      <c r="E1220" s="16">
        <f>MAX(0, (calculations!A1220-inputs!$C$5)*inputs!$B$5)</f>
        <v>0</v>
      </c>
      <c r="F1220" s="19">
        <f>MAX(0,inputs!$B$13*(MIN(calculations!A1220,inputs!$C$14)-inputs!$C$13))+MAX(0,inputs!$B$14*(calculations!A1220-inputs!$C$14))</f>
        <v>6425.85</v>
      </c>
      <c r="G1220" s="22">
        <f>MAX(MIN((calculations!A1220-inputs!$B$21)/10000,100%),0) * inputs!$B$18</f>
        <v>2636.4</v>
      </c>
      <c r="H1220" s="24">
        <f>MIN(inputs!$B$32,A1220)</f>
        <v>20000</v>
      </c>
      <c r="I1220" s="24">
        <f>inputs!$B$29*(1+inputs!$B$33)-MAX(0,inputs!$B$31*(H1220-inputs!$B$30))</f>
        <v>46486.999999999993</v>
      </c>
      <c r="J1220" s="19">
        <f>$H1220+(INT(COLUMN(J$1)/2) - 5) * ($A1220-$H1220)/9</f>
        <v>20000</v>
      </c>
      <c r="K1220" s="24">
        <f>MAX(0,I1220*(1+inputs!$B$33)-MAX(0,inputs!$B$31*(J1220-inputs!$B$30)))</f>
        <v>47184.304999999986</v>
      </c>
      <c r="L1220" s="19">
        <f>$H1220+(INT(COLUMN(L$1)/2) - 5) * ($A1220-$H1220)/9</f>
        <v>31311.111111111109</v>
      </c>
      <c r="M1220" s="24">
        <f>MAX(0,K1220*(1+inputs!$B$33)-MAX(0,inputs!$B$31*(L1220-inputs!$B$30)))</f>
        <v>46890.629574999977</v>
      </c>
      <c r="N1220" s="19">
        <f>$H1220+(INT(COLUMN(N$1)/2) - 5) * ($A1220-$H1220)/9</f>
        <v>42622.222222222219</v>
      </c>
      <c r="O1220" s="24">
        <f>MAX(0,M1220*(1+inputs!$B$33)-MAX(0,inputs!$B$31*(N1220-inputs!$B$30)))</f>
        <v>45574.549018624974</v>
      </c>
      <c r="P1220" s="19">
        <f>$H1220+(INT(COLUMN(P$1)/2) - 5) * ($A1220-$H1220)/9</f>
        <v>53933.333333333336</v>
      </c>
      <c r="Q1220" s="24">
        <f>MAX(0,O1220*(1+inputs!$B$33)-MAX(0,inputs!$B$31*(P1220-inputs!$B$30)))</f>
        <v>43220.727253904341</v>
      </c>
      <c r="R1220" s="19">
        <f>$H1220+(INT(COLUMN(R$1)/2) - 5) * ($A1220-$H1220)/9</f>
        <v>65244.444444444445</v>
      </c>
      <c r="S1220" s="24">
        <f>MAX(0,Q1220*(1+inputs!$B$33)-MAX(0,inputs!$B$31*(R1220-inputs!$B$30)))</f>
        <v>39813.5981627129</v>
      </c>
      <c r="T1220" s="19">
        <f>$H1220+(INT(COLUMN(T$1)/2) - 5) * ($A1220-$H1220)/9</f>
        <v>76555.555555555562</v>
      </c>
      <c r="U1220" s="24">
        <f>MAX(0,S1220*(1+inputs!$B$33)-MAX(0,inputs!$B$31*(T1220-inputs!$B$30)))</f>
        <v>35337.362135153591</v>
      </c>
      <c r="V1220" s="19">
        <f>$H1220+(INT(COLUMN(V$1)/2) - 5) * ($A1220-$H1220)/9</f>
        <v>87866.666666666672</v>
      </c>
      <c r="W1220" s="24">
        <f>MAX(0,U1220*(1+inputs!$B$33)-MAX(0,inputs!$B$31*(V1220-inputs!$B$30)))</f>
        <v>29775.982567180887</v>
      </c>
      <c r="X1220" s="19">
        <f>$H1220+(INT(COLUMN(X$1)/2) - 5) * ($A1220-$H1220)/9</f>
        <v>99177.777777777781</v>
      </c>
      <c r="Y1220" s="24">
        <f>MAX(0,W1220*(1+inputs!$B$33)-MAX(0,inputs!$B$31*(X1220-inputs!$B$30)))</f>
        <v>23113.182305688599</v>
      </c>
      <c r="Z1220" s="19">
        <f>IF(inputs!$B$27="YES",MAX(0,inputs!$B$31*(X1220-inputs!$B$30)),0)</f>
        <v>0</v>
      </c>
      <c r="AA1220" s="3">
        <f t="shared" si="81"/>
        <v>49574.25</v>
      </c>
      <c r="AB1220" s="1">
        <f t="shared" si="82"/>
        <v>0.62</v>
      </c>
      <c r="AC1220" s="8">
        <f t="shared" si="79"/>
        <v>72225.75</v>
      </c>
    </row>
    <row r="1221" spans="1:29" x14ac:dyDescent="0.2">
      <c r="A1221" s="11">
        <f t="shared" si="80"/>
        <v>121900</v>
      </c>
      <c r="B1221" s="15">
        <f>inputs!$C$3-MAX(0,MIN((calculations!A1221-inputs!$B$8)*0.5,inputs!$C$3))+IF(AND(inputs!$B$23="YES",A1221&lt;=inputs!$B$25),inputs!$B$24,0)</f>
        <v>1620</v>
      </c>
      <c r="C1221" s="15">
        <f>MAX(0,MIN(A1221-B1221,inputs!$C$4)*inputs!$B$3)</f>
        <v>7540</v>
      </c>
      <c r="D1221" s="16">
        <f>MAX(0,(MIN(A1221,inputs!$C$5)-(inputs!$C$4+B1221))*inputs!$B$4)</f>
        <v>33032</v>
      </c>
      <c r="E1221" s="16">
        <f>MAX(0, (calculations!A1221-inputs!$C$5)*inputs!$B$5)</f>
        <v>0</v>
      </c>
      <c r="F1221" s="19">
        <f>MAX(0,inputs!$B$13*(MIN(calculations!A1221,inputs!$C$14)-inputs!$C$13))+MAX(0,inputs!$B$14*(calculations!A1221-inputs!$C$14))</f>
        <v>6427.85</v>
      </c>
      <c r="G1221" s="22">
        <f>MAX(MIN((calculations!A1221-inputs!$B$21)/10000,100%),0) * inputs!$B$18</f>
        <v>2636.4</v>
      </c>
      <c r="H1221" s="24">
        <f>MIN(inputs!$B$32,A1221)</f>
        <v>20000</v>
      </c>
      <c r="I1221" s="24">
        <f>inputs!$B$29*(1+inputs!$B$33)-MAX(0,inputs!$B$31*(H1221-inputs!$B$30))</f>
        <v>46486.999999999993</v>
      </c>
      <c r="J1221" s="19">
        <f>$H1221+(INT(COLUMN(J$1)/2) - 5) * ($A1221-$H1221)/9</f>
        <v>20000</v>
      </c>
      <c r="K1221" s="24">
        <f>MAX(0,I1221*(1+inputs!$B$33)-MAX(0,inputs!$B$31*(J1221-inputs!$B$30)))</f>
        <v>47184.304999999986</v>
      </c>
      <c r="L1221" s="19">
        <f>$H1221+(INT(COLUMN(L$1)/2) - 5) * ($A1221-$H1221)/9</f>
        <v>31322.222222222223</v>
      </c>
      <c r="M1221" s="24">
        <f>MAX(0,K1221*(1+inputs!$B$33)-MAX(0,inputs!$B$31*(L1221-inputs!$B$30)))</f>
        <v>46889.629574999977</v>
      </c>
      <c r="N1221" s="19">
        <f>$H1221+(INT(COLUMN(N$1)/2) - 5) * ($A1221-$H1221)/9</f>
        <v>42644.444444444445</v>
      </c>
      <c r="O1221" s="24">
        <f>MAX(0,M1221*(1+inputs!$B$33)-MAX(0,inputs!$B$31*(N1221-inputs!$B$30)))</f>
        <v>45571.534018624967</v>
      </c>
      <c r="P1221" s="19">
        <f>$H1221+(INT(COLUMN(P$1)/2) - 5) * ($A1221-$H1221)/9</f>
        <v>53966.666666666664</v>
      </c>
      <c r="Q1221" s="24">
        <f>MAX(0,O1221*(1+inputs!$B$33)-MAX(0,inputs!$B$31*(P1221-inputs!$B$30)))</f>
        <v>43214.667028904332</v>
      </c>
      <c r="R1221" s="19">
        <f>$H1221+(INT(COLUMN(R$1)/2) - 5) * ($A1221-$H1221)/9</f>
        <v>65288.888888888891</v>
      </c>
      <c r="S1221" s="24">
        <f>MAX(0,Q1221*(1+inputs!$B$33)-MAX(0,inputs!$B$31*(R1221-inputs!$B$30)))</f>
        <v>39803.447034337893</v>
      </c>
      <c r="T1221" s="19">
        <f>$H1221+(INT(COLUMN(T$1)/2) - 5) * ($A1221-$H1221)/9</f>
        <v>76611.111111111109</v>
      </c>
      <c r="U1221" s="24">
        <f>MAX(0,S1221*(1+inputs!$B$33)-MAX(0,inputs!$B$31*(T1221-inputs!$B$30)))</f>
        <v>35322.058739852953</v>
      </c>
      <c r="V1221" s="19">
        <f>$H1221+(INT(COLUMN(V$1)/2) - 5) * ($A1221-$H1221)/9</f>
        <v>87933.333333333328</v>
      </c>
      <c r="W1221" s="24">
        <f>MAX(0,U1221*(1+inputs!$B$33)-MAX(0,inputs!$B$31*(V1221-inputs!$B$30)))</f>
        <v>29754.449620950745</v>
      </c>
      <c r="X1221" s="19">
        <f>$H1221+(INT(COLUMN(X$1)/2) - 5) * ($A1221-$H1221)/9</f>
        <v>99255.555555555562</v>
      </c>
      <c r="Y1221" s="24">
        <f>MAX(0,W1221*(1+inputs!$B$33)-MAX(0,inputs!$B$31*(X1221-inputs!$B$30)))</f>
        <v>23084.326365265006</v>
      </c>
      <c r="Z1221" s="19">
        <f>IF(inputs!$B$27="YES",MAX(0,inputs!$B$31*(X1221-inputs!$B$30)),0)</f>
        <v>0</v>
      </c>
      <c r="AA1221" s="3">
        <f t="shared" si="81"/>
        <v>49636.25</v>
      </c>
      <c r="AB1221" s="1">
        <f t="shared" si="82"/>
        <v>0.62</v>
      </c>
      <c r="AC1221" s="8">
        <f t="shared" si="79"/>
        <v>72263.75</v>
      </c>
    </row>
    <row r="1222" spans="1:29" x14ac:dyDescent="0.2">
      <c r="A1222" s="11">
        <f t="shared" si="80"/>
        <v>122000</v>
      </c>
      <c r="B1222" s="15">
        <f>inputs!$C$3-MAX(0,MIN((calculations!A1222-inputs!$B$8)*0.5,inputs!$C$3))+IF(AND(inputs!$B$23="YES",A1222&lt;=inputs!$B$25),inputs!$B$24,0)</f>
        <v>1570</v>
      </c>
      <c r="C1222" s="15">
        <f>MAX(0,MIN(A1222-B1222,inputs!$C$4)*inputs!$B$3)</f>
        <v>7540</v>
      </c>
      <c r="D1222" s="16">
        <f>MAX(0,(MIN(A1222,inputs!$C$5)-(inputs!$C$4+B1222))*inputs!$B$4)</f>
        <v>33092</v>
      </c>
      <c r="E1222" s="16">
        <f>MAX(0, (calculations!A1222-inputs!$C$5)*inputs!$B$5)</f>
        <v>0</v>
      </c>
      <c r="F1222" s="19">
        <f>MAX(0,inputs!$B$13*(MIN(calculations!A1222,inputs!$C$14)-inputs!$C$13))+MAX(0,inputs!$B$14*(calculations!A1222-inputs!$C$14))</f>
        <v>6429.85</v>
      </c>
      <c r="G1222" s="22">
        <f>MAX(MIN((calculations!A1222-inputs!$B$21)/10000,100%),0) * inputs!$B$18</f>
        <v>2636.4</v>
      </c>
      <c r="H1222" s="24">
        <f>MIN(inputs!$B$32,A1222)</f>
        <v>20000</v>
      </c>
      <c r="I1222" s="24">
        <f>inputs!$B$29*(1+inputs!$B$33)-MAX(0,inputs!$B$31*(H1222-inputs!$B$30))</f>
        <v>46486.999999999993</v>
      </c>
      <c r="J1222" s="19">
        <f>$H1222+(INT(COLUMN(J$1)/2) - 5) * ($A1222-$H1222)/9</f>
        <v>20000</v>
      </c>
      <c r="K1222" s="24">
        <f>MAX(0,I1222*(1+inputs!$B$33)-MAX(0,inputs!$B$31*(J1222-inputs!$B$30)))</f>
        <v>47184.304999999986</v>
      </c>
      <c r="L1222" s="19">
        <f>$H1222+(INT(COLUMN(L$1)/2) - 5) * ($A1222-$H1222)/9</f>
        <v>31333.333333333336</v>
      </c>
      <c r="M1222" s="24">
        <f>MAX(0,K1222*(1+inputs!$B$33)-MAX(0,inputs!$B$31*(L1222-inputs!$B$30)))</f>
        <v>46888.629574999977</v>
      </c>
      <c r="N1222" s="19">
        <f>$H1222+(INT(COLUMN(N$1)/2) - 5) * ($A1222-$H1222)/9</f>
        <v>42666.666666666672</v>
      </c>
      <c r="O1222" s="24">
        <f>MAX(0,M1222*(1+inputs!$B$33)-MAX(0,inputs!$B$31*(N1222-inputs!$B$30)))</f>
        <v>45568.519018624967</v>
      </c>
      <c r="P1222" s="19">
        <f>$H1222+(INT(COLUMN(P$1)/2) - 5) * ($A1222-$H1222)/9</f>
        <v>54000</v>
      </c>
      <c r="Q1222" s="24">
        <f>MAX(0,O1222*(1+inputs!$B$33)-MAX(0,inputs!$B$31*(P1222-inputs!$B$30)))</f>
        <v>43208.606803904338</v>
      </c>
      <c r="R1222" s="19">
        <f>$H1222+(INT(COLUMN(R$1)/2) - 5) * ($A1222-$H1222)/9</f>
        <v>65333.333333333336</v>
      </c>
      <c r="S1222" s="24">
        <f>MAX(0,Q1222*(1+inputs!$B$33)-MAX(0,inputs!$B$31*(R1222-inputs!$B$30)))</f>
        <v>39793.295905962899</v>
      </c>
      <c r="T1222" s="19">
        <f>$H1222+(INT(COLUMN(T$1)/2) - 5) * ($A1222-$H1222)/9</f>
        <v>76666.666666666657</v>
      </c>
      <c r="U1222" s="24">
        <f>MAX(0,S1222*(1+inputs!$B$33)-MAX(0,inputs!$B$31*(T1222-inputs!$B$30)))</f>
        <v>35306.755344552337</v>
      </c>
      <c r="V1222" s="19">
        <f>$H1222+(INT(COLUMN(V$1)/2) - 5) * ($A1222-$H1222)/9</f>
        <v>88000</v>
      </c>
      <c r="W1222" s="24">
        <f>MAX(0,U1222*(1+inputs!$B$33)-MAX(0,inputs!$B$31*(V1222-inputs!$B$30)))</f>
        <v>29732.916674720622</v>
      </c>
      <c r="X1222" s="19">
        <f>$H1222+(INT(COLUMN(X$1)/2) - 5) * ($A1222-$H1222)/9</f>
        <v>99333.333333333328</v>
      </c>
      <c r="Y1222" s="24">
        <f>MAX(0,W1222*(1+inputs!$B$33)-MAX(0,inputs!$B$31*(X1222-inputs!$B$30)))</f>
        <v>23055.470424841431</v>
      </c>
      <c r="Z1222" s="19">
        <f>IF(inputs!$B$27="YES",MAX(0,inputs!$B$31*(X1222-inputs!$B$30)),0)</f>
        <v>0</v>
      </c>
      <c r="AA1222" s="3">
        <f t="shared" si="81"/>
        <v>49698.25</v>
      </c>
      <c r="AB1222" s="1">
        <f t="shared" si="82"/>
        <v>0.62</v>
      </c>
      <c r="AC1222" s="8">
        <f t="shared" si="79"/>
        <v>72301.75</v>
      </c>
    </row>
    <row r="1223" spans="1:29" x14ac:dyDescent="0.2">
      <c r="A1223" s="11">
        <f t="shared" si="80"/>
        <v>122100</v>
      </c>
      <c r="B1223" s="15">
        <f>inputs!$C$3-MAX(0,MIN((calculations!A1223-inputs!$B$8)*0.5,inputs!$C$3))+IF(AND(inputs!$B$23="YES",A1223&lt;=inputs!$B$25),inputs!$B$24,0)</f>
        <v>1520</v>
      </c>
      <c r="C1223" s="15">
        <f>MAX(0,MIN(A1223-B1223,inputs!$C$4)*inputs!$B$3)</f>
        <v>7540</v>
      </c>
      <c r="D1223" s="16">
        <f>MAX(0,(MIN(A1223,inputs!$C$5)-(inputs!$C$4+B1223))*inputs!$B$4)</f>
        <v>33152</v>
      </c>
      <c r="E1223" s="16">
        <f>MAX(0, (calculations!A1223-inputs!$C$5)*inputs!$B$5)</f>
        <v>0</v>
      </c>
      <c r="F1223" s="19">
        <f>MAX(0,inputs!$B$13*(MIN(calculations!A1223,inputs!$C$14)-inputs!$C$13))+MAX(0,inputs!$B$14*(calculations!A1223-inputs!$C$14))</f>
        <v>6431.85</v>
      </c>
      <c r="G1223" s="22">
        <f>MAX(MIN((calculations!A1223-inputs!$B$21)/10000,100%),0) * inputs!$B$18</f>
        <v>2636.4</v>
      </c>
      <c r="H1223" s="24">
        <f>MIN(inputs!$B$32,A1223)</f>
        <v>20000</v>
      </c>
      <c r="I1223" s="24">
        <f>inputs!$B$29*(1+inputs!$B$33)-MAX(0,inputs!$B$31*(H1223-inputs!$B$30))</f>
        <v>46486.999999999993</v>
      </c>
      <c r="J1223" s="19">
        <f>$H1223+(INT(COLUMN(J$1)/2) - 5) * ($A1223-$H1223)/9</f>
        <v>20000</v>
      </c>
      <c r="K1223" s="24">
        <f>MAX(0,I1223*(1+inputs!$B$33)-MAX(0,inputs!$B$31*(J1223-inputs!$B$30)))</f>
        <v>47184.304999999986</v>
      </c>
      <c r="L1223" s="19">
        <f>$H1223+(INT(COLUMN(L$1)/2) - 5) * ($A1223-$H1223)/9</f>
        <v>31344.444444444445</v>
      </c>
      <c r="M1223" s="24">
        <f>MAX(0,K1223*(1+inputs!$B$33)-MAX(0,inputs!$B$31*(L1223-inputs!$B$30)))</f>
        <v>46887.629574999977</v>
      </c>
      <c r="N1223" s="19">
        <f>$H1223+(INT(COLUMN(N$1)/2) - 5) * ($A1223-$H1223)/9</f>
        <v>42688.888888888891</v>
      </c>
      <c r="O1223" s="24">
        <f>MAX(0,M1223*(1+inputs!$B$33)-MAX(0,inputs!$B$31*(N1223-inputs!$B$30)))</f>
        <v>45565.504018624968</v>
      </c>
      <c r="P1223" s="19">
        <f>$H1223+(INT(COLUMN(P$1)/2) - 5) * ($A1223-$H1223)/9</f>
        <v>54033.333333333336</v>
      </c>
      <c r="Q1223" s="24">
        <f>MAX(0,O1223*(1+inputs!$B$33)-MAX(0,inputs!$B$31*(P1223-inputs!$B$30)))</f>
        <v>43202.546578904337</v>
      </c>
      <c r="R1223" s="19">
        <f>$H1223+(INT(COLUMN(R$1)/2) - 5) * ($A1223-$H1223)/9</f>
        <v>65377.777777777781</v>
      </c>
      <c r="S1223" s="24">
        <f>MAX(0,Q1223*(1+inputs!$B$33)-MAX(0,inputs!$B$31*(R1223-inputs!$B$30)))</f>
        <v>39783.144777587899</v>
      </c>
      <c r="T1223" s="19">
        <f>$H1223+(INT(COLUMN(T$1)/2) - 5) * ($A1223-$H1223)/9</f>
        <v>76722.222222222219</v>
      </c>
      <c r="U1223" s="24">
        <f>MAX(0,S1223*(1+inputs!$B$33)-MAX(0,inputs!$B$31*(T1223-inputs!$B$30)))</f>
        <v>35291.451949251714</v>
      </c>
      <c r="V1223" s="19">
        <f>$H1223+(INT(COLUMN(V$1)/2) - 5) * ($A1223-$H1223)/9</f>
        <v>88066.666666666672</v>
      </c>
      <c r="W1223" s="24">
        <f>MAX(0,U1223*(1+inputs!$B$33)-MAX(0,inputs!$B$31*(V1223-inputs!$B$30)))</f>
        <v>29711.38372849048</v>
      </c>
      <c r="X1223" s="19">
        <f>$H1223+(INT(COLUMN(X$1)/2) - 5) * ($A1223-$H1223)/9</f>
        <v>99411.111111111109</v>
      </c>
      <c r="Y1223" s="24">
        <f>MAX(0,W1223*(1+inputs!$B$33)-MAX(0,inputs!$B$31*(X1223-inputs!$B$30)))</f>
        <v>23026.614484417834</v>
      </c>
      <c r="Z1223" s="19">
        <f>IF(inputs!$B$27="YES",MAX(0,inputs!$B$31*(X1223-inputs!$B$30)),0)</f>
        <v>0</v>
      </c>
      <c r="AA1223" s="3">
        <f t="shared" si="81"/>
        <v>49760.25</v>
      </c>
      <c r="AB1223" s="1">
        <f t="shared" si="82"/>
        <v>0.62</v>
      </c>
      <c r="AC1223" s="8">
        <f t="shared" si="79"/>
        <v>72339.75</v>
      </c>
    </row>
    <row r="1224" spans="1:29" x14ac:dyDescent="0.2">
      <c r="A1224" s="11">
        <f t="shared" si="80"/>
        <v>122200</v>
      </c>
      <c r="B1224" s="15">
        <f>inputs!$C$3-MAX(0,MIN((calculations!A1224-inputs!$B$8)*0.5,inputs!$C$3))+IF(AND(inputs!$B$23="YES",A1224&lt;=inputs!$B$25),inputs!$B$24,0)</f>
        <v>1470</v>
      </c>
      <c r="C1224" s="15">
        <f>MAX(0,MIN(A1224-B1224,inputs!$C$4)*inputs!$B$3)</f>
        <v>7540</v>
      </c>
      <c r="D1224" s="16">
        <f>MAX(0,(MIN(A1224,inputs!$C$5)-(inputs!$C$4+B1224))*inputs!$B$4)</f>
        <v>33212</v>
      </c>
      <c r="E1224" s="16">
        <f>MAX(0, (calculations!A1224-inputs!$C$5)*inputs!$B$5)</f>
        <v>0</v>
      </c>
      <c r="F1224" s="19">
        <f>MAX(0,inputs!$B$13*(MIN(calculations!A1224,inputs!$C$14)-inputs!$C$13))+MAX(0,inputs!$B$14*(calculations!A1224-inputs!$C$14))</f>
        <v>6433.85</v>
      </c>
      <c r="G1224" s="22">
        <f>MAX(MIN((calculations!A1224-inputs!$B$21)/10000,100%),0) * inputs!$B$18</f>
        <v>2636.4</v>
      </c>
      <c r="H1224" s="24">
        <f>MIN(inputs!$B$32,A1224)</f>
        <v>20000</v>
      </c>
      <c r="I1224" s="24">
        <f>inputs!$B$29*(1+inputs!$B$33)-MAX(0,inputs!$B$31*(H1224-inputs!$B$30))</f>
        <v>46486.999999999993</v>
      </c>
      <c r="J1224" s="19">
        <f>$H1224+(INT(COLUMN(J$1)/2) - 5) * ($A1224-$H1224)/9</f>
        <v>20000</v>
      </c>
      <c r="K1224" s="24">
        <f>MAX(0,I1224*(1+inputs!$B$33)-MAX(0,inputs!$B$31*(J1224-inputs!$B$30)))</f>
        <v>47184.304999999986</v>
      </c>
      <c r="L1224" s="19">
        <f>$H1224+(INT(COLUMN(L$1)/2) - 5) * ($A1224-$H1224)/9</f>
        <v>31355.555555555555</v>
      </c>
      <c r="M1224" s="24">
        <f>MAX(0,K1224*(1+inputs!$B$33)-MAX(0,inputs!$B$31*(L1224-inputs!$B$30)))</f>
        <v>46886.629574999977</v>
      </c>
      <c r="N1224" s="19">
        <f>$H1224+(INT(COLUMN(N$1)/2) - 5) * ($A1224-$H1224)/9</f>
        <v>42711.111111111109</v>
      </c>
      <c r="O1224" s="24">
        <f>MAX(0,M1224*(1+inputs!$B$33)-MAX(0,inputs!$B$31*(N1224-inputs!$B$30)))</f>
        <v>45562.489018624969</v>
      </c>
      <c r="P1224" s="19">
        <f>$H1224+(INT(COLUMN(P$1)/2) - 5) * ($A1224-$H1224)/9</f>
        <v>54066.666666666664</v>
      </c>
      <c r="Q1224" s="24">
        <f>MAX(0,O1224*(1+inputs!$B$33)-MAX(0,inputs!$B$31*(P1224-inputs!$B$30)))</f>
        <v>43196.486353904336</v>
      </c>
      <c r="R1224" s="19">
        <f>$H1224+(INT(COLUMN(R$1)/2) - 5) * ($A1224-$H1224)/9</f>
        <v>65422.222222222219</v>
      </c>
      <c r="S1224" s="24">
        <f>MAX(0,Q1224*(1+inputs!$B$33)-MAX(0,inputs!$B$31*(R1224-inputs!$B$30)))</f>
        <v>39772.993649212898</v>
      </c>
      <c r="T1224" s="19">
        <f>$H1224+(INT(COLUMN(T$1)/2) - 5) * ($A1224-$H1224)/9</f>
        <v>76777.777777777781</v>
      </c>
      <c r="U1224" s="24">
        <f>MAX(0,S1224*(1+inputs!$B$33)-MAX(0,inputs!$B$31*(T1224-inputs!$B$30)))</f>
        <v>35276.148553951083</v>
      </c>
      <c r="V1224" s="19">
        <f>$H1224+(INT(COLUMN(V$1)/2) - 5) * ($A1224-$H1224)/9</f>
        <v>88133.333333333328</v>
      </c>
      <c r="W1224" s="24">
        <f>MAX(0,U1224*(1+inputs!$B$33)-MAX(0,inputs!$B$31*(V1224-inputs!$B$30)))</f>
        <v>29689.850782260346</v>
      </c>
      <c r="X1224" s="19">
        <f>$H1224+(INT(COLUMN(X$1)/2) - 5) * ($A1224-$H1224)/9</f>
        <v>99488.888888888891</v>
      </c>
      <c r="Y1224" s="24">
        <f>MAX(0,W1224*(1+inputs!$B$33)-MAX(0,inputs!$B$31*(X1224-inputs!$B$30)))</f>
        <v>22997.758543994249</v>
      </c>
      <c r="Z1224" s="19">
        <f>IF(inputs!$B$27="YES",MAX(0,inputs!$B$31*(X1224-inputs!$B$30)),0)</f>
        <v>0</v>
      </c>
      <c r="AA1224" s="3">
        <f t="shared" si="81"/>
        <v>49822.25</v>
      </c>
      <c r="AB1224" s="1">
        <f t="shared" si="82"/>
        <v>0.62</v>
      </c>
      <c r="AC1224" s="8">
        <f t="shared" si="79"/>
        <v>72377.75</v>
      </c>
    </row>
    <row r="1225" spans="1:29" x14ac:dyDescent="0.2">
      <c r="A1225" s="11">
        <f t="shared" si="80"/>
        <v>122300</v>
      </c>
      <c r="B1225" s="15">
        <f>inputs!$C$3-MAX(0,MIN((calculations!A1225-inputs!$B$8)*0.5,inputs!$C$3))+IF(AND(inputs!$B$23="YES",A1225&lt;=inputs!$B$25),inputs!$B$24,0)</f>
        <v>1420</v>
      </c>
      <c r="C1225" s="15">
        <f>MAX(0,MIN(A1225-B1225,inputs!$C$4)*inputs!$B$3)</f>
        <v>7540</v>
      </c>
      <c r="D1225" s="16">
        <f>MAX(0,(MIN(A1225,inputs!$C$5)-(inputs!$C$4+B1225))*inputs!$B$4)</f>
        <v>33272</v>
      </c>
      <c r="E1225" s="16">
        <f>MAX(0, (calculations!A1225-inputs!$C$5)*inputs!$B$5)</f>
        <v>0</v>
      </c>
      <c r="F1225" s="19">
        <f>MAX(0,inputs!$B$13*(MIN(calculations!A1225,inputs!$C$14)-inputs!$C$13))+MAX(0,inputs!$B$14*(calculations!A1225-inputs!$C$14))</f>
        <v>6435.85</v>
      </c>
      <c r="G1225" s="22">
        <f>MAX(MIN((calculations!A1225-inputs!$B$21)/10000,100%),0) * inputs!$B$18</f>
        <v>2636.4</v>
      </c>
      <c r="H1225" s="24">
        <f>MIN(inputs!$B$32,A1225)</f>
        <v>20000</v>
      </c>
      <c r="I1225" s="24">
        <f>inputs!$B$29*(1+inputs!$B$33)-MAX(0,inputs!$B$31*(H1225-inputs!$B$30))</f>
        <v>46486.999999999993</v>
      </c>
      <c r="J1225" s="19">
        <f>$H1225+(INT(COLUMN(J$1)/2) - 5) * ($A1225-$H1225)/9</f>
        <v>20000</v>
      </c>
      <c r="K1225" s="24">
        <f>MAX(0,I1225*(1+inputs!$B$33)-MAX(0,inputs!$B$31*(J1225-inputs!$B$30)))</f>
        <v>47184.304999999986</v>
      </c>
      <c r="L1225" s="19">
        <f>$H1225+(INT(COLUMN(L$1)/2) - 5) * ($A1225-$H1225)/9</f>
        <v>31366.666666666664</v>
      </c>
      <c r="M1225" s="24">
        <f>MAX(0,K1225*(1+inputs!$B$33)-MAX(0,inputs!$B$31*(L1225-inputs!$B$30)))</f>
        <v>46885.629574999977</v>
      </c>
      <c r="N1225" s="19">
        <f>$H1225+(INT(COLUMN(N$1)/2) - 5) * ($A1225-$H1225)/9</f>
        <v>42733.333333333328</v>
      </c>
      <c r="O1225" s="24">
        <f>MAX(0,M1225*(1+inputs!$B$33)-MAX(0,inputs!$B$31*(N1225-inputs!$B$30)))</f>
        <v>45559.474018624969</v>
      </c>
      <c r="P1225" s="19">
        <f>$H1225+(INT(COLUMN(P$1)/2) - 5) * ($A1225-$H1225)/9</f>
        <v>54100</v>
      </c>
      <c r="Q1225" s="24">
        <f>MAX(0,O1225*(1+inputs!$B$33)-MAX(0,inputs!$B$31*(P1225-inputs!$B$30)))</f>
        <v>43190.426128904335</v>
      </c>
      <c r="R1225" s="19">
        <f>$H1225+(INT(COLUMN(R$1)/2) - 5) * ($A1225-$H1225)/9</f>
        <v>65466.666666666664</v>
      </c>
      <c r="S1225" s="24">
        <f>MAX(0,Q1225*(1+inputs!$B$33)-MAX(0,inputs!$B$31*(R1225-inputs!$B$30)))</f>
        <v>39762.84252083789</v>
      </c>
      <c r="T1225" s="19">
        <f>$H1225+(INT(COLUMN(T$1)/2) - 5) * ($A1225-$H1225)/9</f>
        <v>76833.333333333343</v>
      </c>
      <c r="U1225" s="24">
        <f>MAX(0,S1225*(1+inputs!$B$33)-MAX(0,inputs!$B$31*(T1225-inputs!$B$30)))</f>
        <v>35260.845158650453</v>
      </c>
      <c r="V1225" s="19">
        <f>$H1225+(INT(COLUMN(V$1)/2) - 5) * ($A1225-$H1225)/9</f>
        <v>88200</v>
      </c>
      <c r="W1225" s="24">
        <f>MAX(0,U1225*(1+inputs!$B$33)-MAX(0,inputs!$B$31*(V1225-inputs!$B$30)))</f>
        <v>29668.317836030208</v>
      </c>
      <c r="X1225" s="19">
        <f>$H1225+(INT(COLUMN(X$1)/2) - 5) * ($A1225-$H1225)/9</f>
        <v>99566.666666666672</v>
      </c>
      <c r="Y1225" s="24">
        <f>MAX(0,W1225*(1+inputs!$B$33)-MAX(0,inputs!$B$31*(X1225-inputs!$B$30)))</f>
        <v>22968.902603570656</v>
      </c>
      <c r="Z1225" s="19">
        <f>IF(inputs!$B$27="YES",MAX(0,inputs!$B$31*(X1225-inputs!$B$30)),0)</f>
        <v>0</v>
      </c>
      <c r="AA1225" s="3">
        <f t="shared" si="81"/>
        <v>49884.25</v>
      </c>
      <c r="AB1225" s="1">
        <f t="shared" si="82"/>
        <v>0.62</v>
      </c>
      <c r="AC1225" s="8">
        <f t="shared" si="79"/>
        <v>72415.75</v>
      </c>
    </row>
    <row r="1226" spans="1:29" x14ac:dyDescent="0.2">
      <c r="A1226" s="11">
        <f t="shared" si="80"/>
        <v>122400</v>
      </c>
      <c r="B1226" s="15">
        <f>inputs!$C$3-MAX(0,MIN((calculations!A1226-inputs!$B$8)*0.5,inputs!$C$3))+IF(AND(inputs!$B$23="YES",A1226&lt;=inputs!$B$25),inputs!$B$24,0)</f>
        <v>1370</v>
      </c>
      <c r="C1226" s="15">
        <f>MAX(0,MIN(A1226-B1226,inputs!$C$4)*inputs!$B$3)</f>
        <v>7540</v>
      </c>
      <c r="D1226" s="16">
        <f>MAX(0,(MIN(A1226,inputs!$C$5)-(inputs!$C$4+B1226))*inputs!$B$4)</f>
        <v>33332</v>
      </c>
      <c r="E1226" s="16">
        <f>MAX(0, (calculations!A1226-inputs!$C$5)*inputs!$B$5)</f>
        <v>0</v>
      </c>
      <c r="F1226" s="19">
        <f>MAX(0,inputs!$B$13*(MIN(calculations!A1226,inputs!$C$14)-inputs!$C$13))+MAX(0,inputs!$B$14*(calculations!A1226-inputs!$C$14))</f>
        <v>6437.85</v>
      </c>
      <c r="G1226" s="22">
        <f>MAX(MIN((calculations!A1226-inputs!$B$21)/10000,100%),0) * inputs!$B$18</f>
        <v>2636.4</v>
      </c>
      <c r="H1226" s="24">
        <f>MIN(inputs!$B$32,A1226)</f>
        <v>20000</v>
      </c>
      <c r="I1226" s="24">
        <f>inputs!$B$29*(1+inputs!$B$33)-MAX(0,inputs!$B$31*(H1226-inputs!$B$30))</f>
        <v>46486.999999999993</v>
      </c>
      <c r="J1226" s="19">
        <f>$H1226+(INT(COLUMN(J$1)/2) - 5) * ($A1226-$H1226)/9</f>
        <v>20000</v>
      </c>
      <c r="K1226" s="24">
        <f>MAX(0,I1226*(1+inputs!$B$33)-MAX(0,inputs!$B$31*(J1226-inputs!$B$30)))</f>
        <v>47184.304999999986</v>
      </c>
      <c r="L1226" s="19">
        <f>$H1226+(INT(COLUMN(L$1)/2) - 5) * ($A1226-$H1226)/9</f>
        <v>31377.777777777777</v>
      </c>
      <c r="M1226" s="24">
        <f>MAX(0,K1226*(1+inputs!$B$33)-MAX(0,inputs!$B$31*(L1226-inputs!$B$30)))</f>
        <v>46884.629574999977</v>
      </c>
      <c r="N1226" s="19">
        <f>$H1226+(INT(COLUMN(N$1)/2) - 5) * ($A1226-$H1226)/9</f>
        <v>42755.555555555555</v>
      </c>
      <c r="O1226" s="24">
        <f>MAX(0,M1226*(1+inputs!$B$33)-MAX(0,inputs!$B$31*(N1226-inputs!$B$30)))</f>
        <v>45556.45901862497</v>
      </c>
      <c r="P1226" s="19">
        <f>$H1226+(INT(COLUMN(P$1)/2) - 5) * ($A1226-$H1226)/9</f>
        <v>54133.333333333336</v>
      </c>
      <c r="Q1226" s="24">
        <f>MAX(0,O1226*(1+inputs!$B$33)-MAX(0,inputs!$B$31*(P1226-inputs!$B$30)))</f>
        <v>43184.365903904334</v>
      </c>
      <c r="R1226" s="19">
        <f>$H1226+(INT(COLUMN(R$1)/2) - 5) * ($A1226-$H1226)/9</f>
        <v>65511.111111111109</v>
      </c>
      <c r="S1226" s="24">
        <f>MAX(0,Q1226*(1+inputs!$B$33)-MAX(0,inputs!$B$31*(R1226-inputs!$B$30)))</f>
        <v>39752.69139246289</v>
      </c>
      <c r="T1226" s="19">
        <f>$H1226+(INT(COLUMN(T$1)/2) - 5) * ($A1226-$H1226)/9</f>
        <v>76888.888888888891</v>
      </c>
      <c r="U1226" s="24">
        <f>MAX(0,S1226*(1+inputs!$B$33)-MAX(0,inputs!$B$31*(T1226-inputs!$B$30)))</f>
        <v>35245.541763349829</v>
      </c>
      <c r="V1226" s="19">
        <f>$H1226+(INT(COLUMN(V$1)/2) - 5) * ($A1226-$H1226)/9</f>
        <v>88266.666666666672</v>
      </c>
      <c r="W1226" s="24">
        <f>MAX(0,U1226*(1+inputs!$B$33)-MAX(0,inputs!$B$31*(V1226-inputs!$B$30)))</f>
        <v>29646.784889800074</v>
      </c>
      <c r="X1226" s="19">
        <f>$H1226+(INT(COLUMN(X$1)/2) - 5) * ($A1226-$H1226)/9</f>
        <v>99644.444444444438</v>
      </c>
      <c r="Y1226" s="24">
        <f>MAX(0,W1226*(1+inputs!$B$33)-MAX(0,inputs!$B$31*(X1226-inputs!$B$30)))</f>
        <v>22940.046663147074</v>
      </c>
      <c r="Z1226" s="19">
        <f>IF(inputs!$B$27="YES",MAX(0,inputs!$B$31*(X1226-inputs!$B$30)),0)</f>
        <v>0</v>
      </c>
      <c r="AA1226" s="3">
        <f t="shared" si="81"/>
        <v>49946.25</v>
      </c>
      <c r="AB1226" s="1">
        <f t="shared" si="82"/>
        <v>0.62</v>
      </c>
      <c r="AC1226" s="8">
        <f t="shared" si="79"/>
        <v>72453.75</v>
      </c>
    </row>
    <row r="1227" spans="1:29" x14ac:dyDescent="0.2">
      <c r="A1227" s="11">
        <f t="shared" si="80"/>
        <v>122500</v>
      </c>
      <c r="B1227" s="15">
        <f>inputs!$C$3-MAX(0,MIN((calculations!A1227-inputs!$B$8)*0.5,inputs!$C$3))+IF(AND(inputs!$B$23="YES",A1227&lt;=inputs!$B$25),inputs!$B$24,0)</f>
        <v>1320</v>
      </c>
      <c r="C1227" s="15">
        <f>MAX(0,MIN(A1227-B1227,inputs!$C$4)*inputs!$B$3)</f>
        <v>7540</v>
      </c>
      <c r="D1227" s="16">
        <f>MAX(0,(MIN(A1227,inputs!$C$5)-(inputs!$C$4+B1227))*inputs!$B$4)</f>
        <v>33392</v>
      </c>
      <c r="E1227" s="16">
        <f>MAX(0, (calculations!A1227-inputs!$C$5)*inputs!$B$5)</f>
        <v>0</v>
      </c>
      <c r="F1227" s="19">
        <f>MAX(0,inputs!$B$13*(MIN(calculations!A1227,inputs!$C$14)-inputs!$C$13))+MAX(0,inputs!$B$14*(calculations!A1227-inputs!$C$14))</f>
        <v>6439.85</v>
      </c>
      <c r="G1227" s="22">
        <f>MAX(MIN((calculations!A1227-inputs!$B$21)/10000,100%),0) * inputs!$B$18</f>
        <v>2636.4</v>
      </c>
      <c r="H1227" s="24">
        <f>MIN(inputs!$B$32,A1227)</f>
        <v>20000</v>
      </c>
      <c r="I1227" s="24">
        <f>inputs!$B$29*(1+inputs!$B$33)-MAX(0,inputs!$B$31*(H1227-inputs!$B$30))</f>
        <v>46486.999999999993</v>
      </c>
      <c r="J1227" s="19">
        <f>$H1227+(INT(COLUMN(J$1)/2) - 5) * ($A1227-$H1227)/9</f>
        <v>20000</v>
      </c>
      <c r="K1227" s="24">
        <f>MAX(0,I1227*(1+inputs!$B$33)-MAX(0,inputs!$B$31*(J1227-inputs!$B$30)))</f>
        <v>47184.304999999986</v>
      </c>
      <c r="L1227" s="19">
        <f>$H1227+(INT(COLUMN(L$1)/2) - 5) * ($A1227-$H1227)/9</f>
        <v>31388.888888888891</v>
      </c>
      <c r="M1227" s="24">
        <f>MAX(0,K1227*(1+inputs!$B$33)-MAX(0,inputs!$B$31*(L1227-inputs!$B$30)))</f>
        <v>46883.629574999977</v>
      </c>
      <c r="N1227" s="19">
        <f>$H1227+(INT(COLUMN(N$1)/2) - 5) * ($A1227-$H1227)/9</f>
        <v>42777.777777777781</v>
      </c>
      <c r="O1227" s="24">
        <f>MAX(0,M1227*(1+inputs!$B$33)-MAX(0,inputs!$B$31*(N1227-inputs!$B$30)))</f>
        <v>45553.44401862497</v>
      </c>
      <c r="P1227" s="19">
        <f>$H1227+(INT(COLUMN(P$1)/2) - 5) * ($A1227-$H1227)/9</f>
        <v>54166.666666666664</v>
      </c>
      <c r="Q1227" s="24">
        <f>MAX(0,O1227*(1+inputs!$B$33)-MAX(0,inputs!$B$31*(P1227-inputs!$B$30)))</f>
        <v>43178.30567890434</v>
      </c>
      <c r="R1227" s="19">
        <f>$H1227+(INT(COLUMN(R$1)/2) - 5) * ($A1227-$H1227)/9</f>
        <v>65555.555555555562</v>
      </c>
      <c r="S1227" s="24">
        <f>MAX(0,Q1227*(1+inputs!$B$33)-MAX(0,inputs!$B$31*(R1227-inputs!$B$30)))</f>
        <v>39742.540264087897</v>
      </c>
      <c r="T1227" s="19">
        <f>$H1227+(INT(COLUMN(T$1)/2) - 5) * ($A1227-$H1227)/9</f>
        <v>76944.444444444438</v>
      </c>
      <c r="U1227" s="24">
        <f>MAX(0,S1227*(1+inputs!$B$33)-MAX(0,inputs!$B$31*(T1227-inputs!$B$30)))</f>
        <v>35230.238368049206</v>
      </c>
      <c r="V1227" s="19">
        <f>$H1227+(INT(COLUMN(V$1)/2) - 5) * ($A1227-$H1227)/9</f>
        <v>88333.333333333328</v>
      </c>
      <c r="W1227" s="24">
        <f>MAX(0,U1227*(1+inputs!$B$33)-MAX(0,inputs!$B$31*(V1227-inputs!$B$30)))</f>
        <v>29625.25194356994</v>
      </c>
      <c r="X1227" s="19">
        <f>$H1227+(INT(COLUMN(X$1)/2) - 5) * ($A1227-$H1227)/9</f>
        <v>99722.222222222219</v>
      </c>
      <c r="Y1227" s="24">
        <f>MAX(0,W1227*(1+inputs!$B$33)-MAX(0,inputs!$B$31*(X1227-inputs!$B$30)))</f>
        <v>22911.190722723488</v>
      </c>
      <c r="Z1227" s="19">
        <f>IF(inputs!$B$27="YES",MAX(0,inputs!$B$31*(X1227-inputs!$B$30)),0)</f>
        <v>0</v>
      </c>
      <c r="AA1227" s="3">
        <f t="shared" si="81"/>
        <v>50008.25</v>
      </c>
      <c r="AB1227" s="1">
        <f t="shared" si="82"/>
        <v>0.62</v>
      </c>
      <c r="AC1227" s="8">
        <f t="shared" si="79"/>
        <v>72491.75</v>
      </c>
    </row>
    <row r="1228" spans="1:29" x14ac:dyDescent="0.2">
      <c r="A1228" s="11">
        <f t="shared" si="80"/>
        <v>122600</v>
      </c>
      <c r="B1228" s="15">
        <f>inputs!$C$3-MAX(0,MIN((calculations!A1228-inputs!$B$8)*0.5,inputs!$C$3))+IF(AND(inputs!$B$23="YES",A1228&lt;=inputs!$B$25),inputs!$B$24,0)</f>
        <v>1270</v>
      </c>
      <c r="C1228" s="15">
        <f>MAX(0,MIN(A1228-B1228,inputs!$C$4)*inputs!$B$3)</f>
        <v>7540</v>
      </c>
      <c r="D1228" s="16">
        <f>MAX(0,(MIN(A1228,inputs!$C$5)-(inputs!$C$4+B1228))*inputs!$B$4)</f>
        <v>33452</v>
      </c>
      <c r="E1228" s="16">
        <f>MAX(0, (calculations!A1228-inputs!$C$5)*inputs!$B$5)</f>
        <v>0</v>
      </c>
      <c r="F1228" s="19">
        <f>MAX(0,inputs!$B$13*(MIN(calculations!A1228,inputs!$C$14)-inputs!$C$13))+MAX(0,inputs!$B$14*(calculations!A1228-inputs!$C$14))</f>
        <v>6441.85</v>
      </c>
      <c r="G1228" s="22">
        <f>MAX(MIN((calculations!A1228-inputs!$B$21)/10000,100%),0) * inputs!$B$18</f>
        <v>2636.4</v>
      </c>
      <c r="H1228" s="24">
        <f>MIN(inputs!$B$32,A1228)</f>
        <v>20000</v>
      </c>
      <c r="I1228" s="24">
        <f>inputs!$B$29*(1+inputs!$B$33)-MAX(0,inputs!$B$31*(H1228-inputs!$B$30))</f>
        <v>46486.999999999993</v>
      </c>
      <c r="J1228" s="19">
        <f>$H1228+(INT(COLUMN(J$1)/2) - 5) * ($A1228-$H1228)/9</f>
        <v>20000</v>
      </c>
      <c r="K1228" s="24">
        <f>MAX(0,I1228*(1+inputs!$B$33)-MAX(0,inputs!$B$31*(J1228-inputs!$B$30)))</f>
        <v>47184.304999999986</v>
      </c>
      <c r="L1228" s="19">
        <f>$H1228+(INT(COLUMN(L$1)/2) - 5) * ($A1228-$H1228)/9</f>
        <v>31400</v>
      </c>
      <c r="M1228" s="24">
        <f>MAX(0,K1228*(1+inputs!$B$33)-MAX(0,inputs!$B$31*(L1228-inputs!$B$30)))</f>
        <v>46882.629574999977</v>
      </c>
      <c r="N1228" s="19">
        <f>$H1228+(INT(COLUMN(N$1)/2) - 5) * ($A1228-$H1228)/9</f>
        <v>42800</v>
      </c>
      <c r="O1228" s="24">
        <f>MAX(0,M1228*(1+inputs!$B$33)-MAX(0,inputs!$B$31*(N1228-inputs!$B$30)))</f>
        <v>45550.429018624971</v>
      </c>
      <c r="P1228" s="19">
        <f>$H1228+(INT(COLUMN(P$1)/2) - 5) * ($A1228-$H1228)/9</f>
        <v>54200</v>
      </c>
      <c r="Q1228" s="24">
        <f>MAX(0,O1228*(1+inputs!$B$33)-MAX(0,inputs!$B$31*(P1228-inputs!$B$30)))</f>
        <v>43172.245453904339</v>
      </c>
      <c r="R1228" s="19">
        <f>$H1228+(INT(COLUMN(R$1)/2) - 5) * ($A1228-$H1228)/9</f>
        <v>65600</v>
      </c>
      <c r="S1228" s="24">
        <f>MAX(0,Q1228*(1+inputs!$B$33)-MAX(0,inputs!$B$31*(R1228-inputs!$B$30)))</f>
        <v>39732.389135712896</v>
      </c>
      <c r="T1228" s="19">
        <f>$H1228+(INT(COLUMN(T$1)/2) - 5) * ($A1228-$H1228)/9</f>
        <v>77000</v>
      </c>
      <c r="U1228" s="24">
        <f>MAX(0,S1228*(1+inputs!$B$33)-MAX(0,inputs!$B$31*(T1228-inputs!$B$30)))</f>
        <v>35214.934972748582</v>
      </c>
      <c r="V1228" s="19">
        <f>$H1228+(INT(COLUMN(V$1)/2) - 5) * ($A1228-$H1228)/9</f>
        <v>88400</v>
      </c>
      <c r="W1228" s="24">
        <f>MAX(0,U1228*(1+inputs!$B$33)-MAX(0,inputs!$B$31*(V1228-inputs!$B$30)))</f>
        <v>29603.718997339809</v>
      </c>
      <c r="X1228" s="19">
        <f>$H1228+(INT(COLUMN(X$1)/2) - 5) * ($A1228-$H1228)/9</f>
        <v>99800</v>
      </c>
      <c r="Y1228" s="24">
        <f>MAX(0,W1228*(1+inputs!$B$33)-MAX(0,inputs!$B$31*(X1228-inputs!$B$30)))</f>
        <v>22882.334782299906</v>
      </c>
      <c r="Z1228" s="19">
        <f>IF(inputs!$B$27="YES",MAX(0,inputs!$B$31*(X1228-inputs!$B$30)),0)</f>
        <v>0</v>
      </c>
      <c r="AA1228" s="3">
        <f t="shared" si="81"/>
        <v>50070.25</v>
      </c>
      <c r="AB1228" s="1">
        <f t="shared" si="82"/>
        <v>0.62</v>
      </c>
      <c r="AC1228" s="8">
        <f t="shared" si="79"/>
        <v>72529.75</v>
      </c>
    </row>
    <row r="1229" spans="1:29" x14ac:dyDescent="0.2">
      <c r="A1229" s="11">
        <f t="shared" si="80"/>
        <v>122700</v>
      </c>
      <c r="B1229" s="15">
        <f>inputs!$C$3-MAX(0,MIN((calculations!A1229-inputs!$B$8)*0.5,inputs!$C$3))+IF(AND(inputs!$B$23="YES",A1229&lt;=inputs!$B$25),inputs!$B$24,0)</f>
        <v>1220</v>
      </c>
      <c r="C1229" s="15">
        <f>MAX(0,MIN(A1229-B1229,inputs!$C$4)*inputs!$B$3)</f>
        <v>7540</v>
      </c>
      <c r="D1229" s="16">
        <f>MAX(0,(MIN(A1229,inputs!$C$5)-(inputs!$C$4+B1229))*inputs!$B$4)</f>
        <v>33512</v>
      </c>
      <c r="E1229" s="16">
        <f>MAX(0, (calculations!A1229-inputs!$C$5)*inputs!$B$5)</f>
        <v>0</v>
      </c>
      <c r="F1229" s="19">
        <f>MAX(0,inputs!$B$13*(MIN(calculations!A1229,inputs!$C$14)-inputs!$C$13))+MAX(0,inputs!$B$14*(calculations!A1229-inputs!$C$14))</f>
        <v>6443.85</v>
      </c>
      <c r="G1229" s="22">
        <f>MAX(MIN((calculations!A1229-inputs!$B$21)/10000,100%),0) * inputs!$B$18</f>
        <v>2636.4</v>
      </c>
      <c r="H1229" s="24">
        <f>MIN(inputs!$B$32,A1229)</f>
        <v>20000</v>
      </c>
      <c r="I1229" s="24">
        <f>inputs!$B$29*(1+inputs!$B$33)-MAX(0,inputs!$B$31*(H1229-inputs!$B$30))</f>
        <v>46486.999999999993</v>
      </c>
      <c r="J1229" s="19">
        <f>$H1229+(INT(COLUMN(J$1)/2) - 5) * ($A1229-$H1229)/9</f>
        <v>20000</v>
      </c>
      <c r="K1229" s="24">
        <f>MAX(0,I1229*(1+inputs!$B$33)-MAX(0,inputs!$B$31*(J1229-inputs!$B$30)))</f>
        <v>47184.304999999986</v>
      </c>
      <c r="L1229" s="19">
        <f>$H1229+(INT(COLUMN(L$1)/2) - 5) * ($A1229-$H1229)/9</f>
        <v>31411.111111111109</v>
      </c>
      <c r="M1229" s="24">
        <f>MAX(0,K1229*(1+inputs!$B$33)-MAX(0,inputs!$B$31*(L1229-inputs!$B$30)))</f>
        <v>46881.629574999977</v>
      </c>
      <c r="N1229" s="19">
        <f>$H1229+(INT(COLUMN(N$1)/2) - 5) * ($A1229-$H1229)/9</f>
        <v>42822.222222222219</v>
      </c>
      <c r="O1229" s="24">
        <f>MAX(0,M1229*(1+inputs!$B$33)-MAX(0,inputs!$B$31*(N1229-inputs!$B$30)))</f>
        <v>45547.414018624972</v>
      </c>
      <c r="P1229" s="19">
        <f>$H1229+(INT(COLUMN(P$1)/2) - 5) * ($A1229-$H1229)/9</f>
        <v>54233.333333333336</v>
      </c>
      <c r="Q1229" s="24">
        <f>MAX(0,O1229*(1+inputs!$B$33)-MAX(0,inputs!$B$31*(P1229-inputs!$B$30)))</f>
        <v>43166.185228904338</v>
      </c>
      <c r="R1229" s="19">
        <f>$H1229+(INT(COLUMN(R$1)/2) - 5) * ($A1229-$H1229)/9</f>
        <v>65644.444444444438</v>
      </c>
      <c r="S1229" s="24">
        <f>MAX(0,Q1229*(1+inputs!$B$33)-MAX(0,inputs!$B$31*(R1229-inputs!$B$30)))</f>
        <v>39722.238007337895</v>
      </c>
      <c r="T1229" s="19">
        <f>$H1229+(INT(COLUMN(T$1)/2) - 5) * ($A1229-$H1229)/9</f>
        <v>77055.555555555562</v>
      </c>
      <c r="U1229" s="24">
        <f>MAX(0,S1229*(1+inputs!$B$33)-MAX(0,inputs!$B$31*(T1229-inputs!$B$30)))</f>
        <v>35199.631577447959</v>
      </c>
      <c r="V1229" s="19">
        <f>$H1229+(INT(COLUMN(V$1)/2) - 5) * ($A1229-$H1229)/9</f>
        <v>88466.666666666672</v>
      </c>
      <c r="W1229" s="24">
        <f>MAX(0,U1229*(1+inputs!$B$33)-MAX(0,inputs!$B$31*(V1229-inputs!$B$30)))</f>
        <v>29582.186051109675</v>
      </c>
      <c r="X1229" s="19">
        <f>$H1229+(INT(COLUMN(X$1)/2) - 5) * ($A1229-$H1229)/9</f>
        <v>99877.777777777781</v>
      </c>
      <c r="Y1229" s="24">
        <f>MAX(0,W1229*(1+inputs!$B$33)-MAX(0,inputs!$B$31*(X1229-inputs!$B$30)))</f>
        <v>22853.47884187632</v>
      </c>
      <c r="Z1229" s="19">
        <f>IF(inputs!$B$27="YES",MAX(0,inputs!$B$31*(X1229-inputs!$B$30)),0)</f>
        <v>0</v>
      </c>
      <c r="AA1229" s="3">
        <f t="shared" si="81"/>
        <v>50132.25</v>
      </c>
      <c r="AB1229" s="1">
        <f t="shared" si="82"/>
        <v>0.62</v>
      </c>
      <c r="AC1229" s="8">
        <f t="shared" si="79"/>
        <v>72567.75</v>
      </c>
    </row>
    <row r="1230" spans="1:29" x14ac:dyDescent="0.2">
      <c r="A1230" s="11">
        <f t="shared" si="80"/>
        <v>122800</v>
      </c>
      <c r="B1230" s="15">
        <f>inputs!$C$3-MAX(0,MIN((calculations!A1230-inputs!$B$8)*0.5,inputs!$C$3))+IF(AND(inputs!$B$23="YES",A1230&lt;=inputs!$B$25),inputs!$B$24,0)</f>
        <v>1170</v>
      </c>
      <c r="C1230" s="15">
        <f>MAX(0,MIN(A1230-B1230,inputs!$C$4)*inputs!$B$3)</f>
        <v>7540</v>
      </c>
      <c r="D1230" s="16">
        <f>MAX(0,(MIN(A1230,inputs!$C$5)-(inputs!$C$4+B1230))*inputs!$B$4)</f>
        <v>33572</v>
      </c>
      <c r="E1230" s="16">
        <f>MAX(0, (calculations!A1230-inputs!$C$5)*inputs!$B$5)</f>
        <v>0</v>
      </c>
      <c r="F1230" s="19">
        <f>MAX(0,inputs!$B$13*(MIN(calculations!A1230,inputs!$C$14)-inputs!$C$13))+MAX(0,inputs!$B$14*(calculations!A1230-inputs!$C$14))</f>
        <v>6445.85</v>
      </c>
      <c r="G1230" s="22">
        <f>MAX(MIN((calculations!A1230-inputs!$B$21)/10000,100%),0) * inputs!$B$18</f>
        <v>2636.4</v>
      </c>
      <c r="H1230" s="24">
        <f>MIN(inputs!$B$32,A1230)</f>
        <v>20000</v>
      </c>
      <c r="I1230" s="24">
        <f>inputs!$B$29*(1+inputs!$B$33)-MAX(0,inputs!$B$31*(H1230-inputs!$B$30))</f>
        <v>46486.999999999993</v>
      </c>
      <c r="J1230" s="19">
        <f>$H1230+(INT(COLUMN(J$1)/2) - 5) * ($A1230-$H1230)/9</f>
        <v>20000</v>
      </c>
      <c r="K1230" s="24">
        <f>MAX(0,I1230*(1+inputs!$B$33)-MAX(0,inputs!$B$31*(J1230-inputs!$B$30)))</f>
        <v>47184.304999999986</v>
      </c>
      <c r="L1230" s="19">
        <f>$H1230+(INT(COLUMN(L$1)/2) - 5) * ($A1230-$H1230)/9</f>
        <v>31422.222222222223</v>
      </c>
      <c r="M1230" s="24">
        <f>MAX(0,K1230*(1+inputs!$B$33)-MAX(0,inputs!$B$31*(L1230-inputs!$B$30)))</f>
        <v>46880.629574999977</v>
      </c>
      <c r="N1230" s="19">
        <f>$H1230+(INT(COLUMN(N$1)/2) - 5) * ($A1230-$H1230)/9</f>
        <v>42844.444444444445</v>
      </c>
      <c r="O1230" s="24">
        <f>MAX(0,M1230*(1+inputs!$B$33)-MAX(0,inputs!$B$31*(N1230-inputs!$B$30)))</f>
        <v>45544.399018624972</v>
      </c>
      <c r="P1230" s="19">
        <f>$H1230+(INT(COLUMN(P$1)/2) - 5) * ($A1230-$H1230)/9</f>
        <v>54266.666666666664</v>
      </c>
      <c r="Q1230" s="24">
        <f>MAX(0,O1230*(1+inputs!$B$33)-MAX(0,inputs!$B$31*(P1230-inputs!$B$30)))</f>
        <v>43160.125003904337</v>
      </c>
      <c r="R1230" s="19">
        <f>$H1230+(INT(COLUMN(R$1)/2) - 5) * ($A1230-$H1230)/9</f>
        <v>65688.888888888891</v>
      </c>
      <c r="S1230" s="24">
        <f>MAX(0,Q1230*(1+inputs!$B$33)-MAX(0,inputs!$B$31*(R1230-inputs!$B$30)))</f>
        <v>39712.086878962895</v>
      </c>
      <c r="T1230" s="19">
        <f>$H1230+(INT(COLUMN(T$1)/2) - 5) * ($A1230-$H1230)/9</f>
        <v>77111.111111111109</v>
      </c>
      <c r="U1230" s="24">
        <f>MAX(0,S1230*(1+inputs!$B$33)-MAX(0,inputs!$B$31*(T1230-inputs!$B$30)))</f>
        <v>35184.328182147336</v>
      </c>
      <c r="V1230" s="19">
        <f>$H1230+(INT(COLUMN(V$1)/2) - 5) * ($A1230-$H1230)/9</f>
        <v>88533.333333333328</v>
      </c>
      <c r="W1230" s="24">
        <f>MAX(0,U1230*(1+inputs!$B$33)-MAX(0,inputs!$B$31*(V1230-inputs!$B$30)))</f>
        <v>29560.65310487954</v>
      </c>
      <c r="X1230" s="19">
        <f>$H1230+(INT(COLUMN(X$1)/2) - 5) * ($A1230-$H1230)/9</f>
        <v>99955.555555555562</v>
      </c>
      <c r="Y1230" s="24">
        <f>MAX(0,W1230*(1+inputs!$B$33)-MAX(0,inputs!$B$31*(X1230-inputs!$B$30)))</f>
        <v>22824.622901452727</v>
      </c>
      <c r="Z1230" s="19">
        <f>IF(inputs!$B$27="YES",MAX(0,inputs!$B$31*(X1230-inputs!$B$30)),0)</f>
        <v>0</v>
      </c>
      <c r="AA1230" s="3">
        <f t="shared" si="81"/>
        <v>50194.25</v>
      </c>
      <c r="AB1230" s="1">
        <f t="shared" si="82"/>
        <v>0.62</v>
      </c>
      <c r="AC1230" s="8">
        <f t="shared" si="79"/>
        <v>72605.75</v>
      </c>
    </row>
    <row r="1231" spans="1:29" x14ac:dyDescent="0.2">
      <c r="A1231" s="11">
        <f t="shared" si="80"/>
        <v>122900</v>
      </c>
      <c r="B1231" s="15">
        <f>inputs!$C$3-MAX(0,MIN((calculations!A1231-inputs!$B$8)*0.5,inputs!$C$3))+IF(AND(inputs!$B$23="YES",A1231&lt;=inputs!$B$25),inputs!$B$24,0)</f>
        <v>1120</v>
      </c>
      <c r="C1231" s="15">
        <f>MAX(0,MIN(A1231-B1231,inputs!$C$4)*inputs!$B$3)</f>
        <v>7540</v>
      </c>
      <c r="D1231" s="16">
        <f>MAX(0,(MIN(A1231,inputs!$C$5)-(inputs!$C$4+B1231))*inputs!$B$4)</f>
        <v>33632</v>
      </c>
      <c r="E1231" s="16">
        <f>MAX(0, (calculations!A1231-inputs!$C$5)*inputs!$B$5)</f>
        <v>0</v>
      </c>
      <c r="F1231" s="19">
        <f>MAX(0,inputs!$B$13*(MIN(calculations!A1231,inputs!$C$14)-inputs!$C$13))+MAX(0,inputs!$B$14*(calculations!A1231-inputs!$C$14))</f>
        <v>6447.85</v>
      </c>
      <c r="G1231" s="22">
        <f>MAX(MIN((calculations!A1231-inputs!$B$21)/10000,100%),0) * inputs!$B$18</f>
        <v>2636.4</v>
      </c>
      <c r="H1231" s="24">
        <f>MIN(inputs!$B$32,A1231)</f>
        <v>20000</v>
      </c>
      <c r="I1231" s="24">
        <f>inputs!$B$29*(1+inputs!$B$33)-MAX(0,inputs!$B$31*(H1231-inputs!$B$30))</f>
        <v>46486.999999999993</v>
      </c>
      <c r="J1231" s="19">
        <f>$H1231+(INT(COLUMN(J$1)/2) - 5) * ($A1231-$H1231)/9</f>
        <v>20000</v>
      </c>
      <c r="K1231" s="24">
        <f>MAX(0,I1231*(1+inputs!$B$33)-MAX(0,inputs!$B$31*(J1231-inputs!$B$30)))</f>
        <v>47184.304999999986</v>
      </c>
      <c r="L1231" s="19">
        <f>$H1231+(INT(COLUMN(L$1)/2) - 5) * ($A1231-$H1231)/9</f>
        <v>31433.333333333336</v>
      </c>
      <c r="M1231" s="24">
        <f>MAX(0,K1231*(1+inputs!$B$33)-MAX(0,inputs!$B$31*(L1231-inputs!$B$30)))</f>
        <v>46879.629574999977</v>
      </c>
      <c r="N1231" s="19">
        <f>$H1231+(INT(COLUMN(N$1)/2) - 5) * ($A1231-$H1231)/9</f>
        <v>42866.666666666672</v>
      </c>
      <c r="O1231" s="24">
        <f>MAX(0,M1231*(1+inputs!$B$33)-MAX(0,inputs!$B$31*(N1231-inputs!$B$30)))</f>
        <v>45541.384018624973</v>
      </c>
      <c r="P1231" s="19">
        <f>$H1231+(INT(COLUMN(P$1)/2) - 5) * ($A1231-$H1231)/9</f>
        <v>54300</v>
      </c>
      <c r="Q1231" s="24">
        <f>MAX(0,O1231*(1+inputs!$B$33)-MAX(0,inputs!$B$31*(P1231-inputs!$B$30)))</f>
        <v>43154.064778904343</v>
      </c>
      <c r="R1231" s="19">
        <f>$H1231+(INT(COLUMN(R$1)/2) - 5) * ($A1231-$H1231)/9</f>
        <v>65733.333333333343</v>
      </c>
      <c r="S1231" s="24">
        <f>MAX(0,Q1231*(1+inputs!$B$33)-MAX(0,inputs!$B$31*(R1231-inputs!$B$30)))</f>
        <v>39701.935750587902</v>
      </c>
      <c r="T1231" s="19">
        <f>$H1231+(INT(COLUMN(T$1)/2) - 5) * ($A1231-$H1231)/9</f>
        <v>77166.666666666657</v>
      </c>
      <c r="U1231" s="24">
        <f>MAX(0,S1231*(1+inputs!$B$33)-MAX(0,inputs!$B$31*(T1231-inputs!$B$30)))</f>
        <v>35169.024786846712</v>
      </c>
      <c r="V1231" s="19">
        <f>$H1231+(INT(COLUMN(V$1)/2) - 5) * ($A1231-$H1231)/9</f>
        <v>88600</v>
      </c>
      <c r="W1231" s="24">
        <f>MAX(0,U1231*(1+inputs!$B$33)-MAX(0,inputs!$B$31*(V1231-inputs!$B$30)))</f>
        <v>29539.12015864941</v>
      </c>
      <c r="X1231" s="19">
        <f>$H1231+(INT(COLUMN(X$1)/2) - 5) * ($A1231-$H1231)/9</f>
        <v>100033.33333333333</v>
      </c>
      <c r="Y1231" s="24">
        <f>MAX(0,W1231*(1+inputs!$B$33)-MAX(0,inputs!$B$31*(X1231-inputs!$B$30)))</f>
        <v>22795.766961029149</v>
      </c>
      <c r="Z1231" s="19">
        <f>IF(inputs!$B$27="YES",MAX(0,inputs!$B$31*(X1231-inputs!$B$30)),0)</f>
        <v>0</v>
      </c>
      <c r="AA1231" s="3">
        <f t="shared" si="81"/>
        <v>50256.25</v>
      </c>
      <c r="AB1231" s="1">
        <f t="shared" si="82"/>
        <v>0.62</v>
      </c>
      <c r="AC1231" s="8">
        <f t="shared" si="79"/>
        <v>72643.75</v>
      </c>
    </row>
    <row r="1232" spans="1:29" x14ac:dyDescent="0.2">
      <c r="A1232" s="11">
        <f t="shared" si="80"/>
        <v>123000</v>
      </c>
      <c r="B1232" s="15">
        <f>inputs!$C$3-MAX(0,MIN((calculations!A1232-inputs!$B$8)*0.5,inputs!$C$3))+IF(AND(inputs!$B$23="YES",A1232&lt;=inputs!$B$25),inputs!$B$24,0)</f>
        <v>1070</v>
      </c>
      <c r="C1232" s="15">
        <f>MAX(0,MIN(A1232-B1232,inputs!$C$4)*inputs!$B$3)</f>
        <v>7540</v>
      </c>
      <c r="D1232" s="16">
        <f>MAX(0,(MIN(A1232,inputs!$C$5)-(inputs!$C$4+B1232))*inputs!$B$4)</f>
        <v>33692</v>
      </c>
      <c r="E1232" s="16">
        <f>MAX(0, (calculations!A1232-inputs!$C$5)*inputs!$B$5)</f>
        <v>0</v>
      </c>
      <c r="F1232" s="19">
        <f>MAX(0,inputs!$B$13*(MIN(calculations!A1232,inputs!$C$14)-inputs!$C$13))+MAX(0,inputs!$B$14*(calculations!A1232-inputs!$C$14))</f>
        <v>6449.85</v>
      </c>
      <c r="G1232" s="22">
        <f>MAX(MIN((calculations!A1232-inputs!$B$21)/10000,100%),0) * inputs!$B$18</f>
        <v>2636.4</v>
      </c>
      <c r="H1232" s="24">
        <f>MIN(inputs!$B$32,A1232)</f>
        <v>20000</v>
      </c>
      <c r="I1232" s="24">
        <f>inputs!$B$29*(1+inputs!$B$33)-MAX(0,inputs!$B$31*(H1232-inputs!$B$30))</f>
        <v>46486.999999999993</v>
      </c>
      <c r="J1232" s="19">
        <f>$H1232+(INT(COLUMN(J$1)/2) - 5) * ($A1232-$H1232)/9</f>
        <v>20000</v>
      </c>
      <c r="K1232" s="24">
        <f>MAX(0,I1232*(1+inputs!$B$33)-MAX(0,inputs!$B$31*(J1232-inputs!$B$30)))</f>
        <v>47184.304999999986</v>
      </c>
      <c r="L1232" s="19">
        <f>$H1232+(INT(COLUMN(L$1)/2) - 5) * ($A1232-$H1232)/9</f>
        <v>31444.444444444445</v>
      </c>
      <c r="M1232" s="24">
        <f>MAX(0,K1232*(1+inputs!$B$33)-MAX(0,inputs!$B$31*(L1232-inputs!$B$30)))</f>
        <v>46878.629574999977</v>
      </c>
      <c r="N1232" s="19">
        <f>$H1232+(INT(COLUMN(N$1)/2) - 5) * ($A1232-$H1232)/9</f>
        <v>42888.888888888891</v>
      </c>
      <c r="O1232" s="24">
        <f>MAX(0,M1232*(1+inputs!$B$33)-MAX(0,inputs!$B$31*(N1232-inputs!$B$30)))</f>
        <v>45538.369018624973</v>
      </c>
      <c r="P1232" s="19">
        <f>$H1232+(INT(COLUMN(P$1)/2) - 5) * ($A1232-$H1232)/9</f>
        <v>54333.333333333336</v>
      </c>
      <c r="Q1232" s="24">
        <f>MAX(0,O1232*(1+inputs!$B$33)-MAX(0,inputs!$B$31*(P1232-inputs!$B$30)))</f>
        <v>43148.004553904342</v>
      </c>
      <c r="R1232" s="19">
        <f>$H1232+(INT(COLUMN(R$1)/2) - 5) * ($A1232-$H1232)/9</f>
        <v>65777.777777777781</v>
      </c>
      <c r="S1232" s="24">
        <f>MAX(0,Q1232*(1+inputs!$B$33)-MAX(0,inputs!$B$31*(R1232-inputs!$B$30)))</f>
        <v>39691.784622212901</v>
      </c>
      <c r="T1232" s="19">
        <f>$H1232+(INT(COLUMN(T$1)/2) - 5) * ($A1232-$H1232)/9</f>
        <v>77222.222222222219</v>
      </c>
      <c r="U1232" s="24">
        <f>MAX(0,S1232*(1+inputs!$B$33)-MAX(0,inputs!$B$31*(T1232-inputs!$B$30)))</f>
        <v>35153.721391546089</v>
      </c>
      <c r="V1232" s="19">
        <f>$H1232+(INT(COLUMN(V$1)/2) - 5) * ($A1232-$H1232)/9</f>
        <v>88666.666666666672</v>
      </c>
      <c r="W1232" s="24">
        <f>MAX(0,U1232*(1+inputs!$B$33)-MAX(0,inputs!$B$31*(V1232-inputs!$B$30)))</f>
        <v>29517.587212419276</v>
      </c>
      <c r="X1232" s="19">
        <f>$H1232+(INT(COLUMN(X$1)/2) - 5) * ($A1232-$H1232)/9</f>
        <v>100111.11111111111</v>
      </c>
      <c r="Y1232" s="24">
        <f>MAX(0,W1232*(1+inputs!$B$33)-MAX(0,inputs!$B$31*(X1232-inputs!$B$30)))</f>
        <v>22766.911020605563</v>
      </c>
      <c r="Z1232" s="19">
        <f>IF(inputs!$B$27="YES",MAX(0,inputs!$B$31*(X1232-inputs!$B$30)),0)</f>
        <v>0</v>
      </c>
      <c r="AA1232" s="3">
        <f t="shared" si="81"/>
        <v>50318.25</v>
      </c>
      <c r="AB1232" s="1">
        <f t="shared" si="82"/>
        <v>0.62</v>
      </c>
      <c r="AC1232" s="8">
        <f t="shared" si="79"/>
        <v>72681.75</v>
      </c>
    </row>
    <row r="1233" spans="1:29" x14ac:dyDescent="0.2">
      <c r="A1233" s="11">
        <f t="shared" si="80"/>
        <v>123100</v>
      </c>
      <c r="B1233" s="15">
        <f>inputs!$C$3-MAX(0,MIN((calculations!A1233-inputs!$B$8)*0.5,inputs!$C$3))+IF(AND(inputs!$B$23="YES",A1233&lt;=inputs!$B$25),inputs!$B$24,0)</f>
        <v>1020</v>
      </c>
      <c r="C1233" s="15">
        <f>MAX(0,MIN(A1233-B1233,inputs!$C$4)*inputs!$B$3)</f>
        <v>7540</v>
      </c>
      <c r="D1233" s="16">
        <f>MAX(0,(MIN(A1233,inputs!$C$5)-(inputs!$C$4+B1233))*inputs!$B$4)</f>
        <v>33752</v>
      </c>
      <c r="E1233" s="16">
        <f>MAX(0, (calculations!A1233-inputs!$C$5)*inputs!$B$5)</f>
        <v>0</v>
      </c>
      <c r="F1233" s="19">
        <f>MAX(0,inputs!$B$13*(MIN(calculations!A1233,inputs!$C$14)-inputs!$C$13))+MAX(0,inputs!$B$14*(calculations!A1233-inputs!$C$14))</f>
        <v>6451.85</v>
      </c>
      <c r="G1233" s="22">
        <f>MAX(MIN((calculations!A1233-inputs!$B$21)/10000,100%),0) * inputs!$B$18</f>
        <v>2636.4</v>
      </c>
      <c r="H1233" s="24">
        <f>MIN(inputs!$B$32,A1233)</f>
        <v>20000</v>
      </c>
      <c r="I1233" s="24">
        <f>inputs!$B$29*(1+inputs!$B$33)-MAX(0,inputs!$B$31*(H1233-inputs!$B$30))</f>
        <v>46486.999999999993</v>
      </c>
      <c r="J1233" s="19">
        <f>$H1233+(INT(COLUMN(J$1)/2) - 5) * ($A1233-$H1233)/9</f>
        <v>20000</v>
      </c>
      <c r="K1233" s="24">
        <f>MAX(0,I1233*(1+inputs!$B$33)-MAX(0,inputs!$B$31*(J1233-inputs!$B$30)))</f>
        <v>47184.304999999986</v>
      </c>
      <c r="L1233" s="19">
        <f>$H1233+(INT(COLUMN(L$1)/2) - 5) * ($A1233-$H1233)/9</f>
        <v>31455.555555555555</v>
      </c>
      <c r="M1233" s="24">
        <f>MAX(0,K1233*(1+inputs!$B$33)-MAX(0,inputs!$B$31*(L1233-inputs!$B$30)))</f>
        <v>46877.629574999977</v>
      </c>
      <c r="N1233" s="19">
        <f>$H1233+(INT(COLUMN(N$1)/2) - 5) * ($A1233-$H1233)/9</f>
        <v>42911.111111111109</v>
      </c>
      <c r="O1233" s="24">
        <f>MAX(0,M1233*(1+inputs!$B$33)-MAX(0,inputs!$B$31*(N1233-inputs!$B$30)))</f>
        <v>45535.354018624967</v>
      </c>
      <c r="P1233" s="19">
        <f>$H1233+(INT(COLUMN(P$1)/2) - 5) * ($A1233-$H1233)/9</f>
        <v>54366.666666666664</v>
      </c>
      <c r="Q1233" s="24">
        <f>MAX(0,O1233*(1+inputs!$B$33)-MAX(0,inputs!$B$31*(P1233-inputs!$B$30)))</f>
        <v>43141.944328904334</v>
      </c>
      <c r="R1233" s="19">
        <f>$H1233+(INT(COLUMN(R$1)/2) - 5) * ($A1233-$H1233)/9</f>
        <v>65822.222222222219</v>
      </c>
      <c r="S1233" s="24">
        <f>MAX(0,Q1233*(1+inputs!$B$33)-MAX(0,inputs!$B$31*(R1233-inputs!$B$30)))</f>
        <v>39681.633493837893</v>
      </c>
      <c r="T1233" s="19">
        <f>$H1233+(INT(COLUMN(T$1)/2) - 5) * ($A1233-$H1233)/9</f>
        <v>77277.777777777781</v>
      </c>
      <c r="U1233" s="24">
        <f>MAX(0,S1233*(1+inputs!$B$33)-MAX(0,inputs!$B$31*(T1233-inputs!$B$30)))</f>
        <v>35138.417996245458</v>
      </c>
      <c r="V1233" s="19">
        <f>$H1233+(INT(COLUMN(V$1)/2) - 5) * ($A1233-$H1233)/9</f>
        <v>88733.333333333328</v>
      </c>
      <c r="W1233" s="24">
        <f>MAX(0,U1233*(1+inputs!$B$33)-MAX(0,inputs!$B$31*(V1233-inputs!$B$30)))</f>
        <v>29496.054266189141</v>
      </c>
      <c r="X1233" s="19">
        <f>$H1233+(INT(COLUMN(X$1)/2) - 5) * ($A1233-$H1233)/9</f>
        <v>100188.88888888889</v>
      </c>
      <c r="Y1233" s="24">
        <f>MAX(0,W1233*(1+inputs!$B$33)-MAX(0,inputs!$B$31*(X1233-inputs!$B$30)))</f>
        <v>22738.055080181977</v>
      </c>
      <c r="Z1233" s="19">
        <f>IF(inputs!$B$27="YES",MAX(0,inputs!$B$31*(X1233-inputs!$B$30)),0)</f>
        <v>0</v>
      </c>
      <c r="AA1233" s="3">
        <f t="shared" si="81"/>
        <v>50380.25</v>
      </c>
      <c r="AB1233" s="1">
        <f t="shared" si="82"/>
        <v>0.62</v>
      </c>
      <c r="AC1233" s="8">
        <f t="shared" si="79"/>
        <v>72719.75</v>
      </c>
    </row>
    <row r="1234" spans="1:29" x14ac:dyDescent="0.2">
      <c r="A1234" s="11">
        <f t="shared" si="80"/>
        <v>123200</v>
      </c>
      <c r="B1234" s="15">
        <f>inputs!$C$3-MAX(0,MIN((calculations!A1234-inputs!$B$8)*0.5,inputs!$C$3))+IF(AND(inputs!$B$23="YES",A1234&lt;=inputs!$B$25),inputs!$B$24,0)</f>
        <v>970</v>
      </c>
      <c r="C1234" s="15">
        <f>MAX(0,MIN(A1234-B1234,inputs!$C$4)*inputs!$B$3)</f>
        <v>7540</v>
      </c>
      <c r="D1234" s="16">
        <f>MAX(0,(MIN(A1234,inputs!$C$5)-(inputs!$C$4+B1234))*inputs!$B$4)</f>
        <v>33812</v>
      </c>
      <c r="E1234" s="16">
        <f>MAX(0, (calculations!A1234-inputs!$C$5)*inputs!$B$5)</f>
        <v>0</v>
      </c>
      <c r="F1234" s="19">
        <f>MAX(0,inputs!$B$13*(MIN(calculations!A1234,inputs!$C$14)-inputs!$C$13))+MAX(0,inputs!$B$14*(calculations!A1234-inputs!$C$14))</f>
        <v>6453.85</v>
      </c>
      <c r="G1234" s="22">
        <f>MAX(MIN((calculations!A1234-inputs!$B$21)/10000,100%),0) * inputs!$B$18</f>
        <v>2636.4</v>
      </c>
      <c r="H1234" s="24">
        <f>MIN(inputs!$B$32,A1234)</f>
        <v>20000</v>
      </c>
      <c r="I1234" s="24">
        <f>inputs!$B$29*(1+inputs!$B$33)-MAX(0,inputs!$B$31*(H1234-inputs!$B$30))</f>
        <v>46486.999999999993</v>
      </c>
      <c r="J1234" s="19">
        <f>$H1234+(INT(COLUMN(J$1)/2) - 5) * ($A1234-$H1234)/9</f>
        <v>20000</v>
      </c>
      <c r="K1234" s="24">
        <f>MAX(0,I1234*(1+inputs!$B$33)-MAX(0,inputs!$B$31*(J1234-inputs!$B$30)))</f>
        <v>47184.304999999986</v>
      </c>
      <c r="L1234" s="19">
        <f>$H1234+(INT(COLUMN(L$1)/2) - 5) * ($A1234-$H1234)/9</f>
        <v>31466.666666666664</v>
      </c>
      <c r="M1234" s="24">
        <f>MAX(0,K1234*(1+inputs!$B$33)-MAX(0,inputs!$B$31*(L1234-inputs!$B$30)))</f>
        <v>46876.629574999977</v>
      </c>
      <c r="N1234" s="19">
        <f>$H1234+(INT(COLUMN(N$1)/2) - 5) * ($A1234-$H1234)/9</f>
        <v>42933.333333333328</v>
      </c>
      <c r="O1234" s="24">
        <f>MAX(0,M1234*(1+inputs!$B$33)-MAX(0,inputs!$B$31*(N1234-inputs!$B$30)))</f>
        <v>45532.339018624967</v>
      </c>
      <c r="P1234" s="19">
        <f>$H1234+(INT(COLUMN(P$1)/2) - 5) * ($A1234-$H1234)/9</f>
        <v>54400</v>
      </c>
      <c r="Q1234" s="24">
        <f>MAX(0,O1234*(1+inputs!$B$33)-MAX(0,inputs!$B$31*(P1234-inputs!$B$30)))</f>
        <v>43135.884103904333</v>
      </c>
      <c r="R1234" s="19">
        <f>$H1234+(INT(COLUMN(R$1)/2) - 5) * ($A1234-$H1234)/9</f>
        <v>65866.666666666657</v>
      </c>
      <c r="S1234" s="24">
        <f>MAX(0,Q1234*(1+inputs!$B$33)-MAX(0,inputs!$B$31*(R1234-inputs!$B$30)))</f>
        <v>39671.4823654629</v>
      </c>
      <c r="T1234" s="19">
        <f>$H1234+(INT(COLUMN(T$1)/2) - 5) * ($A1234-$H1234)/9</f>
        <v>77333.333333333343</v>
      </c>
      <c r="U1234" s="24">
        <f>MAX(0,S1234*(1+inputs!$B$33)-MAX(0,inputs!$B$31*(T1234-inputs!$B$30)))</f>
        <v>35123.114600944835</v>
      </c>
      <c r="V1234" s="19">
        <f>$H1234+(INT(COLUMN(V$1)/2) - 5) * ($A1234-$H1234)/9</f>
        <v>88800</v>
      </c>
      <c r="W1234" s="24">
        <f>MAX(0,U1234*(1+inputs!$B$33)-MAX(0,inputs!$B$31*(V1234-inputs!$B$30)))</f>
        <v>29474.521319959003</v>
      </c>
      <c r="X1234" s="19">
        <f>$H1234+(INT(COLUMN(X$1)/2) - 5) * ($A1234-$H1234)/9</f>
        <v>100266.66666666667</v>
      </c>
      <c r="Y1234" s="24">
        <f>MAX(0,W1234*(1+inputs!$B$33)-MAX(0,inputs!$B$31*(X1234-inputs!$B$30)))</f>
        <v>22709.199139758384</v>
      </c>
      <c r="Z1234" s="19">
        <f>IF(inputs!$B$27="YES",MAX(0,inputs!$B$31*(X1234-inputs!$B$30)),0)</f>
        <v>0</v>
      </c>
      <c r="AA1234" s="3">
        <f t="shared" si="81"/>
        <v>50442.25</v>
      </c>
      <c r="AB1234" s="1">
        <f t="shared" si="82"/>
        <v>0.62</v>
      </c>
      <c r="AC1234" s="8">
        <f t="shared" si="79"/>
        <v>72757.75</v>
      </c>
    </row>
    <row r="1235" spans="1:29" x14ac:dyDescent="0.2">
      <c r="A1235" s="11">
        <f t="shared" si="80"/>
        <v>123300</v>
      </c>
      <c r="B1235" s="15">
        <f>inputs!$C$3-MAX(0,MIN((calculations!A1235-inputs!$B$8)*0.5,inputs!$C$3))+IF(AND(inputs!$B$23="YES",A1235&lt;=inputs!$B$25),inputs!$B$24,0)</f>
        <v>920</v>
      </c>
      <c r="C1235" s="15">
        <f>MAX(0,MIN(A1235-B1235,inputs!$C$4)*inputs!$B$3)</f>
        <v>7540</v>
      </c>
      <c r="D1235" s="16">
        <f>MAX(0,(MIN(A1235,inputs!$C$5)-(inputs!$C$4+B1235))*inputs!$B$4)</f>
        <v>33872</v>
      </c>
      <c r="E1235" s="16">
        <f>MAX(0, (calculations!A1235-inputs!$C$5)*inputs!$B$5)</f>
        <v>0</v>
      </c>
      <c r="F1235" s="19">
        <f>MAX(0,inputs!$B$13*(MIN(calculations!A1235,inputs!$C$14)-inputs!$C$13))+MAX(0,inputs!$B$14*(calculations!A1235-inputs!$C$14))</f>
        <v>6455.85</v>
      </c>
      <c r="G1235" s="22">
        <f>MAX(MIN((calculations!A1235-inputs!$B$21)/10000,100%),0) * inputs!$B$18</f>
        <v>2636.4</v>
      </c>
      <c r="H1235" s="24">
        <f>MIN(inputs!$B$32,A1235)</f>
        <v>20000</v>
      </c>
      <c r="I1235" s="24">
        <f>inputs!$B$29*(1+inputs!$B$33)-MAX(0,inputs!$B$31*(H1235-inputs!$B$30))</f>
        <v>46486.999999999993</v>
      </c>
      <c r="J1235" s="19">
        <f>$H1235+(INT(COLUMN(J$1)/2) - 5) * ($A1235-$H1235)/9</f>
        <v>20000</v>
      </c>
      <c r="K1235" s="24">
        <f>MAX(0,I1235*(1+inputs!$B$33)-MAX(0,inputs!$B$31*(J1235-inputs!$B$30)))</f>
        <v>47184.304999999986</v>
      </c>
      <c r="L1235" s="19">
        <f>$H1235+(INT(COLUMN(L$1)/2) - 5) * ($A1235-$H1235)/9</f>
        <v>31477.777777777777</v>
      </c>
      <c r="M1235" s="24">
        <f>MAX(0,K1235*(1+inputs!$B$33)-MAX(0,inputs!$B$31*(L1235-inputs!$B$30)))</f>
        <v>46875.629574999977</v>
      </c>
      <c r="N1235" s="19">
        <f>$H1235+(INT(COLUMN(N$1)/2) - 5) * ($A1235-$H1235)/9</f>
        <v>42955.555555555555</v>
      </c>
      <c r="O1235" s="24">
        <f>MAX(0,M1235*(1+inputs!$B$33)-MAX(0,inputs!$B$31*(N1235-inputs!$B$30)))</f>
        <v>45529.324018624968</v>
      </c>
      <c r="P1235" s="19">
        <f>$H1235+(INT(COLUMN(P$1)/2) - 5) * ($A1235-$H1235)/9</f>
        <v>54433.333333333336</v>
      </c>
      <c r="Q1235" s="24">
        <f>MAX(0,O1235*(1+inputs!$B$33)-MAX(0,inputs!$B$31*(P1235-inputs!$B$30)))</f>
        <v>43129.823878904339</v>
      </c>
      <c r="R1235" s="19">
        <f>$H1235+(INT(COLUMN(R$1)/2) - 5) * ($A1235-$H1235)/9</f>
        <v>65911.111111111109</v>
      </c>
      <c r="S1235" s="24">
        <f>MAX(0,Q1235*(1+inputs!$B$33)-MAX(0,inputs!$B$31*(R1235-inputs!$B$30)))</f>
        <v>39661.331237087899</v>
      </c>
      <c r="T1235" s="19">
        <f>$H1235+(INT(COLUMN(T$1)/2) - 5) * ($A1235-$H1235)/9</f>
        <v>77388.888888888891</v>
      </c>
      <c r="U1235" s="24">
        <f>MAX(0,S1235*(1+inputs!$B$33)-MAX(0,inputs!$B$31*(T1235-inputs!$B$30)))</f>
        <v>35107.811205644211</v>
      </c>
      <c r="V1235" s="19">
        <f>$H1235+(INT(COLUMN(V$1)/2) - 5) * ($A1235-$H1235)/9</f>
        <v>88866.666666666672</v>
      </c>
      <c r="W1235" s="24">
        <f>MAX(0,U1235*(1+inputs!$B$33)-MAX(0,inputs!$B$31*(V1235-inputs!$B$30)))</f>
        <v>29452.988373728869</v>
      </c>
      <c r="X1235" s="19">
        <f>$H1235+(INT(COLUMN(X$1)/2) - 5) * ($A1235-$H1235)/9</f>
        <v>100344.44444444444</v>
      </c>
      <c r="Y1235" s="24">
        <f>MAX(0,W1235*(1+inputs!$B$33)-MAX(0,inputs!$B$31*(X1235-inputs!$B$30)))</f>
        <v>22680.343199334802</v>
      </c>
      <c r="Z1235" s="19">
        <f>IF(inputs!$B$27="YES",MAX(0,inputs!$B$31*(X1235-inputs!$B$30)),0)</f>
        <v>0</v>
      </c>
      <c r="AA1235" s="3">
        <f t="shared" si="81"/>
        <v>50504.25</v>
      </c>
      <c r="AB1235" s="1">
        <f t="shared" si="82"/>
        <v>0.62</v>
      </c>
      <c r="AC1235" s="8">
        <f t="shared" si="79"/>
        <v>72795.75</v>
      </c>
    </row>
    <row r="1236" spans="1:29" x14ac:dyDescent="0.2">
      <c r="A1236" s="11">
        <f t="shared" si="80"/>
        <v>123400</v>
      </c>
      <c r="B1236" s="15">
        <f>inputs!$C$3-MAX(0,MIN((calculations!A1236-inputs!$B$8)*0.5,inputs!$C$3))+IF(AND(inputs!$B$23="YES",A1236&lt;=inputs!$B$25),inputs!$B$24,0)</f>
        <v>870</v>
      </c>
      <c r="C1236" s="15">
        <f>MAX(0,MIN(A1236-B1236,inputs!$C$4)*inputs!$B$3)</f>
        <v>7540</v>
      </c>
      <c r="D1236" s="16">
        <f>MAX(0,(MIN(A1236,inputs!$C$5)-(inputs!$C$4+B1236))*inputs!$B$4)</f>
        <v>33932</v>
      </c>
      <c r="E1236" s="16">
        <f>MAX(0, (calculations!A1236-inputs!$C$5)*inputs!$B$5)</f>
        <v>0</v>
      </c>
      <c r="F1236" s="19">
        <f>MAX(0,inputs!$B$13*(MIN(calculations!A1236,inputs!$C$14)-inputs!$C$13))+MAX(0,inputs!$B$14*(calculations!A1236-inputs!$C$14))</f>
        <v>6457.85</v>
      </c>
      <c r="G1236" s="22">
        <f>MAX(MIN((calculations!A1236-inputs!$B$21)/10000,100%),0) * inputs!$B$18</f>
        <v>2636.4</v>
      </c>
      <c r="H1236" s="24">
        <f>MIN(inputs!$B$32,A1236)</f>
        <v>20000</v>
      </c>
      <c r="I1236" s="24">
        <f>inputs!$B$29*(1+inputs!$B$33)-MAX(0,inputs!$B$31*(H1236-inputs!$B$30))</f>
        <v>46486.999999999993</v>
      </c>
      <c r="J1236" s="19">
        <f>$H1236+(INT(COLUMN(J$1)/2) - 5) * ($A1236-$H1236)/9</f>
        <v>20000</v>
      </c>
      <c r="K1236" s="24">
        <f>MAX(0,I1236*(1+inputs!$B$33)-MAX(0,inputs!$B$31*(J1236-inputs!$B$30)))</f>
        <v>47184.304999999986</v>
      </c>
      <c r="L1236" s="19">
        <f>$H1236+(INT(COLUMN(L$1)/2) - 5) * ($A1236-$H1236)/9</f>
        <v>31488.888888888891</v>
      </c>
      <c r="M1236" s="24">
        <f>MAX(0,K1236*(1+inputs!$B$33)-MAX(0,inputs!$B$31*(L1236-inputs!$B$30)))</f>
        <v>46874.629574999977</v>
      </c>
      <c r="N1236" s="19">
        <f>$H1236+(INT(COLUMN(N$1)/2) - 5) * ($A1236-$H1236)/9</f>
        <v>42977.777777777781</v>
      </c>
      <c r="O1236" s="24">
        <f>MAX(0,M1236*(1+inputs!$B$33)-MAX(0,inputs!$B$31*(N1236-inputs!$B$30)))</f>
        <v>45526.309018624968</v>
      </c>
      <c r="P1236" s="19">
        <f>$H1236+(INT(COLUMN(P$1)/2) - 5) * ($A1236-$H1236)/9</f>
        <v>54466.666666666664</v>
      </c>
      <c r="Q1236" s="24">
        <f>MAX(0,O1236*(1+inputs!$B$33)-MAX(0,inputs!$B$31*(P1236-inputs!$B$30)))</f>
        <v>43123.763653904338</v>
      </c>
      <c r="R1236" s="19">
        <f>$H1236+(INT(COLUMN(R$1)/2) - 5) * ($A1236-$H1236)/9</f>
        <v>65955.555555555562</v>
      </c>
      <c r="S1236" s="24">
        <f>MAX(0,Q1236*(1+inputs!$B$33)-MAX(0,inputs!$B$31*(R1236-inputs!$B$30)))</f>
        <v>39651.180108712899</v>
      </c>
      <c r="T1236" s="19">
        <f>$H1236+(INT(COLUMN(T$1)/2) - 5) * ($A1236-$H1236)/9</f>
        <v>77444.444444444438</v>
      </c>
      <c r="U1236" s="24">
        <f>MAX(0,S1236*(1+inputs!$B$33)-MAX(0,inputs!$B$31*(T1236-inputs!$B$30)))</f>
        <v>35092.507810343588</v>
      </c>
      <c r="V1236" s="19">
        <f>$H1236+(INT(COLUMN(V$1)/2) - 5) * ($A1236-$H1236)/9</f>
        <v>88933.333333333328</v>
      </c>
      <c r="W1236" s="24">
        <f>MAX(0,U1236*(1+inputs!$B$33)-MAX(0,inputs!$B$31*(V1236-inputs!$B$30)))</f>
        <v>29431.455427498742</v>
      </c>
      <c r="X1236" s="19">
        <f>$H1236+(INT(COLUMN(X$1)/2) - 5) * ($A1236-$H1236)/9</f>
        <v>100422.22222222222</v>
      </c>
      <c r="Y1236" s="24">
        <f>MAX(0,W1236*(1+inputs!$B$33)-MAX(0,inputs!$B$31*(X1236-inputs!$B$30)))</f>
        <v>22651.48725891122</v>
      </c>
      <c r="Z1236" s="19">
        <f>IF(inputs!$B$27="YES",MAX(0,inputs!$B$31*(X1236-inputs!$B$30)),0)</f>
        <v>0</v>
      </c>
      <c r="AA1236" s="3">
        <f t="shared" si="81"/>
        <v>50566.25</v>
      </c>
      <c r="AB1236" s="1">
        <f t="shared" si="82"/>
        <v>0.62</v>
      </c>
      <c r="AC1236" s="8">
        <f t="shared" si="79"/>
        <v>72833.75</v>
      </c>
    </row>
    <row r="1237" spans="1:29" x14ac:dyDescent="0.2">
      <c r="A1237" s="11">
        <f t="shared" si="80"/>
        <v>123500</v>
      </c>
      <c r="B1237" s="15">
        <f>inputs!$C$3-MAX(0,MIN((calculations!A1237-inputs!$B$8)*0.5,inputs!$C$3))+IF(AND(inputs!$B$23="YES",A1237&lt;=inputs!$B$25),inputs!$B$24,0)</f>
        <v>820</v>
      </c>
      <c r="C1237" s="15">
        <f>MAX(0,MIN(A1237-B1237,inputs!$C$4)*inputs!$B$3)</f>
        <v>7540</v>
      </c>
      <c r="D1237" s="16">
        <f>MAX(0,(MIN(A1237,inputs!$C$5)-(inputs!$C$4+B1237))*inputs!$B$4)</f>
        <v>33992</v>
      </c>
      <c r="E1237" s="16">
        <f>MAX(0, (calculations!A1237-inputs!$C$5)*inputs!$B$5)</f>
        <v>0</v>
      </c>
      <c r="F1237" s="19">
        <f>MAX(0,inputs!$B$13*(MIN(calculations!A1237,inputs!$C$14)-inputs!$C$13))+MAX(0,inputs!$B$14*(calculations!A1237-inputs!$C$14))</f>
        <v>6459.85</v>
      </c>
      <c r="G1237" s="22">
        <f>MAX(MIN((calculations!A1237-inputs!$B$21)/10000,100%),0) * inputs!$B$18</f>
        <v>2636.4</v>
      </c>
      <c r="H1237" s="24">
        <f>MIN(inputs!$B$32,A1237)</f>
        <v>20000</v>
      </c>
      <c r="I1237" s="24">
        <f>inputs!$B$29*(1+inputs!$B$33)-MAX(0,inputs!$B$31*(H1237-inputs!$B$30))</f>
        <v>46486.999999999993</v>
      </c>
      <c r="J1237" s="19">
        <f>$H1237+(INT(COLUMN(J$1)/2) - 5) * ($A1237-$H1237)/9</f>
        <v>20000</v>
      </c>
      <c r="K1237" s="24">
        <f>MAX(0,I1237*(1+inputs!$B$33)-MAX(0,inputs!$B$31*(J1237-inputs!$B$30)))</f>
        <v>47184.304999999986</v>
      </c>
      <c r="L1237" s="19">
        <f>$H1237+(INT(COLUMN(L$1)/2) - 5) * ($A1237-$H1237)/9</f>
        <v>31500</v>
      </c>
      <c r="M1237" s="24">
        <f>MAX(0,K1237*(1+inputs!$B$33)-MAX(0,inputs!$B$31*(L1237-inputs!$B$30)))</f>
        <v>46873.629574999977</v>
      </c>
      <c r="N1237" s="19">
        <f>$H1237+(INT(COLUMN(N$1)/2) - 5) * ($A1237-$H1237)/9</f>
        <v>43000</v>
      </c>
      <c r="O1237" s="24">
        <f>MAX(0,M1237*(1+inputs!$B$33)-MAX(0,inputs!$B$31*(N1237-inputs!$B$30)))</f>
        <v>45523.294018624969</v>
      </c>
      <c r="P1237" s="19">
        <f>$H1237+(INT(COLUMN(P$1)/2) - 5) * ($A1237-$H1237)/9</f>
        <v>54500</v>
      </c>
      <c r="Q1237" s="24">
        <f>MAX(0,O1237*(1+inputs!$B$33)-MAX(0,inputs!$B$31*(P1237-inputs!$B$30)))</f>
        <v>43117.703428904337</v>
      </c>
      <c r="R1237" s="19">
        <f>$H1237+(INT(COLUMN(R$1)/2) - 5) * ($A1237-$H1237)/9</f>
        <v>66000</v>
      </c>
      <c r="S1237" s="24">
        <f>MAX(0,Q1237*(1+inputs!$B$33)-MAX(0,inputs!$B$31*(R1237-inputs!$B$30)))</f>
        <v>39641.028980337898</v>
      </c>
      <c r="T1237" s="19">
        <f>$H1237+(INT(COLUMN(T$1)/2) - 5) * ($A1237-$H1237)/9</f>
        <v>77500</v>
      </c>
      <c r="U1237" s="24">
        <f>MAX(0,S1237*(1+inputs!$B$33)-MAX(0,inputs!$B$31*(T1237-inputs!$B$30)))</f>
        <v>35077.204415042957</v>
      </c>
      <c r="V1237" s="19">
        <f>$H1237+(INT(COLUMN(V$1)/2) - 5) * ($A1237-$H1237)/9</f>
        <v>89000</v>
      </c>
      <c r="W1237" s="24">
        <f>MAX(0,U1237*(1+inputs!$B$33)-MAX(0,inputs!$B$31*(V1237-inputs!$B$30)))</f>
        <v>29409.922481268597</v>
      </c>
      <c r="X1237" s="19">
        <f>$H1237+(INT(COLUMN(X$1)/2) - 5) * ($A1237-$H1237)/9</f>
        <v>100500</v>
      </c>
      <c r="Y1237" s="24">
        <f>MAX(0,W1237*(1+inputs!$B$33)-MAX(0,inputs!$B$31*(X1237-inputs!$B$30)))</f>
        <v>22622.631318487624</v>
      </c>
      <c r="Z1237" s="19">
        <f>IF(inputs!$B$27="YES",MAX(0,inputs!$B$31*(X1237-inputs!$B$30)),0)</f>
        <v>0</v>
      </c>
      <c r="AA1237" s="3">
        <f t="shared" si="81"/>
        <v>50628.25</v>
      </c>
      <c r="AB1237" s="1">
        <f t="shared" si="82"/>
        <v>0.62</v>
      </c>
      <c r="AC1237" s="8">
        <f t="shared" si="79"/>
        <v>72871.75</v>
      </c>
    </row>
    <row r="1238" spans="1:29" x14ac:dyDescent="0.2">
      <c r="A1238" s="11">
        <f t="shared" si="80"/>
        <v>123600</v>
      </c>
      <c r="B1238" s="15">
        <f>inputs!$C$3-MAX(0,MIN((calculations!A1238-inputs!$B$8)*0.5,inputs!$C$3))+IF(AND(inputs!$B$23="YES",A1238&lt;=inputs!$B$25),inputs!$B$24,0)</f>
        <v>770</v>
      </c>
      <c r="C1238" s="15">
        <f>MAX(0,MIN(A1238-B1238,inputs!$C$4)*inputs!$B$3)</f>
        <v>7540</v>
      </c>
      <c r="D1238" s="16">
        <f>MAX(0,(MIN(A1238,inputs!$C$5)-(inputs!$C$4+B1238))*inputs!$B$4)</f>
        <v>34052</v>
      </c>
      <c r="E1238" s="16">
        <f>MAX(0, (calculations!A1238-inputs!$C$5)*inputs!$B$5)</f>
        <v>0</v>
      </c>
      <c r="F1238" s="19">
        <f>MAX(0,inputs!$B$13*(MIN(calculations!A1238,inputs!$C$14)-inputs!$C$13))+MAX(0,inputs!$B$14*(calculations!A1238-inputs!$C$14))</f>
        <v>6461.85</v>
      </c>
      <c r="G1238" s="22">
        <f>MAX(MIN((calculations!A1238-inputs!$B$21)/10000,100%),0) * inputs!$B$18</f>
        <v>2636.4</v>
      </c>
      <c r="H1238" s="24">
        <f>MIN(inputs!$B$32,A1238)</f>
        <v>20000</v>
      </c>
      <c r="I1238" s="24">
        <f>inputs!$B$29*(1+inputs!$B$33)-MAX(0,inputs!$B$31*(H1238-inputs!$B$30))</f>
        <v>46486.999999999993</v>
      </c>
      <c r="J1238" s="19">
        <f>$H1238+(INT(COLUMN(J$1)/2) - 5) * ($A1238-$H1238)/9</f>
        <v>20000</v>
      </c>
      <c r="K1238" s="24">
        <f>MAX(0,I1238*(1+inputs!$B$33)-MAX(0,inputs!$B$31*(J1238-inputs!$B$30)))</f>
        <v>47184.304999999986</v>
      </c>
      <c r="L1238" s="19">
        <f>$H1238+(INT(COLUMN(L$1)/2) - 5) * ($A1238-$H1238)/9</f>
        <v>31511.111111111109</v>
      </c>
      <c r="M1238" s="24">
        <f>MAX(0,K1238*(1+inputs!$B$33)-MAX(0,inputs!$B$31*(L1238-inputs!$B$30)))</f>
        <v>46872.629574999977</v>
      </c>
      <c r="N1238" s="19">
        <f>$H1238+(INT(COLUMN(N$1)/2) - 5) * ($A1238-$H1238)/9</f>
        <v>43022.222222222219</v>
      </c>
      <c r="O1238" s="24">
        <f>MAX(0,M1238*(1+inputs!$B$33)-MAX(0,inputs!$B$31*(N1238-inputs!$B$30)))</f>
        <v>45520.279018624969</v>
      </c>
      <c r="P1238" s="19">
        <f>$H1238+(INT(COLUMN(P$1)/2) - 5) * ($A1238-$H1238)/9</f>
        <v>54533.333333333336</v>
      </c>
      <c r="Q1238" s="24">
        <f>MAX(0,O1238*(1+inputs!$B$33)-MAX(0,inputs!$B$31*(P1238-inputs!$B$30)))</f>
        <v>43111.643203904336</v>
      </c>
      <c r="R1238" s="19">
        <f>$H1238+(INT(COLUMN(R$1)/2) - 5) * ($A1238-$H1238)/9</f>
        <v>66044.444444444438</v>
      </c>
      <c r="S1238" s="24">
        <f>MAX(0,Q1238*(1+inputs!$B$33)-MAX(0,inputs!$B$31*(R1238-inputs!$B$30)))</f>
        <v>39630.877851962898</v>
      </c>
      <c r="T1238" s="19">
        <f>$H1238+(INT(COLUMN(T$1)/2) - 5) * ($A1238-$H1238)/9</f>
        <v>77555.555555555562</v>
      </c>
      <c r="U1238" s="24">
        <f>MAX(0,S1238*(1+inputs!$B$33)-MAX(0,inputs!$B$31*(T1238-inputs!$B$30)))</f>
        <v>35061.901019742334</v>
      </c>
      <c r="V1238" s="19">
        <f>$H1238+(INT(COLUMN(V$1)/2) - 5) * ($A1238-$H1238)/9</f>
        <v>89066.666666666672</v>
      </c>
      <c r="W1238" s="24">
        <f>MAX(0,U1238*(1+inputs!$B$33)-MAX(0,inputs!$B$31*(V1238-inputs!$B$30)))</f>
        <v>29388.389535038463</v>
      </c>
      <c r="X1238" s="19">
        <f>$H1238+(INT(COLUMN(X$1)/2) - 5) * ($A1238-$H1238)/9</f>
        <v>100577.77777777778</v>
      </c>
      <c r="Y1238" s="24">
        <f>MAX(0,W1238*(1+inputs!$B$33)-MAX(0,inputs!$B$31*(X1238-inputs!$B$30)))</f>
        <v>22593.775378064038</v>
      </c>
      <c r="Z1238" s="19">
        <f>IF(inputs!$B$27="YES",MAX(0,inputs!$B$31*(X1238-inputs!$B$30)),0)</f>
        <v>0</v>
      </c>
      <c r="AA1238" s="3">
        <f t="shared" si="81"/>
        <v>50690.25</v>
      </c>
      <c r="AB1238" s="1">
        <f t="shared" si="82"/>
        <v>0.62</v>
      </c>
      <c r="AC1238" s="8">
        <f t="shared" si="79"/>
        <v>72909.75</v>
      </c>
    </row>
    <row r="1239" spans="1:29" x14ac:dyDescent="0.2">
      <c r="A1239" s="11">
        <f t="shared" si="80"/>
        <v>123700</v>
      </c>
      <c r="B1239" s="15">
        <f>inputs!$C$3-MAX(0,MIN((calculations!A1239-inputs!$B$8)*0.5,inputs!$C$3))+IF(AND(inputs!$B$23="YES",A1239&lt;=inputs!$B$25),inputs!$B$24,0)</f>
        <v>720</v>
      </c>
      <c r="C1239" s="15">
        <f>MAX(0,MIN(A1239-B1239,inputs!$C$4)*inputs!$B$3)</f>
        <v>7540</v>
      </c>
      <c r="D1239" s="16">
        <f>MAX(0,(MIN(A1239,inputs!$C$5)-(inputs!$C$4+B1239))*inputs!$B$4)</f>
        <v>34112</v>
      </c>
      <c r="E1239" s="16">
        <f>MAX(0, (calculations!A1239-inputs!$C$5)*inputs!$B$5)</f>
        <v>0</v>
      </c>
      <c r="F1239" s="19">
        <f>MAX(0,inputs!$B$13*(MIN(calculations!A1239,inputs!$C$14)-inputs!$C$13))+MAX(0,inputs!$B$14*(calculations!A1239-inputs!$C$14))</f>
        <v>6463.85</v>
      </c>
      <c r="G1239" s="22">
        <f>MAX(MIN((calculations!A1239-inputs!$B$21)/10000,100%),0) * inputs!$B$18</f>
        <v>2636.4</v>
      </c>
      <c r="H1239" s="24">
        <f>MIN(inputs!$B$32,A1239)</f>
        <v>20000</v>
      </c>
      <c r="I1239" s="24">
        <f>inputs!$B$29*(1+inputs!$B$33)-MAX(0,inputs!$B$31*(H1239-inputs!$B$30))</f>
        <v>46486.999999999993</v>
      </c>
      <c r="J1239" s="19">
        <f>$H1239+(INT(COLUMN(J$1)/2) - 5) * ($A1239-$H1239)/9</f>
        <v>20000</v>
      </c>
      <c r="K1239" s="24">
        <f>MAX(0,I1239*(1+inputs!$B$33)-MAX(0,inputs!$B$31*(J1239-inputs!$B$30)))</f>
        <v>47184.304999999986</v>
      </c>
      <c r="L1239" s="19">
        <f>$H1239+(INT(COLUMN(L$1)/2) - 5) * ($A1239-$H1239)/9</f>
        <v>31522.222222222223</v>
      </c>
      <c r="M1239" s="24">
        <f>MAX(0,K1239*(1+inputs!$B$33)-MAX(0,inputs!$B$31*(L1239-inputs!$B$30)))</f>
        <v>46871.629574999977</v>
      </c>
      <c r="N1239" s="19">
        <f>$H1239+(INT(COLUMN(N$1)/2) - 5) * ($A1239-$H1239)/9</f>
        <v>43044.444444444445</v>
      </c>
      <c r="O1239" s="24">
        <f>MAX(0,M1239*(1+inputs!$B$33)-MAX(0,inputs!$B$31*(N1239-inputs!$B$30)))</f>
        <v>45517.26401862497</v>
      </c>
      <c r="P1239" s="19">
        <f>$H1239+(INT(COLUMN(P$1)/2) - 5) * ($A1239-$H1239)/9</f>
        <v>54566.666666666664</v>
      </c>
      <c r="Q1239" s="24">
        <f>MAX(0,O1239*(1+inputs!$B$33)-MAX(0,inputs!$B$31*(P1239-inputs!$B$30)))</f>
        <v>43105.582978904335</v>
      </c>
      <c r="R1239" s="19">
        <f>$H1239+(INT(COLUMN(R$1)/2) - 5) * ($A1239-$H1239)/9</f>
        <v>66088.888888888891</v>
      </c>
      <c r="S1239" s="24">
        <f>MAX(0,Q1239*(1+inputs!$B$33)-MAX(0,inputs!$B$31*(R1239-inputs!$B$30)))</f>
        <v>39620.72672358789</v>
      </c>
      <c r="T1239" s="19">
        <f>$H1239+(INT(COLUMN(T$1)/2) - 5) * ($A1239-$H1239)/9</f>
        <v>77611.111111111109</v>
      </c>
      <c r="U1239" s="24">
        <f>MAX(0,S1239*(1+inputs!$B$33)-MAX(0,inputs!$B$31*(T1239-inputs!$B$30)))</f>
        <v>35046.597624441703</v>
      </c>
      <c r="V1239" s="19">
        <f>$H1239+(INT(COLUMN(V$1)/2) - 5) * ($A1239-$H1239)/9</f>
        <v>89133.333333333328</v>
      </c>
      <c r="W1239" s="24">
        <f>MAX(0,U1239*(1+inputs!$B$33)-MAX(0,inputs!$B$31*(V1239-inputs!$B$30)))</f>
        <v>29366.856588808329</v>
      </c>
      <c r="X1239" s="19">
        <f>$H1239+(INT(COLUMN(X$1)/2) - 5) * ($A1239-$H1239)/9</f>
        <v>100655.55555555556</v>
      </c>
      <c r="Y1239" s="24">
        <f>MAX(0,W1239*(1+inputs!$B$33)-MAX(0,inputs!$B$31*(X1239-inputs!$B$30)))</f>
        <v>22564.919437640448</v>
      </c>
      <c r="Z1239" s="19">
        <f>IF(inputs!$B$27="YES",MAX(0,inputs!$B$31*(X1239-inputs!$B$30)),0)</f>
        <v>0</v>
      </c>
      <c r="AA1239" s="3">
        <f t="shared" si="81"/>
        <v>50752.25</v>
      </c>
      <c r="AB1239" s="1">
        <f t="shared" si="82"/>
        <v>0.62</v>
      </c>
      <c r="AC1239" s="8">
        <f t="shared" si="79"/>
        <v>72947.75</v>
      </c>
    </row>
    <row r="1240" spans="1:29" x14ac:dyDescent="0.2">
      <c r="A1240" s="11">
        <f t="shared" si="80"/>
        <v>123800</v>
      </c>
      <c r="B1240" s="15">
        <f>inputs!$C$3-MAX(0,MIN((calculations!A1240-inputs!$B$8)*0.5,inputs!$C$3))+IF(AND(inputs!$B$23="YES",A1240&lt;=inputs!$B$25),inputs!$B$24,0)</f>
        <v>670</v>
      </c>
      <c r="C1240" s="15">
        <f>MAX(0,MIN(A1240-B1240,inputs!$C$4)*inputs!$B$3)</f>
        <v>7540</v>
      </c>
      <c r="D1240" s="16">
        <f>MAX(0,(MIN(A1240,inputs!$C$5)-(inputs!$C$4+B1240))*inputs!$B$4)</f>
        <v>34172</v>
      </c>
      <c r="E1240" s="16">
        <f>MAX(0, (calculations!A1240-inputs!$C$5)*inputs!$B$5)</f>
        <v>0</v>
      </c>
      <c r="F1240" s="19">
        <f>MAX(0,inputs!$B$13*(MIN(calculations!A1240,inputs!$C$14)-inputs!$C$13))+MAX(0,inputs!$B$14*(calculations!A1240-inputs!$C$14))</f>
        <v>6465.85</v>
      </c>
      <c r="G1240" s="22">
        <f>MAX(MIN((calculations!A1240-inputs!$B$21)/10000,100%),0) * inputs!$B$18</f>
        <v>2636.4</v>
      </c>
      <c r="H1240" s="24">
        <f>MIN(inputs!$B$32,A1240)</f>
        <v>20000</v>
      </c>
      <c r="I1240" s="24">
        <f>inputs!$B$29*(1+inputs!$B$33)-MAX(0,inputs!$B$31*(H1240-inputs!$B$30))</f>
        <v>46486.999999999993</v>
      </c>
      <c r="J1240" s="19">
        <f>$H1240+(INT(COLUMN(J$1)/2) - 5) * ($A1240-$H1240)/9</f>
        <v>20000</v>
      </c>
      <c r="K1240" s="24">
        <f>MAX(0,I1240*(1+inputs!$B$33)-MAX(0,inputs!$B$31*(J1240-inputs!$B$30)))</f>
        <v>47184.304999999986</v>
      </c>
      <c r="L1240" s="19">
        <f>$H1240+(INT(COLUMN(L$1)/2) - 5) * ($A1240-$H1240)/9</f>
        <v>31533.333333333336</v>
      </c>
      <c r="M1240" s="24">
        <f>MAX(0,K1240*(1+inputs!$B$33)-MAX(0,inputs!$B$31*(L1240-inputs!$B$30)))</f>
        <v>46870.629574999977</v>
      </c>
      <c r="N1240" s="19">
        <f>$H1240+(INT(COLUMN(N$1)/2) - 5) * ($A1240-$H1240)/9</f>
        <v>43066.666666666672</v>
      </c>
      <c r="O1240" s="24">
        <f>MAX(0,M1240*(1+inputs!$B$33)-MAX(0,inputs!$B$31*(N1240-inputs!$B$30)))</f>
        <v>45514.249018624971</v>
      </c>
      <c r="P1240" s="19">
        <f>$H1240+(INT(COLUMN(P$1)/2) - 5) * ($A1240-$H1240)/9</f>
        <v>54600</v>
      </c>
      <c r="Q1240" s="24">
        <f>MAX(0,O1240*(1+inputs!$B$33)-MAX(0,inputs!$B$31*(P1240-inputs!$B$30)))</f>
        <v>43099.522753904341</v>
      </c>
      <c r="R1240" s="19">
        <f>$H1240+(INT(COLUMN(R$1)/2) - 5) * ($A1240-$H1240)/9</f>
        <v>66133.333333333343</v>
      </c>
      <c r="S1240" s="24">
        <f>MAX(0,Q1240*(1+inputs!$B$33)-MAX(0,inputs!$B$31*(R1240-inputs!$B$30)))</f>
        <v>39610.575595212897</v>
      </c>
      <c r="T1240" s="19">
        <f>$H1240+(INT(COLUMN(T$1)/2) - 5) * ($A1240-$H1240)/9</f>
        <v>77666.666666666657</v>
      </c>
      <c r="U1240" s="24">
        <f>MAX(0,S1240*(1+inputs!$B$33)-MAX(0,inputs!$B$31*(T1240-inputs!$B$30)))</f>
        <v>35031.294229141087</v>
      </c>
      <c r="V1240" s="19">
        <f>$H1240+(INT(COLUMN(V$1)/2) - 5) * ($A1240-$H1240)/9</f>
        <v>89200</v>
      </c>
      <c r="W1240" s="24">
        <f>MAX(0,U1240*(1+inputs!$B$33)-MAX(0,inputs!$B$31*(V1240-inputs!$B$30)))</f>
        <v>29345.323642578198</v>
      </c>
      <c r="X1240" s="19">
        <f>$H1240+(INT(COLUMN(X$1)/2) - 5) * ($A1240-$H1240)/9</f>
        <v>100733.33333333333</v>
      </c>
      <c r="Y1240" s="24">
        <f>MAX(0,W1240*(1+inputs!$B$33)-MAX(0,inputs!$B$31*(X1240-inputs!$B$30)))</f>
        <v>22536.06349721687</v>
      </c>
      <c r="Z1240" s="19">
        <f>IF(inputs!$B$27="YES",MAX(0,inputs!$B$31*(X1240-inputs!$B$30)),0)</f>
        <v>0</v>
      </c>
      <c r="AA1240" s="3">
        <f t="shared" si="81"/>
        <v>50814.25</v>
      </c>
      <c r="AB1240" s="1">
        <f t="shared" si="82"/>
        <v>0.62</v>
      </c>
      <c r="AC1240" s="8">
        <f t="shared" si="79"/>
        <v>72985.75</v>
      </c>
    </row>
    <row r="1241" spans="1:29" x14ac:dyDescent="0.2">
      <c r="A1241" s="11">
        <f t="shared" si="80"/>
        <v>123900</v>
      </c>
      <c r="B1241" s="15">
        <f>inputs!$C$3-MAX(0,MIN((calculations!A1241-inputs!$B$8)*0.5,inputs!$C$3))+IF(AND(inputs!$B$23="YES",A1241&lt;=inputs!$B$25),inputs!$B$24,0)</f>
        <v>620</v>
      </c>
      <c r="C1241" s="15">
        <f>MAX(0,MIN(A1241-B1241,inputs!$C$4)*inputs!$B$3)</f>
        <v>7540</v>
      </c>
      <c r="D1241" s="16">
        <f>MAX(0,(MIN(A1241,inputs!$C$5)-(inputs!$C$4+B1241))*inputs!$B$4)</f>
        <v>34232</v>
      </c>
      <c r="E1241" s="16">
        <f>MAX(0, (calculations!A1241-inputs!$C$5)*inputs!$B$5)</f>
        <v>0</v>
      </c>
      <c r="F1241" s="19">
        <f>MAX(0,inputs!$B$13*(MIN(calculations!A1241,inputs!$C$14)-inputs!$C$13))+MAX(0,inputs!$B$14*(calculations!A1241-inputs!$C$14))</f>
        <v>6467.85</v>
      </c>
      <c r="G1241" s="22">
        <f>MAX(MIN((calculations!A1241-inputs!$B$21)/10000,100%),0) * inputs!$B$18</f>
        <v>2636.4</v>
      </c>
      <c r="H1241" s="24">
        <f>MIN(inputs!$B$32,A1241)</f>
        <v>20000</v>
      </c>
      <c r="I1241" s="24">
        <f>inputs!$B$29*(1+inputs!$B$33)-MAX(0,inputs!$B$31*(H1241-inputs!$B$30))</f>
        <v>46486.999999999993</v>
      </c>
      <c r="J1241" s="19">
        <f>$H1241+(INT(COLUMN(J$1)/2) - 5) * ($A1241-$H1241)/9</f>
        <v>20000</v>
      </c>
      <c r="K1241" s="24">
        <f>MAX(0,I1241*(1+inputs!$B$33)-MAX(0,inputs!$B$31*(J1241-inputs!$B$30)))</f>
        <v>47184.304999999986</v>
      </c>
      <c r="L1241" s="19">
        <f>$H1241+(INT(COLUMN(L$1)/2) - 5) * ($A1241-$H1241)/9</f>
        <v>31544.444444444445</v>
      </c>
      <c r="M1241" s="24">
        <f>MAX(0,K1241*(1+inputs!$B$33)-MAX(0,inputs!$B$31*(L1241-inputs!$B$30)))</f>
        <v>46869.629574999977</v>
      </c>
      <c r="N1241" s="19">
        <f>$H1241+(INT(COLUMN(N$1)/2) - 5) * ($A1241-$H1241)/9</f>
        <v>43088.888888888891</v>
      </c>
      <c r="O1241" s="24">
        <f>MAX(0,M1241*(1+inputs!$B$33)-MAX(0,inputs!$B$31*(N1241-inputs!$B$30)))</f>
        <v>45511.234018624971</v>
      </c>
      <c r="P1241" s="19">
        <f>$H1241+(INT(COLUMN(P$1)/2) - 5) * ($A1241-$H1241)/9</f>
        <v>54633.333333333336</v>
      </c>
      <c r="Q1241" s="24">
        <f>MAX(0,O1241*(1+inputs!$B$33)-MAX(0,inputs!$B$31*(P1241-inputs!$B$30)))</f>
        <v>43093.46252890434</v>
      </c>
      <c r="R1241" s="19">
        <f>$H1241+(INT(COLUMN(R$1)/2) - 5) * ($A1241-$H1241)/9</f>
        <v>66177.777777777781</v>
      </c>
      <c r="S1241" s="24">
        <f>MAX(0,Q1241*(1+inputs!$B$33)-MAX(0,inputs!$B$31*(R1241-inputs!$B$30)))</f>
        <v>39600.424466837896</v>
      </c>
      <c r="T1241" s="19">
        <f>$H1241+(INT(COLUMN(T$1)/2) - 5) * ($A1241-$H1241)/9</f>
        <v>77722.222222222219</v>
      </c>
      <c r="U1241" s="24">
        <f>MAX(0,S1241*(1+inputs!$B$33)-MAX(0,inputs!$B$31*(T1241-inputs!$B$30)))</f>
        <v>35015.990833840457</v>
      </c>
      <c r="V1241" s="19">
        <f>$H1241+(INT(COLUMN(V$1)/2) - 5) * ($A1241-$H1241)/9</f>
        <v>89266.666666666672</v>
      </c>
      <c r="W1241" s="24">
        <f>MAX(0,U1241*(1+inputs!$B$33)-MAX(0,inputs!$B$31*(V1241-inputs!$B$30)))</f>
        <v>29323.790696348056</v>
      </c>
      <c r="X1241" s="19">
        <f>$H1241+(INT(COLUMN(X$1)/2) - 5) * ($A1241-$H1241)/9</f>
        <v>100811.11111111111</v>
      </c>
      <c r="Y1241" s="24">
        <f>MAX(0,W1241*(1+inputs!$B$33)-MAX(0,inputs!$B$31*(X1241-inputs!$B$30)))</f>
        <v>22507.207556793277</v>
      </c>
      <c r="Z1241" s="19">
        <f>IF(inputs!$B$27="YES",MAX(0,inputs!$B$31*(X1241-inputs!$B$30)),0)</f>
        <v>0</v>
      </c>
      <c r="AA1241" s="3">
        <f t="shared" si="81"/>
        <v>50876.25</v>
      </c>
      <c r="AB1241" s="1">
        <f t="shared" si="82"/>
        <v>0.62</v>
      </c>
      <c r="AC1241" s="8">
        <f t="shared" si="79"/>
        <v>73023.75</v>
      </c>
    </row>
    <row r="1242" spans="1:29" x14ac:dyDescent="0.2">
      <c r="A1242" s="11">
        <f t="shared" si="80"/>
        <v>124000</v>
      </c>
      <c r="B1242" s="15">
        <f>inputs!$C$3-MAX(0,MIN((calculations!A1242-inputs!$B$8)*0.5,inputs!$C$3))+IF(AND(inputs!$B$23="YES",A1242&lt;=inputs!$B$25),inputs!$B$24,0)</f>
        <v>570</v>
      </c>
      <c r="C1242" s="15">
        <f>MAX(0,MIN(A1242-B1242,inputs!$C$4)*inputs!$B$3)</f>
        <v>7540</v>
      </c>
      <c r="D1242" s="16">
        <f>MAX(0,(MIN(A1242,inputs!$C$5)-(inputs!$C$4+B1242))*inputs!$B$4)</f>
        <v>34292</v>
      </c>
      <c r="E1242" s="16">
        <f>MAX(0, (calculations!A1242-inputs!$C$5)*inputs!$B$5)</f>
        <v>0</v>
      </c>
      <c r="F1242" s="19">
        <f>MAX(0,inputs!$B$13*(MIN(calculations!A1242,inputs!$C$14)-inputs!$C$13))+MAX(0,inputs!$B$14*(calculations!A1242-inputs!$C$14))</f>
        <v>6469.85</v>
      </c>
      <c r="G1242" s="22">
        <f>MAX(MIN((calculations!A1242-inputs!$B$21)/10000,100%),0) * inputs!$B$18</f>
        <v>2636.4</v>
      </c>
      <c r="H1242" s="24">
        <f>MIN(inputs!$B$32,A1242)</f>
        <v>20000</v>
      </c>
      <c r="I1242" s="24">
        <f>inputs!$B$29*(1+inputs!$B$33)-MAX(0,inputs!$B$31*(H1242-inputs!$B$30))</f>
        <v>46486.999999999993</v>
      </c>
      <c r="J1242" s="19">
        <f>$H1242+(INT(COLUMN(J$1)/2) - 5) * ($A1242-$H1242)/9</f>
        <v>20000</v>
      </c>
      <c r="K1242" s="24">
        <f>MAX(0,I1242*(1+inputs!$B$33)-MAX(0,inputs!$B$31*(J1242-inputs!$B$30)))</f>
        <v>47184.304999999986</v>
      </c>
      <c r="L1242" s="19">
        <f>$H1242+(INT(COLUMN(L$1)/2) - 5) * ($A1242-$H1242)/9</f>
        <v>31555.555555555555</v>
      </c>
      <c r="M1242" s="24">
        <f>MAX(0,K1242*(1+inputs!$B$33)-MAX(0,inputs!$B$31*(L1242-inputs!$B$30)))</f>
        <v>46868.629574999977</v>
      </c>
      <c r="N1242" s="19">
        <f>$H1242+(INT(COLUMN(N$1)/2) - 5) * ($A1242-$H1242)/9</f>
        <v>43111.111111111109</v>
      </c>
      <c r="O1242" s="24">
        <f>MAX(0,M1242*(1+inputs!$B$33)-MAX(0,inputs!$B$31*(N1242-inputs!$B$30)))</f>
        <v>45508.219018624972</v>
      </c>
      <c r="P1242" s="19">
        <f>$H1242+(INT(COLUMN(P$1)/2) - 5) * ($A1242-$H1242)/9</f>
        <v>54666.666666666664</v>
      </c>
      <c r="Q1242" s="24">
        <f>MAX(0,O1242*(1+inputs!$B$33)-MAX(0,inputs!$B$31*(P1242-inputs!$B$30)))</f>
        <v>43087.402303904339</v>
      </c>
      <c r="R1242" s="19">
        <f>$H1242+(INT(COLUMN(R$1)/2) - 5) * ($A1242-$H1242)/9</f>
        <v>66222.222222222219</v>
      </c>
      <c r="S1242" s="24">
        <f>MAX(0,Q1242*(1+inputs!$B$33)-MAX(0,inputs!$B$31*(R1242-inputs!$B$30)))</f>
        <v>39590.273338462895</v>
      </c>
      <c r="T1242" s="19">
        <f>$H1242+(INT(COLUMN(T$1)/2) - 5) * ($A1242-$H1242)/9</f>
        <v>77777.777777777781</v>
      </c>
      <c r="U1242" s="24">
        <f>MAX(0,S1242*(1+inputs!$B$33)-MAX(0,inputs!$B$31*(T1242-inputs!$B$30)))</f>
        <v>35000.687438539833</v>
      </c>
      <c r="V1242" s="19">
        <f>$H1242+(INT(COLUMN(V$1)/2) - 5) * ($A1242-$H1242)/9</f>
        <v>89333.333333333328</v>
      </c>
      <c r="W1242" s="24">
        <f>MAX(0,U1242*(1+inputs!$B$33)-MAX(0,inputs!$B$31*(V1242-inputs!$B$30)))</f>
        <v>29302.257750117929</v>
      </c>
      <c r="X1242" s="19">
        <f>$H1242+(INT(COLUMN(X$1)/2) - 5) * ($A1242-$H1242)/9</f>
        <v>100888.88888888889</v>
      </c>
      <c r="Y1242" s="24">
        <f>MAX(0,W1242*(1+inputs!$B$33)-MAX(0,inputs!$B$31*(X1242-inputs!$B$30)))</f>
        <v>22478.351616369695</v>
      </c>
      <c r="Z1242" s="19">
        <f>IF(inputs!$B$27="YES",MAX(0,inputs!$B$31*(X1242-inputs!$B$30)),0)</f>
        <v>0</v>
      </c>
      <c r="AA1242" s="3">
        <f t="shared" si="81"/>
        <v>50938.25</v>
      </c>
      <c r="AB1242" s="1">
        <f t="shared" si="82"/>
        <v>0.62</v>
      </c>
      <c r="AC1242" s="8">
        <f t="shared" si="79"/>
        <v>73061.75</v>
      </c>
    </row>
    <row r="1243" spans="1:29" x14ac:dyDescent="0.2">
      <c r="A1243" s="11">
        <f t="shared" si="80"/>
        <v>124100</v>
      </c>
      <c r="B1243" s="15">
        <f>inputs!$C$3-MAX(0,MIN((calculations!A1243-inputs!$B$8)*0.5,inputs!$C$3))+IF(AND(inputs!$B$23="YES",A1243&lt;=inputs!$B$25),inputs!$B$24,0)</f>
        <v>520</v>
      </c>
      <c r="C1243" s="15">
        <f>MAX(0,MIN(A1243-B1243,inputs!$C$4)*inputs!$B$3)</f>
        <v>7540</v>
      </c>
      <c r="D1243" s="16">
        <f>MAX(0,(MIN(A1243,inputs!$C$5)-(inputs!$C$4+B1243))*inputs!$B$4)</f>
        <v>34352</v>
      </c>
      <c r="E1243" s="16">
        <f>MAX(0, (calculations!A1243-inputs!$C$5)*inputs!$B$5)</f>
        <v>0</v>
      </c>
      <c r="F1243" s="19">
        <f>MAX(0,inputs!$B$13*(MIN(calculations!A1243,inputs!$C$14)-inputs!$C$13))+MAX(0,inputs!$B$14*(calculations!A1243-inputs!$C$14))</f>
        <v>6471.85</v>
      </c>
      <c r="G1243" s="22">
        <f>MAX(MIN((calculations!A1243-inputs!$B$21)/10000,100%),0) * inputs!$B$18</f>
        <v>2636.4</v>
      </c>
      <c r="H1243" s="24">
        <f>MIN(inputs!$B$32,A1243)</f>
        <v>20000</v>
      </c>
      <c r="I1243" s="24">
        <f>inputs!$B$29*(1+inputs!$B$33)-MAX(0,inputs!$B$31*(H1243-inputs!$B$30))</f>
        <v>46486.999999999993</v>
      </c>
      <c r="J1243" s="19">
        <f>$H1243+(INT(COLUMN(J$1)/2) - 5) * ($A1243-$H1243)/9</f>
        <v>20000</v>
      </c>
      <c r="K1243" s="24">
        <f>MAX(0,I1243*(1+inputs!$B$33)-MAX(0,inputs!$B$31*(J1243-inputs!$B$30)))</f>
        <v>47184.304999999986</v>
      </c>
      <c r="L1243" s="19">
        <f>$H1243+(INT(COLUMN(L$1)/2) - 5) * ($A1243-$H1243)/9</f>
        <v>31566.666666666664</v>
      </c>
      <c r="M1243" s="24">
        <f>MAX(0,K1243*(1+inputs!$B$33)-MAX(0,inputs!$B$31*(L1243-inputs!$B$30)))</f>
        <v>46867.629574999977</v>
      </c>
      <c r="N1243" s="19">
        <f>$H1243+(INT(COLUMN(N$1)/2) - 5) * ($A1243-$H1243)/9</f>
        <v>43133.333333333328</v>
      </c>
      <c r="O1243" s="24">
        <f>MAX(0,M1243*(1+inputs!$B$33)-MAX(0,inputs!$B$31*(N1243-inputs!$B$30)))</f>
        <v>45505.204018624972</v>
      </c>
      <c r="P1243" s="19">
        <f>$H1243+(INT(COLUMN(P$1)/2) - 5) * ($A1243-$H1243)/9</f>
        <v>54700</v>
      </c>
      <c r="Q1243" s="24">
        <f>MAX(0,O1243*(1+inputs!$B$33)-MAX(0,inputs!$B$31*(P1243-inputs!$B$30)))</f>
        <v>43081.342078904338</v>
      </c>
      <c r="R1243" s="19">
        <f>$H1243+(INT(COLUMN(R$1)/2) - 5) * ($A1243-$H1243)/9</f>
        <v>66266.666666666657</v>
      </c>
      <c r="S1243" s="24">
        <f>MAX(0,Q1243*(1+inputs!$B$33)-MAX(0,inputs!$B$31*(R1243-inputs!$B$30)))</f>
        <v>39580.122210087895</v>
      </c>
      <c r="T1243" s="19">
        <f>$H1243+(INT(COLUMN(T$1)/2) - 5) * ($A1243-$H1243)/9</f>
        <v>77833.333333333343</v>
      </c>
      <c r="U1243" s="24">
        <f>MAX(0,S1243*(1+inputs!$B$33)-MAX(0,inputs!$B$31*(T1243-inputs!$B$30)))</f>
        <v>34985.38404323921</v>
      </c>
      <c r="V1243" s="19">
        <f>$H1243+(INT(COLUMN(V$1)/2) - 5) * ($A1243-$H1243)/9</f>
        <v>89400</v>
      </c>
      <c r="W1243" s="24">
        <f>MAX(0,U1243*(1+inputs!$B$33)-MAX(0,inputs!$B$31*(V1243-inputs!$B$30)))</f>
        <v>29280.724803887799</v>
      </c>
      <c r="X1243" s="19">
        <f>$H1243+(INT(COLUMN(X$1)/2) - 5) * ($A1243-$H1243)/9</f>
        <v>100966.66666666667</v>
      </c>
      <c r="Y1243" s="24">
        <f>MAX(0,W1243*(1+inputs!$B$33)-MAX(0,inputs!$B$31*(X1243-inputs!$B$30)))</f>
        <v>22449.495675946113</v>
      </c>
      <c r="Z1243" s="19">
        <f>IF(inputs!$B$27="YES",MAX(0,inputs!$B$31*(X1243-inputs!$B$30)),0)</f>
        <v>0</v>
      </c>
      <c r="AA1243" s="3">
        <f t="shared" si="81"/>
        <v>51000.25</v>
      </c>
      <c r="AB1243" s="1">
        <f t="shared" si="82"/>
        <v>0.62</v>
      </c>
      <c r="AC1243" s="8">
        <f t="shared" si="79"/>
        <v>73099.75</v>
      </c>
    </row>
    <row r="1244" spans="1:29" x14ac:dyDescent="0.2">
      <c r="A1244" s="11">
        <f t="shared" si="80"/>
        <v>124200</v>
      </c>
      <c r="B1244" s="15">
        <f>inputs!$C$3-MAX(0,MIN((calculations!A1244-inputs!$B$8)*0.5,inputs!$C$3))+IF(AND(inputs!$B$23="YES",A1244&lt;=inputs!$B$25),inputs!$B$24,0)</f>
        <v>470</v>
      </c>
      <c r="C1244" s="15">
        <f>MAX(0,MIN(A1244-B1244,inputs!$C$4)*inputs!$B$3)</f>
        <v>7540</v>
      </c>
      <c r="D1244" s="16">
        <f>MAX(0,(MIN(A1244,inputs!$C$5)-(inputs!$C$4+B1244))*inputs!$B$4)</f>
        <v>34412</v>
      </c>
      <c r="E1244" s="16">
        <f>MAX(0, (calculations!A1244-inputs!$C$5)*inputs!$B$5)</f>
        <v>0</v>
      </c>
      <c r="F1244" s="19">
        <f>MAX(0,inputs!$B$13*(MIN(calculations!A1244,inputs!$C$14)-inputs!$C$13))+MAX(0,inputs!$B$14*(calculations!A1244-inputs!$C$14))</f>
        <v>6473.85</v>
      </c>
      <c r="G1244" s="22">
        <f>MAX(MIN((calculations!A1244-inputs!$B$21)/10000,100%),0) * inputs!$B$18</f>
        <v>2636.4</v>
      </c>
      <c r="H1244" s="24">
        <f>MIN(inputs!$B$32,A1244)</f>
        <v>20000</v>
      </c>
      <c r="I1244" s="24">
        <f>inputs!$B$29*(1+inputs!$B$33)-MAX(0,inputs!$B$31*(H1244-inputs!$B$30))</f>
        <v>46486.999999999993</v>
      </c>
      <c r="J1244" s="19">
        <f>$H1244+(INT(COLUMN(J$1)/2) - 5) * ($A1244-$H1244)/9</f>
        <v>20000</v>
      </c>
      <c r="K1244" s="24">
        <f>MAX(0,I1244*(1+inputs!$B$33)-MAX(0,inputs!$B$31*(J1244-inputs!$B$30)))</f>
        <v>47184.304999999986</v>
      </c>
      <c r="L1244" s="19">
        <f>$H1244+(INT(COLUMN(L$1)/2) - 5) * ($A1244-$H1244)/9</f>
        <v>31577.777777777777</v>
      </c>
      <c r="M1244" s="24">
        <f>MAX(0,K1244*(1+inputs!$B$33)-MAX(0,inputs!$B$31*(L1244-inputs!$B$30)))</f>
        <v>46866.629574999977</v>
      </c>
      <c r="N1244" s="19">
        <f>$H1244+(INT(COLUMN(N$1)/2) - 5) * ($A1244-$H1244)/9</f>
        <v>43155.555555555555</v>
      </c>
      <c r="O1244" s="24">
        <f>MAX(0,M1244*(1+inputs!$B$33)-MAX(0,inputs!$B$31*(N1244-inputs!$B$30)))</f>
        <v>45502.189018624973</v>
      </c>
      <c r="P1244" s="19">
        <f>$H1244+(INT(COLUMN(P$1)/2) - 5) * ($A1244-$H1244)/9</f>
        <v>54733.333333333336</v>
      </c>
      <c r="Q1244" s="24">
        <f>MAX(0,O1244*(1+inputs!$B$33)-MAX(0,inputs!$B$31*(P1244-inputs!$B$30)))</f>
        <v>43075.281853904344</v>
      </c>
      <c r="R1244" s="19">
        <f>$H1244+(INT(COLUMN(R$1)/2) - 5) * ($A1244-$H1244)/9</f>
        <v>66311.111111111109</v>
      </c>
      <c r="S1244" s="24">
        <f>MAX(0,Q1244*(1+inputs!$B$33)-MAX(0,inputs!$B$31*(R1244-inputs!$B$30)))</f>
        <v>39569.971081712902</v>
      </c>
      <c r="T1244" s="19">
        <f>$H1244+(INT(COLUMN(T$1)/2) - 5) * ($A1244-$H1244)/9</f>
        <v>77888.888888888891</v>
      </c>
      <c r="U1244" s="24">
        <f>MAX(0,S1244*(1+inputs!$B$33)-MAX(0,inputs!$B$31*(T1244-inputs!$B$30)))</f>
        <v>34970.080647938586</v>
      </c>
      <c r="V1244" s="19">
        <f>$H1244+(INT(COLUMN(V$1)/2) - 5) * ($A1244-$H1244)/9</f>
        <v>89466.666666666672</v>
      </c>
      <c r="W1244" s="24">
        <f>MAX(0,U1244*(1+inputs!$B$33)-MAX(0,inputs!$B$31*(V1244-inputs!$B$30)))</f>
        <v>29259.191857657657</v>
      </c>
      <c r="X1244" s="19">
        <f>$H1244+(INT(COLUMN(X$1)/2) - 5) * ($A1244-$H1244)/9</f>
        <v>101044.44444444444</v>
      </c>
      <c r="Y1244" s="24">
        <f>MAX(0,W1244*(1+inputs!$B$33)-MAX(0,inputs!$B$31*(X1244-inputs!$B$30)))</f>
        <v>22420.63973552252</v>
      </c>
      <c r="Z1244" s="19">
        <f>IF(inputs!$B$27="YES",MAX(0,inputs!$B$31*(X1244-inputs!$B$30)),0)</f>
        <v>0</v>
      </c>
      <c r="AA1244" s="3">
        <f t="shared" si="81"/>
        <v>51062.25</v>
      </c>
      <c r="AB1244" s="1">
        <f t="shared" si="82"/>
        <v>0.62</v>
      </c>
      <c r="AC1244" s="8">
        <f t="shared" si="79"/>
        <v>73137.75</v>
      </c>
    </row>
    <row r="1245" spans="1:29" x14ac:dyDescent="0.2">
      <c r="A1245" s="11">
        <f t="shared" si="80"/>
        <v>124300</v>
      </c>
      <c r="B1245" s="15">
        <f>inputs!$C$3-MAX(0,MIN((calculations!A1245-inputs!$B$8)*0.5,inputs!$C$3))+IF(AND(inputs!$B$23="YES",A1245&lt;=inputs!$B$25),inputs!$B$24,0)</f>
        <v>420</v>
      </c>
      <c r="C1245" s="15">
        <f>MAX(0,MIN(A1245-B1245,inputs!$C$4)*inputs!$B$3)</f>
        <v>7540</v>
      </c>
      <c r="D1245" s="16">
        <f>MAX(0,(MIN(A1245,inputs!$C$5)-(inputs!$C$4+B1245))*inputs!$B$4)</f>
        <v>34472</v>
      </c>
      <c r="E1245" s="16">
        <f>MAX(0, (calculations!A1245-inputs!$C$5)*inputs!$B$5)</f>
        <v>0</v>
      </c>
      <c r="F1245" s="19">
        <f>MAX(0,inputs!$B$13*(MIN(calculations!A1245,inputs!$C$14)-inputs!$C$13))+MAX(0,inputs!$B$14*(calculations!A1245-inputs!$C$14))</f>
        <v>6475.85</v>
      </c>
      <c r="G1245" s="22">
        <f>MAX(MIN((calculations!A1245-inputs!$B$21)/10000,100%),0) * inputs!$B$18</f>
        <v>2636.4</v>
      </c>
      <c r="H1245" s="24">
        <f>MIN(inputs!$B$32,A1245)</f>
        <v>20000</v>
      </c>
      <c r="I1245" s="24">
        <f>inputs!$B$29*(1+inputs!$B$33)-MAX(0,inputs!$B$31*(H1245-inputs!$B$30))</f>
        <v>46486.999999999993</v>
      </c>
      <c r="J1245" s="19">
        <f>$H1245+(INT(COLUMN(J$1)/2) - 5) * ($A1245-$H1245)/9</f>
        <v>20000</v>
      </c>
      <c r="K1245" s="24">
        <f>MAX(0,I1245*(1+inputs!$B$33)-MAX(0,inputs!$B$31*(J1245-inputs!$B$30)))</f>
        <v>47184.304999999986</v>
      </c>
      <c r="L1245" s="19">
        <f>$H1245+(INT(COLUMN(L$1)/2) - 5) * ($A1245-$H1245)/9</f>
        <v>31588.888888888891</v>
      </c>
      <c r="M1245" s="24">
        <f>MAX(0,K1245*(1+inputs!$B$33)-MAX(0,inputs!$B$31*(L1245-inputs!$B$30)))</f>
        <v>46865.629574999977</v>
      </c>
      <c r="N1245" s="19">
        <f>$H1245+(INT(COLUMN(N$1)/2) - 5) * ($A1245-$H1245)/9</f>
        <v>43177.777777777781</v>
      </c>
      <c r="O1245" s="24">
        <f>MAX(0,M1245*(1+inputs!$B$33)-MAX(0,inputs!$B$31*(N1245-inputs!$B$30)))</f>
        <v>45499.174018624974</v>
      </c>
      <c r="P1245" s="19">
        <f>$H1245+(INT(COLUMN(P$1)/2) - 5) * ($A1245-$H1245)/9</f>
        <v>54766.666666666664</v>
      </c>
      <c r="Q1245" s="24">
        <f>MAX(0,O1245*(1+inputs!$B$33)-MAX(0,inputs!$B$31*(P1245-inputs!$B$30)))</f>
        <v>43069.221628904343</v>
      </c>
      <c r="R1245" s="19">
        <f>$H1245+(INT(COLUMN(R$1)/2) - 5) * ($A1245-$H1245)/9</f>
        <v>66355.555555555562</v>
      </c>
      <c r="S1245" s="24">
        <f>MAX(0,Q1245*(1+inputs!$B$33)-MAX(0,inputs!$B$31*(R1245-inputs!$B$30)))</f>
        <v>39559.819953337901</v>
      </c>
      <c r="T1245" s="19">
        <f>$H1245+(INT(COLUMN(T$1)/2) - 5) * ($A1245-$H1245)/9</f>
        <v>77944.444444444438</v>
      </c>
      <c r="U1245" s="24">
        <f>MAX(0,S1245*(1+inputs!$B$33)-MAX(0,inputs!$B$31*(T1245-inputs!$B$30)))</f>
        <v>34954.777252637963</v>
      </c>
      <c r="V1245" s="19">
        <f>$H1245+(INT(COLUMN(V$1)/2) - 5) * ($A1245-$H1245)/9</f>
        <v>89533.333333333328</v>
      </c>
      <c r="W1245" s="24">
        <f>MAX(0,U1245*(1+inputs!$B$33)-MAX(0,inputs!$B$31*(V1245-inputs!$B$30)))</f>
        <v>29237.65891142753</v>
      </c>
      <c r="X1245" s="19">
        <f>$H1245+(INT(COLUMN(X$1)/2) - 5) * ($A1245-$H1245)/9</f>
        <v>101122.22222222222</v>
      </c>
      <c r="Y1245" s="24">
        <f>MAX(0,W1245*(1+inputs!$B$33)-MAX(0,inputs!$B$31*(X1245-inputs!$B$30)))</f>
        <v>22391.783795098941</v>
      </c>
      <c r="Z1245" s="19">
        <f>IF(inputs!$B$27="YES",MAX(0,inputs!$B$31*(X1245-inputs!$B$30)),0)</f>
        <v>0</v>
      </c>
      <c r="AA1245" s="3">
        <f t="shared" si="81"/>
        <v>51124.25</v>
      </c>
      <c r="AB1245" s="1">
        <f t="shared" si="82"/>
        <v>0.62</v>
      </c>
      <c r="AC1245" s="8">
        <f t="shared" si="79"/>
        <v>73175.75</v>
      </c>
    </row>
    <row r="1246" spans="1:29" x14ac:dyDescent="0.2">
      <c r="A1246" s="11">
        <f t="shared" si="80"/>
        <v>124400</v>
      </c>
      <c r="B1246" s="15">
        <f>inputs!$C$3-MAX(0,MIN((calculations!A1246-inputs!$B$8)*0.5,inputs!$C$3))+IF(AND(inputs!$B$23="YES",A1246&lt;=inputs!$B$25),inputs!$B$24,0)</f>
        <v>370</v>
      </c>
      <c r="C1246" s="15">
        <f>MAX(0,MIN(A1246-B1246,inputs!$C$4)*inputs!$B$3)</f>
        <v>7540</v>
      </c>
      <c r="D1246" s="16">
        <f>MAX(0,(MIN(A1246,inputs!$C$5)-(inputs!$C$4+B1246))*inputs!$B$4)</f>
        <v>34532</v>
      </c>
      <c r="E1246" s="16">
        <f>MAX(0, (calculations!A1246-inputs!$C$5)*inputs!$B$5)</f>
        <v>0</v>
      </c>
      <c r="F1246" s="19">
        <f>MAX(0,inputs!$B$13*(MIN(calculations!A1246,inputs!$C$14)-inputs!$C$13))+MAX(0,inputs!$B$14*(calculations!A1246-inputs!$C$14))</f>
        <v>6477.85</v>
      </c>
      <c r="G1246" s="22">
        <f>MAX(MIN((calculations!A1246-inputs!$B$21)/10000,100%),0) * inputs!$B$18</f>
        <v>2636.4</v>
      </c>
      <c r="H1246" s="24">
        <f>MIN(inputs!$B$32,A1246)</f>
        <v>20000</v>
      </c>
      <c r="I1246" s="24">
        <f>inputs!$B$29*(1+inputs!$B$33)-MAX(0,inputs!$B$31*(H1246-inputs!$B$30))</f>
        <v>46486.999999999993</v>
      </c>
      <c r="J1246" s="19">
        <f>$H1246+(INT(COLUMN(J$1)/2) - 5) * ($A1246-$H1246)/9</f>
        <v>20000</v>
      </c>
      <c r="K1246" s="24">
        <f>MAX(0,I1246*(1+inputs!$B$33)-MAX(0,inputs!$B$31*(J1246-inputs!$B$30)))</f>
        <v>47184.304999999986</v>
      </c>
      <c r="L1246" s="19">
        <f>$H1246+(INT(COLUMN(L$1)/2) - 5) * ($A1246-$H1246)/9</f>
        <v>31600</v>
      </c>
      <c r="M1246" s="24">
        <f>MAX(0,K1246*(1+inputs!$B$33)-MAX(0,inputs!$B$31*(L1246-inputs!$B$30)))</f>
        <v>46864.629574999977</v>
      </c>
      <c r="N1246" s="19">
        <f>$H1246+(INT(COLUMN(N$1)/2) - 5) * ($A1246-$H1246)/9</f>
        <v>43200</v>
      </c>
      <c r="O1246" s="24">
        <f>MAX(0,M1246*(1+inputs!$B$33)-MAX(0,inputs!$B$31*(N1246-inputs!$B$30)))</f>
        <v>45496.159018624967</v>
      </c>
      <c r="P1246" s="19">
        <f>$H1246+(INT(COLUMN(P$1)/2) - 5) * ($A1246-$H1246)/9</f>
        <v>54800</v>
      </c>
      <c r="Q1246" s="24">
        <f>MAX(0,O1246*(1+inputs!$B$33)-MAX(0,inputs!$B$31*(P1246-inputs!$B$30)))</f>
        <v>43063.161403904334</v>
      </c>
      <c r="R1246" s="19">
        <f>$H1246+(INT(COLUMN(R$1)/2) - 5) * ($A1246-$H1246)/9</f>
        <v>66400</v>
      </c>
      <c r="S1246" s="24">
        <f>MAX(0,Q1246*(1+inputs!$B$33)-MAX(0,inputs!$B$31*(R1246-inputs!$B$30)))</f>
        <v>39549.668824962893</v>
      </c>
      <c r="T1246" s="19">
        <f>$H1246+(INT(COLUMN(T$1)/2) - 5) * ($A1246-$H1246)/9</f>
        <v>78000</v>
      </c>
      <c r="U1246" s="24">
        <f>MAX(0,S1246*(1+inputs!$B$33)-MAX(0,inputs!$B$31*(T1246-inputs!$B$30)))</f>
        <v>34939.473857337332</v>
      </c>
      <c r="V1246" s="19">
        <f>$H1246+(INT(COLUMN(V$1)/2) - 5) * ($A1246-$H1246)/9</f>
        <v>89600</v>
      </c>
      <c r="W1246" s="24">
        <f>MAX(0,U1246*(1+inputs!$B$33)-MAX(0,inputs!$B$31*(V1246-inputs!$B$30)))</f>
        <v>29216.125965197392</v>
      </c>
      <c r="X1246" s="19">
        <f>$H1246+(INT(COLUMN(X$1)/2) - 5) * ($A1246-$H1246)/9</f>
        <v>101200</v>
      </c>
      <c r="Y1246" s="24">
        <f>MAX(0,W1246*(1+inputs!$B$33)-MAX(0,inputs!$B$31*(X1246-inputs!$B$30)))</f>
        <v>22362.927854675352</v>
      </c>
      <c r="Z1246" s="19">
        <f>IF(inputs!$B$27="YES",MAX(0,inputs!$B$31*(X1246-inputs!$B$30)),0)</f>
        <v>0</v>
      </c>
      <c r="AA1246" s="3">
        <f t="shared" si="81"/>
        <v>51186.25</v>
      </c>
      <c r="AB1246" s="1">
        <f t="shared" si="82"/>
        <v>0.62</v>
      </c>
      <c r="AC1246" s="8">
        <f t="shared" si="79"/>
        <v>73213.75</v>
      </c>
    </row>
    <row r="1247" spans="1:29" x14ac:dyDescent="0.2">
      <c r="A1247" s="11">
        <f t="shared" si="80"/>
        <v>124500</v>
      </c>
      <c r="B1247" s="15">
        <f>inputs!$C$3-MAX(0,MIN((calculations!A1247-inputs!$B$8)*0.5,inputs!$C$3))+IF(AND(inputs!$B$23="YES",A1247&lt;=inputs!$B$25),inputs!$B$24,0)</f>
        <v>320</v>
      </c>
      <c r="C1247" s="15">
        <f>MAX(0,MIN(A1247-B1247,inputs!$C$4)*inputs!$B$3)</f>
        <v>7540</v>
      </c>
      <c r="D1247" s="16">
        <f>MAX(0,(MIN(A1247,inputs!$C$5)-(inputs!$C$4+B1247))*inputs!$B$4)</f>
        <v>34592</v>
      </c>
      <c r="E1247" s="16">
        <f>MAX(0, (calculations!A1247-inputs!$C$5)*inputs!$B$5)</f>
        <v>0</v>
      </c>
      <c r="F1247" s="19">
        <f>MAX(0,inputs!$B$13*(MIN(calculations!A1247,inputs!$C$14)-inputs!$C$13))+MAX(0,inputs!$B$14*(calculations!A1247-inputs!$C$14))</f>
        <v>6479.85</v>
      </c>
      <c r="G1247" s="22">
        <f>MAX(MIN((calculations!A1247-inputs!$B$21)/10000,100%),0) * inputs!$B$18</f>
        <v>2636.4</v>
      </c>
      <c r="H1247" s="24">
        <f>MIN(inputs!$B$32,A1247)</f>
        <v>20000</v>
      </c>
      <c r="I1247" s="24">
        <f>inputs!$B$29*(1+inputs!$B$33)-MAX(0,inputs!$B$31*(H1247-inputs!$B$30))</f>
        <v>46486.999999999993</v>
      </c>
      <c r="J1247" s="19">
        <f>$H1247+(INT(COLUMN(J$1)/2) - 5) * ($A1247-$H1247)/9</f>
        <v>20000</v>
      </c>
      <c r="K1247" s="24">
        <f>MAX(0,I1247*(1+inputs!$B$33)-MAX(0,inputs!$B$31*(J1247-inputs!$B$30)))</f>
        <v>47184.304999999986</v>
      </c>
      <c r="L1247" s="19">
        <f>$H1247+(INT(COLUMN(L$1)/2) - 5) * ($A1247-$H1247)/9</f>
        <v>31611.111111111109</v>
      </c>
      <c r="M1247" s="24">
        <f>MAX(0,K1247*(1+inputs!$B$33)-MAX(0,inputs!$B$31*(L1247-inputs!$B$30)))</f>
        <v>46863.629574999977</v>
      </c>
      <c r="N1247" s="19">
        <f>$H1247+(INT(COLUMN(N$1)/2) - 5) * ($A1247-$H1247)/9</f>
        <v>43222.222222222219</v>
      </c>
      <c r="O1247" s="24">
        <f>MAX(0,M1247*(1+inputs!$B$33)-MAX(0,inputs!$B$31*(N1247-inputs!$B$30)))</f>
        <v>45493.144018624967</v>
      </c>
      <c r="P1247" s="19">
        <f>$H1247+(INT(COLUMN(P$1)/2) - 5) * ($A1247-$H1247)/9</f>
        <v>54833.333333333336</v>
      </c>
      <c r="Q1247" s="24">
        <f>MAX(0,O1247*(1+inputs!$B$33)-MAX(0,inputs!$B$31*(P1247-inputs!$B$30)))</f>
        <v>43057.101178904333</v>
      </c>
      <c r="R1247" s="19">
        <f>$H1247+(INT(COLUMN(R$1)/2) - 5) * ($A1247-$H1247)/9</f>
        <v>66444.444444444438</v>
      </c>
      <c r="S1247" s="24">
        <f>MAX(0,Q1247*(1+inputs!$B$33)-MAX(0,inputs!$B$31*(R1247-inputs!$B$30)))</f>
        <v>39539.517696587893</v>
      </c>
      <c r="T1247" s="19">
        <f>$H1247+(INT(COLUMN(T$1)/2) - 5) * ($A1247-$H1247)/9</f>
        <v>78055.555555555562</v>
      </c>
      <c r="U1247" s="24">
        <f>MAX(0,S1247*(1+inputs!$B$33)-MAX(0,inputs!$B$31*(T1247-inputs!$B$30)))</f>
        <v>34924.170462036702</v>
      </c>
      <c r="V1247" s="19">
        <f>$H1247+(INT(COLUMN(V$1)/2) - 5) * ($A1247-$H1247)/9</f>
        <v>89666.666666666672</v>
      </c>
      <c r="W1247" s="24">
        <f>MAX(0,U1247*(1+inputs!$B$33)-MAX(0,inputs!$B$31*(V1247-inputs!$B$30)))</f>
        <v>29194.593018967244</v>
      </c>
      <c r="X1247" s="19">
        <f>$H1247+(INT(COLUMN(X$1)/2) - 5) * ($A1247-$H1247)/9</f>
        <v>101277.77777777778</v>
      </c>
      <c r="Y1247" s="24">
        <f>MAX(0,W1247*(1+inputs!$B$33)-MAX(0,inputs!$B$31*(X1247-inputs!$B$30)))</f>
        <v>22334.071914251752</v>
      </c>
      <c r="Z1247" s="19">
        <f>IF(inputs!$B$27="YES",MAX(0,inputs!$B$31*(X1247-inputs!$B$30)),0)</f>
        <v>0</v>
      </c>
      <c r="AA1247" s="3">
        <f t="shared" si="81"/>
        <v>51248.25</v>
      </c>
      <c r="AB1247" s="1">
        <f t="shared" si="82"/>
        <v>0.62</v>
      </c>
      <c r="AC1247" s="8">
        <f t="shared" si="79"/>
        <v>73251.75</v>
      </c>
    </row>
    <row r="1248" spans="1:29" x14ac:dyDescent="0.2">
      <c r="A1248" s="11">
        <f t="shared" si="80"/>
        <v>124600</v>
      </c>
      <c r="B1248" s="15">
        <f>inputs!$C$3-MAX(0,MIN((calculations!A1248-inputs!$B$8)*0.5,inputs!$C$3))+IF(AND(inputs!$B$23="YES",A1248&lt;=inputs!$B$25),inputs!$B$24,0)</f>
        <v>270</v>
      </c>
      <c r="C1248" s="15">
        <f>MAX(0,MIN(A1248-B1248,inputs!$C$4)*inputs!$B$3)</f>
        <v>7540</v>
      </c>
      <c r="D1248" s="16">
        <f>MAX(0,(MIN(A1248,inputs!$C$5)-(inputs!$C$4+B1248))*inputs!$B$4)</f>
        <v>34652</v>
      </c>
      <c r="E1248" s="16">
        <f>MAX(0, (calculations!A1248-inputs!$C$5)*inputs!$B$5)</f>
        <v>0</v>
      </c>
      <c r="F1248" s="19">
        <f>MAX(0,inputs!$B$13*(MIN(calculations!A1248,inputs!$C$14)-inputs!$C$13))+MAX(0,inputs!$B$14*(calculations!A1248-inputs!$C$14))</f>
        <v>6481.85</v>
      </c>
      <c r="G1248" s="22">
        <f>MAX(MIN((calculations!A1248-inputs!$B$21)/10000,100%),0) * inputs!$B$18</f>
        <v>2636.4</v>
      </c>
      <c r="H1248" s="24">
        <f>MIN(inputs!$B$32,A1248)</f>
        <v>20000</v>
      </c>
      <c r="I1248" s="24">
        <f>inputs!$B$29*(1+inputs!$B$33)-MAX(0,inputs!$B$31*(H1248-inputs!$B$30))</f>
        <v>46486.999999999993</v>
      </c>
      <c r="J1248" s="19">
        <f>$H1248+(INT(COLUMN(J$1)/2) - 5) * ($A1248-$H1248)/9</f>
        <v>20000</v>
      </c>
      <c r="K1248" s="24">
        <f>MAX(0,I1248*(1+inputs!$B$33)-MAX(0,inputs!$B$31*(J1248-inputs!$B$30)))</f>
        <v>47184.304999999986</v>
      </c>
      <c r="L1248" s="19">
        <f>$H1248+(INT(COLUMN(L$1)/2) - 5) * ($A1248-$H1248)/9</f>
        <v>31622.222222222223</v>
      </c>
      <c r="M1248" s="24">
        <f>MAX(0,K1248*(1+inputs!$B$33)-MAX(0,inputs!$B$31*(L1248-inputs!$B$30)))</f>
        <v>46862.629574999977</v>
      </c>
      <c r="N1248" s="19">
        <f>$H1248+(INT(COLUMN(N$1)/2) - 5) * ($A1248-$H1248)/9</f>
        <v>43244.444444444445</v>
      </c>
      <c r="O1248" s="24">
        <f>MAX(0,M1248*(1+inputs!$B$33)-MAX(0,inputs!$B$31*(N1248-inputs!$B$30)))</f>
        <v>45490.129018624968</v>
      </c>
      <c r="P1248" s="19">
        <f>$H1248+(INT(COLUMN(P$1)/2) - 5) * ($A1248-$H1248)/9</f>
        <v>54866.666666666664</v>
      </c>
      <c r="Q1248" s="24">
        <f>MAX(0,O1248*(1+inputs!$B$33)-MAX(0,inputs!$B$31*(P1248-inputs!$B$30)))</f>
        <v>43051.040953904332</v>
      </c>
      <c r="R1248" s="19">
        <f>$H1248+(INT(COLUMN(R$1)/2) - 5) * ($A1248-$H1248)/9</f>
        <v>66488.888888888891</v>
      </c>
      <c r="S1248" s="24">
        <f>MAX(0,Q1248*(1+inputs!$B$33)-MAX(0,inputs!$B$31*(R1248-inputs!$B$30)))</f>
        <v>39529.366568212892</v>
      </c>
      <c r="T1248" s="19">
        <f>$H1248+(INT(COLUMN(T$1)/2) - 5) * ($A1248-$H1248)/9</f>
        <v>78111.111111111109</v>
      </c>
      <c r="U1248" s="24">
        <f>MAX(0,S1248*(1+inputs!$B$33)-MAX(0,inputs!$B$31*(T1248-inputs!$B$30)))</f>
        <v>34908.867066736078</v>
      </c>
      <c r="V1248" s="19">
        <f>$H1248+(INT(COLUMN(V$1)/2) - 5) * ($A1248-$H1248)/9</f>
        <v>89733.333333333328</v>
      </c>
      <c r="W1248" s="24">
        <f>MAX(0,U1248*(1+inputs!$B$33)-MAX(0,inputs!$B$31*(V1248-inputs!$B$30)))</f>
        <v>29173.060072737117</v>
      </c>
      <c r="X1248" s="19">
        <f>$H1248+(INT(COLUMN(X$1)/2) - 5) * ($A1248-$H1248)/9</f>
        <v>101355.55555555556</v>
      </c>
      <c r="Y1248" s="24">
        <f>MAX(0,W1248*(1+inputs!$B$33)-MAX(0,inputs!$B$31*(X1248-inputs!$B$30)))</f>
        <v>22305.21597382817</v>
      </c>
      <c r="Z1248" s="19">
        <f>IF(inputs!$B$27="YES",MAX(0,inputs!$B$31*(X1248-inputs!$B$30)),0)</f>
        <v>0</v>
      </c>
      <c r="AA1248" s="3">
        <f t="shared" si="81"/>
        <v>51310.25</v>
      </c>
      <c r="AB1248" s="1">
        <f t="shared" si="82"/>
        <v>0.62</v>
      </c>
      <c r="AC1248" s="8">
        <f t="shared" si="79"/>
        <v>73289.75</v>
      </c>
    </row>
    <row r="1249" spans="1:29" x14ac:dyDescent="0.2">
      <c r="A1249" s="11">
        <f t="shared" si="80"/>
        <v>124700</v>
      </c>
      <c r="B1249" s="15">
        <f>inputs!$C$3-MAX(0,MIN((calculations!A1249-inputs!$B$8)*0.5,inputs!$C$3))+IF(AND(inputs!$B$23="YES",A1249&lt;=inputs!$B$25),inputs!$B$24,0)</f>
        <v>220</v>
      </c>
      <c r="C1249" s="15">
        <f>MAX(0,MIN(A1249-B1249,inputs!$C$4)*inputs!$B$3)</f>
        <v>7540</v>
      </c>
      <c r="D1249" s="16">
        <f>MAX(0,(MIN(A1249,inputs!$C$5)-(inputs!$C$4+B1249))*inputs!$B$4)</f>
        <v>34712</v>
      </c>
      <c r="E1249" s="16">
        <f>MAX(0, (calculations!A1249-inputs!$C$5)*inputs!$B$5)</f>
        <v>0</v>
      </c>
      <c r="F1249" s="19">
        <f>MAX(0,inputs!$B$13*(MIN(calculations!A1249,inputs!$C$14)-inputs!$C$13))+MAX(0,inputs!$B$14*(calculations!A1249-inputs!$C$14))</f>
        <v>6483.85</v>
      </c>
      <c r="G1249" s="22">
        <f>MAX(MIN((calculations!A1249-inputs!$B$21)/10000,100%),0) * inputs!$B$18</f>
        <v>2636.4</v>
      </c>
      <c r="H1249" s="24">
        <f>MIN(inputs!$B$32,A1249)</f>
        <v>20000</v>
      </c>
      <c r="I1249" s="24">
        <f>inputs!$B$29*(1+inputs!$B$33)-MAX(0,inputs!$B$31*(H1249-inputs!$B$30))</f>
        <v>46486.999999999993</v>
      </c>
      <c r="J1249" s="19">
        <f>$H1249+(INT(COLUMN(J$1)/2) - 5) * ($A1249-$H1249)/9</f>
        <v>20000</v>
      </c>
      <c r="K1249" s="24">
        <f>MAX(0,I1249*(1+inputs!$B$33)-MAX(0,inputs!$B$31*(J1249-inputs!$B$30)))</f>
        <v>47184.304999999986</v>
      </c>
      <c r="L1249" s="19">
        <f>$H1249+(INT(COLUMN(L$1)/2) - 5) * ($A1249-$H1249)/9</f>
        <v>31633.333333333336</v>
      </c>
      <c r="M1249" s="24">
        <f>MAX(0,K1249*(1+inputs!$B$33)-MAX(0,inputs!$B$31*(L1249-inputs!$B$30)))</f>
        <v>46861.629574999977</v>
      </c>
      <c r="N1249" s="19">
        <f>$H1249+(INT(COLUMN(N$1)/2) - 5) * ($A1249-$H1249)/9</f>
        <v>43266.666666666672</v>
      </c>
      <c r="O1249" s="24">
        <f>MAX(0,M1249*(1+inputs!$B$33)-MAX(0,inputs!$B$31*(N1249-inputs!$B$30)))</f>
        <v>45487.114018624969</v>
      </c>
      <c r="P1249" s="19">
        <f>$H1249+(INT(COLUMN(P$1)/2) - 5) * ($A1249-$H1249)/9</f>
        <v>54900</v>
      </c>
      <c r="Q1249" s="24">
        <f>MAX(0,O1249*(1+inputs!$B$33)-MAX(0,inputs!$B$31*(P1249-inputs!$B$30)))</f>
        <v>43044.980728904338</v>
      </c>
      <c r="R1249" s="19">
        <f>$H1249+(INT(COLUMN(R$1)/2) - 5) * ($A1249-$H1249)/9</f>
        <v>66533.333333333343</v>
      </c>
      <c r="S1249" s="24">
        <f>MAX(0,Q1249*(1+inputs!$B$33)-MAX(0,inputs!$B$31*(R1249-inputs!$B$30)))</f>
        <v>39519.215439837899</v>
      </c>
      <c r="T1249" s="19">
        <f>$H1249+(INT(COLUMN(T$1)/2) - 5) * ($A1249-$H1249)/9</f>
        <v>78166.666666666657</v>
      </c>
      <c r="U1249" s="24">
        <f>MAX(0,S1249*(1+inputs!$B$33)-MAX(0,inputs!$B$31*(T1249-inputs!$B$30)))</f>
        <v>34893.563671435462</v>
      </c>
      <c r="V1249" s="19">
        <f>$H1249+(INT(COLUMN(V$1)/2) - 5) * ($A1249-$H1249)/9</f>
        <v>89800</v>
      </c>
      <c r="W1249" s="24">
        <f>MAX(0,U1249*(1+inputs!$B$33)-MAX(0,inputs!$B$31*(V1249-inputs!$B$30)))</f>
        <v>29151.527126506993</v>
      </c>
      <c r="X1249" s="19">
        <f>$H1249+(INT(COLUMN(X$1)/2) - 5) * ($A1249-$H1249)/9</f>
        <v>101433.33333333333</v>
      </c>
      <c r="Y1249" s="24">
        <f>MAX(0,W1249*(1+inputs!$B$33)-MAX(0,inputs!$B$31*(X1249-inputs!$B$30)))</f>
        <v>22276.360033404595</v>
      </c>
      <c r="Z1249" s="19">
        <f>IF(inputs!$B$27="YES",MAX(0,inputs!$B$31*(X1249-inputs!$B$30)),0)</f>
        <v>0</v>
      </c>
      <c r="AA1249" s="3">
        <f t="shared" si="81"/>
        <v>51372.25</v>
      </c>
      <c r="AB1249" s="1">
        <f t="shared" si="82"/>
        <v>0.62</v>
      </c>
      <c r="AC1249" s="8">
        <f t="shared" si="79"/>
        <v>73327.75</v>
      </c>
    </row>
    <row r="1250" spans="1:29" x14ac:dyDescent="0.2">
      <c r="A1250" s="11">
        <f t="shared" si="80"/>
        <v>124800</v>
      </c>
      <c r="B1250" s="15">
        <f>inputs!$C$3-MAX(0,MIN((calculations!A1250-inputs!$B$8)*0.5,inputs!$C$3))+IF(AND(inputs!$B$23="YES",A1250&lt;=inputs!$B$25),inputs!$B$24,0)</f>
        <v>170</v>
      </c>
      <c r="C1250" s="15">
        <f>MAX(0,MIN(A1250-B1250,inputs!$C$4)*inputs!$B$3)</f>
        <v>7540</v>
      </c>
      <c r="D1250" s="16">
        <f>MAX(0,(MIN(A1250,inputs!$C$5)-(inputs!$C$4+B1250))*inputs!$B$4)</f>
        <v>34772</v>
      </c>
      <c r="E1250" s="16">
        <f>MAX(0, (calculations!A1250-inputs!$C$5)*inputs!$B$5)</f>
        <v>0</v>
      </c>
      <c r="F1250" s="19">
        <f>MAX(0,inputs!$B$13*(MIN(calculations!A1250,inputs!$C$14)-inputs!$C$13))+MAX(0,inputs!$B$14*(calculations!A1250-inputs!$C$14))</f>
        <v>6485.85</v>
      </c>
      <c r="G1250" s="22">
        <f>MAX(MIN((calculations!A1250-inputs!$B$21)/10000,100%),0) * inputs!$B$18</f>
        <v>2636.4</v>
      </c>
      <c r="H1250" s="24">
        <f>MIN(inputs!$B$32,A1250)</f>
        <v>20000</v>
      </c>
      <c r="I1250" s="24">
        <f>inputs!$B$29*(1+inputs!$B$33)-MAX(0,inputs!$B$31*(H1250-inputs!$B$30))</f>
        <v>46486.999999999993</v>
      </c>
      <c r="J1250" s="19">
        <f>$H1250+(INT(COLUMN(J$1)/2) - 5) * ($A1250-$H1250)/9</f>
        <v>20000</v>
      </c>
      <c r="K1250" s="24">
        <f>MAX(0,I1250*(1+inputs!$B$33)-MAX(0,inputs!$B$31*(J1250-inputs!$B$30)))</f>
        <v>47184.304999999986</v>
      </c>
      <c r="L1250" s="19">
        <f>$H1250+(INT(COLUMN(L$1)/2) - 5) * ($A1250-$H1250)/9</f>
        <v>31644.444444444445</v>
      </c>
      <c r="M1250" s="24">
        <f>MAX(0,K1250*(1+inputs!$B$33)-MAX(0,inputs!$B$31*(L1250-inputs!$B$30)))</f>
        <v>46860.629574999977</v>
      </c>
      <c r="N1250" s="19">
        <f>$H1250+(INT(COLUMN(N$1)/2) - 5) * ($A1250-$H1250)/9</f>
        <v>43288.888888888891</v>
      </c>
      <c r="O1250" s="24">
        <f>MAX(0,M1250*(1+inputs!$B$33)-MAX(0,inputs!$B$31*(N1250-inputs!$B$30)))</f>
        <v>45484.099018624969</v>
      </c>
      <c r="P1250" s="19">
        <f>$H1250+(INT(COLUMN(P$1)/2) - 5) * ($A1250-$H1250)/9</f>
        <v>54933.333333333336</v>
      </c>
      <c r="Q1250" s="24">
        <f>MAX(0,O1250*(1+inputs!$B$33)-MAX(0,inputs!$B$31*(P1250-inputs!$B$30)))</f>
        <v>43038.920503904337</v>
      </c>
      <c r="R1250" s="19">
        <f>$H1250+(INT(COLUMN(R$1)/2) - 5) * ($A1250-$H1250)/9</f>
        <v>66577.777777777781</v>
      </c>
      <c r="S1250" s="24">
        <f>MAX(0,Q1250*(1+inputs!$B$33)-MAX(0,inputs!$B$31*(R1250-inputs!$B$30)))</f>
        <v>39509.064311462898</v>
      </c>
      <c r="T1250" s="19">
        <f>$H1250+(INT(COLUMN(T$1)/2) - 5) * ($A1250-$H1250)/9</f>
        <v>78222.222222222219</v>
      </c>
      <c r="U1250" s="24">
        <f>MAX(0,S1250*(1+inputs!$B$33)-MAX(0,inputs!$B$31*(T1250-inputs!$B$30)))</f>
        <v>34878.260276134839</v>
      </c>
      <c r="V1250" s="19">
        <f>$H1250+(INT(COLUMN(V$1)/2) - 5) * ($A1250-$H1250)/9</f>
        <v>89866.666666666672</v>
      </c>
      <c r="W1250" s="24">
        <f>MAX(0,U1250*(1+inputs!$B$33)-MAX(0,inputs!$B$31*(V1250-inputs!$B$30)))</f>
        <v>29129.994180276859</v>
      </c>
      <c r="X1250" s="19">
        <f>$H1250+(INT(COLUMN(X$1)/2) - 5) * ($A1250-$H1250)/9</f>
        <v>101511.11111111111</v>
      </c>
      <c r="Y1250" s="24">
        <f>MAX(0,W1250*(1+inputs!$B$33)-MAX(0,inputs!$B$31*(X1250-inputs!$B$30)))</f>
        <v>22247.504092981009</v>
      </c>
      <c r="Z1250" s="19">
        <f>IF(inputs!$B$27="YES",MAX(0,inputs!$B$31*(X1250-inputs!$B$30)),0)</f>
        <v>0</v>
      </c>
      <c r="AA1250" s="3">
        <f t="shared" si="81"/>
        <v>51434.25</v>
      </c>
      <c r="AB1250" s="1">
        <f t="shared" si="82"/>
        <v>0.62</v>
      </c>
      <c r="AC1250" s="8">
        <f t="shared" si="79"/>
        <v>73365.75</v>
      </c>
    </row>
    <row r="1251" spans="1:29" x14ac:dyDescent="0.2">
      <c r="A1251" s="11">
        <f t="shared" si="80"/>
        <v>124900</v>
      </c>
      <c r="B1251" s="15">
        <f>inputs!$C$3-MAX(0,MIN((calculations!A1251-inputs!$B$8)*0.5,inputs!$C$3))+IF(AND(inputs!$B$23="YES",A1251&lt;=inputs!$B$25),inputs!$B$24,0)</f>
        <v>120</v>
      </c>
      <c r="C1251" s="15">
        <f>MAX(0,MIN(A1251-B1251,inputs!$C$4)*inputs!$B$3)</f>
        <v>7540</v>
      </c>
      <c r="D1251" s="16">
        <f>MAX(0,(MIN(A1251,inputs!$C$5)-(inputs!$C$4+B1251))*inputs!$B$4)</f>
        <v>34832</v>
      </c>
      <c r="E1251" s="16">
        <f>MAX(0, (calculations!A1251-inputs!$C$5)*inputs!$B$5)</f>
        <v>0</v>
      </c>
      <c r="F1251" s="19">
        <f>MAX(0,inputs!$B$13*(MIN(calculations!A1251,inputs!$C$14)-inputs!$C$13))+MAX(0,inputs!$B$14*(calculations!A1251-inputs!$C$14))</f>
        <v>6487.85</v>
      </c>
      <c r="G1251" s="22">
        <f>MAX(MIN((calculations!A1251-inputs!$B$21)/10000,100%),0) * inputs!$B$18</f>
        <v>2636.4</v>
      </c>
      <c r="H1251" s="24">
        <f>MIN(inputs!$B$32,A1251)</f>
        <v>20000</v>
      </c>
      <c r="I1251" s="24">
        <f>inputs!$B$29*(1+inputs!$B$33)-MAX(0,inputs!$B$31*(H1251-inputs!$B$30))</f>
        <v>46486.999999999993</v>
      </c>
      <c r="J1251" s="19">
        <f>$H1251+(INT(COLUMN(J$1)/2) - 5) * ($A1251-$H1251)/9</f>
        <v>20000</v>
      </c>
      <c r="K1251" s="24">
        <f>MAX(0,I1251*(1+inputs!$B$33)-MAX(0,inputs!$B$31*(J1251-inputs!$B$30)))</f>
        <v>47184.304999999986</v>
      </c>
      <c r="L1251" s="19">
        <f>$H1251+(INT(COLUMN(L$1)/2) - 5) * ($A1251-$H1251)/9</f>
        <v>31655.555555555555</v>
      </c>
      <c r="M1251" s="24">
        <f>MAX(0,K1251*(1+inputs!$B$33)-MAX(0,inputs!$B$31*(L1251-inputs!$B$30)))</f>
        <v>46859.629574999977</v>
      </c>
      <c r="N1251" s="19">
        <f>$H1251+(INT(COLUMN(N$1)/2) - 5) * ($A1251-$H1251)/9</f>
        <v>43311.111111111109</v>
      </c>
      <c r="O1251" s="24">
        <f>MAX(0,M1251*(1+inputs!$B$33)-MAX(0,inputs!$B$31*(N1251-inputs!$B$30)))</f>
        <v>45481.08401862497</v>
      </c>
      <c r="P1251" s="19">
        <f>$H1251+(INT(COLUMN(P$1)/2) - 5) * ($A1251-$H1251)/9</f>
        <v>54966.666666666664</v>
      </c>
      <c r="Q1251" s="24">
        <f>MAX(0,O1251*(1+inputs!$B$33)-MAX(0,inputs!$B$31*(P1251-inputs!$B$30)))</f>
        <v>43032.860278904336</v>
      </c>
      <c r="R1251" s="19">
        <f>$H1251+(INT(COLUMN(R$1)/2) - 5) * ($A1251-$H1251)/9</f>
        <v>66622.222222222219</v>
      </c>
      <c r="S1251" s="24">
        <f>MAX(0,Q1251*(1+inputs!$B$33)-MAX(0,inputs!$B$31*(R1251-inputs!$B$30)))</f>
        <v>39498.913183087898</v>
      </c>
      <c r="T1251" s="19">
        <f>$H1251+(INT(COLUMN(T$1)/2) - 5) * ($A1251-$H1251)/9</f>
        <v>78277.777777777781</v>
      </c>
      <c r="U1251" s="24">
        <f>MAX(0,S1251*(1+inputs!$B$33)-MAX(0,inputs!$B$31*(T1251-inputs!$B$30)))</f>
        <v>34862.956880834208</v>
      </c>
      <c r="V1251" s="19">
        <f>$H1251+(INT(COLUMN(V$1)/2) - 5) * ($A1251-$H1251)/9</f>
        <v>89933.333333333328</v>
      </c>
      <c r="W1251" s="24">
        <f>MAX(0,U1251*(1+inputs!$B$33)-MAX(0,inputs!$B$31*(V1251-inputs!$B$30)))</f>
        <v>29108.461234046717</v>
      </c>
      <c r="X1251" s="19">
        <f>$H1251+(INT(COLUMN(X$1)/2) - 5) * ($A1251-$H1251)/9</f>
        <v>101588.88888888889</v>
      </c>
      <c r="Y1251" s="24">
        <f>MAX(0,W1251*(1+inputs!$B$33)-MAX(0,inputs!$B$31*(X1251-inputs!$B$30)))</f>
        <v>22218.648152557416</v>
      </c>
      <c r="Z1251" s="19">
        <f>IF(inputs!$B$27="YES",MAX(0,inputs!$B$31*(X1251-inputs!$B$30)),0)</f>
        <v>0</v>
      </c>
      <c r="AA1251" s="3">
        <f t="shared" si="81"/>
        <v>51496.25</v>
      </c>
      <c r="AB1251" s="1">
        <f t="shared" si="82"/>
        <v>0.62</v>
      </c>
      <c r="AC1251" s="8">
        <f t="shared" si="79"/>
        <v>73403.75</v>
      </c>
    </row>
    <row r="1252" spans="1:29" x14ac:dyDescent="0.2">
      <c r="A1252" s="11">
        <f t="shared" si="80"/>
        <v>125000</v>
      </c>
      <c r="B1252" s="15">
        <f>inputs!$C$3-MAX(0,MIN((calculations!A1252-inputs!$B$8)*0.5,inputs!$C$3))+IF(AND(inputs!$B$23="YES",A1252&lt;=inputs!$B$25),inputs!$B$24,0)</f>
        <v>70</v>
      </c>
      <c r="C1252" s="15">
        <f>MAX(0,MIN(A1252-B1252,inputs!$C$4)*inputs!$B$3)</f>
        <v>7540</v>
      </c>
      <c r="D1252" s="16">
        <f>MAX(0,(MIN(A1252,inputs!$C$5)-(inputs!$C$4+B1252))*inputs!$B$4)</f>
        <v>34892</v>
      </c>
      <c r="E1252" s="16">
        <f>MAX(0, (calculations!A1252-inputs!$C$5)*inputs!$B$5)</f>
        <v>0</v>
      </c>
      <c r="F1252" s="19">
        <f>MAX(0,inputs!$B$13*(MIN(calculations!A1252,inputs!$C$14)-inputs!$C$13))+MAX(0,inputs!$B$14*(calculations!A1252-inputs!$C$14))</f>
        <v>6489.85</v>
      </c>
      <c r="G1252" s="22">
        <f>MAX(MIN((calculations!A1252-inputs!$B$21)/10000,100%),0) * inputs!$B$18</f>
        <v>2636.4</v>
      </c>
      <c r="H1252" s="24">
        <f>MIN(inputs!$B$32,A1252)</f>
        <v>20000</v>
      </c>
      <c r="I1252" s="24">
        <f>inputs!$B$29*(1+inputs!$B$33)-MAX(0,inputs!$B$31*(H1252-inputs!$B$30))</f>
        <v>46486.999999999993</v>
      </c>
      <c r="J1252" s="19">
        <f>$H1252+(INT(COLUMN(J$1)/2) - 5) * ($A1252-$H1252)/9</f>
        <v>20000</v>
      </c>
      <c r="K1252" s="24">
        <f>MAX(0,I1252*(1+inputs!$B$33)-MAX(0,inputs!$B$31*(J1252-inputs!$B$30)))</f>
        <v>47184.304999999986</v>
      </c>
      <c r="L1252" s="19">
        <f>$H1252+(INT(COLUMN(L$1)/2) - 5) * ($A1252-$H1252)/9</f>
        <v>31666.666666666664</v>
      </c>
      <c r="M1252" s="24">
        <f>MAX(0,K1252*(1+inputs!$B$33)-MAX(0,inputs!$B$31*(L1252-inputs!$B$30)))</f>
        <v>46858.629574999977</v>
      </c>
      <c r="N1252" s="19">
        <f>$H1252+(INT(COLUMN(N$1)/2) - 5) * ($A1252-$H1252)/9</f>
        <v>43333.333333333328</v>
      </c>
      <c r="O1252" s="24">
        <f>MAX(0,M1252*(1+inputs!$B$33)-MAX(0,inputs!$B$31*(N1252-inputs!$B$30)))</f>
        <v>45478.06901862497</v>
      </c>
      <c r="P1252" s="19">
        <f>$H1252+(INT(COLUMN(P$1)/2) - 5) * ($A1252-$H1252)/9</f>
        <v>55000</v>
      </c>
      <c r="Q1252" s="24">
        <f>MAX(0,O1252*(1+inputs!$B$33)-MAX(0,inputs!$B$31*(P1252-inputs!$B$30)))</f>
        <v>43026.800053904335</v>
      </c>
      <c r="R1252" s="19">
        <f>$H1252+(INT(COLUMN(R$1)/2) - 5) * ($A1252-$H1252)/9</f>
        <v>66666.666666666657</v>
      </c>
      <c r="S1252" s="24">
        <f>MAX(0,Q1252*(1+inputs!$B$33)-MAX(0,inputs!$B$31*(R1252-inputs!$B$30)))</f>
        <v>39488.76205471289</v>
      </c>
      <c r="T1252" s="19">
        <f>$H1252+(INT(COLUMN(T$1)/2) - 5) * ($A1252-$H1252)/9</f>
        <v>78333.333333333343</v>
      </c>
      <c r="U1252" s="24">
        <f>MAX(0,S1252*(1+inputs!$B$33)-MAX(0,inputs!$B$31*(T1252-inputs!$B$30)))</f>
        <v>34847.653485533578</v>
      </c>
      <c r="V1252" s="19">
        <f>$H1252+(INT(COLUMN(V$1)/2) - 5) * ($A1252-$H1252)/9</f>
        <v>90000</v>
      </c>
      <c r="W1252" s="24">
        <f>MAX(0,U1252*(1+inputs!$B$33)-MAX(0,inputs!$B$31*(V1252-inputs!$B$30)))</f>
        <v>29086.92828781658</v>
      </c>
      <c r="X1252" s="19">
        <f>$H1252+(INT(COLUMN(X$1)/2) - 5) * ($A1252-$H1252)/9</f>
        <v>101666.66666666667</v>
      </c>
      <c r="Y1252" s="24">
        <f>MAX(0,W1252*(1+inputs!$B$33)-MAX(0,inputs!$B$31*(X1252-inputs!$B$30)))</f>
        <v>22189.792212133827</v>
      </c>
      <c r="Z1252" s="19">
        <f>IF(inputs!$B$27="YES",MAX(0,inputs!$B$31*(X1252-inputs!$B$30)),0)</f>
        <v>0</v>
      </c>
      <c r="AA1252" s="3">
        <f t="shared" si="81"/>
        <v>51558.25</v>
      </c>
      <c r="AB1252" s="1">
        <f t="shared" si="82"/>
        <v>0.62</v>
      </c>
      <c r="AC1252" s="8">
        <f t="shared" si="79"/>
        <v>73441.75</v>
      </c>
    </row>
    <row r="1253" spans="1:29" x14ac:dyDescent="0.2">
      <c r="A1253" s="11">
        <f t="shared" si="80"/>
        <v>125100</v>
      </c>
      <c r="B1253" s="15">
        <f>inputs!$C$3-MAX(0,MIN((calculations!A1253-inputs!$B$8)*0.5,inputs!$C$3))+IF(AND(inputs!$B$23="YES",A1253&lt;=inputs!$B$25),inputs!$B$24,0)</f>
        <v>20</v>
      </c>
      <c r="C1253" s="15">
        <f>MAX(0,MIN(A1253-B1253,inputs!$C$4)*inputs!$B$3)</f>
        <v>7540</v>
      </c>
      <c r="D1253" s="16">
        <f>MAX(0,(MIN(A1253,inputs!$C$5)-(inputs!$C$4+B1253))*inputs!$B$4)</f>
        <v>34952</v>
      </c>
      <c r="E1253" s="16">
        <f>MAX(0, (calculations!A1253-inputs!$C$5)*inputs!$B$5)</f>
        <v>0</v>
      </c>
      <c r="F1253" s="19">
        <f>MAX(0,inputs!$B$13*(MIN(calculations!A1253,inputs!$C$14)-inputs!$C$13))+MAX(0,inputs!$B$14*(calculations!A1253-inputs!$C$14))</f>
        <v>6491.85</v>
      </c>
      <c r="G1253" s="22">
        <f>MAX(MIN((calculations!A1253-inputs!$B$21)/10000,100%),0) * inputs!$B$18</f>
        <v>2636.4</v>
      </c>
      <c r="H1253" s="24">
        <f>MIN(inputs!$B$32,A1253)</f>
        <v>20000</v>
      </c>
      <c r="I1253" s="24">
        <f>inputs!$B$29*(1+inputs!$B$33)-MAX(0,inputs!$B$31*(H1253-inputs!$B$30))</f>
        <v>46486.999999999993</v>
      </c>
      <c r="J1253" s="19">
        <f>$H1253+(INT(COLUMN(J$1)/2) - 5) * ($A1253-$H1253)/9</f>
        <v>20000</v>
      </c>
      <c r="K1253" s="24">
        <f>MAX(0,I1253*(1+inputs!$B$33)-MAX(0,inputs!$B$31*(J1253-inputs!$B$30)))</f>
        <v>47184.304999999986</v>
      </c>
      <c r="L1253" s="19">
        <f>$H1253+(INT(COLUMN(L$1)/2) - 5) * ($A1253-$H1253)/9</f>
        <v>31677.777777777777</v>
      </c>
      <c r="M1253" s="24">
        <f>MAX(0,K1253*(1+inputs!$B$33)-MAX(0,inputs!$B$31*(L1253-inputs!$B$30)))</f>
        <v>46857.629574999977</v>
      </c>
      <c r="N1253" s="19">
        <f>$H1253+(INT(COLUMN(N$1)/2) - 5) * ($A1253-$H1253)/9</f>
        <v>43355.555555555555</v>
      </c>
      <c r="O1253" s="24">
        <f>MAX(0,M1253*(1+inputs!$B$33)-MAX(0,inputs!$B$31*(N1253-inputs!$B$30)))</f>
        <v>45475.054018624971</v>
      </c>
      <c r="P1253" s="19">
        <f>$H1253+(INT(COLUMN(P$1)/2) - 5) * ($A1253-$H1253)/9</f>
        <v>55033.333333333336</v>
      </c>
      <c r="Q1253" s="24">
        <f>MAX(0,O1253*(1+inputs!$B$33)-MAX(0,inputs!$B$31*(P1253-inputs!$B$30)))</f>
        <v>43020.739828904341</v>
      </c>
      <c r="R1253" s="19">
        <f>$H1253+(INT(COLUMN(R$1)/2) - 5) * ($A1253-$H1253)/9</f>
        <v>66711.111111111109</v>
      </c>
      <c r="S1253" s="24">
        <f>MAX(0,Q1253*(1+inputs!$B$33)-MAX(0,inputs!$B$31*(R1253-inputs!$B$30)))</f>
        <v>39478.610926337897</v>
      </c>
      <c r="T1253" s="19">
        <f>$H1253+(INT(COLUMN(T$1)/2) - 5) * ($A1253-$H1253)/9</f>
        <v>78388.888888888891</v>
      </c>
      <c r="U1253" s="24">
        <f>MAX(0,S1253*(1+inputs!$B$33)-MAX(0,inputs!$B$31*(T1253-inputs!$B$30)))</f>
        <v>34832.350090232962</v>
      </c>
      <c r="V1253" s="19">
        <f>$H1253+(INT(COLUMN(V$1)/2) - 5) * ($A1253-$H1253)/9</f>
        <v>90066.666666666672</v>
      </c>
      <c r="W1253" s="24">
        <f>MAX(0,U1253*(1+inputs!$B$33)-MAX(0,inputs!$B$31*(V1253-inputs!$B$30)))</f>
        <v>29065.395341586453</v>
      </c>
      <c r="X1253" s="19">
        <f>$H1253+(INT(COLUMN(X$1)/2) - 5) * ($A1253-$H1253)/9</f>
        <v>101744.44444444444</v>
      </c>
      <c r="Y1253" s="24">
        <f>MAX(0,W1253*(1+inputs!$B$33)-MAX(0,inputs!$B$31*(X1253-inputs!$B$30)))</f>
        <v>22160.936271710249</v>
      </c>
      <c r="Z1253" s="19">
        <f>IF(inputs!$B$27="YES",MAX(0,inputs!$B$31*(X1253-inputs!$B$30)),0)</f>
        <v>0</v>
      </c>
      <c r="AA1253" s="3">
        <f t="shared" si="81"/>
        <v>51620.25</v>
      </c>
      <c r="AB1253" s="1">
        <f t="shared" si="82"/>
        <v>0.5</v>
      </c>
      <c r="AC1253" s="8">
        <f t="shared" si="79"/>
        <v>73479.75</v>
      </c>
    </row>
    <row r="1254" spans="1:29" x14ac:dyDescent="0.2">
      <c r="A1254" s="11">
        <f t="shared" si="80"/>
        <v>125200</v>
      </c>
      <c r="B1254" s="15">
        <f>inputs!$C$3-MAX(0,MIN((calculations!A1254-inputs!$B$8)*0.5,inputs!$C$3))+IF(AND(inputs!$B$23="YES",A1254&lt;=inputs!$B$25),inputs!$B$24,0)</f>
        <v>0</v>
      </c>
      <c r="C1254" s="15">
        <f>MAX(0,MIN(A1254-B1254,inputs!$C$4)*inputs!$B$3)</f>
        <v>7540</v>
      </c>
      <c r="D1254" s="16">
        <f>MAX(0,(MIN(A1254,inputs!$C$5)-(inputs!$C$4+B1254))*inputs!$B$4)</f>
        <v>35000</v>
      </c>
      <c r="E1254" s="16">
        <f>MAX(0, (calculations!A1254-inputs!$C$5)*inputs!$B$5)</f>
        <v>0</v>
      </c>
      <c r="F1254" s="19">
        <f>MAX(0,inputs!$B$13*(MIN(calculations!A1254,inputs!$C$14)-inputs!$C$13))+MAX(0,inputs!$B$14*(calculations!A1254-inputs!$C$14))</f>
        <v>6493.85</v>
      </c>
      <c r="G1254" s="22">
        <f>MAX(MIN((calculations!A1254-inputs!$B$21)/10000,100%),0) * inputs!$B$18</f>
        <v>2636.4</v>
      </c>
      <c r="H1254" s="24">
        <f>MIN(inputs!$B$32,A1254)</f>
        <v>20000</v>
      </c>
      <c r="I1254" s="24">
        <f>inputs!$B$29*(1+inputs!$B$33)-MAX(0,inputs!$B$31*(H1254-inputs!$B$30))</f>
        <v>46486.999999999993</v>
      </c>
      <c r="J1254" s="19">
        <f>$H1254+(INT(COLUMN(J$1)/2) - 5) * ($A1254-$H1254)/9</f>
        <v>20000</v>
      </c>
      <c r="K1254" s="24">
        <f>MAX(0,I1254*(1+inputs!$B$33)-MAX(0,inputs!$B$31*(J1254-inputs!$B$30)))</f>
        <v>47184.304999999986</v>
      </c>
      <c r="L1254" s="19">
        <f>$H1254+(INT(COLUMN(L$1)/2) - 5) * ($A1254-$H1254)/9</f>
        <v>31688.888888888891</v>
      </c>
      <c r="M1254" s="24">
        <f>MAX(0,K1254*(1+inputs!$B$33)-MAX(0,inputs!$B$31*(L1254-inputs!$B$30)))</f>
        <v>46856.629574999977</v>
      </c>
      <c r="N1254" s="19">
        <f>$H1254+(INT(COLUMN(N$1)/2) - 5) * ($A1254-$H1254)/9</f>
        <v>43377.777777777781</v>
      </c>
      <c r="O1254" s="24">
        <f>MAX(0,M1254*(1+inputs!$B$33)-MAX(0,inputs!$B$31*(N1254-inputs!$B$30)))</f>
        <v>45472.039018624972</v>
      </c>
      <c r="P1254" s="19">
        <f>$H1254+(INT(COLUMN(P$1)/2) - 5) * ($A1254-$H1254)/9</f>
        <v>55066.666666666664</v>
      </c>
      <c r="Q1254" s="24">
        <f>MAX(0,O1254*(1+inputs!$B$33)-MAX(0,inputs!$B$31*(P1254-inputs!$B$30)))</f>
        <v>43014.67960390434</v>
      </c>
      <c r="R1254" s="19">
        <f>$H1254+(INT(COLUMN(R$1)/2) - 5) * ($A1254-$H1254)/9</f>
        <v>66755.555555555562</v>
      </c>
      <c r="S1254" s="24">
        <f>MAX(0,Q1254*(1+inputs!$B$33)-MAX(0,inputs!$B$31*(R1254-inputs!$B$30)))</f>
        <v>39468.459797962896</v>
      </c>
      <c r="T1254" s="19">
        <f>$H1254+(INT(COLUMN(T$1)/2) - 5) * ($A1254-$H1254)/9</f>
        <v>78444.444444444438</v>
      </c>
      <c r="U1254" s="24">
        <f>MAX(0,S1254*(1+inputs!$B$33)-MAX(0,inputs!$B$31*(T1254-inputs!$B$30)))</f>
        <v>34817.046694932331</v>
      </c>
      <c r="V1254" s="19">
        <f>$H1254+(INT(COLUMN(V$1)/2) - 5) * ($A1254-$H1254)/9</f>
        <v>90133.333333333328</v>
      </c>
      <c r="W1254" s="24">
        <f>MAX(0,U1254*(1+inputs!$B$33)-MAX(0,inputs!$B$31*(V1254-inputs!$B$30)))</f>
        <v>29043.862395356311</v>
      </c>
      <c r="X1254" s="19">
        <f>$H1254+(INT(COLUMN(X$1)/2) - 5) * ($A1254-$H1254)/9</f>
        <v>101822.22222222222</v>
      </c>
      <c r="Y1254" s="24">
        <f>MAX(0,W1254*(1+inputs!$B$33)-MAX(0,inputs!$B$31*(X1254-inputs!$B$30)))</f>
        <v>22132.080331286656</v>
      </c>
      <c r="Z1254" s="19">
        <f>IF(inputs!$B$27="YES",MAX(0,inputs!$B$31*(X1254-inputs!$B$30)),0)</f>
        <v>0</v>
      </c>
      <c r="AA1254" s="3">
        <f t="shared" si="81"/>
        <v>51670.25</v>
      </c>
      <c r="AB1254" s="1">
        <f t="shared" si="82"/>
        <v>0.42</v>
      </c>
      <c r="AC1254" s="8">
        <f t="shared" si="79"/>
        <v>73529.75</v>
      </c>
    </row>
    <row r="1255" spans="1:29" x14ac:dyDescent="0.2">
      <c r="A1255" s="11">
        <f t="shared" si="80"/>
        <v>125300</v>
      </c>
      <c r="B1255" s="15">
        <f>inputs!$C$3-MAX(0,MIN((calculations!A1255-inputs!$B$8)*0.5,inputs!$C$3))+IF(AND(inputs!$B$23="YES",A1255&lt;=inputs!$B$25),inputs!$B$24,0)</f>
        <v>0</v>
      </c>
      <c r="C1255" s="15">
        <f>MAX(0,MIN(A1255-B1255,inputs!$C$4)*inputs!$B$3)</f>
        <v>7540</v>
      </c>
      <c r="D1255" s="16">
        <f>MAX(0,(MIN(A1255,inputs!$C$5)-(inputs!$C$4+B1255))*inputs!$B$4)</f>
        <v>35040</v>
      </c>
      <c r="E1255" s="16">
        <f>MAX(0, (calculations!A1255-inputs!$C$5)*inputs!$B$5)</f>
        <v>0</v>
      </c>
      <c r="F1255" s="19">
        <f>MAX(0,inputs!$B$13*(MIN(calculations!A1255,inputs!$C$14)-inputs!$C$13))+MAX(0,inputs!$B$14*(calculations!A1255-inputs!$C$14))</f>
        <v>6495.85</v>
      </c>
      <c r="G1255" s="22">
        <f>MAX(MIN((calculations!A1255-inputs!$B$21)/10000,100%),0) * inputs!$B$18</f>
        <v>2636.4</v>
      </c>
      <c r="H1255" s="24">
        <f>MIN(inputs!$B$32,A1255)</f>
        <v>20000</v>
      </c>
      <c r="I1255" s="24">
        <f>inputs!$B$29*(1+inputs!$B$33)-MAX(0,inputs!$B$31*(H1255-inputs!$B$30))</f>
        <v>46486.999999999993</v>
      </c>
      <c r="J1255" s="19">
        <f>$H1255+(INT(COLUMN(J$1)/2) - 5) * ($A1255-$H1255)/9</f>
        <v>20000</v>
      </c>
      <c r="K1255" s="24">
        <f>MAX(0,I1255*(1+inputs!$B$33)-MAX(0,inputs!$B$31*(J1255-inputs!$B$30)))</f>
        <v>47184.304999999986</v>
      </c>
      <c r="L1255" s="19">
        <f>$H1255+(INT(COLUMN(L$1)/2) - 5) * ($A1255-$H1255)/9</f>
        <v>31700</v>
      </c>
      <c r="M1255" s="24">
        <f>MAX(0,K1255*(1+inputs!$B$33)-MAX(0,inputs!$B$31*(L1255-inputs!$B$30)))</f>
        <v>46855.629574999977</v>
      </c>
      <c r="N1255" s="19">
        <f>$H1255+(INT(COLUMN(N$1)/2) - 5) * ($A1255-$H1255)/9</f>
        <v>43400</v>
      </c>
      <c r="O1255" s="24">
        <f>MAX(0,M1255*(1+inputs!$B$33)-MAX(0,inputs!$B$31*(N1255-inputs!$B$30)))</f>
        <v>45469.024018624972</v>
      </c>
      <c r="P1255" s="19">
        <f>$H1255+(INT(COLUMN(P$1)/2) - 5) * ($A1255-$H1255)/9</f>
        <v>55100</v>
      </c>
      <c r="Q1255" s="24">
        <f>MAX(0,O1255*(1+inputs!$B$33)-MAX(0,inputs!$B$31*(P1255-inputs!$B$30)))</f>
        <v>43008.619378904339</v>
      </c>
      <c r="R1255" s="19">
        <f>$H1255+(INT(COLUMN(R$1)/2) - 5) * ($A1255-$H1255)/9</f>
        <v>66800</v>
      </c>
      <c r="S1255" s="24">
        <f>MAX(0,Q1255*(1+inputs!$B$33)-MAX(0,inputs!$B$31*(R1255-inputs!$B$30)))</f>
        <v>39458.308669587896</v>
      </c>
      <c r="T1255" s="19">
        <f>$H1255+(INT(COLUMN(T$1)/2) - 5) * ($A1255-$H1255)/9</f>
        <v>78500</v>
      </c>
      <c r="U1255" s="24">
        <f>MAX(0,S1255*(1+inputs!$B$33)-MAX(0,inputs!$B$31*(T1255-inputs!$B$30)))</f>
        <v>34801.743299631707</v>
      </c>
      <c r="V1255" s="19">
        <f>$H1255+(INT(COLUMN(V$1)/2) - 5) * ($A1255-$H1255)/9</f>
        <v>90200</v>
      </c>
      <c r="W1255" s="24">
        <f>MAX(0,U1255*(1+inputs!$B$33)-MAX(0,inputs!$B$31*(V1255-inputs!$B$30)))</f>
        <v>29022.32944912618</v>
      </c>
      <c r="X1255" s="19">
        <f>$H1255+(INT(COLUMN(X$1)/2) - 5) * ($A1255-$H1255)/9</f>
        <v>101900</v>
      </c>
      <c r="Y1255" s="24">
        <f>MAX(0,W1255*(1+inputs!$B$33)-MAX(0,inputs!$B$31*(X1255-inputs!$B$30)))</f>
        <v>22103.22439086307</v>
      </c>
      <c r="Z1255" s="19">
        <f>IF(inputs!$B$27="YES",MAX(0,inputs!$B$31*(X1255-inputs!$B$30)),0)</f>
        <v>0</v>
      </c>
      <c r="AA1255" s="3">
        <f t="shared" si="81"/>
        <v>51712.25</v>
      </c>
      <c r="AB1255" s="1">
        <f t="shared" si="82"/>
        <v>0.42</v>
      </c>
      <c r="AC1255" s="8">
        <f t="shared" si="79"/>
        <v>73587.75</v>
      </c>
    </row>
    <row r="1256" spans="1:29" x14ac:dyDescent="0.2">
      <c r="A1256" s="11">
        <f t="shared" si="80"/>
        <v>125400</v>
      </c>
      <c r="B1256" s="15">
        <f>inputs!$C$3-MAX(0,MIN((calculations!A1256-inputs!$B$8)*0.5,inputs!$C$3))+IF(AND(inputs!$B$23="YES",A1256&lt;=inputs!$B$25),inputs!$B$24,0)</f>
        <v>0</v>
      </c>
      <c r="C1256" s="15">
        <f>MAX(0,MIN(A1256-B1256,inputs!$C$4)*inputs!$B$3)</f>
        <v>7540</v>
      </c>
      <c r="D1256" s="16">
        <f>MAX(0,(MIN(A1256,inputs!$C$5)-(inputs!$C$4+B1256))*inputs!$B$4)</f>
        <v>35080</v>
      </c>
      <c r="E1256" s="16">
        <f>MAX(0, (calculations!A1256-inputs!$C$5)*inputs!$B$5)</f>
        <v>0</v>
      </c>
      <c r="F1256" s="19">
        <f>MAX(0,inputs!$B$13*(MIN(calculations!A1256,inputs!$C$14)-inputs!$C$13))+MAX(0,inputs!$B$14*(calculations!A1256-inputs!$C$14))</f>
        <v>6497.85</v>
      </c>
      <c r="G1256" s="22">
        <f>MAX(MIN((calculations!A1256-inputs!$B$21)/10000,100%),0) * inputs!$B$18</f>
        <v>2636.4</v>
      </c>
      <c r="H1256" s="24">
        <f>MIN(inputs!$B$32,A1256)</f>
        <v>20000</v>
      </c>
      <c r="I1256" s="24">
        <f>inputs!$B$29*(1+inputs!$B$33)-MAX(0,inputs!$B$31*(H1256-inputs!$B$30))</f>
        <v>46486.999999999993</v>
      </c>
      <c r="J1256" s="19">
        <f>$H1256+(INT(COLUMN(J$1)/2) - 5) * ($A1256-$H1256)/9</f>
        <v>20000</v>
      </c>
      <c r="K1256" s="24">
        <f>MAX(0,I1256*(1+inputs!$B$33)-MAX(0,inputs!$B$31*(J1256-inputs!$B$30)))</f>
        <v>47184.304999999986</v>
      </c>
      <c r="L1256" s="19">
        <f>$H1256+(INT(COLUMN(L$1)/2) - 5) * ($A1256-$H1256)/9</f>
        <v>31711.111111111109</v>
      </c>
      <c r="M1256" s="24">
        <f>MAX(0,K1256*(1+inputs!$B$33)-MAX(0,inputs!$B$31*(L1256-inputs!$B$30)))</f>
        <v>46854.629574999977</v>
      </c>
      <c r="N1256" s="19">
        <f>$H1256+(INT(COLUMN(N$1)/2) - 5) * ($A1256-$H1256)/9</f>
        <v>43422.222222222219</v>
      </c>
      <c r="O1256" s="24">
        <f>MAX(0,M1256*(1+inputs!$B$33)-MAX(0,inputs!$B$31*(N1256-inputs!$B$30)))</f>
        <v>45466.009018624973</v>
      </c>
      <c r="P1256" s="19">
        <f>$H1256+(INT(COLUMN(P$1)/2) - 5) * ($A1256-$H1256)/9</f>
        <v>55133.333333333336</v>
      </c>
      <c r="Q1256" s="24">
        <f>MAX(0,O1256*(1+inputs!$B$33)-MAX(0,inputs!$B$31*(P1256-inputs!$B$30)))</f>
        <v>43002.559153904338</v>
      </c>
      <c r="R1256" s="19">
        <f>$H1256+(INT(COLUMN(R$1)/2) - 5) * ($A1256-$H1256)/9</f>
        <v>66844.444444444438</v>
      </c>
      <c r="S1256" s="24">
        <f>MAX(0,Q1256*(1+inputs!$B$33)-MAX(0,inputs!$B$31*(R1256-inputs!$B$30)))</f>
        <v>39448.157541212895</v>
      </c>
      <c r="T1256" s="19">
        <f>$H1256+(INT(COLUMN(T$1)/2) - 5) * ($A1256-$H1256)/9</f>
        <v>78555.555555555562</v>
      </c>
      <c r="U1256" s="24">
        <f>MAX(0,S1256*(1+inputs!$B$33)-MAX(0,inputs!$B$31*(T1256-inputs!$B$30)))</f>
        <v>34786.439904331084</v>
      </c>
      <c r="V1256" s="19">
        <f>$H1256+(INT(COLUMN(V$1)/2) - 5) * ($A1256-$H1256)/9</f>
        <v>90266.666666666672</v>
      </c>
      <c r="W1256" s="24">
        <f>MAX(0,U1256*(1+inputs!$B$33)-MAX(0,inputs!$B$31*(V1256-inputs!$B$30)))</f>
        <v>29000.796502896046</v>
      </c>
      <c r="X1256" s="19">
        <f>$H1256+(INT(COLUMN(X$1)/2) - 5) * ($A1256-$H1256)/9</f>
        <v>101977.77777777778</v>
      </c>
      <c r="Y1256" s="24">
        <f>MAX(0,W1256*(1+inputs!$B$33)-MAX(0,inputs!$B$31*(X1256-inputs!$B$30)))</f>
        <v>22074.368450439484</v>
      </c>
      <c r="Z1256" s="19">
        <f>IF(inputs!$B$27="YES",MAX(0,inputs!$B$31*(X1256-inputs!$B$30)),0)</f>
        <v>0</v>
      </c>
      <c r="AA1256" s="3">
        <f t="shared" si="81"/>
        <v>51754.25</v>
      </c>
      <c r="AB1256" s="1">
        <f t="shared" si="82"/>
        <v>0.42</v>
      </c>
      <c r="AC1256" s="8">
        <f t="shared" si="79"/>
        <v>73645.75</v>
      </c>
    </row>
    <row r="1257" spans="1:29" x14ac:dyDescent="0.2">
      <c r="A1257" s="11">
        <f t="shared" si="80"/>
        <v>125500</v>
      </c>
      <c r="B1257" s="15">
        <f>inputs!$C$3-MAX(0,MIN((calculations!A1257-inputs!$B$8)*0.5,inputs!$C$3))+IF(AND(inputs!$B$23="YES",A1257&lt;=inputs!$B$25),inputs!$B$24,0)</f>
        <v>0</v>
      </c>
      <c r="C1257" s="15">
        <f>MAX(0,MIN(A1257-B1257,inputs!$C$4)*inputs!$B$3)</f>
        <v>7540</v>
      </c>
      <c r="D1257" s="16">
        <f>MAX(0,(MIN(A1257,inputs!$C$5)-(inputs!$C$4+B1257))*inputs!$B$4)</f>
        <v>35120</v>
      </c>
      <c r="E1257" s="16">
        <f>MAX(0, (calculations!A1257-inputs!$C$5)*inputs!$B$5)</f>
        <v>0</v>
      </c>
      <c r="F1257" s="19">
        <f>MAX(0,inputs!$B$13*(MIN(calculations!A1257,inputs!$C$14)-inputs!$C$13))+MAX(0,inputs!$B$14*(calculations!A1257-inputs!$C$14))</f>
        <v>6499.85</v>
      </c>
      <c r="G1257" s="22">
        <f>MAX(MIN((calculations!A1257-inputs!$B$21)/10000,100%),0) * inputs!$B$18</f>
        <v>2636.4</v>
      </c>
      <c r="H1257" s="24">
        <f>MIN(inputs!$B$32,A1257)</f>
        <v>20000</v>
      </c>
      <c r="I1257" s="24">
        <f>inputs!$B$29*(1+inputs!$B$33)-MAX(0,inputs!$B$31*(H1257-inputs!$B$30))</f>
        <v>46486.999999999993</v>
      </c>
      <c r="J1257" s="19">
        <f>$H1257+(INT(COLUMN(J$1)/2) - 5) * ($A1257-$H1257)/9</f>
        <v>20000</v>
      </c>
      <c r="K1257" s="24">
        <f>MAX(0,I1257*(1+inputs!$B$33)-MAX(0,inputs!$B$31*(J1257-inputs!$B$30)))</f>
        <v>47184.304999999986</v>
      </c>
      <c r="L1257" s="19">
        <f>$H1257+(INT(COLUMN(L$1)/2) - 5) * ($A1257-$H1257)/9</f>
        <v>31722.222222222223</v>
      </c>
      <c r="M1257" s="24">
        <f>MAX(0,K1257*(1+inputs!$B$33)-MAX(0,inputs!$B$31*(L1257-inputs!$B$30)))</f>
        <v>46853.629574999977</v>
      </c>
      <c r="N1257" s="19">
        <f>$H1257+(INT(COLUMN(N$1)/2) - 5) * ($A1257-$H1257)/9</f>
        <v>43444.444444444445</v>
      </c>
      <c r="O1257" s="24">
        <f>MAX(0,M1257*(1+inputs!$B$33)-MAX(0,inputs!$B$31*(N1257-inputs!$B$30)))</f>
        <v>45462.994018624973</v>
      </c>
      <c r="P1257" s="19">
        <f>$H1257+(INT(COLUMN(P$1)/2) - 5) * ($A1257-$H1257)/9</f>
        <v>55166.666666666664</v>
      </c>
      <c r="Q1257" s="24">
        <f>MAX(0,O1257*(1+inputs!$B$33)-MAX(0,inputs!$B$31*(P1257-inputs!$B$30)))</f>
        <v>42996.498928904344</v>
      </c>
      <c r="R1257" s="19">
        <f>$H1257+(INT(COLUMN(R$1)/2) - 5) * ($A1257-$H1257)/9</f>
        <v>66888.888888888891</v>
      </c>
      <c r="S1257" s="24">
        <f>MAX(0,Q1257*(1+inputs!$B$33)-MAX(0,inputs!$B$31*(R1257-inputs!$B$30)))</f>
        <v>39438.006412837902</v>
      </c>
      <c r="T1257" s="19">
        <f>$H1257+(INT(COLUMN(T$1)/2) - 5) * ($A1257-$H1257)/9</f>
        <v>78611.111111111109</v>
      </c>
      <c r="U1257" s="24">
        <f>MAX(0,S1257*(1+inputs!$B$33)-MAX(0,inputs!$B$31*(T1257-inputs!$B$30)))</f>
        <v>34771.136509030461</v>
      </c>
      <c r="V1257" s="19">
        <f>$H1257+(INT(COLUMN(V$1)/2) - 5) * ($A1257-$H1257)/9</f>
        <v>90333.333333333328</v>
      </c>
      <c r="W1257" s="24">
        <f>MAX(0,U1257*(1+inputs!$B$33)-MAX(0,inputs!$B$31*(V1257-inputs!$B$30)))</f>
        <v>28979.263556665919</v>
      </c>
      <c r="X1257" s="19">
        <f>$H1257+(INT(COLUMN(X$1)/2) - 5) * ($A1257-$H1257)/9</f>
        <v>102055.55555555556</v>
      </c>
      <c r="Y1257" s="24">
        <f>MAX(0,W1257*(1+inputs!$B$33)-MAX(0,inputs!$B$31*(X1257-inputs!$B$30)))</f>
        <v>22045.512510015906</v>
      </c>
      <c r="Z1257" s="19">
        <f>IF(inputs!$B$27="YES",MAX(0,inputs!$B$31*(X1257-inputs!$B$30)),0)</f>
        <v>0</v>
      </c>
      <c r="AA1257" s="3">
        <f t="shared" si="81"/>
        <v>51796.25</v>
      </c>
      <c r="AB1257" s="1">
        <f t="shared" si="82"/>
        <v>0.42</v>
      </c>
      <c r="AC1257" s="8">
        <f t="shared" si="79"/>
        <v>73703.75</v>
      </c>
    </row>
    <row r="1258" spans="1:29" x14ac:dyDescent="0.2">
      <c r="A1258" s="11">
        <f t="shared" si="80"/>
        <v>125600</v>
      </c>
      <c r="B1258" s="15">
        <f>inputs!$C$3-MAX(0,MIN((calculations!A1258-inputs!$B$8)*0.5,inputs!$C$3))+IF(AND(inputs!$B$23="YES",A1258&lt;=inputs!$B$25),inputs!$B$24,0)</f>
        <v>0</v>
      </c>
      <c r="C1258" s="15">
        <f>MAX(0,MIN(A1258-B1258,inputs!$C$4)*inputs!$B$3)</f>
        <v>7540</v>
      </c>
      <c r="D1258" s="16">
        <f>MAX(0,(MIN(A1258,inputs!$C$5)-(inputs!$C$4+B1258))*inputs!$B$4)</f>
        <v>35160</v>
      </c>
      <c r="E1258" s="16">
        <f>MAX(0, (calculations!A1258-inputs!$C$5)*inputs!$B$5)</f>
        <v>0</v>
      </c>
      <c r="F1258" s="19">
        <f>MAX(0,inputs!$B$13*(MIN(calculations!A1258,inputs!$C$14)-inputs!$C$13))+MAX(0,inputs!$B$14*(calculations!A1258-inputs!$C$14))</f>
        <v>6501.85</v>
      </c>
      <c r="G1258" s="22">
        <f>MAX(MIN((calculations!A1258-inputs!$B$21)/10000,100%),0) * inputs!$B$18</f>
        <v>2636.4</v>
      </c>
      <c r="H1258" s="24">
        <f>MIN(inputs!$B$32,A1258)</f>
        <v>20000</v>
      </c>
      <c r="I1258" s="24">
        <f>inputs!$B$29*(1+inputs!$B$33)-MAX(0,inputs!$B$31*(H1258-inputs!$B$30))</f>
        <v>46486.999999999993</v>
      </c>
      <c r="J1258" s="19">
        <f>$H1258+(INT(COLUMN(J$1)/2) - 5) * ($A1258-$H1258)/9</f>
        <v>20000</v>
      </c>
      <c r="K1258" s="24">
        <f>MAX(0,I1258*(1+inputs!$B$33)-MAX(0,inputs!$B$31*(J1258-inputs!$B$30)))</f>
        <v>47184.304999999986</v>
      </c>
      <c r="L1258" s="19">
        <f>$H1258+(INT(COLUMN(L$1)/2) - 5) * ($A1258-$H1258)/9</f>
        <v>31733.333333333336</v>
      </c>
      <c r="M1258" s="24">
        <f>MAX(0,K1258*(1+inputs!$B$33)-MAX(0,inputs!$B$31*(L1258-inputs!$B$30)))</f>
        <v>46852.629574999977</v>
      </c>
      <c r="N1258" s="19">
        <f>$H1258+(INT(COLUMN(N$1)/2) - 5) * ($A1258-$H1258)/9</f>
        <v>43466.666666666672</v>
      </c>
      <c r="O1258" s="24">
        <f>MAX(0,M1258*(1+inputs!$B$33)-MAX(0,inputs!$B$31*(N1258-inputs!$B$30)))</f>
        <v>45459.979018624967</v>
      </c>
      <c r="P1258" s="19">
        <f>$H1258+(INT(COLUMN(P$1)/2) - 5) * ($A1258-$H1258)/9</f>
        <v>55200</v>
      </c>
      <c r="Q1258" s="24">
        <f>MAX(0,O1258*(1+inputs!$B$33)-MAX(0,inputs!$B$31*(P1258-inputs!$B$30)))</f>
        <v>42990.438703904336</v>
      </c>
      <c r="R1258" s="19">
        <f>$H1258+(INT(COLUMN(R$1)/2) - 5) * ($A1258-$H1258)/9</f>
        <v>66933.333333333343</v>
      </c>
      <c r="S1258" s="24">
        <f>MAX(0,Q1258*(1+inputs!$B$33)-MAX(0,inputs!$B$31*(R1258-inputs!$B$30)))</f>
        <v>39427.855284462894</v>
      </c>
      <c r="T1258" s="19">
        <f>$H1258+(INT(COLUMN(T$1)/2) - 5) * ($A1258-$H1258)/9</f>
        <v>78666.666666666657</v>
      </c>
      <c r="U1258" s="24">
        <f>MAX(0,S1258*(1+inputs!$B$33)-MAX(0,inputs!$B$31*(T1258-inputs!$B$30)))</f>
        <v>34755.833113729837</v>
      </c>
      <c r="V1258" s="19">
        <f>$H1258+(INT(COLUMN(V$1)/2) - 5) * ($A1258-$H1258)/9</f>
        <v>90400</v>
      </c>
      <c r="W1258" s="24">
        <f>MAX(0,U1258*(1+inputs!$B$33)-MAX(0,inputs!$B$31*(V1258-inputs!$B$30)))</f>
        <v>28957.730610435781</v>
      </c>
      <c r="X1258" s="19">
        <f>$H1258+(INT(COLUMN(X$1)/2) - 5) * ($A1258-$H1258)/9</f>
        <v>102133.33333333333</v>
      </c>
      <c r="Y1258" s="24">
        <f>MAX(0,W1258*(1+inputs!$B$33)-MAX(0,inputs!$B$31*(X1258-inputs!$B$30)))</f>
        <v>22016.656569592316</v>
      </c>
      <c r="Z1258" s="19">
        <f>IF(inputs!$B$27="YES",MAX(0,inputs!$B$31*(X1258-inputs!$B$30)),0)</f>
        <v>0</v>
      </c>
      <c r="AA1258" s="3">
        <f t="shared" si="81"/>
        <v>51838.25</v>
      </c>
      <c r="AB1258" s="1">
        <f t="shared" si="82"/>
        <v>0.42</v>
      </c>
      <c r="AC1258" s="8">
        <f t="shared" si="79"/>
        <v>73761.75</v>
      </c>
    </row>
    <row r="1259" spans="1:29" x14ac:dyDescent="0.2">
      <c r="A1259" s="11">
        <f t="shared" si="80"/>
        <v>125700</v>
      </c>
      <c r="B1259" s="15">
        <f>inputs!$C$3-MAX(0,MIN((calculations!A1259-inputs!$B$8)*0.5,inputs!$C$3))+IF(AND(inputs!$B$23="YES",A1259&lt;=inputs!$B$25),inputs!$B$24,0)</f>
        <v>0</v>
      </c>
      <c r="C1259" s="15">
        <f>MAX(0,MIN(A1259-B1259,inputs!$C$4)*inputs!$B$3)</f>
        <v>7540</v>
      </c>
      <c r="D1259" s="16">
        <f>MAX(0,(MIN(A1259,inputs!$C$5)-(inputs!$C$4+B1259))*inputs!$B$4)</f>
        <v>35200</v>
      </c>
      <c r="E1259" s="16">
        <f>MAX(0, (calculations!A1259-inputs!$C$5)*inputs!$B$5)</f>
        <v>0</v>
      </c>
      <c r="F1259" s="19">
        <f>MAX(0,inputs!$B$13*(MIN(calculations!A1259,inputs!$C$14)-inputs!$C$13))+MAX(0,inputs!$B$14*(calculations!A1259-inputs!$C$14))</f>
        <v>6503.85</v>
      </c>
      <c r="G1259" s="22">
        <f>MAX(MIN((calculations!A1259-inputs!$B$21)/10000,100%),0) * inputs!$B$18</f>
        <v>2636.4</v>
      </c>
      <c r="H1259" s="24">
        <f>MIN(inputs!$B$32,A1259)</f>
        <v>20000</v>
      </c>
      <c r="I1259" s="24">
        <f>inputs!$B$29*(1+inputs!$B$33)-MAX(0,inputs!$B$31*(H1259-inputs!$B$30))</f>
        <v>46486.999999999993</v>
      </c>
      <c r="J1259" s="19">
        <f>$H1259+(INT(COLUMN(J$1)/2) - 5) * ($A1259-$H1259)/9</f>
        <v>20000</v>
      </c>
      <c r="K1259" s="24">
        <f>MAX(0,I1259*(1+inputs!$B$33)-MAX(0,inputs!$B$31*(J1259-inputs!$B$30)))</f>
        <v>47184.304999999986</v>
      </c>
      <c r="L1259" s="19">
        <f>$H1259+(INT(COLUMN(L$1)/2) - 5) * ($A1259-$H1259)/9</f>
        <v>31744.444444444445</v>
      </c>
      <c r="M1259" s="24">
        <f>MAX(0,K1259*(1+inputs!$B$33)-MAX(0,inputs!$B$31*(L1259-inputs!$B$30)))</f>
        <v>46851.629574999977</v>
      </c>
      <c r="N1259" s="19">
        <f>$H1259+(INT(COLUMN(N$1)/2) - 5) * ($A1259-$H1259)/9</f>
        <v>43488.888888888891</v>
      </c>
      <c r="O1259" s="24">
        <f>MAX(0,M1259*(1+inputs!$B$33)-MAX(0,inputs!$B$31*(N1259-inputs!$B$30)))</f>
        <v>45456.964018624967</v>
      </c>
      <c r="P1259" s="19">
        <f>$H1259+(INT(COLUMN(P$1)/2) - 5) * ($A1259-$H1259)/9</f>
        <v>55233.333333333336</v>
      </c>
      <c r="Q1259" s="24">
        <f>MAX(0,O1259*(1+inputs!$B$33)-MAX(0,inputs!$B$31*(P1259-inputs!$B$30)))</f>
        <v>42984.378478904335</v>
      </c>
      <c r="R1259" s="19">
        <f>$H1259+(INT(COLUMN(R$1)/2) - 5) * ($A1259-$H1259)/9</f>
        <v>66977.777777777781</v>
      </c>
      <c r="S1259" s="24">
        <f>MAX(0,Q1259*(1+inputs!$B$33)-MAX(0,inputs!$B$31*(R1259-inputs!$B$30)))</f>
        <v>39417.704156087893</v>
      </c>
      <c r="T1259" s="19">
        <f>$H1259+(INT(COLUMN(T$1)/2) - 5) * ($A1259-$H1259)/9</f>
        <v>78722.222222222219</v>
      </c>
      <c r="U1259" s="24">
        <f>MAX(0,S1259*(1+inputs!$B$33)-MAX(0,inputs!$B$31*(T1259-inputs!$B$30)))</f>
        <v>34740.529718429207</v>
      </c>
      <c r="V1259" s="19">
        <f>$H1259+(INT(COLUMN(V$1)/2) - 5) * ($A1259-$H1259)/9</f>
        <v>90466.666666666672</v>
      </c>
      <c r="W1259" s="24">
        <f>MAX(0,U1259*(1+inputs!$B$33)-MAX(0,inputs!$B$31*(V1259-inputs!$B$30)))</f>
        <v>28936.19766420564</v>
      </c>
      <c r="X1259" s="19">
        <f>$H1259+(INT(COLUMN(X$1)/2) - 5) * ($A1259-$H1259)/9</f>
        <v>102211.11111111111</v>
      </c>
      <c r="Y1259" s="24">
        <f>MAX(0,W1259*(1+inputs!$B$33)-MAX(0,inputs!$B$31*(X1259-inputs!$B$30)))</f>
        <v>21987.800629168723</v>
      </c>
      <c r="Z1259" s="19">
        <f>IF(inputs!$B$27="YES",MAX(0,inputs!$B$31*(X1259-inputs!$B$30)),0)</f>
        <v>0</v>
      </c>
      <c r="AA1259" s="3">
        <f t="shared" si="81"/>
        <v>51880.25</v>
      </c>
      <c r="AB1259" s="1">
        <f t="shared" si="82"/>
        <v>0.42</v>
      </c>
      <c r="AC1259" s="8">
        <f t="shared" si="79"/>
        <v>73819.75</v>
      </c>
    </row>
    <row r="1260" spans="1:29" x14ac:dyDescent="0.2">
      <c r="A1260" s="11">
        <f t="shared" si="80"/>
        <v>125800</v>
      </c>
      <c r="B1260" s="15">
        <f>inputs!$C$3-MAX(0,MIN((calculations!A1260-inputs!$B$8)*0.5,inputs!$C$3))+IF(AND(inputs!$B$23="YES",A1260&lt;=inputs!$B$25),inputs!$B$24,0)</f>
        <v>0</v>
      </c>
      <c r="C1260" s="15">
        <f>MAX(0,MIN(A1260-B1260,inputs!$C$4)*inputs!$B$3)</f>
        <v>7540</v>
      </c>
      <c r="D1260" s="16">
        <f>MAX(0,(MIN(A1260,inputs!$C$5)-(inputs!$C$4+B1260))*inputs!$B$4)</f>
        <v>35240</v>
      </c>
      <c r="E1260" s="16">
        <f>MAX(0, (calculations!A1260-inputs!$C$5)*inputs!$B$5)</f>
        <v>0</v>
      </c>
      <c r="F1260" s="19">
        <f>MAX(0,inputs!$B$13*(MIN(calculations!A1260,inputs!$C$14)-inputs!$C$13))+MAX(0,inputs!$B$14*(calculations!A1260-inputs!$C$14))</f>
        <v>6505.85</v>
      </c>
      <c r="G1260" s="22">
        <f>MAX(MIN((calculations!A1260-inputs!$B$21)/10000,100%),0) * inputs!$B$18</f>
        <v>2636.4</v>
      </c>
      <c r="H1260" s="24">
        <f>MIN(inputs!$B$32,A1260)</f>
        <v>20000</v>
      </c>
      <c r="I1260" s="24">
        <f>inputs!$B$29*(1+inputs!$B$33)-MAX(0,inputs!$B$31*(H1260-inputs!$B$30))</f>
        <v>46486.999999999993</v>
      </c>
      <c r="J1260" s="19">
        <f>$H1260+(INT(COLUMN(J$1)/2) - 5) * ($A1260-$H1260)/9</f>
        <v>20000</v>
      </c>
      <c r="K1260" s="24">
        <f>MAX(0,I1260*(1+inputs!$B$33)-MAX(0,inputs!$B$31*(J1260-inputs!$B$30)))</f>
        <v>47184.304999999986</v>
      </c>
      <c r="L1260" s="19">
        <f>$H1260+(INT(COLUMN(L$1)/2) - 5) * ($A1260-$H1260)/9</f>
        <v>31755.555555555555</v>
      </c>
      <c r="M1260" s="24">
        <f>MAX(0,K1260*(1+inputs!$B$33)-MAX(0,inputs!$B$31*(L1260-inputs!$B$30)))</f>
        <v>46850.629574999977</v>
      </c>
      <c r="N1260" s="19">
        <f>$H1260+(INT(COLUMN(N$1)/2) - 5) * ($A1260-$H1260)/9</f>
        <v>43511.111111111109</v>
      </c>
      <c r="O1260" s="24">
        <f>MAX(0,M1260*(1+inputs!$B$33)-MAX(0,inputs!$B$31*(N1260-inputs!$B$30)))</f>
        <v>45453.949018624968</v>
      </c>
      <c r="P1260" s="19">
        <f>$H1260+(INT(COLUMN(P$1)/2) - 5) * ($A1260-$H1260)/9</f>
        <v>55266.666666666664</v>
      </c>
      <c r="Q1260" s="24">
        <f>MAX(0,O1260*(1+inputs!$B$33)-MAX(0,inputs!$B$31*(P1260-inputs!$B$30)))</f>
        <v>42978.318253904334</v>
      </c>
      <c r="R1260" s="19">
        <f>$H1260+(INT(COLUMN(R$1)/2) - 5) * ($A1260-$H1260)/9</f>
        <v>67022.222222222219</v>
      </c>
      <c r="S1260" s="24">
        <f>MAX(0,Q1260*(1+inputs!$B$33)-MAX(0,inputs!$B$31*(R1260-inputs!$B$30)))</f>
        <v>39407.553027712893</v>
      </c>
      <c r="T1260" s="19">
        <f>$H1260+(INT(COLUMN(T$1)/2) - 5) * ($A1260-$H1260)/9</f>
        <v>78777.777777777781</v>
      </c>
      <c r="U1260" s="24">
        <f>MAX(0,S1260*(1+inputs!$B$33)-MAX(0,inputs!$B$31*(T1260-inputs!$B$30)))</f>
        <v>34725.226323128583</v>
      </c>
      <c r="V1260" s="19">
        <f>$H1260+(INT(COLUMN(V$1)/2) - 5) * ($A1260-$H1260)/9</f>
        <v>90533.333333333328</v>
      </c>
      <c r="W1260" s="24">
        <f>MAX(0,U1260*(1+inputs!$B$33)-MAX(0,inputs!$B$31*(V1260-inputs!$B$30)))</f>
        <v>28914.664717975513</v>
      </c>
      <c r="X1260" s="19">
        <f>$H1260+(INT(COLUMN(X$1)/2) - 5) * ($A1260-$H1260)/9</f>
        <v>102288.88888888889</v>
      </c>
      <c r="Y1260" s="24">
        <f>MAX(0,W1260*(1+inputs!$B$33)-MAX(0,inputs!$B$31*(X1260-inputs!$B$30)))</f>
        <v>21958.944688745145</v>
      </c>
      <c r="Z1260" s="19">
        <f>IF(inputs!$B$27="YES",MAX(0,inputs!$B$31*(X1260-inputs!$B$30)),0)</f>
        <v>0</v>
      </c>
      <c r="AA1260" s="3">
        <f t="shared" si="81"/>
        <v>51922.25</v>
      </c>
      <c r="AB1260" s="1">
        <f t="shared" si="82"/>
        <v>0.42</v>
      </c>
      <c r="AC1260" s="8">
        <f t="shared" si="79"/>
        <v>73877.75</v>
      </c>
    </row>
    <row r="1261" spans="1:29" x14ac:dyDescent="0.2">
      <c r="A1261" s="11">
        <f t="shared" si="80"/>
        <v>125900</v>
      </c>
      <c r="B1261" s="15">
        <f>inputs!$C$3-MAX(0,MIN((calculations!A1261-inputs!$B$8)*0.5,inputs!$C$3))+IF(AND(inputs!$B$23="YES",A1261&lt;=inputs!$B$25),inputs!$B$24,0)</f>
        <v>0</v>
      </c>
      <c r="C1261" s="15">
        <f>MAX(0,MIN(A1261-B1261,inputs!$C$4)*inputs!$B$3)</f>
        <v>7540</v>
      </c>
      <c r="D1261" s="16">
        <f>MAX(0,(MIN(A1261,inputs!$C$5)-(inputs!$C$4+B1261))*inputs!$B$4)</f>
        <v>35280</v>
      </c>
      <c r="E1261" s="16">
        <f>MAX(0, (calculations!A1261-inputs!$C$5)*inputs!$B$5)</f>
        <v>0</v>
      </c>
      <c r="F1261" s="19">
        <f>MAX(0,inputs!$B$13*(MIN(calculations!A1261,inputs!$C$14)-inputs!$C$13))+MAX(0,inputs!$B$14*(calculations!A1261-inputs!$C$14))</f>
        <v>6507.85</v>
      </c>
      <c r="G1261" s="22">
        <f>MAX(MIN((calculations!A1261-inputs!$B$21)/10000,100%),0) * inputs!$B$18</f>
        <v>2636.4</v>
      </c>
      <c r="H1261" s="24">
        <f>MIN(inputs!$B$32,A1261)</f>
        <v>20000</v>
      </c>
      <c r="I1261" s="24">
        <f>inputs!$B$29*(1+inputs!$B$33)-MAX(0,inputs!$B$31*(H1261-inputs!$B$30))</f>
        <v>46486.999999999993</v>
      </c>
      <c r="J1261" s="19">
        <f>$H1261+(INT(COLUMN(J$1)/2) - 5) * ($A1261-$H1261)/9</f>
        <v>20000</v>
      </c>
      <c r="K1261" s="24">
        <f>MAX(0,I1261*(1+inputs!$B$33)-MAX(0,inputs!$B$31*(J1261-inputs!$B$30)))</f>
        <v>47184.304999999986</v>
      </c>
      <c r="L1261" s="19">
        <f>$H1261+(INT(COLUMN(L$1)/2) - 5) * ($A1261-$H1261)/9</f>
        <v>31766.666666666664</v>
      </c>
      <c r="M1261" s="24">
        <f>MAX(0,K1261*(1+inputs!$B$33)-MAX(0,inputs!$B$31*(L1261-inputs!$B$30)))</f>
        <v>46849.629574999977</v>
      </c>
      <c r="N1261" s="19">
        <f>$H1261+(INT(COLUMN(N$1)/2) - 5) * ($A1261-$H1261)/9</f>
        <v>43533.333333333328</v>
      </c>
      <c r="O1261" s="24">
        <f>MAX(0,M1261*(1+inputs!$B$33)-MAX(0,inputs!$B$31*(N1261-inputs!$B$30)))</f>
        <v>45450.934018624968</v>
      </c>
      <c r="P1261" s="19">
        <f>$H1261+(INT(COLUMN(P$1)/2) - 5) * ($A1261-$H1261)/9</f>
        <v>55300</v>
      </c>
      <c r="Q1261" s="24">
        <f>MAX(0,O1261*(1+inputs!$B$33)-MAX(0,inputs!$B$31*(P1261-inputs!$B$30)))</f>
        <v>42972.258028904333</v>
      </c>
      <c r="R1261" s="19">
        <f>$H1261+(INT(COLUMN(R$1)/2) - 5) * ($A1261-$H1261)/9</f>
        <v>67066.666666666657</v>
      </c>
      <c r="S1261" s="24">
        <f>MAX(0,Q1261*(1+inputs!$B$33)-MAX(0,inputs!$B$31*(R1261-inputs!$B$30)))</f>
        <v>39397.4018993379</v>
      </c>
      <c r="T1261" s="19">
        <f>$H1261+(INT(COLUMN(T$1)/2) - 5) * ($A1261-$H1261)/9</f>
        <v>78833.333333333343</v>
      </c>
      <c r="U1261" s="24">
        <f>MAX(0,S1261*(1+inputs!$B$33)-MAX(0,inputs!$B$31*(T1261-inputs!$B$30)))</f>
        <v>34709.92292782796</v>
      </c>
      <c r="V1261" s="19">
        <f>$H1261+(INT(COLUMN(V$1)/2) - 5) * ($A1261-$H1261)/9</f>
        <v>90600</v>
      </c>
      <c r="W1261" s="24">
        <f>MAX(0,U1261*(1+inputs!$B$33)-MAX(0,inputs!$B$31*(V1261-inputs!$B$30)))</f>
        <v>28893.131771745375</v>
      </c>
      <c r="X1261" s="19">
        <f>$H1261+(INT(COLUMN(X$1)/2) - 5) * ($A1261-$H1261)/9</f>
        <v>102366.66666666667</v>
      </c>
      <c r="Y1261" s="24">
        <f>MAX(0,W1261*(1+inputs!$B$33)-MAX(0,inputs!$B$31*(X1261-inputs!$B$30)))</f>
        <v>21930.088748321556</v>
      </c>
      <c r="Z1261" s="19">
        <f>IF(inputs!$B$27="YES",MAX(0,inputs!$B$31*(X1261-inputs!$B$30)),0)</f>
        <v>0</v>
      </c>
      <c r="AA1261" s="3">
        <f t="shared" si="81"/>
        <v>51964.25</v>
      </c>
      <c r="AB1261" s="1">
        <f t="shared" si="82"/>
        <v>0.42</v>
      </c>
      <c r="AC1261" s="8">
        <f t="shared" si="79"/>
        <v>73935.75</v>
      </c>
    </row>
    <row r="1262" spans="1:29" x14ac:dyDescent="0.2">
      <c r="A1262" s="11">
        <f t="shared" si="80"/>
        <v>126000</v>
      </c>
      <c r="B1262" s="15">
        <f>inputs!$C$3-MAX(0,MIN((calculations!A1262-inputs!$B$8)*0.5,inputs!$C$3))+IF(AND(inputs!$B$23="YES",A1262&lt;=inputs!$B$25),inputs!$B$24,0)</f>
        <v>0</v>
      </c>
      <c r="C1262" s="15">
        <f>MAX(0,MIN(A1262-B1262,inputs!$C$4)*inputs!$B$3)</f>
        <v>7540</v>
      </c>
      <c r="D1262" s="16">
        <f>MAX(0,(MIN(A1262,inputs!$C$5)-(inputs!$C$4+B1262))*inputs!$B$4)</f>
        <v>35320</v>
      </c>
      <c r="E1262" s="16">
        <f>MAX(0, (calculations!A1262-inputs!$C$5)*inputs!$B$5)</f>
        <v>0</v>
      </c>
      <c r="F1262" s="19">
        <f>MAX(0,inputs!$B$13*(MIN(calculations!A1262,inputs!$C$14)-inputs!$C$13))+MAX(0,inputs!$B$14*(calculations!A1262-inputs!$C$14))</f>
        <v>6509.85</v>
      </c>
      <c r="G1262" s="22">
        <f>MAX(MIN((calculations!A1262-inputs!$B$21)/10000,100%),0) * inputs!$B$18</f>
        <v>2636.4</v>
      </c>
      <c r="H1262" s="24">
        <f>MIN(inputs!$B$32,A1262)</f>
        <v>20000</v>
      </c>
      <c r="I1262" s="24">
        <f>inputs!$B$29*(1+inputs!$B$33)-MAX(0,inputs!$B$31*(H1262-inputs!$B$30))</f>
        <v>46486.999999999993</v>
      </c>
      <c r="J1262" s="19">
        <f>$H1262+(INT(COLUMN(J$1)/2) - 5) * ($A1262-$H1262)/9</f>
        <v>20000</v>
      </c>
      <c r="K1262" s="24">
        <f>MAX(0,I1262*(1+inputs!$B$33)-MAX(0,inputs!$B$31*(J1262-inputs!$B$30)))</f>
        <v>47184.304999999986</v>
      </c>
      <c r="L1262" s="19">
        <f>$H1262+(INT(COLUMN(L$1)/2) - 5) * ($A1262-$H1262)/9</f>
        <v>31777.777777777777</v>
      </c>
      <c r="M1262" s="24">
        <f>MAX(0,K1262*(1+inputs!$B$33)-MAX(0,inputs!$B$31*(L1262-inputs!$B$30)))</f>
        <v>46848.629574999977</v>
      </c>
      <c r="N1262" s="19">
        <f>$H1262+(INT(COLUMN(N$1)/2) - 5) * ($A1262-$H1262)/9</f>
        <v>43555.555555555555</v>
      </c>
      <c r="O1262" s="24">
        <f>MAX(0,M1262*(1+inputs!$B$33)-MAX(0,inputs!$B$31*(N1262-inputs!$B$30)))</f>
        <v>45447.919018624969</v>
      </c>
      <c r="P1262" s="19">
        <f>$H1262+(INT(COLUMN(P$1)/2) - 5) * ($A1262-$H1262)/9</f>
        <v>55333.333333333336</v>
      </c>
      <c r="Q1262" s="24">
        <f>MAX(0,O1262*(1+inputs!$B$33)-MAX(0,inputs!$B$31*(P1262-inputs!$B$30)))</f>
        <v>42966.197803904339</v>
      </c>
      <c r="R1262" s="19">
        <f>$H1262+(INT(COLUMN(R$1)/2) - 5) * ($A1262-$H1262)/9</f>
        <v>67111.111111111109</v>
      </c>
      <c r="S1262" s="24">
        <f>MAX(0,Q1262*(1+inputs!$B$33)-MAX(0,inputs!$B$31*(R1262-inputs!$B$30)))</f>
        <v>39387.250770962899</v>
      </c>
      <c r="T1262" s="19">
        <f>$H1262+(INT(COLUMN(T$1)/2) - 5) * ($A1262-$H1262)/9</f>
        <v>78888.888888888891</v>
      </c>
      <c r="U1262" s="24">
        <f>MAX(0,S1262*(1+inputs!$B$33)-MAX(0,inputs!$B$31*(T1262-inputs!$B$30)))</f>
        <v>34694.619532527337</v>
      </c>
      <c r="V1262" s="19">
        <f>$H1262+(INT(COLUMN(V$1)/2) - 5) * ($A1262-$H1262)/9</f>
        <v>90666.666666666672</v>
      </c>
      <c r="W1262" s="24">
        <f>MAX(0,U1262*(1+inputs!$B$33)-MAX(0,inputs!$B$31*(V1262-inputs!$B$30)))</f>
        <v>28871.598825515241</v>
      </c>
      <c r="X1262" s="19">
        <f>$H1262+(INT(COLUMN(X$1)/2) - 5) * ($A1262-$H1262)/9</f>
        <v>102444.44444444444</v>
      </c>
      <c r="Y1262" s="24">
        <f>MAX(0,W1262*(1+inputs!$B$33)-MAX(0,inputs!$B$31*(X1262-inputs!$B$30)))</f>
        <v>21901.232807897966</v>
      </c>
      <c r="Z1262" s="19">
        <f>IF(inputs!$B$27="YES",MAX(0,inputs!$B$31*(X1262-inputs!$B$30)),0)</f>
        <v>0</v>
      </c>
      <c r="AA1262" s="3">
        <f t="shared" si="81"/>
        <v>52006.25</v>
      </c>
      <c r="AB1262" s="1">
        <f t="shared" si="82"/>
        <v>0.42</v>
      </c>
      <c r="AC1262" s="8">
        <f t="shared" si="79"/>
        <v>73993.75</v>
      </c>
    </row>
    <row r="1263" spans="1:29" x14ac:dyDescent="0.2">
      <c r="A1263" s="11">
        <f t="shared" si="80"/>
        <v>126100</v>
      </c>
      <c r="B1263" s="15">
        <f>inputs!$C$3-MAX(0,MIN((calculations!A1263-inputs!$B$8)*0.5,inputs!$C$3))+IF(AND(inputs!$B$23="YES",A1263&lt;=inputs!$B$25),inputs!$B$24,0)</f>
        <v>0</v>
      </c>
      <c r="C1263" s="15">
        <f>MAX(0,MIN(A1263-B1263,inputs!$C$4)*inputs!$B$3)</f>
        <v>7540</v>
      </c>
      <c r="D1263" s="16">
        <f>MAX(0,(MIN(A1263,inputs!$C$5)-(inputs!$C$4+B1263))*inputs!$B$4)</f>
        <v>35360</v>
      </c>
      <c r="E1263" s="16">
        <f>MAX(0, (calculations!A1263-inputs!$C$5)*inputs!$B$5)</f>
        <v>0</v>
      </c>
      <c r="F1263" s="19">
        <f>MAX(0,inputs!$B$13*(MIN(calculations!A1263,inputs!$C$14)-inputs!$C$13))+MAX(0,inputs!$B$14*(calculations!A1263-inputs!$C$14))</f>
        <v>6511.85</v>
      </c>
      <c r="G1263" s="22">
        <f>MAX(MIN((calculations!A1263-inputs!$B$21)/10000,100%),0) * inputs!$B$18</f>
        <v>2636.4</v>
      </c>
      <c r="H1263" s="24">
        <f>MIN(inputs!$B$32,A1263)</f>
        <v>20000</v>
      </c>
      <c r="I1263" s="24">
        <f>inputs!$B$29*(1+inputs!$B$33)-MAX(0,inputs!$B$31*(H1263-inputs!$B$30))</f>
        <v>46486.999999999993</v>
      </c>
      <c r="J1263" s="19">
        <f>$H1263+(INT(COLUMN(J$1)/2) - 5) * ($A1263-$H1263)/9</f>
        <v>20000</v>
      </c>
      <c r="K1263" s="24">
        <f>MAX(0,I1263*(1+inputs!$B$33)-MAX(0,inputs!$B$31*(J1263-inputs!$B$30)))</f>
        <v>47184.304999999986</v>
      </c>
      <c r="L1263" s="19">
        <f>$H1263+(INT(COLUMN(L$1)/2) - 5) * ($A1263-$H1263)/9</f>
        <v>31788.888888888891</v>
      </c>
      <c r="M1263" s="24">
        <f>MAX(0,K1263*(1+inputs!$B$33)-MAX(0,inputs!$B$31*(L1263-inputs!$B$30)))</f>
        <v>46847.629574999977</v>
      </c>
      <c r="N1263" s="19">
        <f>$H1263+(INT(COLUMN(N$1)/2) - 5) * ($A1263-$H1263)/9</f>
        <v>43577.777777777781</v>
      </c>
      <c r="O1263" s="24">
        <f>MAX(0,M1263*(1+inputs!$B$33)-MAX(0,inputs!$B$31*(N1263-inputs!$B$30)))</f>
        <v>45444.904018624969</v>
      </c>
      <c r="P1263" s="19">
        <f>$H1263+(INT(COLUMN(P$1)/2) - 5) * ($A1263-$H1263)/9</f>
        <v>55366.666666666664</v>
      </c>
      <c r="Q1263" s="24">
        <f>MAX(0,O1263*(1+inputs!$B$33)-MAX(0,inputs!$B$31*(P1263-inputs!$B$30)))</f>
        <v>42960.137578904338</v>
      </c>
      <c r="R1263" s="19">
        <f>$H1263+(INT(COLUMN(R$1)/2) - 5) * ($A1263-$H1263)/9</f>
        <v>67155.555555555562</v>
      </c>
      <c r="S1263" s="24">
        <f>MAX(0,Q1263*(1+inputs!$B$33)-MAX(0,inputs!$B$31*(R1263-inputs!$B$30)))</f>
        <v>39377.099642587898</v>
      </c>
      <c r="T1263" s="19">
        <f>$H1263+(INT(COLUMN(T$1)/2) - 5) * ($A1263-$H1263)/9</f>
        <v>78944.444444444438</v>
      </c>
      <c r="U1263" s="24">
        <f>MAX(0,S1263*(1+inputs!$B$33)-MAX(0,inputs!$B$31*(T1263-inputs!$B$30)))</f>
        <v>34679.316137226713</v>
      </c>
      <c r="V1263" s="19">
        <f>$H1263+(INT(COLUMN(V$1)/2) - 5) * ($A1263-$H1263)/9</f>
        <v>90733.333333333328</v>
      </c>
      <c r="W1263" s="24">
        <f>MAX(0,U1263*(1+inputs!$B$33)-MAX(0,inputs!$B$31*(V1263-inputs!$B$30)))</f>
        <v>28850.065879285114</v>
      </c>
      <c r="X1263" s="19">
        <f>$H1263+(INT(COLUMN(X$1)/2) - 5) * ($A1263-$H1263)/9</f>
        <v>102522.22222222222</v>
      </c>
      <c r="Y1263" s="24">
        <f>MAX(0,W1263*(1+inputs!$B$33)-MAX(0,inputs!$B$31*(X1263-inputs!$B$30)))</f>
        <v>21872.376867474388</v>
      </c>
      <c r="Z1263" s="19">
        <f>IF(inputs!$B$27="YES",MAX(0,inputs!$B$31*(X1263-inputs!$B$30)),0)</f>
        <v>0</v>
      </c>
      <c r="AA1263" s="3">
        <f t="shared" si="81"/>
        <v>52048.25</v>
      </c>
      <c r="AB1263" s="1">
        <f t="shared" si="82"/>
        <v>0.42</v>
      </c>
      <c r="AC1263" s="8">
        <f t="shared" si="79"/>
        <v>74051.75</v>
      </c>
    </row>
    <row r="1264" spans="1:29" x14ac:dyDescent="0.2">
      <c r="A1264" s="11">
        <f t="shared" si="80"/>
        <v>126200</v>
      </c>
      <c r="B1264" s="15">
        <f>inputs!$C$3-MAX(0,MIN((calculations!A1264-inputs!$B$8)*0.5,inputs!$C$3))+IF(AND(inputs!$B$23="YES",A1264&lt;=inputs!$B$25),inputs!$B$24,0)</f>
        <v>0</v>
      </c>
      <c r="C1264" s="15">
        <f>MAX(0,MIN(A1264-B1264,inputs!$C$4)*inputs!$B$3)</f>
        <v>7540</v>
      </c>
      <c r="D1264" s="16">
        <f>MAX(0,(MIN(A1264,inputs!$C$5)-(inputs!$C$4+B1264))*inputs!$B$4)</f>
        <v>35400</v>
      </c>
      <c r="E1264" s="16">
        <f>MAX(0, (calculations!A1264-inputs!$C$5)*inputs!$B$5)</f>
        <v>0</v>
      </c>
      <c r="F1264" s="19">
        <f>MAX(0,inputs!$B$13*(MIN(calculations!A1264,inputs!$C$14)-inputs!$C$13))+MAX(0,inputs!$B$14*(calculations!A1264-inputs!$C$14))</f>
        <v>6513.85</v>
      </c>
      <c r="G1264" s="22">
        <f>MAX(MIN((calculations!A1264-inputs!$B$21)/10000,100%),0) * inputs!$B$18</f>
        <v>2636.4</v>
      </c>
      <c r="H1264" s="24">
        <f>MIN(inputs!$B$32,A1264)</f>
        <v>20000</v>
      </c>
      <c r="I1264" s="24">
        <f>inputs!$B$29*(1+inputs!$B$33)-MAX(0,inputs!$B$31*(H1264-inputs!$B$30))</f>
        <v>46486.999999999993</v>
      </c>
      <c r="J1264" s="19">
        <f>$H1264+(INT(COLUMN(J$1)/2) - 5) * ($A1264-$H1264)/9</f>
        <v>20000</v>
      </c>
      <c r="K1264" s="24">
        <f>MAX(0,I1264*(1+inputs!$B$33)-MAX(0,inputs!$B$31*(J1264-inputs!$B$30)))</f>
        <v>47184.304999999986</v>
      </c>
      <c r="L1264" s="19">
        <f>$H1264+(INT(COLUMN(L$1)/2) - 5) * ($A1264-$H1264)/9</f>
        <v>31800</v>
      </c>
      <c r="M1264" s="24">
        <f>MAX(0,K1264*(1+inputs!$B$33)-MAX(0,inputs!$B$31*(L1264-inputs!$B$30)))</f>
        <v>46846.629574999977</v>
      </c>
      <c r="N1264" s="19">
        <f>$H1264+(INT(COLUMN(N$1)/2) - 5) * ($A1264-$H1264)/9</f>
        <v>43600</v>
      </c>
      <c r="O1264" s="24">
        <f>MAX(0,M1264*(1+inputs!$B$33)-MAX(0,inputs!$B$31*(N1264-inputs!$B$30)))</f>
        <v>45441.88901862497</v>
      </c>
      <c r="P1264" s="19">
        <f>$H1264+(INT(COLUMN(P$1)/2) - 5) * ($A1264-$H1264)/9</f>
        <v>55400</v>
      </c>
      <c r="Q1264" s="24">
        <f>MAX(0,O1264*(1+inputs!$B$33)-MAX(0,inputs!$B$31*(P1264-inputs!$B$30)))</f>
        <v>42954.077353904337</v>
      </c>
      <c r="R1264" s="19">
        <f>$H1264+(INT(COLUMN(R$1)/2) - 5) * ($A1264-$H1264)/9</f>
        <v>67200</v>
      </c>
      <c r="S1264" s="24">
        <f>MAX(0,Q1264*(1+inputs!$B$33)-MAX(0,inputs!$B$31*(R1264-inputs!$B$30)))</f>
        <v>39366.948514212898</v>
      </c>
      <c r="T1264" s="19">
        <f>$H1264+(INT(COLUMN(T$1)/2) - 5) * ($A1264-$H1264)/9</f>
        <v>79000</v>
      </c>
      <c r="U1264" s="24">
        <f>MAX(0,S1264*(1+inputs!$B$33)-MAX(0,inputs!$B$31*(T1264-inputs!$B$30)))</f>
        <v>34664.012741926083</v>
      </c>
      <c r="V1264" s="19">
        <f>$H1264+(INT(COLUMN(V$1)/2) - 5) * ($A1264-$H1264)/9</f>
        <v>90800</v>
      </c>
      <c r="W1264" s="24">
        <f>MAX(0,U1264*(1+inputs!$B$33)-MAX(0,inputs!$B$31*(V1264-inputs!$B$30)))</f>
        <v>28828.532933054968</v>
      </c>
      <c r="X1264" s="19">
        <f>$H1264+(INT(COLUMN(X$1)/2) - 5) * ($A1264-$H1264)/9</f>
        <v>102600</v>
      </c>
      <c r="Y1264" s="24">
        <f>MAX(0,W1264*(1+inputs!$B$33)-MAX(0,inputs!$B$31*(X1264-inputs!$B$30)))</f>
        <v>21843.520927050791</v>
      </c>
      <c r="Z1264" s="19">
        <f>IF(inputs!$B$27="YES",MAX(0,inputs!$B$31*(X1264-inputs!$B$30)),0)</f>
        <v>0</v>
      </c>
      <c r="AA1264" s="3">
        <f t="shared" si="81"/>
        <v>52090.25</v>
      </c>
      <c r="AB1264" s="1">
        <f t="shared" si="82"/>
        <v>0.42</v>
      </c>
      <c r="AC1264" s="8">
        <f t="shared" si="79"/>
        <v>74109.75</v>
      </c>
    </row>
    <row r="1265" spans="1:29" x14ac:dyDescent="0.2">
      <c r="A1265" s="11">
        <f t="shared" si="80"/>
        <v>126300</v>
      </c>
      <c r="B1265" s="15">
        <f>inputs!$C$3-MAX(0,MIN((calculations!A1265-inputs!$B$8)*0.5,inputs!$C$3))+IF(AND(inputs!$B$23="YES",A1265&lt;=inputs!$B$25),inputs!$B$24,0)</f>
        <v>0</v>
      </c>
      <c r="C1265" s="15">
        <f>MAX(0,MIN(A1265-B1265,inputs!$C$4)*inputs!$B$3)</f>
        <v>7540</v>
      </c>
      <c r="D1265" s="16">
        <f>MAX(0,(MIN(A1265,inputs!$C$5)-(inputs!$C$4+B1265))*inputs!$B$4)</f>
        <v>35440</v>
      </c>
      <c r="E1265" s="16">
        <f>MAX(0, (calculations!A1265-inputs!$C$5)*inputs!$B$5)</f>
        <v>0</v>
      </c>
      <c r="F1265" s="19">
        <f>MAX(0,inputs!$B$13*(MIN(calculations!A1265,inputs!$C$14)-inputs!$C$13))+MAX(0,inputs!$B$14*(calculations!A1265-inputs!$C$14))</f>
        <v>6515.85</v>
      </c>
      <c r="G1265" s="22">
        <f>MAX(MIN((calculations!A1265-inputs!$B$21)/10000,100%),0) * inputs!$B$18</f>
        <v>2636.4</v>
      </c>
      <c r="H1265" s="24">
        <f>MIN(inputs!$B$32,A1265)</f>
        <v>20000</v>
      </c>
      <c r="I1265" s="24">
        <f>inputs!$B$29*(1+inputs!$B$33)-MAX(0,inputs!$B$31*(H1265-inputs!$B$30))</f>
        <v>46486.999999999993</v>
      </c>
      <c r="J1265" s="19">
        <f>$H1265+(INT(COLUMN(J$1)/2) - 5) * ($A1265-$H1265)/9</f>
        <v>20000</v>
      </c>
      <c r="K1265" s="24">
        <f>MAX(0,I1265*(1+inputs!$B$33)-MAX(0,inputs!$B$31*(J1265-inputs!$B$30)))</f>
        <v>47184.304999999986</v>
      </c>
      <c r="L1265" s="19">
        <f>$H1265+(INT(COLUMN(L$1)/2) - 5) * ($A1265-$H1265)/9</f>
        <v>31811.111111111109</v>
      </c>
      <c r="M1265" s="24">
        <f>MAX(0,K1265*(1+inputs!$B$33)-MAX(0,inputs!$B$31*(L1265-inputs!$B$30)))</f>
        <v>46845.629574999977</v>
      </c>
      <c r="N1265" s="19">
        <f>$H1265+(INT(COLUMN(N$1)/2) - 5) * ($A1265-$H1265)/9</f>
        <v>43622.222222222219</v>
      </c>
      <c r="O1265" s="24">
        <f>MAX(0,M1265*(1+inputs!$B$33)-MAX(0,inputs!$B$31*(N1265-inputs!$B$30)))</f>
        <v>45438.874018624971</v>
      </c>
      <c r="P1265" s="19">
        <f>$H1265+(INT(COLUMN(P$1)/2) - 5) * ($A1265-$H1265)/9</f>
        <v>55433.333333333336</v>
      </c>
      <c r="Q1265" s="24">
        <f>MAX(0,O1265*(1+inputs!$B$33)-MAX(0,inputs!$B$31*(P1265-inputs!$B$30)))</f>
        <v>42948.017128904336</v>
      </c>
      <c r="R1265" s="19">
        <f>$H1265+(INT(COLUMN(R$1)/2) - 5) * ($A1265-$H1265)/9</f>
        <v>67244.444444444438</v>
      </c>
      <c r="S1265" s="24">
        <f>MAX(0,Q1265*(1+inputs!$B$33)-MAX(0,inputs!$B$31*(R1265-inputs!$B$30)))</f>
        <v>39356.797385837897</v>
      </c>
      <c r="T1265" s="19">
        <f>$H1265+(INT(COLUMN(T$1)/2) - 5) * ($A1265-$H1265)/9</f>
        <v>79055.555555555562</v>
      </c>
      <c r="U1265" s="24">
        <f>MAX(0,S1265*(1+inputs!$B$33)-MAX(0,inputs!$B$31*(T1265-inputs!$B$30)))</f>
        <v>34648.709346625459</v>
      </c>
      <c r="V1265" s="19">
        <f>$H1265+(INT(COLUMN(V$1)/2) - 5) * ($A1265-$H1265)/9</f>
        <v>90866.666666666672</v>
      </c>
      <c r="W1265" s="24">
        <f>MAX(0,U1265*(1+inputs!$B$33)-MAX(0,inputs!$B$31*(V1265-inputs!$B$30)))</f>
        <v>28806.999986824834</v>
      </c>
      <c r="X1265" s="19">
        <f>$H1265+(INT(COLUMN(X$1)/2) - 5) * ($A1265-$H1265)/9</f>
        <v>102677.77777777778</v>
      </c>
      <c r="Y1265" s="24">
        <f>MAX(0,W1265*(1+inputs!$B$33)-MAX(0,inputs!$B$31*(X1265-inputs!$B$30)))</f>
        <v>21814.664986627206</v>
      </c>
      <c r="Z1265" s="19">
        <f>IF(inputs!$B$27="YES",MAX(0,inputs!$B$31*(X1265-inputs!$B$30)),0)</f>
        <v>0</v>
      </c>
      <c r="AA1265" s="3">
        <f t="shared" si="81"/>
        <v>52132.25</v>
      </c>
      <c r="AB1265" s="1">
        <f t="shared" si="82"/>
        <v>0.42</v>
      </c>
      <c r="AC1265" s="8">
        <f t="shared" si="79"/>
        <v>74167.75</v>
      </c>
    </row>
    <row r="1266" spans="1:29" x14ac:dyDescent="0.2">
      <c r="A1266" s="11">
        <f t="shared" si="80"/>
        <v>126400</v>
      </c>
      <c r="B1266" s="15">
        <f>inputs!$C$3-MAX(0,MIN((calculations!A1266-inputs!$B$8)*0.5,inputs!$C$3))+IF(AND(inputs!$B$23="YES",A1266&lt;=inputs!$B$25),inputs!$B$24,0)</f>
        <v>0</v>
      </c>
      <c r="C1266" s="15">
        <f>MAX(0,MIN(A1266-B1266,inputs!$C$4)*inputs!$B$3)</f>
        <v>7540</v>
      </c>
      <c r="D1266" s="16">
        <f>MAX(0,(MIN(A1266,inputs!$C$5)-(inputs!$C$4+B1266))*inputs!$B$4)</f>
        <v>35480</v>
      </c>
      <c r="E1266" s="16">
        <f>MAX(0, (calculations!A1266-inputs!$C$5)*inputs!$B$5)</f>
        <v>0</v>
      </c>
      <c r="F1266" s="19">
        <f>MAX(0,inputs!$B$13*(MIN(calculations!A1266,inputs!$C$14)-inputs!$C$13))+MAX(0,inputs!$B$14*(calculations!A1266-inputs!$C$14))</f>
        <v>6517.85</v>
      </c>
      <c r="G1266" s="22">
        <f>MAX(MIN((calculations!A1266-inputs!$B$21)/10000,100%),0) * inputs!$B$18</f>
        <v>2636.4</v>
      </c>
      <c r="H1266" s="24">
        <f>MIN(inputs!$B$32,A1266)</f>
        <v>20000</v>
      </c>
      <c r="I1266" s="24">
        <f>inputs!$B$29*(1+inputs!$B$33)-MAX(0,inputs!$B$31*(H1266-inputs!$B$30))</f>
        <v>46486.999999999993</v>
      </c>
      <c r="J1266" s="19">
        <f>$H1266+(INT(COLUMN(J$1)/2) - 5) * ($A1266-$H1266)/9</f>
        <v>20000</v>
      </c>
      <c r="K1266" s="24">
        <f>MAX(0,I1266*(1+inputs!$B$33)-MAX(0,inputs!$B$31*(J1266-inputs!$B$30)))</f>
        <v>47184.304999999986</v>
      </c>
      <c r="L1266" s="19">
        <f>$H1266+(INT(COLUMN(L$1)/2) - 5) * ($A1266-$H1266)/9</f>
        <v>31822.222222222223</v>
      </c>
      <c r="M1266" s="24">
        <f>MAX(0,K1266*(1+inputs!$B$33)-MAX(0,inputs!$B$31*(L1266-inputs!$B$30)))</f>
        <v>46844.629574999977</v>
      </c>
      <c r="N1266" s="19">
        <f>$H1266+(INT(COLUMN(N$1)/2) - 5) * ($A1266-$H1266)/9</f>
        <v>43644.444444444445</v>
      </c>
      <c r="O1266" s="24">
        <f>MAX(0,M1266*(1+inputs!$B$33)-MAX(0,inputs!$B$31*(N1266-inputs!$B$30)))</f>
        <v>45435.859018624971</v>
      </c>
      <c r="P1266" s="19">
        <f>$H1266+(INT(COLUMN(P$1)/2) - 5) * ($A1266-$H1266)/9</f>
        <v>55466.666666666664</v>
      </c>
      <c r="Q1266" s="24">
        <f>MAX(0,O1266*(1+inputs!$B$33)-MAX(0,inputs!$B$31*(P1266-inputs!$B$30)))</f>
        <v>42941.956903904342</v>
      </c>
      <c r="R1266" s="19">
        <f>$H1266+(INT(COLUMN(R$1)/2) - 5) * ($A1266-$H1266)/9</f>
        <v>67288.888888888891</v>
      </c>
      <c r="S1266" s="24">
        <f>MAX(0,Q1266*(1+inputs!$B$33)-MAX(0,inputs!$B$31*(R1266-inputs!$B$30)))</f>
        <v>39346.646257462897</v>
      </c>
      <c r="T1266" s="19">
        <f>$H1266+(INT(COLUMN(T$1)/2) - 5) * ($A1266-$H1266)/9</f>
        <v>79111.111111111109</v>
      </c>
      <c r="U1266" s="24">
        <f>MAX(0,S1266*(1+inputs!$B$33)-MAX(0,inputs!$B$31*(T1266-inputs!$B$30)))</f>
        <v>34633.405951324836</v>
      </c>
      <c r="V1266" s="19">
        <f>$H1266+(INT(COLUMN(V$1)/2) - 5) * ($A1266-$H1266)/9</f>
        <v>90933.333333333328</v>
      </c>
      <c r="W1266" s="24">
        <f>MAX(0,U1266*(1+inputs!$B$33)-MAX(0,inputs!$B$31*(V1266-inputs!$B$30)))</f>
        <v>28785.467040594707</v>
      </c>
      <c r="X1266" s="19">
        <f>$H1266+(INT(COLUMN(X$1)/2) - 5) * ($A1266-$H1266)/9</f>
        <v>102755.55555555556</v>
      </c>
      <c r="Y1266" s="24">
        <f>MAX(0,W1266*(1+inputs!$B$33)-MAX(0,inputs!$B$31*(X1266-inputs!$B$30)))</f>
        <v>21785.809046203627</v>
      </c>
      <c r="Z1266" s="19">
        <f>IF(inputs!$B$27="YES",MAX(0,inputs!$B$31*(X1266-inputs!$B$30)),0)</f>
        <v>0</v>
      </c>
      <c r="AA1266" s="3">
        <f t="shared" si="81"/>
        <v>52174.25</v>
      </c>
      <c r="AB1266" s="1">
        <f t="shared" si="82"/>
        <v>0.42</v>
      </c>
      <c r="AC1266" s="8">
        <f t="shared" si="79"/>
        <v>74225.75</v>
      </c>
    </row>
    <row r="1267" spans="1:29" x14ac:dyDescent="0.2">
      <c r="A1267" s="11">
        <f t="shared" si="80"/>
        <v>126500</v>
      </c>
      <c r="B1267" s="15">
        <f>inputs!$C$3-MAX(0,MIN((calculations!A1267-inputs!$B$8)*0.5,inputs!$C$3))+IF(AND(inputs!$B$23="YES",A1267&lt;=inputs!$B$25),inputs!$B$24,0)</f>
        <v>0</v>
      </c>
      <c r="C1267" s="15">
        <f>MAX(0,MIN(A1267-B1267,inputs!$C$4)*inputs!$B$3)</f>
        <v>7540</v>
      </c>
      <c r="D1267" s="16">
        <f>MAX(0,(MIN(A1267,inputs!$C$5)-(inputs!$C$4+B1267))*inputs!$B$4)</f>
        <v>35520</v>
      </c>
      <c r="E1267" s="16">
        <f>MAX(0, (calculations!A1267-inputs!$C$5)*inputs!$B$5)</f>
        <v>0</v>
      </c>
      <c r="F1267" s="19">
        <f>MAX(0,inputs!$B$13*(MIN(calculations!A1267,inputs!$C$14)-inputs!$C$13))+MAX(0,inputs!$B$14*(calculations!A1267-inputs!$C$14))</f>
        <v>6519.85</v>
      </c>
      <c r="G1267" s="22">
        <f>MAX(MIN((calculations!A1267-inputs!$B$21)/10000,100%),0) * inputs!$B$18</f>
        <v>2636.4</v>
      </c>
      <c r="H1267" s="24">
        <f>MIN(inputs!$B$32,A1267)</f>
        <v>20000</v>
      </c>
      <c r="I1267" s="24">
        <f>inputs!$B$29*(1+inputs!$B$33)-MAX(0,inputs!$B$31*(H1267-inputs!$B$30))</f>
        <v>46486.999999999993</v>
      </c>
      <c r="J1267" s="19">
        <f>$H1267+(INT(COLUMN(J$1)/2) - 5) * ($A1267-$H1267)/9</f>
        <v>20000</v>
      </c>
      <c r="K1267" s="24">
        <f>MAX(0,I1267*(1+inputs!$B$33)-MAX(0,inputs!$B$31*(J1267-inputs!$B$30)))</f>
        <v>47184.304999999986</v>
      </c>
      <c r="L1267" s="19">
        <f>$H1267+(INT(COLUMN(L$1)/2) - 5) * ($A1267-$H1267)/9</f>
        <v>31833.333333333336</v>
      </c>
      <c r="M1267" s="24">
        <f>MAX(0,K1267*(1+inputs!$B$33)-MAX(0,inputs!$B$31*(L1267-inputs!$B$30)))</f>
        <v>46843.629574999977</v>
      </c>
      <c r="N1267" s="19">
        <f>$H1267+(INT(COLUMN(N$1)/2) - 5) * ($A1267-$H1267)/9</f>
        <v>43666.666666666672</v>
      </c>
      <c r="O1267" s="24">
        <f>MAX(0,M1267*(1+inputs!$B$33)-MAX(0,inputs!$B$31*(N1267-inputs!$B$30)))</f>
        <v>45432.844018624972</v>
      </c>
      <c r="P1267" s="19">
        <f>$H1267+(INT(COLUMN(P$1)/2) - 5) * ($A1267-$H1267)/9</f>
        <v>55500</v>
      </c>
      <c r="Q1267" s="24">
        <f>MAX(0,O1267*(1+inputs!$B$33)-MAX(0,inputs!$B$31*(P1267-inputs!$B$30)))</f>
        <v>42935.896678904341</v>
      </c>
      <c r="R1267" s="19">
        <f>$H1267+(INT(COLUMN(R$1)/2) - 5) * ($A1267-$H1267)/9</f>
        <v>67333.333333333343</v>
      </c>
      <c r="S1267" s="24">
        <f>MAX(0,Q1267*(1+inputs!$B$33)-MAX(0,inputs!$B$31*(R1267-inputs!$B$30)))</f>
        <v>39336.495129087896</v>
      </c>
      <c r="T1267" s="19">
        <f>$H1267+(INT(COLUMN(T$1)/2) - 5) * ($A1267-$H1267)/9</f>
        <v>79166.666666666657</v>
      </c>
      <c r="U1267" s="24">
        <f>MAX(0,S1267*(1+inputs!$B$33)-MAX(0,inputs!$B$31*(T1267-inputs!$B$30)))</f>
        <v>34618.102556024212</v>
      </c>
      <c r="V1267" s="19">
        <f>$H1267+(INT(COLUMN(V$1)/2) - 5) * ($A1267-$H1267)/9</f>
        <v>91000</v>
      </c>
      <c r="W1267" s="24">
        <f>MAX(0,U1267*(1+inputs!$B$33)-MAX(0,inputs!$B$31*(V1267-inputs!$B$30)))</f>
        <v>28763.934094364577</v>
      </c>
      <c r="X1267" s="19">
        <f>$H1267+(INT(COLUMN(X$1)/2) - 5) * ($A1267-$H1267)/9</f>
        <v>102833.33333333333</v>
      </c>
      <c r="Y1267" s="24">
        <f>MAX(0,W1267*(1+inputs!$B$33)-MAX(0,inputs!$B$31*(X1267-inputs!$B$30)))</f>
        <v>21756.953105780045</v>
      </c>
      <c r="Z1267" s="19">
        <f>IF(inputs!$B$27="YES",MAX(0,inputs!$B$31*(X1267-inputs!$B$30)),0)</f>
        <v>0</v>
      </c>
      <c r="AA1267" s="3">
        <f t="shared" si="81"/>
        <v>52216.25</v>
      </c>
      <c r="AB1267" s="1">
        <f t="shared" si="82"/>
        <v>0.42</v>
      </c>
      <c r="AC1267" s="8">
        <f t="shared" si="79"/>
        <v>74283.75</v>
      </c>
    </row>
    <row r="1268" spans="1:29" x14ac:dyDescent="0.2">
      <c r="A1268" s="11">
        <f t="shared" si="80"/>
        <v>126600</v>
      </c>
      <c r="B1268" s="15">
        <f>inputs!$C$3-MAX(0,MIN((calculations!A1268-inputs!$B$8)*0.5,inputs!$C$3))+IF(AND(inputs!$B$23="YES",A1268&lt;=inputs!$B$25),inputs!$B$24,0)</f>
        <v>0</v>
      </c>
      <c r="C1268" s="15">
        <f>MAX(0,MIN(A1268-B1268,inputs!$C$4)*inputs!$B$3)</f>
        <v>7540</v>
      </c>
      <c r="D1268" s="16">
        <f>MAX(0,(MIN(A1268,inputs!$C$5)-(inputs!$C$4+B1268))*inputs!$B$4)</f>
        <v>35560</v>
      </c>
      <c r="E1268" s="16">
        <f>MAX(0, (calculations!A1268-inputs!$C$5)*inputs!$B$5)</f>
        <v>0</v>
      </c>
      <c r="F1268" s="19">
        <f>MAX(0,inputs!$B$13*(MIN(calculations!A1268,inputs!$C$14)-inputs!$C$13))+MAX(0,inputs!$B$14*(calculations!A1268-inputs!$C$14))</f>
        <v>6521.85</v>
      </c>
      <c r="G1268" s="22">
        <f>MAX(MIN((calculations!A1268-inputs!$B$21)/10000,100%),0) * inputs!$B$18</f>
        <v>2636.4</v>
      </c>
      <c r="H1268" s="24">
        <f>MIN(inputs!$B$32,A1268)</f>
        <v>20000</v>
      </c>
      <c r="I1268" s="24">
        <f>inputs!$B$29*(1+inputs!$B$33)-MAX(0,inputs!$B$31*(H1268-inputs!$B$30))</f>
        <v>46486.999999999993</v>
      </c>
      <c r="J1268" s="19">
        <f>$H1268+(INT(COLUMN(J$1)/2) - 5) * ($A1268-$H1268)/9</f>
        <v>20000</v>
      </c>
      <c r="K1268" s="24">
        <f>MAX(0,I1268*(1+inputs!$B$33)-MAX(0,inputs!$B$31*(J1268-inputs!$B$30)))</f>
        <v>47184.304999999986</v>
      </c>
      <c r="L1268" s="19">
        <f>$H1268+(INT(COLUMN(L$1)/2) - 5) * ($A1268-$H1268)/9</f>
        <v>31844.444444444445</v>
      </c>
      <c r="M1268" s="24">
        <f>MAX(0,K1268*(1+inputs!$B$33)-MAX(0,inputs!$B$31*(L1268-inputs!$B$30)))</f>
        <v>46842.629574999977</v>
      </c>
      <c r="N1268" s="19">
        <f>$H1268+(INT(COLUMN(N$1)/2) - 5) * ($A1268-$H1268)/9</f>
        <v>43688.888888888891</v>
      </c>
      <c r="O1268" s="24">
        <f>MAX(0,M1268*(1+inputs!$B$33)-MAX(0,inputs!$B$31*(N1268-inputs!$B$30)))</f>
        <v>45429.829018624972</v>
      </c>
      <c r="P1268" s="19">
        <f>$H1268+(INT(COLUMN(P$1)/2) - 5) * ($A1268-$H1268)/9</f>
        <v>55533.333333333336</v>
      </c>
      <c r="Q1268" s="24">
        <f>MAX(0,O1268*(1+inputs!$B$33)-MAX(0,inputs!$B$31*(P1268-inputs!$B$30)))</f>
        <v>42929.83645390434</v>
      </c>
      <c r="R1268" s="19">
        <f>$H1268+(INT(COLUMN(R$1)/2) - 5) * ($A1268-$H1268)/9</f>
        <v>67377.777777777781</v>
      </c>
      <c r="S1268" s="24">
        <f>MAX(0,Q1268*(1+inputs!$B$33)-MAX(0,inputs!$B$31*(R1268-inputs!$B$30)))</f>
        <v>39326.344000712896</v>
      </c>
      <c r="T1268" s="19">
        <f>$H1268+(INT(COLUMN(T$1)/2) - 5) * ($A1268-$H1268)/9</f>
        <v>79222.222222222219</v>
      </c>
      <c r="U1268" s="24">
        <f>MAX(0,S1268*(1+inputs!$B$33)-MAX(0,inputs!$B$31*(T1268-inputs!$B$30)))</f>
        <v>34602.799160723582</v>
      </c>
      <c r="V1268" s="19">
        <f>$H1268+(INT(COLUMN(V$1)/2) - 5) * ($A1268-$H1268)/9</f>
        <v>91066.666666666672</v>
      </c>
      <c r="W1268" s="24">
        <f>MAX(0,U1268*(1+inputs!$B$33)-MAX(0,inputs!$B$31*(V1268-inputs!$B$30)))</f>
        <v>28742.401148134428</v>
      </c>
      <c r="X1268" s="19">
        <f>$H1268+(INT(COLUMN(X$1)/2) - 5) * ($A1268-$H1268)/9</f>
        <v>102911.11111111111</v>
      </c>
      <c r="Y1268" s="24">
        <f>MAX(0,W1268*(1+inputs!$B$33)-MAX(0,inputs!$B$31*(X1268-inputs!$B$30)))</f>
        <v>21728.097165356441</v>
      </c>
      <c r="Z1268" s="19">
        <f>IF(inputs!$B$27="YES",MAX(0,inputs!$B$31*(X1268-inputs!$B$30)),0)</f>
        <v>0</v>
      </c>
      <c r="AA1268" s="3">
        <f t="shared" si="81"/>
        <v>52258.25</v>
      </c>
      <c r="AB1268" s="1">
        <f t="shared" si="82"/>
        <v>0.42</v>
      </c>
      <c r="AC1268" s="8">
        <f t="shared" si="79"/>
        <v>74341.75</v>
      </c>
    </row>
    <row r="1269" spans="1:29" x14ac:dyDescent="0.2">
      <c r="A1269" s="11">
        <f t="shared" si="80"/>
        <v>126700</v>
      </c>
      <c r="B1269" s="15">
        <f>inputs!$C$3-MAX(0,MIN((calculations!A1269-inputs!$B$8)*0.5,inputs!$C$3))+IF(AND(inputs!$B$23="YES",A1269&lt;=inputs!$B$25),inputs!$B$24,0)</f>
        <v>0</v>
      </c>
      <c r="C1269" s="15">
        <f>MAX(0,MIN(A1269-B1269,inputs!$C$4)*inputs!$B$3)</f>
        <v>7540</v>
      </c>
      <c r="D1269" s="16">
        <f>MAX(0,(MIN(A1269,inputs!$C$5)-(inputs!$C$4+B1269))*inputs!$B$4)</f>
        <v>35600</v>
      </c>
      <c r="E1269" s="16">
        <f>MAX(0, (calculations!A1269-inputs!$C$5)*inputs!$B$5)</f>
        <v>0</v>
      </c>
      <c r="F1269" s="19">
        <f>MAX(0,inputs!$B$13*(MIN(calculations!A1269,inputs!$C$14)-inputs!$C$13))+MAX(0,inputs!$B$14*(calculations!A1269-inputs!$C$14))</f>
        <v>6523.85</v>
      </c>
      <c r="G1269" s="22">
        <f>MAX(MIN((calculations!A1269-inputs!$B$21)/10000,100%),0) * inputs!$B$18</f>
        <v>2636.4</v>
      </c>
      <c r="H1269" s="24">
        <f>MIN(inputs!$B$32,A1269)</f>
        <v>20000</v>
      </c>
      <c r="I1269" s="24">
        <f>inputs!$B$29*(1+inputs!$B$33)-MAX(0,inputs!$B$31*(H1269-inputs!$B$30))</f>
        <v>46486.999999999993</v>
      </c>
      <c r="J1269" s="19">
        <f>$H1269+(INT(COLUMN(J$1)/2) - 5) * ($A1269-$H1269)/9</f>
        <v>20000</v>
      </c>
      <c r="K1269" s="24">
        <f>MAX(0,I1269*(1+inputs!$B$33)-MAX(0,inputs!$B$31*(J1269-inputs!$B$30)))</f>
        <v>47184.304999999986</v>
      </c>
      <c r="L1269" s="19">
        <f>$H1269+(INT(COLUMN(L$1)/2) - 5) * ($A1269-$H1269)/9</f>
        <v>31855.555555555555</v>
      </c>
      <c r="M1269" s="24">
        <f>MAX(0,K1269*(1+inputs!$B$33)-MAX(0,inputs!$B$31*(L1269-inputs!$B$30)))</f>
        <v>46841.629574999977</v>
      </c>
      <c r="N1269" s="19">
        <f>$H1269+(INT(COLUMN(N$1)/2) - 5) * ($A1269-$H1269)/9</f>
        <v>43711.111111111109</v>
      </c>
      <c r="O1269" s="24">
        <f>MAX(0,M1269*(1+inputs!$B$33)-MAX(0,inputs!$B$31*(N1269-inputs!$B$30)))</f>
        <v>45426.814018624973</v>
      </c>
      <c r="P1269" s="19">
        <f>$H1269+(INT(COLUMN(P$1)/2) - 5) * ($A1269-$H1269)/9</f>
        <v>55566.666666666664</v>
      </c>
      <c r="Q1269" s="24">
        <f>MAX(0,O1269*(1+inputs!$B$33)-MAX(0,inputs!$B$31*(P1269-inputs!$B$30)))</f>
        <v>42923.776228904338</v>
      </c>
      <c r="R1269" s="19">
        <f>$H1269+(INT(COLUMN(R$1)/2) - 5) * ($A1269-$H1269)/9</f>
        <v>67422.222222222219</v>
      </c>
      <c r="S1269" s="24">
        <f>MAX(0,Q1269*(1+inputs!$B$33)-MAX(0,inputs!$B$31*(R1269-inputs!$B$30)))</f>
        <v>39316.192872337895</v>
      </c>
      <c r="T1269" s="19">
        <f>$H1269+(INT(COLUMN(T$1)/2) - 5) * ($A1269-$H1269)/9</f>
        <v>79277.777777777781</v>
      </c>
      <c r="U1269" s="24">
        <f>MAX(0,S1269*(1+inputs!$B$33)-MAX(0,inputs!$B$31*(T1269-inputs!$B$30)))</f>
        <v>34587.495765422958</v>
      </c>
      <c r="V1269" s="19">
        <f>$H1269+(INT(COLUMN(V$1)/2) - 5) * ($A1269-$H1269)/9</f>
        <v>91133.333333333328</v>
      </c>
      <c r="W1269" s="24">
        <f>MAX(0,U1269*(1+inputs!$B$33)-MAX(0,inputs!$B$31*(V1269-inputs!$B$30)))</f>
        <v>28720.868201904301</v>
      </c>
      <c r="X1269" s="19">
        <f>$H1269+(INT(COLUMN(X$1)/2) - 5) * ($A1269-$H1269)/9</f>
        <v>102988.88888888889</v>
      </c>
      <c r="Y1269" s="24">
        <f>MAX(0,W1269*(1+inputs!$B$33)-MAX(0,inputs!$B$31*(X1269-inputs!$B$30)))</f>
        <v>21699.241224932863</v>
      </c>
      <c r="Z1269" s="19">
        <f>IF(inputs!$B$27="YES",MAX(0,inputs!$B$31*(X1269-inputs!$B$30)),0)</f>
        <v>0</v>
      </c>
      <c r="AA1269" s="3">
        <f t="shared" si="81"/>
        <v>52300.25</v>
      </c>
      <c r="AB1269" s="1">
        <f t="shared" si="82"/>
        <v>0.42</v>
      </c>
      <c r="AC1269" s="8">
        <f t="shared" si="79"/>
        <v>74399.75</v>
      </c>
    </row>
    <row r="1270" spans="1:29" x14ac:dyDescent="0.2">
      <c r="A1270" s="11">
        <f t="shared" si="80"/>
        <v>126800</v>
      </c>
      <c r="B1270" s="15">
        <f>inputs!$C$3-MAX(0,MIN((calculations!A1270-inputs!$B$8)*0.5,inputs!$C$3))+IF(AND(inputs!$B$23="YES",A1270&lt;=inputs!$B$25),inputs!$B$24,0)</f>
        <v>0</v>
      </c>
      <c r="C1270" s="15">
        <f>MAX(0,MIN(A1270-B1270,inputs!$C$4)*inputs!$B$3)</f>
        <v>7540</v>
      </c>
      <c r="D1270" s="16">
        <f>MAX(0,(MIN(A1270,inputs!$C$5)-(inputs!$C$4+B1270))*inputs!$B$4)</f>
        <v>35640</v>
      </c>
      <c r="E1270" s="16">
        <f>MAX(0, (calculations!A1270-inputs!$C$5)*inputs!$B$5)</f>
        <v>0</v>
      </c>
      <c r="F1270" s="19">
        <f>MAX(0,inputs!$B$13*(MIN(calculations!A1270,inputs!$C$14)-inputs!$C$13))+MAX(0,inputs!$B$14*(calculations!A1270-inputs!$C$14))</f>
        <v>6525.85</v>
      </c>
      <c r="G1270" s="22">
        <f>MAX(MIN((calculations!A1270-inputs!$B$21)/10000,100%),0) * inputs!$B$18</f>
        <v>2636.4</v>
      </c>
      <c r="H1270" s="24">
        <f>MIN(inputs!$B$32,A1270)</f>
        <v>20000</v>
      </c>
      <c r="I1270" s="24">
        <f>inputs!$B$29*(1+inputs!$B$33)-MAX(0,inputs!$B$31*(H1270-inputs!$B$30))</f>
        <v>46486.999999999993</v>
      </c>
      <c r="J1270" s="19">
        <f>$H1270+(INT(COLUMN(J$1)/2) - 5) * ($A1270-$H1270)/9</f>
        <v>20000</v>
      </c>
      <c r="K1270" s="24">
        <f>MAX(0,I1270*(1+inputs!$B$33)-MAX(0,inputs!$B$31*(J1270-inputs!$B$30)))</f>
        <v>47184.304999999986</v>
      </c>
      <c r="L1270" s="19">
        <f>$H1270+(INT(COLUMN(L$1)/2) - 5) * ($A1270-$H1270)/9</f>
        <v>31866.666666666664</v>
      </c>
      <c r="M1270" s="24">
        <f>MAX(0,K1270*(1+inputs!$B$33)-MAX(0,inputs!$B$31*(L1270-inputs!$B$30)))</f>
        <v>46840.629574999977</v>
      </c>
      <c r="N1270" s="19">
        <f>$H1270+(INT(COLUMN(N$1)/2) - 5) * ($A1270-$H1270)/9</f>
        <v>43733.333333333328</v>
      </c>
      <c r="O1270" s="24">
        <f>MAX(0,M1270*(1+inputs!$B$33)-MAX(0,inputs!$B$31*(N1270-inputs!$B$30)))</f>
        <v>45423.799018624974</v>
      </c>
      <c r="P1270" s="19">
        <f>$H1270+(INT(COLUMN(P$1)/2) - 5) * ($A1270-$H1270)/9</f>
        <v>55600</v>
      </c>
      <c r="Q1270" s="24">
        <f>MAX(0,O1270*(1+inputs!$B$33)-MAX(0,inputs!$B$31*(P1270-inputs!$B$30)))</f>
        <v>42917.716003904345</v>
      </c>
      <c r="R1270" s="19">
        <f>$H1270+(INT(COLUMN(R$1)/2) - 5) * ($A1270-$H1270)/9</f>
        <v>67466.666666666657</v>
      </c>
      <c r="S1270" s="24">
        <f>MAX(0,Q1270*(1+inputs!$B$33)-MAX(0,inputs!$B$31*(R1270-inputs!$B$30)))</f>
        <v>39306.041743962909</v>
      </c>
      <c r="T1270" s="19">
        <f>$H1270+(INT(COLUMN(T$1)/2) - 5) * ($A1270-$H1270)/9</f>
        <v>79333.333333333343</v>
      </c>
      <c r="U1270" s="24">
        <f>MAX(0,S1270*(1+inputs!$B$33)-MAX(0,inputs!$B$31*(T1270-inputs!$B$30)))</f>
        <v>34572.19237012235</v>
      </c>
      <c r="V1270" s="19">
        <f>$H1270+(INT(COLUMN(V$1)/2) - 5) * ($A1270-$H1270)/9</f>
        <v>91200</v>
      </c>
      <c r="W1270" s="24">
        <f>MAX(0,U1270*(1+inputs!$B$33)-MAX(0,inputs!$B$31*(V1270-inputs!$B$30)))</f>
        <v>28699.335255674185</v>
      </c>
      <c r="X1270" s="19">
        <f>$H1270+(INT(COLUMN(X$1)/2) - 5) * ($A1270-$H1270)/9</f>
        <v>103066.66666666667</v>
      </c>
      <c r="Y1270" s="24">
        <f>MAX(0,W1270*(1+inputs!$B$33)-MAX(0,inputs!$B$31*(X1270-inputs!$B$30)))</f>
        <v>21670.385284509292</v>
      </c>
      <c r="Z1270" s="19">
        <f>IF(inputs!$B$27="YES",MAX(0,inputs!$B$31*(X1270-inputs!$B$30)),0)</f>
        <v>0</v>
      </c>
      <c r="AA1270" s="3">
        <f t="shared" si="81"/>
        <v>52342.25</v>
      </c>
      <c r="AB1270" s="1">
        <f t="shared" si="82"/>
        <v>0.42</v>
      </c>
      <c r="AC1270" s="8">
        <f t="shared" si="79"/>
        <v>74457.75</v>
      </c>
    </row>
    <row r="1271" spans="1:29" x14ac:dyDescent="0.2">
      <c r="A1271" s="11">
        <f t="shared" si="80"/>
        <v>126900</v>
      </c>
      <c r="B1271" s="15">
        <f>inputs!$C$3-MAX(0,MIN((calculations!A1271-inputs!$B$8)*0.5,inputs!$C$3))+IF(AND(inputs!$B$23="YES",A1271&lt;=inputs!$B$25),inputs!$B$24,0)</f>
        <v>0</v>
      </c>
      <c r="C1271" s="15">
        <f>MAX(0,MIN(A1271-B1271,inputs!$C$4)*inputs!$B$3)</f>
        <v>7540</v>
      </c>
      <c r="D1271" s="16">
        <f>MAX(0,(MIN(A1271,inputs!$C$5)-(inputs!$C$4+B1271))*inputs!$B$4)</f>
        <v>35680</v>
      </c>
      <c r="E1271" s="16">
        <f>MAX(0, (calculations!A1271-inputs!$C$5)*inputs!$B$5)</f>
        <v>0</v>
      </c>
      <c r="F1271" s="19">
        <f>MAX(0,inputs!$B$13*(MIN(calculations!A1271,inputs!$C$14)-inputs!$C$13))+MAX(0,inputs!$B$14*(calculations!A1271-inputs!$C$14))</f>
        <v>6527.85</v>
      </c>
      <c r="G1271" s="22">
        <f>MAX(MIN((calculations!A1271-inputs!$B$21)/10000,100%),0) * inputs!$B$18</f>
        <v>2636.4</v>
      </c>
      <c r="H1271" s="24">
        <f>MIN(inputs!$B$32,A1271)</f>
        <v>20000</v>
      </c>
      <c r="I1271" s="24">
        <f>inputs!$B$29*(1+inputs!$B$33)-MAX(0,inputs!$B$31*(H1271-inputs!$B$30))</f>
        <v>46486.999999999993</v>
      </c>
      <c r="J1271" s="19">
        <f>$H1271+(INT(COLUMN(J$1)/2) - 5) * ($A1271-$H1271)/9</f>
        <v>20000</v>
      </c>
      <c r="K1271" s="24">
        <f>MAX(0,I1271*(1+inputs!$B$33)-MAX(0,inputs!$B$31*(J1271-inputs!$B$30)))</f>
        <v>47184.304999999986</v>
      </c>
      <c r="L1271" s="19">
        <f>$H1271+(INT(COLUMN(L$1)/2) - 5) * ($A1271-$H1271)/9</f>
        <v>31877.777777777777</v>
      </c>
      <c r="M1271" s="24">
        <f>MAX(0,K1271*(1+inputs!$B$33)-MAX(0,inputs!$B$31*(L1271-inputs!$B$30)))</f>
        <v>46839.629574999977</v>
      </c>
      <c r="N1271" s="19">
        <f>$H1271+(INT(COLUMN(N$1)/2) - 5) * ($A1271-$H1271)/9</f>
        <v>43755.555555555555</v>
      </c>
      <c r="O1271" s="24">
        <f>MAX(0,M1271*(1+inputs!$B$33)-MAX(0,inputs!$B$31*(N1271-inputs!$B$30)))</f>
        <v>45420.784018624967</v>
      </c>
      <c r="P1271" s="19">
        <f>$H1271+(INT(COLUMN(P$1)/2) - 5) * ($A1271-$H1271)/9</f>
        <v>55633.333333333336</v>
      </c>
      <c r="Q1271" s="24">
        <f>MAX(0,O1271*(1+inputs!$B$33)-MAX(0,inputs!$B$31*(P1271-inputs!$B$30)))</f>
        <v>42911.655778904336</v>
      </c>
      <c r="R1271" s="19">
        <f>$H1271+(INT(COLUMN(R$1)/2) - 5) * ($A1271-$H1271)/9</f>
        <v>67511.111111111109</v>
      </c>
      <c r="S1271" s="24">
        <f>MAX(0,Q1271*(1+inputs!$B$33)-MAX(0,inputs!$B$31*(R1271-inputs!$B$30)))</f>
        <v>39295.890615587894</v>
      </c>
      <c r="T1271" s="19">
        <f>$H1271+(INT(COLUMN(T$1)/2) - 5) * ($A1271-$H1271)/9</f>
        <v>79388.888888888891</v>
      </c>
      <c r="U1271" s="24">
        <f>MAX(0,S1271*(1+inputs!$B$33)-MAX(0,inputs!$B$31*(T1271-inputs!$B$30)))</f>
        <v>34556.888974821704</v>
      </c>
      <c r="V1271" s="19">
        <f>$H1271+(INT(COLUMN(V$1)/2) - 5) * ($A1271-$H1271)/9</f>
        <v>91266.666666666672</v>
      </c>
      <c r="W1271" s="24">
        <f>MAX(0,U1271*(1+inputs!$B$33)-MAX(0,inputs!$B$31*(V1271-inputs!$B$30)))</f>
        <v>28677.802309444021</v>
      </c>
      <c r="X1271" s="19">
        <f>$H1271+(INT(COLUMN(X$1)/2) - 5) * ($A1271-$H1271)/9</f>
        <v>103144.44444444444</v>
      </c>
      <c r="Y1271" s="24">
        <f>MAX(0,W1271*(1+inputs!$B$33)-MAX(0,inputs!$B$31*(X1271-inputs!$B$30)))</f>
        <v>21641.52934408568</v>
      </c>
      <c r="Z1271" s="19">
        <f>IF(inputs!$B$27="YES",MAX(0,inputs!$B$31*(X1271-inputs!$B$30)),0)</f>
        <v>0</v>
      </c>
      <c r="AA1271" s="3">
        <f t="shared" si="81"/>
        <v>52384.25</v>
      </c>
      <c r="AB1271" s="1">
        <f t="shared" si="82"/>
        <v>0.42</v>
      </c>
      <c r="AC1271" s="8">
        <f t="shared" si="79"/>
        <v>74515.75</v>
      </c>
    </row>
    <row r="1272" spans="1:29" x14ac:dyDescent="0.2">
      <c r="A1272" s="11">
        <f t="shared" si="80"/>
        <v>127000</v>
      </c>
      <c r="B1272" s="15">
        <f>inputs!$C$3-MAX(0,MIN((calculations!A1272-inputs!$B$8)*0.5,inputs!$C$3))+IF(AND(inputs!$B$23="YES",A1272&lt;=inputs!$B$25),inputs!$B$24,0)</f>
        <v>0</v>
      </c>
      <c r="C1272" s="15">
        <f>MAX(0,MIN(A1272-B1272,inputs!$C$4)*inputs!$B$3)</f>
        <v>7540</v>
      </c>
      <c r="D1272" s="16">
        <f>MAX(0,(MIN(A1272,inputs!$C$5)-(inputs!$C$4+B1272))*inputs!$B$4)</f>
        <v>35720</v>
      </c>
      <c r="E1272" s="16">
        <f>MAX(0, (calculations!A1272-inputs!$C$5)*inputs!$B$5)</f>
        <v>0</v>
      </c>
      <c r="F1272" s="19">
        <f>MAX(0,inputs!$B$13*(MIN(calculations!A1272,inputs!$C$14)-inputs!$C$13))+MAX(0,inputs!$B$14*(calculations!A1272-inputs!$C$14))</f>
        <v>6529.85</v>
      </c>
      <c r="G1272" s="22">
        <f>MAX(MIN((calculations!A1272-inputs!$B$21)/10000,100%),0) * inputs!$B$18</f>
        <v>2636.4</v>
      </c>
      <c r="H1272" s="24">
        <f>MIN(inputs!$B$32,A1272)</f>
        <v>20000</v>
      </c>
      <c r="I1272" s="24">
        <f>inputs!$B$29*(1+inputs!$B$33)-MAX(0,inputs!$B$31*(H1272-inputs!$B$30))</f>
        <v>46486.999999999993</v>
      </c>
      <c r="J1272" s="19">
        <f>$H1272+(INT(COLUMN(J$1)/2) - 5) * ($A1272-$H1272)/9</f>
        <v>20000</v>
      </c>
      <c r="K1272" s="24">
        <f>MAX(0,I1272*(1+inputs!$B$33)-MAX(0,inputs!$B$31*(J1272-inputs!$B$30)))</f>
        <v>47184.304999999986</v>
      </c>
      <c r="L1272" s="19">
        <f>$H1272+(INT(COLUMN(L$1)/2) - 5) * ($A1272-$H1272)/9</f>
        <v>31888.888888888891</v>
      </c>
      <c r="M1272" s="24">
        <f>MAX(0,K1272*(1+inputs!$B$33)-MAX(0,inputs!$B$31*(L1272-inputs!$B$30)))</f>
        <v>46838.629574999977</v>
      </c>
      <c r="N1272" s="19">
        <f>$H1272+(INT(COLUMN(N$1)/2) - 5) * ($A1272-$H1272)/9</f>
        <v>43777.777777777781</v>
      </c>
      <c r="O1272" s="24">
        <f>MAX(0,M1272*(1+inputs!$B$33)-MAX(0,inputs!$B$31*(N1272-inputs!$B$30)))</f>
        <v>45417.769018624967</v>
      </c>
      <c r="P1272" s="19">
        <f>$H1272+(INT(COLUMN(P$1)/2) - 5) * ($A1272-$H1272)/9</f>
        <v>55666.666666666664</v>
      </c>
      <c r="Q1272" s="24">
        <f>MAX(0,O1272*(1+inputs!$B$33)-MAX(0,inputs!$B$31*(P1272-inputs!$B$30)))</f>
        <v>42905.595553904335</v>
      </c>
      <c r="R1272" s="19">
        <f>$H1272+(INT(COLUMN(R$1)/2) - 5) * ($A1272-$H1272)/9</f>
        <v>67555.555555555562</v>
      </c>
      <c r="S1272" s="24">
        <f>MAX(0,Q1272*(1+inputs!$B$33)-MAX(0,inputs!$B$31*(R1272-inputs!$B$30)))</f>
        <v>39285.739487212893</v>
      </c>
      <c r="T1272" s="19">
        <f>$H1272+(INT(COLUMN(T$1)/2) - 5) * ($A1272-$H1272)/9</f>
        <v>79444.444444444438</v>
      </c>
      <c r="U1272" s="24">
        <f>MAX(0,S1272*(1+inputs!$B$33)-MAX(0,inputs!$B$31*(T1272-inputs!$B$30)))</f>
        <v>34541.585579521081</v>
      </c>
      <c r="V1272" s="19">
        <f>$H1272+(INT(COLUMN(V$1)/2) - 5) * ($A1272-$H1272)/9</f>
        <v>91333.333333333328</v>
      </c>
      <c r="W1272" s="24">
        <f>MAX(0,U1272*(1+inputs!$B$33)-MAX(0,inputs!$B$31*(V1272-inputs!$B$30)))</f>
        <v>28656.269363213894</v>
      </c>
      <c r="X1272" s="19">
        <f>$H1272+(INT(COLUMN(X$1)/2) - 5) * ($A1272-$H1272)/9</f>
        <v>103222.22222222222</v>
      </c>
      <c r="Y1272" s="24">
        <f>MAX(0,W1272*(1+inputs!$B$33)-MAX(0,inputs!$B$31*(X1272-inputs!$B$30)))</f>
        <v>21612.673403662102</v>
      </c>
      <c r="Z1272" s="19">
        <f>IF(inputs!$B$27="YES",MAX(0,inputs!$B$31*(X1272-inputs!$B$30)),0)</f>
        <v>0</v>
      </c>
      <c r="AA1272" s="3">
        <f t="shared" si="81"/>
        <v>52426.25</v>
      </c>
      <c r="AB1272" s="1">
        <f t="shared" si="82"/>
        <v>0.42</v>
      </c>
      <c r="AC1272" s="8">
        <f t="shared" si="79"/>
        <v>74573.75</v>
      </c>
    </row>
    <row r="1273" spans="1:29" x14ac:dyDescent="0.2">
      <c r="A1273" s="11">
        <f t="shared" si="80"/>
        <v>127100</v>
      </c>
      <c r="B1273" s="15">
        <f>inputs!$C$3-MAX(0,MIN((calculations!A1273-inputs!$B$8)*0.5,inputs!$C$3))+IF(AND(inputs!$B$23="YES",A1273&lt;=inputs!$B$25),inputs!$B$24,0)</f>
        <v>0</v>
      </c>
      <c r="C1273" s="15">
        <f>MAX(0,MIN(A1273-B1273,inputs!$C$4)*inputs!$B$3)</f>
        <v>7540</v>
      </c>
      <c r="D1273" s="16">
        <f>MAX(0,(MIN(A1273,inputs!$C$5)-(inputs!$C$4+B1273))*inputs!$B$4)</f>
        <v>35760</v>
      </c>
      <c r="E1273" s="16">
        <f>MAX(0, (calculations!A1273-inputs!$C$5)*inputs!$B$5)</f>
        <v>0</v>
      </c>
      <c r="F1273" s="19">
        <f>MAX(0,inputs!$B$13*(MIN(calculations!A1273,inputs!$C$14)-inputs!$C$13))+MAX(0,inputs!$B$14*(calculations!A1273-inputs!$C$14))</f>
        <v>6531.85</v>
      </c>
      <c r="G1273" s="22">
        <f>MAX(MIN((calculations!A1273-inputs!$B$21)/10000,100%),0) * inputs!$B$18</f>
        <v>2636.4</v>
      </c>
      <c r="H1273" s="24">
        <f>MIN(inputs!$B$32,A1273)</f>
        <v>20000</v>
      </c>
      <c r="I1273" s="24">
        <f>inputs!$B$29*(1+inputs!$B$33)-MAX(0,inputs!$B$31*(H1273-inputs!$B$30))</f>
        <v>46486.999999999993</v>
      </c>
      <c r="J1273" s="19">
        <f>$H1273+(INT(COLUMN(J$1)/2) - 5) * ($A1273-$H1273)/9</f>
        <v>20000</v>
      </c>
      <c r="K1273" s="24">
        <f>MAX(0,I1273*(1+inputs!$B$33)-MAX(0,inputs!$B$31*(J1273-inputs!$B$30)))</f>
        <v>47184.304999999986</v>
      </c>
      <c r="L1273" s="19">
        <f>$H1273+(INT(COLUMN(L$1)/2) - 5) * ($A1273-$H1273)/9</f>
        <v>31900</v>
      </c>
      <c r="M1273" s="24">
        <f>MAX(0,K1273*(1+inputs!$B$33)-MAX(0,inputs!$B$31*(L1273-inputs!$B$30)))</f>
        <v>46837.629574999977</v>
      </c>
      <c r="N1273" s="19">
        <f>$H1273+(INT(COLUMN(N$1)/2) - 5) * ($A1273-$H1273)/9</f>
        <v>43800</v>
      </c>
      <c r="O1273" s="24">
        <f>MAX(0,M1273*(1+inputs!$B$33)-MAX(0,inputs!$B$31*(N1273-inputs!$B$30)))</f>
        <v>45414.754018624968</v>
      </c>
      <c r="P1273" s="19">
        <f>$H1273+(INT(COLUMN(P$1)/2) - 5) * ($A1273-$H1273)/9</f>
        <v>55700</v>
      </c>
      <c r="Q1273" s="24">
        <f>MAX(0,O1273*(1+inputs!$B$33)-MAX(0,inputs!$B$31*(P1273-inputs!$B$30)))</f>
        <v>42899.535328904334</v>
      </c>
      <c r="R1273" s="19">
        <f>$H1273+(INT(COLUMN(R$1)/2) - 5) * ($A1273-$H1273)/9</f>
        <v>67600</v>
      </c>
      <c r="S1273" s="24">
        <f>MAX(0,Q1273*(1+inputs!$B$33)-MAX(0,inputs!$B$31*(R1273-inputs!$B$30)))</f>
        <v>39275.588358837893</v>
      </c>
      <c r="T1273" s="19">
        <f>$H1273+(INT(COLUMN(T$1)/2) - 5) * ($A1273-$H1273)/9</f>
        <v>79500</v>
      </c>
      <c r="U1273" s="24">
        <f>MAX(0,S1273*(1+inputs!$B$33)-MAX(0,inputs!$B$31*(T1273-inputs!$B$30)))</f>
        <v>34526.282184220458</v>
      </c>
      <c r="V1273" s="19">
        <f>$H1273+(INT(COLUMN(V$1)/2) - 5) * ($A1273-$H1273)/9</f>
        <v>91400</v>
      </c>
      <c r="W1273" s="24">
        <f>MAX(0,U1273*(1+inputs!$B$33)-MAX(0,inputs!$B$31*(V1273-inputs!$B$30)))</f>
        <v>28634.736416983764</v>
      </c>
      <c r="X1273" s="19">
        <f>$H1273+(INT(COLUMN(X$1)/2) - 5) * ($A1273-$H1273)/9</f>
        <v>103300</v>
      </c>
      <c r="Y1273" s="24">
        <f>MAX(0,W1273*(1+inputs!$B$33)-MAX(0,inputs!$B$31*(X1273-inputs!$B$30)))</f>
        <v>21583.81746323852</v>
      </c>
      <c r="Z1273" s="19">
        <f>IF(inputs!$B$27="YES",MAX(0,inputs!$B$31*(X1273-inputs!$B$30)),0)</f>
        <v>0</v>
      </c>
      <c r="AA1273" s="3">
        <f t="shared" si="81"/>
        <v>52468.25</v>
      </c>
      <c r="AB1273" s="1">
        <f t="shared" si="82"/>
        <v>0.42</v>
      </c>
      <c r="AC1273" s="8">
        <f t="shared" si="79"/>
        <v>74631.75</v>
      </c>
    </row>
    <row r="1274" spans="1:29" x14ac:dyDescent="0.2">
      <c r="A1274" s="11">
        <f t="shared" si="80"/>
        <v>127200</v>
      </c>
      <c r="B1274" s="15">
        <f>inputs!$C$3-MAX(0,MIN((calculations!A1274-inputs!$B$8)*0.5,inputs!$C$3))+IF(AND(inputs!$B$23="YES",A1274&lt;=inputs!$B$25),inputs!$B$24,0)</f>
        <v>0</v>
      </c>
      <c r="C1274" s="15">
        <f>MAX(0,MIN(A1274-B1274,inputs!$C$4)*inputs!$B$3)</f>
        <v>7540</v>
      </c>
      <c r="D1274" s="16">
        <f>MAX(0,(MIN(A1274,inputs!$C$5)-(inputs!$C$4+B1274))*inputs!$B$4)</f>
        <v>35800</v>
      </c>
      <c r="E1274" s="16">
        <f>MAX(0, (calculations!A1274-inputs!$C$5)*inputs!$B$5)</f>
        <v>0</v>
      </c>
      <c r="F1274" s="19">
        <f>MAX(0,inputs!$B$13*(MIN(calculations!A1274,inputs!$C$14)-inputs!$C$13))+MAX(0,inputs!$B$14*(calculations!A1274-inputs!$C$14))</f>
        <v>6533.85</v>
      </c>
      <c r="G1274" s="22">
        <f>MAX(MIN((calculations!A1274-inputs!$B$21)/10000,100%),0) * inputs!$B$18</f>
        <v>2636.4</v>
      </c>
      <c r="H1274" s="24">
        <f>MIN(inputs!$B$32,A1274)</f>
        <v>20000</v>
      </c>
      <c r="I1274" s="24">
        <f>inputs!$B$29*(1+inputs!$B$33)-MAX(0,inputs!$B$31*(H1274-inputs!$B$30))</f>
        <v>46486.999999999993</v>
      </c>
      <c r="J1274" s="19">
        <f>$H1274+(INT(COLUMN(J$1)/2) - 5) * ($A1274-$H1274)/9</f>
        <v>20000</v>
      </c>
      <c r="K1274" s="24">
        <f>MAX(0,I1274*(1+inputs!$B$33)-MAX(0,inputs!$B$31*(J1274-inputs!$B$30)))</f>
        <v>47184.304999999986</v>
      </c>
      <c r="L1274" s="19">
        <f>$H1274+(INT(COLUMN(L$1)/2) - 5) * ($A1274-$H1274)/9</f>
        <v>31911.111111111109</v>
      </c>
      <c r="M1274" s="24">
        <f>MAX(0,K1274*(1+inputs!$B$33)-MAX(0,inputs!$B$31*(L1274-inputs!$B$30)))</f>
        <v>46836.629574999977</v>
      </c>
      <c r="N1274" s="19">
        <f>$H1274+(INT(COLUMN(N$1)/2) - 5) * ($A1274-$H1274)/9</f>
        <v>43822.222222222219</v>
      </c>
      <c r="O1274" s="24">
        <f>MAX(0,M1274*(1+inputs!$B$33)-MAX(0,inputs!$B$31*(N1274-inputs!$B$30)))</f>
        <v>45411.739018624969</v>
      </c>
      <c r="P1274" s="19">
        <f>$H1274+(INT(COLUMN(P$1)/2) - 5) * ($A1274-$H1274)/9</f>
        <v>55733.333333333336</v>
      </c>
      <c r="Q1274" s="24">
        <f>MAX(0,O1274*(1+inputs!$B$33)-MAX(0,inputs!$B$31*(P1274-inputs!$B$30)))</f>
        <v>42893.475103904333</v>
      </c>
      <c r="R1274" s="19">
        <f>$H1274+(INT(COLUMN(R$1)/2) - 5) * ($A1274-$H1274)/9</f>
        <v>67644.444444444438</v>
      </c>
      <c r="S1274" s="24">
        <f>MAX(0,Q1274*(1+inputs!$B$33)-MAX(0,inputs!$B$31*(R1274-inputs!$B$30)))</f>
        <v>39265.437230462892</v>
      </c>
      <c r="T1274" s="19">
        <f>$H1274+(INT(COLUMN(T$1)/2) - 5) * ($A1274-$H1274)/9</f>
        <v>79555.555555555562</v>
      </c>
      <c r="U1274" s="24">
        <f>MAX(0,S1274*(1+inputs!$B$33)-MAX(0,inputs!$B$31*(T1274-inputs!$B$30)))</f>
        <v>34510.978788919827</v>
      </c>
      <c r="V1274" s="19">
        <f>$H1274+(INT(COLUMN(V$1)/2) - 5) * ($A1274-$H1274)/9</f>
        <v>91466.666666666672</v>
      </c>
      <c r="W1274" s="24">
        <f>MAX(0,U1274*(1+inputs!$B$33)-MAX(0,inputs!$B$31*(V1274-inputs!$B$30)))</f>
        <v>28613.203470753622</v>
      </c>
      <c r="X1274" s="19">
        <f>$H1274+(INT(COLUMN(X$1)/2) - 5) * ($A1274-$H1274)/9</f>
        <v>103377.77777777778</v>
      </c>
      <c r="Y1274" s="24">
        <f>MAX(0,W1274*(1+inputs!$B$33)-MAX(0,inputs!$B$31*(X1274-inputs!$B$30)))</f>
        <v>21554.961522814927</v>
      </c>
      <c r="Z1274" s="19">
        <f>IF(inputs!$B$27="YES",MAX(0,inputs!$B$31*(X1274-inputs!$B$30)),0)</f>
        <v>0</v>
      </c>
      <c r="AA1274" s="3">
        <f t="shared" si="81"/>
        <v>52510.25</v>
      </c>
      <c r="AB1274" s="1">
        <f t="shared" si="82"/>
        <v>0.42</v>
      </c>
      <c r="AC1274" s="8">
        <f t="shared" si="79"/>
        <v>74689.75</v>
      </c>
    </row>
    <row r="1275" spans="1:29" x14ac:dyDescent="0.2">
      <c r="A1275" s="11">
        <f t="shared" si="80"/>
        <v>127300</v>
      </c>
      <c r="B1275" s="15">
        <f>inputs!$C$3-MAX(0,MIN((calculations!A1275-inputs!$B$8)*0.5,inputs!$C$3))+IF(AND(inputs!$B$23="YES",A1275&lt;=inputs!$B$25),inputs!$B$24,0)</f>
        <v>0</v>
      </c>
      <c r="C1275" s="15">
        <f>MAX(0,MIN(A1275-B1275,inputs!$C$4)*inputs!$B$3)</f>
        <v>7540</v>
      </c>
      <c r="D1275" s="16">
        <f>MAX(0,(MIN(A1275,inputs!$C$5)-(inputs!$C$4+B1275))*inputs!$B$4)</f>
        <v>35840</v>
      </c>
      <c r="E1275" s="16">
        <f>MAX(0, (calculations!A1275-inputs!$C$5)*inputs!$B$5)</f>
        <v>0</v>
      </c>
      <c r="F1275" s="19">
        <f>MAX(0,inputs!$B$13*(MIN(calculations!A1275,inputs!$C$14)-inputs!$C$13))+MAX(0,inputs!$B$14*(calculations!A1275-inputs!$C$14))</f>
        <v>6535.85</v>
      </c>
      <c r="G1275" s="22">
        <f>MAX(MIN((calculations!A1275-inputs!$B$21)/10000,100%),0) * inputs!$B$18</f>
        <v>2636.4</v>
      </c>
      <c r="H1275" s="24">
        <f>MIN(inputs!$B$32,A1275)</f>
        <v>20000</v>
      </c>
      <c r="I1275" s="24">
        <f>inputs!$B$29*(1+inputs!$B$33)-MAX(0,inputs!$B$31*(H1275-inputs!$B$30))</f>
        <v>46486.999999999993</v>
      </c>
      <c r="J1275" s="19">
        <f>$H1275+(INT(COLUMN(J$1)/2) - 5) * ($A1275-$H1275)/9</f>
        <v>20000</v>
      </c>
      <c r="K1275" s="24">
        <f>MAX(0,I1275*(1+inputs!$B$33)-MAX(0,inputs!$B$31*(J1275-inputs!$B$30)))</f>
        <v>47184.304999999986</v>
      </c>
      <c r="L1275" s="19">
        <f>$H1275+(INT(COLUMN(L$1)/2) - 5) * ($A1275-$H1275)/9</f>
        <v>31922.222222222223</v>
      </c>
      <c r="M1275" s="24">
        <f>MAX(0,K1275*(1+inputs!$B$33)-MAX(0,inputs!$B$31*(L1275-inputs!$B$30)))</f>
        <v>46835.629574999977</v>
      </c>
      <c r="N1275" s="19">
        <f>$H1275+(INT(COLUMN(N$1)/2) - 5) * ($A1275-$H1275)/9</f>
        <v>43844.444444444445</v>
      </c>
      <c r="O1275" s="24">
        <f>MAX(0,M1275*(1+inputs!$B$33)-MAX(0,inputs!$B$31*(N1275-inputs!$B$30)))</f>
        <v>45408.724018624969</v>
      </c>
      <c r="P1275" s="19">
        <f>$H1275+(INT(COLUMN(P$1)/2) - 5) * ($A1275-$H1275)/9</f>
        <v>55766.666666666664</v>
      </c>
      <c r="Q1275" s="24">
        <f>MAX(0,O1275*(1+inputs!$B$33)-MAX(0,inputs!$B$31*(P1275-inputs!$B$30)))</f>
        <v>42887.414878904339</v>
      </c>
      <c r="R1275" s="19">
        <f>$H1275+(INT(COLUMN(R$1)/2) - 5) * ($A1275-$H1275)/9</f>
        <v>67688.888888888891</v>
      </c>
      <c r="S1275" s="24">
        <f>MAX(0,Q1275*(1+inputs!$B$33)-MAX(0,inputs!$B$31*(R1275-inputs!$B$30)))</f>
        <v>39255.286102087899</v>
      </c>
      <c r="T1275" s="19">
        <f>$H1275+(INT(COLUMN(T$1)/2) - 5) * ($A1275-$H1275)/9</f>
        <v>79611.111111111109</v>
      </c>
      <c r="U1275" s="24">
        <f>MAX(0,S1275*(1+inputs!$B$33)-MAX(0,inputs!$B$31*(T1275-inputs!$B$30)))</f>
        <v>34495.675393619211</v>
      </c>
      <c r="V1275" s="19">
        <f>$H1275+(INT(COLUMN(V$1)/2) - 5) * ($A1275-$H1275)/9</f>
        <v>91533.333333333328</v>
      </c>
      <c r="W1275" s="24">
        <f>MAX(0,U1275*(1+inputs!$B$33)-MAX(0,inputs!$B$31*(V1275-inputs!$B$30)))</f>
        <v>28591.670524523495</v>
      </c>
      <c r="X1275" s="19">
        <f>$H1275+(INT(COLUMN(X$1)/2) - 5) * ($A1275-$H1275)/9</f>
        <v>103455.55555555556</v>
      </c>
      <c r="Y1275" s="24">
        <f>MAX(0,W1275*(1+inputs!$B$33)-MAX(0,inputs!$B$31*(X1275-inputs!$B$30)))</f>
        <v>21526.105582391341</v>
      </c>
      <c r="Z1275" s="19">
        <f>IF(inputs!$B$27="YES",MAX(0,inputs!$B$31*(X1275-inputs!$B$30)),0)</f>
        <v>0</v>
      </c>
      <c r="AA1275" s="3">
        <f t="shared" si="81"/>
        <v>52552.25</v>
      </c>
      <c r="AB1275" s="1">
        <f t="shared" si="82"/>
        <v>0.42</v>
      </c>
      <c r="AC1275" s="8">
        <f t="shared" si="79"/>
        <v>74747.75</v>
      </c>
    </row>
    <row r="1276" spans="1:29" x14ac:dyDescent="0.2">
      <c r="A1276" s="11">
        <f t="shared" si="80"/>
        <v>127400</v>
      </c>
      <c r="B1276" s="15">
        <f>inputs!$C$3-MAX(0,MIN((calculations!A1276-inputs!$B$8)*0.5,inputs!$C$3))+IF(AND(inputs!$B$23="YES",A1276&lt;=inputs!$B$25),inputs!$B$24,0)</f>
        <v>0</v>
      </c>
      <c r="C1276" s="15">
        <f>MAX(0,MIN(A1276-B1276,inputs!$C$4)*inputs!$B$3)</f>
        <v>7540</v>
      </c>
      <c r="D1276" s="16">
        <f>MAX(0,(MIN(A1276,inputs!$C$5)-(inputs!$C$4+B1276))*inputs!$B$4)</f>
        <v>35880</v>
      </c>
      <c r="E1276" s="16">
        <f>MAX(0, (calculations!A1276-inputs!$C$5)*inputs!$B$5)</f>
        <v>0</v>
      </c>
      <c r="F1276" s="19">
        <f>MAX(0,inputs!$B$13*(MIN(calculations!A1276,inputs!$C$14)-inputs!$C$13))+MAX(0,inputs!$B$14*(calculations!A1276-inputs!$C$14))</f>
        <v>6537.85</v>
      </c>
      <c r="G1276" s="22">
        <f>MAX(MIN((calculations!A1276-inputs!$B$21)/10000,100%),0) * inputs!$B$18</f>
        <v>2636.4</v>
      </c>
      <c r="H1276" s="24">
        <f>MIN(inputs!$B$32,A1276)</f>
        <v>20000</v>
      </c>
      <c r="I1276" s="24">
        <f>inputs!$B$29*(1+inputs!$B$33)-MAX(0,inputs!$B$31*(H1276-inputs!$B$30))</f>
        <v>46486.999999999993</v>
      </c>
      <c r="J1276" s="19">
        <f>$H1276+(INT(COLUMN(J$1)/2) - 5) * ($A1276-$H1276)/9</f>
        <v>20000</v>
      </c>
      <c r="K1276" s="24">
        <f>MAX(0,I1276*(1+inputs!$B$33)-MAX(0,inputs!$B$31*(J1276-inputs!$B$30)))</f>
        <v>47184.304999999986</v>
      </c>
      <c r="L1276" s="19">
        <f>$H1276+(INT(COLUMN(L$1)/2) - 5) * ($A1276-$H1276)/9</f>
        <v>31933.333333333336</v>
      </c>
      <c r="M1276" s="24">
        <f>MAX(0,K1276*(1+inputs!$B$33)-MAX(0,inputs!$B$31*(L1276-inputs!$B$30)))</f>
        <v>46834.629574999977</v>
      </c>
      <c r="N1276" s="19">
        <f>$H1276+(INT(COLUMN(N$1)/2) - 5) * ($A1276-$H1276)/9</f>
        <v>43866.666666666672</v>
      </c>
      <c r="O1276" s="24">
        <f>MAX(0,M1276*(1+inputs!$B$33)-MAX(0,inputs!$B$31*(N1276-inputs!$B$30)))</f>
        <v>45405.70901862497</v>
      </c>
      <c r="P1276" s="19">
        <f>$H1276+(INT(COLUMN(P$1)/2) - 5) * ($A1276-$H1276)/9</f>
        <v>55800</v>
      </c>
      <c r="Q1276" s="24">
        <f>MAX(0,O1276*(1+inputs!$B$33)-MAX(0,inputs!$B$31*(P1276-inputs!$B$30)))</f>
        <v>42881.354653904338</v>
      </c>
      <c r="R1276" s="19">
        <f>$H1276+(INT(COLUMN(R$1)/2) - 5) * ($A1276-$H1276)/9</f>
        <v>67733.333333333343</v>
      </c>
      <c r="S1276" s="24">
        <f>MAX(0,Q1276*(1+inputs!$B$33)-MAX(0,inputs!$B$31*(R1276-inputs!$B$30)))</f>
        <v>39245.134973712898</v>
      </c>
      <c r="T1276" s="19">
        <f>$H1276+(INT(COLUMN(T$1)/2) - 5) * ($A1276-$H1276)/9</f>
        <v>79666.666666666657</v>
      </c>
      <c r="U1276" s="24">
        <f>MAX(0,S1276*(1+inputs!$B$33)-MAX(0,inputs!$B$31*(T1276-inputs!$B$30)))</f>
        <v>34480.371998318587</v>
      </c>
      <c r="V1276" s="19">
        <f>$H1276+(INT(COLUMN(V$1)/2) - 5) * ($A1276-$H1276)/9</f>
        <v>91600</v>
      </c>
      <c r="W1276" s="24">
        <f>MAX(0,U1276*(1+inputs!$B$33)-MAX(0,inputs!$B$31*(V1276-inputs!$B$30)))</f>
        <v>28570.137578293365</v>
      </c>
      <c r="X1276" s="19">
        <f>$H1276+(INT(COLUMN(X$1)/2) - 5) * ($A1276-$H1276)/9</f>
        <v>103533.33333333333</v>
      </c>
      <c r="Y1276" s="24">
        <f>MAX(0,W1276*(1+inputs!$B$33)-MAX(0,inputs!$B$31*(X1276-inputs!$B$30)))</f>
        <v>21497.249641967763</v>
      </c>
      <c r="Z1276" s="19">
        <f>IF(inputs!$B$27="YES",MAX(0,inputs!$B$31*(X1276-inputs!$B$30)),0)</f>
        <v>0</v>
      </c>
      <c r="AA1276" s="3">
        <f t="shared" si="81"/>
        <v>52594.25</v>
      </c>
      <c r="AB1276" s="1">
        <f t="shared" si="82"/>
        <v>0.42</v>
      </c>
      <c r="AC1276" s="8">
        <f t="shared" si="79"/>
        <v>74805.75</v>
      </c>
    </row>
    <row r="1277" spans="1:29" x14ac:dyDescent="0.2">
      <c r="A1277" s="11">
        <f t="shared" si="80"/>
        <v>127500</v>
      </c>
      <c r="B1277" s="15">
        <f>inputs!$C$3-MAX(0,MIN((calculations!A1277-inputs!$B$8)*0.5,inputs!$C$3))+IF(AND(inputs!$B$23="YES",A1277&lt;=inputs!$B$25),inputs!$B$24,0)</f>
        <v>0</v>
      </c>
      <c r="C1277" s="15">
        <f>MAX(0,MIN(A1277-B1277,inputs!$C$4)*inputs!$B$3)</f>
        <v>7540</v>
      </c>
      <c r="D1277" s="16">
        <f>MAX(0,(MIN(A1277,inputs!$C$5)-(inputs!$C$4+B1277))*inputs!$B$4)</f>
        <v>35920</v>
      </c>
      <c r="E1277" s="16">
        <f>MAX(0, (calculations!A1277-inputs!$C$5)*inputs!$B$5)</f>
        <v>0</v>
      </c>
      <c r="F1277" s="19">
        <f>MAX(0,inputs!$B$13*(MIN(calculations!A1277,inputs!$C$14)-inputs!$C$13))+MAX(0,inputs!$B$14*(calculations!A1277-inputs!$C$14))</f>
        <v>6539.85</v>
      </c>
      <c r="G1277" s="22">
        <f>MAX(MIN((calculations!A1277-inputs!$B$21)/10000,100%),0) * inputs!$B$18</f>
        <v>2636.4</v>
      </c>
      <c r="H1277" s="24">
        <f>MIN(inputs!$B$32,A1277)</f>
        <v>20000</v>
      </c>
      <c r="I1277" s="24">
        <f>inputs!$B$29*(1+inputs!$B$33)-MAX(0,inputs!$B$31*(H1277-inputs!$B$30))</f>
        <v>46486.999999999993</v>
      </c>
      <c r="J1277" s="19">
        <f>$H1277+(INT(COLUMN(J$1)/2) - 5) * ($A1277-$H1277)/9</f>
        <v>20000</v>
      </c>
      <c r="K1277" s="24">
        <f>MAX(0,I1277*(1+inputs!$B$33)-MAX(0,inputs!$B$31*(J1277-inputs!$B$30)))</f>
        <v>47184.304999999986</v>
      </c>
      <c r="L1277" s="19">
        <f>$H1277+(INT(COLUMN(L$1)/2) - 5) * ($A1277-$H1277)/9</f>
        <v>31944.444444444445</v>
      </c>
      <c r="M1277" s="24">
        <f>MAX(0,K1277*(1+inputs!$B$33)-MAX(0,inputs!$B$31*(L1277-inputs!$B$30)))</f>
        <v>46833.629574999977</v>
      </c>
      <c r="N1277" s="19">
        <f>$H1277+(INT(COLUMN(N$1)/2) - 5) * ($A1277-$H1277)/9</f>
        <v>43888.888888888891</v>
      </c>
      <c r="O1277" s="24">
        <f>MAX(0,M1277*(1+inputs!$B$33)-MAX(0,inputs!$B$31*(N1277-inputs!$B$30)))</f>
        <v>45402.69401862497</v>
      </c>
      <c r="P1277" s="19">
        <f>$H1277+(INT(COLUMN(P$1)/2) - 5) * ($A1277-$H1277)/9</f>
        <v>55833.333333333336</v>
      </c>
      <c r="Q1277" s="24">
        <f>MAX(0,O1277*(1+inputs!$B$33)-MAX(0,inputs!$B$31*(P1277-inputs!$B$30)))</f>
        <v>42875.294428904337</v>
      </c>
      <c r="R1277" s="19">
        <f>$H1277+(INT(COLUMN(R$1)/2) - 5) * ($A1277-$H1277)/9</f>
        <v>67777.777777777781</v>
      </c>
      <c r="S1277" s="24">
        <f>MAX(0,Q1277*(1+inputs!$B$33)-MAX(0,inputs!$B$31*(R1277-inputs!$B$30)))</f>
        <v>39234.983845337898</v>
      </c>
      <c r="T1277" s="19">
        <f>$H1277+(INT(COLUMN(T$1)/2) - 5) * ($A1277-$H1277)/9</f>
        <v>79722.222222222219</v>
      </c>
      <c r="U1277" s="24">
        <f>MAX(0,S1277*(1+inputs!$B$33)-MAX(0,inputs!$B$31*(T1277-inputs!$B$30)))</f>
        <v>34465.068603017957</v>
      </c>
      <c r="V1277" s="19">
        <f>$H1277+(INT(COLUMN(V$1)/2) - 5) * ($A1277-$H1277)/9</f>
        <v>91666.666666666672</v>
      </c>
      <c r="W1277" s="24">
        <f>MAX(0,U1277*(1+inputs!$B$33)-MAX(0,inputs!$B$31*(V1277-inputs!$B$30)))</f>
        <v>28548.604632063223</v>
      </c>
      <c r="X1277" s="19">
        <f>$H1277+(INT(COLUMN(X$1)/2) - 5) * ($A1277-$H1277)/9</f>
        <v>103611.11111111111</v>
      </c>
      <c r="Y1277" s="24">
        <f>MAX(0,W1277*(1+inputs!$B$33)-MAX(0,inputs!$B$31*(X1277-inputs!$B$30)))</f>
        <v>21468.39370154417</v>
      </c>
      <c r="Z1277" s="19">
        <f>IF(inputs!$B$27="YES",MAX(0,inputs!$B$31*(X1277-inputs!$B$30)),0)</f>
        <v>0</v>
      </c>
      <c r="AA1277" s="3">
        <f t="shared" si="81"/>
        <v>52636.25</v>
      </c>
      <c r="AB1277" s="1">
        <f t="shared" si="82"/>
        <v>0.42</v>
      </c>
      <c r="AC1277" s="8">
        <f t="shared" si="79"/>
        <v>74863.75</v>
      </c>
    </row>
    <row r="1278" spans="1:29" x14ac:dyDescent="0.2">
      <c r="A1278" s="11">
        <f t="shared" si="80"/>
        <v>127600</v>
      </c>
      <c r="B1278" s="15">
        <f>inputs!$C$3-MAX(0,MIN((calculations!A1278-inputs!$B$8)*0.5,inputs!$C$3))+IF(AND(inputs!$B$23="YES",A1278&lt;=inputs!$B$25),inputs!$B$24,0)</f>
        <v>0</v>
      </c>
      <c r="C1278" s="15">
        <f>MAX(0,MIN(A1278-B1278,inputs!$C$4)*inputs!$B$3)</f>
        <v>7540</v>
      </c>
      <c r="D1278" s="16">
        <f>MAX(0,(MIN(A1278,inputs!$C$5)-(inputs!$C$4+B1278))*inputs!$B$4)</f>
        <v>35960</v>
      </c>
      <c r="E1278" s="16">
        <f>MAX(0, (calculations!A1278-inputs!$C$5)*inputs!$B$5)</f>
        <v>0</v>
      </c>
      <c r="F1278" s="19">
        <f>MAX(0,inputs!$B$13*(MIN(calculations!A1278,inputs!$C$14)-inputs!$C$13))+MAX(0,inputs!$B$14*(calculations!A1278-inputs!$C$14))</f>
        <v>6541.85</v>
      </c>
      <c r="G1278" s="22">
        <f>MAX(MIN((calculations!A1278-inputs!$B$21)/10000,100%),0) * inputs!$B$18</f>
        <v>2636.4</v>
      </c>
      <c r="H1278" s="24">
        <f>MIN(inputs!$B$32,A1278)</f>
        <v>20000</v>
      </c>
      <c r="I1278" s="24">
        <f>inputs!$B$29*(1+inputs!$B$33)-MAX(0,inputs!$B$31*(H1278-inputs!$B$30))</f>
        <v>46486.999999999993</v>
      </c>
      <c r="J1278" s="19">
        <f>$H1278+(INT(COLUMN(J$1)/2) - 5) * ($A1278-$H1278)/9</f>
        <v>20000</v>
      </c>
      <c r="K1278" s="24">
        <f>MAX(0,I1278*(1+inputs!$B$33)-MAX(0,inputs!$B$31*(J1278-inputs!$B$30)))</f>
        <v>47184.304999999986</v>
      </c>
      <c r="L1278" s="19">
        <f>$H1278+(INT(COLUMN(L$1)/2) - 5) * ($A1278-$H1278)/9</f>
        <v>31955.555555555555</v>
      </c>
      <c r="M1278" s="24">
        <f>MAX(0,K1278*(1+inputs!$B$33)-MAX(0,inputs!$B$31*(L1278-inputs!$B$30)))</f>
        <v>46832.629574999977</v>
      </c>
      <c r="N1278" s="19">
        <f>$H1278+(INT(COLUMN(N$1)/2) - 5) * ($A1278-$H1278)/9</f>
        <v>43911.111111111109</v>
      </c>
      <c r="O1278" s="24">
        <f>MAX(0,M1278*(1+inputs!$B$33)-MAX(0,inputs!$B$31*(N1278-inputs!$B$30)))</f>
        <v>45399.679018624971</v>
      </c>
      <c r="P1278" s="19">
        <f>$H1278+(INT(COLUMN(P$1)/2) - 5) * ($A1278-$H1278)/9</f>
        <v>55866.666666666664</v>
      </c>
      <c r="Q1278" s="24">
        <f>MAX(0,O1278*(1+inputs!$B$33)-MAX(0,inputs!$B$31*(P1278-inputs!$B$30)))</f>
        <v>42869.234203904336</v>
      </c>
      <c r="R1278" s="19">
        <f>$H1278+(INT(COLUMN(R$1)/2) - 5) * ($A1278-$H1278)/9</f>
        <v>67822.222222222219</v>
      </c>
      <c r="S1278" s="24">
        <f>MAX(0,Q1278*(1+inputs!$B$33)-MAX(0,inputs!$B$31*(R1278-inputs!$B$30)))</f>
        <v>39224.832716962897</v>
      </c>
      <c r="T1278" s="19">
        <f>$H1278+(INT(COLUMN(T$1)/2) - 5) * ($A1278-$H1278)/9</f>
        <v>79777.777777777781</v>
      </c>
      <c r="U1278" s="24">
        <f>MAX(0,S1278*(1+inputs!$B$33)-MAX(0,inputs!$B$31*(T1278-inputs!$B$30)))</f>
        <v>34449.765207717333</v>
      </c>
      <c r="V1278" s="19">
        <f>$H1278+(INT(COLUMN(V$1)/2) - 5) * ($A1278-$H1278)/9</f>
        <v>91733.333333333328</v>
      </c>
      <c r="W1278" s="24">
        <f>MAX(0,U1278*(1+inputs!$B$33)-MAX(0,inputs!$B$31*(V1278-inputs!$B$30)))</f>
        <v>28527.071685833089</v>
      </c>
      <c r="X1278" s="19">
        <f>$H1278+(INT(COLUMN(X$1)/2) - 5) * ($A1278-$H1278)/9</f>
        <v>103688.88888888889</v>
      </c>
      <c r="Y1278" s="24">
        <f>MAX(0,W1278*(1+inputs!$B$33)-MAX(0,inputs!$B$31*(X1278-inputs!$B$30)))</f>
        <v>21439.537761120584</v>
      </c>
      <c r="Z1278" s="19">
        <f>IF(inputs!$B$27="YES",MAX(0,inputs!$B$31*(X1278-inputs!$B$30)),0)</f>
        <v>0</v>
      </c>
      <c r="AA1278" s="3">
        <f t="shared" si="81"/>
        <v>52678.25</v>
      </c>
      <c r="AB1278" s="1">
        <f t="shared" si="82"/>
        <v>0.42</v>
      </c>
      <c r="AC1278" s="8">
        <f t="shared" si="79"/>
        <v>74921.75</v>
      </c>
    </row>
    <row r="1279" spans="1:29" x14ac:dyDescent="0.2">
      <c r="A1279" s="11">
        <f t="shared" si="80"/>
        <v>127700</v>
      </c>
      <c r="B1279" s="15">
        <f>inputs!$C$3-MAX(0,MIN((calculations!A1279-inputs!$B$8)*0.5,inputs!$C$3))+IF(AND(inputs!$B$23="YES",A1279&lt;=inputs!$B$25),inputs!$B$24,0)</f>
        <v>0</v>
      </c>
      <c r="C1279" s="15">
        <f>MAX(0,MIN(A1279-B1279,inputs!$C$4)*inputs!$B$3)</f>
        <v>7540</v>
      </c>
      <c r="D1279" s="16">
        <f>MAX(0,(MIN(A1279,inputs!$C$5)-(inputs!$C$4+B1279))*inputs!$B$4)</f>
        <v>36000</v>
      </c>
      <c r="E1279" s="16">
        <f>MAX(0, (calculations!A1279-inputs!$C$5)*inputs!$B$5)</f>
        <v>0</v>
      </c>
      <c r="F1279" s="19">
        <f>MAX(0,inputs!$B$13*(MIN(calculations!A1279,inputs!$C$14)-inputs!$C$13))+MAX(0,inputs!$B$14*(calculations!A1279-inputs!$C$14))</f>
        <v>6543.85</v>
      </c>
      <c r="G1279" s="22">
        <f>MAX(MIN((calculations!A1279-inputs!$B$21)/10000,100%),0) * inputs!$B$18</f>
        <v>2636.4</v>
      </c>
      <c r="H1279" s="24">
        <f>MIN(inputs!$B$32,A1279)</f>
        <v>20000</v>
      </c>
      <c r="I1279" s="24">
        <f>inputs!$B$29*(1+inputs!$B$33)-MAX(0,inputs!$B$31*(H1279-inputs!$B$30))</f>
        <v>46486.999999999993</v>
      </c>
      <c r="J1279" s="19">
        <f>$H1279+(INT(COLUMN(J$1)/2) - 5) * ($A1279-$H1279)/9</f>
        <v>20000</v>
      </c>
      <c r="K1279" s="24">
        <f>MAX(0,I1279*(1+inputs!$B$33)-MAX(0,inputs!$B$31*(J1279-inputs!$B$30)))</f>
        <v>47184.304999999986</v>
      </c>
      <c r="L1279" s="19">
        <f>$H1279+(INT(COLUMN(L$1)/2) - 5) * ($A1279-$H1279)/9</f>
        <v>31966.666666666664</v>
      </c>
      <c r="M1279" s="24">
        <f>MAX(0,K1279*(1+inputs!$B$33)-MAX(0,inputs!$B$31*(L1279-inputs!$B$30)))</f>
        <v>46831.629574999977</v>
      </c>
      <c r="N1279" s="19">
        <f>$H1279+(INT(COLUMN(N$1)/2) - 5) * ($A1279-$H1279)/9</f>
        <v>43933.333333333328</v>
      </c>
      <c r="O1279" s="24">
        <f>MAX(0,M1279*(1+inputs!$B$33)-MAX(0,inputs!$B$31*(N1279-inputs!$B$30)))</f>
        <v>45396.664018624972</v>
      </c>
      <c r="P1279" s="19">
        <f>$H1279+(INT(COLUMN(P$1)/2) - 5) * ($A1279-$H1279)/9</f>
        <v>55900</v>
      </c>
      <c r="Q1279" s="24">
        <f>MAX(0,O1279*(1+inputs!$B$33)-MAX(0,inputs!$B$31*(P1279-inputs!$B$30)))</f>
        <v>42863.173978904342</v>
      </c>
      <c r="R1279" s="19">
        <f>$H1279+(INT(COLUMN(R$1)/2) - 5) * ($A1279-$H1279)/9</f>
        <v>67866.666666666657</v>
      </c>
      <c r="S1279" s="24">
        <f>MAX(0,Q1279*(1+inputs!$B$33)-MAX(0,inputs!$B$31*(R1279-inputs!$B$30)))</f>
        <v>39214.681588587904</v>
      </c>
      <c r="T1279" s="19">
        <f>$H1279+(INT(COLUMN(T$1)/2) - 5) * ($A1279-$H1279)/9</f>
        <v>79833.333333333343</v>
      </c>
      <c r="U1279" s="24">
        <f>MAX(0,S1279*(1+inputs!$B$33)-MAX(0,inputs!$B$31*(T1279-inputs!$B$30)))</f>
        <v>34434.461812416717</v>
      </c>
      <c r="V1279" s="19">
        <f>$H1279+(INT(COLUMN(V$1)/2) - 5) * ($A1279-$H1279)/9</f>
        <v>91800</v>
      </c>
      <c r="W1279" s="24">
        <f>MAX(0,U1279*(1+inputs!$B$33)-MAX(0,inputs!$B$31*(V1279-inputs!$B$30)))</f>
        <v>28505.538739602966</v>
      </c>
      <c r="X1279" s="19">
        <f>$H1279+(INT(COLUMN(X$1)/2) - 5) * ($A1279-$H1279)/9</f>
        <v>103766.66666666667</v>
      </c>
      <c r="Y1279" s="24">
        <f>MAX(0,W1279*(1+inputs!$B$33)-MAX(0,inputs!$B$31*(X1279-inputs!$B$30)))</f>
        <v>21410.681820697006</v>
      </c>
      <c r="Z1279" s="19">
        <f>IF(inputs!$B$27="YES",MAX(0,inputs!$B$31*(X1279-inputs!$B$30)),0)</f>
        <v>0</v>
      </c>
      <c r="AA1279" s="3">
        <f t="shared" si="81"/>
        <v>52720.25</v>
      </c>
      <c r="AB1279" s="1">
        <f t="shared" si="82"/>
        <v>0.42</v>
      </c>
      <c r="AC1279" s="8">
        <f t="shared" si="79"/>
        <v>74979.75</v>
      </c>
    </row>
    <row r="1280" spans="1:29" x14ac:dyDescent="0.2">
      <c r="A1280" s="11">
        <f t="shared" si="80"/>
        <v>127800</v>
      </c>
      <c r="B1280" s="15">
        <f>inputs!$C$3-MAX(0,MIN((calculations!A1280-inputs!$B$8)*0.5,inputs!$C$3))+IF(AND(inputs!$B$23="YES",A1280&lt;=inputs!$B$25),inputs!$B$24,0)</f>
        <v>0</v>
      </c>
      <c r="C1280" s="15">
        <f>MAX(0,MIN(A1280-B1280,inputs!$C$4)*inputs!$B$3)</f>
        <v>7540</v>
      </c>
      <c r="D1280" s="16">
        <f>MAX(0,(MIN(A1280,inputs!$C$5)-(inputs!$C$4+B1280))*inputs!$B$4)</f>
        <v>36040</v>
      </c>
      <c r="E1280" s="16">
        <f>MAX(0, (calculations!A1280-inputs!$C$5)*inputs!$B$5)</f>
        <v>0</v>
      </c>
      <c r="F1280" s="19">
        <f>MAX(0,inputs!$B$13*(MIN(calculations!A1280,inputs!$C$14)-inputs!$C$13))+MAX(0,inputs!$B$14*(calculations!A1280-inputs!$C$14))</f>
        <v>6545.85</v>
      </c>
      <c r="G1280" s="22">
        <f>MAX(MIN((calculations!A1280-inputs!$B$21)/10000,100%),0) * inputs!$B$18</f>
        <v>2636.4</v>
      </c>
      <c r="H1280" s="24">
        <f>MIN(inputs!$B$32,A1280)</f>
        <v>20000</v>
      </c>
      <c r="I1280" s="24">
        <f>inputs!$B$29*(1+inputs!$B$33)-MAX(0,inputs!$B$31*(H1280-inputs!$B$30))</f>
        <v>46486.999999999993</v>
      </c>
      <c r="J1280" s="19">
        <f>$H1280+(INT(COLUMN(J$1)/2) - 5) * ($A1280-$H1280)/9</f>
        <v>20000</v>
      </c>
      <c r="K1280" s="24">
        <f>MAX(0,I1280*(1+inputs!$B$33)-MAX(0,inputs!$B$31*(J1280-inputs!$B$30)))</f>
        <v>47184.304999999986</v>
      </c>
      <c r="L1280" s="19">
        <f>$H1280+(INT(COLUMN(L$1)/2) - 5) * ($A1280-$H1280)/9</f>
        <v>31977.777777777777</v>
      </c>
      <c r="M1280" s="24">
        <f>MAX(0,K1280*(1+inputs!$B$33)-MAX(0,inputs!$B$31*(L1280-inputs!$B$30)))</f>
        <v>46830.629574999977</v>
      </c>
      <c r="N1280" s="19">
        <f>$H1280+(INT(COLUMN(N$1)/2) - 5) * ($A1280-$H1280)/9</f>
        <v>43955.555555555555</v>
      </c>
      <c r="O1280" s="24">
        <f>MAX(0,M1280*(1+inputs!$B$33)-MAX(0,inputs!$B$31*(N1280-inputs!$B$30)))</f>
        <v>45393.649018624972</v>
      </c>
      <c r="P1280" s="19">
        <f>$H1280+(INT(COLUMN(P$1)/2) - 5) * ($A1280-$H1280)/9</f>
        <v>55933.333333333336</v>
      </c>
      <c r="Q1280" s="24">
        <f>MAX(0,O1280*(1+inputs!$B$33)-MAX(0,inputs!$B$31*(P1280-inputs!$B$30)))</f>
        <v>42857.113753904341</v>
      </c>
      <c r="R1280" s="19">
        <f>$H1280+(INT(COLUMN(R$1)/2) - 5) * ($A1280-$H1280)/9</f>
        <v>67911.111111111109</v>
      </c>
      <c r="S1280" s="24">
        <f>MAX(0,Q1280*(1+inputs!$B$33)-MAX(0,inputs!$B$31*(R1280-inputs!$B$30)))</f>
        <v>39204.530460212896</v>
      </c>
      <c r="T1280" s="19">
        <f>$H1280+(INT(COLUMN(T$1)/2) - 5) * ($A1280-$H1280)/9</f>
        <v>79888.888888888891</v>
      </c>
      <c r="U1280" s="24">
        <f>MAX(0,S1280*(1+inputs!$B$33)-MAX(0,inputs!$B$31*(T1280-inputs!$B$30)))</f>
        <v>34419.158417116087</v>
      </c>
      <c r="V1280" s="19">
        <f>$H1280+(INT(COLUMN(V$1)/2) - 5) * ($A1280-$H1280)/9</f>
        <v>91866.666666666672</v>
      </c>
      <c r="W1280" s="24">
        <f>MAX(0,U1280*(1+inputs!$B$33)-MAX(0,inputs!$B$31*(V1280-inputs!$B$30)))</f>
        <v>28484.005793372824</v>
      </c>
      <c r="X1280" s="19">
        <f>$H1280+(INT(COLUMN(X$1)/2) - 5) * ($A1280-$H1280)/9</f>
        <v>103844.44444444444</v>
      </c>
      <c r="Y1280" s="24">
        <f>MAX(0,W1280*(1+inputs!$B$33)-MAX(0,inputs!$B$31*(X1280-inputs!$B$30)))</f>
        <v>21381.825880273416</v>
      </c>
      <c r="Z1280" s="19">
        <f>IF(inputs!$B$27="YES",MAX(0,inputs!$B$31*(X1280-inputs!$B$30)),0)</f>
        <v>0</v>
      </c>
      <c r="AA1280" s="3">
        <f t="shared" si="81"/>
        <v>52762.25</v>
      </c>
      <c r="AB1280" s="1">
        <f t="shared" si="82"/>
        <v>0.42</v>
      </c>
      <c r="AC1280" s="8">
        <f t="shared" si="79"/>
        <v>75037.75</v>
      </c>
    </row>
    <row r="1281" spans="1:29" x14ac:dyDescent="0.2">
      <c r="A1281" s="11">
        <f t="shared" si="80"/>
        <v>127900</v>
      </c>
      <c r="B1281" s="15">
        <f>inputs!$C$3-MAX(0,MIN((calculations!A1281-inputs!$B$8)*0.5,inputs!$C$3))+IF(AND(inputs!$B$23="YES",A1281&lt;=inputs!$B$25),inputs!$B$24,0)</f>
        <v>0</v>
      </c>
      <c r="C1281" s="15">
        <f>MAX(0,MIN(A1281-B1281,inputs!$C$4)*inputs!$B$3)</f>
        <v>7540</v>
      </c>
      <c r="D1281" s="16">
        <f>MAX(0,(MIN(A1281,inputs!$C$5)-(inputs!$C$4+B1281))*inputs!$B$4)</f>
        <v>36080</v>
      </c>
      <c r="E1281" s="16">
        <f>MAX(0, (calculations!A1281-inputs!$C$5)*inputs!$B$5)</f>
        <v>0</v>
      </c>
      <c r="F1281" s="19">
        <f>MAX(0,inputs!$B$13*(MIN(calculations!A1281,inputs!$C$14)-inputs!$C$13))+MAX(0,inputs!$B$14*(calculations!A1281-inputs!$C$14))</f>
        <v>6547.85</v>
      </c>
      <c r="G1281" s="22">
        <f>MAX(MIN((calculations!A1281-inputs!$B$21)/10000,100%),0) * inputs!$B$18</f>
        <v>2636.4</v>
      </c>
      <c r="H1281" s="24">
        <f>MIN(inputs!$B$32,A1281)</f>
        <v>20000</v>
      </c>
      <c r="I1281" s="24">
        <f>inputs!$B$29*(1+inputs!$B$33)-MAX(0,inputs!$B$31*(H1281-inputs!$B$30))</f>
        <v>46486.999999999993</v>
      </c>
      <c r="J1281" s="19">
        <f>$H1281+(INT(COLUMN(J$1)/2) - 5) * ($A1281-$H1281)/9</f>
        <v>20000</v>
      </c>
      <c r="K1281" s="24">
        <f>MAX(0,I1281*(1+inputs!$B$33)-MAX(0,inputs!$B$31*(J1281-inputs!$B$30)))</f>
        <v>47184.304999999986</v>
      </c>
      <c r="L1281" s="19">
        <f>$H1281+(INT(COLUMN(L$1)/2) - 5) * ($A1281-$H1281)/9</f>
        <v>31988.888888888891</v>
      </c>
      <c r="M1281" s="24">
        <f>MAX(0,K1281*(1+inputs!$B$33)-MAX(0,inputs!$B$31*(L1281-inputs!$B$30)))</f>
        <v>46829.629574999977</v>
      </c>
      <c r="N1281" s="19">
        <f>$H1281+(INT(COLUMN(N$1)/2) - 5) * ($A1281-$H1281)/9</f>
        <v>43977.777777777781</v>
      </c>
      <c r="O1281" s="24">
        <f>MAX(0,M1281*(1+inputs!$B$33)-MAX(0,inputs!$B$31*(N1281-inputs!$B$30)))</f>
        <v>45390.634018624973</v>
      </c>
      <c r="P1281" s="19">
        <f>$H1281+(INT(COLUMN(P$1)/2) - 5) * ($A1281-$H1281)/9</f>
        <v>55966.666666666664</v>
      </c>
      <c r="Q1281" s="24">
        <f>MAX(0,O1281*(1+inputs!$B$33)-MAX(0,inputs!$B$31*(P1281-inputs!$B$30)))</f>
        <v>42851.05352890434</v>
      </c>
      <c r="R1281" s="19">
        <f>$H1281+(INT(COLUMN(R$1)/2) - 5) * ($A1281-$H1281)/9</f>
        <v>67955.555555555562</v>
      </c>
      <c r="S1281" s="24">
        <f>MAX(0,Q1281*(1+inputs!$B$33)-MAX(0,inputs!$B$31*(R1281-inputs!$B$30)))</f>
        <v>39194.379331837896</v>
      </c>
      <c r="T1281" s="19">
        <f>$H1281+(INT(COLUMN(T$1)/2) - 5) * ($A1281-$H1281)/9</f>
        <v>79944.444444444438</v>
      </c>
      <c r="U1281" s="24">
        <f>MAX(0,S1281*(1+inputs!$B$33)-MAX(0,inputs!$B$31*(T1281-inputs!$B$30)))</f>
        <v>34403.855021815456</v>
      </c>
      <c r="V1281" s="19">
        <f>$H1281+(INT(COLUMN(V$1)/2) - 5) * ($A1281-$H1281)/9</f>
        <v>91933.333333333328</v>
      </c>
      <c r="W1281" s="24">
        <f>MAX(0,U1281*(1+inputs!$B$33)-MAX(0,inputs!$B$31*(V1281-inputs!$B$30)))</f>
        <v>28462.472847142682</v>
      </c>
      <c r="X1281" s="19">
        <f>$H1281+(INT(COLUMN(X$1)/2) - 5) * ($A1281-$H1281)/9</f>
        <v>103922.22222222222</v>
      </c>
      <c r="Y1281" s="24">
        <f>MAX(0,W1281*(1+inputs!$B$33)-MAX(0,inputs!$B$31*(X1281-inputs!$B$30)))</f>
        <v>21352.96993984982</v>
      </c>
      <c r="Z1281" s="19">
        <f>IF(inputs!$B$27="YES",MAX(0,inputs!$B$31*(X1281-inputs!$B$30)),0)</f>
        <v>0</v>
      </c>
      <c r="AA1281" s="3">
        <f t="shared" si="81"/>
        <v>52804.25</v>
      </c>
      <c r="AB1281" s="1">
        <f t="shared" si="82"/>
        <v>0.42</v>
      </c>
      <c r="AC1281" s="8">
        <f t="shared" ref="AC1281:AC1344" si="83">A1281-AA1281</f>
        <v>75095.75</v>
      </c>
    </row>
    <row r="1282" spans="1:29" x14ac:dyDescent="0.2">
      <c r="A1282" s="11">
        <f t="shared" si="80"/>
        <v>128000</v>
      </c>
      <c r="B1282" s="15">
        <f>inputs!$C$3-MAX(0,MIN((calculations!A1282-inputs!$B$8)*0.5,inputs!$C$3))+IF(AND(inputs!$B$23="YES",A1282&lt;=inputs!$B$25),inputs!$B$24,0)</f>
        <v>0</v>
      </c>
      <c r="C1282" s="15">
        <f>MAX(0,MIN(A1282-B1282,inputs!$C$4)*inputs!$B$3)</f>
        <v>7540</v>
      </c>
      <c r="D1282" s="16">
        <f>MAX(0,(MIN(A1282,inputs!$C$5)-(inputs!$C$4+B1282))*inputs!$B$4)</f>
        <v>36120</v>
      </c>
      <c r="E1282" s="16">
        <f>MAX(0, (calculations!A1282-inputs!$C$5)*inputs!$B$5)</f>
        <v>0</v>
      </c>
      <c r="F1282" s="19">
        <f>MAX(0,inputs!$B$13*(MIN(calculations!A1282,inputs!$C$14)-inputs!$C$13))+MAX(0,inputs!$B$14*(calculations!A1282-inputs!$C$14))</f>
        <v>6549.85</v>
      </c>
      <c r="G1282" s="22">
        <f>MAX(MIN((calculations!A1282-inputs!$B$21)/10000,100%),0) * inputs!$B$18</f>
        <v>2636.4</v>
      </c>
      <c r="H1282" s="24">
        <f>MIN(inputs!$B$32,A1282)</f>
        <v>20000</v>
      </c>
      <c r="I1282" s="24">
        <f>inputs!$B$29*(1+inputs!$B$33)-MAX(0,inputs!$B$31*(H1282-inputs!$B$30))</f>
        <v>46486.999999999993</v>
      </c>
      <c r="J1282" s="19">
        <f>$H1282+(INT(COLUMN(J$1)/2) - 5) * ($A1282-$H1282)/9</f>
        <v>20000</v>
      </c>
      <c r="K1282" s="24">
        <f>MAX(0,I1282*(1+inputs!$B$33)-MAX(0,inputs!$B$31*(J1282-inputs!$B$30)))</f>
        <v>47184.304999999986</v>
      </c>
      <c r="L1282" s="19">
        <f>$H1282+(INT(COLUMN(L$1)/2) - 5) * ($A1282-$H1282)/9</f>
        <v>32000</v>
      </c>
      <c r="M1282" s="24">
        <f>MAX(0,K1282*(1+inputs!$B$33)-MAX(0,inputs!$B$31*(L1282-inputs!$B$30)))</f>
        <v>46828.629574999977</v>
      </c>
      <c r="N1282" s="19">
        <f>$H1282+(INT(COLUMN(N$1)/2) - 5) * ($A1282-$H1282)/9</f>
        <v>44000</v>
      </c>
      <c r="O1282" s="24">
        <f>MAX(0,M1282*(1+inputs!$B$33)-MAX(0,inputs!$B$31*(N1282-inputs!$B$30)))</f>
        <v>45387.619018624973</v>
      </c>
      <c r="P1282" s="19">
        <f>$H1282+(INT(COLUMN(P$1)/2) - 5) * ($A1282-$H1282)/9</f>
        <v>56000</v>
      </c>
      <c r="Q1282" s="24">
        <f>MAX(0,O1282*(1+inputs!$B$33)-MAX(0,inputs!$B$31*(P1282-inputs!$B$30)))</f>
        <v>42844.993303904339</v>
      </c>
      <c r="R1282" s="19">
        <f>$H1282+(INT(COLUMN(R$1)/2) - 5) * ($A1282-$H1282)/9</f>
        <v>68000</v>
      </c>
      <c r="S1282" s="24">
        <f>MAX(0,Q1282*(1+inputs!$B$33)-MAX(0,inputs!$B$31*(R1282-inputs!$B$30)))</f>
        <v>39184.228203462895</v>
      </c>
      <c r="T1282" s="19">
        <f>$H1282+(INT(COLUMN(T$1)/2) - 5) * ($A1282-$H1282)/9</f>
        <v>80000</v>
      </c>
      <c r="U1282" s="24">
        <f>MAX(0,S1282*(1+inputs!$B$33)-MAX(0,inputs!$B$31*(T1282-inputs!$B$30)))</f>
        <v>34388.551626514833</v>
      </c>
      <c r="V1282" s="19">
        <f>$H1282+(INT(COLUMN(V$1)/2) - 5) * ($A1282-$H1282)/9</f>
        <v>92000</v>
      </c>
      <c r="W1282" s="24">
        <f>MAX(0,U1282*(1+inputs!$B$33)-MAX(0,inputs!$B$31*(V1282-inputs!$B$30)))</f>
        <v>28440.939900912552</v>
      </c>
      <c r="X1282" s="19">
        <f>$H1282+(INT(COLUMN(X$1)/2) - 5) * ($A1282-$H1282)/9</f>
        <v>104000</v>
      </c>
      <c r="Y1282" s="24">
        <f>MAX(0,W1282*(1+inputs!$B$33)-MAX(0,inputs!$B$31*(X1282-inputs!$B$30)))</f>
        <v>21324.113999426238</v>
      </c>
      <c r="Z1282" s="19">
        <f>IF(inputs!$B$27="YES",MAX(0,inputs!$B$31*(X1282-inputs!$B$30)),0)</f>
        <v>0</v>
      </c>
      <c r="AA1282" s="3">
        <f t="shared" si="81"/>
        <v>52846.25</v>
      </c>
      <c r="AB1282" s="1">
        <f t="shared" si="82"/>
        <v>0.42</v>
      </c>
      <c r="AC1282" s="8">
        <f t="shared" si="83"/>
        <v>75153.75</v>
      </c>
    </row>
    <row r="1283" spans="1:29" x14ac:dyDescent="0.2">
      <c r="A1283" s="11">
        <f t="shared" ref="A1283:A1346" si="84">(ROW(A1283)-2)*100</f>
        <v>128100</v>
      </c>
      <c r="B1283" s="15">
        <f>inputs!$C$3-MAX(0,MIN((calculations!A1283-inputs!$B$8)*0.5,inputs!$C$3))+IF(AND(inputs!$B$23="YES",A1283&lt;=inputs!$B$25),inputs!$B$24,0)</f>
        <v>0</v>
      </c>
      <c r="C1283" s="15">
        <f>MAX(0,MIN(A1283-B1283,inputs!$C$4)*inputs!$B$3)</f>
        <v>7540</v>
      </c>
      <c r="D1283" s="16">
        <f>MAX(0,(MIN(A1283,inputs!$C$5)-(inputs!$C$4+B1283))*inputs!$B$4)</f>
        <v>36160</v>
      </c>
      <c r="E1283" s="16">
        <f>MAX(0, (calculations!A1283-inputs!$C$5)*inputs!$B$5)</f>
        <v>0</v>
      </c>
      <c r="F1283" s="19">
        <f>MAX(0,inputs!$B$13*(MIN(calculations!A1283,inputs!$C$14)-inputs!$C$13))+MAX(0,inputs!$B$14*(calculations!A1283-inputs!$C$14))</f>
        <v>6551.85</v>
      </c>
      <c r="G1283" s="22">
        <f>MAX(MIN((calculations!A1283-inputs!$B$21)/10000,100%),0) * inputs!$B$18</f>
        <v>2636.4</v>
      </c>
      <c r="H1283" s="24">
        <f>MIN(inputs!$B$32,A1283)</f>
        <v>20000</v>
      </c>
      <c r="I1283" s="24">
        <f>inputs!$B$29*(1+inputs!$B$33)-MAX(0,inputs!$B$31*(H1283-inputs!$B$30))</f>
        <v>46486.999999999993</v>
      </c>
      <c r="J1283" s="19">
        <f>$H1283+(INT(COLUMN(J$1)/2) - 5) * ($A1283-$H1283)/9</f>
        <v>20000</v>
      </c>
      <c r="K1283" s="24">
        <f>MAX(0,I1283*(1+inputs!$B$33)-MAX(0,inputs!$B$31*(J1283-inputs!$B$30)))</f>
        <v>47184.304999999986</v>
      </c>
      <c r="L1283" s="19">
        <f>$H1283+(INT(COLUMN(L$1)/2) - 5) * ($A1283-$H1283)/9</f>
        <v>32011.111111111109</v>
      </c>
      <c r="M1283" s="24">
        <f>MAX(0,K1283*(1+inputs!$B$33)-MAX(0,inputs!$B$31*(L1283-inputs!$B$30)))</f>
        <v>46827.629574999977</v>
      </c>
      <c r="N1283" s="19">
        <f>$H1283+(INT(COLUMN(N$1)/2) - 5) * ($A1283-$H1283)/9</f>
        <v>44022.222222222219</v>
      </c>
      <c r="O1283" s="24">
        <f>MAX(0,M1283*(1+inputs!$B$33)-MAX(0,inputs!$B$31*(N1283-inputs!$B$30)))</f>
        <v>45384.604018624967</v>
      </c>
      <c r="P1283" s="19">
        <f>$H1283+(INT(COLUMN(P$1)/2) - 5) * ($A1283-$H1283)/9</f>
        <v>56033.333333333336</v>
      </c>
      <c r="Q1283" s="24">
        <f>MAX(0,O1283*(1+inputs!$B$33)-MAX(0,inputs!$B$31*(P1283-inputs!$B$30)))</f>
        <v>42838.933078904338</v>
      </c>
      <c r="R1283" s="19">
        <f>$H1283+(INT(COLUMN(R$1)/2) - 5) * ($A1283-$H1283)/9</f>
        <v>68044.444444444438</v>
      </c>
      <c r="S1283" s="24">
        <f>MAX(0,Q1283*(1+inputs!$B$33)-MAX(0,inputs!$B$31*(R1283-inputs!$B$30)))</f>
        <v>39174.077075087895</v>
      </c>
      <c r="T1283" s="19">
        <f>$H1283+(INT(COLUMN(T$1)/2) - 5) * ($A1283-$H1283)/9</f>
        <v>80055.555555555562</v>
      </c>
      <c r="U1283" s="24">
        <f>MAX(0,S1283*(1+inputs!$B$33)-MAX(0,inputs!$B$31*(T1283-inputs!$B$30)))</f>
        <v>34373.248231214209</v>
      </c>
      <c r="V1283" s="19">
        <f>$H1283+(INT(COLUMN(V$1)/2) - 5) * ($A1283-$H1283)/9</f>
        <v>92066.666666666672</v>
      </c>
      <c r="W1283" s="24">
        <f>MAX(0,U1283*(1+inputs!$B$33)-MAX(0,inputs!$B$31*(V1283-inputs!$B$30)))</f>
        <v>28419.406954682418</v>
      </c>
      <c r="X1283" s="19">
        <f>$H1283+(INT(COLUMN(X$1)/2) - 5) * ($A1283-$H1283)/9</f>
        <v>104077.77777777778</v>
      </c>
      <c r="Y1283" s="24">
        <f>MAX(0,W1283*(1+inputs!$B$33)-MAX(0,inputs!$B$31*(X1283-inputs!$B$30)))</f>
        <v>21295.258059002652</v>
      </c>
      <c r="Z1283" s="19">
        <f>IF(inputs!$B$27="YES",MAX(0,inputs!$B$31*(X1283-inputs!$B$30)),0)</f>
        <v>0</v>
      </c>
      <c r="AA1283" s="3">
        <f t="shared" ref="AA1283:AA1346" si="85">SUM(C1283:G1283)+Z1283</f>
        <v>52888.25</v>
      </c>
      <c r="AB1283" s="1">
        <f t="shared" ref="AB1283:AB1346" si="86">(AA1284-AA1283)/100</f>
        <v>0.42</v>
      </c>
      <c r="AC1283" s="8">
        <f t="shared" si="83"/>
        <v>75211.75</v>
      </c>
    </row>
    <row r="1284" spans="1:29" x14ac:dyDescent="0.2">
      <c r="A1284" s="11">
        <f t="shared" si="84"/>
        <v>128200</v>
      </c>
      <c r="B1284" s="15">
        <f>inputs!$C$3-MAX(0,MIN((calculations!A1284-inputs!$B$8)*0.5,inputs!$C$3))+IF(AND(inputs!$B$23="YES",A1284&lt;=inputs!$B$25),inputs!$B$24,0)</f>
        <v>0</v>
      </c>
      <c r="C1284" s="15">
        <f>MAX(0,MIN(A1284-B1284,inputs!$C$4)*inputs!$B$3)</f>
        <v>7540</v>
      </c>
      <c r="D1284" s="16">
        <f>MAX(0,(MIN(A1284,inputs!$C$5)-(inputs!$C$4+B1284))*inputs!$B$4)</f>
        <v>36200</v>
      </c>
      <c r="E1284" s="16">
        <f>MAX(0, (calculations!A1284-inputs!$C$5)*inputs!$B$5)</f>
        <v>0</v>
      </c>
      <c r="F1284" s="19">
        <f>MAX(0,inputs!$B$13*(MIN(calculations!A1284,inputs!$C$14)-inputs!$C$13))+MAX(0,inputs!$B$14*(calculations!A1284-inputs!$C$14))</f>
        <v>6553.85</v>
      </c>
      <c r="G1284" s="22">
        <f>MAX(MIN((calculations!A1284-inputs!$B$21)/10000,100%),0) * inputs!$B$18</f>
        <v>2636.4</v>
      </c>
      <c r="H1284" s="24">
        <f>MIN(inputs!$B$32,A1284)</f>
        <v>20000</v>
      </c>
      <c r="I1284" s="24">
        <f>inputs!$B$29*(1+inputs!$B$33)-MAX(0,inputs!$B$31*(H1284-inputs!$B$30))</f>
        <v>46486.999999999993</v>
      </c>
      <c r="J1284" s="19">
        <f>$H1284+(INT(COLUMN(J$1)/2) - 5) * ($A1284-$H1284)/9</f>
        <v>20000</v>
      </c>
      <c r="K1284" s="24">
        <f>MAX(0,I1284*(1+inputs!$B$33)-MAX(0,inputs!$B$31*(J1284-inputs!$B$30)))</f>
        <v>47184.304999999986</v>
      </c>
      <c r="L1284" s="19">
        <f>$H1284+(INT(COLUMN(L$1)/2) - 5) * ($A1284-$H1284)/9</f>
        <v>32022.222222222223</v>
      </c>
      <c r="M1284" s="24">
        <f>MAX(0,K1284*(1+inputs!$B$33)-MAX(0,inputs!$B$31*(L1284-inputs!$B$30)))</f>
        <v>46826.629574999977</v>
      </c>
      <c r="N1284" s="19">
        <f>$H1284+(INT(COLUMN(N$1)/2) - 5) * ($A1284-$H1284)/9</f>
        <v>44044.444444444445</v>
      </c>
      <c r="O1284" s="24">
        <f>MAX(0,M1284*(1+inputs!$B$33)-MAX(0,inputs!$B$31*(N1284-inputs!$B$30)))</f>
        <v>45381.589018624967</v>
      </c>
      <c r="P1284" s="19">
        <f>$H1284+(INT(COLUMN(P$1)/2) - 5) * ($A1284-$H1284)/9</f>
        <v>56066.666666666664</v>
      </c>
      <c r="Q1284" s="24">
        <f>MAX(0,O1284*(1+inputs!$B$33)-MAX(0,inputs!$B$31*(P1284-inputs!$B$30)))</f>
        <v>42832.872853904337</v>
      </c>
      <c r="R1284" s="19">
        <f>$H1284+(INT(COLUMN(R$1)/2) - 5) * ($A1284-$H1284)/9</f>
        <v>68088.888888888891</v>
      </c>
      <c r="S1284" s="24">
        <f>MAX(0,Q1284*(1+inputs!$B$33)-MAX(0,inputs!$B$31*(R1284-inputs!$B$30)))</f>
        <v>39163.925946712894</v>
      </c>
      <c r="T1284" s="19">
        <f>$H1284+(INT(COLUMN(T$1)/2) - 5) * ($A1284-$H1284)/9</f>
        <v>80111.111111111109</v>
      </c>
      <c r="U1284" s="24">
        <f>MAX(0,S1284*(1+inputs!$B$33)-MAX(0,inputs!$B$31*(T1284-inputs!$B$30)))</f>
        <v>34357.944835913579</v>
      </c>
      <c r="V1284" s="19">
        <f>$H1284+(INT(COLUMN(V$1)/2) - 5) * ($A1284-$H1284)/9</f>
        <v>92133.333333333328</v>
      </c>
      <c r="W1284" s="24">
        <f>MAX(0,U1284*(1+inputs!$B$33)-MAX(0,inputs!$B$31*(V1284-inputs!$B$30)))</f>
        <v>28397.874008452283</v>
      </c>
      <c r="X1284" s="19">
        <f>$H1284+(INT(COLUMN(X$1)/2) - 5) * ($A1284-$H1284)/9</f>
        <v>104155.55555555556</v>
      </c>
      <c r="Y1284" s="24">
        <f>MAX(0,W1284*(1+inputs!$B$33)-MAX(0,inputs!$B$31*(X1284-inputs!$B$30)))</f>
        <v>21266.402118579063</v>
      </c>
      <c r="Z1284" s="19">
        <f>IF(inputs!$B$27="YES",MAX(0,inputs!$B$31*(X1284-inputs!$B$30)),0)</f>
        <v>0</v>
      </c>
      <c r="AA1284" s="3">
        <f t="shared" si="85"/>
        <v>52930.25</v>
      </c>
      <c r="AB1284" s="1">
        <f t="shared" si="86"/>
        <v>0.42</v>
      </c>
      <c r="AC1284" s="8">
        <f t="shared" si="83"/>
        <v>75269.75</v>
      </c>
    </row>
    <row r="1285" spans="1:29" x14ac:dyDescent="0.2">
      <c r="A1285" s="11">
        <f t="shared" si="84"/>
        <v>128300</v>
      </c>
      <c r="B1285" s="15">
        <f>inputs!$C$3-MAX(0,MIN((calculations!A1285-inputs!$B$8)*0.5,inputs!$C$3))+IF(AND(inputs!$B$23="YES",A1285&lt;=inputs!$B$25),inputs!$B$24,0)</f>
        <v>0</v>
      </c>
      <c r="C1285" s="15">
        <f>MAX(0,MIN(A1285-B1285,inputs!$C$4)*inputs!$B$3)</f>
        <v>7540</v>
      </c>
      <c r="D1285" s="16">
        <f>MAX(0,(MIN(A1285,inputs!$C$5)-(inputs!$C$4+B1285))*inputs!$B$4)</f>
        <v>36240</v>
      </c>
      <c r="E1285" s="16">
        <f>MAX(0, (calculations!A1285-inputs!$C$5)*inputs!$B$5)</f>
        <v>0</v>
      </c>
      <c r="F1285" s="19">
        <f>MAX(0,inputs!$B$13*(MIN(calculations!A1285,inputs!$C$14)-inputs!$C$13))+MAX(0,inputs!$B$14*(calculations!A1285-inputs!$C$14))</f>
        <v>6555.85</v>
      </c>
      <c r="G1285" s="22">
        <f>MAX(MIN((calculations!A1285-inputs!$B$21)/10000,100%),0) * inputs!$B$18</f>
        <v>2636.4</v>
      </c>
      <c r="H1285" s="24">
        <f>MIN(inputs!$B$32,A1285)</f>
        <v>20000</v>
      </c>
      <c r="I1285" s="24">
        <f>inputs!$B$29*(1+inputs!$B$33)-MAX(0,inputs!$B$31*(H1285-inputs!$B$30))</f>
        <v>46486.999999999993</v>
      </c>
      <c r="J1285" s="19">
        <f>$H1285+(INT(COLUMN(J$1)/2) - 5) * ($A1285-$H1285)/9</f>
        <v>20000</v>
      </c>
      <c r="K1285" s="24">
        <f>MAX(0,I1285*(1+inputs!$B$33)-MAX(0,inputs!$B$31*(J1285-inputs!$B$30)))</f>
        <v>47184.304999999986</v>
      </c>
      <c r="L1285" s="19">
        <f>$H1285+(INT(COLUMN(L$1)/2) - 5) * ($A1285-$H1285)/9</f>
        <v>32033.333333333336</v>
      </c>
      <c r="M1285" s="24">
        <f>MAX(0,K1285*(1+inputs!$B$33)-MAX(0,inputs!$B$31*(L1285-inputs!$B$30)))</f>
        <v>46825.629574999977</v>
      </c>
      <c r="N1285" s="19">
        <f>$H1285+(INT(COLUMN(N$1)/2) - 5) * ($A1285-$H1285)/9</f>
        <v>44066.666666666672</v>
      </c>
      <c r="O1285" s="24">
        <f>MAX(0,M1285*(1+inputs!$B$33)-MAX(0,inputs!$B$31*(N1285-inputs!$B$30)))</f>
        <v>45378.574018624968</v>
      </c>
      <c r="P1285" s="19">
        <f>$H1285+(INT(COLUMN(P$1)/2) - 5) * ($A1285-$H1285)/9</f>
        <v>56100</v>
      </c>
      <c r="Q1285" s="24">
        <f>MAX(0,O1285*(1+inputs!$B$33)-MAX(0,inputs!$B$31*(P1285-inputs!$B$30)))</f>
        <v>42826.812628904336</v>
      </c>
      <c r="R1285" s="19">
        <f>$H1285+(INT(COLUMN(R$1)/2) - 5) * ($A1285-$H1285)/9</f>
        <v>68133.333333333343</v>
      </c>
      <c r="S1285" s="24">
        <f>MAX(0,Q1285*(1+inputs!$B$33)-MAX(0,inputs!$B$31*(R1285-inputs!$B$30)))</f>
        <v>39153.774818337894</v>
      </c>
      <c r="T1285" s="19">
        <f>$H1285+(INT(COLUMN(T$1)/2) - 5) * ($A1285-$H1285)/9</f>
        <v>80166.666666666657</v>
      </c>
      <c r="U1285" s="24">
        <f>MAX(0,S1285*(1+inputs!$B$33)-MAX(0,inputs!$B$31*(T1285-inputs!$B$30)))</f>
        <v>34342.641440612962</v>
      </c>
      <c r="V1285" s="19">
        <f>$H1285+(INT(COLUMN(V$1)/2) - 5) * ($A1285-$H1285)/9</f>
        <v>92200</v>
      </c>
      <c r="W1285" s="24">
        <f>MAX(0,U1285*(1+inputs!$B$33)-MAX(0,inputs!$B$31*(V1285-inputs!$B$30)))</f>
        <v>28376.341062222153</v>
      </c>
      <c r="X1285" s="19">
        <f>$H1285+(INT(COLUMN(X$1)/2) - 5) * ($A1285-$H1285)/9</f>
        <v>104233.33333333333</v>
      </c>
      <c r="Y1285" s="24">
        <f>MAX(0,W1285*(1+inputs!$B$33)-MAX(0,inputs!$B$31*(X1285-inputs!$B$30)))</f>
        <v>21237.546178155484</v>
      </c>
      <c r="Z1285" s="19">
        <f>IF(inputs!$B$27="YES",MAX(0,inputs!$B$31*(X1285-inputs!$B$30)),0)</f>
        <v>0</v>
      </c>
      <c r="AA1285" s="3">
        <f t="shared" si="85"/>
        <v>52972.25</v>
      </c>
      <c r="AB1285" s="1">
        <f t="shared" si="86"/>
        <v>0.42</v>
      </c>
      <c r="AC1285" s="8">
        <f t="shared" si="83"/>
        <v>75327.75</v>
      </c>
    </row>
    <row r="1286" spans="1:29" x14ac:dyDescent="0.2">
      <c r="A1286" s="11">
        <f t="shared" si="84"/>
        <v>128400</v>
      </c>
      <c r="B1286" s="15">
        <f>inputs!$C$3-MAX(0,MIN((calculations!A1286-inputs!$B$8)*0.5,inputs!$C$3))+IF(AND(inputs!$B$23="YES",A1286&lt;=inputs!$B$25),inputs!$B$24,0)</f>
        <v>0</v>
      </c>
      <c r="C1286" s="15">
        <f>MAX(0,MIN(A1286-B1286,inputs!$C$4)*inputs!$B$3)</f>
        <v>7540</v>
      </c>
      <c r="D1286" s="16">
        <f>MAX(0,(MIN(A1286,inputs!$C$5)-(inputs!$C$4+B1286))*inputs!$B$4)</f>
        <v>36280</v>
      </c>
      <c r="E1286" s="16">
        <f>MAX(0, (calculations!A1286-inputs!$C$5)*inputs!$B$5)</f>
        <v>0</v>
      </c>
      <c r="F1286" s="19">
        <f>MAX(0,inputs!$B$13*(MIN(calculations!A1286,inputs!$C$14)-inputs!$C$13))+MAX(0,inputs!$B$14*(calculations!A1286-inputs!$C$14))</f>
        <v>6557.85</v>
      </c>
      <c r="G1286" s="22">
        <f>MAX(MIN((calculations!A1286-inputs!$B$21)/10000,100%),0) * inputs!$B$18</f>
        <v>2636.4</v>
      </c>
      <c r="H1286" s="24">
        <f>MIN(inputs!$B$32,A1286)</f>
        <v>20000</v>
      </c>
      <c r="I1286" s="24">
        <f>inputs!$B$29*(1+inputs!$B$33)-MAX(0,inputs!$B$31*(H1286-inputs!$B$30))</f>
        <v>46486.999999999993</v>
      </c>
      <c r="J1286" s="19">
        <f>$H1286+(INT(COLUMN(J$1)/2) - 5) * ($A1286-$H1286)/9</f>
        <v>20000</v>
      </c>
      <c r="K1286" s="24">
        <f>MAX(0,I1286*(1+inputs!$B$33)-MAX(0,inputs!$B$31*(J1286-inputs!$B$30)))</f>
        <v>47184.304999999986</v>
      </c>
      <c r="L1286" s="19">
        <f>$H1286+(INT(COLUMN(L$1)/2) - 5) * ($A1286-$H1286)/9</f>
        <v>32044.444444444445</v>
      </c>
      <c r="M1286" s="24">
        <f>MAX(0,K1286*(1+inputs!$B$33)-MAX(0,inputs!$B$31*(L1286-inputs!$B$30)))</f>
        <v>46824.629574999977</v>
      </c>
      <c r="N1286" s="19">
        <f>$H1286+(INT(COLUMN(N$1)/2) - 5) * ($A1286-$H1286)/9</f>
        <v>44088.888888888891</v>
      </c>
      <c r="O1286" s="24">
        <f>MAX(0,M1286*(1+inputs!$B$33)-MAX(0,inputs!$B$31*(N1286-inputs!$B$30)))</f>
        <v>45375.559018624968</v>
      </c>
      <c r="P1286" s="19">
        <f>$H1286+(INT(COLUMN(P$1)/2) - 5) * ($A1286-$H1286)/9</f>
        <v>56133.333333333336</v>
      </c>
      <c r="Q1286" s="24">
        <f>MAX(0,O1286*(1+inputs!$B$33)-MAX(0,inputs!$B$31*(P1286-inputs!$B$30)))</f>
        <v>42820.752403904335</v>
      </c>
      <c r="R1286" s="19">
        <f>$H1286+(INT(COLUMN(R$1)/2) - 5) * ($A1286-$H1286)/9</f>
        <v>68177.777777777781</v>
      </c>
      <c r="S1286" s="24">
        <f>MAX(0,Q1286*(1+inputs!$B$33)-MAX(0,inputs!$B$31*(R1286-inputs!$B$30)))</f>
        <v>39143.623689962893</v>
      </c>
      <c r="T1286" s="19">
        <f>$H1286+(INT(COLUMN(T$1)/2) - 5) * ($A1286-$H1286)/9</f>
        <v>80222.222222222219</v>
      </c>
      <c r="U1286" s="24">
        <f>MAX(0,S1286*(1+inputs!$B$33)-MAX(0,inputs!$B$31*(T1286-inputs!$B$30)))</f>
        <v>34327.338045312332</v>
      </c>
      <c r="V1286" s="19">
        <f>$H1286+(INT(COLUMN(V$1)/2) - 5) * ($A1286-$H1286)/9</f>
        <v>92266.666666666672</v>
      </c>
      <c r="W1286" s="24">
        <f>MAX(0,U1286*(1+inputs!$B$33)-MAX(0,inputs!$B$31*(V1286-inputs!$B$30)))</f>
        <v>28354.808115992011</v>
      </c>
      <c r="X1286" s="19">
        <f>$H1286+(INT(COLUMN(X$1)/2) - 5) * ($A1286-$H1286)/9</f>
        <v>104311.11111111111</v>
      </c>
      <c r="Y1286" s="24">
        <f>MAX(0,W1286*(1+inputs!$B$33)-MAX(0,inputs!$B$31*(X1286-inputs!$B$30)))</f>
        <v>21208.690237731891</v>
      </c>
      <c r="Z1286" s="19">
        <f>IF(inputs!$B$27="YES",MAX(0,inputs!$B$31*(X1286-inputs!$B$30)),0)</f>
        <v>0</v>
      </c>
      <c r="AA1286" s="3">
        <f t="shared" si="85"/>
        <v>53014.25</v>
      </c>
      <c r="AB1286" s="1">
        <f t="shared" si="86"/>
        <v>0.42</v>
      </c>
      <c r="AC1286" s="8">
        <f t="shared" si="83"/>
        <v>75385.75</v>
      </c>
    </row>
    <row r="1287" spans="1:29" x14ac:dyDescent="0.2">
      <c r="A1287" s="11">
        <f t="shared" si="84"/>
        <v>128500</v>
      </c>
      <c r="B1287" s="15">
        <f>inputs!$C$3-MAX(0,MIN((calculations!A1287-inputs!$B$8)*0.5,inputs!$C$3))+IF(AND(inputs!$B$23="YES",A1287&lt;=inputs!$B$25),inputs!$B$24,0)</f>
        <v>0</v>
      </c>
      <c r="C1287" s="15">
        <f>MAX(0,MIN(A1287-B1287,inputs!$C$4)*inputs!$B$3)</f>
        <v>7540</v>
      </c>
      <c r="D1287" s="16">
        <f>MAX(0,(MIN(A1287,inputs!$C$5)-(inputs!$C$4+B1287))*inputs!$B$4)</f>
        <v>36320</v>
      </c>
      <c r="E1287" s="16">
        <f>MAX(0, (calculations!A1287-inputs!$C$5)*inputs!$B$5)</f>
        <v>0</v>
      </c>
      <c r="F1287" s="19">
        <f>MAX(0,inputs!$B$13*(MIN(calculations!A1287,inputs!$C$14)-inputs!$C$13))+MAX(0,inputs!$B$14*(calculations!A1287-inputs!$C$14))</f>
        <v>6559.85</v>
      </c>
      <c r="G1287" s="22">
        <f>MAX(MIN((calculations!A1287-inputs!$B$21)/10000,100%),0) * inputs!$B$18</f>
        <v>2636.4</v>
      </c>
      <c r="H1287" s="24">
        <f>MIN(inputs!$B$32,A1287)</f>
        <v>20000</v>
      </c>
      <c r="I1287" s="24">
        <f>inputs!$B$29*(1+inputs!$B$33)-MAX(0,inputs!$B$31*(H1287-inputs!$B$30))</f>
        <v>46486.999999999993</v>
      </c>
      <c r="J1287" s="19">
        <f>$H1287+(INT(COLUMN(J$1)/2) - 5) * ($A1287-$H1287)/9</f>
        <v>20000</v>
      </c>
      <c r="K1287" s="24">
        <f>MAX(0,I1287*(1+inputs!$B$33)-MAX(0,inputs!$B$31*(J1287-inputs!$B$30)))</f>
        <v>47184.304999999986</v>
      </c>
      <c r="L1287" s="19">
        <f>$H1287+(INT(COLUMN(L$1)/2) - 5) * ($A1287-$H1287)/9</f>
        <v>32055.555555555555</v>
      </c>
      <c r="M1287" s="24">
        <f>MAX(0,K1287*(1+inputs!$B$33)-MAX(0,inputs!$B$31*(L1287-inputs!$B$30)))</f>
        <v>46823.629574999977</v>
      </c>
      <c r="N1287" s="19">
        <f>$H1287+(INT(COLUMN(N$1)/2) - 5) * ($A1287-$H1287)/9</f>
        <v>44111.111111111109</v>
      </c>
      <c r="O1287" s="24">
        <f>MAX(0,M1287*(1+inputs!$B$33)-MAX(0,inputs!$B$31*(N1287-inputs!$B$30)))</f>
        <v>45372.544018624969</v>
      </c>
      <c r="P1287" s="19">
        <f>$H1287+(INT(COLUMN(P$1)/2) - 5) * ($A1287-$H1287)/9</f>
        <v>56166.666666666664</v>
      </c>
      <c r="Q1287" s="24">
        <f>MAX(0,O1287*(1+inputs!$B$33)-MAX(0,inputs!$B$31*(P1287-inputs!$B$30)))</f>
        <v>42814.692178904334</v>
      </c>
      <c r="R1287" s="19">
        <f>$H1287+(INT(COLUMN(R$1)/2) - 5) * ($A1287-$H1287)/9</f>
        <v>68222.222222222219</v>
      </c>
      <c r="S1287" s="24">
        <f>MAX(0,Q1287*(1+inputs!$B$33)-MAX(0,inputs!$B$31*(R1287-inputs!$B$30)))</f>
        <v>39133.472561587892</v>
      </c>
      <c r="T1287" s="19">
        <f>$H1287+(INT(COLUMN(T$1)/2) - 5) * ($A1287-$H1287)/9</f>
        <v>80277.777777777781</v>
      </c>
      <c r="U1287" s="24">
        <f>MAX(0,S1287*(1+inputs!$B$33)-MAX(0,inputs!$B$31*(T1287-inputs!$B$30)))</f>
        <v>34312.034650011701</v>
      </c>
      <c r="V1287" s="19">
        <f>$H1287+(INT(COLUMN(V$1)/2) - 5) * ($A1287-$H1287)/9</f>
        <v>92333.333333333328</v>
      </c>
      <c r="W1287" s="24">
        <f>MAX(0,U1287*(1+inputs!$B$33)-MAX(0,inputs!$B$31*(V1287-inputs!$B$30)))</f>
        <v>28333.275169761877</v>
      </c>
      <c r="X1287" s="19">
        <f>$H1287+(INT(COLUMN(X$1)/2) - 5) * ($A1287-$H1287)/9</f>
        <v>104388.88888888889</v>
      </c>
      <c r="Y1287" s="24">
        <f>MAX(0,W1287*(1+inputs!$B$33)-MAX(0,inputs!$B$31*(X1287-inputs!$B$30)))</f>
        <v>21179.834297308305</v>
      </c>
      <c r="Z1287" s="19">
        <f>IF(inputs!$B$27="YES",MAX(0,inputs!$B$31*(X1287-inputs!$B$30)),0)</f>
        <v>0</v>
      </c>
      <c r="AA1287" s="3">
        <f t="shared" si="85"/>
        <v>53056.25</v>
      </c>
      <c r="AB1287" s="1">
        <f t="shared" si="86"/>
        <v>0.42</v>
      </c>
      <c r="AC1287" s="8">
        <f t="shared" si="83"/>
        <v>75443.75</v>
      </c>
    </row>
    <row r="1288" spans="1:29" x14ac:dyDescent="0.2">
      <c r="A1288" s="11">
        <f t="shared" si="84"/>
        <v>128600</v>
      </c>
      <c r="B1288" s="15">
        <f>inputs!$C$3-MAX(0,MIN((calculations!A1288-inputs!$B$8)*0.5,inputs!$C$3))+IF(AND(inputs!$B$23="YES",A1288&lt;=inputs!$B$25),inputs!$B$24,0)</f>
        <v>0</v>
      </c>
      <c r="C1288" s="15">
        <f>MAX(0,MIN(A1288-B1288,inputs!$C$4)*inputs!$B$3)</f>
        <v>7540</v>
      </c>
      <c r="D1288" s="16">
        <f>MAX(0,(MIN(A1288,inputs!$C$5)-(inputs!$C$4+B1288))*inputs!$B$4)</f>
        <v>36360</v>
      </c>
      <c r="E1288" s="16">
        <f>MAX(0, (calculations!A1288-inputs!$C$5)*inputs!$B$5)</f>
        <v>0</v>
      </c>
      <c r="F1288" s="19">
        <f>MAX(0,inputs!$B$13*(MIN(calculations!A1288,inputs!$C$14)-inputs!$C$13))+MAX(0,inputs!$B$14*(calculations!A1288-inputs!$C$14))</f>
        <v>6561.85</v>
      </c>
      <c r="G1288" s="22">
        <f>MAX(MIN((calculations!A1288-inputs!$B$21)/10000,100%),0) * inputs!$B$18</f>
        <v>2636.4</v>
      </c>
      <c r="H1288" s="24">
        <f>MIN(inputs!$B$32,A1288)</f>
        <v>20000</v>
      </c>
      <c r="I1288" s="24">
        <f>inputs!$B$29*(1+inputs!$B$33)-MAX(0,inputs!$B$31*(H1288-inputs!$B$30))</f>
        <v>46486.999999999993</v>
      </c>
      <c r="J1288" s="19">
        <f>$H1288+(INT(COLUMN(J$1)/2) - 5) * ($A1288-$H1288)/9</f>
        <v>20000</v>
      </c>
      <c r="K1288" s="24">
        <f>MAX(0,I1288*(1+inputs!$B$33)-MAX(0,inputs!$B$31*(J1288-inputs!$B$30)))</f>
        <v>47184.304999999986</v>
      </c>
      <c r="L1288" s="19">
        <f>$H1288+(INT(COLUMN(L$1)/2) - 5) * ($A1288-$H1288)/9</f>
        <v>32066.666666666664</v>
      </c>
      <c r="M1288" s="24">
        <f>MAX(0,K1288*(1+inputs!$B$33)-MAX(0,inputs!$B$31*(L1288-inputs!$B$30)))</f>
        <v>46822.629574999977</v>
      </c>
      <c r="N1288" s="19">
        <f>$H1288+(INT(COLUMN(N$1)/2) - 5) * ($A1288-$H1288)/9</f>
        <v>44133.333333333328</v>
      </c>
      <c r="O1288" s="24">
        <f>MAX(0,M1288*(1+inputs!$B$33)-MAX(0,inputs!$B$31*(N1288-inputs!$B$30)))</f>
        <v>45369.529018624969</v>
      </c>
      <c r="P1288" s="19">
        <f>$H1288+(INT(COLUMN(P$1)/2) - 5) * ($A1288-$H1288)/9</f>
        <v>56200</v>
      </c>
      <c r="Q1288" s="24">
        <f>MAX(0,O1288*(1+inputs!$B$33)-MAX(0,inputs!$B$31*(P1288-inputs!$B$30)))</f>
        <v>42808.63195390434</v>
      </c>
      <c r="R1288" s="19">
        <f>$H1288+(INT(COLUMN(R$1)/2) - 5) * ($A1288-$H1288)/9</f>
        <v>68266.666666666657</v>
      </c>
      <c r="S1288" s="24">
        <f>MAX(0,Q1288*(1+inputs!$B$33)-MAX(0,inputs!$B$31*(R1288-inputs!$B$30)))</f>
        <v>39123.321433212899</v>
      </c>
      <c r="T1288" s="19">
        <f>$H1288+(INT(COLUMN(T$1)/2) - 5) * ($A1288-$H1288)/9</f>
        <v>80333.333333333343</v>
      </c>
      <c r="U1288" s="24">
        <f>MAX(0,S1288*(1+inputs!$B$33)-MAX(0,inputs!$B$31*(T1288-inputs!$B$30)))</f>
        <v>34296.731254711085</v>
      </c>
      <c r="V1288" s="19">
        <f>$H1288+(INT(COLUMN(V$1)/2) - 5) * ($A1288-$H1288)/9</f>
        <v>92400</v>
      </c>
      <c r="W1288" s="24">
        <f>MAX(0,U1288*(1+inputs!$B$33)-MAX(0,inputs!$B$31*(V1288-inputs!$B$30)))</f>
        <v>28311.742223531746</v>
      </c>
      <c r="X1288" s="19">
        <f>$H1288+(INT(COLUMN(X$1)/2) - 5) * ($A1288-$H1288)/9</f>
        <v>104466.66666666667</v>
      </c>
      <c r="Y1288" s="24">
        <f>MAX(0,W1288*(1+inputs!$B$33)-MAX(0,inputs!$B$31*(X1288-inputs!$B$30)))</f>
        <v>21150.97835688472</v>
      </c>
      <c r="Z1288" s="19">
        <f>IF(inputs!$B$27="YES",MAX(0,inputs!$B$31*(X1288-inputs!$B$30)),0)</f>
        <v>0</v>
      </c>
      <c r="AA1288" s="3">
        <f t="shared" si="85"/>
        <v>53098.25</v>
      </c>
      <c r="AB1288" s="1">
        <f t="shared" si="86"/>
        <v>0.42</v>
      </c>
      <c r="AC1288" s="8">
        <f t="shared" si="83"/>
        <v>75501.75</v>
      </c>
    </row>
    <row r="1289" spans="1:29" x14ac:dyDescent="0.2">
      <c r="A1289" s="11">
        <f t="shared" si="84"/>
        <v>128700</v>
      </c>
      <c r="B1289" s="15">
        <f>inputs!$C$3-MAX(0,MIN((calculations!A1289-inputs!$B$8)*0.5,inputs!$C$3))+IF(AND(inputs!$B$23="YES",A1289&lt;=inputs!$B$25),inputs!$B$24,0)</f>
        <v>0</v>
      </c>
      <c r="C1289" s="15">
        <f>MAX(0,MIN(A1289-B1289,inputs!$C$4)*inputs!$B$3)</f>
        <v>7540</v>
      </c>
      <c r="D1289" s="16">
        <f>MAX(0,(MIN(A1289,inputs!$C$5)-(inputs!$C$4+B1289))*inputs!$B$4)</f>
        <v>36400</v>
      </c>
      <c r="E1289" s="16">
        <f>MAX(0, (calculations!A1289-inputs!$C$5)*inputs!$B$5)</f>
        <v>0</v>
      </c>
      <c r="F1289" s="19">
        <f>MAX(0,inputs!$B$13*(MIN(calculations!A1289,inputs!$C$14)-inputs!$C$13))+MAX(0,inputs!$B$14*(calculations!A1289-inputs!$C$14))</f>
        <v>6563.85</v>
      </c>
      <c r="G1289" s="22">
        <f>MAX(MIN((calculations!A1289-inputs!$B$21)/10000,100%),0) * inputs!$B$18</f>
        <v>2636.4</v>
      </c>
      <c r="H1289" s="24">
        <f>MIN(inputs!$B$32,A1289)</f>
        <v>20000</v>
      </c>
      <c r="I1289" s="24">
        <f>inputs!$B$29*(1+inputs!$B$33)-MAX(0,inputs!$B$31*(H1289-inputs!$B$30))</f>
        <v>46486.999999999993</v>
      </c>
      <c r="J1289" s="19">
        <f>$H1289+(INT(COLUMN(J$1)/2) - 5) * ($A1289-$H1289)/9</f>
        <v>20000</v>
      </c>
      <c r="K1289" s="24">
        <f>MAX(0,I1289*(1+inputs!$B$33)-MAX(0,inputs!$B$31*(J1289-inputs!$B$30)))</f>
        <v>47184.304999999986</v>
      </c>
      <c r="L1289" s="19">
        <f>$H1289+(INT(COLUMN(L$1)/2) - 5) * ($A1289-$H1289)/9</f>
        <v>32077.777777777777</v>
      </c>
      <c r="M1289" s="24">
        <f>MAX(0,K1289*(1+inputs!$B$33)-MAX(0,inputs!$B$31*(L1289-inputs!$B$30)))</f>
        <v>46821.629574999977</v>
      </c>
      <c r="N1289" s="19">
        <f>$H1289+(INT(COLUMN(N$1)/2) - 5) * ($A1289-$H1289)/9</f>
        <v>44155.555555555555</v>
      </c>
      <c r="O1289" s="24">
        <f>MAX(0,M1289*(1+inputs!$B$33)-MAX(0,inputs!$B$31*(N1289-inputs!$B$30)))</f>
        <v>45366.51401862497</v>
      </c>
      <c r="P1289" s="19">
        <f>$H1289+(INT(COLUMN(P$1)/2) - 5) * ($A1289-$H1289)/9</f>
        <v>56233.333333333336</v>
      </c>
      <c r="Q1289" s="24">
        <f>MAX(0,O1289*(1+inputs!$B$33)-MAX(0,inputs!$B$31*(P1289-inputs!$B$30)))</f>
        <v>42802.571728904339</v>
      </c>
      <c r="R1289" s="19">
        <f>$H1289+(INT(COLUMN(R$1)/2) - 5) * ($A1289-$H1289)/9</f>
        <v>68311.111111111109</v>
      </c>
      <c r="S1289" s="24">
        <f>MAX(0,Q1289*(1+inputs!$B$33)-MAX(0,inputs!$B$31*(R1289-inputs!$B$30)))</f>
        <v>39113.170304837899</v>
      </c>
      <c r="T1289" s="19">
        <f>$H1289+(INT(COLUMN(T$1)/2) - 5) * ($A1289-$H1289)/9</f>
        <v>80388.888888888891</v>
      </c>
      <c r="U1289" s="24">
        <f>MAX(0,S1289*(1+inputs!$B$33)-MAX(0,inputs!$B$31*(T1289-inputs!$B$30)))</f>
        <v>34281.427859410462</v>
      </c>
      <c r="V1289" s="19">
        <f>$H1289+(INT(COLUMN(V$1)/2) - 5) * ($A1289-$H1289)/9</f>
        <v>92466.666666666672</v>
      </c>
      <c r="W1289" s="24">
        <f>MAX(0,U1289*(1+inputs!$B$33)-MAX(0,inputs!$B$31*(V1289-inputs!$B$30)))</f>
        <v>28290.209277301612</v>
      </c>
      <c r="X1289" s="19">
        <f>$H1289+(INT(COLUMN(X$1)/2) - 5) * ($A1289-$H1289)/9</f>
        <v>104544.44444444444</v>
      </c>
      <c r="Y1289" s="24">
        <f>MAX(0,W1289*(1+inputs!$B$33)-MAX(0,inputs!$B$31*(X1289-inputs!$B$30)))</f>
        <v>21122.122416461134</v>
      </c>
      <c r="Z1289" s="19">
        <f>IF(inputs!$B$27="YES",MAX(0,inputs!$B$31*(X1289-inputs!$B$30)),0)</f>
        <v>0</v>
      </c>
      <c r="AA1289" s="3">
        <f t="shared" si="85"/>
        <v>53140.25</v>
      </c>
      <c r="AB1289" s="1">
        <f t="shared" si="86"/>
        <v>0.42</v>
      </c>
      <c r="AC1289" s="8">
        <f t="shared" si="83"/>
        <v>75559.75</v>
      </c>
    </row>
    <row r="1290" spans="1:29" x14ac:dyDescent="0.2">
      <c r="A1290" s="11">
        <f t="shared" si="84"/>
        <v>128800</v>
      </c>
      <c r="B1290" s="15">
        <f>inputs!$C$3-MAX(0,MIN((calculations!A1290-inputs!$B$8)*0.5,inputs!$C$3))+IF(AND(inputs!$B$23="YES",A1290&lt;=inputs!$B$25),inputs!$B$24,0)</f>
        <v>0</v>
      </c>
      <c r="C1290" s="15">
        <f>MAX(0,MIN(A1290-B1290,inputs!$C$4)*inputs!$B$3)</f>
        <v>7540</v>
      </c>
      <c r="D1290" s="16">
        <f>MAX(0,(MIN(A1290,inputs!$C$5)-(inputs!$C$4+B1290))*inputs!$B$4)</f>
        <v>36440</v>
      </c>
      <c r="E1290" s="16">
        <f>MAX(0, (calculations!A1290-inputs!$C$5)*inputs!$B$5)</f>
        <v>0</v>
      </c>
      <c r="F1290" s="19">
        <f>MAX(0,inputs!$B$13*(MIN(calculations!A1290,inputs!$C$14)-inputs!$C$13))+MAX(0,inputs!$B$14*(calculations!A1290-inputs!$C$14))</f>
        <v>6565.85</v>
      </c>
      <c r="G1290" s="22">
        <f>MAX(MIN((calculations!A1290-inputs!$B$21)/10000,100%),0) * inputs!$B$18</f>
        <v>2636.4</v>
      </c>
      <c r="H1290" s="24">
        <f>MIN(inputs!$B$32,A1290)</f>
        <v>20000</v>
      </c>
      <c r="I1290" s="24">
        <f>inputs!$B$29*(1+inputs!$B$33)-MAX(0,inputs!$B$31*(H1290-inputs!$B$30))</f>
        <v>46486.999999999993</v>
      </c>
      <c r="J1290" s="19">
        <f>$H1290+(INT(COLUMN(J$1)/2) - 5) * ($A1290-$H1290)/9</f>
        <v>20000</v>
      </c>
      <c r="K1290" s="24">
        <f>MAX(0,I1290*(1+inputs!$B$33)-MAX(0,inputs!$B$31*(J1290-inputs!$B$30)))</f>
        <v>47184.304999999986</v>
      </c>
      <c r="L1290" s="19">
        <f>$H1290+(INT(COLUMN(L$1)/2) - 5) * ($A1290-$H1290)/9</f>
        <v>32088.888888888891</v>
      </c>
      <c r="M1290" s="24">
        <f>MAX(0,K1290*(1+inputs!$B$33)-MAX(0,inputs!$B$31*(L1290-inputs!$B$30)))</f>
        <v>46820.629574999977</v>
      </c>
      <c r="N1290" s="19">
        <f>$H1290+(INT(COLUMN(N$1)/2) - 5) * ($A1290-$H1290)/9</f>
        <v>44177.777777777781</v>
      </c>
      <c r="O1290" s="24">
        <f>MAX(0,M1290*(1+inputs!$B$33)-MAX(0,inputs!$B$31*(N1290-inputs!$B$30)))</f>
        <v>45363.499018624971</v>
      </c>
      <c r="P1290" s="19">
        <f>$H1290+(INT(COLUMN(P$1)/2) - 5) * ($A1290-$H1290)/9</f>
        <v>56266.666666666664</v>
      </c>
      <c r="Q1290" s="24">
        <f>MAX(0,O1290*(1+inputs!$B$33)-MAX(0,inputs!$B$31*(P1290-inputs!$B$30)))</f>
        <v>42796.511503904338</v>
      </c>
      <c r="R1290" s="19">
        <f>$H1290+(INT(COLUMN(R$1)/2) - 5) * ($A1290-$H1290)/9</f>
        <v>68355.555555555562</v>
      </c>
      <c r="S1290" s="24">
        <f>MAX(0,Q1290*(1+inputs!$B$33)-MAX(0,inputs!$B$31*(R1290-inputs!$B$30)))</f>
        <v>39103.019176462898</v>
      </c>
      <c r="T1290" s="19">
        <f>$H1290+(INT(COLUMN(T$1)/2) - 5) * ($A1290-$H1290)/9</f>
        <v>80444.444444444438</v>
      </c>
      <c r="U1290" s="24">
        <f>MAX(0,S1290*(1+inputs!$B$33)-MAX(0,inputs!$B$31*(T1290-inputs!$B$30)))</f>
        <v>34266.124464109838</v>
      </c>
      <c r="V1290" s="19">
        <f>$H1290+(INT(COLUMN(V$1)/2) - 5) * ($A1290-$H1290)/9</f>
        <v>92533.333333333328</v>
      </c>
      <c r="W1290" s="24">
        <f>MAX(0,U1290*(1+inputs!$B$33)-MAX(0,inputs!$B$31*(V1290-inputs!$B$30)))</f>
        <v>28268.676331071485</v>
      </c>
      <c r="X1290" s="19">
        <f>$H1290+(INT(COLUMN(X$1)/2) - 5) * ($A1290-$H1290)/9</f>
        <v>104622.22222222222</v>
      </c>
      <c r="Y1290" s="24">
        <f>MAX(0,W1290*(1+inputs!$B$33)-MAX(0,inputs!$B$31*(X1290-inputs!$B$30)))</f>
        <v>21093.266476037556</v>
      </c>
      <c r="Z1290" s="19">
        <f>IF(inputs!$B$27="YES",MAX(0,inputs!$B$31*(X1290-inputs!$B$30)),0)</f>
        <v>0</v>
      </c>
      <c r="AA1290" s="3">
        <f t="shared" si="85"/>
        <v>53182.25</v>
      </c>
      <c r="AB1290" s="1">
        <f t="shared" si="86"/>
        <v>0.42</v>
      </c>
      <c r="AC1290" s="8">
        <f t="shared" si="83"/>
        <v>75617.75</v>
      </c>
    </row>
    <row r="1291" spans="1:29" x14ac:dyDescent="0.2">
      <c r="A1291" s="11">
        <f t="shared" si="84"/>
        <v>128900</v>
      </c>
      <c r="B1291" s="15">
        <f>inputs!$C$3-MAX(0,MIN((calculations!A1291-inputs!$B$8)*0.5,inputs!$C$3))+IF(AND(inputs!$B$23="YES",A1291&lt;=inputs!$B$25),inputs!$B$24,0)</f>
        <v>0</v>
      </c>
      <c r="C1291" s="15">
        <f>MAX(0,MIN(A1291-B1291,inputs!$C$4)*inputs!$B$3)</f>
        <v>7540</v>
      </c>
      <c r="D1291" s="16">
        <f>MAX(0,(MIN(A1291,inputs!$C$5)-(inputs!$C$4+B1291))*inputs!$B$4)</f>
        <v>36480</v>
      </c>
      <c r="E1291" s="16">
        <f>MAX(0, (calculations!A1291-inputs!$C$5)*inputs!$B$5)</f>
        <v>0</v>
      </c>
      <c r="F1291" s="19">
        <f>MAX(0,inputs!$B$13*(MIN(calculations!A1291,inputs!$C$14)-inputs!$C$13))+MAX(0,inputs!$B$14*(calculations!A1291-inputs!$C$14))</f>
        <v>6567.85</v>
      </c>
      <c r="G1291" s="22">
        <f>MAX(MIN((calculations!A1291-inputs!$B$21)/10000,100%),0) * inputs!$B$18</f>
        <v>2636.4</v>
      </c>
      <c r="H1291" s="24">
        <f>MIN(inputs!$B$32,A1291)</f>
        <v>20000</v>
      </c>
      <c r="I1291" s="24">
        <f>inputs!$B$29*(1+inputs!$B$33)-MAX(0,inputs!$B$31*(H1291-inputs!$B$30))</f>
        <v>46486.999999999993</v>
      </c>
      <c r="J1291" s="19">
        <f>$H1291+(INT(COLUMN(J$1)/2) - 5) * ($A1291-$H1291)/9</f>
        <v>20000</v>
      </c>
      <c r="K1291" s="24">
        <f>MAX(0,I1291*(1+inputs!$B$33)-MAX(0,inputs!$B$31*(J1291-inputs!$B$30)))</f>
        <v>47184.304999999986</v>
      </c>
      <c r="L1291" s="19">
        <f>$H1291+(INT(COLUMN(L$1)/2) - 5) * ($A1291-$H1291)/9</f>
        <v>32100</v>
      </c>
      <c r="M1291" s="24">
        <f>MAX(0,K1291*(1+inputs!$B$33)-MAX(0,inputs!$B$31*(L1291-inputs!$B$30)))</f>
        <v>46819.629574999977</v>
      </c>
      <c r="N1291" s="19">
        <f>$H1291+(INT(COLUMN(N$1)/2) - 5) * ($A1291-$H1291)/9</f>
        <v>44200</v>
      </c>
      <c r="O1291" s="24">
        <f>MAX(0,M1291*(1+inputs!$B$33)-MAX(0,inputs!$B$31*(N1291-inputs!$B$30)))</f>
        <v>45360.484018624971</v>
      </c>
      <c r="P1291" s="19">
        <f>$H1291+(INT(COLUMN(P$1)/2) - 5) * ($A1291-$H1291)/9</f>
        <v>56300</v>
      </c>
      <c r="Q1291" s="24">
        <f>MAX(0,O1291*(1+inputs!$B$33)-MAX(0,inputs!$B$31*(P1291-inputs!$B$30)))</f>
        <v>42790.451278904337</v>
      </c>
      <c r="R1291" s="19">
        <f>$H1291+(INT(COLUMN(R$1)/2) - 5) * ($A1291-$H1291)/9</f>
        <v>68400</v>
      </c>
      <c r="S1291" s="24">
        <f>MAX(0,Q1291*(1+inputs!$B$33)-MAX(0,inputs!$B$31*(R1291-inputs!$B$30)))</f>
        <v>39092.868048087897</v>
      </c>
      <c r="T1291" s="19">
        <f>$H1291+(INT(COLUMN(T$1)/2) - 5) * ($A1291-$H1291)/9</f>
        <v>80500</v>
      </c>
      <c r="U1291" s="24">
        <f>MAX(0,S1291*(1+inputs!$B$33)-MAX(0,inputs!$B$31*(T1291-inputs!$B$30)))</f>
        <v>34250.821068809208</v>
      </c>
      <c r="V1291" s="19">
        <f>$H1291+(INT(COLUMN(V$1)/2) - 5) * ($A1291-$H1291)/9</f>
        <v>92600</v>
      </c>
      <c r="W1291" s="24">
        <f>MAX(0,U1291*(1+inputs!$B$33)-MAX(0,inputs!$B$31*(V1291-inputs!$B$30)))</f>
        <v>28247.143384841347</v>
      </c>
      <c r="X1291" s="19">
        <f>$H1291+(INT(COLUMN(X$1)/2) - 5) * ($A1291-$H1291)/9</f>
        <v>104700</v>
      </c>
      <c r="Y1291" s="24">
        <f>MAX(0,W1291*(1+inputs!$B$33)-MAX(0,inputs!$B$31*(X1291-inputs!$B$30)))</f>
        <v>21064.410535613966</v>
      </c>
      <c r="Z1291" s="19">
        <f>IF(inputs!$B$27="YES",MAX(0,inputs!$B$31*(X1291-inputs!$B$30)),0)</f>
        <v>0</v>
      </c>
      <c r="AA1291" s="3">
        <f t="shared" si="85"/>
        <v>53224.25</v>
      </c>
      <c r="AB1291" s="1">
        <f t="shared" si="86"/>
        <v>0.42</v>
      </c>
      <c r="AC1291" s="8">
        <f t="shared" si="83"/>
        <v>75675.75</v>
      </c>
    </row>
    <row r="1292" spans="1:29" x14ac:dyDescent="0.2">
      <c r="A1292" s="11">
        <f t="shared" si="84"/>
        <v>129000</v>
      </c>
      <c r="B1292" s="15">
        <f>inputs!$C$3-MAX(0,MIN((calculations!A1292-inputs!$B$8)*0.5,inputs!$C$3))+IF(AND(inputs!$B$23="YES",A1292&lt;=inputs!$B$25),inputs!$B$24,0)</f>
        <v>0</v>
      </c>
      <c r="C1292" s="15">
        <f>MAX(0,MIN(A1292-B1292,inputs!$C$4)*inputs!$B$3)</f>
        <v>7540</v>
      </c>
      <c r="D1292" s="16">
        <f>MAX(0,(MIN(A1292,inputs!$C$5)-(inputs!$C$4+B1292))*inputs!$B$4)</f>
        <v>36520</v>
      </c>
      <c r="E1292" s="16">
        <f>MAX(0, (calculations!A1292-inputs!$C$5)*inputs!$B$5)</f>
        <v>0</v>
      </c>
      <c r="F1292" s="19">
        <f>MAX(0,inputs!$B$13*(MIN(calculations!A1292,inputs!$C$14)-inputs!$C$13))+MAX(0,inputs!$B$14*(calculations!A1292-inputs!$C$14))</f>
        <v>6569.85</v>
      </c>
      <c r="G1292" s="22">
        <f>MAX(MIN((calculations!A1292-inputs!$B$21)/10000,100%),0) * inputs!$B$18</f>
        <v>2636.4</v>
      </c>
      <c r="H1292" s="24">
        <f>MIN(inputs!$B$32,A1292)</f>
        <v>20000</v>
      </c>
      <c r="I1292" s="24">
        <f>inputs!$B$29*(1+inputs!$B$33)-MAX(0,inputs!$B$31*(H1292-inputs!$B$30))</f>
        <v>46486.999999999993</v>
      </c>
      <c r="J1292" s="19">
        <f>$H1292+(INT(COLUMN(J$1)/2) - 5) * ($A1292-$H1292)/9</f>
        <v>20000</v>
      </c>
      <c r="K1292" s="24">
        <f>MAX(0,I1292*(1+inputs!$B$33)-MAX(0,inputs!$B$31*(J1292-inputs!$B$30)))</f>
        <v>47184.304999999986</v>
      </c>
      <c r="L1292" s="19">
        <f>$H1292+(INT(COLUMN(L$1)/2) - 5) * ($A1292-$H1292)/9</f>
        <v>32111.111111111109</v>
      </c>
      <c r="M1292" s="24">
        <f>MAX(0,K1292*(1+inputs!$B$33)-MAX(0,inputs!$B$31*(L1292-inputs!$B$30)))</f>
        <v>46818.629574999977</v>
      </c>
      <c r="N1292" s="19">
        <f>$H1292+(INT(COLUMN(N$1)/2) - 5) * ($A1292-$H1292)/9</f>
        <v>44222.222222222219</v>
      </c>
      <c r="O1292" s="24">
        <f>MAX(0,M1292*(1+inputs!$B$33)-MAX(0,inputs!$B$31*(N1292-inputs!$B$30)))</f>
        <v>45357.469018624972</v>
      </c>
      <c r="P1292" s="19">
        <f>$H1292+(INT(COLUMN(P$1)/2) - 5) * ($A1292-$H1292)/9</f>
        <v>56333.333333333336</v>
      </c>
      <c r="Q1292" s="24">
        <f>MAX(0,O1292*(1+inputs!$B$33)-MAX(0,inputs!$B$31*(P1292-inputs!$B$30)))</f>
        <v>42784.391053904343</v>
      </c>
      <c r="R1292" s="19">
        <f>$H1292+(INT(COLUMN(R$1)/2) - 5) * ($A1292-$H1292)/9</f>
        <v>68444.444444444438</v>
      </c>
      <c r="S1292" s="24">
        <f>MAX(0,Q1292*(1+inputs!$B$33)-MAX(0,inputs!$B$31*(R1292-inputs!$B$30)))</f>
        <v>39082.716919712904</v>
      </c>
      <c r="T1292" s="19">
        <f>$H1292+(INT(COLUMN(T$1)/2) - 5) * ($A1292-$H1292)/9</f>
        <v>80555.555555555562</v>
      </c>
      <c r="U1292" s="24">
        <f>MAX(0,S1292*(1+inputs!$B$33)-MAX(0,inputs!$B$31*(T1292-inputs!$B$30)))</f>
        <v>34235.517673508592</v>
      </c>
      <c r="V1292" s="19">
        <f>$H1292+(INT(COLUMN(V$1)/2) - 5) * ($A1292-$H1292)/9</f>
        <v>92666.666666666672</v>
      </c>
      <c r="W1292" s="24">
        <f>MAX(0,U1292*(1+inputs!$B$33)-MAX(0,inputs!$B$31*(V1292-inputs!$B$30)))</f>
        <v>28225.610438611213</v>
      </c>
      <c r="X1292" s="19">
        <f>$H1292+(INT(COLUMN(X$1)/2) - 5) * ($A1292-$H1292)/9</f>
        <v>104777.77777777778</v>
      </c>
      <c r="Y1292" s="24">
        <f>MAX(0,W1292*(1+inputs!$B$33)-MAX(0,inputs!$B$31*(X1292-inputs!$B$30)))</f>
        <v>21035.55459519038</v>
      </c>
      <c r="Z1292" s="19">
        <f>IF(inputs!$B$27="YES",MAX(0,inputs!$B$31*(X1292-inputs!$B$30)),0)</f>
        <v>0</v>
      </c>
      <c r="AA1292" s="3">
        <f t="shared" si="85"/>
        <v>53266.25</v>
      </c>
      <c r="AB1292" s="1">
        <f t="shared" si="86"/>
        <v>0.42</v>
      </c>
      <c r="AC1292" s="8">
        <f t="shared" si="83"/>
        <v>75733.75</v>
      </c>
    </row>
    <row r="1293" spans="1:29" x14ac:dyDescent="0.2">
      <c r="A1293" s="11">
        <f t="shared" si="84"/>
        <v>129100</v>
      </c>
      <c r="B1293" s="15">
        <f>inputs!$C$3-MAX(0,MIN((calculations!A1293-inputs!$B$8)*0.5,inputs!$C$3))+IF(AND(inputs!$B$23="YES",A1293&lt;=inputs!$B$25),inputs!$B$24,0)</f>
        <v>0</v>
      </c>
      <c r="C1293" s="15">
        <f>MAX(0,MIN(A1293-B1293,inputs!$C$4)*inputs!$B$3)</f>
        <v>7540</v>
      </c>
      <c r="D1293" s="16">
        <f>MAX(0,(MIN(A1293,inputs!$C$5)-(inputs!$C$4+B1293))*inputs!$B$4)</f>
        <v>36560</v>
      </c>
      <c r="E1293" s="16">
        <f>MAX(0, (calculations!A1293-inputs!$C$5)*inputs!$B$5)</f>
        <v>0</v>
      </c>
      <c r="F1293" s="19">
        <f>MAX(0,inputs!$B$13*(MIN(calculations!A1293,inputs!$C$14)-inputs!$C$13))+MAX(0,inputs!$B$14*(calculations!A1293-inputs!$C$14))</f>
        <v>6571.85</v>
      </c>
      <c r="G1293" s="22">
        <f>MAX(MIN((calculations!A1293-inputs!$B$21)/10000,100%),0) * inputs!$B$18</f>
        <v>2636.4</v>
      </c>
      <c r="H1293" s="24">
        <f>MIN(inputs!$B$32,A1293)</f>
        <v>20000</v>
      </c>
      <c r="I1293" s="24">
        <f>inputs!$B$29*(1+inputs!$B$33)-MAX(0,inputs!$B$31*(H1293-inputs!$B$30))</f>
        <v>46486.999999999993</v>
      </c>
      <c r="J1293" s="19">
        <f>$H1293+(INT(COLUMN(J$1)/2) - 5) * ($A1293-$H1293)/9</f>
        <v>20000</v>
      </c>
      <c r="K1293" s="24">
        <f>MAX(0,I1293*(1+inputs!$B$33)-MAX(0,inputs!$B$31*(J1293-inputs!$B$30)))</f>
        <v>47184.304999999986</v>
      </c>
      <c r="L1293" s="19">
        <f>$H1293+(INT(COLUMN(L$1)/2) - 5) * ($A1293-$H1293)/9</f>
        <v>32122.222222222223</v>
      </c>
      <c r="M1293" s="24">
        <f>MAX(0,K1293*(1+inputs!$B$33)-MAX(0,inputs!$B$31*(L1293-inputs!$B$30)))</f>
        <v>46817.629574999977</v>
      </c>
      <c r="N1293" s="19">
        <f>$H1293+(INT(COLUMN(N$1)/2) - 5) * ($A1293-$H1293)/9</f>
        <v>44244.444444444445</v>
      </c>
      <c r="O1293" s="24">
        <f>MAX(0,M1293*(1+inputs!$B$33)-MAX(0,inputs!$B$31*(N1293-inputs!$B$30)))</f>
        <v>45354.454018624972</v>
      </c>
      <c r="P1293" s="19">
        <f>$H1293+(INT(COLUMN(P$1)/2) - 5) * ($A1293-$H1293)/9</f>
        <v>56366.666666666664</v>
      </c>
      <c r="Q1293" s="24">
        <f>MAX(0,O1293*(1+inputs!$B$33)-MAX(0,inputs!$B$31*(P1293-inputs!$B$30)))</f>
        <v>42778.330828904342</v>
      </c>
      <c r="R1293" s="19">
        <f>$H1293+(INT(COLUMN(R$1)/2) - 5) * ($A1293-$H1293)/9</f>
        <v>68488.888888888891</v>
      </c>
      <c r="S1293" s="24">
        <f>MAX(0,Q1293*(1+inputs!$B$33)-MAX(0,inputs!$B$31*(R1293-inputs!$B$30)))</f>
        <v>39072.565791337904</v>
      </c>
      <c r="T1293" s="19">
        <f>$H1293+(INT(COLUMN(T$1)/2) - 5) * ($A1293-$H1293)/9</f>
        <v>80611.111111111109</v>
      </c>
      <c r="U1293" s="24">
        <f>MAX(0,S1293*(1+inputs!$B$33)-MAX(0,inputs!$B$31*(T1293-inputs!$B$30)))</f>
        <v>34220.214278207968</v>
      </c>
      <c r="V1293" s="19">
        <f>$H1293+(INT(COLUMN(V$1)/2) - 5) * ($A1293-$H1293)/9</f>
        <v>92733.333333333328</v>
      </c>
      <c r="W1293" s="24">
        <f>MAX(0,U1293*(1+inputs!$B$33)-MAX(0,inputs!$B$31*(V1293-inputs!$B$30)))</f>
        <v>28204.077492381086</v>
      </c>
      <c r="X1293" s="19">
        <f>$H1293+(INT(COLUMN(X$1)/2) - 5) * ($A1293-$H1293)/9</f>
        <v>104855.55555555556</v>
      </c>
      <c r="Y1293" s="24">
        <f>MAX(0,W1293*(1+inputs!$B$33)-MAX(0,inputs!$B$31*(X1293-inputs!$B$30)))</f>
        <v>21006.698654766798</v>
      </c>
      <c r="Z1293" s="19">
        <f>IF(inputs!$B$27="YES",MAX(0,inputs!$B$31*(X1293-inputs!$B$30)),0)</f>
        <v>0</v>
      </c>
      <c r="AA1293" s="3">
        <f t="shared" si="85"/>
        <v>53308.25</v>
      </c>
      <c r="AB1293" s="1">
        <f t="shared" si="86"/>
        <v>0.42</v>
      </c>
      <c r="AC1293" s="8">
        <f t="shared" si="83"/>
        <v>75791.75</v>
      </c>
    </row>
    <row r="1294" spans="1:29" x14ac:dyDescent="0.2">
      <c r="A1294" s="11">
        <f t="shared" si="84"/>
        <v>129200</v>
      </c>
      <c r="B1294" s="15">
        <f>inputs!$C$3-MAX(0,MIN((calculations!A1294-inputs!$B$8)*0.5,inputs!$C$3))+IF(AND(inputs!$B$23="YES",A1294&lt;=inputs!$B$25),inputs!$B$24,0)</f>
        <v>0</v>
      </c>
      <c r="C1294" s="15">
        <f>MAX(0,MIN(A1294-B1294,inputs!$C$4)*inputs!$B$3)</f>
        <v>7540</v>
      </c>
      <c r="D1294" s="16">
        <f>MAX(0,(MIN(A1294,inputs!$C$5)-(inputs!$C$4+B1294))*inputs!$B$4)</f>
        <v>36600</v>
      </c>
      <c r="E1294" s="16">
        <f>MAX(0, (calculations!A1294-inputs!$C$5)*inputs!$B$5)</f>
        <v>0</v>
      </c>
      <c r="F1294" s="19">
        <f>MAX(0,inputs!$B$13*(MIN(calculations!A1294,inputs!$C$14)-inputs!$C$13))+MAX(0,inputs!$B$14*(calculations!A1294-inputs!$C$14))</f>
        <v>6573.85</v>
      </c>
      <c r="G1294" s="22">
        <f>MAX(MIN((calculations!A1294-inputs!$B$21)/10000,100%),0) * inputs!$B$18</f>
        <v>2636.4</v>
      </c>
      <c r="H1294" s="24">
        <f>MIN(inputs!$B$32,A1294)</f>
        <v>20000</v>
      </c>
      <c r="I1294" s="24">
        <f>inputs!$B$29*(1+inputs!$B$33)-MAX(0,inputs!$B$31*(H1294-inputs!$B$30))</f>
        <v>46486.999999999993</v>
      </c>
      <c r="J1294" s="19">
        <f>$H1294+(INT(COLUMN(J$1)/2) - 5) * ($A1294-$H1294)/9</f>
        <v>20000</v>
      </c>
      <c r="K1294" s="24">
        <f>MAX(0,I1294*(1+inputs!$B$33)-MAX(0,inputs!$B$31*(J1294-inputs!$B$30)))</f>
        <v>47184.304999999986</v>
      </c>
      <c r="L1294" s="19">
        <f>$H1294+(INT(COLUMN(L$1)/2) - 5) * ($A1294-$H1294)/9</f>
        <v>32133.333333333336</v>
      </c>
      <c r="M1294" s="24">
        <f>MAX(0,K1294*(1+inputs!$B$33)-MAX(0,inputs!$B$31*(L1294-inputs!$B$30)))</f>
        <v>46816.629574999977</v>
      </c>
      <c r="N1294" s="19">
        <f>$H1294+(INT(COLUMN(N$1)/2) - 5) * ($A1294-$H1294)/9</f>
        <v>44266.666666666672</v>
      </c>
      <c r="O1294" s="24">
        <f>MAX(0,M1294*(1+inputs!$B$33)-MAX(0,inputs!$B$31*(N1294-inputs!$B$30)))</f>
        <v>45351.439018624973</v>
      </c>
      <c r="P1294" s="19">
        <f>$H1294+(INT(COLUMN(P$1)/2) - 5) * ($A1294-$H1294)/9</f>
        <v>56400</v>
      </c>
      <c r="Q1294" s="24">
        <f>MAX(0,O1294*(1+inputs!$B$33)-MAX(0,inputs!$B$31*(P1294-inputs!$B$30)))</f>
        <v>42772.270603904341</v>
      </c>
      <c r="R1294" s="19">
        <f>$H1294+(INT(COLUMN(R$1)/2) - 5) * ($A1294-$H1294)/9</f>
        <v>68533.333333333343</v>
      </c>
      <c r="S1294" s="24">
        <f>MAX(0,Q1294*(1+inputs!$B$33)-MAX(0,inputs!$B$31*(R1294-inputs!$B$30)))</f>
        <v>39062.414662962896</v>
      </c>
      <c r="T1294" s="19">
        <f>$H1294+(INT(COLUMN(T$1)/2) - 5) * ($A1294-$H1294)/9</f>
        <v>80666.666666666657</v>
      </c>
      <c r="U1294" s="24">
        <f>MAX(0,S1294*(1+inputs!$B$33)-MAX(0,inputs!$B$31*(T1294-inputs!$B$30)))</f>
        <v>34204.910882907338</v>
      </c>
      <c r="V1294" s="19">
        <f>$H1294+(INT(COLUMN(V$1)/2) - 5) * ($A1294-$H1294)/9</f>
        <v>92800</v>
      </c>
      <c r="W1294" s="24">
        <f>MAX(0,U1294*(1+inputs!$B$33)-MAX(0,inputs!$B$31*(V1294-inputs!$B$30)))</f>
        <v>28182.544546150948</v>
      </c>
      <c r="X1294" s="19">
        <f>$H1294+(INT(COLUMN(X$1)/2) - 5) * ($A1294-$H1294)/9</f>
        <v>104933.33333333333</v>
      </c>
      <c r="Y1294" s="24">
        <f>MAX(0,W1294*(1+inputs!$B$33)-MAX(0,inputs!$B$31*(X1294-inputs!$B$30)))</f>
        <v>20977.842714343209</v>
      </c>
      <c r="Z1294" s="19">
        <f>IF(inputs!$B$27="YES",MAX(0,inputs!$B$31*(X1294-inputs!$B$30)),0)</f>
        <v>0</v>
      </c>
      <c r="AA1294" s="3">
        <f t="shared" si="85"/>
        <v>53350.25</v>
      </c>
      <c r="AB1294" s="1">
        <f t="shared" si="86"/>
        <v>0.42</v>
      </c>
      <c r="AC1294" s="8">
        <f t="shared" si="83"/>
        <v>75849.75</v>
      </c>
    </row>
    <row r="1295" spans="1:29" x14ac:dyDescent="0.2">
      <c r="A1295" s="11">
        <f t="shared" si="84"/>
        <v>129300</v>
      </c>
      <c r="B1295" s="15">
        <f>inputs!$C$3-MAX(0,MIN((calculations!A1295-inputs!$B$8)*0.5,inputs!$C$3))+IF(AND(inputs!$B$23="YES",A1295&lt;=inputs!$B$25),inputs!$B$24,0)</f>
        <v>0</v>
      </c>
      <c r="C1295" s="15">
        <f>MAX(0,MIN(A1295-B1295,inputs!$C$4)*inputs!$B$3)</f>
        <v>7540</v>
      </c>
      <c r="D1295" s="16">
        <f>MAX(0,(MIN(A1295,inputs!$C$5)-(inputs!$C$4+B1295))*inputs!$B$4)</f>
        <v>36640</v>
      </c>
      <c r="E1295" s="16">
        <f>MAX(0, (calculations!A1295-inputs!$C$5)*inputs!$B$5)</f>
        <v>0</v>
      </c>
      <c r="F1295" s="19">
        <f>MAX(0,inputs!$B$13*(MIN(calculations!A1295,inputs!$C$14)-inputs!$C$13))+MAX(0,inputs!$B$14*(calculations!A1295-inputs!$C$14))</f>
        <v>6575.85</v>
      </c>
      <c r="G1295" s="22">
        <f>MAX(MIN((calculations!A1295-inputs!$B$21)/10000,100%),0) * inputs!$B$18</f>
        <v>2636.4</v>
      </c>
      <c r="H1295" s="24">
        <f>MIN(inputs!$B$32,A1295)</f>
        <v>20000</v>
      </c>
      <c r="I1295" s="24">
        <f>inputs!$B$29*(1+inputs!$B$33)-MAX(0,inputs!$B$31*(H1295-inputs!$B$30))</f>
        <v>46486.999999999993</v>
      </c>
      <c r="J1295" s="19">
        <f>$H1295+(INT(COLUMN(J$1)/2) - 5) * ($A1295-$H1295)/9</f>
        <v>20000</v>
      </c>
      <c r="K1295" s="24">
        <f>MAX(0,I1295*(1+inputs!$B$33)-MAX(0,inputs!$B$31*(J1295-inputs!$B$30)))</f>
        <v>47184.304999999986</v>
      </c>
      <c r="L1295" s="19">
        <f>$H1295+(INT(COLUMN(L$1)/2) - 5) * ($A1295-$H1295)/9</f>
        <v>32144.444444444445</v>
      </c>
      <c r="M1295" s="24">
        <f>MAX(0,K1295*(1+inputs!$B$33)-MAX(0,inputs!$B$31*(L1295-inputs!$B$30)))</f>
        <v>46815.629574999977</v>
      </c>
      <c r="N1295" s="19">
        <f>$H1295+(INT(COLUMN(N$1)/2) - 5) * ($A1295-$H1295)/9</f>
        <v>44288.888888888891</v>
      </c>
      <c r="O1295" s="24">
        <f>MAX(0,M1295*(1+inputs!$B$33)-MAX(0,inputs!$B$31*(N1295-inputs!$B$30)))</f>
        <v>45348.424018624974</v>
      </c>
      <c r="P1295" s="19">
        <f>$H1295+(INT(COLUMN(P$1)/2) - 5) * ($A1295-$H1295)/9</f>
        <v>56433.333333333336</v>
      </c>
      <c r="Q1295" s="24">
        <f>MAX(0,O1295*(1+inputs!$B$33)-MAX(0,inputs!$B$31*(P1295-inputs!$B$30)))</f>
        <v>42766.210378904339</v>
      </c>
      <c r="R1295" s="19">
        <f>$H1295+(INT(COLUMN(R$1)/2) - 5) * ($A1295-$H1295)/9</f>
        <v>68577.777777777781</v>
      </c>
      <c r="S1295" s="24">
        <f>MAX(0,Q1295*(1+inputs!$B$33)-MAX(0,inputs!$B$31*(R1295-inputs!$B$30)))</f>
        <v>39052.263534587895</v>
      </c>
      <c r="T1295" s="19">
        <f>$H1295+(INT(COLUMN(T$1)/2) - 5) * ($A1295-$H1295)/9</f>
        <v>80722.222222222219</v>
      </c>
      <c r="U1295" s="24">
        <f>MAX(0,S1295*(1+inputs!$B$33)-MAX(0,inputs!$B$31*(T1295-inputs!$B$30)))</f>
        <v>34189.607487606707</v>
      </c>
      <c r="V1295" s="19">
        <f>$H1295+(INT(COLUMN(V$1)/2) - 5) * ($A1295-$H1295)/9</f>
        <v>92866.666666666672</v>
      </c>
      <c r="W1295" s="24">
        <f>MAX(0,U1295*(1+inputs!$B$33)-MAX(0,inputs!$B$31*(V1295-inputs!$B$30)))</f>
        <v>28161.011599920799</v>
      </c>
      <c r="X1295" s="19">
        <f>$H1295+(INT(COLUMN(X$1)/2) - 5) * ($A1295-$H1295)/9</f>
        <v>105011.11111111111</v>
      </c>
      <c r="Y1295" s="24">
        <f>MAX(0,W1295*(1+inputs!$B$33)-MAX(0,inputs!$B$31*(X1295-inputs!$B$30)))</f>
        <v>20948.986773919609</v>
      </c>
      <c r="Z1295" s="19">
        <f>IF(inputs!$B$27="YES",MAX(0,inputs!$B$31*(X1295-inputs!$B$30)),0)</f>
        <v>0</v>
      </c>
      <c r="AA1295" s="3">
        <f t="shared" si="85"/>
        <v>53392.25</v>
      </c>
      <c r="AB1295" s="1">
        <f t="shared" si="86"/>
        <v>0.42</v>
      </c>
      <c r="AC1295" s="8">
        <f t="shared" si="83"/>
        <v>75907.75</v>
      </c>
    </row>
    <row r="1296" spans="1:29" x14ac:dyDescent="0.2">
      <c r="A1296" s="11">
        <f t="shared" si="84"/>
        <v>129400</v>
      </c>
      <c r="B1296" s="15">
        <f>inputs!$C$3-MAX(0,MIN((calculations!A1296-inputs!$B$8)*0.5,inputs!$C$3))+IF(AND(inputs!$B$23="YES",A1296&lt;=inputs!$B$25),inputs!$B$24,0)</f>
        <v>0</v>
      </c>
      <c r="C1296" s="15">
        <f>MAX(0,MIN(A1296-B1296,inputs!$C$4)*inputs!$B$3)</f>
        <v>7540</v>
      </c>
      <c r="D1296" s="16">
        <f>MAX(0,(MIN(A1296,inputs!$C$5)-(inputs!$C$4+B1296))*inputs!$B$4)</f>
        <v>36680</v>
      </c>
      <c r="E1296" s="16">
        <f>MAX(0, (calculations!A1296-inputs!$C$5)*inputs!$B$5)</f>
        <v>0</v>
      </c>
      <c r="F1296" s="19">
        <f>MAX(0,inputs!$B$13*(MIN(calculations!A1296,inputs!$C$14)-inputs!$C$13))+MAX(0,inputs!$B$14*(calculations!A1296-inputs!$C$14))</f>
        <v>6577.85</v>
      </c>
      <c r="G1296" s="22">
        <f>MAX(MIN((calculations!A1296-inputs!$B$21)/10000,100%),0) * inputs!$B$18</f>
        <v>2636.4</v>
      </c>
      <c r="H1296" s="24">
        <f>MIN(inputs!$B$32,A1296)</f>
        <v>20000</v>
      </c>
      <c r="I1296" s="24">
        <f>inputs!$B$29*(1+inputs!$B$33)-MAX(0,inputs!$B$31*(H1296-inputs!$B$30))</f>
        <v>46486.999999999993</v>
      </c>
      <c r="J1296" s="19">
        <f>$H1296+(INT(COLUMN(J$1)/2) - 5) * ($A1296-$H1296)/9</f>
        <v>20000</v>
      </c>
      <c r="K1296" s="24">
        <f>MAX(0,I1296*(1+inputs!$B$33)-MAX(0,inputs!$B$31*(J1296-inputs!$B$30)))</f>
        <v>47184.304999999986</v>
      </c>
      <c r="L1296" s="19">
        <f>$H1296+(INT(COLUMN(L$1)/2) - 5) * ($A1296-$H1296)/9</f>
        <v>32155.555555555555</v>
      </c>
      <c r="M1296" s="24">
        <f>MAX(0,K1296*(1+inputs!$B$33)-MAX(0,inputs!$B$31*(L1296-inputs!$B$30)))</f>
        <v>46814.629574999977</v>
      </c>
      <c r="N1296" s="19">
        <f>$H1296+(INT(COLUMN(N$1)/2) - 5) * ($A1296-$H1296)/9</f>
        <v>44311.111111111109</v>
      </c>
      <c r="O1296" s="24">
        <f>MAX(0,M1296*(1+inputs!$B$33)-MAX(0,inputs!$B$31*(N1296-inputs!$B$30)))</f>
        <v>45345.409018624967</v>
      </c>
      <c r="P1296" s="19">
        <f>$H1296+(INT(COLUMN(P$1)/2) - 5) * ($A1296-$H1296)/9</f>
        <v>56466.666666666664</v>
      </c>
      <c r="Q1296" s="24">
        <f>MAX(0,O1296*(1+inputs!$B$33)-MAX(0,inputs!$B$31*(P1296-inputs!$B$30)))</f>
        <v>42760.150153904331</v>
      </c>
      <c r="R1296" s="19">
        <f>$H1296+(INT(COLUMN(R$1)/2) - 5) * ($A1296-$H1296)/9</f>
        <v>68622.222222222219</v>
      </c>
      <c r="S1296" s="24">
        <f>MAX(0,Q1296*(1+inputs!$B$33)-MAX(0,inputs!$B$31*(R1296-inputs!$B$30)))</f>
        <v>39042.112406212887</v>
      </c>
      <c r="T1296" s="19">
        <f>$H1296+(INT(COLUMN(T$1)/2) - 5) * ($A1296-$H1296)/9</f>
        <v>80777.777777777781</v>
      </c>
      <c r="U1296" s="24">
        <f>MAX(0,S1296*(1+inputs!$B$33)-MAX(0,inputs!$B$31*(T1296-inputs!$B$30)))</f>
        <v>34174.304092306076</v>
      </c>
      <c r="V1296" s="19">
        <f>$H1296+(INT(COLUMN(V$1)/2) - 5) * ($A1296-$H1296)/9</f>
        <v>92933.333333333328</v>
      </c>
      <c r="W1296" s="24">
        <f>MAX(0,U1296*(1+inputs!$B$33)-MAX(0,inputs!$B$31*(V1296-inputs!$B$30)))</f>
        <v>28139.478653690665</v>
      </c>
      <c r="X1296" s="19">
        <f>$H1296+(INT(COLUMN(X$1)/2) - 5) * ($A1296-$H1296)/9</f>
        <v>105088.88888888889</v>
      </c>
      <c r="Y1296" s="24">
        <f>MAX(0,W1296*(1+inputs!$B$33)-MAX(0,inputs!$B$31*(X1296-inputs!$B$30)))</f>
        <v>20920.130833496023</v>
      </c>
      <c r="Z1296" s="19">
        <f>IF(inputs!$B$27="YES",MAX(0,inputs!$B$31*(X1296-inputs!$B$30)),0)</f>
        <v>0</v>
      </c>
      <c r="AA1296" s="3">
        <f t="shared" si="85"/>
        <v>53434.25</v>
      </c>
      <c r="AB1296" s="1">
        <f t="shared" si="86"/>
        <v>0.42</v>
      </c>
      <c r="AC1296" s="8">
        <f t="shared" si="83"/>
        <v>75965.75</v>
      </c>
    </row>
    <row r="1297" spans="1:29" x14ac:dyDescent="0.2">
      <c r="A1297" s="11">
        <f t="shared" si="84"/>
        <v>129500</v>
      </c>
      <c r="B1297" s="15">
        <f>inputs!$C$3-MAX(0,MIN((calculations!A1297-inputs!$B$8)*0.5,inputs!$C$3))+IF(AND(inputs!$B$23="YES",A1297&lt;=inputs!$B$25),inputs!$B$24,0)</f>
        <v>0</v>
      </c>
      <c r="C1297" s="15">
        <f>MAX(0,MIN(A1297-B1297,inputs!$C$4)*inputs!$B$3)</f>
        <v>7540</v>
      </c>
      <c r="D1297" s="16">
        <f>MAX(0,(MIN(A1297,inputs!$C$5)-(inputs!$C$4+B1297))*inputs!$B$4)</f>
        <v>36720</v>
      </c>
      <c r="E1297" s="16">
        <f>MAX(0, (calculations!A1297-inputs!$C$5)*inputs!$B$5)</f>
        <v>0</v>
      </c>
      <c r="F1297" s="19">
        <f>MAX(0,inputs!$B$13*(MIN(calculations!A1297,inputs!$C$14)-inputs!$C$13))+MAX(0,inputs!$B$14*(calculations!A1297-inputs!$C$14))</f>
        <v>6579.85</v>
      </c>
      <c r="G1297" s="22">
        <f>MAX(MIN((calculations!A1297-inputs!$B$21)/10000,100%),0) * inputs!$B$18</f>
        <v>2636.4</v>
      </c>
      <c r="H1297" s="24">
        <f>MIN(inputs!$B$32,A1297)</f>
        <v>20000</v>
      </c>
      <c r="I1297" s="24">
        <f>inputs!$B$29*(1+inputs!$B$33)-MAX(0,inputs!$B$31*(H1297-inputs!$B$30))</f>
        <v>46486.999999999993</v>
      </c>
      <c r="J1297" s="19">
        <f>$H1297+(INT(COLUMN(J$1)/2) - 5) * ($A1297-$H1297)/9</f>
        <v>20000</v>
      </c>
      <c r="K1297" s="24">
        <f>MAX(0,I1297*(1+inputs!$B$33)-MAX(0,inputs!$B$31*(J1297-inputs!$B$30)))</f>
        <v>47184.304999999986</v>
      </c>
      <c r="L1297" s="19">
        <f>$H1297+(INT(COLUMN(L$1)/2) - 5) * ($A1297-$H1297)/9</f>
        <v>32166.666666666664</v>
      </c>
      <c r="M1297" s="24">
        <f>MAX(0,K1297*(1+inputs!$B$33)-MAX(0,inputs!$B$31*(L1297-inputs!$B$30)))</f>
        <v>46813.629574999977</v>
      </c>
      <c r="N1297" s="19">
        <f>$H1297+(INT(COLUMN(N$1)/2) - 5) * ($A1297-$H1297)/9</f>
        <v>44333.333333333328</v>
      </c>
      <c r="O1297" s="24">
        <f>MAX(0,M1297*(1+inputs!$B$33)-MAX(0,inputs!$B$31*(N1297-inputs!$B$30)))</f>
        <v>45342.394018624967</v>
      </c>
      <c r="P1297" s="19">
        <f>$H1297+(INT(COLUMN(P$1)/2) - 5) * ($A1297-$H1297)/9</f>
        <v>56500</v>
      </c>
      <c r="Q1297" s="24">
        <f>MAX(0,O1297*(1+inputs!$B$33)-MAX(0,inputs!$B$31*(P1297-inputs!$B$30)))</f>
        <v>42754.089928904337</v>
      </c>
      <c r="R1297" s="19">
        <f>$H1297+(INT(COLUMN(R$1)/2) - 5) * ($A1297-$H1297)/9</f>
        <v>68666.666666666657</v>
      </c>
      <c r="S1297" s="24">
        <f>MAX(0,Q1297*(1+inputs!$B$33)-MAX(0,inputs!$B$31*(R1297-inputs!$B$30)))</f>
        <v>39031.961277837894</v>
      </c>
      <c r="T1297" s="19">
        <f>$H1297+(INT(COLUMN(T$1)/2) - 5) * ($A1297-$H1297)/9</f>
        <v>80833.333333333343</v>
      </c>
      <c r="U1297" s="24">
        <f>MAX(0,S1297*(1+inputs!$B$33)-MAX(0,inputs!$B$31*(T1297-inputs!$B$30)))</f>
        <v>34159.000697005453</v>
      </c>
      <c r="V1297" s="19">
        <f>$H1297+(INT(COLUMN(V$1)/2) - 5) * ($A1297-$H1297)/9</f>
        <v>93000</v>
      </c>
      <c r="W1297" s="24">
        <f>MAX(0,U1297*(1+inputs!$B$33)-MAX(0,inputs!$B$31*(V1297-inputs!$B$30)))</f>
        <v>28117.945707460534</v>
      </c>
      <c r="X1297" s="19">
        <f>$H1297+(INT(COLUMN(X$1)/2) - 5) * ($A1297-$H1297)/9</f>
        <v>105166.66666666667</v>
      </c>
      <c r="Y1297" s="24">
        <f>MAX(0,W1297*(1+inputs!$B$33)-MAX(0,inputs!$B$31*(X1297-inputs!$B$30)))</f>
        <v>20891.274893072441</v>
      </c>
      <c r="Z1297" s="19">
        <f>IF(inputs!$B$27="YES",MAX(0,inputs!$B$31*(X1297-inputs!$B$30)),0)</f>
        <v>0</v>
      </c>
      <c r="AA1297" s="3">
        <f t="shared" si="85"/>
        <v>53476.25</v>
      </c>
      <c r="AB1297" s="1">
        <f t="shared" si="86"/>
        <v>0.42</v>
      </c>
      <c r="AC1297" s="8">
        <f t="shared" si="83"/>
        <v>76023.75</v>
      </c>
    </row>
    <row r="1298" spans="1:29" x14ac:dyDescent="0.2">
      <c r="A1298" s="11">
        <f t="shared" si="84"/>
        <v>129600</v>
      </c>
      <c r="B1298" s="15">
        <f>inputs!$C$3-MAX(0,MIN((calculations!A1298-inputs!$B$8)*0.5,inputs!$C$3))+IF(AND(inputs!$B$23="YES",A1298&lt;=inputs!$B$25),inputs!$B$24,0)</f>
        <v>0</v>
      </c>
      <c r="C1298" s="15">
        <f>MAX(0,MIN(A1298-B1298,inputs!$C$4)*inputs!$B$3)</f>
        <v>7540</v>
      </c>
      <c r="D1298" s="16">
        <f>MAX(0,(MIN(A1298,inputs!$C$5)-(inputs!$C$4+B1298))*inputs!$B$4)</f>
        <v>36760</v>
      </c>
      <c r="E1298" s="16">
        <f>MAX(0, (calculations!A1298-inputs!$C$5)*inputs!$B$5)</f>
        <v>0</v>
      </c>
      <c r="F1298" s="19">
        <f>MAX(0,inputs!$B$13*(MIN(calculations!A1298,inputs!$C$14)-inputs!$C$13))+MAX(0,inputs!$B$14*(calculations!A1298-inputs!$C$14))</f>
        <v>6581.85</v>
      </c>
      <c r="G1298" s="22">
        <f>MAX(MIN((calculations!A1298-inputs!$B$21)/10000,100%),0) * inputs!$B$18</f>
        <v>2636.4</v>
      </c>
      <c r="H1298" s="24">
        <f>MIN(inputs!$B$32,A1298)</f>
        <v>20000</v>
      </c>
      <c r="I1298" s="24">
        <f>inputs!$B$29*(1+inputs!$B$33)-MAX(0,inputs!$B$31*(H1298-inputs!$B$30))</f>
        <v>46486.999999999993</v>
      </c>
      <c r="J1298" s="19">
        <f>$H1298+(INT(COLUMN(J$1)/2) - 5) * ($A1298-$H1298)/9</f>
        <v>20000</v>
      </c>
      <c r="K1298" s="24">
        <f>MAX(0,I1298*(1+inputs!$B$33)-MAX(0,inputs!$B$31*(J1298-inputs!$B$30)))</f>
        <v>47184.304999999986</v>
      </c>
      <c r="L1298" s="19">
        <f>$H1298+(INT(COLUMN(L$1)/2) - 5) * ($A1298-$H1298)/9</f>
        <v>32177.777777777777</v>
      </c>
      <c r="M1298" s="24">
        <f>MAX(0,K1298*(1+inputs!$B$33)-MAX(0,inputs!$B$31*(L1298-inputs!$B$30)))</f>
        <v>46812.629574999977</v>
      </c>
      <c r="N1298" s="19">
        <f>$H1298+(INT(COLUMN(N$1)/2) - 5) * ($A1298-$H1298)/9</f>
        <v>44355.555555555555</v>
      </c>
      <c r="O1298" s="24">
        <f>MAX(0,M1298*(1+inputs!$B$33)-MAX(0,inputs!$B$31*(N1298-inputs!$B$30)))</f>
        <v>45339.379018624968</v>
      </c>
      <c r="P1298" s="19">
        <f>$H1298+(INT(COLUMN(P$1)/2) - 5) * ($A1298-$H1298)/9</f>
        <v>56533.333333333336</v>
      </c>
      <c r="Q1298" s="24">
        <f>MAX(0,O1298*(1+inputs!$B$33)-MAX(0,inputs!$B$31*(P1298-inputs!$B$30)))</f>
        <v>42748.029703904336</v>
      </c>
      <c r="R1298" s="19">
        <f>$H1298+(INT(COLUMN(R$1)/2) - 5) * ($A1298-$H1298)/9</f>
        <v>68711.111111111109</v>
      </c>
      <c r="S1298" s="24">
        <f>MAX(0,Q1298*(1+inputs!$B$33)-MAX(0,inputs!$B$31*(R1298-inputs!$B$30)))</f>
        <v>39021.810149462894</v>
      </c>
      <c r="T1298" s="19">
        <f>$H1298+(INT(COLUMN(T$1)/2) - 5) * ($A1298-$H1298)/9</f>
        <v>80888.888888888891</v>
      </c>
      <c r="U1298" s="24">
        <f>MAX(0,S1298*(1+inputs!$B$33)-MAX(0,inputs!$B$31*(T1298-inputs!$B$30)))</f>
        <v>34143.697301704829</v>
      </c>
      <c r="V1298" s="19">
        <f>$H1298+(INT(COLUMN(V$1)/2) - 5) * ($A1298-$H1298)/9</f>
        <v>93066.666666666672</v>
      </c>
      <c r="W1298" s="24">
        <f>MAX(0,U1298*(1+inputs!$B$33)-MAX(0,inputs!$B$31*(V1298-inputs!$B$30)))</f>
        <v>28096.412761230393</v>
      </c>
      <c r="X1298" s="19">
        <f>$H1298+(INT(COLUMN(X$1)/2) - 5) * ($A1298-$H1298)/9</f>
        <v>105244.44444444444</v>
      </c>
      <c r="Y1298" s="24">
        <f>MAX(0,W1298*(1+inputs!$B$33)-MAX(0,inputs!$B$31*(X1298-inputs!$B$30)))</f>
        <v>20862.418952648848</v>
      </c>
      <c r="Z1298" s="19">
        <f>IF(inputs!$B$27="YES",MAX(0,inputs!$B$31*(X1298-inputs!$B$30)),0)</f>
        <v>0</v>
      </c>
      <c r="AA1298" s="3">
        <f t="shared" si="85"/>
        <v>53518.25</v>
      </c>
      <c r="AB1298" s="1">
        <f t="shared" si="86"/>
        <v>0.42</v>
      </c>
      <c r="AC1298" s="8">
        <f t="shared" si="83"/>
        <v>76081.75</v>
      </c>
    </row>
    <row r="1299" spans="1:29" x14ac:dyDescent="0.2">
      <c r="A1299" s="11">
        <f t="shared" si="84"/>
        <v>129700</v>
      </c>
      <c r="B1299" s="15">
        <f>inputs!$C$3-MAX(0,MIN((calculations!A1299-inputs!$B$8)*0.5,inputs!$C$3))+IF(AND(inputs!$B$23="YES",A1299&lt;=inputs!$B$25),inputs!$B$24,0)</f>
        <v>0</v>
      </c>
      <c r="C1299" s="15">
        <f>MAX(0,MIN(A1299-B1299,inputs!$C$4)*inputs!$B$3)</f>
        <v>7540</v>
      </c>
      <c r="D1299" s="16">
        <f>MAX(0,(MIN(A1299,inputs!$C$5)-(inputs!$C$4+B1299))*inputs!$B$4)</f>
        <v>36800</v>
      </c>
      <c r="E1299" s="16">
        <f>MAX(0, (calculations!A1299-inputs!$C$5)*inputs!$B$5)</f>
        <v>0</v>
      </c>
      <c r="F1299" s="19">
        <f>MAX(0,inputs!$B$13*(MIN(calculations!A1299,inputs!$C$14)-inputs!$C$13))+MAX(0,inputs!$B$14*(calculations!A1299-inputs!$C$14))</f>
        <v>6583.85</v>
      </c>
      <c r="G1299" s="22">
        <f>MAX(MIN((calculations!A1299-inputs!$B$21)/10000,100%),0) * inputs!$B$18</f>
        <v>2636.4</v>
      </c>
      <c r="H1299" s="24">
        <f>MIN(inputs!$B$32,A1299)</f>
        <v>20000</v>
      </c>
      <c r="I1299" s="24">
        <f>inputs!$B$29*(1+inputs!$B$33)-MAX(0,inputs!$B$31*(H1299-inputs!$B$30))</f>
        <v>46486.999999999993</v>
      </c>
      <c r="J1299" s="19">
        <f>$H1299+(INT(COLUMN(J$1)/2) - 5) * ($A1299-$H1299)/9</f>
        <v>20000</v>
      </c>
      <c r="K1299" s="24">
        <f>MAX(0,I1299*(1+inputs!$B$33)-MAX(0,inputs!$B$31*(J1299-inputs!$B$30)))</f>
        <v>47184.304999999986</v>
      </c>
      <c r="L1299" s="19">
        <f>$H1299+(INT(COLUMN(L$1)/2) - 5) * ($A1299-$H1299)/9</f>
        <v>32188.888888888891</v>
      </c>
      <c r="M1299" s="24">
        <f>MAX(0,K1299*(1+inputs!$B$33)-MAX(0,inputs!$B$31*(L1299-inputs!$B$30)))</f>
        <v>46811.629574999977</v>
      </c>
      <c r="N1299" s="19">
        <f>$H1299+(INT(COLUMN(N$1)/2) - 5) * ($A1299-$H1299)/9</f>
        <v>44377.777777777781</v>
      </c>
      <c r="O1299" s="24">
        <f>MAX(0,M1299*(1+inputs!$B$33)-MAX(0,inputs!$B$31*(N1299-inputs!$B$30)))</f>
        <v>45336.364018624969</v>
      </c>
      <c r="P1299" s="19">
        <f>$H1299+(INT(COLUMN(P$1)/2) - 5) * ($A1299-$H1299)/9</f>
        <v>56566.666666666664</v>
      </c>
      <c r="Q1299" s="24">
        <f>MAX(0,O1299*(1+inputs!$B$33)-MAX(0,inputs!$B$31*(P1299-inputs!$B$30)))</f>
        <v>42741.969478904335</v>
      </c>
      <c r="R1299" s="19">
        <f>$H1299+(INT(COLUMN(R$1)/2) - 5) * ($A1299-$H1299)/9</f>
        <v>68755.555555555562</v>
      </c>
      <c r="S1299" s="24">
        <f>MAX(0,Q1299*(1+inputs!$B$33)-MAX(0,inputs!$B$31*(R1299-inputs!$B$30)))</f>
        <v>39011.659021087893</v>
      </c>
      <c r="T1299" s="19">
        <f>$H1299+(INT(COLUMN(T$1)/2) - 5) * ($A1299-$H1299)/9</f>
        <v>80944.444444444438</v>
      </c>
      <c r="U1299" s="24">
        <f>MAX(0,S1299*(1+inputs!$B$33)-MAX(0,inputs!$B$31*(T1299-inputs!$B$30)))</f>
        <v>34128.393906404206</v>
      </c>
      <c r="V1299" s="19">
        <f>$H1299+(INT(COLUMN(V$1)/2) - 5) * ($A1299-$H1299)/9</f>
        <v>93133.333333333328</v>
      </c>
      <c r="W1299" s="24">
        <f>MAX(0,U1299*(1+inputs!$B$33)-MAX(0,inputs!$B$31*(V1299-inputs!$B$30)))</f>
        <v>28074.879815000266</v>
      </c>
      <c r="X1299" s="19">
        <f>$H1299+(INT(COLUMN(X$1)/2) - 5) * ($A1299-$H1299)/9</f>
        <v>105322.22222222222</v>
      </c>
      <c r="Y1299" s="24">
        <f>MAX(0,W1299*(1+inputs!$B$33)-MAX(0,inputs!$B$31*(X1299-inputs!$B$30)))</f>
        <v>20833.56301222527</v>
      </c>
      <c r="Z1299" s="19">
        <f>IF(inputs!$B$27="YES",MAX(0,inputs!$B$31*(X1299-inputs!$B$30)),0)</f>
        <v>0</v>
      </c>
      <c r="AA1299" s="3">
        <f t="shared" si="85"/>
        <v>53560.25</v>
      </c>
      <c r="AB1299" s="1">
        <f t="shared" si="86"/>
        <v>0.42</v>
      </c>
      <c r="AC1299" s="8">
        <f t="shared" si="83"/>
        <v>76139.75</v>
      </c>
    </row>
    <row r="1300" spans="1:29" x14ac:dyDescent="0.2">
      <c r="A1300" s="11">
        <f t="shared" si="84"/>
        <v>129800</v>
      </c>
      <c r="B1300" s="15">
        <f>inputs!$C$3-MAX(0,MIN((calculations!A1300-inputs!$B$8)*0.5,inputs!$C$3))+IF(AND(inputs!$B$23="YES",A1300&lt;=inputs!$B$25),inputs!$B$24,0)</f>
        <v>0</v>
      </c>
      <c r="C1300" s="15">
        <f>MAX(0,MIN(A1300-B1300,inputs!$C$4)*inputs!$B$3)</f>
        <v>7540</v>
      </c>
      <c r="D1300" s="16">
        <f>MAX(0,(MIN(A1300,inputs!$C$5)-(inputs!$C$4+B1300))*inputs!$B$4)</f>
        <v>36840</v>
      </c>
      <c r="E1300" s="16">
        <f>MAX(0, (calculations!A1300-inputs!$C$5)*inputs!$B$5)</f>
        <v>0</v>
      </c>
      <c r="F1300" s="19">
        <f>MAX(0,inputs!$B$13*(MIN(calculations!A1300,inputs!$C$14)-inputs!$C$13))+MAX(0,inputs!$B$14*(calculations!A1300-inputs!$C$14))</f>
        <v>6585.85</v>
      </c>
      <c r="G1300" s="22">
        <f>MAX(MIN((calculations!A1300-inputs!$B$21)/10000,100%),0) * inputs!$B$18</f>
        <v>2636.4</v>
      </c>
      <c r="H1300" s="24">
        <f>MIN(inputs!$B$32,A1300)</f>
        <v>20000</v>
      </c>
      <c r="I1300" s="24">
        <f>inputs!$B$29*(1+inputs!$B$33)-MAX(0,inputs!$B$31*(H1300-inputs!$B$30))</f>
        <v>46486.999999999993</v>
      </c>
      <c r="J1300" s="19">
        <f>$H1300+(INT(COLUMN(J$1)/2) - 5) * ($A1300-$H1300)/9</f>
        <v>20000</v>
      </c>
      <c r="K1300" s="24">
        <f>MAX(0,I1300*(1+inputs!$B$33)-MAX(0,inputs!$B$31*(J1300-inputs!$B$30)))</f>
        <v>47184.304999999986</v>
      </c>
      <c r="L1300" s="19">
        <f>$H1300+(INT(COLUMN(L$1)/2) - 5) * ($A1300-$H1300)/9</f>
        <v>32200</v>
      </c>
      <c r="M1300" s="24">
        <f>MAX(0,K1300*(1+inputs!$B$33)-MAX(0,inputs!$B$31*(L1300-inputs!$B$30)))</f>
        <v>46810.629574999977</v>
      </c>
      <c r="N1300" s="19">
        <f>$H1300+(INT(COLUMN(N$1)/2) - 5) * ($A1300-$H1300)/9</f>
        <v>44400</v>
      </c>
      <c r="O1300" s="24">
        <f>MAX(0,M1300*(1+inputs!$B$33)-MAX(0,inputs!$B$31*(N1300-inputs!$B$30)))</f>
        <v>45333.349018624969</v>
      </c>
      <c r="P1300" s="19">
        <f>$H1300+(INT(COLUMN(P$1)/2) - 5) * ($A1300-$H1300)/9</f>
        <v>56600</v>
      </c>
      <c r="Q1300" s="24">
        <f>MAX(0,O1300*(1+inputs!$B$33)-MAX(0,inputs!$B$31*(P1300-inputs!$B$30)))</f>
        <v>42735.909253904334</v>
      </c>
      <c r="R1300" s="19">
        <f>$H1300+(INT(COLUMN(R$1)/2) - 5) * ($A1300-$H1300)/9</f>
        <v>68800</v>
      </c>
      <c r="S1300" s="24">
        <f>MAX(0,Q1300*(1+inputs!$B$33)-MAX(0,inputs!$B$31*(R1300-inputs!$B$30)))</f>
        <v>39001.507892712892</v>
      </c>
      <c r="T1300" s="19">
        <f>$H1300+(INT(COLUMN(T$1)/2) - 5) * ($A1300-$H1300)/9</f>
        <v>81000</v>
      </c>
      <c r="U1300" s="24">
        <f>MAX(0,S1300*(1+inputs!$B$33)-MAX(0,inputs!$B$31*(T1300-inputs!$B$30)))</f>
        <v>34113.090511103583</v>
      </c>
      <c r="V1300" s="19">
        <f>$H1300+(INT(COLUMN(V$1)/2) - 5) * ($A1300-$H1300)/9</f>
        <v>93200</v>
      </c>
      <c r="W1300" s="24">
        <f>MAX(0,U1300*(1+inputs!$B$33)-MAX(0,inputs!$B$31*(V1300-inputs!$B$30)))</f>
        <v>28053.346868770135</v>
      </c>
      <c r="X1300" s="19">
        <f>$H1300+(INT(COLUMN(X$1)/2) - 5) * ($A1300-$H1300)/9</f>
        <v>105400</v>
      </c>
      <c r="Y1300" s="24">
        <f>MAX(0,W1300*(1+inputs!$B$33)-MAX(0,inputs!$B$31*(X1300-inputs!$B$30)))</f>
        <v>20804.707071801688</v>
      </c>
      <c r="Z1300" s="19">
        <f>IF(inputs!$B$27="YES",MAX(0,inputs!$B$31*(X1300-inputs!$B$30)),0)</f>
        <v>0</v>
      </c>
      <c r="AA1300" s="3">
        <f t="shared" si="85"/>
        <v>53602.25</v>
      </c>
      <c r="AB1300" s="1">
        <f t="shared" si="86"/>
        <v>0.42</v>
      </c>
      <c r="AC1300" s="8">
        <f t="shared" si="83"/>
        <v>76197.75</v>
      </c>
    </row>
    <row r="1301" spans="1:29" x14ac:dyDescent="0.2">
      <c r="A1301" s="11">
        <f t="shared" si="84"/>
        <v>129900</v>
      </c>
      <c r="B1301" s="15">
        <f>inputs!$C$3-MAX(0,MIN((calculations!A1301-inputs!$B$8)*0.5,inputs!$C$3))+IF(AND(inputs!$B$23="YES",A1301&lt;=inputs!$B$25),inputs!$B$24,0)</f>
        <v>0</v>
      </c>
      <c r="C1301" s="15">
        <f>MAX(0,MIN(A1301-B1301,inputs!$C$4)*inputs!$B$3)</f>
        <v>7540</v>
      </c>
      <c r="D1301" s="16">
        <f>MAX(0,(MIN(A1301,inputs!$C$5)-(inputs!$C$4+B1301))*inputs!$B$4)</f>
        <v>36880</v>
      </c>
      <c r="E1301" s="16">
        <f>MAX(0, (calculations!A1301-inputs!$C$5)*inputs!$B$5)</f>
        <v>0</v>
      </c>
      <c r="F1301" s="19">
        <f>MAX(0,inputs!$B$13*(MIN(calculations!A1301,inputs!$C$14)-inputs!$C$13))+MAX(0,inputs!$B$14*(calculations!A1301-inputs!$C$14))</f>
        <v>6587.85</v>
      </c>
      <c r="G1301" s="22">
        <f>MAX(MIN((calculations!A1301-inputs!$B$21)/10000,100%),0) * inputs!$B$18</f>
        <v>2636.4</v>
      </c>
      <c r="H1301" s="24">
        <f>MIN(inputs!$B$32,A1301)</f>
        <v>20000</v>
      </c>
      <c r="I1301" s="24">
        <f>inputs!$B$29*(1+inputs!$B$33)-MAX(0,inputs!$B$31*(H1301-inputs!$B$30))</f>
        <v>46486.999999999993</v>
      </c>
      <c r="J1301" s="19">
        <f>$H1301+(INT(COLUMN(J$1)/2) - 5) * ($A1301-$H1301)/9</f>
        <v>20000</v>
      </c>
      <c r="K1301" s="24">
        <f>MAX(0,I1301*(1+inputs!$B$33)-MAX(0,inputs!$B$31*(J1301-inputs!$B$30)))</f>
        <v>47184.304999999986</v>
      </c>
      <c r="L1301" s="19">
        <f>$H1301+(INT(COLUMN(L$1)/2) - 5) * ($A1301-$H1301)/9</f>
        <v>32211.111111111109</v>
      </c>
      <c r="M1301" s="24">
        <f>MAX(0,K1301*(1+inputs!$B$33)-MAX(0,inputs!$B$31*(L1301-inputs!$B$30)))</f>
        <v>46809.629574999977</v>
      </c>
      <c r="N1301" s="19">
        <f>$H1301+(INT(COLUMN(N$1)/2) - 5) * ($A1301-$H1301)/9</f>
        <v>44422.222222222219</v>
      </c>
      <c r="O1301" s="24">
        <f>MAX(0,M1301*(1+inputs!$B$33)-MAX(0,inputs!$B$31*(N1301-inputs!$B$30)))</f>
        <v>45330.33401862497</v>
      </c>
      <c r="P1301" s="19">
        <f>$H1301+(INT(COLUMN(P$1)/2) - 5) * ($A1301-$H1301)/9</f>
        <v>56633.333333333336</v>
      </c>
      <c r="Q1301" s="24">
        <f>MAX(0,O1301*(1+inputs!$B$33)-MAX(0,inputs!$B$31*(P1301-inputs!$B$30)))</f>
        <v>42729.84902890434</v>
      </c>
      <c r="R1301" s="19">
        <f>$H1301+(INT(COLUMN(R$1)/2) - 5) * ($A1301-$H1301)/9</f>
        <v>68844.444444444438</v>
      </c>
      <c r="S1301" s="24">
        <f>MAX(0,Q1301*(1+inputs!$B$33)-MAX(0,inputs!$B$31*(R1301-inputs!$B$30)))</f>
        <v>38991.356764337899</v>
      </c>
      <c r="T1301" s="19">
        <f>$H1301+(INT(COLUMN(T$1)/2) - 5) * ($A1301-$H1301)/9</f>
        <v>81055.555555555562</v>
      </c>
      <c r="U1301" s="24">
        <f>MAX(0,S1301*(1+inputs!$B$33)-MAX(0,inputs!$B$31*(T1301-inputs!$B$30)))</f>
        <v>34097.787115802959</v>
      </c>
      <c r="V1301" s="19">
        <f>$H1301+(INT(COLUMN(V$1)/2) - 5) * ($A1301-$H1301)/9</f>
        <v>93266.666666666672</v>
      </c>
      <c r="W1301" s="24">
        <f>MAX(0,U1301*(1+inputs!$B$33)-MAX(0,inputs!$B$31*(V1301-inputs!$B$30)))</f>
        <v>28031.813922540001</v>
      </c>
      <c r="X1301" s="19">
        <f>$H1301+(INT(COLUMN(X$1)/2) - 5) * ($A1301-$H1301)/9</f>
        <v>105477.77777777778</v>
      </c>
      <c r="Y1301" s="24">
        <f>MAX(0,W1301*(1+inputs!$B$33)-MAX(0,inputs!$B$31*(X1301-inputs!$B$30)))</f>
        <v>20775.851131378098</v>
      </c>
      <c r="Z1301" s="19">
        <f>IF(inputs!$B$27="YES",MAX(0,inputs!$B$31*(X1301-inputs!$B$30)),0)</f>
        <v>0</v>
      </c>
      <c r="AA1301" s="3">
        <f t="shared" si="85"/>
        <v>53644.25</v>
      </c>
      <c r="AB1301" s="1">
        <f t="shared" si="86"/>
        <v>0.42</v>
      </c>
      <c r="AC1301" s="8">
        <f t="shared" si="83"/>
        <v>76255.75</v>
      </c>
    </row>
    <row r="1302" spans="1:29" x14ac:dyDescent="0.2">
      <c r="A1302" s="11">
        <f t="shared" si="84"/>
        <v>130000</v>
      </c>
      <c r="B1302" s="15">
        <f>inputs!$C$3-MAX(0,MIN((calculations!A1302-inputs!$B$8)*0.5,inputs!$C$3))+IF(AND(inputs!$B$23="YES",A1302&lt;=inputs!$B$25),inputs!$B$24,0)</f>
        <v>0</v>
      </c>
      <c r="C1302" s="15">
        <f>MAX(0,MIN(A1302-B1302,inputs!$C$4)*inputs!$B$3)</f>
        <v>7540</v>
      </c>
      <c r="D1302" s="16">
        <f>MAX(0,(MIN(A1302,inputs!$C$5)-(inputs!$C$4+B1302))*inputs!$B$4)</f>
        <v>36920</v>
      </c>
      <c r="E1302" s="16">
        <f>MAX(0, (calculations!A1302-inputs!$C$5)*inputs!$B$5)</f>
        <v>0</v>
      </c>
      <c r="F1302" s="19">
        <f>MAX(0,inputs!$B$13*(MIN(calculations!A1302,inputs!$C$14)-inputs!$C$13))+MAX(0,inputs!$B$14*(calculations!A1302-inputs!$C$14))</f>
        <v>6589.85</v>
      </c>
      <c r="G1302" s="22">
        <f>MAX(MIN((calculations!A1302-inputs!$B$21)/10000,100%),0) * inputs!$B$18</f>
        <v>2636.4</v>
      </c>
      <c r="H1302" s="24">
        <f>MIN(inputs!$B$32,A1302)</f>
        <v>20000</v>
      </c>
      <c r="I1302" s="24">
        <f>inputs!$B$29*(1+inputs!$B$33)-MAX(0,inputs!$B$31*(H1302-inputs!$B$30))</f>
        <v>46486.999999999993</v>
      </c>
      <c r="J1302" s="19">
        <f>$H1302+(INT(COLUMN(J$1)/2) - 5) * ($A1302-$H1302)/9</f>
        <v>20000</v>
      </c>
      <c r="K1302" s="24">
        <f>MAX(0,I1302*(1+inputs!$B$33)-MAX(0,inputs!$B$31*(J1302-inputs!$B$30)))</f>
        <v>47184.304999999986</v>
      </c>
      <c r="L1302" s="19">
        <f>$H1302+(INT(COLUMN(L$1)/2) - 5) * ($A1302-$H1302)/9</f>
        <v>32222.222222222223</v>
      </c>
      <c r="M1302" s="24">
        <f>MAX(0,K1302*(1+inputs!$B$33)-MAX(0,inputs!$B$31*(L1302-inputs!$B$30)))</f>
        <v>46808.629574999977</v>
      </c>
      <c r="N1302" s="19">
        <f>$H1302+(INT(COLUMN(N$1)/2) - 5) * ($A1302-$H1302)/9</f>
        <v>44444.444444444445</v>
      </c>
      <c r="O1302" s="24">
        <f>MAX(0,M1302*(1+inputs!$B$33)-MAX(0,inputs!$B$31*(N1302-inputs!$B$30)))</f>
        <v>45327.31901862497</v>
      </c>
      <c r="P1302" s="19">
        <f>$H1302+(INT(COLUMN(P$1)/2) - 5) * ($A1302-$H1302)/9</f>
        <v>56666.666666666664</v>
      </c>
      <c r="Q1302" s="24">
        <f>MAX(0,O1302*(1+inputs!$B$33)-MAX(0,inputs!$B$31*(P1302-inputs!$B$30)))</f>
        <v>42723.788803904339</v>
      </c>
      <c r="R1302" s="19">
        <f>$H1302+(INT(COLUMN(R$1)/2) - 5) * ($A1302-$H1302)/9</f>
        <v>68888.888888888891</v>
      </c>
      <c r="S1302" s="24">
        <f>MAX(0,Q1302*(1+inputs!$B$33)-MAX(0,inputs!$B$31*(R1302-inputs!$B$30)))</f>
        <v>38981.205635962899</v>
      </c>
      <c r="T1302" s="19">
        <f>$H1302+(INT(COLUMN(T$1)/2) - 5) * ($A1302-$H1302)/9</f>
        <v>81111.111111111109</v>
      </c>
      <c r="U1302" s="24">
        <f>MAX(0,S1302*(1+inputs!$B$33)-MAX(0,inputs!$B$31*(T1302-inputs!$B$30)))</f>
        <v>34082.483720502336</v>
      </c>
      <c r="V1302" s="19">
        <f>$H1302+(INT(COLUMN(V$1)/2) - 5) * ($A1302-$H1302)/9</f>
        <v>93333.333333333328</v>
      </c>
      <c r="W1302" s="24">
        <f>MAX(0,U1302*(1+inputs!$B$33)-MAX(0,inputs!$B$31*(V1302-inputs!$B$30)))</f>
        <v>28010.280976309867</v>
      </c>
      <c r="X1302" s="19">
        <f>$H1302+(INT(COLUMN(X$1)/2) - 5) * ($A1302-$H1302)/9</f>
        <v>105555.55555555556</v>
      </c>
      <c r="Y1302" s="24">
        <f>MAX(0,W1302*(1+inputs!$B$33)-MAX(0,inputs!$B$31*(X1302-inputs!$B$30)))</f>
        <v>20746.995190954513</v>
      </c>
      <c r="Z1302" s="19">
        <f>IF(inputs!$B$27="YES",MAX(0,inputs!$B$31*(X1302-inputs!$B$30)),0)</f>
        <v>0</v>
      </c>
      <c r="AA1302" s="3">
        <f t="shared" si="85"/>
        <v>53686.25</v>
      </c>
      <c r="AB1302" s="1">
        <f t="shared" si="86"/>
        <v>0.42</v>
      </c>
      <c r="AC1302" s="8">
        <f t="shared" si="83"/>
        <v>76313.75</v>
      </c>
    </row>
    <row r="1303" spans="1:29" x14ac:dyDescent="0.2">
      <c r="A1303" s="11">
        <f t="shared" si="84"/>
        <v>130100</v>
      </c>
      <c r="B1303" s="15">
        <f>inputs!$C$3-MAX(0,MIN((calculations!A1303-inputs!$B$8)*0.5,inputs!$C$3))+IF(AND(inputs!$B$23="YES",A1303&lt;=inputs!$B$25),inputs!$B$24,0)</f>
        <v>0</v>
      </c>
      <c r="C1303" s="15">
        <f>MAX(0,MIN(A1303-B1303,inputs!$C$4)*inputs!$B$3)</f>
        <v>7540</v>
      </c>
      <c r="D1303" s="16">
        <f>MAX(0,(MIN(A1303,inputs!$C$5)-(inputs!$C$4+B1303))*inputs!$B$4)</f>
        <v>36960</v>
      </c>
      <c r="E1303" s="16">
        <f>MAX(0, (calculations!A1303-inputs!$C$5)*inputs!$B$5)</f>
        <v>0</v>
      </c>
      <c r="F1303" s="19">
        <f>MAX(0,inputs!$B$13*(MIN(calculations!A1303,inputs!$C$14)-inputs!$C$13))+MAX(0,inputs!$B$14*(calculations!A1303-inputs!$C$14))</f>
        <v>6591.85</v>
      </c>
      <c r="G1303" s="22">
        <f>MAX(MIN((calculations!A1303-inputs!$B$21)/10000,100%),0) * inputs!$B$18</f>
        <v>2636.4</v>
      </c>
      <c r="H1303" s="24">
        <f>MIN(inputs!$B$32,A1303)</f>
        <v>20000</v>
      </c>
      <c r="I1303" s="24">
        <f>inputs!$B$29*(1+inputs!$B$33)-MAX(0,inputs!$B$31*(H1303-inputs!$B$30))</f>
        <v>46486.999999999993</v>
      </c>
      <c r="J1303" s="19">
        <f>$H1303+(INT(COLUMN(J$1)/2) - 5) * ($A1303-$H1303)/9</f>
        <v>20000</v>
      </c>
      <c r="K1303" s="24">
        <f>MAX(0,I1303*(1+inputs!$B$33)-MAX(0,inputs!$B$31*(J1303-inputs!$B$30)))</f>
        <v>47184.304999999986</v>
      </c>
      <c r="L1303" s="19">
        <f>$H1303+(INT(COLUMN(L$1)/2) - 5) * ($A1303-$H1303)/9</f>
        <v>32233.333333333336</v>
      </c>
      <c r="M1303" s="24">
        <f>MAX(0,K1303*(1+inputs!$B$33)-MAX(0,inputs!$B$31*(L1303-inputs!$B$30)))</f>
        <v>46807.629574999977</v>
      </c>
      <c r="N1303" s="19">
        <f>$H1303+(INT(COLUMN(N$1)/2) - 5) * ($A1303-$H1303)/9</f>
        <v>44466.666666666672</v>
      </c>
      <c r="O1303" s="24">
        <f>MAX(0,M1303*(1+inputs!$B$33)-MAX(0,inputs!$B$31*(N1303-inputs!$B$30)))</f>
        <v>45324.304018624971</v>
      </c>
      <c r="P1303" s="19">
        <f>$H1303+(INT(COLUMN(P$1)/2) - 5) * ($A1303-$H1303)/9</f>
        <v>56700</v>
      </c>
      <c r="Q1303" s="24">
        <f>MAX(0,O1303*(1+inputs!$B$33)-MAX(0,inputs!$B$31*(P1303-inputs!$B$30)))</f>
        <v>42717.728578904338</v>
      </c>
      <c r="R1303" s="19">
        <f>$H1303+(INT(COLUMN(R$1)/2) - 5) * ($A1303-$H1303)/9</f>
        <v>68933.333333333343</v>
      </c>
      <c r="S1303" s="24">
        <f>MAX(0,Q1303*(1+inputs!$B$33)-MAX(0,inputs!$B$31*(R1303-inputs!$B$30)))</f>
        <v>38971.054507587898</v>
      </c>
      <c r="T1303" s="19">
        <f>$H1303+(INT(COLUMN(T$1)/2) - 5) * ($A1303-$H1303)/9</f>
        <v>81166.666666666657</v>
      </c>
      <c r="U1303" s="24">
        <f>MAX(0,S1303*(1+inputs!$B$33)-MAX(0,inputs!$B$31*(T1303-inputs!$B$30)))</f>
        <v>34067.180325201713</v>
      </c>
      <c r="V1303" s="19">
        <f>$H1303+(INT(COLUMN(V$1)/2) - 5) * ($A1303-$H1303)/9</f>
        <v>93400</v>
      </c>
      <c r="W1303" s="24">
        <f>MAX(0,U1303*(1+inputs!$B$33)-MAX(0,inputs!$B$31*(V1303-inputs!$B$30)))</f>
        <v>27988.748030079736</v>
      </c>
      <c r="X1303" s="19">
        <f>$H1303+(INT(COLUMN(X$1)/2) - 5) * ($A1303-$H1303)/9</f>
        <v>105633.33333333333</v>
      </c>
      <c r="Y1303" s="24">
        <f>MAX(0,W1303*(1+inputs!$B$33)-MAX(0,inputs!$B$31*(X1303-inputs!$B$30)))</f>
        <v>20718.13925053093</v>
      </c>
      <c r="Z1303" s="19">
        <f>IF(inputs!$B$27="YES",MAX(0,inputs!$B$31*(X1303-inputs!$B$30)),0)</f>
        <v>0</v>
      </c>
      <c r="AA1303" s="3">
        <f t="shared" si="85"/>
        <v>53728.25</v>
      </c>
      <c r="AB1303" s="1">
        <f t="shared" si="86"/>
        <v>0.42</v>
      </c>
      <c r="AC1303" s="8">
        <f t="shared" si="83"/>
        <v>76371.75</v>
      </c>
    </row>
    <row r="1304" spans="1:29" x14ac:dyDescent="0.2">
      <c r="A1304" s="11">
        <f t="shared" si="84"/>
        <v>130200</v>
      </c>
      <c r="B1304" s="15">
        <f>inputs!$C$3-MAX(0,MIN((calculations!A1304-inputs!$B$8)*0.5,inputs!$C$3))+IF(AND(inputs!$B$23="YES",A1304&lt;=inputs!$B$25),inputs!$B$24,0)</f>
        <v>0</v>
      </c>
      <c r="C1304" s="15">
        <f>MAX(0,MIN(A1304-B1304,inputs!$C$4)*inputs!$B$3)</f>
        <v>7540</v>
      </c>
      <c r="D1304" s="16">
        <f>MAX(0,(MIN(A1304,inputs!$C$5)-(inputs!$C$4+B1304))*inputs!$B$4)</f>
        <v>37000</v>
      </c>
      <c r="E1304" s="16">
        <f>MAX(0, (calculations!A1304-inputs!$C$5)*inputs!$B$5)</f>
        <v>0</v>
      </c>
      <c r="F1304" s="19">
        <f>MAX(0,inputs!$B$13*(MIN(calculations!A1304,inputs!$C$14)-inputs!$C$13))+MAX(0,inputs!$B$14*(calculations!A1304-inputs!$C$14))</f>
        <v>6593.85</v>
      </c>
      <c r="G1304" s="22">
        <f>MAX(MIN((calculations!A1304-inputs!$B$21)/10000,100%),0) * inputs!$B$18</f>
        <v>2636.4</v>
      </c>
      <c r="H1304" s="24">
        <f>MIN(inputs!$B$32,A1304)</f>
        <v>20000</v>
      </c>
      <c r="I1304" s="24">
        <f>inputs!$B$29*(1+inputs!$B$33)-MAX(0,inputs!$B$31*(H1304-inputs!$B$30))</f>
        <v>46486.999999999993</v>
      </c>
      <c r="J1304" s="19">
        <f>$H1304+(INT(COLUMN(J$1)/2) - 5) * ($A1304-$H1304)/9</f>
        <v>20000</v>
      </c>
      <c r="K1304" s="24">
        <f>MAX(0,I1304*(1+inputs!$B$33)-MAX(0,inputs!$B$31*(J1304-inputs!$B$30)))</f>
        <v>47184.304999999986</v>
      </c>
      <c r="L1304" s="19">
        <f>$H1304+(INT(COLUMN(L$1)/2) - 5) * ($A1304-$H1304)/9</f>
        <v>32244.444444444445</v>
      </c>
      <c r="M1304" s="24">
        <f>MAX(0,K1304*(1+inputs!$B$33)-MAX(0,inputs!$B$31*(L1304-inputs!$B$30)))</f>
        <v>46806.629574999977</v>
      </c>
      <c r="N1304" s="19">
        <f>$H1304+(INT(COLUMN(N$1)/2) - 5) * ($A1304-$H1304)/9</f>
        <v>44488.888888888891</v>
      </c>
      <c r="O1304" s="24">
        <f>MAX(0,M1304*(1+inputs!$B$33)-MAX(0,inputs!$B$31*(N1304-inputs!$B$30)))</f>
        <v>45321.289018624972</v>
      </c>
      <c r="P1304" s="19">
        <f>$H1304+(INT(COLUMN(P$1)/2) - 5) * ($A1304-$H1304)/9</f>
        <v>56733.333333333336</v>
      </c>
      <c r="Q1304" s="24">
        <f>MAX(0,O1304*(1+inputs!$B$33)-MAX(0,inputs!$B$31*(P1304-inputs!$B$30)))</f>
        <v>42711.668353904337</v>
      </c>
      <c r="R1304" s="19">
        <f>$H1304+(INT(COLUMN(R$1)/2) - 5) * ($A1304-$H1304)/9</f>
        <v>68977.777777777781</v>
      </c>
      <c r="S1304" s="24">
        <f>MAX(0,Q1304*(1+inputs!$B$33)-MAX(0,inputs!$B$31*(R1304-inputs!$B$30)))</f>
        <v>38960.903379212898</v>
      </c>
      <c r="T1304" s="19">
        <f>$H1304+(INT(COLUMN(T$1)/2) - 5) * ($A1304-$H1304)/9</f>
        <v>81222.222222222219</v>
      </c>
      <c r="U1304" s="24">
        <f>MAX(0,S1304*(1+inputs!$B$33)-MAX(0,inputs!$B$31*(T1304-inputs!$B$30)))</f>
        <v>34051.876929901082</v>
      </c>
      <c r="V1304" s="19">
        <f>$H1304+(INT(COLUMN(V$1)/2) - 5) * ($A1304-$H1304)/9</f>
        <v>93466.666666666672</v>
      </c>
      <c r="W1304" s="24">
        <f>MAX(0,U1304*(1+inputs!$B$33)-MAX(0,inputs!$B$31*(V1304-inputs!$B$30)))</f>
        <v>27967.215083849595</v>
      </c>
      <c r="X1304" s="19">
        <f>$H1304+(INT(COLUMN(X$1)/2) - 5) * ($A1304-$H1304)/9</f>
        <v>105711.11111111111</v>
      </c>
      <c r="Y1304" s="24">
        <f>MAX(0,W1304*(1+inputs!$B$33)-MAX(0,inputs!$B$31*(X1304-inputs!$B$30)))</f>
        <v>20689.283310107337</v>
      </c>
      <c r="Z1304" s="19">
        <f>IF(inputs!$B$27="YES",MAX(0,inputs!$B$31*(X1304-inputs!$B$30)),0)</f>
        <v>0</v>
      </c>
      <c r="AA1304" s="3">
        <f t="shared" si="85"/>
        <v>53770.25</v>
      </c>
      <c r="AB1304" s="1">
        <f t="shared" si="86"/>
        <v>0.42</v>
      </c>
      <c r="AC1304" s="8">
        <f t="shared" si="83"/>
        <v>76429.75</v>
      </c>
    </row>
    <row r="1305" spans="1:29" x14ac:dyDescent="0.2">
      <c r="A1305" s="11">
        <f t="shared" si="84"/>
        <v>130300</v>
      </c>
      <c r="B1305" s="15">
        <f>inputs!$C$3-MAX(0,MIN((calculations!A1305-inputs!$B$8)*0.5,inputs!$C$3))+IF(AND(inputs!$B$23="YES",A1305&lt;=inputs!$B$25),inputs!$B$24,0)</f>
        <v>0</v>
      </c>
      <c r="C1305" s="15">
        <f>MAX(0,MIN(A1305-B1305,inputs!$C$4)*inputs!$B$3)</f>
        <v>7540</v>
      </c>
      <c r="D1305" s="16">
        <f>MAX(0,(MIN(A1305,inputs!$C$5)-(inputs!$C$4+B1305))*inputs!$B$4)</f>
        <v>37040</v>
      </c>
      <c r="E1305" s="16">
        <f>MAX(0, (calculations!A1305-inputs!$C$5)*inputs!$B$5)</f>
        <v>0</v>
      </c>
      <c r="F1305" s="19">
        <f>MAX(0,inputs!$B$13*(MIN(calculations!A1305,inputs!$C$14)-inputs!$C$13))+MAX(0,inputs!$B$14*(calculations!A1305-inputs!$C$14))</f>
        <v>6595.85</v>
      </c>
      <c r="G1305" s="22">
        <f>MAX(MIN((calculations!A1305-inputs!$B$21)/10000,100%),0) * inputs!$B$18</f>
        <v>2636.4</v>
      </c>
      <c r="H1305" s="24">
        <f>MIN(inputs!$B$32,A1305)</f>
        <v>20000</v>
      </c>
      <c r="I1305" s="24">
        <f>inputs!$B$29*(1+inputs!$B$33)-MAX(0,inputs!$B$31*(H1305-inputs!$B$30))</f>
        <v>46486.999999999993</v>
      </c>
      <c r="J1305" s="19">
        <f>$H1305+(INT(COLUMN(J$1)/2) - 5) * ($A1305-$H1305)/9</f>
        <v>20000</v>
      </c>
      <c r="K1305" s="24">
        <f>MAX(0,I1305*(1+inputs!$B$33)-MAX(0,inputs!$B$31*(J1305-inputs!$B$30)))</f>
        <v>47184.304999999986</v>
      </c>
      <c r="L1305" s="19">
        <f>$H1305+(INT(COLUMN(L$1)/2) - 5) * ($A1305-$H1305)/9</f>
        <v>32255.555555555555</v>
      </c>
      <c r="M1305" s="24">
        <f>MAX(0,K1305*(1+inputs!$B$33)-MAX(0,inputs!$B$31*(L1305-inputs!$B$30)))</f>
        <v>46805.629574999977</v>
      </c>
      <c r="N1305" s="19">
        <f>$H1305+(INT(COLUMN(N$1)/2) - 5) * ($A1305-$H1305)/9</f>
        <v>44511.111111111109</v>
      </c>
      <c r="O1305" s="24">
        <f>MAX(0,M1305*(1+inputs!$B$33)-MAX(0,inputs!$B$31*(N1305-inputs!$B$30)))</f>
        <v>45318.274018624972</v>
      </c>
      <c r="P1305" s="19">
        <f>$H1305+(INT(COLUMN(P$1)/2) - 5) * ($A1305-$H1305)/9</f>
        <v>56766.666666666664</v>
      </c>
      <c r="Q1305" s="24">
        <f>MAX(0,O1305*(1+inputs!$B$33)-MAX(0,inputs!$B$31*(P1305-inputs!$B$30)))</f>
        <v>42705.608128904343</v>
      </c>
      <c r="R1305" s="19">
        <f>$H1305+(INT(COLUMN(R$1)/2) - 5) * ($A1305-$H1305)/9</f>
        <v>69022.222222222219</v>
      </c>
      <c r="S1305" s="24">
        <f>MAX(0,Q1305*(1+inputs!$B$33)-MAX(0,inputs!$B$31*(R1305-inputs!$B$30)))</f>
        <v>38950.752250837904</v>
      </c>
      <c r="T1305" s="19">
        <f>$H1305+(INT(COLUMN(T$1)/2) - 5) * ($A1305-$H1305)/9</f>
        <v>81277.777777777781</v>
      </c>
      <c r="U1305" s="24">
        <f>MAX(0,S1305*(1+inputs!$B$33)-MAX(0,inputs!$B$31*(T1305-inputs!$B$30)))</f>
        <v>34036.573534600466</v>
      </c>
      <c r="V1305" s="19">
        <f>$H1305+(INT(COLUMN(V$1)/2) - 5) * ($A1305-$H1305)/9</f>
        <v>93533.333333333328</v>
      </c>
      <c r="W1305" s="24">
        <f>MAX(0,U1305*(1+inputs!$B$33)-MAX(0,inputs!$B$31*(V1305-inputs!$B$30)))</f>
        <v>27945.682137619468</v>
      </c>
      <c r="X1305" s="19">
        <f>$H1305+(INT(COLUMN(X$1)/2) - 5) * ($A1305-$H1305)/9</f>
        <v>105788.88888888889</v>
      </c>
      <c r="Y1305" s="24">
        <f>MAX(0,W1305*(1+inputs!$B$33)-MAX(0,inputs!$B$31*(X1305-inputs!$B$30)))</f>
        <v>20660.427369683759</v>
      </c>
      <c r="Z1305" s="19">
        <f>IF(inputs!$B$27="YES",MAX(0,inputs!$B$31*(X1305-inputs!$B$30)),0)</f>
        <v>0</v>
      </c>
      <c r="AA1305" s="3">
        <f t="shared" si="85"/>
        <v>53812.25</v>
      </c>
      <c r="AB1305" s="1">
        <f t="shared" si="86"/>
        <v>0.42</v>
      </c>
      <c r="AC1305" s="8">
        <f t="shared" si="83"/>
        <v>76487.75</v>
      </c>
    </row>
    <row r="1306" spans="1:29" x14ac:dyDescent="0.2">
      <c r="A1306" s="11">
        <f t="shared" si="84"/>
        <v>130400</v>
      </c>
      <c r="B1306" s="15">
        <f>inputs!$C$3-MAX(0,MIN((calculations!A1306-inputs!$B$8)*0.5,inputs!$C$3))+IF(AND(inputs!$B$23="YES",A1306&lt;=inputs!$B$25),inputs!$B$24,0)</f>
        <v>0</v>
      </c>
      <c r="C1306" s="15">
        <f>MAX(0,MIN(A1306-B1306,inputs!$C$4)*inputs!$B$3)</f>
        <v>7540</v>
      </c>
      <c r="D1306" s="16">
        <f>MAX(0,(MIN(A1306,inputs!$C$5)-(inputs!$C$4+B1306))*inputs!$B$4)</f>
        <v>37080</v>
      </c>
      <c r="E1306" s="16">
        <f>MAX(0, (calculations!A1306-inputs!$C$5)*inputs!$B$5)</f>
        <v>0</v>
      </c>
      <c r="F1306" s="19">
        <f>MAX(0,inputs!$B$13*(MIN(calculations!A1306,inputs!$C$14)-inputs!$C$13))+MAX(0,inputs!$B$14*(calculations!A1306-inputs!$C$14))</f>
        <v>6597.85</v>
      </c>
      <c r="G1306" s="22">
        <f>MAX(MIN((calculations!A1306-inputs!$B$21)/10000,100%),0) * inputs!$B$18</f>
        <v>2636.4</v>
      </c>
      <c r="H1306" s="24">
        <f>MIN(inputs!$B$32,A1306)</f>
        <v>20000</v>
      </c>
      <c r="I1306" s="24">
        <f>inputs!$B$29*(1+inputs!$B$33)-MAX(0,inputs!$B$31*(H1306-inputs!$B$30))</f>
        <v>46486.999999999993</v>
      </c>
      <c r="J1306" s="19">
        <f>$H1306+(INT(COLUMN(J$1)/2) - 5) * ($A1306-$H1306)/9</f>
        <v>20000</v>
      </c>
      <c r="K1306" s="24">
        <f>MAX(0,I1306*(1+inputs!$B$33)-MAX(0,inputs!$B$31*(J1306-inputs!$B$30)))</f>
        <v>47184.304999999986</v>
      </c>
      <c r="L1306" s="19">
        <f>$H1306+(INT(COLUMN(L$1)/2) - 5) * ($A1306-$H1306)/9</f>
        <v>32266.666666666664</v>
      </c>
      <c r="M1306" s="24">
        <f>MAX(0,K1306*(1+inputs!$B$33)-MAX(0,inputs!$B$31*(L1306-inputs!$B$30)))</f>
        <v>46804.629574999977</v>
      </c>
      <c r="N1306" s="19">
        <f>$H1306+(INT(COLUMN(N$1)/2) - 5) * ($A1306-$H1306)/9</f>
        <v>44533.333333333328</v>
      </c>
      <c r="O1306" s="24">
        <f>MAX(0,M1306*(1+inputs!$B$33)-MAX(0,inputs!$B$31*(N1306-inputs!$B$30)))</f>
        <v>45315.259018624973</v>
      </c>
      <c r="P1306" s="19">
        <f>$H1306+(INT(COLUMN(P$1)/2) - 5) * ($A1306-$H1306)/9</f>
        <v>56800</v>
      </c>
      <c r="Q1306" s="24">
        <f>MAX(0,O1306*(1+inputs!$B$33)-MAX(0,inputs!$B$31*(P1306-inputs!$B$30)))</f>
        <v>42699.547903904342</v>
      </c>
      <c r="R1306" s="19">
        <f>$H1306+(INT(COLUMN(R$1)/2) - 5) * ($A1306-$H1306)/9</f>
        <v>69066.666666666657</v>
      </c>
      <c r="S1306" s="24">
        <f>MAX(0,Q1306*(1+inputs!$B$33)-MAX(0,inputs!$B$31*(R1306-inputs!$B$30)))</f>
        <v>38940.601122462904</v>
      </c>
      <c r="T1306" s="19">
        <f>$H1306+(INT(COLUMN(T$1)/2) - 5) * ($A1306-$H1306)/9</f>
        <v>81333.333333333343</v>
      </c>
      <c r="U1306" s="24">
        <f>MAX(0,S1306*(1+inputs!$B$33)-MAX(0,inputs!$B$31*(T1306-inputs!$B$30)))</f>
        <v>34021.270139299842</v>
      </c>
      <c r="V1306" s="19">
        <f>$H1306+(INT(COLUMN(V$1)/2) - 5) * ($A1306-$H1306)/9</f>
        <v>93600</v>
      </c>
      <c r="W1306" s="24">
        <f>MAX(0,U1306*(1+inputs!$B$33)-MAX(0,inputs!$B$31*(V1306-inputs!$B$30)))</f>
        <v>27924.149191389337</v>
      </c>
      <c r="X1306" s="19">
        <f>$H1306+(INT(COLUMN(X$1)/2) - 5) * ($A1306-$H1306)/9</f>
        <v>105866.66666666667</v>
      </c>
      <c r="Y1306" s="24">
        <f>MAX(0,W1306*(1+inputs!$B$33)-MAX(0,inputs!$B$31*(X1306-inputs!$B$30)))</f>
        <v>20631.571429260177</v>
      </c>
      <c r="Z1306" s="19">
        <f>IF(inputs!$B$27="YES",MAX(0,inputs!$B$31*(X1306-inputs!$B$30)),0)</f>
        <v>0</v>
      </c>
      <c r="AA1306" s="3">
        <f t="shared" si="85"/>
        <v>53854.25</v>
      </c>
      <c r="AB1306" s="1">
        <f t="shared" si="86"/>
        <v>0.42</v>
      </c>
      <c r="AC1306" s="8">
        <f t="shared" si="83"/>
        <v>76545.75</v>
      </c>
    </row>
    <row r="1307" spans="1:29" x14ac:dyDescent="0.2">
      <c r="A1307" s="11">
        <f t="shared" si="84"/>
        <v>130500</v>
      </c>
      <c r="B1307" s="15">
        <f>inputs!$C$3-MAX(0,MIN((calculations!A1307-inputs!$B$8)*0.5,inputs!$C$3))+IF(AND(inputs!$B$23="YES",A1307&lt;=inputs!$B$25),inputs!$B$24,0)</f>
        <v>0</v>
      </c>
      <c r="C1307" s="15">
        <f>MAX(0,MIN(A1307-B1307,inputs!$C$4)*inputs!$B$3)</f>
        <v>7540</v>
      </c>
      <c r="D1307" s="16">
        <f>MAX(0,(MIN(A1307,inputs!$C$5)-(inputs!$C$4+B1307))*inputs!$B$4)</f>
        <v>37120</v>
      </c>
      <c r="E1307" s="16">
        <f>MAX(0, (calculations!A1307-inputs!$C$5)*inputs!$B$5)</f>
        <v>0</v>
      </c>
      <c r="F1307" s="19">
        <f>MAX(0,inputs!$B$13*(MIN(calculations!A1307,inputs!$C$14)-inputs!$C$13))+MAX(0,inputs!$B$14*(calculations!A1307-inputs!$C$14))</f>
        <v>6599.85</v>
      </c>
      <c r="G1307" s="22">
        <f>MAX(MIN((calculations!A1307-inputs!$B$21)/10000,100%),0) * inputs!$B$18</f>
        <v>2636.4</v>
      </c>
      <c r="H1307" s="24">
        <f>MIN(inputs!$B$32,A1307)</f>
        <v>20000</v>
      </c>
      <c r="I1307" s="24">
        <f>inputs!$B$29*(1+inputs!$B$33)-MAX(0,inputs!$B$31*(H1307-inputs!$B$30))</f>
        <v>46486.999999999993</v>
      </c>
      <c r="J1307" s="19">
        <f>$H1307+(INT(COLUMN(J$1)/2) - 5) * ($A1307-$H1307)/9</f>
        <v>20000</v>
      </c>
      <c r="K1307" s="24">
        <f>MAX(0,I1307*(1+inputs!$B$33)-MAX(0,inputs!$B$31*(J1307-inputs!$B$30)))</f>
        <v>47184.304999999986</v>
      </c>
      <c r="L1307" s="19">
        <f>$H1307+(INT(COLUMN(L$1)/2) - 5) * ($A1307-$H1307)/9</f>
        <v>32277.777777777777</v>
      </c>
      <c r="M1307" s="24">
        <f>MAX(0,K1307*(1+inputs!$B$33)-MAX(0,inputs!$B$31*(L1307-inputs!$B$30)))</f>
        <v>46803.629574999977</v>
      </c>
      <c r="N1307" s="19">
        <f>$H1307+(INT(COLUMN(N$1)/2) - 5) * ($A1307-$H1307)/9</f>
        <v>44555.555555555555</v>
      </c>
      <c r="O1307" s="24">
        <f>MAX(0,M1307*(1+inputs!$B$33)-MAX(0,inputs!$B$31*(N1307-inputs!$B$30)))</f>
        <v>45312.244018624973</v>
      </c>
      <c r="P1307" s="19">
        <f>$H1307+(INT(COLUMN(P$1)/2) - 5) * ($A1307-$H1307)/9</f>
        <v>56833.333333333336</v>
      </c>
      <c r="Q1307" s="24">
        <f>MAX(0,O1307*(1+inputs!$B$33)-MAX(0,inputs!$B$31*(P1307-inputs!$B$30)))</f>
        <v>42693.487678904341</v>
      </c>
      <c r="R1307" s="19">
        <f>$H1307+(INT(COLUMN(R$1)/2) - 5) * ($A1307-$H1307)/9</f>
        <v>69111.111111111109</v>
      </c>
      <c r="S1307" s="24">
        <f>MAX(0,Q1307*(1+inputs!$B$33)-MAX(0,inputs!$B$31*(R1307-inputs!$B$30)))</f>
        <v>38930.449994087903</v>
      </c>
      <c r="T1307" s="19">
        <f>$H1307+(INT(COLUMN(T$1)/2) - 5) * ($A1307-$H1307)/9</f>
        <v>81388.888888888891</v>
      </c>
      <c r="U1307" s="24">
        <f>MAX(0,S1307*(1+inputs!$B$33)-MAX(0,inputs!$B$31*(T1307-inputs!$B$30)))</f>
        <v>34005.966743999219</v>
      </c>
      <c r="V1307" s="19">
        <f>$H1307+(INT(COLUMN(V$1)/2) - 5) * ($A1307-$H1307)/9</f>
        <v>93666.666666666672</v>
      </c>
      <c r="W1307" s="24">
        <f>MAX(0,U1307*(1+inputs!$B$33)-MAX(0,inputs!$B$31*(V1307-inputs!$B$30)))</f>
        <v>27902.616245159203</v>
      </c>
      <c r="X1307" s="19">
        <f>$H1307+(INT(COLUMN(X$1)/2) - 5) * ($A1307-$H1307)/9</f>
        <v>105944.44444444444</v>
      </c>
      <c r="Y1307" s="24">
        <f>MAX(0,W1307*(1+inputs!$B$33)-MAX(0,inputs!$B$31*(X1307-inputs!$B$30)))</f>
        <v>20602.715488836588</v>
      </c>
      <c r="Z1307" s="19">
        <f>IF(inputs!$B$27="YES",MAX(0,inputs!$B$31*(X1307-inputs!$B$30)),0)</f>
        <v>0</v>
      </c>
      <c r="AA1307" s="3">
        <f t="shared" si="85"/>
        <v>53896.25</v>
      </c>
      <c r="AB1307" s="1">
        <f t="shared" si="86"/>
        <v>0.42</v>
      </c>
      <c r="AC1307" s="8">
        <f t="shared" si="83"/>
        <v>76603.75</v>
      </c>
    </row>
    <row r="1308" spans="1:29" x14ac:dyDescent="0.2">
      <c r="A1308" s="11">
        <f t="shared" si="84"/>
        <v>130600</v>
      </c>
      <c r="B1308" s="15">
        <f>inputs!$C$3-MAX(0,MIN((calculations!A1308-inputs!$B$8)*0.5,inputs!$C$3))+IF(AND(inputs!$B$23="YES",A1308&lt;=inputs!$B$25),inputs!$B$24,0)</f>
        <v>0</v>
      </c>
      <c r="C1308" s="15">
        <f>MAX(0,MIN(A1308-B1308,inputs!$C$4)*inputs!$B$3)</f>
        <v>7540</v>
      </c>
      <c r="D1308" s="16">
        <f>MAX(0,(MIN(A1308,inputs!$C$5)-(inputs!$C$4+B1308))*inputs!$B$4)</f>
        <v>37160</v>
      </c>
      <c r="E1308" s="16">
        <f>MAX(0, (calculations!A1308-inputs!$C$5)*inputs!$B$5)</f>
        <v>0</v>
      </c>
      <c r="F1308" s="19">
        <f>MAX(0,inputs!$B$13*(MIN(calculations!A1308,inputs!$C$14)-inputs!$C$13))+MAX(0,inputs!$B$14*(calculations!A1308-inputs!$C$14))</f>
        <v>6601.85</v>
      </c>
      <c r="G1308" s="22">
        <f>MAX(MIN((calculations!A1308-inputs!$B$21)/10000,100%),0) * inputs!$B$18</f>
        <v>2636.4</v>
      </c>
      <c r="H1308" s="24">
        <f>MIN(inputs!$B$32,A1308)</f>
        <v>20000</v>
      </c>
      <c r="I1308" s="24">
        <f>inputs!$B$29*(1+inputs!$B$33)-MAX(0,inputs!$B$31*(H1308-inputs!$B$30))</f>
        <v>46486.999999999993</v>
      </c>
      <c r="J1308" s="19">
        <f>$H1308+(INT(COLUMN(J$1)/2) - 5) * ($A1308-$H1308)/9</f>
        <v>20000</v>
      </c>
      <c r="K1308" s="24">
        <f>MAX(0,I1308*(1+inputs!$B$33)-MAX(0,inputs!$B$31*(J1308-inputs!$B$30)))</f>
        <v>47184.304999999986</v>
      </c>
      <c r="L1308" s="19">
        <f>$H1308+(INT(COLUMN(L$1)/2) - 5) * ($A1308-$H1308)/9</f>
        <v>32288.888888888891</v>
      </c>
      <c r="M1308" s="24">
        <f>MAX(0,K1308*(1+inputs!$B$33)-MAX(0,inputs!$B$31*(L1308-inputs!$B$30)))</f>
        <v>46802.629574999977</v>
      </c>
      <c r="N1308" s="19">
        <f>$H1308+(INT(COLUMN(N$1)/2) - 5) * ($A1308-$H1308)/9</f>
        <v>44577.777777777781</v>
      </c>
      <c r="O1308" s="24">
        <f>MAX(0,M1308*(1+inputs!$B$33)-MAX(0,inputs!$B$31*(N1308-inputs!$B$30)))</f>
        <v>45309.229018624967</v>
      </c>
      <c r="P1308" s="19">
        <f>$H1308+(INT(COLUMN(P$1)/2) - 5) * ($A1308-$H1308)/9</f>
        <v>56866.666666666664</v>
      </c>
      <c r="Q1308" s="24">
        <f>MAX(0,O1308*(1+inputs!$B$33)-MAX(0,inputs!$B$31*(P1308-inputs!$B$30)))</f>
        <v>42687.427453904333</v>
      </c>
      <c r="R1308" s="19">
        <f>$H1308+(INT(COLUMN(R$1)/2) - 5) * ($A1308-$H1308)/9</f>
        <v>69155.555555555562</v>
      </c>
      <c r="S1308" s="24">
        <f>MAX(0,Q1308*(1+inputs!$B$33)-MAX(0,inputs!$B$31*(R1308-inputs!$B$30)))</f>
        <v>38920.298865712888</v>
      </c>
      <c r="T1308" s="19">
        <f>$H1308+(INT(COLUMN(T$1)/2) - 5) * ($A1308-$H1308)/9</f>
        <v>81444.444444444438</v>
      </c>
      <c r="U1308" s="24">
        <f>MAX(0,S1308*(1+inputs!$B$33)-MAX(0,inputs!$B$31*(T1308-inputs!$B$30)))</f>
        <v>33990.663348698574</v>
      </c>
      <c r="V1308" s="19">
        <f>$H1308+(INT(COLUMN(V$1)/2) - 5) * ($A1308-$H1308)/9</f>
        <v>93733.333333333328</v>
      </c>
      <c r="W1308" s="24">
        <f>MAX(0,U1308*(1+inputs!$B$33)-MAX(0,inputs!$B$31*(V1308-inputs!$B$30)))</f>
        <v>27881.083298929054</v>
      </c>
      <c r="X1308" s="19">
        <f>$H1308+(INT(COLUMN(X$1)/2) - 5) * ($A1308-$H1308)/9</f>
        <v>106022.22222222222</v>
      </c>
      <c r="Y1308" s="24">
        <f>MAX(0,W1308*(1+inputs!$B$33)-MAX(0,inputs!$B$31*(X1308-inputs!$B$30)))</f>
        <v>20573.859548412987</v>
      </c>
      <c r="Z1308" s="19">
        <f>IF(inputs!$B$27="YES",MAX(0,inputs!$B$31*(X1308-inputs!$B$30)),0)</f>
        <v>0</v>
      </c>
      <c r="AA1308" s="3">
        <f t="shared" si="85"/>
        <v>53938.25</v>
      </c>
      <c r="AB1308" s="1">
        <f t="shared" si="86"/>
        <v>0.42</v>
      </c>
      <c r="AC1308" s="8">
        <f t="shared" si="83"/>
        <v>76661.75</v>
      </c>
    </row>
    <row r="1309" spans="1:29" x14ac:dyDescent="0.2">
      <c r="A1309" s="11">
        <f t="shared" si="84"/>
        <v>130700</v>
      </c>
      <c r="B1309" s="15">
        <f>inputs!$C$3-MAX(0,MIN((calculations!A1309-inputs!$B$8)*0.5,inputs!$C$3))+IF(AND(inputs!$B$23="YES",A1309&lt;=inputs!$B$25),inputs!$B$24,0)</f>
        <v>0</v>
      </c>
      <c r="C1309" s="15">
        <f>MAX(0,MIN(A1309-B1309,inputs!$C$4)*inputs!$B$3)</f>
        <v>7540</v>
      </c>
      <c r="D1309" s="16">
        <f>MAX(0,(MIN(A1309,inputs!$C$5)-(inputs!$C$4+B1309))*inputs!$B$4)</f>
        <v>37200</v>
      </c>
      <c r="E1309" s="16">
        <f>MAX(0, (calculations!A1309-inputs!$C$5)*inputs!$B$5)</f>
        <v>0</v>
      </c>
      <c r="F1309" s="19">
        <f>MAX(0,inputs!$B$13*(MIN(calculations!A1309,inputs!$C$14)-inputs!$C$13))+MAX(0,inputs!$B$14*(calculations!A1309-inputs!$C$14))</f>
        <v>6603.85</v>
      </c>
      <c r="G1309" s="22">
        <f>MAX(MIN((calculations!A1309-inputs!$B$21)/10000,100%),0) * inputs!$B$18</f>
        <v>2636.4</v>
      </c>
      <c r="H1309" s="24">
        <f>MIN(inputs!$B$32,A1309)</f>
        <v>20000</v>
      </c>
      <c r="I1309" s="24">
        <f>inputs!$B$29*(1+inputs!$B$33)-MAX(0,inputs!$B$31*(H1309-inputs!$B$30))</f>
        <v>46486.999999999993</v>
      </c>
      <c r="J1309" s="19">
        <f>$H1309+(INT(COLUMN(J$1)/2) - 5) * ($A1309-$H1309)/9</f>
        <v>20000</v>
      </c>
      <c r="K1309" s="24">
        <f>MAX(0,I1309*(1+inputs!$B$33)-MAX(0,inputs!$B$31*(J1309-inputs!$B$30)))</f>
        <v>47184.304999999986</v>
      </c>
      <c r="L1309" s="19">
        <f>$H1309+(INT(COLUMN(L$1)/2) - 5) * ($A1309-$H1309)/9</f>
        <v>32300</v>
      </c>
      <c r="M1309" s="24">
        <f>MAX(0,K1309*(1+inputs!$B$33)-MAX(0,inputs!$B$31*(L1309-inputs!$B$30)))</f>
        <v>46801.629574999977</v>
      </c>
      <c r="N1309" s="19">
        <f>$H1309+(INT(COLUMN(N$1)/2) - 5) * ($A1309-$H1309)/9</f>
        <v>44600</v>
      </c>
      <c r="O1309" s="24">
        <f>MAX(0,M1309*(1+inputs!$B$33)-MAX(0,inputs!$B$31*(N1309-inputs!$B$30)))</f>
        <v>45306.214018624967</v>
      </c>
      <c r="P1309" s="19">
        <f>$H1309+(INT(COLUMN(P$1)/2) - 5) * ($A1309-$H1309)/9</f>
        <v>56900</v>
      </c>
      <c r="Q1309" s="24">
        <f>MAX(0,O1309*(1+inputs!$B$33)-MAX(0,inputs!$B$31*(P1309-inputs!$B$30)))</f>
        <v>42681.367228904332</v>
      </c>
      <c r="R1309" s="19">
        <f>$H1309+(INT(COLUMN(R$1)/2) - 5) * ($A1309-$H1309)/9</f>
        <v>69200</v>
      </c>
      <c r="S1309" s="24">
        <f>MAX(0,Q1309*(1+inputs!$B$33)-MAX(0,inputs!$B$31*(R1309-inputs!$B$30)))</f>
        <v>38910.147737337888</v>
      </c>
      <c r="T1309" s="19">
        <f>$H1309+(INT(COLUMN(T$1)/2) - 5) * ($A1309-$H1309)/9</f>
        <v>81500</v>
      </c>
      <c r="U1309" s="24">
        <f>MAX(0,S1309*(1+inputs!$B$33)-MAX(0,inputs!$B$31*(T1309-inputs!$B$30)))</f>
        <v>33975.35995339795</v>
      </c>
      <c r="V1309" s="19">
        <f>$H1309+(INT(COLUMN(V$1)/2) - 5) * ($A1309-$H1309)/9</f>
        <v>93800</v>
      </c>
      <c r="W1309" s="24">
        <f>MAX(0,U1309*(1+inputs!$B$33)-MAX(0,inputs!$B$31*(V1309-inputs!$B$30)))</f>
        <v>27859.550352698916</v>
      </c>
      <c r="X1309" s="19">
        <f>$H1309+(INT(COLUMN(X$1)/2) - 5) * ($A1309-$H1309)/9</f>
        <v>106100</v>
      </c>
      <c r="Y1309" s="24">
        <f>MAX(0,W1309*(1+inputs!$B$33)-MAX(0,inputs!$B$31*(X1309-inputs!$B$30)))</f>
        <v>20545.003607989398</v>
      </c>
      <c r="Z1309" s="19">
        <f>IF(inputs!$B$27="YES",MAX(0,inputs!$B$31*(X1309-inputs!$B$30)),0)</f>
        <v>0</v>
      </c>
      <c r="AA1309" s="3">
        <f t="shared" si="85"/>
        <v>53980.25</v>
      </c>
      <c r="AB1309" s="1">
        <f t="shared" si="86"/>
        <v>0.42</v>
      </c>
      <c r="AC1309" s="8">
        <f t="shared" si="83"/>
        <v>76719.75</v>
      </c>
    </row>
    <row r="1310" spans="1:29" x14ac:dyDescent="0.2">
      <c r="A1310" s="11">
        <f t="shared" si="84"/>
        <v>130800</v>
      </c>
      <c r="B1310" s="15">
        <f>inputs!$C$3-MAX(0,MIN((calculations!A1310-inputs!$B$8)*0.5,inputs!$C$3))+IF(AND(inputs!$B$23="YES",A1310&lt;=inputs!$B$25),inputs!$B$24,0)</f>
        <v>0</v>
      </c>
      <c r="C1310" s="15">
        <f>MAX(0,MIN(A1310-B1310,inputs!$C$4)*inputs!$B$3)</f>
        <v>7540</v>
      </c>
      <c r="D1310" s="16">
        <f>MAX(0,(MIN(A1310,inputs!$C$5)-(inputs!$C$4+B1310))*inputs!$B$4)</f>
        <v>37240</v>
      </c>
      <c r="E1310" s="16">
        <f>MAX(0, (calculations!A1310-inputs!$C$5)*inputs!$B$5)</f>
        <v>0</v>
      </c>
      <c r="F1310" s="19">
        <f>MAX(0,inputs!$B$13*(MIN(calculations!A1310,inputs!$C$14)-inputs!$C$13))+MAX(0,inputs!$B$14*(calculations!A1310-inputs!$C$14))</f>
        <v>6605.85</v>
      </c>
      <c r="G1310" s="22">
        <f>MAX(MIN((calculations!A1310-inputs!$B$21)/10000,100%),0) * inputs!$B$18</f>
        <v>2636.4</v>
      </c>
      <c r="H1310" s="24">
        <f>MIN(inputs!$B$32,A1310)</f>
        <v>20000</v>
      </c>
      <c r="I1310" s="24">
        <f>inputs!$B$29*(1+inputs!$B$33)-MAX(0,inputs!$B$31*(H1310-inputs!$B$30))</f>
        <v>46486.999999999993</v>
      </c>
      <c r="J1310" s="19">
        <f>$H1310+(INT(COLUMN(J$1)/2) - 5) * ($A1310-$H1310)/9</f>
        <v>20000</v>
      </c>
      <c r="K1310" s="24">
        <f>MAX(0,I1310*(1+inputs!$B$33)-MAX(0,inputs!$B$31*(J1310-inputs!$B$30)))</f>
        <v>47184.304999999986</v>
      </c>
      <c r="L1310" s="19">
        <f>$H1310+(INT(COLUMN(L$1)/2) - 5) * ($A1310-$H1310)/9</f>
        <v>32311.111111111109</v>
      </c>
      <c r="M1310" s="24">
        <f>MAX(0,K1310*(1+inputs!$B$33)-MAX(0,inputs!$B$31*(L1310-inputs!$B$30)))</f>
        <v>46800.629574999977</v>
      </c>
      <c r="N1310" s="19">
        <f>$H1310+(INT(COLUMN(N$1)/2) - 5) * ($A1310-$H1310)/9</f>
        <v>44622.222222222219</v>
      </c>
      <c r="O1310" s="24">
        <f>MAX(0,M1310*(1+inputs!$B$33)-MAX(0,inputs!$B$31*(N1310-inputs!$B$30)))</f>
        <v>45303.199018624968</v>
      </c>
      <c r="P1310" s="19">
        <f>$H1310+(INT(COLUMN(P$1)/2) - 5) * ($A1310-$H1310)/9</f>
        <v>56933.333333333336</v>
      </c>
      <c r="Q1310" s="24">
        <f>MAX(0,O1310*(1+inputs!$B$33)-MAX(0,inputs!$B$31*(P1310-inputs!$B$30)))</f>
        <v>42675.307003904338</v>
      </c>
      <c r="R1310" s="19">
        <f>$H1310+(INT(COLUMN(R$1)/2) - 5) * ($A1310-$H1310)/9</f>
        <v>69244.444444444438</v>
      </c>
      <c r="S1310" s="24">
        <f>MAX(0,Q1310*(1+inputs!$B$33)-MAX(0,inputs!$B$31*(R1310-inputs!$B$30)))</f>
        <v>38899.996608962894</v>
      </c>
      <c r="T1310" s="19">
        <f>$H1310+(INT(COLUMN(T$1)/2) - 5) * ($A1310-$H1310)/9</f>
        <v>81555.555555555562</v>
      </c>
      <c r="U1310" s="24">
        <f>MAX(0,S1310*(1+inputs!$B$33)-MAX(0,inputs!$B$31*(T1310-inputs!$B$30)))</f>
        <v>33960.056558097334</v>
      </c>
      <c r="V1310" s="19">
        <f>$H1310+(INT(COLUMN(V$1)/2) - 5) * ($A1310-$H1310)/9</f>
        <v>93866.666666666672</v>
      </c>
      <c r="W1310" s="24">
        <f>MAX(0,U1310*(1+inputs!$B$33)-MAX(0,inputs!$B$31*(V1310-inputs!$B$30)))</f>
        <v>27838.017406468789</v>
      </c>
      <c r="X1310" s="19">
        <f>$H1310+(INT(COLUMN(X$1)/2) - 5) * ($A1310-$H1310)/9</f>
        <v>106177.77777777778</v>
      </c>
      <c r="Y1310" s="24">
        <f>MAX(0,W1310*(1+inputs!$B$33)-MAX(0,inputs!$B$31*(X1310-inputs!$B$30)))</f>
        <v>20516.14766756582</v>
      </c>
      <c r="Z1310" s="19">
        <f>IF(inputs!$B$27="YES",MAX(0,inputs!$B$31*(X1310-inputs!$B$30)),0)</f>
        <v>0</v>
      </c>
      <c r="AA1310" s="3">
        <f t="shared" si="85"/>
        <v>54022.25</v>
      </c>
      <c r="AB1310" s="1">
        <f t="shared" si="86"/>
        <v>0.42</v>
      </c>
      <c r="AC1310" s="8">
        <f t="shared" si="83"/>
        <v>76777.75</v>
      </c>
    </row>
    <row r="1311" spans="1:29" x14ac:dyDescent="0.2">
      <c r="A1311" s="11">
        <f t="shared" si="84"/>
        <v>130900</v>
      </c>
      <c r="B1311" s="15">
        <f>inputs!$C$3-MAX(0,MIN((calculations!A1311-inputs!$B$8)*0.5,inputs!$C$3))+IF(AND(inputs!$B$23="YES",A1311&lt;=inputs!$B$25),inputs!$B$24,0)</f>
        <v>0</v>
      </c>
      <c r="C1311" s="15">
        <f>MAX(0,MIN(A1311-B1311,inputs!$C$4)*inputs!$B$3)</f>
        <v>7540</v>
      </c>
      <c r="D1311" s="16">
        <f>MAX(0,(MIN(A1311,inputs!$C$5)-(inputs!$C$4+B1311))*inputs!$B$4)</f>
        <v>37280</v>
      </c>
      <c r="E1311" s="16">
        <f>MAX(0, (calculations!A1311-inputs!$C$5)*inputs!$B$5)</f>
        <v>0</v>
      </c>
      <c r="F1311" s="19">
        <f>MAX(0,inputs!$B$13*(MIN(calculations!A1311,inputs!$C$14)-inputs!$C$13))+MAX(0,inputs!$B$14*(calculations!A1311-inputs!$C$14))</f>
        <v>6607.85</v>
      </c>
      <c r="G1311" s="22">
        <f>MAX(MIN((calculations!A1311-inputs!$B$21)/10000,100%),0) * inputs!$B$18</f>
        <v>2636.4</v>
      </c>
      <c r="H1311" s="24">
        <f>MIN(inputs!$B$32,A1311)</f>
        <v>20000</v>
      </c>
      <c r="I1311" s="24">
        <f>inputs!$B$29*(1+inputs!$B$33)-MAX(0,inputs!$B$31*(H1311-inputs!$B$30))</f>
        <v>46486.999999999993</v>
      </c>
      <c r="J1311" s="19">
        <f>$H1311+(INT(COLUMN(J$1)/2) - 5) * ($A1311-$H1311)/9</f>
        <v>20000</v>
      </c>
      <c r="K1311" s="24">
        <f>MAX(0,I1311*(1+inputs!$B$33)-MAX(0,inputs!$B$31*(J1311-inputs!$B$30)))</f>
        <v>47184.304999999986</v>
      </c>
      <c r="L1311" s="19">
        <f>$H1311+(INT(COLUMN(L$1)/2) - 5) * ($A1311-$H1311)/9</f>
        <v>32322.222222222223</v>
      </c>
      <c r="M1311" s="24">
        <f>MAX(0,K1311*(1+inputs!$B$33)-MAX(0,inputs!$B$31*(L1311-inputs!$B$30)))</f>
        <v>46799.629574999977</v>
      </c>
      <c r="N1311" s="19">
        <f>$H1311+(INT(COLUMN(N$1)/2) - 5) * ($A1311-$H1311)/9</f>
        <v>44644.444444444445</v>
      </c>
      <c r="O1311" s="24">
        <f>MAX(0,M1311*(1+inputs!$B$33)-MAX(0,inputs!$B$31*(N1311-inputs!$B$30)))</f>
        <v>45300.184018624968</v>
      </c>
      <c r="P1311" s="19">
        <f>$H1311+(INT(COLUMN(P$1)/2) - 5) * ($A1311-$H1311)/9</f>
        <v>56966.666666666664</v>
      </c>
      <c r="Q1311" s="24">
        <f>MAX(0,O1311*(1+inputs!$B$33)-MAX(0,inputs!$B$31*(P1311-inputs!$B$30)))</f>
        <v>42669.246778904337</v>
      </c>
      <c r="R1311" s="19">
        <f>$H1311+(INT(COLUMN(R$1)/2) - 5) * ($A1311-$H1311)/9</f>
        <v>69288.888888888891</v>
      </c>
      <c r="S1311" s="24">
        <f>MAX(0,Q1311*(1+inputs!$B$33)-MAX(0,inputs!$B$31*(R1311-inputs!$B$30)))</f>
        <v>38889.845480587894</v>
      </c>
      <c r="T1311" s="19">
        <f>$H1311+(INT(COLUMN(T$1)/2) - 5) * ($A1311-$H1311)/9</f>
        <v>81611.111111111109</v>
      </c>
      <c r="U1311" s="24">
        <f>MAX(0,S1311*(1+inputs!$B$33)-MAX(0,inputs!$B$31*(T1311-inputs!$B$30)))</f>
        <v>33944.753162796704</v>
      </c>
      <c r="V1311" s="19">
        <f>$H1311+(INT(COLUMN(V$1)/2) - 5) * ($A1311-$H1311)/9</f>
        <v>93933.333333333328</v>
      </c>
      <c r="W1311" s="24">
        <f>MAX(0,U1311*(1+inputs!$B$33)-MAX(0,inputs!$B$31*(V1311-inputs!$B$30)))</f>
        <v>27816.484460238655</v>
      </c>
      <c r="X1311" s="19">
        <f>$H1311+(INT(COLUMN(X$1)/2) - 5) * ($A1311-$H1311)/9</f>
        <v>106255.55555555556</v>
      </c>
      <c r="Y1311" s="24">
        <f>MAX(0,W1311*(1+inputs!$B$33)-MAX(0,inputs!$B$31*(X1311-inputs!$B$30)))</f>
        <v>20487.291727142234</v>
      </c>
      <c r="Z1311" s="19">
        <f>IF(inputs!$B$27="YES",MAX(0,inputs!$B$31*(X1311-inputs!$B$30)),0)</f>
        <v>0</v>
      </c>
      <c r="AA1311" s="3">
        <f t="shared" si="85"/>
        <v>54064.25</v>
      </c>
      <c r="AB1311" s="1">
        <f t="shared" si="86"/>
        <v>0.42</v>
      </c>
      <c r="AC1311" s="8">
        <f t="shared" si="83"/>
        <v>76835.75</v>
      </c>
    </row>
    <row r="1312" spans="1:29" x14ac:dyDescent="0.2">
      <c r="A1312" s="11">
        <f t="shared" si="84"/>
        <v>131000</v>
      </c>
      <c r="B1312" s="15">
        <f>inputs!$C$3-MAX(0,MIN((calculations!A1312-inputs!$B$8)*0.5,inputs!$C$3))+IF(AND(inputs!$B$23="YES",A1312&lt;=inputs!$B$25),inputs!$B$24,0)</f>
        <v>0</v>
      </c>
      <c r="C1312" s="15">
        <f>MAX(0,MIN(A1312-B1312,inputs!$C$4)*inputs!$B$3)</f>
        <v>7540</v>
      </c>
      <c r="D1312" s="16">
        <f>MAX(0,(MIN(A1312,inputs!$C$5)-(inputs!$C$4+B1312))*inputs!$B$4)</f>
        <v>37320</v>
      </c>
      <c r="E1312" s="16">
        <f>MAX(0, (calculations!A1312-inputs!$C$5)*inputs!$B$5)</f>
        <v>0</v>
      </c>
      <c r="F1312" s="19">
        <f>MAX(0,inputs!$B$13*(MIN(calculations!A1312,inputs!$C$14)-inputs!$C$13))+MAX(0,inputs!$B$14*(calculations!A1312-inputs!$C$14))</f>
        <v>6609.85</v>
      </c>
      <c r="G1312" s="22">
        <f>MAX(MIN((calculations!A1312-inputs!$B$21)/10000,100%),0) * inputs!$B$18</f>
        <v>2636.4</v>
      </c>
      <c r="H1312" s="24">
        <f>MIN(inputs!$B$32,A1312)</f>
        <v>20000</v>
      </c>
      <c r="I1312" s="24">
        <f>inputs!$B$29*(1+inputs!$B$33)-MAX(0,inputs!$B$31*(H1312-inputs!$B$30))</f>
        <v>46486.999999999993</v>
      </c>
      <c r="J1312" s="19">
        <f>$H1312+(INT(COLUMN(J$1)/2) - 5) * ($A1312-$H1312)/9</f>
        <v>20000</v>
      </c>
      <c r="K1312" s="24">
        <f>MAX(0,I1312*(1+inputs!$B$33)-MAX(0,inputs!$B$31*(J1312-inputs!$B$30)))</f>
        <v>47184.304999999986</v>
      </c>
      <c r="L1312" s="19">
        <f>$H1312+(INT(COLUMN(L$1)/2) - 5) * ($A1312-$H1312)/9</f>
        <v>32333.333333333336</v>
      </c>
      <c r="M1312" s="24">
        <f>MAX(0,K1312*(1+inputs!$B$33)-MAX(0,inputs!$B$31*(L1312-inputs!$B$30)))</f>
        <v>46798.629574999977</v>
      </c>
      <c r="N1312" s="19">
        <f>$H1312+(INT(COLUMN(N$1)/2) - 5) * ($A1312-$H1312)/9</f>
        <v>44666.666666666672</v>
      </c>
      <c r="O1312" s="24">
        <f>MAX(0,M1312*(1+inputs!$B$33)-MAX(0,inputs!$B$31*(N1312-inputs!$B$30)))</f>
        <v>45297.169018624969</v>
      </c>
      <c r="P1312" s="19">
        <f>$H1312+(INT(COLUMN(P$1)/2) - 5) * ($A1312-$H1312)/9</f>
        <v>57000</v>
      </c>
      <c r="Q1312" s="24">
        <f>MAX(0,O1312*(1+inputs!$B$33)-MAX(0,inputs!$B$31*(P1312-inputs!$B$30)))</f>
        <v>42663.186553904336</v>
      </c>
      <c r="R1312" s="19">
        <f>$H1312+(INT(COLUMN(R$1)/2) - 5) * ($A1312-$H1312)/9</f>
        <v>69333.333333333343</v>
      </c>
      <c r="S1312" s="24">
        <f>MAX(0,Q1312*(1+inputs!$B$33)-MAX(0,inputs!$B$31*(R1312-inputs!$B$30)))</f>
        <v>38879.694352212893</v>
      </c>
      <c r="T1312" s="19">
        <f>$H1312+(INT(COLUMN(T$1)/2) - 5) * ($A1312-$H1312)/9</f>
        <v>81666.666666666657</v>
      </c>
      <c r="U1312" s="24">
        <f>MAX(0,S1312*(1+inputs!$B$33)-MAX(0,inputs!$B$31*(T1312-inputs!$B$30)))</f>
        <v>33929.449767496088</v>
      </c>
      <c r="V1312" s="19">
        <f>$H1312+(INT(COLUMN(V$1)/2) - 5) * ($A1312-$H1312)/9</f>
        <v>94000</v>
      </c>
      <c r="W1312" s="24">
        <f>MAX(0,U1312*(1+inputs!$B$33)-MAX(0,inputs!$B$31*(V1312-inputs!$B$30)))</f>
        <v>27794.951514008524</v>
      </c>
      <c r="X1312" s="19">
        <f>$H1312+(INT(COLUMN(X$1)/2) - 5) * ($A1312-$H1312)/9</f>
        <v>106333.33333333333</v>
      </c>
      <c r="Y1312" s="24">
        <f>MAX(0,W1312*(1+inputs!$B$33)-MAX(0,inputs!$B$31*(X1312-inputs!$B$30)))</f>
        <v>20458.435786718652</v>
      </c>
      <c r="Z1312" s="19">
        <f>IF(inputs!$B$27="YES",MAX(0,inputs!$B$31*(X1312-inputs!$B$30)),0)</f>
        <v>0</v>
      </c>
      <c r="AA1312" s="3">
        <f t="shared" si="85"/>
        <v>54106.25</v>
      </c>
      <c r="AB1312" s="1">
        <f t="shared" si="86"/>
        <v>0.42</v>
      </c>
      <c r="AC1312" s="8">
        <f t="shared" si="83"/>
        <v>76893.75</v>
      </c>
    </row>
    <row r="1313" spans="1:29" x14ac:dyDescent="0.2">
      <c r="A1313" s="11">
        <f t="shared" si="84"/>
        <v>131100</v>
      </c>
      <c r="B1313" s="15">
        <f>inputs!$C$3-MAX(0,MIN((calculations!A1313-inputs!$B$8)*0.5,inputs!$C$3))+IF(AND(inputs!$B$23="YES",A1313&lt;=inputs!$B$25),inputs!$B$24,0)</f>
        <v>0</v>
      </c>
      <c r="C1313" s="15">
        <f>MAX(0,MIN(A1313-B1313,inputs!$C$4)*inputs!$B$3)</f>
        <v>7540</v>
      </c>
      <c r="D1313" s="16">
        <f>MAX(0,(MIN(A1313,inputs!$C$5)-(inputs!$C$4+B1313))*inputs!$B$4)</f>
        <v>37360</v>
      </c>
      <c r="E1313" s="16">
        <f>MAX(0, (calculations!A1313-inputs!$C$5)*inputs!$B$5)</f>
        <v>0</v>
      </c>
      <c r="F1313" s="19">
        <f>MAX(0,inputs!$B$13*(MIN(calculations!A1313,inputs!$C$14)-inputs!$C$13))+MAX(0,inputs!$B$14*(calculations!A1313-inputs!$C$14))</f>
        <v>6611.85</v>
      </c>
      <c r="G1313" s="22">
        <f>MAX(MIN((calculations!A1313-inputs!$B$21)/10000,100%),0) * inputs!$B$18</f>
        <v>2636.4</v>
      </c>
      <c r="H1313" s="24">
        <f>MIN(inputs!$B$32,A1313)</f>
        <v>20000</v>
      </c>
      <c r="I1313" s="24">
        <f>inputs!$B$29*(1+inputs!$B$33)-MAX(0,inputs!$B$31*(H1313-inputs!$B$30))</f>
        <v>46486.999999999993</v>
      </c>
      <c r="J1313" s="19">
        <f>$H1313+(INT(COLUMN(J$1)/2) - 5) * ($A1313-$H1313)/9</f>
        <v>20000</v>
      </c>
      <c r="K1313" s="24">
        <f>MAX(0,I1313*(1+inputs!$B$33)-MAX(0,inputs!$B$31*(J1313-inputs!$B$30)))</f>
        <v>47184.304999999986</v>
      </c>
      <c r="L1313" s="19">
        <f>$H1313+(INT(COLUMN(L$1)/2) - 5) * ($A1313-$H1313)/9</f>
        <v>32344.444444444445</v>
      </c>
      <c r="M1313" s="24">
        <f>MAX(0,K1313*(1+inputs!$B$33)-MAX(0,inputs!$B$31*(L1313-inputs!$B$30)))</f>
        <v>46797.629574999977</v>
      </c>
      <c r="N1313" s="19">
        <f>$H1313+(INT(COLUMN(N$1)/2) - 5) * ($A1313-$H1313)/9</f>
        <v>44688.888888888891</v>
      </c>
      <c r="O1313" s="24">
        <f>MAX(0,M1313*(1+inputs!$B$33)-MAX(0,inputs!$B$31*(N1313-inputs!$B$30)))</f>
        <v>45294.154018624969</v>
      </c>
      <c r="P1313" s="19">
        <f>$H1313+(INT(COLUMN(P$1)/2) - 5) * ($A1313-$H1313)/9</f>
        <v>57033.333333333336</v>
      </c>
      <c r="Q1313" s="24">
        <f>MAX(0,O1313*(1+inputs!$B$33)-MAX(0,inputs!$B$31*(P1313-inputs!$B$30)))</f>
        <v>42657.126328904335</v>
      </c>
      <c r="R1313" s="19">
        <f>$H1313+(INT(COLUMN(R$1)/2) - 5) * ($A1313-$H1313)/9</f>
        <v>69377.777777777781</v>
      </c>
      <c r="S1313" s="24">
        <f>MAX(0,Q1313*(1+inputs!$B$33)-MAX(0,inputs!$B$31*(R1313-inputs!$B$30)))</f>
        <v>38869.543223837893</v>
      </c>
      <c r="T1313" s="19">
        <f>$H1313+(INT(COLUMN(T$1)/2) - 5) * ($A1313-$H1313)/9</f>
        <v>81722.222222222219</v>
      </c>
      <c r="U1313" s="24">
        <f>MAX(0,S1313*(1+inputs!$B$33)-MAX(0,inputs!$B$31*(T1313-inputs!$B$30)))</f>
        <v>33914.146372195457</v>
      </c>
      <c r="V1313" s="19">
        <f>$H1313+(INT(COLUMN(V$1)/2) - 5) * ($A1313-$H1313)/9</f>
        <v>94066.666666666672</v>
      </c>
      <c r="W1313" s="24">
        <f>MAX(0,U1313*(1+inputs!$B$33)-MAX(0,inputs!$B$31*(V1313-inputs!$B$30)))</f>
        <v>27773.418567778383</v>
      </c>
      <c r="X1313" s="19">
        <f>$H1313+(INT(COLUMN(X$1)/2) - 5) * ($A1313-$H1313)/9</f>
        <v>106411.11111111111</v>
      </c>
      <c r="Y1313" s="24">
        <f>MAX(0,W1313*(1+inputs!$B$33)-MAX(0,inputs!$B$31*(X1313-inputs!$B$30)))</f>
        <v>20429.579846295055</v>
      </c>
      <c r="Z1313" s="19">
        <f>IF(inputs!$B$27="YES",MAX(0,inputs!$B$31*(X1313-inputs!$B$30)),0)</f>
        <v>0</v>
      </c>
      <c r="AA1313" s="3">
        <f t="shared" si="85"/>
        <v>54148.25</v>
      </c>
      <c r="AB1313" s="1">
        <f t="shared" si="86"/>
        <v>0.42</v>
      </c>
      <c r="AC1313" s="8">
        <f t="shared" si="83"/>
        <v>76951.75</v>
      </c>
    </row>
    <row r="1314" spans="1:29" x14ac:dyDescent="0.2">
      <c r="A1314" s="11">
        <f t="shared" si="84"/>
        <v>131200</v>
      </c>
      <c r="B1314" s="15">
        <f>inputs!$C$3-MAX(0,MIN((calculations!A1314-inputs!$B$8)*0.5,inputs!$C$3))+IF(AND(inputs!$B$23="YES",A1314&lt;=inputs!$B$25),inputs!$B$24,0)</f>
        <v>0</v>
      </c>
      <c r="C1314" s="15">
        <f>MAX(0,MIN(A1314-B1314,inputs!$C$4)*inputs!$B$3)</f>
        <v>7540</v>
      </c>
      <c r="D1314" s="16">
        <f>MAX(0,(MIN(A1314,inputs!$C$5)-(inputs!$C$4+B1314))*inputs!$B$4)</f>
        <v>37400</v>
      </c>
      <c r="E1314" s="16">
        <f>MAX(0, (calculations!A1314-inputs!$C$5)*inputs!$B$5)</f>
        <v>0</v>
      </c>
      <c r="F1314" s="19">
        <f>MAX(0,inputs!$B$13*(MIN(calculations!A1314,inputs!$C$14)-inputs!$C$13))+MAX(0,inputs!$B$14*(calculations!A1314-inputs!$C$14))</f>
        <v>6613.85</v>
      </c>
      <c r="G1314" s="22">
        <f>MAX(MIN((calculations!A1314-inputs!$B$21)/10000,100%),0) * inputs!$B$18</f>
        <v>2636.4</v>
      </c>
      <c r="H1314" s="24">
        <f>MIN(inputs!$B$32,A1314)</f>
        <v>20000</v>
      </c>
      <c r="I1314" s="24">
        <f>inputs!$B$29*(1+inputs!$B$33)-MAX(0,inputs!$B$31*(H1314-inputs!$B$30))</f>
        <v>46486.999999999993</v>
      </c>
      <c r="J1314" s="19">
        <f>$H1314+(INT(COLUMN(J$1)/2) - 5) * ($A1314-$H1314)/9</f>
        <v>20000</v>
      </c>
      <c r="K1314" s="24">
        <f>MAX(0,I1314*(1+inputs!$B$33)-MAX(0,inputs!$B$31*(J1314-inputs!$B$30)))</f>
        <v>47184.304999999986</v>
      </c>
      <c r="L1314" s="19">
        <f>$H1314+(INT(COLUMN(L$1)/2) - 5) * ($A1314-$H1314)/9</f>
        <v>32355.555555555555</v>
      </c>
      <c r="M1314" s="24">
        <f>MAX(0,K1314*(1+inputs!$B$33)-MAX(0,inputs!$B$31*(L1314-inputs!$B$30)))</f>
        <v>46796.629574999977</v>
      </c>
      <c r="N1314" s="19">
        <f>$H1314+(INT(COLUMN(N$1)/2) - 5) * ($A1314-$H1314)/9</f>
        <v>44711.111111111109</v>
      </c>
      <c r="O1314" s="24">
        <f>MAX(0,M1314*(1+inputs!$B$33)-MAX(0,inputs!$B$31*(N1314-inputs!$B$30)))</f>
        <v>45291.13901862497</v>
      </c>
      <c r="P1314" s="19">
        <f>$H1314+(INT(COLUMN(P$1)/2) - 5) * ($A1314-$H1314)/9</f>
        <v>57066.666666666664</v>
      </c>
      <c r="Q1314" s="24">
        <f>MAX(0,O1314*(1+inputs!$B$33)-MAX(0,inputs!$B$31*(P1314-inputs!$B$30)))</f>
        <v>42651.066103904341</v>
      </c>
      <c r="R1314" s="19">
        <f>$H1314+(INT(COLUMN(R$1)/2) - 5) * ($A1314-$H1314)/9</f>
        <v>69422.222222222219</v>
      </c>
      <c r="S1314" s="24">
        <f>MAX(0,Q1314*(1+inputs!$B$33)-MAX(0,inputs!$B$31*(R1314-inputs!$B$30)))</f>
        <v>38859.392095462899</v>
      </c>
      <c r="T1314" s="19">
        <f>$H1314+(INT(COLUMN(T$1)/2) - 5) * ($A1314-$H1314)/9</f>
        <v>81777.777777777781</v>
      </c>
      <c r="U1314" s="24">
        <f>MAX(0,S1314*(1+inputs!$B$33)-MAX(0,inputs!$B$31*(T1314-inputs!$B$30)))</f>
        <v>33898.842976894834</v>
      </c>
      <c r="V1314" s="19">
        <f>$H1314+(INT(COLUMN(V$1)/2) - 5) * ($A1314-$H1314)/9</f>
        <v>94133.333333333328</v>
      </c>
      <c r="W1314" s="24">
        <f>MAX(0,U1314*(1+inputs!$B$33)-MAX(0,inputs!$B$31*(V1314-inputs!$B$30)))</f>
        <v>27751.885621548256</v>
      </c>
      <c r="X1314" s="19">
        <f>$H1314+(INT(COLUMN(X$1)/2) - 5) * ($A1314-$H1314)/9</f>
        <v>106488.88888888889</v>
      </c>
      <c r="Y1314" s="24">
        <f>MAX(0,W1314*(1+inputs!$B$33)-MAX(0,inputs!$B$31*(X1314-inputs!$B$30)))</f>
        <v>20400.723905871477</v>
      </c>
      <c r="Z1314" s="19">
        <f>IF(inputs!$B$27="YES",MAX(0,inputs!$B$31*(X1314-inputs!$B$30)),0)</f>
        <v>0</v>
      </c>
      <c r="AA1314" s="3">
        <f t="shared" si="85"/>
        <v>54190.25</v>
      </c>
      <c r="AB1314" s="1">
        <f t="shared" si="86"/>
        <v>0.42</v>
      </c>
      <c r="AC1314" s="8">
        <f t="shared" si="83"/>
        <v>77009.75</v>
      </c>
    </row>
    <row r="1315" spans="1:29" x14ac:dyDescent="0.2">
      <c r="A1315" s="11">
        <f t="shared" si="84"/>
        <v>131300</v>
      </c>
      <c r="B1315" s="15">
        <f>inputs!$C$3-MAX(0,MIN((calculations!A1315-inputs!$B$8)*0.5,inputs!$C$3))+IF(AND(inputs!$B$23="YES",A1315&lt;=inputs!$B$25),inputs!$B$24,0)</f>
        <v>0</v>
      </c>
      <c r="C1315" s="15">
        <f>MAX(0,MIN(A1315-B1315,inputs!$C$4)*inputs!$B$3)</f>
        <v>7540</v>
      </c>
      <c r="D1315" s="16">
        <f>MAX(0,(MIN(A1315,inputs!$C$5)-(inputs!$C$4+B1315))*inputs!$B$4)</f>
        <v>37440</v>
      </c>
      <c r="E1315" s="16">
        <f>MAX(0, (calculations!A1315-inputs!$C$5)*inputs!$B$5)</f>
        <v>0</v>
      </c>
      <c r="F1315" s="19">
        <f>MAX(0,inputs!$B$13*(MIN(calculations!A1315,inputs!$C$14)-inputs!$C$13))+MAX(0,inputs!$B$14*(calculations!A1315-inputs!$C$14))</f>
        <v>6615.85</v>
      </c>
      <c r="G1315" s="22">
        <f>MAX(MIN((calculations!A1315-inputs!$B$21)/10000,100%),0) * inputs!$B$18</f>
        <v>2636.4</v>
      </c>
      <c r="H1315" s="24">
        <f>MIN(inputs!$B$32,A1315)</f>
        <v>20000</v>
      </c>
      <c r="I1315" s="24">
        <f>inputs!$B$29*(1+inputs!$B$33)-MAX(0,inputs!$B$31*(H1315-inputs!$B$30))</f>
        <v>46486.999999999993</v>
      </c>
      <c r="J1315" s="19">
        <f>$H1315+(INT(COLUMN(J$1)/2) - 5) * ($A1315-$H1315)/9</f>
        <v>20000</v>
      </c>
      <c r="K1315" s="24">
        <f>MAX(0,I1315*(1+inputs!$B$33)-MAX(0,inputs!$B$31*(J1315-inputs!$B$30)))</f>
        <v>47184.304999999986</v>
      </c>
      <c r="L1315" s="19">
        <f>$H1315+(INT(COLUMN(L$1)/2) - 5) * ($A1315-$H1315)/9</f>
        <v>32366.666666666664</v>
      </c>
      <c r="M1315" s="24">
        <f>MAX(0,K1315*(1+inputs!$B$33)-MAX(0,inputs!$B$31*(L1315-inputs!$B$30)))</f>
        <v>46795.629574999977</v>
      </c>
      <c r="N1315" s="19">
        <f>$H1315+(INT(COLUMN(N$1)/2) - 5) * ($A1315-$H1315)/9</f>
        <v>44733.333333333328</v>
      </c>
      <c r="O1315" s="24">
        <f>MAX(0,M1315*(1+inputs!$B$33)-MAX(0,inputs!$B$31*(N1315-inputs!$B$30)))</f>
        <v>45288.124018624971</v>
      </c>
      <c r="P1315" s="19">
        <f>$H1315+(INT(COLUMN(P$1)/2) - 5) * ($A1315-$H1315)/9</f>
        <v>57100</v>
      </c>
      <c r="Q1315" s="24">
        <f>MAX(0,O1315*(1+inputs!$B$33)-MAX(0,inputs!$B$31*(P1315-inputs!$B$30)))</f>
        <v>42645.00587890434</v>
      </c>
      <c r="R1315" s="19">
        <f>$H1315+(INT(COLUMN(R$1)/2) - 5) * ($A1315-$H1315)/9</f>
        <v>69466.666666666657</v>
      </c>
      <c r="S1315" s="24">
        <f>MAX(0,Q1315*(1+inputs!$B$33)-MAX(0,inputs!$B$31*(R1315-inputs!$B$30)))</f>
        <v>38849.240967087899</v>
      </c>
      <c r="T1315" s="19">
        <f>$H1315+(INT(COLUMN(T$1)/2) - 5) * ($A1315-$H1315)/9</f>
        <v>81833.333333333343</v>
      </c>
      <c r="U1315" s="24">
        <f>MAX(0,S1315*(1+inputs!$B$33)-MAX(0,inputs!$B$31*(T1315-inputs!$B$30)))</f>
        <v>33883.53958159421</v>
      </c>
      <c r="V1315" s="19">
        <f>$H1315+(INT(COLUMN(V$1)/2) - 5) * ($A1315-$H1315)/9</f>
        <v>94200</v>
      </c>
      <c r="W1315" s="24">
        <f>MAX(0,U1315*(1+inputs!$B$33)-MAX(0,inputs!$B$31*(V1315-inputs!$B$30)))</f>
        <v>27730.352675318125</v>
      </c>
      <c r="X1315" s="19">
        <f>$H1315+(INT(COLUMN(X$1)/2) - 5) * ($A1315-$H1315)/9</f>
        <v>106566.66666666667</v>
      </c>
      <c r="Y1315" s="24">
        <f>MAX(0,W1315*(1+inputs!$B$33)-MAX(0,inputs!$B$31*(X1315-inputs!$B$30)))</f>
        <v>20371.867965447891</v>
      </c>
      <c r="Z1315" s="19">
        <f>IF(inputs!$B$27="YES",MAX(0,inputs!$B$31*(X1315-inputs!$B$30)),0)</f>
        <v>0</v>
      </c>
      <c r="AA1315" s="3">
        <f t="shared" si="85"/>
        <v>54232.25</v>
      </c>
      <c r="AB1315" s="1">
        <f t="shared" si="86"/>
        <v>0.42</v>
      </c>
      <c r="AC1315" s="8">
        <f t="shared" si="83"/>
        <v>77067.75</v>
      </c>
    </row>
    <row r="1316" spans="1:29" x14ac:dyDescent="0.2">
      <c r="A1316" s="11">
        <f t="shared" si="84"/>
        <v>131400</v>
      </c>
      <c r="B1316" s="15">
        <f>inputs!$C$3-MAX(0,MIN((calculations!A1316-inputs!$B$8)*0.5,inputs!$C$3))+IF(AND(inputs!$B$23="YES",A1316&lt;=inputs!$B$25),inputs!$B$24,0)</f>
        <v>0</v>
      </c>
      <c r="C1316" s="15">
        <f>MAX(0,MIN(A1316-B1316,inputs!$C$4)*inputs!$B$3)</f>
        <v>7540</v>
      </c>
      <c r="D1316" s="16">
        <f>MAX(0,(MIN(A1316,inputs!$C$5)-(inputs!$C$4+B1316))*inputs!$B$4)</f>
        <v>37480</v>
      </c>
      <c r="E1316" s="16">
        <f>MAX(0, (calculations!A1316-inputs!$C$5)*inputs!$B$5)</f>
        <v>0</v>
      </c>
      <c r="F1316" s="19">
        <f>MAX(0,inputs!$B$13*(MIN(calculations!A1316,inputs!$C$14)-inputs!$C$13))+MAX(0,inputs!$B$14*(calculations!A1316-inputs!$C$14))</f>
        <v>6617.85</v>
      </c>
      <c r="G1316" s="22">
        <f>MAX(MIN((calculations!A1316-inputs!$B$21)/10000,100%),0) * inputs!$B$18</f>
        <v>2636.4</v>
      </c>
      <c r="H1316" s="24">
        <f>MIN(inputs!$B$32,A1316)</f>
        <v>20000</v>
      </c>
      <c r="I1316" s="24">
        <f>inputs!$B$29*(1+inputs!$B$33)-MAX(0,inputs!$B$31*(H1316-inputs!$B$30))</f>
        <v>46486.999999999993</v>
      </c>
      <c r="J1316" s="19">
        <f>$H1316+(INT(COLUMN(J$1)/2) - 5) * ($A1316-$H1316)/9</f>
        <v>20000</v>
      </c>
      <c r="K1316" s="24">
        <f>MAX(0,I1316*(1+inputs!$B$33)-MAX(0,inputs!$B$31*(J1316-inputs!$B$30)))</f>
        <v>47184.304999999986</v>
      </c>
      <c r="L1316" s="19">
        <f>$H1316+(INT(COLUMN(L$1)/2) - 5) * ($A1316-$H1316)/9</f>
        <v>32377.777777777777</v>
      </c>
      <c r="M1316" s="24">
        <f>MAX(0,K1316*(1+inputs!$B$33)-MAX(0,inputs!$B$31*(L1316-inputs!$B$30)))</f>
        <v>46794.629574999977</v>
      </c>
      <c r="N1316" s="19">
        <f>$H1316+(INT(COLUMN(N$1)/2) - 5) * ($A1316-$H1316)/9</f>
        <v>44755.555555555555</v>
      </c>
      <c r="O1316" s="24">
        <f>MAX(0,M1316*(1+inputs!$B$33)-MAX(0,inputs!$B$31*(N1316-inputs!$B$30)))</f>
        <v>45285.109018624971</v>
      </c>
      <c r="P1316" s="19">
        <f>$H1316+(INT(COLUMN(P$1)/2) - 5) * ($A1316-$H1316)/9</f>
        <v>57133.333333333336</v>
      </c>
      <c r="Q1316" s="24">
        <f>MAX(0,O1316*(1+inputs!$B$33)-MAX(0,inputs!$B$31*(P1316-inputs!$B$30)))</f>
        <v>42638.945653904339</v>
      </c>
      <c r="R1316" s="19">
        <f>$H1316+(INT(COLUMN(R$1)/2) - 5) * ($A1316-$H1316)/9</f>
        <v>69511.111111111109</v>
      </c>
      <c r="S1316" s="24">
        <f>MAX(0,Q1316*(1+inputs!$B$33)-MAX(0,inputs!$B$31*(R1316-inputs!$B$30)))</f>
        <v>38839.089838712898</v>
      </c>
      <c r="T1316" s="19">
        <f>$H1316+(INT(COLUMN(T$1)/2) - 5) * ($A1316-$H1316)/9</f>
        <v>81888.888888888891</v>
      </c>
      <c r="U1316" s="24">
        <f>MAX(0,S1316*(1+inputs!$B$33)-MAX(0,inputs!$B$31*(T1316-inputs!$B$30)))</f>
        <v>33868.236186293587</v>
      </c>
      <c r="V1316" s="19">
        <f>$H1316+(INT(COLUMN(V$1)/2) - 5) * ($A1316-$H1316)/9</f>
        <v>94266.666666666672</v>
      </c>
      <c r="W1316" s="24">
        <f>MAX(0,U1316*(1+inputs!$B$33)-MAX(0,inputs!$B$31*(V1316-inputs!$B$30)))</f>
        <v>27708.819729087983</v>
      </c>
      <c r="X1316" s="19">
        <f>$H1316+(INT(COLUMN(X$1)/2) - 5) * ($A1316-$H1316)/9</f>
        <v>106644.44444444444</v>
      </c>
      <c r="Y1316" s="24">
        <f>MAX(0,W1316*(1+inputs!$B$33)-MAX(0,inputs!$B$31*(X1316-inputs!$B$30)))</f>
        <v>20343.012025024302</v>
      </c>
      <c r="Z1316" s="19">
        <f>IF(inputs!$B$27="YES",MAX(0,inputs!$B$31*(X1316-inputs!$B$30)),0)</f>
        <v>0</v>
      </c>
      <c r="AA1316" s="3">
        <f t="shared" si="85"/>
        <v>54274.25</v>
      </c>
      <c r="AB1316" s="1">
        <f t="shared" si="86"/>
        <v>0.42</v>
      </c>
      <c r="AC1316" s="8">
        <f t="shared" si="83"/>
        <v>77125.75</v>
      </c>
    </row>
    <row r="1317" spans="1:29" x14ac:dyDescent="0.2">
      <c r="A1317" s="11">
        <f t="shared" si="84"/>
        <v>131500</v>
      </c>
      <c r="B1317" s="15">
        <f>inputs!$C$3-MAX(0,MIN((calculations!A1317-inputs!$B$8)*0.5,inputs!$C$3))+IF(AND(inputs!$B$23="YES",A1317&lt;=inputs!$B$25),inputs!$B$24,0)</f>
        <v>0</v>
      </c>
      <c r="C1317" s="15">
        <f>MAX(0,MIN(A1317-B1317,inputs!$C$4)*inputs!$B$3)</f>
        <v>7540</v>
      </c>
      <c r="D1317" s="16">
        <f>MAX(0,(MIN(A1317,inputs!$C$5)-(inputs!$C$4+B1317))*inputs!$B$4)</f>
        <v>37520</v>
      </c>
      <c r="E1317" s="16">
        <f>MAX(0, (calculations!A1317-inputs!$C$5)*inputs!$B$5)</f>
        <v>0</v>
      </c>
      <c r="F1317" s="19">
        <f>MAX(0,inputs!$B$13*(MIN(calculations!A1317,inputs!$C$14)-inputs!$C$13))+MAX(0,inputs!$B$14*(calculations!A1317-inputs!$C$14))</f>
        <v>6619.85</v>
      </c>
      <c r="G1317" s="22">
        <f>MAX(MIN((calculations!A1317-inputs!$B$21)/10000,100%),0) * inputs!$B$18</f>
        <v>2636.4</v>
      </c>
      <c r="H1317" s="24">
        <f>MIN(inputs!$B$32,A1317)</f>
        <v>20000</v>
      </c>
      <c r="I1317" s="24">
        <f>inputs!$B$29*(1+inputs!$B$33)-MAX(0,inputs!$B$31*(H1317-inputs!$B$30))</f>
        <v>46486.999999999993</v>
      </c>
      <c r="J1317" s="19">
        <f>$H1317+(INT(COLUMN(J$1)/2) - 5) * ($A1317-$H1317)/9</f>
        <v>20000</v>
      </c>
      <c r="K1317" s="24">
        <f>MAX(0,I1317*(1+inputs!$B$33)-MAX(0,inputs!$B$31*(J1317-inputs!$B$30)))</f>
        <v>47184.304999999986</v>
      </c>
      <c r="L1317" s="19">
        <f>$H1317+(INT(COLUMN(L$1)/2) - 5) * ($A1317-$H1317)/9</f>
        <v>32388.888888888891</v>
      </c>
      <c r="M1317" s="24">
        <f>MAX(0,K1317*(1+inputs!$B$33)-MAX(0,inputs!$B$31*(L1317-inputs!$B$30)))</f>
        <v>46793.629574999977</v>
      </c>
      <c r="N1317" s="19">
        <f>$H1317+(INT(COLUMN(N$1)/2) - 5) * ($A1317-$H1317)/9</f>
        <v>44777.777777777781</v>
      </c>
      <c r="O1317" s="24">
        <f>MAX(0,M1317*(1+inputs!$B$33)-MAX(0,inputs!$B$31*(N1317-inputs!$B$30)))</f>
        <v>45282.094018624972</v>
      </c>
      <c r="P1317" s="19">
        <f>$H1317+(INT(COLUMN(P$1)/2) - 5) * ($A1317-$H1317)/9</f>
        <v>57166.666666666664</v>
      </c>
      <c r="Q1317" s="24">
        <f>MAX(0,O1317*(1+inputs!$B$33)-MAX(0,inputs!$B$31*(P1317-inputs!$B$30)))</f>
        <v>42632.885428904337</v>
      </c>
      <c r="R1317" s="19">
        <f>$H1317+(INT(COLUMN(R$1)/2) - 5) * ($A1317-$H1317)/9</f>
        <v>69555.555555555562</v>
      </c>
      <c r="S1317" s="24">
        <f>MAX(0,Q1317*(1+inputs!$B$33)-MAX(0,inputs!$B$31*(R1317-inputs!$B$30)))</f>
        <v>38828.938710337898</v>
      </c>
      <c r="T1317" s="19">
        <f>$H1317+(INT(COLUMN(T$1)/2) - 5) * ($A1317-$H1317)/9</f>
        <v>81944.444444444438</v>
      </c>
      <c r="U1317" s="24">
        <f>MAX(0,S1317*(1+inputs!$B$33)-MAX(0,inputs!$B$31*(T1317-inputs!$B$30)))</f>
        <v>33852.932790992963</v>
      </c>
      <c r="V1317" s="19">
        <f>$H1317+(INT(COLUMN(V$1)/2) - 5) * ($A1317-$H1317)/9</f>
        <v>94333.333333333328</v>
      </c>
      <c r="W1317" s="24">
        <f>MAX(0,U1317*(1+inputs!$B$33)-MAX(0,inputs!$B$31*(V1317-inputs!$B$30)))</f>
        <v>27687.286782857856</v>
      </c>
      <c r="X1317" s="19">
        <f>$H1317+(INT(COLUMN(X$1)/2) - 5) * ($A1317-$H1317)/9</f>
        <v>106722.22222222222</v>
      </c>
      <c r="Y1317" s="24">
        <f>MAX(0,W1317*(1+inputs!$B$33)-MAX(0,inputs!$B$31*(X1317-inputs!$B$30)))</f>
        <v>20314.156084600723</v>
      </c>
      <c r="Z1317" s="19">
        <f>IF(inputs!$B$27="YES",MAX(0,inputs!$B$31*(X1317-inputs!$B$30)),0)</f>
        <v>0</v>
      </c>
      <c r="AA1317" s="3">
        <f t="shared" si="85"/>
        <v>54316.25</v>
      </c>
      <c r="AB1317" s="1">
        <f t="shared" si="86"/>
        <v>0.42</v>
      </c>
      <c r="AC1317" s="8">
        <f t="shared" si="83"/>
        <v>77183.75</v>
      </c>
    </row>
    <row r="1318" spans="1:29" x14ac:dyDescent="0.2">
      <c r="A1318" s="11">
        <f t="shared" si="84"/>
        <v>131600</v>
      </c>
      <c r="B1318" s="15">
        <f>inputs!$C$3-MAX(0,MIN((calculations!A1318-inputs!$B$8)*0.5,inputs!$C$3))+IF(AND(inputs!$B$23="YES",A1318&lt;=inputs!$B$25),inputs!$B$24,0)</f>
        <v>0</v>
      </c>
      <c r="C1318" s="15">
        <f>MAX(0,MIN(A1318-B1318,inputs!$C$4)*inputs!$B$3)</f>
        <v>7540</v>
      </c>
      <c r="D1318" s="16">
        <f>MAX(0,(MIN(A1318,inputs!$C$5)-(inputs!$C$4+B1318))*inputs!$B$4)</f>
        <v>37560</v>
      </c>
      <c r="E1318" s="16">
        <f>MAX(0, (calculations!A1318-inputs!$C$5)*inputs!$B$5)</f>
        <v>0</v>
      </c>
      <c r="F1318" s="19">
        <f>MAX(0,inputs!$B$13*(MIN(calculations!A1318,inputs!$C$14)-inputs!$C$13))+MAX(0,inputs!$B$14*(calculations!A1318-inputs!$C$14))</f>
        <v>6621.85</v>
      </c>
      <c r="G1318" s="22">
        <f>MAX(MIN((calculations!A1318-inputs!$B$21)/10000,100%),0) * inputs!$B$18</f>
        <v>2636.4</v>
      </c>
      <c r="H1318" s="24">
        <f>MIN(inputs!$B$32,A1318)</f>
        <v>20000</v>
      </c>
      <c r="I1318" s="24">
        <f>inputs!$B$29*(1+inputs!$B$33)-MAX(0,inputs!$B$31*(H1318-inputs!$B$30))</f>
        <v>46486.999999999993</v>
      </c>
      <c r="J1318" s="19">
        <f>$H1318+(INT(COLUMN(J$1)/2) - 5) * ($A1318-$H1318)/9</f>
        <v>20000</v>
      </c>
      <c r="K1318" s="24">
        <f>MAX(0,I1318*(1+inputs!$B$33)-MAX(0,inputs!$B$31*(J1318-inputs!$B$30)))</f>
        <v>47184.304999999986</v>
      </c>
      <c r="L1318" s="19">
        <f>$H1318+(INT(COLUMN(L$1)/2) - 5) * ($A1318-$H1318)/9</f>
        <v>32400</v>
      </c>
      <c r="M1318" s="24">
        <f>MAX(0,K1318*(1+inputs!$B$33)-MAX(0,inputs!$B$31*(L1318-inputs!$B$30)))</f>
        <v>46792.629574999977</v>
      </c>
      <c r="N1318" s="19">
        <f>$H1318+(INT(COLUMN(N$1)/2) - 5) * ($A1318-$H1318)/9</f>
        <v>44800</v>
      </c>
      <c r="O1318" s="24">
        <f>MAX(0,M1318*(1+inputs!$B$33)-MAX(0,inputs!$B$31*(N1318-inputs!$B$30)))</f>
        <v>45279.079018624972</v>
      </c>
      <c r="P1318" s="19">
        <f>$H1318+(INT(COLUMN(P$1)/2) - 5) * ($A1318-$H1318)/9</f>
        <v>57200</v>
      </c>
      <c r="Q1318" s="24">
        <f>MAX(0,O1318*(1+inputs!$B$33)-MAX(0,inputs!$B$31*(P1318-inputs!$B$30)))</f>
        <v>42626.825203904344</v>
      </c>
      <c r="R1318" s="19">
        <f>$H1318+(INT(COLUMN(R$1)/2) - 5) * ($A1318-$H1318)/9</f>
        <v>69600</v>
      </c>
      <c r="S1318" s="24">
        <f>MAX(0,Q1318*(1+inputs!$B$33)-MAX(0,inputs!$B$31*(R1318-inputs!$B$30)))</f>
        <v>38818.787581962904</v>
      </c>
      <c r="T1318" s="19">
        <f>$H1318+(INT(COLUMN(T$1)/2) - 5) * ($A1318-$H1318)/9</f>
        <v>82000</v>
      </c>
      <c r="U1318" s="24">
        <f>MAX(0,S1318*(1+inputs!$B$33)-MAX(0,inputs!$B$31*(T1318-inputs!$B$30)))</f>
        <v>33837.62939569234</v>
      </c>
      <c r="V1318" s="19">
        <f>$H1318+(INT(COLUMN(V$1)/2) - 5) * ($A1318-$H1318)/9</f>
        <v>94400</v>
      </c>
      <c r="W1318" s="24">
        <f>MAX(0,U1318*(1+inputs!$B$33)-MAX(0,inputs!$B$31*(V1318-inputs!$B$30)))</f>
        <v>27665.753836627726</v>
      </c>
      <c r="X1318" s="19">
        <f>$H1318+(INT(COLUMN(X$1)/2) - 5) * ($A1318-$H1318)/9</f>
        <v>106800</v>
      </c>
      <c r="Y1318" s="24">
        <f>MAX(0,W1318*(1+inputs!$B$33)-MAX(0,inputs!$B$31*(X1318-inputs!$B$30)))</f>
        <v>20285.300144177141</v>
      </c>
      <c r="Z1318" s="19">
        <f>IF(inputs!$B$27="YES",MAX(0,inputs!$B$31*(X1318-inputs!$B$30)),0)</f>
        <v>0</v>
      </c>
      <c r="AA1318" s="3">
        <f t="shared" si="85"/>
        <v>54358.25</v>
      </c>
      <c r="AB1318" s="1">
        <f t="shared" si="86"/>
        <v>0.42</v>
      </c>
      <c r="AC1318" s="8">
        <f t="shared" si="83"/>
        <v>77241.75</v>
      </c>
    </row>
    <row r="1319" spans="1:29" x14ac:dyDescent="0.2">
      <c r="A1319" s="11">
        <f t="shared" si="84"/>
        <v>131700</v>
      </c>
      <c r="B1319" s="15">
        <f>inputs!$C$3-MAX(0,MIN((calculations!A1319-inputs!$B$8)*0.5,inputs!$C$3))+IF(AND(inputs!$B$23="YES",A1319&lt;=inputs!$B$25),inputs!$B$24,0)</f>
        <v>0</v>
      </c>
      <c r="C1319" s="15">
        <f>MAX(0,MIN(A1319-B1319,inputs!$C$4)*inputs!$B$3)</f>
        <v>7540</v>
      </c>
      <c r="D1319" s="16">
        <f>MAX(0,(MIN(A1319,inputs!$C$5)-(inputs!$C$4+B1319))*inputs!$B$4)</f>
        <v>37600</v>
      </c>
      <c r="E1319" s="16">
        <f>MAX(0, (calculations!A1319-inputs!$C$5)*inputs!$B$5)</f>
        <v>0</v>
      </c>
      <c r="F1319" s="19">
        <f>MAX(0,inputs!$B$13*(MIN(calculations!A1319,inputs!$C$14)-inputs!$C$13))+MAX(0,inputs!$B$14*(calculations!A1319-inputs!$C$14))</f>
        <v>6623.85</v>
      </c>
      <c r="G1319" s="22">
        <f>MAX(MIN((calculations!A1319-inputs!$B$21)/10000,100%),0) * inputs!$B$18</f>
        <v>2636.4</v>
      </c>
      <c r="H1319" s="24">
        <f>MIN(inputs!$B$32,A1319)</f>
        <v>20000</v>
      </c>
      <c r="I1319" s="24">
        <f>inputs!$B$29*(1+inputs!$B$33)-MAX(0,inputs!$B$31*(H1319-inputs!$B$30))</f>
        <v>46486.999999999993</v>
      </c>
      <c r="J1319" s="19">
        <f>$H1319+(INT(COLUMN(J$1)/2) - 5) * ($A1319-$H1319)/9</f>
        <v>20000</v>
      </c>
      <c r="K1319" s="24">
        <f>MAX(0,I1319*(1+inputs!$B$33)-MAX(0,inputs!$B$31*(J1319-inputs!$B$30)))</f>
        <v>47184.304999999986</v>
      </c>
      <c r="L1319" s="19">
        <f>$H1319+(INT(COLUMN(L$1)/2) - 5) * ($A1319-$H1319)/9</f>
        <v>32411.111111111109</v>
      </c>
      <c r="M1319" s="24">
        <f>MAX(0,K1319*(1+inputs!$B$33)-MAX(0,inputs!$B$31*(L1319-inputs!$B$30)))</f>
        <v>46791.629574999977</v>
      </c>
      <c r="N1319" s="19">
        <f>$H1319+(INT(COLUMN(N$1)/2) - 5) * ($A1319-$H1319)/9</f>
        <v>44822.222222222219</v>
      </c>
      <c r="O1319" s="24">
        <f>MAX(0,M1319*(1+inputs!$B$33)-MAX(0,inputs!$B$31*(N1319-inputs!$B$30)))</f>
        <v>45276.064018624973</v>
      </c>
      <c r="P1319" s="19">
        <f>$H1319+(INT(COLUMN(P$1)/2) - 5) * ($A1319-$H1319)/9</f>
        <v>57233.333333333336</v>
      </c>
      <c r="Q1319" s="24">
        <f>MAX(0,O1319*(1+inputs!$B$33)-MAX(0,inputs!$B$31*(P1319-inputs!$B$30)))</f>
        <v>42620.764978904343</v>
      </c>
      <c r="R1319" s="19">
        <f>$H1319+(INT(COLUMN(R$1)/2) - 5) * ($A1319-$H1319)/9</f>
        <v>69644.444444444438</v>
      </c>
      <c r="S1319" s="24">
        <f>MAX(0,Q1319*(1+inputs!$B$33)-MAX(0,inputs!$B$31*(R1319-inputs!$B$30)))</f>
        <v>38808.636453587904</v>
      </c>
      <c r="T1319" s="19">
        <f>$H1319+(INT(COLUMN(T$1)/2) - 5) * ($A1319-$H1319)/9</f>
        <v>82055.555555555562</v>
      </c>
      <c r="U1319" s="24">
        <f>MAX(0,S1319*(1+inputs!$B$33)-MAX(0,inputs!$B$31*(T1319-inputs!$B$30)))</f>
        <v>33822.326000391717</v>
      </c>
      <c r="V1319" s="19">
        <f>$H1319+(INT(COLUMN(V$1)/2) - 5) * ($A1319-$H1319)/9</f>
        <v>94466.666666666672</v>
      </c>
      <c r="W1319" s="24">
        <f>MAX(0,U1319*(1+inputs!$B$33)-MAX(0,inputs!$B$31*(V1319-inputs!$B$30)))</f>
        <v>27644.220890397584</v>
      </c>
      <c r="X1319" s="19">
        <f>$H1319+(INT(COLUMN(X$1)/2) - 5) * ($A1319-$H1319)/9</f>
        <v>106877.77777777778</v>
      </c>
      <c r="Y1319" s="24">
        <f>MAX(0,W1319*(1+inputs!$B$33)-MAX(0,inputs!$B$31*(X1319-inputs!$B$30)))</f>
        <v>20256.444203753548</v>
      </c>
      <c r="Z1319" s="19">
        <f>IF(inputs!$B$27="YES",MAX(0,inputs!$B$31*(X1319-inputs!$B$30)),0)</f>
        <v>0</v>
      </c>
      <c r="AA1319" s="3">
        <f t="shared" si="85"/>
        <v>54400.25</v>
      </c>
      <c r="AB1319" s="1">
        <f t="shared" si="86"/>
        <v>0.42</v>
      </c>
      <c r="AC1319" s="8">
        <f t="shared" si="83"/>
        <v>77299.75</v>
      </c>
    </row>
    <row r="1320" spans="1:29" x14ac:dyDescent="0.2">
      <c r="A1320" s="11">
        <f t="shared" si="84"/>
        <v>131800</v>
      </c>
      <c r="B1320" s="15">
        <f>inputs!$C$3-MAX(0,MIN((calculations!A1320-inputs!$B$8)*0.5,inputs!$C$3))+IF(AND(inputs!$B$23="YES",A1320&lt;=inputs!$B$25),inputs!$B$24,0)</f>
        <v>0</v>
      </c>
      <c r="C1320" s="15">
        <f>MAX(0,MIN(A1320-B1320,inputs!$C$4)*inputs!$B$3)</f>
        <v>7540</v>
      </c>
      <c r="D1320" s="16">
        <f>MAX(0,(MIN(A1320,inputs!$C$5)-(inputs!$C$4+B1320))*inputs!$B$4)</f>
        <v>37640</v>
      </c>
      <c r="E1320" s="16">
        <f>MAX(0, (calculations!A1320-inputs!$C$5)*inputs!$B$5)</f>
        <v>0</v>
      </c>
      <c r="F1320" s="19">
        <f>MAX(0,inputs!$B$13*(MIN(calculations!A1320,inputs!$C$14)-inputs!$C$13))+MAX(0,inputs!$B$14*(calculations!A1320-inputs!$C$14))</f>
        <v>6625.85</v>
      </c>
      <c r="G1320" s="22">
        <f>MAX(MIN((calculations!A1320-inputs!$B$21)/10000,100%),0) * inputs!$B$18</f>
        <v>2636.4</v>
      </c>
      <c r="H1320" s="24">
        <f>MIN(inputs!$B$32,A1320)</f>
        <v>20000</v>
      </c>
      <c r="I1320" s="24">
        <f>inputs!$B$29*(1+inputs!$B$33)-MAX(0,inputs!$B$31*(H1320-inputs!$B$30))</f>
        <v>46486.999999999993</v>
      </c>
      <c r="J1320" s="19">
        <f>$H1320+(INT(COLUMN(J$1)/2) - 5) * ($A1320-$H1320)/9</f>
        <v>20000</v>
      </c>
      <c r="K1320" s="24">
        <f>MAX(0,I1320*(1+inputs!$B$33)-MAX(0,inputs!$B$31*(J1320-inputs!$B$30)))</f>
        <v>47184.304999999986</v>
      </c>
      <c r="L1320" s="19">
        <f>$H1320+(INT(COLUMN(L$1)/2) - 5) * ($A1320-$H1320)/9</f>
        <v>32422.222222222223</v>
      </c>
      <c r="M1320" s="24">
        <f>MAX(0,K1320*(1+inputs!$B$33)-MAX(0,inputs!$B$31*(L1320-inputs!$B$30)))</f>
        <v>46790.629574999977</v>
      </c>
      <c r="N1320" s="19">
        <f>$H1320+(INT(COLUMN(N$1)/2) - 5) * ($A1320-$H1320)/9</f>
        <v>44844.444444444445</v>
      </c>
      <c r="O1320" s="24">
        <f>MAX(0,M1320*(1+inputs!$B$33)-MAX(0,inputs!$B$31*(N1320-inputs!$B$30)))</f>
        <v>45273.049018624974</v>
      </c>
      <c r="P1320" s="19">
        <f>$H1320+(INT(COLUMN(P$1)/2) - 5) * ($A1320-$H1320)/9</f>
        <v>57266.666666666664</v>
      </c>
      <c r="Q1320" s="24">
        <f>MAX(0,O1320*(1+inputs!$B$33)-MAX(0,inputs!$B$31*(P1320-inputs!$B$30)))</f>
        <v>42614.704753904341</v>
      </c>
      <c r="R1320" s="19">
        <f>$H1320+(INT(COLUMN(R$1)/2) - 5) * ($A1320-$H1320)/9</f>
        <v>69688.888888888891</v>
      </c>
      <c r="S1320" s="24">
        <f>MAX(0,Q1320*(1+inputs!$B$33)-MAX(0,inputs!$B$31*(R1320-inputs!$B$30)))</f>
        <v>38798.485325212903</v>
      </c>
      <c r="T1320" s="19">
        <f>$H1320+(INT(COLUMN(T$1)/2) - 5) * ($A1320-$H1320)/9</f>
        <v>82111.111111111109</v>
      </c>
      <c r="U1320" s="24">
        <f>MAX(0,S1320*(1+inputs!$B$33)-MAX(0,inputs!$B$31*(T1320-inputs!$B$30)))</f>
        <v>33807.022605091093</v>
      </c>
      <c r="V1320" s="19">
        <f>$H1320+(INT(COLUMN(V$1)/2) - 5) * ($A1320-$H1320)/9</f>
        <v>94533.333333333328</v>
      </c>
      <c r="W1320" s="24">
        <f>MAX(0,U1320*(1+inputs!$B$33)-MAX(0,inputs!$B$31*(V1320-inputs!$B$30)))</f>
        <v>27622.687944167457</v>
      </c>
      <c r="X1320" s="19">
        <f>$H1320+(INT(COLUMN(X$1)/2) - 5) * ($A1320-$H1320)/9</f>
        <v>106955.55555555556</v>
      </c>
      <c r="Y1320" s="24">
        <f>MAX(0,W1320*(1+inputs!$B$33)-MAX(0,inputs!$B$31*(X1320-inputs!$B$30)))</f>
        <v>20227.588263329963</v>
      </c>
      <c r="Z1320" s="19">
        <f>IF(inputs!$B$27="YES",MAX(0,inputs!$B$31*(X1320-inputs!$B$30)),0)</f>
        <v>0</v>
      </c>
      <c r="AA1320" s="3">
        <f t="shared" si="85"/>
        <v>54442.25</v>
      </c>
      <c r="AB1320" s="1">
        <f t="shared" si="86"/>
        <v>0.42</v>
      </c>
      <c r="AC1320" s="8">
        <f t="shared" si="83"/>
        <v>77357.75</v>
      </c>
    </row>
    <row r="1321" spans="1:29" x14ac:dyDescent="0.2">
      <c r="A1321" s="11">
        <f t="shared" si="84"/>
        <v>131900</v>
      </c>
      <c r="B1321" s="15">
        <f>inputs!$C$3-MAX(0,MIN((calculations!A1321-inputs!$B$8)*0.5,inputs!$C$3))+IF(AND(inputs!$B$23="YES",A1321&lt;=inputs!$B$25),inputs!$B$24,0)</f>
        <v>0</v>
      </c>
      <c r="C1321" s="15">
        <f>MAX(0,MIN(A1321-B1321,inputs!$C$4)*inputs!$B$3)</f>
        <v>7540</v>
      </c>
      <c r="D1321" s="16">
        <f>MAX(0,(MIN(A1321,inputs!$C$5)-(inputs!$C$4+B1321))*inputs!$B$4)</f>
        <v>37680</v>
      </c>
      <c r="E1321" s="16">
        <f>MAX(0, (calculations!A1321-inputs!$C$5)*inputs!$B$5)</f>
        <v>0</v>
      </c>
      <c r="F1321" s="19">
        <f>MAX(0,inputs!$B$13*(MIN(calculations!A1321,inputs!$C$14)-inputs!$C$13))+MAX(0,inputs!$B$14*(calculations!A1321-inputs!$C$14))</f>
        <v>6627.85</v>
      </c>
      <c r="G1321" s="22">
        <f>MAX(MIN((calculations!A1321-inputs!$B$21)/10000,100%),0) * inputs!$B$18</f>
        <v>2636.4</v>
      </c>
      <c r="H1321" s="24">
        <f>MIN(inputs!$B$32,A1321)</f>
        <v>20000</v>
      </c>
      <c r="I1321" s="24">
        <f>inputs!$B$29*(1+inputs!$B$33)-MAX(0,inputs!$B$31*(H1321-inputs!$B$30))</f>
        <v>46486.999999999993</v>
      </c>
      <c r="J1321" s="19">
        <f>$H1321+(INT(COLUMN(J$1)/2) - 5) * ($A1321-$H1321)/9</f>
        <v>20000</v>
      </c>
      <c r="K1321" s="24">
        <f>MAX(0,I1321*(1+inputs!$B$33)-MAX(0,inputs!$B$31*(J1321-inputs!$B$30)))</f>
        <v>47184.304999999986</v>
      </c>
      <c r="L1321" s="19">
        <f>$H1321+(INT(COLUMN(L$1)/2) - 5) * ($A1321-$H1321)/9</f>
        <v>32433.333333333336</v>
      </c>
      <c r="M1321" s="24">
        <f>MAX(0,K1321*(1+inputs!$B$33)-MAX(0,inputs!$B$31*(L1321-inputs!$B$30)))</f>
        <v>46789.629574999977</v>
      </c>
      <c r="N1321" s="19">
        <f>$H1321+(INT(COLUMN(N$1)/2) - 5) * ($A1321-$H1321)/9</f>
        <v>44866.666666666672</v>
      </c>
      <c r="O1321" s="24">
        <f>MAX(0,M1321*(1+inputs!$B$33)-MAX(0,inputs!$B$31*(N1321-inputs!$B$30)))</f>
        <v>45270.034018624967</v>
      </c>
      <c r="P1321" s="19">
        <f>$H1321+(INT(COLUMN(P$1)/2) - 5) * ($A1321-$H1321)/9</f>
        <v>57300</v>
      </c>
      <c r="Q1321" s="24">
        <f>MAX(0,O1321*(1+inputs!$B$33)-MAX(0,inputs!$B$31*(P1321-inputs!$B$30)))</f>
        <v>42608.644528904333</v>
      </c>
      <c r="R1321" s="19">
        <f>$H1321+(INT(COLUMN(R$1)/2) - 5) * ($A1321-$H1321)/9</f>
        <v>69733.333333333343</v>
      </c>
      <c r="S1321" s="24">
        <f>MAX(0,Q1321*(1+inputs!$B$33)-MAX(0,inputs!$B$31*(R1321-inputs!$B$30)))</f>
        <v>38788.334196837888</v>
      </c>
      <c r="T1321" s="19">
        <f>$H1321+(INT(COLUMN(T$1)/2) - 5) * ($A1321-$H1321)/9</f>
        <v>82166.666666666657</v>
      </c>
      <c r="U1321" s="24">
        <f>MAX(0,S1321*(1+inputs!$B$33)-MAX(0,inputs!$B$31*(T1321-inputs!$B$30)))</f>
        <v>33791.719209790448</v>
      </c>
      <c r="V1321" s="19">
        <f>$H1321+(INT(COLUMN(V$1)/2) - 5) * ($A1321-$H1321)/9</f>
        <v>94600</v>
      </c>
      <c r="W1321" s="24">
        <f>MAX(0,U1321*(1+inputs!$B$33)-MAX(0,inputs!$B$31*(V1321-inputs!$B$30)))</f>
        <v>27601.154997937305</v>
      </c>
      <c r="X1321" s="19">
        <f>$H1321+(INT(COLUMN(X$1)/2) - 5) * ($A1321-$H1321)/9</f>
        <v>107033.33333333333</v>
      </c>
      <c r="Y1321" s="24">
        <f>MAX(0,W1321*(1+inputs!$B$33)-MAX(0,inputs!$B$31*(X1321-inputs!$B$30)))</f>
        <v>20198.732322906362</v>
      </c>
      <c r="Z1321" s="19">
        <f>IF(inputs!$B$27="YES",MAX(0,inputs!$B$31*(X1321-inputs!$B$30)),0)</f>
        <v>0</v>
      </c>
      <c r="AA1321" s="3">
        <f t="shared" si="85"/>
        <v>54484.25</v>
      </c>
      <c r="AB1321" s="1">
        <f t="shared" si="86"/>
        <v>0.42</v>
      </c>
      <c r="AC1321" s="8">
        <f t="shared" si="83"/>
        <v>77415.75</v>
      </c>
    </row>
    <row r="1322" spans="1:29" x14ac:dyDescent="0.2">
      <c r="A1322" s="11">
        <f t="shared" si="84"/>
        <v>132000</v>
      </c>
      <c r="B1322" s="15">
        <f>inputs!$C$3-MAX(0,MIN((calculations!A1322-inputs!$B$8)*0.5,inputs!$C$3))+IF(AND(inputs!$B$23="YES",A1322&lt;=inputs!$B$25),inputs!$B$24,0)</f>
        <v>0</v>
      </c>
      <c r="C1322" s="15">
        <f>MAX(0,MIN(A1322-B1322,inputs!$C$4)*inputs!$B$3)</f>
        <v>7540</v>
      </c>
      <c r="D1322" s="16">
        <f>MAX(0,(MIN(A1322,inputs!$C$5)-(inputs!$C$4+B1322))*inputs!$B$4)</f>
        <v>37720</v>
      </c>
      <c r="E1322" s="16">
        <f>MAX(0, (calculations!A1322-inputs!$C$5)*inputs!$B$5)</f>
        <v>0</v>
      </c>
      <c r="F1322" s="19">
        <f>MAX(0,inputs!$B$13*(MIN(calculations!A1322,inputs!$C$14)-inputs!$C$13))+MAX(0,inputs!$B$14*(calculations!A1322-inputs!$C$14))</f>
        <v>6629.85</v>
      </c>
      <c r="G1322" s="22">
        <f>MAX(MIN((calculations!A1322-inputs!$B$21)/10000,100%),0) * inputs!$B$18</f>
        <v>2636.4</v>
      </c>
      <c r="H1322" s="24">
        <f>MIN(inputs!$B$32,A1322)</f>
        <v>20000</v>
      </c>
      <c r="I1322" s="24">
        <f>inputs!$B$29*(1+inputs!$B$33)-MAX(0,inputs!$B$31*(H1322-inputs!$B$30))</f>
        <v>46486.999999999993</v>
      </c>
      <c r="J1322" s="19">
        <f>$H1322+(INT(COLUMN(J$1)/2) - 5) * ($A1322-$H1322)/9</f>
        <v>20000</v>
      </c>
      <c r="K1322" s="24">
        <f>MAX(0,I1322*(1+inputs!$B$33)-MAX(0,inputs!$B$31*(J1322-inputs!$B$30)))</f>
        <v>47184.304999999986</v>
      </c>
      <c r="L1322" s="19">
        <f>$H1322+(INT(COLUMN(L$1)/2) - 5) * ($A1322-$H1322)/9</f>
        <v>32444.444444444445</v>
      </c>
      <c r="M1322" s="24">
        <f>MAX(0,K1322*(1+inputs!$B$33)-MAX(0,inputs!$B$31*(L1322-inputs!$B$30)))</f>
        <v>46788.629574999977</v>
      </c>
      <c r="N1322" s="19">
        <f>$H1322+(INT(COLUMN(N$1)/2) - 5) * ($A1322-$H1322)/9</f>
        <v>44888.888888888891</v>
      </c>
      <c r="O1322" s="24">
        <f>MAX(0,M1322*(1+inputs!$B$33)-MAX(0,inputs!$B$31*(N1322-inputs!$B$30)))</f>
        <v>45267.019018624967</v>
      </c>
      <c r="P1322" s="19">
        <f>$H1322+(INT(COLUMN(P$1)/2) - 5) * ($A1322-$H1322)/9</f>
        <v>57333.333333333336</v>
      </c>
      <c r="Q1322" s="24">
        <f>MAX(0,O1322*(1+inputs!$B$33)-MAX(0,inputs!$B$31*(P1322-inputs!$B$30)))</f>
        <v>42602.584303904332</v>
      </c>
      <c r="R1322" s="19">
        <f>$H1322+(INT(COLUMN(R$1)/2) - 5) * ($A1322-$H1322)/9</f>
        <v>69777.777777777781</v>
      </c>
      <c r="S1322" s="24">
        <f>MAX(0,Q1322*(1+inputs!$B$33)-MAX(0,inputs!$B$31*(R1322-inputs!$B$30)))</f>
        <v>38778.183068462888</v>
      </c>
      <c r="T1322" s="19">
        <f>$H1322+(INT(COLUMN(T$1)/2) - 5) * ($A1322-$H1322)/9</f>
        <v>82222.222222222219</v>
      </c>
      <c r="U1322" s="24">
        <f>MAX(0,S1322*(1+inputs!$B$33)-MAX(0,inputs!$B$31*(T1322-inputs!$B$30)))</f>
        <v>33776.415814489825</v>
      </c>
      <c r="V1322" s="19">
        <f>$H1322+(INT(COLUMN(V$1)/2) - 5) * ($A1322-$H1322)/9</f>
        <v>94666.666666666672</v>
      </c>
      <c r="W1322" s="24">
        <f>MAX(0,U1322*(1+inputs!$B$33)-MAX(0,inputs!$B$31*(V1322-inputs!$B$30)))</f>
        <v>27579.622051707163</v>
      </c>
      <c r="X1322" s="19">
        <f>$H1322+(INT(COLUMN(X$1)/2) - 5) * ($A1322-$H1322)/9</f>
        <v>107111.11111111111</v>
      </c>
      <c r="Y1322" s="24">
        <f>MAX(0,W1322*(1+inputs!$B$33)-MAX(0,inputs!$B$31*(X1322-inputs!$B$30)))</f>
        <v>20169.876382482769</v>
      </c>
      <c r="Z1322" s="19">
        <f>IF(inputs!$B$27="YES",MAX(0,inputs!$B$31*(X1322-inputs!$B$30)),0)</f>
        <v>0</v>
      </c>
      <c r="AA1322" s="3">
        <f t="shared" si="85"/>
        <v>54526.25</v>
      </c>
      <c r="AB1322" s="1">
        <f t="shared" si="86"/>
        <v>0.42</v>
      </c>
      <c r="AC1322" s="8">
        <f t="shared" si="83"/>
        <v>77473.75</v>
      </c>
    </row>
    <row r="1323" spans="1:29" x14ac:dyDescent="0.2">
      <c r="A1323" s="11">
        <f t="shared" si="84"/>
        <v>132100</v>
      </c>
      <c r="B1323" s="15">
        <f>inputs!$C$3-MAX(0,MIN((calculations!A1323-inputs!$B$8)*0.5,inputs!$C$3))+IF(AND(inputs!$B$23="YES",A1323&lt;=inputs!$B$25),inputs!$B$24,0)</f>
        <v>0</v>
      </c>
      <c r="C1323" s="15">
        <f>MAX(0,MIN(A1323-B1323,inputs!$C$4)*inputs!$B$3)</f>
        <v>7540</v>
      </c>
      <c r="D1323" s="16">
        <f>MAX(0,(MIN(A1323,inputs!$C$5)-(inputs!$C$4+B1323))*inputs!$B$4)</f>
        <v>37760</v>
      </c>
      <c r="E1323" s="16">
        <f>MAX(0, (calculations!A1323-inputs!$C$5)*inputs!$B$5)</f>
        <v>0</v>
      </c>
      <c r="F1323" s="19">
        <f>MAX(0,inputs!$B$13*(MIN(calculations!A1323,inputs!$C$14)-inputs!$C$13))+MAX(0,inputs!$B$14*(calculations!A1323-inputs!$C$14))</f>
        <v>6631.85</v>
      </c>
      <c r="G1323" s="22">
        <f>MAX(MIN((calculations!A1323-inputs!$B$21)/10000,100%),0) * inputs!$B$18</f>
        <v>2636.4</v>
      </c>
      <c r="H1323" s="24">
        <f>MIN(inputs!$B$32,A1323)</f>
        <v>20000</v>
      </c>
      <c r="I1323" s="24">
        <f>inputs!$B$29*(1+inputs!$B$33)-MAX(0,inputs!$B$31*(H1323-inputs!$B$30))</f>
        <v>46486.999999999993</v>
      </c>
      <c r="J1323" s="19">
        <f>$H1323+(INT(COLUMN(J$1)/2) - 5) * ($A1323-$H1323)/9</f>
        <v>20000</v>
      </c>
      <c r="K1323" s="24">
        <f>MAX(0,I1323*(1+inputs!$B$33)-MAX(0,inputs!$B$31*(J1323-inputs!$B$30)))</f>
        <v>47184.304999999986</v>
      </c>
      <c r="L1323" s="19">
        <f>$H1323+(INT(COLUMN(L$1)/2) - 5) * ($A1323-$H1323)/9</f>
        <v>32455.555555555555</v>
      </c>
      <c r="M1323" s="24">
        <f>MAX(0,K1323*(1+inputs!$B$33)-MAX(0,inputs!$B$31*(L1323-inputs!$B$30)))</f>
        <v>46787.629574999977</v>
      </c>
      <c r="N1323" s="19">
        <f>$H1323+(INT(COLUMN(N$1)/2) - 5) * ($A1323-$H1323)/9</f>
        <v>44911.111111111109</v>
      </c>
      <c r="O1323" s="24">
        <f>MAX(0,M1323*(1+inputs!$B$33)-MAX(0,inputs!$B$31*(N1323-inputs!$B$30)))</f>
        <v>45264.004018624968</v>
      </c>
      <c r="P1323" s="19">
        <f>$H1323+(INT(COLUMN(P$1)/2) - 5) * ($A1323-$H1323)/9</f>
        <v>57366.666666666664</v>
      </c>
      <c r="Q1323" s="24">
        <f>MAX(0,O1323*(1+inputs!$B$33)-MAX(0,inputs!$B$31*(P1323-inputs!$B$30)))</f>
        <v>42596.524078904338</v>
      </c>
      <c r="R1323" s="19">
        <f>$H1323+(INT(COLUMN(R$1)/2) - 5) * ($A1323-$H1323)/9</f>
        <v>69822.222222222219</v>
      </c>
      <c r="S1323" s="24">
        <f>MAX(0,Q1323*(1+inputs!$B$33)-MAX(0,inputs!$B$31*(R1323-inputs!$B$30)))</f>
        <v>38768.031940087894</v>
      </c>
      <c r="T1323" s="19">
        <f>$H1323+(INT(COLUMN(T$1)/2) - 5) * ($A1323-$H1323)/9</f>
        <v>82277.777777777781</v>
      </c>
      <c r="U1323" s="24">
        <f>MAX(0,S1323*(1+inputs!$B$33)-MAX(0,inputs!$B$31*(T1323-inputs!$B$30)))</f>
        <v>33761.112419189209</v>
      </c>
      <c r="V1323" s="19">
        <f>$H1323+(INT(COLUMN(V$1)/2) - 5) * ($A1323-$H1323)/9</f>
        <v>94733.333333333328</v>
      </c>
      <c r="W1323" s="24">
        <f>MAX(0,U1323*(1+inputs!$B$33)-MAX(0,inputs!$B$31*(V1323-inputs!$B$30)))</f>
        <v>27558.089105477044</v>
      </c>
      <c r="X1323" s="19">
        <f>$H1323+(INT(COLUMN(X$1)/2) - 5) * ($A1323-$H1323)/9</f>
        <v>107188.88888888889</v>
      </c>
      <c r="Y1323" s="24">
        <f>MAX(0,W1323*(1+inputs!$B$33)-MAX(0,inputs!$B$31*(X1323-inputs!$B$30)))</f>
        <v>20141.020442059198</v>
      </c>
      <c r="Z1323" s="19">
        <f>IF(inputs!$B$27="YES",MAX(0,inputs!$B$31*(X1323-inputs!$B$30)),0)</f>
        <v>0</v>
      </c>
      <c r="AA1323" s="3">
        <f t="shared" si="85"/>
        <v>54568.25</v>
      </c>
      <c r="AB1323" s="1">
        <f t="shared" si="86"/>
        <v>0.42</v>
      </c>
      <c r="AC1323" s="8">
        <f t="shared" si="83"/>
        <v>77531.75</v>
      </c>
    </row>
    <row r="1324" spans="1:29" x14ac:dyDescent="0.2">
      <c r="A1324" s="11">
        <f t="shared" si="84"/>
        <v>132200</v>
      </c>
      <c r="B1324" s="15">
        <f>inputs!$C$3-MAX(0,MIN((calculations!A1324-inputs!$B$8)*0.5,inputs!$C$3))+IF(AND(inputs!$B$23="YES",A1324&lt;=inputs!$B$25),inputs!$B$24,0)</f>
        <v>0</v>
      </c>
      <c r="C1324" s="15">
        <f>MAX(0,MIN(A1324-B1324,inputs!$C$4)*inputs!$B$3)</f>
        <v>7540</v>
      </c>
      <c r="D1324" s="16">
        <f>MAX(0,(MIN(A1324,inputs!$C$5)-(inputs!$C$4+B1324))*inputs!$B$4)</f>
        <v>37800</v>
      </c>
      <c r="E1324" s="16">
        <f>MAX(0, (calculations!A1324-inputs!$C$5)*inputs!$B$5)</f>
        <v>0</v>
      </c>
      <c r="F1324" s="19">
        <f>MAX(0,inputs!$B$13*(MIN(calculations!A1324,inputs!$C$14)-inputs!$C$13))+MAX(0,inputs!$B$14*(calculations!A1324-inputs!$C$14))</f>
        <v>6633.85</v>
      </c>
      <c r="G1324" s="22">
        <f>MAX(MIN((calculations!A1324-inputs!$B$21)/10000,100%),0) * inputs!$B$18</f>
        <v>2636.4</v>
      </c>
      <c r="H1324" s="24">
        <f>MIN(inputs!$B$32,A1324)</f>
        <v>20000</v>
      </c>
      <c r="I1324" s="24">
        <f>inputs!$B$29*(1+inputs!$B$33)-MAX(0,inputs!$B$31*(H1324-inputs!$B$30))</f>
        <v>46486.999999999993</v>
      </c>
      <c r="J1324" s="19">
        <f>$H1324+(INT(COLUMN(J$1)/2) - 5) * ($A1324-$H1324)/9</f>
        <v>20000</v>
      </c>
      <c r="K1324" s="24">
        <f>MAX(0,I1324*(1+inputs!$B$33)-MAX(0,inputs!$B$31*(J1324-inputs!$B$30)))</f>
        <v>47184.304999999986</v>
      </c>
      <c r="L1324" s="19">
        <f>$H1324+(INT(COLUMN(L$1)/2) - 5) * ($A1324-$H1324)/9</f>
        <v>32466.666666666664</v>
      </c>
      <c r="M1324" s="24">
        <f>MAX(0,K1324*(1+inputs!$B$33)-MAX(0,inputs!$B$31*(L1324-inputs!$B$30)))</f>
        <v>46786.629574999977</v>
      </c>
      <c r="N1324" s="19">
        <f>$H1324+(INT(COLUMN(N$1)/2) - 5) * ($A1324-$H1324)/9</f>
        <v>44933.333333333328</v>
      </c>
      <c r="O1324" s="24">
        <f>MAX(0,M1324*(1+inputs!$B$33)-MAX(0,inputs!$B$31*(N1324-inputs!$B$30)))</f>
        <v>45260.989018624969</v>
      </c>
      <c r="P1324" s="19">
        <f>$H1324+(INT(COLUMN(P$1)/2) - 5) * ($A1324-$H1324)/9</f>
        <v>57400</v>
      </c>
      <c r="Q1324" s="24">
        <f>MAX(0,O1324*(1+inputs!$B$33)-MAX(0,inputs!$B$31*(P1324-inputs!$B$30)))</f>
        <v>42590.463853904337</v>
      </c>
      <c r="R1324" s="19">
        <f>$H1324+(INT(COLUMN(R$1)/2) - 5) * ($A1324-$H1324)/9</f>
        <v>69866.666666666657</v>
      </c>
      <c r="S1324" s="24">
        <f>MAX(0,Q1324*(1+inputs!$B$33)-MAX(0,inputs!$B$31*(R1324-inputs!$B$30)))</f>
        <v>38757.880811712894</v>
      </c>
      <c r="T1324" s="19">
        <f>$H1324+(INT(COLUMN(T$1)/2) - 5) * ($A1324-$H1324)/9</f>
        <v>82333.333333333343</v>
      </c>
      <c r="U1324" s="24">
        <f>MAX(0,S1324*(1+inputs!$B$33)-MAX(0,inputs!$B$31*(T1324-inputs!$B$30)))</f>
        <v>33745.809023888578</v>
      </c>
      <c r="V1324" s="19">
        <f>$H1324+(INT(COLUMN(V$1)/2) - 5) * ($A1324-$H1324)/9</f>
        <v>94800</v>
      </c>
      <c r="W1324" s="24">
        <f>MAX(0,U1324*(1+inputs!$B$33)-MAX(0,inputs!$B$31*(V1324-inputs!$B$30)))</f>
        <v>27536.556159246906</v>
      </c>
      <c r="X1324" s="19">
        <f>$H1324+(INT(COLUMN(X$1)/2) - 5) * ($A1324-$H1324)/9</f>
        <v>107266.66666666667</v>
      </c>
      <c r="Y1324" s="24">
        <f>MAX(0,W1324*(1+inputs!$B$33)-MAX(0,inputs!$B$31*(X1324-inputs!$B$30)))</f>
        <v>20112.164501635605</v>
      </c>
      <c r="Z1324" s="19">
        <f>IF(inputs!$B$27="YES",MAX(0,inputs!$B$31*(X1324-inputs!$B$30)),0)</f>
        <v>0</v>
      </c>
      <c r="AA1324" s="3">
        <f t="shared" si="85"/>
        <v>54610.25</v>
      </c>
      <c r="AB1324" s="1">
        <f t="shared" si="86"/>
        <v>0.42</v>
      </c>
      <c r="AC1324" s="8">
        <f t="shared" si="83"/>
        <v>77589.75</v>
      </c>
    </row>
    <row r="1325" spans="1:29" x14ac:dyDescent="0.2">
      <c r="A1325" s="11">
        <f t="shared" si="84"/>
        <v>132300</v>
      </c>
      <c r="B1325" s="15">
        <f>inputs!$C$3-MAX(0,MIN((calculations!A1325-inputs!$B$8)*0.5,inputs!$C$3))+IF(AND(inputs!$B$23="YES",A1325&lt;=inputs!$B$25),inputs!$B$24,0)</f>
        <v>0</v>
      </c>
      <c r="C1325" s="15">
        <f>MAX(0,MIN(A1325-B1325,inputs!$C$4)*inputs!$B$3)</f>
        <v>7540</v>
      </c>
      <c r="D1325" s="16">
        <f>MAX(0,(MIN(A1325,inputs!$C$5)-(inputs!$C$4+B1325))*inputs!$B$4)</f>
        <v>37840</v>
      </c>
      <c r="E1325" s="16">
        <f>MAX(0, (calculations!A1325-inputs!$C$5)*inputs!$B$5)</f>
        <v>0</v>
      </c>
      <c r="F1325" s="19">
        <f>MAX(0,inputs!$B$13*(MIN(calculations!A1325,inputs!$C$14)-inputs!$C$13))+MAX(0,inputs!$B$14*(calculations!A1325-inputs!$C$14))</f>
        <v>6635.85</v>
      </c>
      <c r="G1325" s="22">
        <f>MAX(MIN((calculations!A1325-inputs!$B$21)/10000,100%),0) * inputs!$B$18</f>
        <v>2636.4</v>
      </c>
      <c r="H1325" s="24">
        <f>MIN(inputs!$B$32,A1325)</f>
        <v>20000</v>
      </c>
      <c r="I1325" s="24">
        <f>inputs!$B$29*(1+inputs!$B$33)-MAX(0,inputs!$B$31*(H1325-inputs!$B$30))</f>
        <v>46486.999999999993</v>
      </c>
      <c r="J1325" s="19">
        <f>$H1325+(INT(COLUMN(J$1)/2) - 5) * ($A1325-$H1325)/9</f>
        <v>20000</v>
      </c>
      <c r="K1325" s="24">
        <f>MAX(0,I1325*(1+inputs!$B$33)-MAX(0,inputs!$B$31*(J1325-inputs!$B$30)))</f>
        <v>47184.304999999986</v>
      </c>
      <c r="L1325" s="19">
        <f>$H1325+(INT(COLUMN(L$1)/2) - 5) * ($A1325-$H1325)/9</f>
        <v>32477.777777777777</v>
      </c>
      <c r="M1325" s="24">
        <f>MAX(0,K1325*(1+inputs!$B$33)-MAX(0,inputs!$B$31*(L1325-inputs!$B$30)))</f>
        <v>46785.629574999977</v>
      </c>
      <c r="N1325" s="19">
        <f>$H1325+(INT(COLUMN(N$1)/2) - 5) * ($A1325-$H1325)/9</f>
        <v>44955.555555555555</v>
      </c>
      <c r="O1325" s="24">
        <f>MAX(0,M1325*(1+inputs!$B$33)-MAX(0,inputs!$B$31*(N1325-inputs!$B$30)))</f>
        <v>45257.974018624969</v>
      </c>
      <c r="P1325" s="19">
        <f>$H1325+(INT(COLUMN(P$1)/2) - 5) * ($A1325-$H1325)/9</f>
        <v>57433.333333333336</v>
      </c>
      <c r="Q1325" s="24">
        <f>MAX(0,O1325*(1+inputs!$B$33)-MAX(0,inputs!$B$31*(P1325-inputs!$B$30)))</f>
        <v>42584.403628904336</v>
      </c>
      <c r="R1325" s="19">
        <f>$H1325+(INT(COLUMN(R$1)/2) - 5) * ($A1325-$H1325)/9</f>
        <v>69911.111111111109</v>
      </c>
      <c r="S1325" s="24">
        <f>MAX(0,Q1325*(1+inputs!$B$33)-MAX(0,inputs!$B$31*(R1325-inputs!$B$30)))</f>
        <v>38747.729683337893</v>
      </c>
      <c r="T1325" s="19">
        <f>$H1325+(INT(COLUMN(T$1)/2) - 5) * ($A1325-$H1325)/9</f>
        <v>82388.888888888891</v>
      </c>
      <c r="U1325" s="24">
        <f>MAX(0,S1325*(1+inputs!$B$33)-MAX(0,inputs!$B$31*(T1325-inputs!$B$30)))</f>
        <v>33730.505628587955</v>
      </c>
      <c r="V1325" s="19">
        <f>$H1325+(INT(COLUMN(V$1)/2) - 5) * ($A1325-$H1325)/9</f>
        <v>94866.666666666672</v>
      </c>
      <c r="W1325" s="24">
        <f>MAX(0,U1325*(1+inputs!$B$33)-MAX(0,inputs!$B$31*(V1325-inputs!$B$30)))</f>
        <v>27515.023213016771</v>
      </c>
      <c r="X1325" s="19">
        <f>$H1325+(INT(COLUMN(X$1)/2) - 5) * ($A1325-$H1325)/9</f>
        <v>107344.44444444444</v>
      </c>
      <c r="Y1325" s="24">
        <f>MAX(0,W1325*(1+inputs!$B$33)-MAX(0,inputs!$B$31*(X1325-inputs!$B$30)))</f>
        <v>20083.308561212023</v>
      </c>
      <c r="Z1325" s="19">
        <f>IF(inputs!$B$27="YES",MAX(0,inputs!$B$31*(X1325-inputs!$B$30)),0)</f>
        <v>0</v>
      </c>
      <c r="AA1325" s="3">
        <f t="shared" si="85"/>
        <v>54652.25</v>
      </c>
      <c r="AB1325" s="1">
        <f t="shared" si="86"/>
        <v>0.42</v>
      </c>
      <c r="AC1325" s="8">
        <f t="shared" si="83"/>
        <v>77647.75</v>
      </c>
    </row>
    <row r="1326" spans="1:29" x14ac:dyDescent="0.2">
      <c r="A1326" s="11">
        <f t="shared" si="84"/>
        <v>132400</v>
      </c>
      <c r="B1326" s="15">
        <f>inputs!$C$3-MAX(0,MIN((calculations!A1326-inputs!$B$8)*0.5,inputs!$C$3))+IF(AND(inputs!$B$23="YES",A1326&lt;=inputs!$B$25),inputs!$B$24,0)</f>
        <v>0</v>
      </c>
      <c r="C1326" s="15">
        <f>MAX(0,MIN(A1326-B1326,inputs!$C$4)*inputs!$B$3)</f>
        <v>7540</v>
      </c>
      <c r="D1326" s="16">
        <f>MAX(0,(MIN(A1326,inputs!$C$5)-(inputs!$C$4+B1326))*inputs!$B$4)</f>
        <v>37880</v>
      </c>
      <c r="E1326" s="16">
        <f>MAX(0, (calculations!A1326-inputs!$C$5)*inputs!$B$5)</f>
        <v>0</v>
      </c>
      <c r="F1326" s="19">
        <f>MAX(0,inputs!$B$13*(MIN(calculations!A1326,inputs!$C$14)-inputs!$C$13))+MAX(0,inputs!$B$14*(calculations!A1326-inputs!$C$14))</f>
        <v>6637.85</v>
      </c>
      <c r="G1326" s="22">
        <f>MAX(MIN((calculations!A1326-inputs!$B$21)/10000,100%),0) * inputs!$B$18</f>
        <v>2636.4</v>
      </c>
      <c r="H1326" s="24">
        <f>MIN(inputs!$B$32,A1326)</f>
        <v>20000</v>
      </c>
      <c r="I1326" s="24">
        <f>inputs!$B$29*(1+inputs!$B$33)-MAX(0,inputs!$B$31*(H1326-inputs!$B$30))</f>
        <v>46486.999999999993</v>
      </c>
      <c r="J1326" s="19">
        <f>$H1326+(INT(COLUMN(J$1)/2) - 5) * ($A1326-$H1326)/9</f>
        <v>20000</v>
      </c>
      <c r="K1326" s="24">
        <f>MAX(0,I1326*(1+inputs!$B$33)-MAX(0,inputs!$B$31*(J1326-inputs!$B$30)))</f>
        <v>47184.304999999986</v>
      </c>
      <c r="L1326" s="19">
        <f>$H1326+(INT(COLUMN(L$1)/2) - 5) * ($A1326-$H1326)/9</f>
        <v>32488.888888888891</v>
      </c>
      <c r="M1326" s="24">
        <f>MAX(0,K1326*(1+inputs!$B$33)-MAX(0,inputs!$B$31*(L1326-inputs!$B$30)))</f>
        <v>46784.629574999977</v>
      </c>
      <c r="N1326" s="19">
        <f>$H1326+(INT(COLUMN(N$1)/2) - 5) * ($A1326-$H1326)/9</f>
        <v>44977.777777777781</v>
      </c>
      <c r="O1326" s="24">
        <f>MAX(0,M1326*(1+inputs!$B$33)-MAX(0,inputs!$B$31*(N1326-inputs!$B$30)))</f>
        <v>45254.95901862497</v>
      </c>
      <c r="P1326" s="19">
        <f>$H1326+(INT(COLUMN(P$1)/2) - 5) * ($A1326-$H1326)/9</f>
        <v>57466.666666666664</v>
      </c>
      <c r="Q1326" s="24">
        <f>MAX(0,O1326*(1+inputs!$B$33)-MAX(0,inputs!$B$31*(P1326-inputs!$B$30)))</f>
        <v>42578.343403904335</v>
      </c>
      <c r="R1326" s="19">
        <f>$H1326+(INT(COLUMN(R$1)/2) - 5) * ($A1326-$H1326)/9</f>
        <v>69955.555555555562</v>
      </c>
      <c r="S1326" s="24">
        <f>MAX(0,Q1326*(1+inputs!$B$33)-MAX(0,inputs!$B$31*(R1326-inputs!$B$30)))</f>
        <v>38737.578554962893</v>
      </c>
      <c r="T1326" s="19">
        <f>$H1326+(INT(COLUMN(T$1)/2) - 5) * ($A1326-$H1326)/9</f>
        <v>82444.444444444438</v>
      </c>
      <c r="U1326" s="24">
        <f>MAX(0,S1326*(1+inputs!$B$33)-MAX(0,inputs!$B$31*(T1326-inputs!$B$30)))</f>
        <v>33715.202233287331</v>
      </c>
      <c r="V1326" s="19">
        <f>$H1326+(INT(COLUMN(V$1)/2) - 5) * ($A1326-$H1326)/9</f>
        <v>94933.333333333328</v>
      </c>
      <c r="W1326" s="24">
        <f>MAX(0,U1326*(1+inputs!$B$33)-MAX(0,inputs!$B$31*(V1326-inputs!$B$30)))</f>
        <v>27493.490266786637</v>
      </c>
      <c r="X1326" s="19">
        <f>$H1326+(INT(COLUMN(X$1)/2) - 5) * ($A1326-$H1326)/9</f>
        <v>107422.22222222222</v>
      </c>
      <c r="Y1326" s="24">
        <f>MAX(0,W1326*(1+inputs!$B$33)-MAX(0,inputs!$B$31*(X1326-inputs!$B$30)))</f>
        <v>20054.452620788434</v>
      </c>
      <c r="Z1326" s="19">
        <f>IF(inputs!$B$27="YES",MAX(0,inputs!$B$31*(X1326-inputs!$B$30)),0)</f>
        <v>0</v>
      </c>
      <c r="AA1326" s="3">
        <f t="shared" si="85"/>
        <v>54694.25</v>
      </c>
      <c r="AB1326" s="1">
        <f t="shared" si="86"/>
        <v>0.42</v>
      </c>
      <c r="AC1326" s="8">
        <f t="shared" si="83"/>
        <v>77705.75</v>
      </c>
    </row>
    <row r="1327" spans="1:29" x14ac:dyDescent="0.2">
      <c r="A1327" s="11">
        <f t="shared" si="84"/>
        <v>132500</v>
      </c>
      <c r="B1327" s="15">
        <f>inputs!$C$3-MAX(0,MIN((calculations!A1327-inputs!$B$8)*0.5,inputs!$C$3))+IF(AND(inputs!$B$23="YES",A1327&lt;=inputs!$B$25),inputs!$B$24,0)</f>
        <v>0</v>
      </c>
      <c r="C1327" s="15">
        <f>MAX(0,MIN(A1327-B1327,inputs!$C$4)*inputs!$B$3)</f>
        <v>7540</v>
      </c>
      <c r="D1327" s="16">
        <f>MAX(0,(MIN(A1327,inputs!$C$5)-(inputs!$C$4+B1327))*inputs!$B$4)</f>
        <v>37920</v>
      </c>
      <c r="E1327" s="16">
        <f>MAX(0, (calculations!A1327-inputs!$C$5)*inputs!$B$5)</f>
        <v>0</v>
      </c>
      <c r="F1327" s="19">
        <f>MAX(0,inputs!$B$13*(MIN(calculations!A1327,inputs!$C$14)-inputs!$C$13))+MAX(0,inputs!$B$14*(calculations!A1327-inputs!$C$14))</f>
        <v>6639.85</v>
      </c>
      <c r="G1327" s="22">
        <f>MAX(MIN((calculations!A1327-inputs!$B$21)/10000,100%),0) * inputs!$B$18</f>
        <v>2636.4</v>
      </c>
      <c r="H1327" s="24">
        <f>MIN(inputs!$B$32,A1327)</f>
        <v>20000</v>
      </c>
      <c r="I1327" s="24">
        <f>inputs!$B$29*(1+inputs!$B$33)-MAX(0,inputs!$B$31*(H1327-inputs!$B$30))</f>
        <v>46486.999999999993</v>
      </c>
      <c r="J1327" s="19">
        <f>$H1327+(INT(COLUMN(J$1)/2) - 5) * ($A1327-$H1327)/9</f>
        <v>20000</v>
      </c>
      <c r="K1327" s="24">
        <f>MAX(0,I1327*(1+inputs!$B$33)-MAX(0,inputs!$B$31*(J1327-inputs!$B$30)))</f>
        <v>47184.304999999986</v>
      </c>
      <c r="L1327" s="19">
        <f>$H1327+(INT(COLUMN(L$1)/2) - 5) * ($A1327-$H1327)/9</f>
        <v>32500</v>
      </c>
      <c r="M1327" s="24">
        <f>MAX(0,K1327*(1+inputs!$B$33)-MAX(0,inputs!$B$31*(L1327-inputs!$B$30)))</f>
        <v>46783.629574999977</v>
      </c>
      <c r="N1327" s="19">
        <f>$H1327+(INT(COLUMN(N$1)/2) - 5) * ($A1327-$H1327)/9</f>
        <v>45000</v>
      </c>
      <c r="O1327" s="24">
        <f>MAX(0,M1327*(1+inputs!$B$33)-MAX(0,inputs!$B$31*(N1327-inputs!$B$30)))</f>
        <v>45251.94401862497</v>
      </c>
      <c r="P1327" s="19">
        <f>$H1327+(INT(COLUMN(P$1)/2) - 5) * ($A1327-$H1327)/9</f>
        <v>57500</v>
      </c>
      <c r="Q1327" s="24">
        <f>MAX(0,O1327*(1+inputs!$B$33)-MAX(0,inputs!$B$31*(P1327-inputs!$B$30)))</f>
        <v>42572.283178904341</v>
      </c>
      <c r="R1327" s="19">
        <f>$H1327+(INT(COLUMN(R$1)/2) - 5) * ($A1327-$H1327)/9</f>
        <v>70000</v>
      </c>
      <c r="S1327" s="24">
        <f>MAX(0,Q1327*(1+inputs!$B$33)-MAX(0,inputs!$B$31*(R1327-inputs!$B$30)))</f>
        <v>38727.427426587899</v>
      </c>
      <c r="T1327" s="19">
        <f>$H1327+(INT(COLUMN(T$1)/2) - 5) * ($A1327-$H1327)/9</f>
        <v>82500</v>
      </c>
      <c r="U1327" s="24">
        <f>MAX(0,S1327*(1+inputs!$B$33)-MAX(0,inputs!$B$31*(T1327-inputs!$B$30)))</f>
        <v>33699.898837986715</v>
      </c>
      <c r="V1327" s="19">
        <f>$H1327+(INT(COLUMN(V$1)/2) - 5) * ($A1327-$H1327)/9</f>
        <v>95000</v>
      </c>
      <c r="W1327" s="24">
        <f>MAX(0,U1327*(1+inputs!$B$33)-MAX(0,inputs!$B$31*(V1327-inputs!$B$30)))</f>
        <v>27471.957320556514</v>
      </c>
      <c r="X1327" s="19">
        <f>$H1327+(INT(COLUMN(X$1)/2) - 5) * ($A1327-$H1327)/9</f>
        <v>107500</v>
      </c>
      <c r="Y1327" s="24">
        <f>MAX(0,W1327*(1+inputs!$B$33)-MAX(0,inputs!$B$31*(X1327-inputs!$B$30)))</f>
        <v>20025.596680364859</v>
      </c>
      <c r="Z1327" s="19">
        <f>IF(inputs!$B$27="YES",MAX(0,inputs!$B$31*(X1327-inputs!$B$30)),0)</f>
        <v>0</v>
      </c>
      <c r="AA1327" s="3">
        <f t="shared" si="85"/>
        <v>54736.25</v>
      </c>
      <c r="AB1327" s="1">
        <f t="shared" si="86"/>
        <v>0.42</v>
      </c>
      <c r="AC1327" s="8">
        <f t="shared" si="83"/>
        <v>77763.75</v>
      </c>
    </row>
    <row r="1328" spans="1:29" x14ac:dyDescent="0.2">
      <c r="A1328" s="11">
        <f t="shared" si="84"/>
        <v>132600</v>
      </c>
      <c r="B1328" s="15">
        <f>inputs!$C$3-MAX(0,MIN((calculations!A1328-inputs!$B$8)*0.5,inputs!$C$3))+IF(AND(inputs!$B$23="YES",A1328&lt;=inputs!$B$25),inputs!$B$24,0)</f>
        <v>0</v>
      </c>
      <c r="C1328" s="15">
        <f>MAX(0,MIN(A1328-B1328,inputs!$C$4)*inputs!$B$3)</f>
        <v>7540</v>
      </c>
      <c r="D1328" s="16">
        <f>MAX(0,(MIN(A1328,inputs!$C$5)-(inputs!$C$4+B1328))*inputs!$B$4)</f>
        <v>37960</v>
      </c>
      <c r="E1328" s="16">
        <f>MAX(0, (calculations!A1328-inputs!$C$5)*inputs!$B$5)</f>
        <v>0</v>
      </c>
      <c r="F1328" s="19">
        <f>MAX(0,inputs!$B$13*(MIN(calculations!A1328,inputs!$C$14)-inputs!$C$13))+MAX(0,inputs!$B$14*(calculations!A1328-inputs!$C$14))</f>
        <v>6641.85</v>
      </c>
      <c r="G1328" s="22">
        <f>MAX(MIN((calculations!A1328-inputs!$B$21)/10000,100%),0) * inputs!$B$18</f>
        <v>2636.4</v>
      </c>
      <c r="H1328" s="24">
        <f>MIN(inputs!$B$32,A1328)</f>
        <v>20000</v>
      </c>
      <c r="I1328" s="24">
        <f>inputs!$B$29*(1+inputs!$B$33)-MAX(0,inputs!$B$31*(H1328-inputs!$B$30))</f>
        <v>46486.999999999993</v>
      </c>
      <c r="J1328" s="19">
        <f>$H1328+(INT(COLUMN(J$1)/2) - 5) * ($A1328-$H1328)/9</f>
        <v>20000</v>
      </c>
      <c r="K1328" s="24">
        <f>MAX(0,I1328*(1+inputs!$B$33)-MAX(0,inputs!$B$31*(J1328-inputs!$B$30)))</f>
        <v>47184.304999999986</v>
      </c>
      <c r="L1328" s="19">
        <f>$H1328+(INT(COLUMN(L$1)/2) - 5) * ($A1328-$H1328)/9</f>
        <v>32511.111111111109</v>
      </c>
      <c r="M1328" s="24">
        <f>MAX(0,K1328*(1+inputs!$B$33)-MAX(0,inputs!$B$31*(L1328-inputs!$B$30)))</f>
        <v>46782.629574999977</v>
      </c>
      <c r="N1328" s="19">
        <f>$H1328+(INT(COLUMN(N$1)/2) - 5) * ($A1328-$H1328)/9</f>
        <v>45022.222222222219</v>
      </c>
      <c r="O1328" s="24">
        <f>MAX(0,M1328*(1+inputs!$B$33)-MAX(0,inputs!$B$31*(N1328-inputs!$B$30)))</f>
        <v>45248.929018624971</v>
      </c>
      <c r="P1328" s="19">
        <f>$H1328+(INT(COLUMN(P$1)/2) - 5) * ($A1328-$H1328)/9</f>
        <v>57533.333333333336</v>
      </c>
      <c r="Q1328" s="24">
        <f>MAX(0,O1328*(1+inputs!$B$33)-MAX(0,inputs!$B$31*(P1328-inputs!$B$30)))</f>
        <v>42566.22295390434</v>
      </c>
      <c r="R1328" s="19">
        <f>$H1328+(INT(COLUMN(R$1)/2) - 5) * ($A1328-$H1328)/9</f>
        <v>70044.444444444438</v>
      </c>
      <c r="S1328" s="24">
        <f>MAX(0,Q1328*(1+inputs!$B$33)-MAX(0,inputs!$B$31*(R1328-inputs!$B$30)))</f>
        <v>38717.276298212899</v>
      </c>
      <c r="T1328" s="19">
        <f>$H1328+(INT(COLUMN(T$1)/2) - 5) * ($A1328-$H1328)/9</f>
        <v>82555.555555555562</v>
      </c>
      <c r="U1328" s="24">
        <f>MAX(0,S1328*(1+inputs!$B$33)-MAX(0,inputs!$B$31*(T1328-inputs!$B$30)))</f>
        <v>33684.595442686084</v>
      </c>
      <c r="V1328" s="19">
        <f>$H1328+(INT(COLUMN(V$1)/2) - 5) * ($A1328-$H1328)/9</f>
        <v>95066.666666666672</v>
      </c>
      <c r="W1328" s="24">
        <f>MAX(0,U1328*(1+inputs!$B$33)-MAX(0,inputs!$B$31*(V1328-inputs!$B$30)))</f>
        <v>27450.424374326372</v>
      </c>
      <c r="X1328" s="19">
        <f>$H1328+(INT(COLUMN(X$1)/2) - 5) * ($A1328-$H1328)/9</f>
        <v>107577.77777777778</v>
      </c>
      <c r="Y1328" s="24">
        <f>MAX(0,W1328*(1+inputs!$B$33)-MAX(0,inputs!$B$31*(X1328-inputs!$B$30)))</f>
        <v>19996.740739941266</v>
      </c>
      <c r="Z1328" s="19">
        <f>IF(inputs!$B$27="YES",MAX(0,inputs!$B$31*(X1328-inputs!$B$30)),0)</f>
        <v>0</v>
      </c>
      <c r="AA1328" s="3">
        <f t="shared" si="85"/>
        <v>54778.25</v>
      </c>
      <c r="AB1328" s="1">
        <f t="shared" si="86"/>
        <v>0.42</v>
      </c>
      <c r="AC1328" s="8">
        <f t="shared" si="83"/>
        <v>77821.75</v>
      </c>
    </row>
    <row r="1329" spans="1:29" x14ac:dyDescent="0.2">
      <c r="A1329" s="11">
        <f t="shared" si="84"/>
        <v>132700</v>
      </c>
      <c r="B1329" s="15">
        <f>inputs!$C$3-MAX(0,MIN((calculations!A1329-inputs!$B$8)*0.5,inputs!$C$3))+IF(AND(inputs!$B$23="YES",A1329&lt;=inputs!$B$25),inputs!$B$24,0)</f>
        <v>0</v>
      </c>
      <c r="C1329" s="15">
        <f>MAX(0,MIN(A1329-B1329,inputs!$C$4)*inputs!$B$3)</f>
        <v>7540</v>
      </c>
      <c r="D1329" s="16">
        <f>MAX(0,(MIN(A1329,inputs!$C$5)-(inputs!$C$4+B1329))*inputs!$B$4)</f>
        <v>38000</v>
      </c>
      <c r="E1329" s="16">
        <f>MAX(0, (calculations!A1329-inputs!$C$5)*inputs!$B$5)</f>
        <v>0</v>
      </c>
      <c r="F1329" s="19">
        <f>MAX(0,inputs!$B$13*(MIN(calculations!A1329,inputs!$C$14)-inputs!$C$13))+MAX(0,inputs!$B$14*(calculations!A1329-inputs!$C$14))</f>
        <v>6643.85</v>
      </c>
      <c r="G1329" s="22">
        <f>MAX(MIN((calculations!A1329-inputs!$B$21)/10000,100%),0) * inputs!$B$18</f>
        <v>2636.4</v>
      </c>
      <c r="H1329" s="24">
        <f>MIN(inputs!$B$32,A1329)</f>
        <v>20000</v>
      </c>
      <c r="I1329" s="24">
        <f>inputs!$B$29*(1+inputs!$B$33)-MAX(0,inputs!$B$31*(H1329-inputs!$B$30))</f>
        <v>46486.999999999993</v>
      </c>
      <c r="J1329" s="19">
        <f>$H1329+(INT(COLUMN(J$1)/2) - 5) * ($A1329-$H1329)/9</f>
        <v>20000</v>
      </c>
      <c r="K1329" s="24">
        <f>MAX(0,I1329*(1+inputs!$B$33)-MAX(0,inputs!$B$31*(J1329-inputs!$B$30)))</f>
        <v>47184.304999999986</v>
      </c>
      <c r="L1329" s="19">
        <f>$H1329+(INT(COLUMN(L$1)/2) - 5) * ($A1329-$H1329)/9</f>
        <v>32522.222222222223</v>
      </c>
      <c r="M1329" s="24">
        <f>MAX(0,K1329*(1+inputs!$B$33)-MAX(0,inputs!$B$31*(L1329-inputs!$B$30)))</f>
        <v>46781.629574999977</v>
      </c>
      <c r="N1329" s="19">
        <f>$H1329+(INT(COLUMN(N$1)/2) - 5) * ($A1329-$H1329)/9</f>
        <v>45044.444444444445</v>
      </c>
      <c r="O1329" s="24">
        <f>MAX(0,M1329*(1+inputs!$B$33)-MAX(0,inputs!$B$31*(N1329-inputs!$B$30)))</f>
        <v>45245.914018624972</v>
      </c>
      <c r="P1329" s="19">
        <f>$H1329+(INT(COLUMN(P$1)/2) - 5) * ($A1329-$H1329)/9</f>
        <v>57566.666666666664</v>
      </c>
      <c r="Q1329" s="24">
        <f>MAX(0,O1329*(1+inputs!$B$33)-MAX(0,inputs!$B$31*(P1329-inputs!$B$30)))</f>
        <v>42560.162728904339</v>
      </c>
      <c r="R1329" s="19">
        <f>$H1329+(INT(COLUMN(R$1)/2) - 5) * ($A1329-$H1329)/9</f>
        <v>70088.888888888891</v>
      </c>
      <c r="S1329" s="24">
        <f>MAX(0,Q1329*(1+inputs!$B$33)-MAX(0,inputs!$B$31*(R1329-inputs!$B$30)))</f>
        <v>38707.125169837898</v>
      </c>
      <c r="T1329" s="19">
        <f>$H1329+(INT(COLUMN(T$1)/2) - 5) * ($A1329-$H1329)/9</f>
        <v>82611.111111111109</v>
      </c>
      <c r="U1329" s="24">
        <f>MAX(0,S1329*(1+inputs!$B$33)-MAX(0,inputs!$B$31*(T1329-inputs!$B$30)))</f>
        <v>33669.292047385461</v>
      </c>
      <c r="V1329" s="19">
        <f>$H1329+(INT(COLUMN(V$1)/2) - 5) * ($A1329-$H1329)/9</f>
        <v>95133.333333333328</v>
      </c>
      <c r="W1329" s="24">
        <f>MAX(0,U1329*(1+inputs!$B$33)-MAX(0,inputs!$B$31*(V1329-inputs!$B$30)))</f>
        <v>27428.891428096238</v>
      </c>
      <c r="X1329" s="19">
        <f>$H1329+(INT(COLUMN(X$1)/2) - 5) * ($A1329-$H1329)/9</f>
        <v>107655.55555555556</v>
      </c>
      <c r="Y1329" s="24">
        <f>MAX(0,W1329*(1+inputs!$B$33)-MAX(0,inputs!$B$31*(X1329-inputs!$B$30)))</f>
        <v>19967.884799517677</v>
      </c>
      <c r="Z1329" s="19">
        <f>IF(inputs!$B$27="YES",MAX(0,inputs!$B$31*(X1329-inputs!$B$30)),0)</f>
        <v>0</v>
      </c>
      <c r="AA1329" s="3">
        <f t="shared" si="85"/>
        <v>54820.25</v>
      </c>
      <c r="AB1329" s="1">
        <f t="shared" si="86"/>
        <v>0.42</v>
      </c>
      <c r="AC1329" s="8">
        <f t="shared" si="83"/>
        <v>77879.75</v>
      </c>
    </row>
    <row r="1330" spans="1:29" x14ac:dyDescent="0.2">
      <c r="A1330" s="11">
        <f t="shared" si="84"/>
        <v>132800</v>
      </c>
      <c r="B1330" s="15">
        <f>inputs!$C$3-MAX(0,MIN((calculations!A1330-inputs!$B$8)*0.5,inputs!$C$3))+IF(AND(inputs!$B$23="YES",A1330&lt;=inputs!$B$25),inputs!$B$24,0)</f>
        <v>0</v>
      </c>
      <c r="C1330" s="15">
        <f>MAX(0,MIN(A1330-B1330,inputs!$C$4)*inputs!$B$3)</f>
        <v>7540</v>
      </c>
      <c r="D1330" s="16">
        <f>MAX(0,(MIN(A1330,inputs!$C$5)-(inputs!$C$4+B1330))*inputs!$B$4)</f>
        <v>38040</v>
      </c>
      <c r="E1330" s="16">
        <f>MAX(0, (calculations!A1330-inputs!$C$5)*inputs!$B$5)</f>
        <v>0</v>
      </c>
      <c r="F1330" s="19">
        <f>MAX(0,inputs!$B$13*(MIN(calculations!A1330,inputs!$C$14)-inputs!$C$13))+MAX(0,inputs!$B$14*(calculations!A1330-inputs!$C$14))</f>
        <v>6645.85</v>
      </c>
      <c r="G1330" s="22">
        <f>MAX(MIN((calculations!A1330-inputs!$B$21)/10000,100%),0) * inputs!$B$18</f>
        <v>2636.4</v>
      </c>
      <c r="H1330" s="24">
        <f>MIN(inputs!$B$32,A1330)</f>
        <v>20000</v>
      </c>
      <c r="I1330" s="24">
        <f>inputs!$B$29*(1+inputs!$B$33)-MAX(0,inputs!$B$31*(H1330-inputs!$B$30))</f>
        <v>46486.999999999993</v>
      </c>
      <c r="J1330" s="19">
        <f>$H1330+(INT(COLUMN(J$1)/2) - 5) * ($A1330-$H1330)/9</f>
        <v>20000</v>
      </c>
      <c r="K1330" s="24">
        <f>MAX(0,I1330*(1+inputs!$B$33)-MAX(0,inputs!$B$31*(J1330-inputs!$B$30)))</f>
        <v>47184.304999999986</v>
      </c>
      <c r="L1330" s="19">
        <f>$H1330+(INT(COLUMN(L$1)/2) - 5) * ($A1330-$H1330)/9</f>
        <v>32533.333333333336</v>
      </c>
      <c r="M1330" s="24">
        <f>MAX(0,K1330*(1+inputs!$B$33)-MAX(0,inputs!$B$31*(L1330-inputs!$B$30)))</f>
        <v>46780.629574999977</v>
      </c>
      <c r="N1330" s="19">
        <f>$H1330+(INT(COLUMN(N$1)/2) - 5) * ($A1330-$H1330)/9</f>
        <v>45066.666666666672</v>
      </c>
      <c r="O1330" s="24">
        <f>MAX(0,M1330*(1+inputs!$B$33)-MAX(0,inputs!$B$31*(N1330-inputs!$B$30)))</f>
        <v>45242.899018624972</v>
      </c>
      <c r="P1330" s="19">
        <f>$H1330+(INT(COLUMN(P$1)/2) - 5) * ($A1330-$H1330)/9</f>
        <v>57600</v>
      </c>
      <c r="Q1330" s="24">
        <f>MAX(0,O1330*(1+inputs!$B$33)-MAX(0,inputs!$B$31*(P1330-inputs!$B$30)))</f>
        <v>42554.102503904338</v>
      </c>
      <c r="R1330" s="19">
        <f>$H1330+(INT(COLUMN(R$1)/2) - 5) * ($A1330-$H1330)/9</f>
        <v>70133.333333333343</v>
      </c>
      <c r="S1330" s="24">
        <f>MAX(0,Q1330*(1+inputs!$B$33)-MAX(0,inputs!$B$31*(R1330-inputs!$B$30)))</f>
        <v>38696.974041462898</v>
      </c>
      <c r="T1330" s="19">
        <f>$H1330+(INT(COLUMN(T$1)/2) - 5) * ($A1330-$H1330)/9</f>
        <v>82666.666666666657</v>
      </c>
      <c r="U1330" s="24">
        <f>MAX(0,S1330*(1+inputs!$B$33)-MAX(0,inputs!$B$31*(T1330-inputs!$B$30)))</f>
        <v>33653.988652084838</v>
      </c>
      <c r="V1330" s="19">
        <f>$H1330+(INT(COLUMN(V$1)/2) - 5) * ($A1330-$H1330)/9</f>
        <v>95200</v>
      </c>
      <c r="W1330" s="24">
        <f>MAX(0,U1330*(1+inputs!$B$33)-MAX(0,inputs!$B$31*(V1330-inputs!$B$30)))</f>
        <v>27407.358481866107</v>
      </c>
      <c r="X1330" s="19">
        <f>$H1330+(INT(COLUMN(X$1)/2) - 5) * ($A1330-$H1330)/9</f>
        <v>107733.33333333333</v>
      </c>
      <c r="Y1330" s="24">
        <f>MAX(0,W1330*(1+inputs!$B$33)-MAX(0,inputs!$B$31*(X1330-inputs!$B$30)))</f>
        <v>19939.028859094098</v>
      </c>
      <c r="Z1330" s="19">
        <f>IF(inputs!$B$27="YES",MAX(0,inputs!$B$31*(X1330-inputs!$B$30)),0)</f>
        <v>0</v>
      </c>
      <c r="AA1330" s="3">
        <f t="shared" si="85"/>
        <v>54862.25</v>
      </c>
      <c r="AB1330" s="1">
        <f t="shared" si="86"/>
        <v>0.42</v>
      </c>
      <c r="AC1330" s="8">
        <f t="shared" si="83"/>
        <v>77937.75</v>
      </c>
    </row>
    <row r="1331" spans="1:29" x14ac:dyDescent="0.2">
      <c r="A1331" s="11">
        <f t="shared" si="84"/>
        <v>132900</v>
      </c>
      <c r="B1331" s="15">
        <f>inputs!$C$3-MAX(0,MIN((calculations!A1331-inputs!$B$8)*0.5,inputs!$C$3))+IF(AND(inputs!$B$23="YES",A1331&lt;=inputs!$B$25),inputs!$B$24,0)</f>
        <v>0</v>
      </c>
      <c r="C1331" s="15">
        <f>MAX(0,MIN(A1331-B1331,inputs!$C$4)*inputs!$B$3)</f>
        <v>7540</v>
      </c>
      <c r="D1331" s="16">
        <f>MAX(0,(MIN(A1331,inputs!$C$5)-(inputs!$C$4+B1331))*inputs!$B$4)</f>
        <v>38080</v>
      </c>
      <c r="E1331" s="16">
        <f>MAX(0, (calculations!A1331-inputs!$C$5)*inputs!$B$5)</f>
        <v>0</v>
      </c>
      <c r="F1331" s="19">
        <f>MAX(0,inputs!$B$13*(MIN(calculations!A1331,inputs!$C$14)-inputs!$C$13))+MAX(0,inputs!$B$14*(calculations!A1331-inputs!$C$14))</f>
        <v>6647.85</v>
      </c>
      <c r="G1331" s="22">
        <f>MAX(MIN((calculations!A1331-inputs!$B$21)/10000,100%),0) * inputs!$B$18</f>
        <v>2636.4</v>
      </c>
      <c r="H1331" s="24">
        <f>MIN(inputs!$B$32,A1331)</f>
        <v>20000</v>
      </c>
      <c r="I1331" s="24">
        <f>inputs!$B$29*(1+inputs!$B$33)-MAX(0,inputs!$B$31*(H1331-inputs!$B$30))</f>
        <v>46486.999999999993</v>
      </c>
      <c r="J1331" s="19">
        <f>$H1331+(INT(COLUMN(J$1)/2) - 5) * ($A1331-$H1331)/9</f>
        <v>20000</v>
      </c>
      <c r="K1331" s="24">
        <f>MAX(0,I1331*(1+inputs!$B$33)-MAX(0,inputs!$B$31*(J1331-inputs!$B$30)))</f>
        <v>47184.304999999986</v>
      </c>
      <c r="L1331" s="19">
        <f>$H1331+(INT(COLUMN(L$1)/2) - 5) * ($A1331-$H1331)/9</f>
        <v>32544.444444444445</v>
      </c>
      <c r="M1331" s="24">
        <f>MAX(0,K1331*(1+inputs!$B$33)-MAX(0,inputs!$B$31*(L1331-inputs!$B$30)))</f>
        <v>46779.629574999977</v>
      </c>
      <c r="N1331" s="19">
        <f>$H1331+(INT(COLUMN(N$1)/2) - 5) * ($A1331-$H1331)/9</f>
        <v>45088.888888888891</v>
      </c>
      <c r="O1331" s="24">
        <f>MAX(0,M1331*(1+inputs!$B$33)-MAX(0,inputs!$B$31*(N1331-inputs!$B$30)))</f>
        <v>45239.884018624973</v>
      </c>
      <c r="P1331" s="19">
        <f>$H1331+(INT(COLUMN(P$1)/2) - 5) * ($A1331-$H1331)/9</f>
        <v>57633.333333333336</v>
      </c>
      <c r="Q1331" s="24">
        <f>MAX(0,O1331*(1+inputs!$B$33)-MAX(0,inputs!$B$31*(P1331-inputs!$B$30)))</f>
        <v>42548.042278904344</v>
      </c>
      <c r="R1331" s="19">
        <f>$H1331+(INT(COLUMN(R$1)/2) - 5) * ($A1331-$H1331)/9</f>
        <v>70177.777777777781</v>
      </c>
      <c r="S1331" s="24">
        <f>MAX(0,Q1331*(1+inputs!$B$33)-MAX(0,inputs!$B$31*(R1331-inputs!$B$30)))</f>
        <v>38686.822913087904</v>
      </c>
      <c r="T1331" s="19">
        <f>$H1331+(INT(COLUMN(T$1)/2) - 5) * ($A1331-$H1331)/9</f>
        <v>82722.222222222219</v>
      </c>
      <c r="U1331" s="24">
        <f>MAX(0,S1331*(1+inputs!$B$33)-MAX(0,inputs!$B$31*(T1331-inputs!$B$30)))</f>
        <v>33638.685256784214</v>
      </c>
      <c r="V1331" s="19">
        <f>$H1331+(INT(COLUMN(V$1)/2) - 5) * ($A1331-$H1331)/9</f>
        <v>95266.666666666672</v>
      </c>
      <c r="W1331" s="24">
        <f>MAX(0,U1331*(1+inputs!$B$33)-MAX(0,inputs!$B$31*(V1331-inputs!$B$30)))</f>
        <v>27385.825535635973</v>
      </c>
      <c r="X1331" s="19">
        <f>$H1331+(INT(COLUMN(X$1)/2) - 5) * ($A1331-$H1331)/9</f>
        <v>107811.11111111111</v>
      </c>
      <c r="Y1331" s="24">
        <f>MAX(0,W1331*(1+inputs!$B$33)-MAX(0,inputs!$B$31*(X1331-inputs!$B$30)))</f>
        <v>19910.172918670512</v>
      </c>
      <c r="Z1331" s="19">
        <f>IF(inputs!$B$27="YES",MAX(0,inputs!$B$31*(X1331-inputs!$B$30)),0)</f>
        <v>0</v>
      </c>
      <c r="AA1331" s="3">
        <f t="shared" si="85"/>
        <v>54904.25</v>
      </c>
      <c r="AB1331" s="1">
        <f t="shared" si="86"/>
        <v>0.42</v>
      </c>
      <c r="AC1331" s="8">
        <f t="shared" si="83"/>
        <v>77995.75</v>
      </c>
    </row>
    <row r="1332" spans="1:29" x14ac:dyDescent="0.2">
      <c r="A1332" s="11">
        <f t="shared" si="84"/>
        <v>133000</v>
      </c>
      <c r="B1332" s="15">
        <f>inputs!$C$3-MAX(0,MIN((calculations!A1332-inputs!$B$8)*0.5,inputs!$C$3))+IF(AND(inputs!$B$23="YES",A1332&lt;=inputs!$B$25),inputs!$B$24,0)</f>
        <v>0</v>
      </c>
      <c r="C1332" s="15">
        <f>MAX(0,MIN(A1332-B1332,inputs!$C$4)*inputs!$B$3)</f>
        <v>7540</v>
      </c>
      <c r="D1332" s="16">
        <f>MAX(0,(MIN(A1332,inputs!$C$5)-(inputs!$C$4+B1332))*inputs!$B$4)</f>
        <v>38120</v>
      </c>
      <c r="E1332" s="16">
        <f>MAX(0, (calculations!A1332-inputs!$C$5)*inputs!$B$5)</f>
        <v>0</v>
      </c>
      <c r="F1332" s="19">
        <f>MAX(0,inputs!$B$13*(MIN(calculations!A1332,inputs!$C$14)-inputs!$C$13))+MAX(0,inputs!$B$14*(calculations!A1332-inputs!$C$14))</f>
        <v>6649.85</v>
      </c>
      <c r="G1332" s="22">
        <f>MAX(MIN((calculations!A1332-inputs!$B$21)/10000,100%),0) * inputs!$B$18</f>
        <v>2636.4</v>
      </c>
      <c r="H1332" s="24">
        <f>MIN(inputs!$B$32,A1332)</f>
        <v>20000</v>
      </c>
      <c r="I1332" s="24">
        <f>inputs!$B$29*(1+inputs!$B$33)-MAX(0,inputs!$B$31*(H1332-inputs!$B$30))</f>
        <v>46486.999999999993</v>
      </c>
      <c r="J1332" s="19">
        <f>$H1332+(INT(COLUMN(J$1)/2) - 5) * ($A1332-$H1332)/9</f>
        <v>20000</v>
      </c>
      <c r="K1332" s="24">
        <f>MAX(0,I1332*(1+inputs!$B$33)-MAX(0,inputs!$B$31*(J1332-inputs!$B$30)))</f>
        <v>47184.304999999986</v>
      </c>
      <c r="L1332" s="19">
        <f>$H1332+(INT(COLUMN(L$1)/2) - 5) * ($A1332-$H1332)/9</f>
        <v>32555.555555555555</v>
      </c>
      <c r="M1332" s="24">
        <f>MAX(0,K1332*(1+inputs!$B$33)-MAX(0,inputs!$B$31*(L1332-inputs!$B$30)))</f>
        <v>46778.629574999977</v>
      </c>
      <c r="N1332" s="19">
        <f>$H1332+(INT(COLUMN(N$1)/2) - 5) * ($A1332-$H1332)/9</f>
        <v>45111.111111111109</v>
      </c>
      <c r="O1332" s="24">
        <f>MAX(0,M1332*(1+inputs!$B$33)-MAX(0,inputs!$B$31*(N1332-inputs!$B$30)))</f>
        <v>45236.869018624973</v>
      </c>
      <c r="P1332" s="19">
        <f>$H1332+(INT(COLUMN(P$1)/2) - 5) * ($A1332-$H1332)/9</f>
        <v>57666.666666666664</v>
      </c>
      <c r="Q1332" s="24">
        <f>MAX(0,O1332*(1+inputs!$B$33)-MAX(0,inputs!$B$31*(P1332-inputs!$B$30)))</f>
        <v>42541.982053904343</v>
      </c>
      <c r="R1332" s="19">
        <f>$H1332+(INT(COLUMN(R$1)/2) - 5) * ($A1332-$H1332)/9</f>
        <v>70222.222222222219</v>
      </c>
      <c r="S1332" s="24">
        <f>MAX(0,Q1332*(1+inputs!$B$33)-MAX(0,inputs!$B$31*(R1332-inputs!$B$30)))</f>
        <v>38676.671784712904</v>
      </c>
      <c r="T1332" s="19">
        <f>$H1332+(INT(COLUMN(T$1)/2) - 5) * ($A1332-$H1332)/9</f>
        <v>82777.777777777781</v>
      </c>
      <c r="U1332" s="24">
        <f>MAX(0,S1332*(1+inputs!$B$33)-MAX(0,inputs!$B$31*(T1332-inputs!$B$30)))</f>
        <v>33623.381861483591</v>
      </c>
      <c r="V1332" s="19">
        <f>$H1332+(INT(COLUMN(V$1)/2) - 5) * ($A1332-$H1332)/9</f>
        <v>95333.333333333328</v>
      </c>
      <c r="W1332" s="24">
        <f>MAX(0,U1332*(1+inputs!$B$33)-MAX(0,inputs!$B$31*(V1332-inputs!$B$30)))</f>
        <v>27364.292589405846</v>
      </c>
      <c r="X1332" s="19">
        <f>$H1332+(INT(COLUMN(X$1)/2) - 5) * ($A1332-$H1332)/9</f>
        <v>107888.88888888889</v>
      </c>
      <c r="Y1332" s="24">
        <f>MAX(0,W1332*(1+inputs!$B$33)-MAX(0,inputs!$B$31*(X1332-inputs!$B$30)))</f>
        <v>19881.316978246934</v>
      </c>
      <c r="Z1332" s="19">
        <f>IF(inputs!$B$27="YES",MAX(0,inputs!$B$31*(X1332-inputs!$B$30)),0)</f>
        <v>0</v>
      </c>
      <c r="AA1332" s="3">
        <f t="shared" si="85"/>
        <v>54946.25</v>
      </c>
      <c r="AB1332" s="1">
        <f t="shared" si="86"/>
        <v>0.42</v>
      </c>
      <c r="AC1332" s="8">
        <f t="shared" si="83"/>
        <v>78053.75</v>
      </c>
    </row>
    <row r="1333" spans="1:29" x14ac:dyDescent="0.2">
      <c r="A1333" s="11">
        <f t="shared" si="84"/>
        <v>133100</v>
      </c>
      <c r="B1333" s="15">
        <f>inputs!$C$3-MAX(0,MIN((calculations!A1333-inputs!$B$8)*0.5,inputs!$C$3))+IF(AND(inputs!$B$23="YES",A1333&lt;=inputs!$B$25),inputs!$B$24,0)</f>
        <v>0</v>
      </c>
      <c r="C1333" s="15">
        <f>MAX(0,MIN(A1333-B1333,inputs!$C$4)*inputs!$B$3)</f>
        <v>7540</v>
      </c>
      <c r="D1333" s="16">
        <f>MAX(0,(MIN(A1333,inputs!$C$5)-(inputs!$C$4+B1333))*inputs!$B$4)</f>
        <v>38160</v>
      </c>
      <c r="E1333" s="16">
        <f>MAX(0, (calculations!A1333-inputs!$C$5)*inputs!$B$5)</f>
        <v>0</v>
      </c>
      <c r="F1333" s="19">
        <f>MAX(0,inputs!$B$13*(MIN(calculations!A1333,inputs!$C$14)-inputs!$C$13))+MAX(0,inputs!$B$14*(calculations!A1333-inputs!$C$14))</f>
        <v>6651.85</v>
      </c>
      <c r="G1333" s="22">
        <f>MAX(MIN((calculations!A1333-inputs!$B$21)/10000,100%),0) * inputs!$B$18</f>
        <v>2636.4</v>
      </c>
      <c r="H1333" s="24">
        <f>MIN(inputs!$B$32,A1333)</f>
        <v>20000</v>
      </c>
      <c r="I1333" s="24">
        <f>inputs!$B$29*(1+inputs!$B$33)-MAX(0,inputs!$B$31*(H1333-inputs!$B$30))</f>
        <v>46486.999999999993</v>
      </c>
      <c r="J1333" s="19">
        <f>$H1333+(INT(COLUMN(J$1)/2) - 5) * ($A1333-$H1333)/9</f>
        <v>20000</v>
      </c>
      <c r="K1333" s="24">
        <f>MAX(0,I1333*(1+inputs!$B$33)-MAX(0,inputs!$B$31*(J1333-inputs!$B$30)))</f>
        <v>47184.304999999986</v>
      </c>
      <c r="L1333" s="19">
        <f>$H1333+(INT(COLUMN(L$1)/2) - 5) * ($A1333-$H1333)/9</f>
        <v>32566.666666666664</v>
      </c>
      <c r="M1333" s="24">
        <f>MAX(0,K1333*(1+inputs!$B$33)-MAX(0,inputs!$B$31*(L1333-inputs!$B$30)))</f>
        <v>46777.629574999977</v>
      </c>
      <c r="N1333" s="19">
        <f>$H1333+(INT(COLUMN(N$1)/2) - 5) * ($A1333-$H1333)/9</f>
        <v>45133.333333333328</v>
      </c>
      <c r="O1333" s="24">
        <f>MAX(0,M1333*(1+inputs!$B$33)-MAX(0,inputs!$B$31*(N1333-inputs!$B$30)))</f>
        <v>45233.854018624967</v>
      </c>
      <c r="P1333" s="19">
        <f>$H1333+(INT(COLUMN(P$1)/2) - 5) * ($A1333-$H1333)/9</f>
        <v>57700</v>
      </c>
      <c r="Q1333" s="24">
        <f>MAX(0,O1333*(1+inputs!$B$33)-MAX(0,inputs!$B$31*(P1333-inputs!$B$30)))</f>
        <v>42535.921828904335</v>
      </c>
      <c r="R1333" s="19">
        <f>$H1333+(INT(COLUMN(R$1)/2) - 5) * ($A1333-$H1333)/9</f>
        <v>70266.666666666657</v>
      </c>
      <c r="S1333" s="24">
        <f>MAX(0,Q1333*(1+inputs!$B$33)-MAX(0,inputs!$B$31*(R1333-inputs!$B$30)))</f>
        <v>38666.520656337903</v>
      </c>
      <c r="T1333" s="19">
        <f>$H1333+(INT(COLUMN(T$1)/2) - 5) * ($A1333-$H1333)/9</f>
        <v>82833.333333333343</v>
      </c>
      <c r="U1333" s="24">
        <f>MAX(0,S1333*(1+inputs!$B$33)-MAX(0,inputs!$B$31*(T1333-inputs!$B$30)))</f>
        <v>33608.078466182968</v>
      </c>
      <c r="V1333" s="19">
        <f>$H1333+(INT(COLUMN(V$1)/2) - 5) * ($A1333-$H1333)/9</f>
        <v>95400</v>
      </c>
      <c r="W1333" s="24">
        <f>MAX(0,U1333*(1+inputs!$B$33)-MAX(0,inputs!$B$31*(V1333-inputs!$B$30)))</f>
        <v>27342.759643175708</v>
      </c>
      <c r="X1333" s="19">
        <f>$H1333+(INT(COLUMN(X$1)/2) - 5) * ($A1333-$H1333)/9</f>
        <v>107966.66666666667</v>
      </c>
      <c r="Y1333" s="24">
        <f>MAX(0,W1333*(1+inputs!$B$33)-MAX(0,inputs!$B$31*(X1333-inputs!$B$30)))</f>
        <v>19852.461037823341</v>
      </c>
      <c r="Z1333" s="19">
        <f>IF(inputs!$B$27="YES",MAX(0,inputs!$B$31*(X1333-inputs!$B$30)),0)</f>
        <v>0</v>
      </c>
      <c r="AA1333" s="3">
        <f t="shared" si="85"/>
        <v>54988.25</v>
      </c>
      <c r="AB1333" s="1">
        <f t="shared" si="86"/>
        <v>0.42</v>
      </c>
      <c r="AC1333" s="8">
        <f t="shared" si="83"/>
        <v>78111.75</v>
      </c>
    </row>
    <row r="1334" spans="1:29" x14ac:dyDescent="0.2">
      <c r="A1334" s="11">
        <f t="shared" si="84"/>
        <v>133200</v>
      </c>
      <c r="B1334" s="15">
        <f>inputs!$C$3-MAX(0,MIN((calculations!A1334-inputs!$B$8)*0.5,inputs!$C$3))+IF(AND(inputs!$B$23="YES",A1334&lt;=inputs!$B$25),inputs!$B$24,0)</f>
        <v>0</v>
      </c>
      <c r="C1334" s="15">
        <f>MAX(0,MIN(A1334-B1334,inputs!$C$4)*inputs!$B$3)</f>
        <v>7540</v>
      </c>
      <c r="D1334" s="16">
        <f>MAX(0,(MIN(A1334,inputs!$C$5)-(inputs!$C$4+B1334))*inputs!$B$4)</f>
        <v>38200</v>
      </c>
      <c r="E1334" s="16">
        <f>MAX(0, (calculations!A1334-inputs!$C$5)*inputs!$B$5)</f>
        <v>0</v>
      </c>
      <c r="F1334" s="19">
        <f>MAX(0,inputs!$B$13*(MIN(calculations!A1334,inputs!$C$14)-inputs!$C$13))+MAX(0,inputs!$B$14*(calculations!A1334-inputs!$C$14))</f>
        <v>6653.85</v>
      </c>
      <c r="G1334" s="22">
        <f>MAX(MIN((calculations!A1334-inputs!$B$21)/10000,100%),0) * inputs!$B$18</f>
        <v>2636.4</v>
      </c>
      <c r="H1334" s="24">
        <f>MIN(inputs!$B$32,A1334)</f>
        <v>20000</v>
      </c>
      <c r="I1334" s="24">
        <f>inputs!$B$29*(1+inputs!$B$33)-MAX(0,inputs!$B$31*(H1334-inputs!$B$30))</f>
        <v>46486.999999999993</v>
      </c>
      <c r="J1334" s="19">
        <f>$H1334+(INT(COLUMN(J$1)/2) - 5) * ($A1334-$H1334)/9</f>
        <v>20000</v>
      </c>
      <c r="K1334" s="24">
        <f>MAX(0,I1334*(1+inputs!$B$33)-MAX(0,inputs!$B$31*(J1334-inputs!$B$30)))</f>
        <v>47184.304999999986</v>
      </c>
      <c r="L1334" s="19">
        <f>$H1334+(INT(COLUMN(L$1)/2) - 5) * ($A1334-$H1334)/9</f>
        <v>32577.777777777777</v>
      </c>
      <c r="M1334" s="24">
        <f>MAX(0,K1334*(1+inputs!$B$33)-MAX(0,inputs!$B$31*(L1334-inputs!$B$30)))</f>
        <v>46776.629574999977</v>
      </c>
      <c r="N1334" s="19">
        <f>$H1334+(INT(COLUMN(N$1)/2) - 5) * ($A1334-$H1334)/9</f>
        <v>45155.555555555555</v>
      </c>
      <c r="O1334" s="24">
        <f>MAX(0,M1334*(1+inputs!$B$33)-MAX(0,inputs!$B$31*(N1334-inputs!$B$30)))</f>
        <v>45230.839018624967</v>
      </c>
      <c r="P1334" s="19">
        <f>$H1334+(INT(COLUMN(P$1)/2) - 5) * ($A1334-$H1334)/9</f>
        <v>57733.333333333336</v>
      </c>
      <c r="Q1334" s="24">
        <f>MAX(0,O1334*(1+inputs!$B$33)-MAX(0,inputs!$B$31*(P1334-inputs!$B$30)))</f>
        <v>42529.861603904334</v>
      </c>
      <c r="R1334" s="19">
        <f>$H1334+(INT(COLUMN(R$1)/2) - 5) * ($A1334-$H1334)/9</f>
        <v>70311.111111111109</v>
      </c>
      <c r="S1334" s="24">
        <f>MAX(0,Q1334*(1+inputs!$B$33)-MAX(0,inputs!$B$31*(R1334-inputs!$B$30)))</f>
        <v>38656.369527962896</v>
      </c>
      <c r="T1334" s="19">
        <f>$H1334+(INT(COLUMN(T$1)/2) - 5) * ($A1334-$H1334)/9</f>
        <v>82888.888888888891</v>
      </c>
      <c r="U1334" s="24">
        <f>MAX(0,S1334*(1+inputs!$B$33)-MAX(0,inputs!$B$31*(T1334-inputs!$B$30)))</f>
        <v>33592.77507088233</v>
      </c>
      <c r="V1334" s="19">
        <f>$H1334+(INT(COLUMN(V$1)/2) - 5) * ($A1334-$H1334)/9</f>
        <v>95466.666666666672</v>
      </c>
      <c r="W1334" s="24">
        <f>MAX(0,U1334*(1+inputs!$B$33)-MAX(0,inputs!$B$31*(V1334-inputs!$B$30)))</f>
        <v>27321.22669694556</v>
      </c>
      <c r="X1334" s="19">
        <f>$H1334+(INT(COLUMN(X$1)/2) - 5) * ($A1334-$H1334)/9</f>
        <v>108044.44444444444</v>
      </c>
      <c r="Y1334" s="24">
        <f>MAX(0,W1334*(1+inputs!$B$33)-MAX(0,inputs!$B$31*(X1334-inputs!$B$30)))</f>
        <v>19823.605097399741</v>
      </c>
      <c r="Z1334" s="19">
        <f>IF(inputs!$B$27="YES",MAX(0,inputs!$B$31*(X1334-inputs!$B$30)),0)</f>
        <v>0</v>
      </c>
      <c r="AA1334" s="3">
        <f t="shared" si="85"/>
        <v>55030.25</v>
      </c>
      <c r="AB1334" s="1">
        <f t="shared" si="86"/>
        <v>0.42</v>
      </c>
      <c r="AC1334" s="8">
        <f t="shared" si="83"/>
        <v>78169.75</v>
      </c>
    </row>
    <row r="1335" spans="1:29" x14ac:dyDescent="0.2">
      <c r="A1335" s="11">
        <f t="shared" si="84"/>
        <v>133300</v>
      </c>
      <c r="B1335" s="15">
        <f>inputs!$C$3-MAX(0,MIN((calculations!A1335-inputs!$B$8)*0.5,inputs!$C$3))+IF(AND(inputs!$B$23="YES",A1335&lt;=inputs!$B$25),inputs!$B$24,0)</f>
        <v>0</v>
      </c>
      <c r="C1335" s="15">
        <f>MAX(0,MIN(A1335-B1335,inputs!$C$4)*inputs!$B$3)</f>
        <v>7540</v>
      </c>
      <c r="D1335" s="16">
        <f>MAX(0,(MIN(A1335,inputs!$C$5)-(inputs!$C$4+B1335))*inputs!$B$4)</f>
        <v>38240</v>
      </c>
      <c r="E1335" s="16">
        <f>MAX(0, (calculations!A1335-inputs!$C$5)*inputs!$B$5)</f>
        <v>0</v>
      </c>
      <c r="F1335" s="19">
        <f>MAX(0,inputs!$B$13*(MIN(calculations!A1335,inputs!$C$14)-inputs!$C$13))+MAX(0,inputs!$B$14*(calculations!A1335-inputs!$C$14))</f>
        <v>6655.85</v>
      </c>
      <c r="G1335" s="22">
        <f>MAX(MIN((calculations!A1335-inputs!$B$21)/10000,100%),0) * inputs!$B$18</f>
        <v>2636.4</v>
      </c>
      <c r="H1335" s="24">
        <f>MIN(inputs!$B$32,A1335)</f>
        <v>20000</v>
      </c>
      <c r="I1335" s="24">
        <f>inputs!$B$29*(1+inputs!$B$33)-MAX(0,inputs!$B$31*(H1335-inputs!$B$30))</f>
        <v>46486.999999999993</v>
      </c>
      <c r="J1335" s="19">
        <f>$H1335+(INT(COLUMN(J$1)/2) - 5) * ($A1335-$H1335)/9</f>
        <v>20000</v>
      </c>
      <c r="K1335" s="24">
        <f>MAX(0,I1335*(1+inputs!$B$33)-MAX(0,inputs!$B$31*(J1335-inputs!$B$30)))</f>
        <v>47184.304999999986</v>
      </c>
      <c r="L1335" s="19">
        <f>$H1335+(INT(COLUMN(L$1)/2) - 5) * ($A1335-$H1335)/9</f>
        <v>32588.888888888891</v>
      </c>
      <c r="M1335" s="24">
        <f>MAX(0,K1335*(1+inputs!$B$33)-MAX(0,inputs!$B$31*(L1335-inputs!$B$30)))</f>
        <v>46775.629574999977</v>
      </c>
      <c r="N1335" s="19">
        <f>$H1335+(INT(COLUMN(N$1)/2) - 5) * ($A1335-$H1335)/9</f>
        <v>45177.777777777781</v>
      </c>
      <c r="O1335" s="24">
        <f>MAX(0,M1335*(1+inputs!$B$33)-MAX(0,inputs!$B$31*(N1335-inputs!$B$30)))</f>
        <v>45227.824018624968</v>
      </c>
      <c r="P1335" s="19">
        <f>$H1335+(INT(COLUMN(P$1)/2) - 5) * ($A1335-$H1335)/9</f>
        <v>57766.666666666664</v>
      </c>
      <c r="Q1335" s="24">
        <f>MAX(0,O1335*(1+inputs!$B$33)-MAX(0,inputs!$B$31*(P1335-inputs!$B$30)))</f>
        <v>42523.801378904333</v>
      </c>
      <c r="R1335" s="19">
        <f>$H1335+(INT(COLUMN(R$1)/2) - 5) * ($A1335-$H1335)/9</f>
        <v>70355.555555555562</v>
      </c>
      <c r="S1335" s="24">
        <f>MAX(0,Q1335*(1+inputs!$B$33)-MAX(0,inputs!$B$31*(R1335-inputs!$B$30)))</f>
        <v>38646.218399587888</v>
      </c>
      <c r="T1335" s="19">
        <f>$H1335+(INT(COLUMN(T$1)/2) - 5) * ($A1335-$H1335)/9</f>
        <v>82944.444444444438</v>
      </c>
      <c r="U1335" s="24">
        <f>MAX(0,S1335*(1+inputs!$B$33)-MAX(0,inputs!$B$31*(T1335-inputs!$B$30)))</f>
        <v>33577.471675581699</v>
      </c>
      <c r="V1335" s="19">
        <f>$H1335+(INT(COLUMN(V$1)/2) - 5) * ($A1335-$H1335)/9</f>
        <v>95533.333333333328</v>
      </c>
      <c r="W1335" s="24">
        <f>MAX(0,U1335*(1+inputs!$B$33)-MAX(0,inputs!$B$31*(V1335-inputs!$B$30)))</f>
        <v>27299.693750715425</v>
      </c>
      <c r="X1335" s="19">
        <f>$H1335+(INT(COLUMN(X$1)/2) - 5) * ($A1335-$H1335)/9</f>
        <v>108122.22222222222</v>
      </c>
      <c r="Y1335" s="24">
        <f>MAX(0,W1335*(1+inputs!$B$33)-MAX(0,inputs!$B$31*(X1335-inputs!$B$30)))</f>
        <v>19794.749156976155</v>
      </c>
      <c r="Z1335" s="19">
        <f>IF(inputs!$B$27="YES",MAX(0,inputs!$B$31*(X1335-inputs!$B$30)),0)</f>
        <v>0</v>
      </c>
      <c r="AA1335" s="3">
        <f t="shared" si="85"/>
        <v>55072.25</v>
      </c>
      <c r="AB1335" s="1">
        <f t="shared" si="86"/>
        <v>0.42</v>
      </c>
      <c r="AC1335" s="8">
        <f t="shared" si="83"/>
        <v>78227.75</v>
      </c>
    </row>
    <row r="1336" spans="1:29" x14ac:dyDescent="0.2">
      <c r="A1336" s="11">
        <f t="shared" si="84"/>
        <v>133400</v>
      </c>
      <c r="B1336" s="15">
        <f>inputs!$C$3-MAX(0,MIN((calculations!A1336-inputs!$B$8)*0.5,inputs!$C$3))+IF(AND(inputs!$B$23="YES",A1336&lt;=inputs!$B$25),inputs!$B$24,0)</f>
        <v>0</v>
      </c>
      <c r="C1336" s="15">
        <f>MAX(0,MIN(A1336-B1336,inputs!$C$4)*inputs!$B$3)</f>
        <v>7540</v>
      </c>
      <c r="D1336" s="16">
        <f>MAX(0,(MIN(A1336,inputs!$C$5)-(inputs!$C$4+B1336))*inputs!$B$4)</f>
        <v>38280</v>
      </c>
      <c r="E1336" s="16">
        <f>MAX(0, (calculations!A1336-inputs!$C$5)*inputs!$B$5)</f>
        <v>0</v>
      </c>
      <c r="F1336" s="19">
        <f>MAX(0,inputs!$B$13*(MIN(calculations!A1336,inputs!$C$14)-inputs!$C$13))+MAX(0,inputs!$B$14*(calculations!A1336-inputs!$C$14))</f>
        <v>6657.85</v>
      </c>
      <c r="G1336" s="22">
        <f>MAX(MIN((calculations!A1336-inputs!$B$21)/10000,100%),0) * inputs!$B$18</f>
        <v>2636.4</v>
      </c>
      <c r="H1336" s="24">
        <f>MIN(inputs!$B$32,A1336)</f>
        <v>20000</v>
      </c>
      <c r="I1336" s="24">
        <f>inputs!$B$29*(1+inputs!$B$33)-MAX(0,inputs!$B$31*(H1336-inputs!$B$30))</f>
        <v>46486.999999999993</v>
      </c>
      <c r="J1336" s="19">
        <f>$H1336+(INT(COLUMN(J$1)/2) - 5) * ($A1336-$H1336)/9</f>
        <v>20000</v>
      </c>
      <c r="K1336" s="24">
        <f>MAX(0,I1336*(1+inputs!$B$33)-MAX(0,inputs!$B$31*(J1336-inputs!$B$30)))</f>
        <v>47184.304999999986</v>
      </c>
      <c r="L1336" s="19">
        <f>$H1336+(INT(COLUMN(L$1)/2) - 5) * ($A1336-$H1336)/9</f>
        <v>32600</v>
      </c>
      <c r="M1336" s="24">
        <f>MAX(0,K1336*(1+inputs!$B$33)-MAX(0,inputs!$B$31*(L1336-inputs!$B$30)))</f>
        <v>46774.629574999977</v>
      </c>
      <c r="N1336" s="19">
        <f>$H1336+(INT(COLUMN(N$1)/2) - 5) * ($A1336-$H1336)/9</f>
        <v>45200</v>
      </c>
      <c r="O1336" s="24">
        <f>MAX(0,M1336*(1+inputs!$B$33)-MAX(0,inputs!$B$31*(N1336-inputs!$B$30)))</f>
        <v>45224.809018624968</v>
      </c>
      <c r="P1336" s="19">
        <f>$H1336+(INT(COLUMN(P$1)/2) - 5) * ($A1336-$H1336)/9</f>
        <v>57800</v>
      </c>
      <c r="Q1336" s="24">
        <f>MAX(0,O1336*(1+inputs!$B$33)-MAX(0,inputs!$B$31*(P1336-inputs!$B$30)))</f>
        <v>42517.741153904339</v>
      </c>
      <c r="R1336" s="19">
        <f>$H1336+(INT(COLUMN(R$1)/2) - 5) * ($A1336-$H1336)/9</f>
        <v>70400</v>
      </c>
      <c r="S1336" s="24">
        <f>MAX(0,Q1336*(1+inputs!$B$33)-MAX(0,inputs!$B$31*(R1336-inputs!$B$30)))</f>
        <v>38636.067271212894</v>
      </c>
      <c r="T1336" s="19">
        <f>$H1336+(INT(COLUMN(T$1)/2) - 5) * ($A1336-$H1336)/9</f>
        <v>83000</v>
      </c>
      <c r="U1336" s="24">
        <f>MAX(0,S1336*(1+inputs!$B$33)-MAX(0,inputs!$B$31*(T1336-inputs!$B$30)))</f>
        <v>33562.168280281083</v>
      </c>
      <c r="V1336" s="19">
        <f>$H1336+(INT(COLUMN(V$1)/2) - 5) * ($A1336-$H1336)/9</f>
        <v>95600</v>
      </c>
      <c r="W1336" s="24">
        <f>MAX(0,U1336*(1+inputs!$B$33)-MAX(0,inputs!$B$31*(V1336-inputs!$B$30)))</f>
        <v>27278.160804485295</v>
      </c>
      <c r="X1336" s="19">
        <f>$H1336+(INT(COLUMN(X$1)/2) - 5) * ($A1336-$H1336)/9</f>
        <v>108200</v>
      </c>
      <c r="Y1336" s="24">
        <f>MAX(0,W1336*(1+inputs!$B$33)-MAX(0,inputs!$B$31*(X1336-inputs!$B$30)))</f>
        <v>19765.893216552573</v>
      </c>
      <c r="Z1336" s="19">
        <f>IF(inputs!$B$27="YES",MAX(0,inputs!$B$31*(X1336-inputs!$B$30)),0)</f>
        <v>0</v>
      </c>
      <c r="AA1336" s="3">
        <f t="shared" si="85"/>
        <v>55114.25</v>
      </c>
      <c r="AB1336" s="1">
        <f t="shared" si="86"/>
        <v>0.42</v>
      </c>
      <c r="AC1336" s="8">
        <f t="shared" si="83"/>
        <v>78285.75</v>
      </c>
    </row>
    <row r="1337" spans="1:29" x14ac:dyDescent="0.2">
      <c r="A1337" s="11">
        <f t="shared" si="84"/>
        <v>133500</v>
      </c>
      <c r="B1337" s="15">
        <f>inputs!$C$3-MAX(0,MIN((calculations!A1337-inputs!$B$8)*0.5,inputs!$C$3))+IF(AND(inputs!$B$23="YES",A1337&lt;=inputs!$B$25),inputs!$B$24,0)</f>
        <v>0</v>
      </c>
      <c r="C1337" s="15">
        <f>MAX(0,MIN(A1337-B1337,inputs!$C$4)*inputs!$B$3)</f>
        <v>7540</v>
      </c>
      <c r="D1337" s="16">
        <f>MAX(0,(MIN(A1337,inputs!$C$5)-(inputs!$C$4+B1337))*inputs!$B$4)</f>
        <v>38320</v>
      </c>
      <c r="E1337" s="16">
        <f>MAX(0, (calculations!A1337-inputs!$C$5)*inputs!$B$5)</f>
        <v>0</v>
      </c>
      <c r="F1337" s="19">
        <f>MAX(0,inputs!$B$13*(MIN(calculations!A1337,inputs!$C$14)-inputs!$C$13))+MAX(0,inputs!$B$14*(calculations!A1337-inputs!$C$14))</f>
        <v>6659.85</v>
      </c>
      <c r="G1337" s="22">
        <f>MAX(MIN((calculations!A1337-inputs!$B$21)/10000,100%),0) * inputs!$B$18</f>
        <v>2636.4</v>
      </c>
      <c r="H1337" s="24">
        <f>MIN(inputs!$B$32,A1337)</f>
        <v>20000</v>
      </c>
      <c r="I1337" s="24">
        <f>inputs!$B$29*(1+inputs!$B$33)-MAX(0,inputs!$B$31*(H1337-inputs!$B$30))</f>
        <v>46486.999999999993</v>
      </c>
      <c r="J1337" s="19">
        <f>$H1337+(INT(COLUMN(J$1)/2) - 5) * ($A1337-$H1337)/9</f>
        <v>20000</v>
      </c>
      <c r="K1337" s="24">
        <f>MAX(0,I1337*(1+inputs!$B$33)-MAX(0,inputs!$B$31*(J1337-inputs!$B$30)))</f>
        <v>47184.304999999986</v>
      </c>
      <c r="L1337" s="19">
        <f>$H1337+(INT(COLUMN(L$1)/2) - 5) * ($A1337-$H1337)/9</f>
        <v>32611.111111111109</v>
      </c>
      <c r="M1337" s="24">
        <f>MAX(0,K1337*(1+inputs!$B$33)-MAX(0,inputs!$B$31*(L1337-inputs!$B$30)))</f>
        <v>46773.629574999977</v>
      </c>
      <c r="N1337" s="19">
        <f>$H1337+(INT(COLUMN(N$1)/2) - 5) * ($A1337-$H1337)/9</f>
        <v>45222.222222222219</v>
      </c>
      <c r="O1337" s="24">
        <f>MAX(0,M1337*(1+inputs!$B$33)-MAX(0,inputs!$B$31*(N1337-inputs!$B$30)))</f>
        <v>45221.794018624969</v>
      </c>
      <c r="P1337" s="19">
        <f>$H1337+(INT(COLUMN(P$1)/2) - 5) * ($A1337-$H1337)/9</f>
        <v>57833.333333333336</v>
      </c>
      <c r="Q1337" s="24">
        <f>MAX(0,O1337*(1+inputs!$B$33)-MAX(0,inputs!$B$31*(P1337-inputs!$B$30)))</f>
        <v>42511.680928904338</v>
      </c>
      <c r="R1337" s="19">
        <f>$H1337+(INT(COLUMN(R$1)/2) - 5) * ($A1337-$H1337)/9</f>
        <v>70444.444444444438</v>
      </c>
      <c r="S1337" s="24">
        <f>MAX(0,Q1337*(1+inputs!$B$33)-MAX(0,inputs!$B$31*(R1337-inputs!$B$30)))</f>
        <v>38625.916142837894</v>
      </c>
      <c r="T1337" s="19">
        <f>$H1337+(INT(COLUMN(T$1)/2) - 5) * ($A1337-$H1337)/9</f>
        <v>83055.555555555562</v>
      </c>
      <c r="U1337" s="24">
        <f>MAX(0,S1337*(1+inputs!$B$33)-MAX(0,inputs!$B$31*(T1337-inputs!$B$30)))</f>
        <v>33546.864884980459</v>
      </c>
      <c r="V1337" s="19">
        <f>$H1337+(INT(COLUMN(V$1)/2) - 5) * ($A1337-$H1337)/9</f>
        <v>95666.666666666672</v>
      </c>
      <c r="W1337" s="24">
        <f>MAX(0,U1337*(1+inputs!$B$33)-MAX(0,inputs!$B$31*(V1337-inputs!$B$30)))</f>
        <v>27256.62785825516</v>
      </c>
      <c r="X1337" s="19">
        <f>$H1337+(INT(COLUMN(X$1)/2) - 5) * ($A1337-$H1337)/9</f>
        <v>108277.77777777778</v>
      </c>
      <c r="Y1337" s="24">
        <f>MAX(0,W1337*(1+inputs!$B$33)-MAX(0,inputs!$B$31*(X1337-inputs!$B$30)))</f>
        <v>19737.037276128987</v>
      </c>
      <c r="Z1337" s="19">
        <f>IF(inputs!$B$27="YES",MAX(0,inputs!$B$31*(X1337-inputs!$B$30)),0)</f>
        <v>0</v>
      </c>
      <c r="AA1337" s="3">
        <f t="shared" si="85"/>
        <v>55156.25</v>
      </c>
      <c r="AB1337" s="1">
        <f t="shared" si="86"/>
        <v>0.42</v>
      </c>
      <c r="AC1337" s="8">
        <f t="shared" si="83"/>
        <v>78343.75</v>
      </c>
    </row>
    <row r="1338" spans="1:29" x14ac:dyDescent="0.2">
      <c r="A1338" s="11">
        <f t="shared" si="84"/>
        <v>133600</v>
      </c>
      <c r="B1338" s="15">
        <f>inputs!$C$3-MAX(0,MIN((calculations!A1338-inputs!$B$8)*0.5,inputs!$C$3))+IF(AND(inputs!$B$23="YES",A1338&lt;=inputs!$B$25),inputs!$B$24,0)</f>
        <v>0</v>
      </c>
      <c r="C1338" s="15">
        <f>MAX(0,MIN(A1338-B1338,inputs!$C$4)*inputs!$B$3)</f>
        <v>7540</v>
      </c>
      <c r="D1338" s="16">
        <f>MAX(0,(MIN(A1338,inputs!$C$5)-(inputs!$C$4+B1338))*inputs!$B$4)</f>
        <v>38360</v>
      </c>
      <c r="E1338" s="16">
        <f>MAX(0, (calculations!A1338-inputs!$C$5)*inputs!$B$5)</f>
        <v>0</v>
      </c>
      <c r="F1338" s="19">
        <f>MAX(0,inputs!$B$13*(MIN(calculations!A1338,inputs!$C$14)-inputs!$C$13))+MAX(0,inputs!$B$14*(calculations!A1338-inputs!$C$14))</f>
        <v>6661.85</v>
      </c>
      <c r="G1338" s="22">
        <f>MAX(MIN((calculations!A1338-inputs!$B$21)/10000,100%),0) * inputs!$B$18</f>
        <v>2636.4</v>
      </c>
      <c r="H1338" s="24">
        <f>MIN(inputs!$B$32,A1338)</f>
        <v>20000</v>
      </c>
      <c r="I1338" s="24">
        <f>inputs!$B$29*(1+inputs!$B$33)-MAX(0,inputs!$B$31*(H1338-inputs!$B$30))</f>
        <v>46486.999999999993</v>
      </c>
      <c r="J1338" s="19">
        <f>$H1338+(INT(COLUMN(J$1)/2) - 5) * ($A1338-$H1338)/9</f>
        <v>20000</v>
      </c>
      <c r="K1338" s="24">
        <f>MAX(0,I1338*(1+inputs!$B$33)-MAX(0,inputs!$B$31*(J1338-inputs!$B$30)))</f>
        <v>47184.304999999986</v>
      </c>
      <c r="L1338" s="19">
        <f>$H1338+(INT(COLUMN(L$1)/2) - 5) * ($A1338-$H1338)/9</f>
        <v>32622.222222222223</v>
      </c>
      <c r="M1338" s="24">
        <f>MAX(0,K1338*(1+inputs!$B$33)-MAX(0,inputs!$B$31*(L1338-inputs!$B$30)))</f>
        <v>46772.629574999977</v>
      </c>
      <c r="N1338" s="19">
        <f>$H1338+(INT(COLUMN(N$1)/2) - 5) * ($A1338-$H1338)/9</f>
        <v>45244.444444444445</v>
      </c>
      <c r="O1338" s="24">
        <f>MAX(0,M1338*(1+inputs!$B$33)-MAX(0,inputs!$B$31*(N1338-inputs!$B$30)))</f>
        <v>45218.779018624969</v>
      </c>
      <c r="P1338" s="19">
        <f>$H1338+(INT(COLUMN(P$1)/2) - 5) * ($A1338-$H1338)/9</f>
        <v>57866.666666666664</v>
      </c>
      <c r="Q1338" s="24">
        <f>MAX(0,O1338*(1+inputs!$B$33)-MAX(0,inputs!$B$31*(P1338-inputs!$B$30)))</f>
        <v>42505.620703904337</v>
      </c>
      <c r="R1338" s="19">
        <f>$H1338+(INT(COLUMN(R$1)/2) - 5) * ($A1338-$H1338)/9</f>
        <v>70488.888888888891</v>
      </c>
      <c r="S1338" s="24">
        <f>MAX(0,Q1338*(1+inputs!$B$33)-MAX(0,inputs!$B$31*(R1338-inputs!$B$30)))</f>
        <v>38615.765014462893</v>
      </c>
      <c r="T1338" s="19">
        <f>$H1338+(INT(COLUMN(T$1)/2) - 5) * ($A1338-$H1338)/9</f>
        <v>83111.111111111109</v>
      </c>
      <c r="U1338" s="24">
        <f>MAX(0,S1338*(1+inputs!$B$33)-MAX(0,inputs!$B$31*(T1338-inputs!$B$30)))</f>
        <v>33531.561489679829</v>
      </c>
      <c r="V1338" s="19">
        <f>$H1338+(INT(COLUMN(V$1)/2) - 5) * ($A1338-$H1338)/9</f>
        <v>95733.333333333328</v>
      </c>
      <c r="W1338" s="24">
        <f>MAX(0,U1338*(1+inputs!$B$33)-MAX(0,inputs!$B$31*(V1338-inputs!$B$30)))</f>
        <v>27235.094912025026</v>
      </c>
      <c r="X1338" s="19">
        <f>$H1338+(INT(COLUMN(X$1)/2) - 5) * ($A1338-$H1338)/9</f>
        <v>108355.55555555556</v>
      </c>
      <c r="Y1338" s="24">
        <f>MAX(0,W1338*(1+inputs!$B$33)-MAX(0,inputs!$B$31*(X1338-inputs!$B$30)))</f>
        <v>19708.181335705398</v>
      </c>
      <c r="Z1338" s="19">
        <f>IF(inputs!$B$27="YES",MAX(0,inputs!$B$31*(X1338-inputs!$B$30)),0)</f>
        <v>0</v>
      </c>
      <c r="AA1338" s="3">
        <f t="shared" si="85"/>
        <v>55198.25</v>
      </c>
      <c r="AB1338" s="1">
        <f t="shared" si="86"/>
        <v>0.42</v>
      </c>
      <c r="AC1338" s="8">
        <f t="shared" si="83"/>
        <v>78401.75</v>
      </c>
    </row>
    <row r="1339" spans="1:29" x14ac:dyDescent="0.2">
      <c r="A1339" s="11">
        <f t="shared" si="84"/>
        <v>133700</v>
      </c>
      <c r="B1339" s="15">
        <f>inputs!$C$3-MAX(0,MIN((calculations!A1339-inputs!$B$8)*0.5,inputs!$C$3))+IF(AND(inputs!$B$23="YES",A1339&lt;=inputs!$B$25),inputs!$B$24,0)</f>
        <v>0</v>
      </c>
      <c r="C1339" s="15">
        <f>MAX(0,MIN(A1339-B1339,inputs!$C$4)*inputs!$B$3)</f>
        <v>7540</v>
      </c>
      <c r="D1339" s="16">
        <f>MAX(0,(MIN(A1339,inputs!$C$5)-(inputs!$C$4+B1339))*inputs!$B$4)</f>
        <v>38400</v>
      </c>
      <c r="E1339" s="16">
        <f>MAX(0, (calculations!A1339-inputs!$C$5)*inputs!$B$5)</f>
        <v>0</v>
      </c>
      <c r="F1339" s="19">
        <f>MAX(0,inputs!$B$13*(MIN(calculations!A1339,inputs!$C$14)-inputs!$C$13))+MAX(0,inputs!$B$14*(calculations!A1339-inputs!$C$14))</f>
        <v>6663.85</v>
      </c>
      <c r="G1339" s="22">
        <f>MAX(MIN((calculations!A1339-inputs!$B$21)/10000,100%),0) * inputs!$B$18</f>
        <v>2636.4</v>
      </c>
      <c r="H1339" s="24">
        <f>MIN(inputs!$B$32,A1339)</f>
        <v>20000</v>
      </c>
      <c r="I1339" s="24">
        <f>inputs!$B$29*(1+inputs!$B$33)-MAX(0,inputs!$B$31*(H1339-inputs!$B$30))</f>
        <v>46486.999999999993</v>
      </c>
      <c r="J1339" s="19">
        <f>$H1339+(INT(COLUMN(J$1)/2) - 5) * ($A1339-$H1339)/9</f>
        <v>20000</v>
      </c>
      <c r="K1339" s="24">
        <f>MAX(0,I1339*(1+inputs!$B$33)-MAX(0,inputs!$B$31*(J1339-inputs!$B$30)))</f>
        <v>47184.304999999986</v>
      </c>
      <c r="L1339" s="19">
        <f>$H1339+(INT(COLUMN(L$1)/2) - 5) * ($A1339-$H1339)/9</f>
        <v>32633.333333333336</v>
      </c>
      <c r="M1339" s="24">
        <f>MAX(0,K1339*(1+inputs!$B$33)-MAX(0,inputs!$B$31*(L1339-inputs!$B$30)))</f>
        <v>46771.629574999977</v>
      </c>
      <c r="N1339" s="19">
        <f>$H1339+(INT(COLUMN(N$1)/2) - 5) * ($A1339-$H1339)/9</f>
        <v>45266.666666666672</v>
      </c>
      <c r="O1339" s="24">
        <f>MAX(0,M1339*(1+inputs!$B$33)-MAX(0,inputs!$B$31*(N1339-inputs!$B$30)))</f>
        <v>45215.76401862497</v>
      </c>
      <c r="P1339" s="19">
        <f>$H1339+(INT(COLUMN(P$1)/2) - 5) * ($A1339-$H1339)/9</f>
        <v>57900</v>
      </c>
      <c r="Q1339" s="24">
        <f>MAX(0,O1339*(1+inputs!$B$33)-MAX(0,inputs!$B$31*(P1339-inputs!$B$30)))</f>
        <v>42499.560478904335</v>
      </c>
      <c r="R1339" s="19">
        <f>$H1339+(INT(COLUMN(R$1)/2) - 5) * ($A1339-$H1339)/9</f>
        <v>70533.333333333343</v>
      </c>
      <c r="S1339" s="24">
        <f>MAX(0,Q1339*(1+inputs!$B$33)-MAX(0,inputs!$B$31*(R1339-inputs!$B$30)))</f>
        <v>38605.613886087893</v>
      </c>
      <c r="T1339" s="19">
        <f>$H1339+(INT(COLUMN(T$1)/2) - 5) * ($A1339-$H1339)/9</f>
        <v>83166.666666666657</v>
      </c>
      <c r="U1339" s="24">
        <f>MAX(0,S1339*(1+inputs!$B$33)-MAX(0,inputs!$B$31*(T1339-inputs!$B$30)))</f>
        <v>33516.258094379213</v>
      </c>
      <c r="V1339" s="19">
        <f>$H1339+(INT(COLUMN(V$1)/2) - 5) * ($A1339-$H1339)/9</f>
        <v>95800</v>
      </c>
      <c r="W1339" s="24">
        <f>MAX(0,U1339*(1+inputs!$B$33)-MAX(0,inputs!$B$31*(V1339-inputs!$B$30)))</f>
        <v>27213.561965794896</v>
      </c>
      <c r="X1339" s="19">
        <f>$H1339+(INT(COLUMN(X$1)/2) - 5) * ($A1339-$H1339)/9</f>
        <v>108433.33333333333</v>
      </c>
      <c r="Y1339" s="24">
        <f>MAX(0,W1339*(1+inputs!$B$33)-MAX(0,inputs!$B$31*(X1339-inputs!$B$30)))</f>
        <v>19679.325395281816</v>
      </c>
      <c r="Z1339" s="19">
        <f>IF(inputs!$B$27="YES",MAX(0,inputs!$B$31*(X1339-inputs!$B$30)),0)</f>
        <v>0</v>
      </c>
      <c r="AA1339" s="3">
        <f t="shared" si="85"/>
        <v>55240.25</v>
      </c>
      <c r="AB1339" s="1">
        <f t="shared" si="86"/>
        <v>0.42</v>
      </c>
      <c r="AC1339" s="8">
        <f t="shared" si="83"/>
        <v>78459.75</v>
      </c>
    </row>
    <row r="1340" spans="1:29" x14ac:dyDescent="0.2">
      <c r="A1340" s="11">
        <f t="shared" si="84"/>
        <v>133800</v>
      </c>
      <c r="B1340" s="15">
        <f>inputs!$C$3-MAX(0,MIN((calculations!A1340-inputs!$B$8)*0.5,inputs!$C$3))+IF(AND(inputs!$B$23="YES",A1340&lt;=inputs!$B$25),inputs!$B$24,0)</f>
        <v>0</v>
      </c>
      <c r="C1340" s="15">
        <f>MAX(0,MIN(A1340-B1340,inputs!$C$4)*inputs!$B$3)</f>
        <v>7540</v>
      </c>
      <c r="D1340" s="16">
        <f>MAX(0,(MIN(A1340,inputs!$C$5)-(inputs!$C$4+B1340))*inputs!$B$4)</f>
        <v>38440</v>
      </c>
      <c r="E1340" s="16">
        <f>MAX(0, (calculations!A1340-inputs!$C$5)*inputs!$B$5)</f>
        <v>0</v>
      </c>
      <c r="F1340" s="19">
        <f>MAX(0,inputs!$B$13*(MIN(calculations!A1340,inputs!$C$14)-inputs!$C$13))+MAX(0,inputs!$B$14*(calculations!A1340-inputs!$C$14))</f>
        <v>6665.85</v>
      </c>
      <c r="G1340" s="22">
        <f>MAX(MIN((calculations!A1340-inputs!$B$21)/10000,100%),0) * inputs!$B$18</f>
        <v>2636.4</v>
      </c>
      <c r="H1340" s="24">
        <f>MIN(inputs!$B$32,A1340)</f>
        <v>20000</v>
      </c>
      <c r="I1340" s="24">
        <f>inputs!$B$29*(1+inputs!$B$33)-MAX(0,inputs!$B$31*(H1340-inputs!$B$30))</f>
        <v>46486.999999999993</v>
      </c>
      <c r="J1340" s="19">
        <f>$H1340+(INT(COLUMN(J$1)/2) - 5) * ($A1340-$H1340)/9</f>
        <v>20000</v>
      </c>
      <c r="K1340" s="24">
        <f>MAX(0,I1340*(1+inputs!$B$33)-MAX(0,inputs!$B$31*(J1340-inputs!$B$30)))</f>
        <v>47184.304999999986</v>
      </c>
      <c r="L1340" s="19">
        <f>$H1340+(INT(COLUMN(L$1)/2) - 5) * ($A1340-$H1340)/9</f>
        <v>32644.444444444445</v>
      </c>
      <c r="M1340" s="24">
        <f>MAX(0,K1340*(1+inputs!$B$33)-MAX(0,inputs!$B$31*(L1340-inputs!$B$30)))</f>
        <v>46770.629574999977</v>
      </c>
      <c r="N1340" s="19">
        <f>$H1340+(INT(COLUMN(N$1)/2) - 5) * ($A1340-$H1340)/9</f>
        <v>45288.888888888891</v>
      </c>
      <c r="O1340" s="24">
        <f>MAX(0,M1340*(1+inputs!$B$33)-MAX(0,inputs!$B$31*(N1340-inputs!$B$30)))</f>
        <v>45212.749018624971</v>
      </c>
      <c r="P1340" s="19">
        <f>$H1340+(INT(COLUMN(P$1)/2) - 5) * ($A1340-$H1340)/9</f>
        <v>57933.333333333336</v>
      </c>
      <c r="Q1340" s="24">
        <f>MAX(0,O1340*(1+inputs!$B$33)-MAX(0,inputs!$B$31*(P1340-inputs!$B$30)))</f>
        <v>42493.500253904342</v>
      </c>
      <c r="R1340" s="19">
        <f>$H1340+(INT(COLUMN(R$1)/2) - 5) * ($A1340-$H1340)/9</f>
        <v>70577.777777777781</v>
      </c>
      <c r="S1340" s="24">
        <f>MAX(0,Q1340*(1+inputs!$B$33)-MAX(0,inputs!$B$31*(R1340-inputs!$B$30)))</f>
        <v>38595.462757712899</v>
      </c>
      <c r="T1340" s="19">
        <f>$H1340+(INT(COLUMN(T$1)/2) - 5) * ($A1340-$H1340)/9</f>
        <v>83222.222222222219</v>
      </c>
      <c r="U1340" s="24">
        <f>MAX(0,S1340*(1+inputs!$B$33)-MAX(0,inputs!$B$31*(T1340-inputs!$B$30)))</f>
        <v>33500.954699078589</v>
      </c>
      <c r="V1340" s="19">
        <f>$H1340+(INT(COLUMN(V$1)/2) - 5) * ($A1340-$H1340)/9</f>
        <v>95866.666666666672</v>
      </c>
      <c r="W1340" s="24">
        <f>MAX(0,U1340*(1+inputs!$B$33)-MAX(0,inputs!$B$31*(V1340-inputs!$B$30)))</f>
        <v>27192.029019564761</v>
      </c>
      <c r="X1340" s="19">
        <f>$H1340+(INT(COLUMN(X$1)/2) - 5) * ($A1340-$H1340)/9</f>
        <v>108511.11111111111</v>
      </c>
      <c r="Y1340" s="24">
        <f>MAX(0,W1340*(1+inputs!$B$33)-MAX(0,inputs!$B$31*(X1340-inputs!$B$30)))</f>
        <v>19650.46945485823</v>
      </c>
      <c r="Z1340" s="19">
        <f>IF(inputs!$B$27="YES",MAX(0,inputs!$B$31*(X1340-inputs!$B$30)),0)</f>
        <v>0</v>
      </c>
      <c r="AA1340" s="3">
        <f t="shared" si="85"/>
        <v>55282.25</v>
      </c>
      <c r="AB1340" s="1">
        <f t="shared" si="86"/>
        <v>0.42</v>
      </c>
      <c r="AC1340" s="8">
        <f t="shared" si="83"/>
        <v>78517.75</v>
      </c>
    </row>
    <row r="1341" spans="1:29" x14ac:dyDescent="0.2">
      <c r="A1341" s="11">
        <f t="shared" si="84"/>
        <v>133900</v>
      </c>
      <c r="B1341" s="15">
        <f>inputs!$C$3-MAX(0,MIN((calculations!A1341-inputs!$B$8)*0.5,inputs!$C$3))+IF(AND(inputs!$B$23="YES",A1341&lt;=inputs!$B$25),inputs!$B$24,0)</f>
        <v>0</v>
      </c>
      <c r="C1341" s="15">
        <f>MAX(0,MIN(A1341-B1341,inputs!$C$4)*inputs!$B$3)</f>
        <v>7540</v>
      </c>
      <c r="D1341" s="16">
        <f>MAX(0,(MIN(A1341,inputs!$C$5)-(inputs!$C$4+B1341))*inputs!$B$4)</f>
        <v>38480</v>
      </c>
      <c r="E1341" s="16">
        <f>MAX(0, (calculations!A1341-inputs!$C$5)*inputs!$B$5)</f>
        <v>0</v>
      </c>
      <c r="F1341" s="19">
        <f>MAX(0,inputs!$B$13*(MIN(calculations!A1341,inputs!$C$14)-inputs!$C$13))+MAX(0,inputs!$B$14*(calculations!A1341-inputs!$C$14))</f>
        <v>6667.85</v>
      </c>
      <c r="G1341" s="22">
        <f>MAX(MIN((calculations!A1341-inputs!$B$21)/10000,100%),0) * inputs!$B$18</f>
        <v>2636.4</v>
      </c>
      <c r="H1341" s="24">
        <f>MIN(inputs!$B$32,A1341)</f>
        <v>20000</v>
      </c>
      <c r="I1341" s="24">
        <f>inputs!$B$29*(1+inputs!$B$33)-MAX(0,inputs!$B$31*(H1341-inputs!$B$30))</f>
        <v>46486.999999999993</v>
      </c>
      <c r="J1341" s="19">
        <f>$H1341+(INT(COLUMN(J$1)/2) - 5) * ($A1341-$H1341)/9</f>
        <v>20000</v>
      </c>
      <c r="K1341" s="24">
        <f>MAX(0,I1341*(1+inputs!$B$33)-MAX(0,inputs!$B$31*(J1341-inputs!$B$30)))</f>
        <v>47184.304999999986</v>
      </c>
      <c r="L1341" s="19">
        <f>$H1341+(INT(COLUMN(L$1)/2) - 5) * ($A1341-$H1341)/9</f>
        <v>32655.555555555555</v>
      </c>
      <c r="M1341" s="24">
        <f>MAX(0,K1341*(1+inputs!$B$33)-MAX(0,inputs!$B$31*(L1341-inputs!$B$30)))</f>
        <v>46769.629574999977</v>
      </c>
      <c r="N1341" s="19">
        <f>$H1341+(INT(COLUMN(N$1)/2) - 5) * ($A1341-$H1341)/9</f>
        <v>45311.111111111109</v>
      </c>
      <c r="O1341" s="24">
        <f>MAX(0,M1341*(1+inputs!$B$33)-MAX(0,inputs!$B$31*(N1341-inputs!$B$30)))</f>
        <v>45209.734018624971</v>
      </c>
      <c r="P1341" s="19">
        <f>$H1341+(INT(COLUMN(P$1)/2) - 5) * ($A1341-$H1341)/9</f>
        <v>57966.666666666664</v>
      </c>
      <c r="Q1341" s="24">
        <f>MAX(0,O1341*(1+inputs!$B$33)-MAX(0,inputs!$B$31*(P1341-inputs!$B$30)))</f>
        <v>42487.440028904341</v>
      </c>
      <c r="R1341" s="19">
        <f>$H1341+(INT(COLUMN(R$1)/2) - 5) * ($A1341-$H1341)/9</f>
        <v>70622.222222222219</v>
      </c>
      <c r="S1341" s="24">
        <f>MAX(0,Q1341*(1+inputs!$B$33)-MAX(0,inputs!$B$31*(R1341-inputs!$B$30)))</f>
        <v>38585.311629337899</v>
      </c>
      <c r="T1341" s="19">
        <f>$H1341+(INT(COLUMN(T$1)/2) - 5) * ($A1341-$H1341)/9</f>
        <v>83277.777777777781</v>
      </c>
      <c r="U1341" s="24">
        <f>MAX(0,S1341*(1+inputs!$B$33)-MAX(0,inputs!$B$31*(T1341-inputs!$B$30)))</f>
        <v>33485.651303777959</v>
      </c>
      <c r="V1341" s="19">
        <f>$H1341+(INT(COLUMN(V$1)/2) - 5) * ($A1341-$H1341)/9</f>
        <v>95933.333333333328</v>
      </c>
      <c r="W1341" s="24">
        <f>MAX(0,U1341*(1+inputs!$B$33)-MAX(0,inputs!$B$31*(V1341-inputs!$B$30)))</f>
        <v>27170.496073334627</v>
      </c>
      <c r="X1341" s="19">
        <f>$H1341+(INT(COLUMN(X$1)/2) - 5) * ($A1341-$H1341)/9</f>
        <v>108588.88888888889</v>
      </c>
      <c r="Y1341" s="24">
        <f>MAX(0,W1341*(1+inputs!$B$33)-MAX(0,inputs!$B$31*(X1341-inputs!$B$30)))</f>
        <v>19621.613514434644</v>
      </c>
      <c r="Z1341" s="19">
        <f>IF(inputs!$B$27="YES",MAX(0,inputs!$B$31*(X1341-inputs!$B$30)),0)</f>
        <v>0</v>
      </c>
      <c r="AA1341" s="3">
        <f t="shared" si="85"/>
        <v>55324.25</v>
      </c>
      <c r="AB1341" s="1">
        <f t="shared" si="86"/>
        <v>0.42</v>
      </c>
      <c r="AC1341" s="8">
        <f t="shared" si="83"/>
        <v>78575.75</v>
      </c>
    </row>
    <row r="1342" spans="1:29" x14ac:dyDescent="0.2">
      <c r="A1342" s="11">
        <f t="shared" si="84"/>
        <v>134000</v>
      </c>
      <c r="B1342" s="15">
        <f>inputs!$C$3-MAX(0,MIN((calculations!A1342-inputs!$B$8)*0.5,inputs!$C$3))+IF(AND(inputs!$B$23="YES",A1342&lt;=inputs!$B$25),inputs!$B$24,0)</f>
        <v>0</v>
      </c>
      <c r="C1342" s="15">
        <f>MAX(0,MIN(A1342-B1342,inputs!$C$4)*inputs!$B$3)</f>
        <v>7540</v>
      </c>
      <c r="D1342" s="16">
        <f>MAX(0,(MIN(A1342,inputs!$C$5)-(inputs!$C$4+B1342))*inputs!$B$4)</f>
        <v>38520</v>
      </c>
      <c r="E1342" s="16">
        <f>MAX(0, (calculations!A1342-inputs!$C$5)*inputs!$B$5)</f>
        <v>0</v>
      </c>
      <c r="F1342" s="19">
        <f>MAX(0,inputs!$B$13*(MIN(calculations!A1342,inputs!$C$14)-inputs!$C$13))+MAX(0,inputs!$B$14*(calculations!A1342-inputs!$C$14))</f>
        <v>6669.85</v>
      </c>
      <c r="G1342" s="22">
        <f>MAX(MIN((calculations!A1342-inputs!$B$21)/10000,100%),0) * inputs!$B$18</f>
        <v>2636.4</v>
      </c>
      <c r="H1342" s="24">
        <f>MIN(inputs!$B$32,A1342)</f>
        <v>20000</v>
      </c>
      <c r="I1342" s="24">
        <f>inputs!$B$29*(1+inputs!$B$33)-MAX(0,inputs!$B$31*(H1342-inputs!$B$30))</f>
        <v>46486.999999999993</v>
      </c>
      <c r="J1342" s="19">
        <f>$H1342+(INT(COLUMN(J$1)/2) - 5) * ($A1342-$H1342)/9</f>
        <v>20000</v>
      </c>
      <c r="K1342" s="24">
        <f>MAX(0,I1342*(1+inputs!$B$33)-MAX(0,inputs!$B$31*(J1342-inputs!$B$30)))</f>
        <v>47184.304999999986</v>
      </c>
      <c r="L1342" s="19">
        <f>$H1342+(INT(COLUMN(L$1)/2) - 5) * ($A1342-$H1342)/9</f>
        <v>32666.666666666664</v>
      </c>
      <c r="M1342" s="24">
        <f>MAX(0,K1342*(1+inputs!$B$33)-MAX(0,inputs!$B$31*(L1342-inputs!$B$30)))</f>
        <v>46768.629574999977</v>
      </c>
      <c r="N1342" s="19">
        <f>$H1342+(INT(COLUMN(N$1)/2) - 5) * ($A1342-$H1342)/9</f>
        <v>45333.333333333328</v>
      </c>
      <c r="O1342" s="24">
        <f>MAX(0,M1342*(1+inputs!$B$33)-MAX(0,inputs!$B$31*(N1342-inputs!$B$30)))</f>
        <v>45206.719018624972</v>
      </c>
      <c r="P1342" s="19">
        <f>$H1342+(INT(COLUMN(P$1)/2) - 5) * ($A1342-$H1342)/9</f>
        <v>58000</v>
      </c>
      <c r="Q1342" s="24">
        <f>MAX(0,O1342*(1+inputs!$B$33)-MAX(0,inputs!$B$31*(P1342-inputs!$B$30)))</f>
        <v>42481.379803904339</v>
      </c>
      <c r="R1342" s="19">
        <f>$H1342+(INT(COLUMN(R$1)/2) - 5) * ($A1342-$H1342)/9</f>
        <v>70666.666666666657</v>
      </c>
      <c r="S1342" s="24">
        <f>MAX(0,Q1342*(1+inputs!$B$33)-MAX(0,inputs!$B$31*(R1342-inputs!$B$30)))</f>
        <v>38575.160500962898</v>
      </c>
      <c r="T1342" s="19">
        <f>$H1342+(INT(COLUMN(T$1)/2) - 5) * ($A1342-$H1342)/9</f>
        <v>83333.333333333343</v>
      </c>
      <c r="U1342" s="24">
        <f>MAX(0,S1342*(1+inputs!$B$33)-MAX(0,inputs!$B$31*(T1342-inputs!$B$30)))</f>
        <v>33470.347908477335</v>
      </c>
      <c r="V1342" s="19">
        <f>$H1342+(INT(COLUMN(V$1)/2) - 5) * ($A1342-$H1342)/9</f>
        <v>96000</v>
      </c>
      <c r="W1342" s="24">
        <f>MAX(0,U1342*(1+inputs!$B$33)-MAX(0,inputs!$B$31*(V1342-inputs!$B$30)))</f>
        <v>27148.963127104496</v>
      </c>
      <c r="X1342" s="19">
        <f>$H1342+(INT(COLUMN(X$1)/2) - 5) * ($A1342-$H1342)/9</f>
        <v>108666.66666666667</v>
      </c>
      <c r="Y1342" s="24">
        <f>MAX(0,W1342*(1+inputs!$B$33)-MAX(0,inputs!$B$31*(X1342-inputs!$B$30)))</f>
        <v>19592.757574011062</v>
      </c>
      <c r="Z1342" s="19">
        <f>IF(inputs!$B$27="YES",MAX(0,inputs!$B$31*(X1342-inputs!$B$30)),0)</f>
        <v>0</v>
      </c>
      <c r="AA1342" s="3">
        <f t="shared" si="85"/>
        <v>55366.25</v>
      </c>
      <c r="AB1342" s="1">
        <f t="shared" si="86"/>
        <v>0.42</v>
      </c>
      <c r="AC1342" s="8">
        <f t="shared" si="83"/>
        <v>78633.75</v>
      </c>
    </row>
    <row r="1343" spans="1:29" x14ac:dyDescent="0.2">
      <c r="A1343" s="11">
        <f t="shared" si="84"/>
        <v>134100</v>
      </c>
      <c r="B1343" s="15">
        <f>inputs!$C$3-MAX(0,MIN((calculations!A1343-inputs!$B$8)*0.5,inputs!$C$3))+IF(AND(inputs!$B$23="YES",A1343&lt;=inputs!$B$25),inputs!$B$24,0)</f>
        <v>0</v>
      </c>
      <c r="C1343" s="15">
        <f>MAX(0,MIN(A1343-B1343,inputs!$C$4)*inputs!$B$3)</f>
        <v>7540</v>
      </c>
      <c r="D1343" s="16">
        <f>MAX(0,(MIN(A1343,inputs!$C$5)-(inputs!$C$4+B1343))*inputs!$B$4)</f>
        <v>38560</v>
      </c>
      <c r="E1343" s="16">
        <f>MAX(0, (calculations!A1343-inputs!$C$5)*inputs!$B$5)</f>
        <v>0</v>
      </c>
      <c r="F1343" s="19">
        <f>MAX(0,inputs!$B$13*(MIN(calculations!A1343,inputs!$C$14)-inputs!$C$13))+MAX(0,inputs!$B$14*(calculations!A1343-inputs!$C$14))</f>
        <v>6671.85</v>
      </c>
      <c r="G1343" s="22">
        <f>MAX(MIN((calculations!A1343-inputs!$B$21)/10000,100%),0) * inputs!$B$18</f>
        <v>2636.4</v>
      </c>
      <c r="H1343" s="24">
        <f>MIN(inputs!$B$32,A1343)</f>
        <v>20000</v>
      </c>
      <c r="I1343" s="24">
        <f>inputs!$B$29*(1+inputs!$B$33)-MAX(0,inputs!$B$31*(H1343-inputs!$B$30))</f>
        <v>46486.999999999993</v>
      </c>
      <c r="J1343" s="19">
        <f>$H1343+(INT(COLUMN(J$1)/2) - 5) * ($A1343-$H1343)/9</f>
        <v>20000</v>
      </c>
      <c r="K1343" s="24">
        <f>MAX(0,I1343*(1+inputs!$B$33)-MAX(0,inputs!$B$31*(J1343-inputs!$B$30)))</f>
        <v>47184.304999999986</v>
      </c>
      <c r="L1343" s="19">
        <f>$H1343+(INT(COLUMN(L$1)/2) - 5) * ($A1343-$H1343)/9</f>
        <v>32677.777777777777</v>
      </c>
      <c r="M1343" s="24">
        <f>MAX(0,K1343*(1+inputs!$B$33)-MAX(0,inputs!$B$31*(L1343-inputs!$B$30)))</f>
        <v>46767.629574999977</v>
      </c>
      <c r="N1343" s="19">
        <f>$H1343+(INT(COLUMN(N$1)/2) - 5) * ($A1343-$H1343)/9</f>
        <v>45355.555555555555</v>
      </c>
      <c r="O1343" s="24">
        <f>MAX(0,M1343*(1+inputs!$B$33)-MAX(0,inputs!$B$31*(N1343-inputs!$B$30)))</f>
        <v>45203.704018624972</v>
      </c>
      <c r="P1343" s="19">
        <f>$H1343+(INT(COLUMN(P$1)/2) - 5) * ($A1343-$H1343)/9</f>
        <v>58033.333333333336</v>
      </c>
      <c r="Q1343" s="24">
        <f>MAX(0,O1343*(1+inputs!$B$33)-MAX(0,inputs!$B$31*(P1343-inputs!$B$30)))</f>
        <v>42475.319578904338</v>
      </c>
      <c r="R1343" s="19">
        <f>$H1343+(INT(COLUMN(R$1)/2) - 5) * ($A1343-$H1343)/9</f>
        <v>70711.111111111109</v>
      </c>
      <c r="S1343" s="24">
        <f>MAX(0,Q1343*(1+inputs!$B$33)-MAX(0,inputs!$B$31*(R1343-inputs!$B$30)))</f>
        <v>38565.009372587898</v>
      </c>
      <c r="T1343" s="19">
        <f>$H1343+(INT(COLUMN(T$1)/2) - 5) * ($A1343-$H1343)/9</f>
        <v>83388.888888888891</v>
      </c>
      <c r="U1343" s="24">
        <f>MAX(0,S1343*(1+inputs!$B$33)-MAX(0,inputs!$B$31*(T1343-inputs!$B$30)))</f>
        <v>33455.044513176712</v>
      </c>
      <c r="V1343" s="19">
        <f>$H1343+(INT(COLUMN(V$1)/2) - 5) * ($A1343-$H1343)/9</f>
        <v>96066.666666666672</v>
      </c>
      <c r="W1343" s="24">
        <f>MAX(0,U1343*(1+inputs!$B$33)-MAX(0,inputs!$B$31*(V1343-inputs!$B$30)))</f>
        <v>27127.430180874355</v>
      </c>
      <c r="X1343" s="19">
        <f>$H1343+(INT(COLUMN(X$1)/2) - 5) * ($A1343-$H1343)/9</f>
        <v>108744.44444444444</v>
      </c>
      <c r="Y1343" s="24">
        <f>MAX(0,W1343*(1+inputs!$B$33)-MAX(0,inputs!$B$31*(X1343-inputs!$B$30)))</f>
        <v>19563.901633587469</v>
      </c>
      <c r="Z1343" s="19">
        <f>IF(inputs!$B$27="YES",MAX(0,inputs!$B$31*(X1343-inputs!$B$30)),0)</f>
        <v>0</v>
      </c>
      <c r="AA1343" s="3">
        <f t="shared" si="85"/>
        <v>55408.25</v>
      </c>
      <c r="AB1343" s="1">
        <f t="shared" si="86"/>
        <v>0.42</v>
      </c>
      <c r="AC1343" s="8">
        <f t="shared" si="83"/>
        <v>78691.75</v>
      </c>
    </row>
    <row r="1344" spans="1:29" x14ac:dyDescent="0.2">
      <c r="A1344" s="11">
        <f t="shared" si="84"/>
        <v>134200</v>
      </c>
      <c r="B1344" s="15">
        <f>inputs!$C$3-MAX(0,MIN((calculations!A1344-inputs!$B$8)*0.5,inputs!$C$3))+IF(AND(inputs!$B$23="YES",A1344&lt;=inputs!$B$25),inputs!$B$24,0)</f>
        <v>0</v>
      </c>
      <c r="C1344" s="15">
        <f>MAX(0,MIN(A1344-B1344,inputs!$C$4)*inputs!$B$3)</f>
        <v>7540</v>
      </c>
      <c r="D1344" s="16">
        <f>MAX(0,(MIN(A1344,inputs!$C$5)-(inputs!$C$4+B1344))*inputs!$B$4)</f>
        <v>38600</v>
      </c>
      <c r="E1344" s="16">
        <f>MAX(0, (calculations!A1344-inputs!$C$5)*inputs!$B$5)</f>
        <v>0</v>
      </c>
      <c r="F1344" s="19">
        <f>MAX(0,inputs!$B$13*(MIN(calculations!A1344,inputs!$C$14)-inputs!$C$13))+MAX(0,inputs!$B$14*(calculations!A1344-inputs!$C$14))</f>
        <v>6673.85</v>
      </c>
      <c r="G1344" s="22">
        <f>MAX(MIN((calculations!A1344-inputs!$B$21)/10000,100%),0) * inputs!$B$18</f>
        <v>2636.4</v>
      </c>
      <c r="H1344" s="24">
        <f>MIN(inputs!$B$32,A1344)</f>
        <v>20000</v>
      </c>
      <c r="I1344" s="24">
        <f>inputs!$B$29*(1+inputs!$B$33)-MAX(0,inputs!$B$31*(H1344-inputs!$B$30))</f>
        <v>46486.999999999993</v>
      </c>
      <c r="J1344" s="19">
        <f>$H1344+(INT(COLUMN(J$1)/2) - 5) * ($A1344-$H1344)/9</f>
        <v>20000</v>
      </c>
      <c r="K1344" s="24">
        <f>MAX(0,I1344*(1+inputs!$B$33)-MAX(0,inputs!$B$31*(J1344-inputs!$B$30)))</f>
        <v>47184.304999999986</v>
      </c>
      <c r="L1344" s="19">
        <f>$H1344+(INT(COLUMN(L$1)/2) - 5) * ($A1344-$H1344)/9</f>
        <v>32688.888888888891</v>
      </c>
      <c r="M1344" s="24">
        <f>MAX(0,K1344*(1+inputs!$B$33)-MAX(0,inputs!$B$31*(L1344-inputs!$B$30)))</f>
        <v>46766.629574999977</v>
      </c>
      <c r="N1344" s="19">
        <f>$H1344+(INT(COLUMN(N$1)/2) - 5) * ($A1344-$H1344)/9</f>
        <v>45377.777777777781</v>
      </c>
      <c r="O1344" s="24">
        <f>MAX(0,M1344*(1+inputs!$B$33)-MAX(0,inputs!$B$31*(N1344-inputs!$B$30)))</f>
        <v>45200.689018624973</v>
      </c>
      <c r="P1344" s="19">
        <f>$H1344+(INT(COLUMN(P$1)/2) - 5) * ($A1344-$H1344)/9</f>
        <v>58066.666666666664</v>
      </c>
      <c r="Q1344" s="24">
        <f>MAX(0,O1344*(1+inputs!$B$33)-MAX(0,inputs!$B$31*(P1344-inputs!$B$30)))</f>
        <v>42469.259353904337</v>
      </c>
      <c r="R1344" s="19">
        <f>$H1344+(INT(COLUMN(R$1)/2) - 5) * ($A1344-$H1344)/9</f>
        <v>70755.555555555562</v>
      </c>
      <c r="S1344" s="24">
        <f>MAX(0,Q1344*(1+inputs!$B$33)-MAX(0,inputs!$B$31*(R1344-inputs!$B$30)))</f>
        <v>38554.858244212897</v>
      </c>
      <c r="T1344" s="19">
        <f>$H1344+(INT(COLUMN(T$1)/2) - 5) * ($A1344-$H1344)/9</f>
        <v>83444.444444444438</v>
      </c>
      <c r="U1344" s="24">
        <f>MAX(0,S1344*(1+inputs!$B$33)-MAX(0,inputs!$B$31*(T1344-inputs!$B$30)))</f>
        <v>33439.741117876081</v>
      </c>
      <c r="V1344" s="19">
        <f>$H1344+(INT(COLUMN(V$1)/2) - 5) * ($A1344-$H1344)/9</f>
        <v>96133.333333333328</v>
      </c>
      <c r="W1344" s="24">
        <f>MAX(0,U1344*(1+inputs!$B$33)-MAX(0,inputs!$B$31*(V1344-inputs!$B$30)))</f>
        <v>27105.897234644221</v>
      </c>
      <c r="X1344" s="19">
        <f>$H1344+(INT(COLUMN(X$1)/2) - 5) * ($A1344-$H1344)/9</f>
        <v>108822.22222222222</v>
      </c>
      <c r="Y1344" s="24">
        <f>MAX(0,W1344*(1+inputs!$B$33)-MAX(0,inputs!$B$31*(X1344-inputs!$B$30)))</f>
        <v>19535.045693163884</v>
      </c>
      <c r="Z1344" s="19">
        <f>IF(inputs!$B$27="YES",MAX(0,inputs!$B$31*(X1344-inputs!$B$30)),0)</f>
        <v>0</v>
      </c>
      <c r="AA1344" s="3">
        <f t="shared" si="85"/>
        <v>55450.25</v>
      </c>
      <c r="AB1344" s="1">
        <f t="shared" si="86"/>
        <v>0.42</v>
      </c>
      <c r="AC1344" s="8">
        <f t="shared" si="83"/>
        <v>78749.75</v>
      </c>
    </row>
    <row r="1345" spans="1:29" x14ac:dyDescent="0.2">
      <c r="A1345" s="11">
        <f t="shared" si="84"/>
        <v>134300</v>
      </c>
      <c r="B1345" s="15">
        <f>inputs!$C$3-MAX(0,MIN((calculations!A1345-inputs!$B$8)*0.5,inputs!$C$3))+IF(AND(inputs!$B$23="YES",A1345&lt;=inputs!$B$25),inputs!$B$24,0)</f>
        <v>0</v>
      </c>
      <c r="C1345" s="15">
        <f>MAX(0,MIN(A1345-B1345,inputs!$C$4)*inputs!$B$3)</f>
        <v>7540</v>
      </c>
      <c r="D1345" s="16">
        <f>MAX(0,(MIN(A1345,inputs!$C$5)-(inputs!$C$4+B1345))*inputs!$B$4)</f>
        <v>38640</v>
      </c>
      <c r="E1345" s="16">
        <f>MAX(0, (calculations!A1345-inputs!$C$5)*inputs!$B$5)</f>
        <v>0</v>
      </c>
      <c r="F1345" s="19">
        <f>MAX(0,inputs!$B$13*(MIN(calculations!A1345,inputs!$C$14)-inputs!$C$13))+MAX(0,inputs!$B$14*(calculations!A1345-inputs!$C$14))</f>
        <v>6675.85</v>
      </c>
      <c r="G1345" s="22">
        <f>MAX(MIN((calculations!A1345-inputs!$B$21)/10000,100%),0) * inputs!$B$18</f>
        <v>2636.4</v>
      </c>
      <c r="H1345" s="24">
        <f>MIN(inputs!$B$32,A1345)</f>
        <v>20000</v>
      </c>
      <c r="I1345" s="24">
        <f>inputs!$B$29*(1+inputs!$B$33)-MAX(0,inputs!$B$31*(H1345-inputs!$B$30))</f>
        <v>46486.999999999993</v>
      </c>
      <c r="J1345" s="19">
        <f>$H1345+(INT(COLUMN(J$1)/2) - 5) * ($A1345-$H1345)/9</f>
        <v>20000</v>
      </c>
      <c r="K1345" s="24">
        <f>MAX(0,I1345*(1+inputs!$B$33)-MAX(0,inputs!$B$31*(J1345-inputs!$B$30)))</f>
        <v>47184.304999999986</v>
      </c>
      <c r="L1345" s="19">
        <f>$H1345+(INT(COLUMN(L$1)/2) - 5) * ($A1345-$H1345)/9</f>
        <v>32700</v>
      </c>
      <c r="M1345" s="24">
        <f>MAX(0,K1345*(1+inputs!$B$33)-MAX(0,inputs!$B$31*(L1345-inputs!$B$30)))</f>
        <v>46765.629574999977</v>
      </c>
      <c r="N1345" s="19">
        <f>$H1345+(INT(COLUMN(N$1)/2) - 5) * ($A1345-$H1345)/9</f>
        <v>45400</v>
      </c>
      <c r="O1345" s="24">
        <f>MAX(0,M1345*(1+inputs!$B$33)-MAX(0,inputs!$B$31*(N1345-inputs!$B$30)))</f>
        <v>45197.674018624974</v>
      </c>
      <c r="P1345" s="19">
        <f>$H1345+(INT(COLUMN(P$1)/2) - 5) * ($A1345-$H1345)/9</f>
        <v>58100</v>
      </c>
      <c r="Q1345" s="24">
        <f>MAX(0,O1345*(1+inputs!$B$33)-MAX(0,inputs!$B$31*(P1345-inputs!$B$30)))</f>
        <v>42463.199128904344</v>
      </c>
      <c r="R1345" s="19">
        <f>$H1345+(INT(COLUMN(R$1)/2) - 5) * ($A1345-$H1345)/9</f>
        <v>70800</v>
      </c>
      <c r="S1345" s="24">
        <f>MAX(0,Q1345*(1+inputs!$B$33)-MAX(0,inputs!$B$31*(R1345-inputs!$B$30)))</f>
        <v>38544.707115837904</v>
      </c>
      <c r="T1345" s="19">
        <f>$H1345+(INT(COLUMN(T$1)/2) - 5) * ($A1345-$H1345)/9</f>
        <v>83500</v>
      </c>
      <c r="U1345" s="24">
        <f>MAX(0,S1345*(1+inputs!$B$33)-MAX(0,inputs!$B$31*(T1345-inputs!$B$30)))</f>
        <v>33424.437722575465</v>
      </c>
      <c r="V1345" s="19">
        <f>$H1345+(INT(COLUMN(V$1)/2) - 5) * ($A1345-$H1345)/9</f>
        <v>96200</v>
      </c>
      <c r="W1345" s="24">
        <f>MAX(0,U1345*(1+inputs!$B$33)-MAX(0,inputs!$B$31*(V1345-inputs!$B$30)))</f>
        <v>27084.364288414097</v>
      </c>
      <c r="X1345" s="19">
        <f>$H1345+(INT(COLUMN(X$1)/2) - 5) * ($A1345-$H1345)/9</f>
        <v>108900</v>
      </c>
      <c r="Y1345" s="24">
        <f>MAX(0,W1345*(1+inputs!$B$33)-MAX(0,inputs!$B$31*(X1345-inputs!$B$30)))</f>
        <v>19506.189752740309</v>
      </c>
      <c r="Z1345" s="19">
        <f>IF(inputs!$B$27="YES",MAX(0,inputs!$B$31*(X1345-inputs!$B$30)),0)</f>
        <v>0</v>
      </c>
      <c r="AA1345" s="3">
        <f t="shared" si="85"/>
        <v>55492.25</v>
      </c>
      <c r="AB1345" s="1">
        <f t="shared" si="86"/>
        <v>0.42</v>
      </c>
      <c r="AC1345" s="8">
        <f t="shared" ref="AC1345:AC1408" si="87">A1345-AA1345</f>
        <v>78807.75</v>
      </c>
    </row>
    <row r="1346" spans="1:29" x14ac:dyDescent="0.2">
      <c r="A1346" s="11">
        <f t="shared" si="84"/>
        <v>134400</v>
      </c>
      <c r="B1346" s="15">
        <f>inputs!$C$3-MAX(0,MIN((calculations!A1346-inputs!$B$8)*0.5,inputs!$C$3))+IF(AND(inputs!$B$23="YES",A1346&lt;=inputs!$B$25),inputs!$B$24,0)</f>
        <v>0</v>
      </c>
      <c r="C1346" s="15">
        <f>MAX(0,MIN(A1346-B1346,inputs!$C$4)*inputs!$B$3)</f>
        <v>7540</v>
      </c>
      <c r="D1346" s="16">
        <f>MAX(0,(MIN(A1346,inputs!$C$5)-(inputs!$C$4+B1346))*inputs!$B$4)</f>
        <v>38680</v>
      </c>
      <c r="E1346" s="16">
        <f>MAX(0, (calculations!A1346-inputs!$C$5)*inputs!$B$5)</f>
        <v>0</v>
      </c>
      <c r="F1346" s="19">
        <f>MAX(0,inputs!$B$13*(MIN(calculations!A1346,inputs!$C$14)-inputs!$C$13))+MAX(0,inputs!$B$14*(calculations!A1346-inputs!$C$14))</f>
        <v>6677.85</v>
      </c>
      <c r="G1346" s="22">
        <f>MAX(MIN((calculations!A1346-inputs!$B$21)/10000,100%),0) * inputs!$B$18</f>
        <v>2636.4</v>
      </c>
      <c r="H1346" s="24">
        <f>MIN(inputs!$B$32,A1346)</f>
        <v>20000</v>
      </c>
      <c r="I1346" s="24">
        <f>inputs!$B$29*(1+inputs!$B$33)-MAX(0,inputs!$B$31*(H1346-inputs!$B$30))</f>
        <v>46486.999999999993</v>
      </c>
      <c r="J1346" s="19">
        <f>$H1346+(INT(COLUMN(J$1)/2) - 5) * ($A1346-$H1346)/9</f>
        <v>20000</v>
      </c>
      <c r="K1346" s="24">
        <f>MAX(0,I1346*(1+inputs!$B$33)-MAX(0,inputs!$B$31*(J1346-inputs!$B$30)))</f>
        <v>47184.304999999986</v>
      </c>
      <c r="L1346" s="19">
        <f>$H1346+(INT(COLUMN(L$1)/2) - 5) * ($A1346-$H1346)/9</f>
        <v>32711.111111111109</v>
      </c>
      <c r="M1346" s="24">
        <f>MAX(0,K1346*(1+inputs!$B$33)-MAX(0,inputs!$B$31*(L1346-inputs!$B$30)))</f>
        <v>46764.629574999977</v>
      </c>
      <c r="N1346" s="19">
        <f>$H1346+(INT(COLUMN(N$1)/2) - 5) * ($A1346-$H1346)/9</f>
        <v>45422.222222222219</v>
      </c>
      <c r="O1346" s="24">
        <f>MAX(0,M1346*(1+inputs!$B$33)-MAX(0,inputs!$B$31*(N1346-inputs!$B$30)))</f>
        <v>45194.659018624967</v>
      </c>
      <c r="P1346" s="19">
        <f>$H1346+(INT(COLUMN(P$1)/2) - 5) * ($A1346-$H1346)/9</f>
        <v>58133.333333333336</v>
      </c>
      <c r="Q1346" s="24">
        <f>MAX(0,O1346*(1+inputs!$B$33)-MAX(0,inputs!$B$31*(P1346-inputs!$B$30)))</f>
        <v>42457.138903904335</v>
      </c>
      <c r="R1346" s="19">
        <f>$H1346+(INT(COLUMN(R$1)/2) - 5) * ($A1346-$H1346)/9</f>
        <v>70844.444444444438</v>
      </c>
      <c r="S1346" s="24">
        <f>MAX(0,Q1346*(1+inputs!$B$33)-MAX(0,inputs!$B$31*(R1346-inputs!$B$30)))</f>
        <v>38534.555987462896</v>
      </c>
      <c r="T1346" s="19">
        <f>$H1346+(INT(COLUMN(T$1)/2) - 5) * ($A1346-$H1346)/9</f>
        <v>83555.555555555562</v>
      </c>
      <c r="U1346" s="24">
        <f>MAX(0,S1346*(1+inputs!$B$33)-MAX(0,inputs!$B$31*(T1346-inputs!$B$30)))</f>
        <v>33409.134327274835</v>
      </c>
      <c r="V1346" s="19">
        <f>$H1346+(INT(COLUMN(V$1)/2) - 5) * ($A1346-$H1346)/9</f>
        <v>96266.666666666672</v>
      </c>
      <c r="W1346" s="24">
        <f>MAX(0,U1346*(1+inputs!$B$33)-MAX(0,inputs!$B$31*(V1346-inputs!$B$30)))</f>
        <v>27062.831342183948</v>
      </c>
      <c r="X1346" s="19">
        <f>$H1346+(INT(COLUMN(X$1)/2) - 5) * ($A1346-$H1346)/9</f>
        <v>108977.77777777778</v>
      </c>
      <c r="Y1346" s="24">
        <f>MAX(0,W1346*(1+inputs!$B$33)-MAX(0,inputs!$B$31*(X1346-inputs!$B$30)))</f>
        <v>19477.333812316705</v>
      </c>
      <c r="Z1346" s="19">
        <f>IF(inputs!$B$27="YES",MAX(0,inputs!$B$31*(X1346-inputs!$B$30)),0)</f>
        <v>0</v>
      </c>
      <c r="AA1346" s="3">
        <f t="shared" si="85"/>
        <v>55534.25</v>
      </c>
      <c r="AB1346" s="1">
        <f t="shared" si="86"/>
        <v>0.42</v>
      </c>
      <c r="AC1346" s="8">
        <f t="shared" si="87"/>
        <v>78865.75</v>
      </c>
    </row>
    <row r="1347" spans="1:29" x14ac:dyDescent="0.2">
      <c r="A1347" s="11">
        <f t="shared" ref="A1347:A1410" si="88">(ROW(A1347)-2)*100</f>
        <v>134500</v>
      </c>
      <c r="B1347" s="15">
        <f>inputs!$C$3-MAX(0,MIN((calculations!A1347-inputs!$B$8)*0.5,inputs!$C$3))+IF(AND(inputs!$B$23="YES",A1347&lt;=inputs!$B$25),inputs!$B$24,0)</f>
        <v>0</v>
      </c>
      <c r="C1347" s="15">
        <f>MAX(0,MIN(A1347-B1347,inputs!$C$4)*inputs!$B$3)</f>
        <v>7540</v>
      </c>
      <c r="D1347" s="16">
        <f>MAX(0,(MIN(A1347,inputs!$C$5)-(inputs!$C$4+B1347))*inputs!$B$4)</f>
        <v>38720</v>
      </c>
      <c r="E1347" s="16">
        <f>MAX(0, (calculations!A1347-inputs!$C$5)*inputs!$B$5)</f>
        <v>0</v>
      </c>
      <c r="F1347" s="19">
        <f>MAX(0,inputs!$B$13*(MIN(calculations!A1347,inputs!$C$14)-inputs!$C$13))+MAX(0,inputs!$B$14*(calculations!A1347-inputs!$C$14))</f>
        <v>6679.85</v>
      </c>
      <c r="G1347" s="22">
        <f>MAX(MIN((calculations!A1347-inputs!$B$21)/10000,100%),0) * inputs!$B$18</f>
        <v>2636.4</v>
      </c>
      <c r="H1347" s="24">
        <f>MIN(inputs!$B$32,A1347)</f>
        <v>20000</v>
      </c>
      <c r="I1347" s="24">
        <f>inputs!$B$29*(1+inputs!$B$33)-MAX(0,inputs!$B$31*(H1347-inputs!$B$30))</f>
        <v>46486.999999999993</v>
      </c>
      <c r="J1347" s="19">
        <f>$H1347+(INT(COLUMN(J$1)/2) - 5) * ($A1347-$H1347)/9</f>
        <v>20000</v>
      </c>
      <c r="K1347" s="24">
        <f>MAX(0,I1347*(1+inputs!$B$33)-MAX(0,inputs!$B$31*(J1347-inputs!$B$30)))</f>
        <v>47184.304999999986</v>
      </c>
      <c r="L1347" s="19">
        <f>$H1347+(INT(COLUMN(L$1)/2) - 5) * ($A1347-$H1347)/9</f>
        <v>32722.222222222223</v>
      </c>
      <c r="M1347" s="24">
        <f>MAX(0,K1347*(1+inputs!$B$33)-MAX(0,inputs!$B$31*(L1347-inputs!$B$30)))</f>
        <v>46763.629574999977</v>
      </c>
      <c r="N1347" s="19">
        <f>$H1347+(INT(COLUMN(N$1)/2) - 5) * ($A1347-$H1347)/9</f>
        <v>45444.444444444445</v>
      </c>
      <c r="O1347" s="24">
        <f>MAX(0,M1347*(1+inputs!$B$33)-MAX(0,inputs!$B$31*(N1347-inputs!$B$30)))</f>
        <v>45191.644018624967</v>
      </c>
      <c r="P1347" s="19">
        <f>$H1347+(INT(COLUMN(P$1)/2) - 5) * ($A1347-$H1347)/9</f>
        <v>58166.666666666664</v>
      </c>
      <c r="Q1347" s="24">
        <f>MAX(0,O1347*(1+inputs!$B$33)-MAX(0,inputs!$B$31*(P1347-inputs!$B$30)))</f>
        <v>42451.078678904334</v>
      </c>
      <c r="R1347" s="19">
        <f>$H1347+(INT(COLUMN(R$1)/2) - 5) * ($A1347-$H1347)/9</f>
        <v>70888.888888888891</v>
      </c>
      <c r="S1347" s="24">
        <f>MAX(0,Q1347*(1+inputs!$B$33)-MAX(0,inputs!$B$31*(R1347-inputs!$B$30)))</f>
        <v>38524.404859087896</v>
      </c>
      <c r="T1347" s="19">
        <f>$H1347+(INT(COLUMN(T$1)/2) - 5) * ($A1347-$H1347)/9</f>
        <v>83611.111111111109</v>
      </c>
      <c r="U1347" s="24">
        <f>MAX(0,S1347*(1+inputs!$B$33)-MAX(0,inputs!$B$31*(T1347-inputs!$B$30)))</f>
        <v>33393.830931974211</v>
      </c>
      <c r="V1347" s="19">
        <f>$H1347+(INT(COLUMN(V$1)/2) - 5) * ($A1347-$H1347)/9</f>
        <v>96333.333333333328</v>
      </c>
      <c r="W1347" s="24">
        <f>MAX(0,U1347*(1+inputs!$B$33)-MAX(0,inputs!$B$31*(V1347-inputs!$B$30)))</f>
        <v>27041.298395953821</v>
      </c>
      <c r="X1347" s="19">
        <f>$H1347+(INT(COLUMN(X$1)/2) - 5) * ($A1347-$H1347)/9</f>
        <v>109055.55555555556</v>
      </c>
      <c r="Y1347" s="24">
        <f>MAX(0,W1347*(1+inputs!$B$33)-MAX(0,inputs!$B$31*(X1347-inputs!$B$30)))</f>
        <v>19448.477871893127</v>
      </c>
      <c r="Z1347" s="19">
        <f>IF(inputs!$B$27="YES",MAX(0,inputs!$B$31*(X1347-inputs!$B$30)),0)</f>
        <v>0</v>
      </c>
      <c r="AA1347" s="3">
        <f t="shared" ref="AA1347:AA1410" si="89">SUM(C1347:G1347)+Z1347</f>
        <v>55576.25</v>
      </c>
      <c r="AB1347" s="1">
        <f t="shared" ref="AB1347:AB1410" si="90">(AA1348-AA1347)/100</f>
        <v>0.42</v>
      </c>
      <c r="AC1347" s="8">
        <f t="shared" si="87"/>
        <v>78923.75</v>
      </c>
    </row>
    <row r="1348" spans="1:29" x14ac:dyDescent="0.2">
      <c r="A1348" s="11">
        <f t="shared" si="88"/>
        <v>134600</v>
      </c>
      <c r="B1348" s="15">
        <f>inputs!$C$3-MAX(0,MIN((calculations!A1348-inputs!$B$8)*0.5,inputs!$C$3))+IF(AND(inputs!$B$23="YES",A1348&lt;=inputs!$B$25),inputs!$B$24,0)</f>
        <v>0</v>
      </c>
      <c r="C1348" s="15">
        <f>MAX(0,MIN(A1348-B1348,inputs!$C$4)*inputs!$B$3)</f>
        <v>7540</v>
      </c>
      <c r="D1348" s="16">
        <f>MAX(0,(MIN(A1348,inputs!$C$5)-(inputs!$C$4+B1348))*inputs!$B$4)</f>
        <v>38760</v>
      </c>
      <c r="E1348" s="16">
        <f>MAX(0, (calculations!A1348-inputs!$C$5)*inputs!$B$5)</f>
        <v>0</v>
      </c>
      <c r="F1348" s="19">
        <f>MAX(0,inputs!$B$13*(MIN(calculations!A1348,inputs!$C$14)-inputs!$C$13))+MAX(0,inputs!$B$14*(calculations!A1348-inputs!$C$14))</f>
        <v>6681.85</v>
      </c>
      <c r="G1348" s="22">
        <f>MAX(MIN((calculations!A1348-inputs!$B$21)/10000,100%),0) * inputs!$B$18</f>
        <v>2636.4</v>
      </c>
      <c r="H1348" s="24">
        <f>MIN(inputs!$B$32,A1348)</f>
        <v>20000</v>
      </c>
      <c r="I1348" s="24">
        <f>inputs!$B$29*(1+inputs!$B$33)-MAX(0,inputs!$B$31*(H1348-inputs!$B$30))</f>
        <v>46486.999999999993</v>
      </c>
      <c r="J1348" s="19">
        <f>$H1348+(INT(COLUMN(J$1)/2) - 5) * ($A1348-$H1348)/9</f>
        <v>20000</v>
      </c>
      <c r="K1348" s="24">
        <f>MAX(0,I1348*(1+inputs!$B$33)-MAX(0,inputs!$B$31*(J1348-inputs!$B$30)))</f>
        <v>47184.304999999986</v>
      </c>
      <c r="L1348" s="19">
        <f>$H1348+(INT(COLUMN(L$1)/2) - 5) * ($A1348-$H1348)/9</f>
        <v>32733.333333333336</v>
      </c>
      <c r="M1348" s="24">
        <f>MAX(0,K1348*(1+inputs!$B$33)-MAX(0,inputs!$B$31*(L1348-inputs!$B$30)))</f>
        <v>46762.629574999977</v>
      </c>
      <c r="N1348" s="19">
        <f>$H1348+(INT(COLUMN(N$1)/2) - 5) * ($A1348-$H1348)/9</f>
        <v>45466.666666666672</v>
      </c>
      <c r="O1348" s="24">
        <f>MAX(0,M1348*(1+inputs!$B$33)-MAX(0,inputs!$B$31*(N1348-inputs!$B$30)))</f>
        <v>45188.629018624968</v>
      </c>
      <c r="P1348" s="19">
        <f>$H1348+(INT(COLUMN(P$1)/2) - 5) * ($A1348-$H1348)/9</f>
        <v>58200</v>
      </c>
      <c r="Q1348" s="24">
        <f>MAX(0,O1348*(1+inputs!$B$33)-MAX(0,inputs!$B$31*(P1348-inputs!$B$30)))</f>
        <v>42445.018453904333</v>
      </c>
      <c r="R1348" s="19">
        <f>$H1348+(INT(COLUMN(R$1)/2) - 5) * ($A1348-$H1348)/9</f>
        <v>70933.333333333343</v>
      </c>
      <c r="S1348" s="24">
        <f>MAX(0,Q1348*(1+inputs!$B$33)-MAX(0,inputs!$B$31*(R1348-inputs!$B$30)))</f>
        <v>38514.253730712895</v>
      </c>
      <c r="T1348" s="19">
        <f>$H1348+(INT(COLUMN(T$1)/2) - 5) * ($A1348-$H1348)/9</f>
        <v>83666.666666666657</v>
      </c>
      <c r="U1348" s="24">
        <f>MAX(0,S1348*(1+inputs!$B$33)-MAX(0,inputs!$B$31*(T1348-inputs!$B$30)))</f>
        <v>33378.527536673588</v>
      </c>
      <c r="V1348" s="19">
        <f>$H1348+(INT(COLUMN(V$1)/2) - 5) * ($A1348-$H1348)/9</f>
        <v>96400</v>
      </c>
      <c r="W1348" s="24">
        <f>MAX(0,U1348*(1+inputs!$B$33)-MAX(0,inputs!$B$31*(V1348-inputs!$B$30)))</f>
        <v>27019.765449723691</v>
      </c>
      <c r="X1348" s="19">
        <f>$H1348+(INT(COLUMN(X$1)/2) - 5) * ($A1348-$H1348)/9</f>
        <v>109133.33333333333</v>
      </c>
      <c r="Y1348" s="24">
        <f>MAX(0,W1348*(1+inputs!$B$33)-MAX(0,inputs!$B$31*(X1348-inputs!$B$30)))</f>
        <v>19419.621931469545</v>
      </c>
      <c r="Z1348" s="19">
        <f>IF(inputs!$B$27="YES",MAX(0,inputs!$B$31*(X1348-inputs!$B$30)),0)</f>
        <v>0</v>
      </c>
      <c r="AA1348" s="3">
        <f t="shared" si="89"/>
        <v>55618.25</v>
      </c>
      <c r="AB1348" s="1">
        <f t="shared" si="90"/>
        <v>0.42</v>
      </c>
      <c r="AC1348" s="8">
        <f t="shared" si="87"/>
        <v>78981.75</v>
      </c>
    </row>
    <row r="1349" spans="1:29" x14ac:dyDescent="0.2">
      <c r="A1349" s="11">
        <f t="shared" si="88"/>
        <v>134700</v>
      </c>
      <c r="B1349" s="15">
        <f>inputs!$C$3-MAX(0,MIN((calculations!A1349-inputs!$B$8)*0.5,inputs!$C$3))+IF(AND(inputs!$B$23="YES",A1349&lt;=inputs!$B$25),inputs!$B$24,0)</f>
        <v>0</v>
      </c>
      <c r="C1349" s="15">
        <f>MAX(0,MIN(A1349-B1349,inputs!$C$4)*inputs!$B$3)</f>
        <v>7540</v>
      </c>
      <c r="D1349" s="16">
        <f>MAX(0,(MIN(A1349,inputs!$C$5)-(inputs!$C$4+B1349))*inputs!$B$4)</f>
        <v>38800</v>
      </c>
      <c r="E1349" s="16">
        <f>MAX(0, (calculations!A1349-inputs!$C$5)*inputs!$B$5)</f>
        <v>0</v>
      </c>
      <c r="F1349" s="19">
        <f>MAX(0,inputs!$B$13*(MIN(calculations!A1349,inputs!$C$14)-inputs!$C$13))+MAX(0,inputs!$B$14*(calculations!A1349-inputs!$C$14))</f>
        <v>6683.85</v>
      </c>
      <c r="G1349" s="22">
        <f>MAX(MIN((calculations!A1349-inputs!$B$21)/10000,100%),0) * inputs!$B$18</f>
        <v>2636.4</v>
      </c>
      <c r="H1349" s="24">
        <f>MIN(inputs!$B$32,A1349)</f>
        <v>20000</v>
      </c>
      <c r="I1349" s="24">
        <f>inputs!$B$29*(1+inputs!$B$33)-MAX(0,inputs!$B$31*(H1349-inputs!$B$30))</f>
        <v>46486.999999999993</v>
      </c>
      <c r="J1349" s="19">
        <f>$H1349+(INT(COLUMN(J$1)/2) - 5) * ($A1349-$H1349)/9</f>
        <v>20000</v>
      </c>
      <c r="K1349" s="24">
        <f>MAX(0,I1349*(1+inputs!$B$33)-MAX(0,inputs!$B$31*(J1349-inputs!$B$30)))</f>
        <v>47184.304999999986</v>
      </c>
      <c r="L1349" s="19">
        <f>$H1349+(INT(COLUMN(L$1)/2) - 5) * ($A1349-$H1349)/9</f>
        <v>32744.444444444445</v>
      </c>
      <c r="M1349" s="24">
        <f>MAX(0,K1349*(1+inputs!$B$33)-MAX(0,inputs!$B$31*(L1349-inputs!$B$30)))</f>
        <v>46761.629574999977</v>
      </c>
      <c r="N1349" s="19">
        <f>$H1349+(INT(COLUMN(N$1)/2) - 5) * ($A1349-$H1349)/9</f>
        <v>45488.888888888891</v>
      </c>
      <c r="O1349" s="24">
        <f>MAX(0,M1349*(1+inputs!$B$33)-MAX(0,inputs!$B$31*(N1349-inputs!$B$30)))</f>
        <v>45185.614018624969</v>
      </c>
      <c r="P1349" s="19">
        <f>$H1349+(INT(COLUMN(P$1)/2) - 5) * ($A1349-$H1349)/9</f>
        <v>58233.333333333336</v>
      </c>
      <c r="Q1349" s="24">
        <f>MAX(0,O1349*(1+inputs!$B$33)-MAX(0,inputs!$B$31*(P1349-inputs!$B$30)))</f>
        <v>42438.958228904339</v>
      </c>
      <c r="R1349" s="19">
        <f>$H1349+(INT(COLUMN(R$1)/2) - 5) * ($A1349-$H1349)/9</f>
        <v>70977.777777777781</v>
      </c>
      <c r="S1349" s="24">
        <f>MAX(0,Q1349*(1+inputs!$B$33)-MAX(0,inputs!$B$31*(R1349-inputs!$B$30)))</f>
        <v>38504.102602337894</v>
      </c>
      <c r="T1349" s="19">
        <f>$H1349+(INT(COLUMN(T$1)/2) - 5) * ($A1349-$H1349)/9</f>
        <v>83722.222222222219</v>
      </c>
      <c r="U1349" s="24">
        <f>MAX(0,S1349*(1+inputs!$B$33)-MAX(0,inputs!$B$31*(T1349-inputs!$B$30)))</f>
        <v>33363.224141372957</v>
      </c>
      <c r="V1349" s="19">
        <f>$H1349+(INT(COLUMN(V$1)/2) - 5) * ($A1349-$H1349)/9</f>
        <v>96466.666666666672</v>
      </c>
      <c r="W1349" s="24">
        <f>MAX(0,U1349*(1+inputs!$B$33)-MAX(0,inputs!$B$31*(V1349-inputs!$B$30)))</f>
        <v>26998.232503493549</v>
      </c>
      <c r="X1349" s="19">
        <f>$H1349+(INT(COLUMN(X$1)/2) - 5) * ($A1349-$H1349)/9</f>
        <v>109211.11111111111</v>
      </c>
      <c r="Y1349" s="24">
        <f>MAX(0,W1349*(1+inputs!$B$33)-MAX(0,inputs!$B$31*(X1349-inputs!$B$30)))</f>
        <v>19390.765991045952</v>
      </c>
      <c r="Z1349" s="19">
        <f>IF(inputs!$B$27="YES",MAX(0,inputs!$B$31*(X1349-inputs!$B$30)),0)</f>
        <v>0</v>
      </c>
      <c r="AA1349" s="3">
        <f t="shared" si="89"/>
        <v>55660.25</v>
      </c>
      <c r="AB1349" s="1">
        <f t="shared" si="90"/>
        <v>0.42</v>
      </c>
      <c r="AC1349" s="8">
        <f t="shared" si="87"/>
        <v>79039.75</v>
      </c>
    </row>
    <row r="1350" spans="1:29" x14ac:dyDescent="0.2">
      <c r="A1350" s="11">
        <f t="shared" si="88"/>
        <v>134800</v>
      </c>
      <c r="B1350" s="15">
        <f>inputs!$C$3-MAX(0,MIN((calculations!A1350-inputs!$B$8)*0.5,inputs!$C$3))+IF(AND(inputs!$B$23="YES",A1350&lt;=inputs!$B$25),inputs!$B$24,0)</f>
        <v>0</v>
      </c>
      <c r="C1350" s="15">
        <f>MAX(0,MIN(A1350-B1350,inputs!$C$4)*inputs!$B$3)</f>
        <v>7540</v>
      </c>
      <c r="D1350" s="16">
        <f>MAX(0,(MIN(A1350,inputs!$C$5)-(inputs!$C$4+B1350))*inputs!$B$4)</f>
        <v>38840</v>
      </c>
      <c r="E1350" s="16">
        <f>MAX(0, (calculations!A1350-inputs!$C$5)*inputs!$B$5)</f>
        <v>0</v>
      </c>
      <c r="F1350" s="19">
        <f>MAX(0,inputs!$B$13*(MIN(calculations!A1350,inputs!$C$14)-inputs!$C$13))+MAX(0,inputs!$B$14*(calculations!A1350-inputs!$C$14))</f>
        <v>6685.85</v>
      </c>
      <c r="G1350" s="22">
        <f>MAX(MIN((calculations!A1350-inputs!$B$21)/10000,100%),0) * inputs!$B$18</f>
        <v>2636.4</v>
      </c>
      <c r="H1350" s="24">
        <f>MIN(inputs!$B$32,A1350)</f>
        <v>20000</v>
      </c>
      <c r="I1350" s="24">
        <f>inputs!$B$29*(1+inputs!$B$33)-MAX(0,inputs!$B$31*(H1350-inputs!$B$30))</f>
        <v>46486.999999999993</v>
      </c>
      <c r="J1350" s="19">
        <f>$H1350+(INT(COLUMN(J$1)/2) - 5) * ($A1350-$H1350)/9</f>
        <v>20000</v>
      </c>
      <c r="K1350" s="24">
        <f>MAX(0,I1350*(1+inputs!$B$33)-MAX(0,inputs!$B$31*(J1350-inputs!$B$30)))</f>
        <v>47184.304999999986</v>
      </c>
      <c r="L1350" s="19">
        <f>$H1350+(INT(COLUMN(L$1)/2) - 5) * ($A1350-$H1350)/9</f>
        <v>32755.555555555555</v>
      </c>
      <c r="M1350" s="24">
        <f>MAX(0,K1350*(1+inputs!$B$33)-MAX(0,inputs!$B$31*(L1350-inputs!$B$30)))</f>
        <v>46760.629574999977</v>
      </c>
      <c r="N1350" s="19">
        <f>$H1350+(INT(COLUMN(N$1)/2) - 5) * ($A1350-$H1350)/9</f>
        <v>45511.111111111109</v>
      </c>
      <c r="O1350" s="24">
        <f>MAX(0,M1350*(1+inputs!$B$33)-MAX(0,inputs!$B$31*(N1350-inputs!$B$30)))</f>
        <v>45182.599018624969</v>
      </c>
      <c r="P1350" s="19">
        <f>$H1350+(INT(COLUMN(P$1)/2) - 5) * ($A1350-$H1350)/9</f>
        <v>58266.666666666664</v>
      </c>
      <c r="Q1350" s="24">
        <f>MAX(0,O1350*(1+inputs!$B$33)-MAX(0,inputs!$B$31*(P1350-inputs!$B$30)))</f>
        <v>42432.898003904338</v>
      </c>
      <c r="R1350" s="19">
        <f>$H1350+(INT(COLUMN(R$1)/2) - 5) * ($A1350-$H1350)/9</f>
        <v>71022.222222222219</v>
      </c>
      <c r="S1350" s="24">
        <f>MAX(0,Q1350*(1+inputs!$B$33)-MAX(0,inputs!$B$31*(R1350-inputs!$B$30)))</f>
        <v>38493.951473962894</v>
      </c>
      <c r="T1350" s="19">
        <f>$H1350+(INT(COLUMN(T$1)/2) - 5) * ($A1350-$H1350)/9</f>
        <v>83777.777777777781</v>
      </c>
      <c r="U1350" s="24">
        <f>MAX(0,S1350*(1+inputs!$B$33)-MAX(0,inputs!$B$31*(T1350-inputs!$B$30)))</f>
        <v>33347.920746072334</v>
      </c>
      <c r="V1350" s="19">
        <f>$H1350+(INT(COLUMN(V$1)/2) - 5) * ($A1350-$H1350)/9</f>
        <v>96533.333333333328</v>
      </c>
      <c r="W1350" s="24">
        <f>MAX(0,U1350*(1+inputs!$B$33)-MAX(0,inputs!$B$31*(V1350-inputs!$B$30)))</f>
        <v>26976.699557263415</v>
      </c>
      <c r="X1350" s="19">
        <f>$H1350+(INT(COLUMN(X$1)/2) - 5) * ($A1350-$H1350)/9</f>
        <v>109288.88888888889</v>
      </c>
      <c r="Y1350" s="24">
        <f>MAX(0,W1350*(1+inputs!$B$33)-MAX(0,inputs!$B$31*(X1350-inputs!$B$30)))</f>
        <v>19361.910050622366</v>
      </c>
      <c r="Z1350" s="19">
        <f>IF(inputs!$B$27="YES",MAX(0,inputs!$B$31*(X1350-inputs!$B$30)),0)</f>
        <v>0</v>
      </c>
      <c r="AA1350" s="3">
        <f t="shared" si="89"/>
        <v>55702.25</v>
      </c>
      <c r="AB1350" s="1">
        <f t="shared" si="90"/>
        <v>0.42</v>
      </c>
      <c r="AC1350" s="8">
        <f t="shared" si="87"/>
        <v>79097.75</v>
      </c>
    </row>
    <row r="1351" spans="1:29" x14ac:dyDescent="0.2">
      <c r="A1351" s="11">
        <f t="shared" si="88"/>
        <v>134900</v>
      </c>
      <c r="B1351" s="15">
        <f>inputs!$C$3-MAX(0,MIN((calculations!A1351-inputs!$B$8)*0.5,inputs!$C$3))+IF(AND(inputs!$B$23="YES",A1351&lt;=inputs!$B$25),inputs!$B$24,0)</f>
        <v>0</v>
      </c>
      <c r="C1351" s="15">
        <f>MAX(0,MIN(A1351-B1351,inputs!$C$4)*inputs!$B$3)</f>
        <v>7540</v>
      </c>
      <c r="D1351" s="16">
        <f>MAX(0,(MIN(A1351,inputs!$C$5)-(inputs!$C$4+B1351))*inputs!$B$4)</f>
        <v>38880</v>
      </c>
      <c r="E1351" s="16">
        <f>MAX(0, (calculations!A1351-inputs!$C$5)*inputs!$B$5)</f>
        <v>0</v>
      </c>
      <c r="F1351" s="19">
        <f>MAX(0,inputs!$B$13*(MIN(calculations!A1351,inputs!$C$14)-inputs!$C$13))+MAX(0,inputs!$B$14*(calculations!A1351-inputs!$C$14))</f>
        <v>6687.85</v>
      </c>
      <c r="G1351" s="22">
        <f>MAX(MIN((calculations!A1351-inputs!$B$21)/10000,100%),0) * inputs!$B$18</f>
        <v>2636.4</v>
      </c>
      <c r="H1351" s="24">
        <f>MIN(inputs!$B$32,A1351)</f>
        <v>20000</v>
      </c>
      <c r="I1351" s="24">
        <f>inputs!$B$29*(1+inputs!$B$33)-MAX(0,inputs!$B$31*(H1351-inputs!$B$30))</f>
        <v>46486.999999999993</v>
      </c>
      <c r="J1351" s="19">
        <f>$H1351+(INT(COLUMN(J$1)/2) - 5) * ($A1351-$H1351)/9</f>
        <v>20000</v>
      </c>
      <c r="K1351" s="24">
        <f>MAX(0,I1351*(1+inputs!$B$33)-MAX(0,inputs!$B$31*(J1351-inputs!$B$30)))</f>
        <v>47184.304999999986</v>
      </c>
      <c r="L1351" s="19">
        <f>$H1351+(INT(COLUMN(L$1)/2) - 5) * ($A1351-$H1351)/9</f>
        <v>32766.666666666664</v>
      </c>
      <c r="M1351" s="24">
        <f>MAX(0,K1351*(1+inputs!$B$33)-MAX(0,inputs!$B$31*(L1351-inputs!$B$30)))</f>
        <v>46759.629574999977</v>
      </c>
      <c r="N1351" s="19">
        <f>$H1351+(INT(COLUMN(N$1)/2) - 5) * ($A1351-$H1351)/9</f>
        <v>45533.333333333328</v>
      </c>
      <c r="O1351" s="24">
        <f>MAX(0,M1351*(1+inputs!$B$33)-MAX(0,inputs!$B$31*(N1351-inputs!$B$30)))</f>
        <v>45179.58401862497</v>
      </c>
      <c r="P1351" s="19">
        <f>$H1351+(INT(COLUMN(P$1)/2) - 5) * ($A1351-$H1351)/9</f>
        <v>58300</v>
      </c>
      <c r="Q1351" s="24">
        <f>MAX(0,O1351*(1+inputs!$B$33)-MAX(0,inputs!$B$31*(P1351-inputs!$B$30)))</f>
        <v>42426.837778904337</v>
      </c>
      <c r="R1351" s="19">
        <f>$H1351+(INT(COLUMN(R$1)/2) - 5) * ($A1351-$H1351)/9</f>
        <v>71066.666666666657</v>
      </c>
      <c r="S1351" s="24">
        <f>MAX(0,Q1351*(1+inputs!$B$33)-MAX(0,inputs!$B$31*(R1351-inputs!$B$30)))</f>
        <v>38483.800345587893</v>
      </c>
      <c r="T1351" s="19">
        <f>$H1351+(INT(COLUMN(T$1)/2) - 5) * ($A1351-$H1351)/9</f>
        <v>83833.333333333343</v>
      </c>
      <c r="U1351" s="24">
        <f>MAX(0,S1351*(1+inputs!$B$33)-MAX(0,inputs!$B$31*(T1351-inputs!$B$30)))</f>
        <v>33332.617350771703</v>
      </c>
      <c r="V1351" s="19">
        <f>$H1351+(INT(COLUMN(V$1)/2) - 5) * ($A1351-$H1351)/9</f>
        <v>96600</v>
      </c>
      <c r="W1351" s="24">
        <f>MAX(0,U1351*(1+inputs!$B$33)-MAX(0,inputs!$B$31*(V1351-inputs!$B$30)))</f>
        <v>26955.166611033277</v>
      </c>
      <c r="X1351" s="19">
        <f>$H1351+(INT(COLUMN(X$1)/2) - 5) * ($A1351-$H1351)/9</f>
        <v>109366.66666666667</v>
      </c>
      <c r="Y1351" s="24">
        <f>MAX(0,W1351*(1+inputs!$B$33)-MAX(0,inputs!$B$31*(X1351-inputs!$B$30)))</f>
        <v>19333.054110198776</v>
      </c>
      <c r="Z1351" s="19">
        <f>IF(inputs!$B$27="YES",MAX(0,inputs!$B$31*(X1351-inputs!$B$30)),0)</f>
        <v>0</v>
      </c>
      <c r="AA1351" s="3">
        <f t="shared" si="89"/>
        <v>55744.25</v>
      </c>
      <c r="AB1351" s="1">
        <f t="shared" si="90"/>
        <v>0.42</v>
      </c>
      <c r="AC1351" s="8">
        <f t="shared" si="87"/>
        <v>79155.75</v>
      </c>
    </row>
    <row r="1352" spans="1:29" x14ac:dyDescent="0.2">
      <c r="A1352" s="11">
        <f t="shared" si="88"/>
        <v>135000</v>
      </c>
      <c r="B1352" s="15">
        <f>inputs!$C$3-MAX(0,MIN((calculations!A1352-inputs!$B$8)*0.5,inputs!$C$3))+IF(AND(inputs!$B$23="YES",A1352&lt;=inputs!$B$25),inputs!$B$24,0)</f>
        <v>0</v>
      </c>
      <c r="C1352" s="15">
        <f>MAX(0,MIN(A1352-B1352,inputs!$C$4)*inputs!$B$3)</f>
        <v>7540</v>
      </c>
      <c r="D1352" s="16">
        <f>MAX(0,(MIN(A1352,inputs!$C$5)-(inputs!$C$4+B1352))*inputs!$B$4)</f>
        <v>38920</v>
      </c>
      <c r="E1352" s="16">
        <f>MAX(0, (calculations!A1352-inputs!$C$5)*inputs!$B$5)</f>
        <v>0</v>
      </c>
      <c r="F1352" s="19">
        <f>MAX(0,inputs!$B$13*(MIN(calculations!A1352,inputs!$C$14)-inputs!$C$13))+MAX(0,inputs!$B$14*(calculations!A1352-inputs!$C$14))</f>
        <v>6689.85</v>
      </c>
      <c r="G1352" s="22">
        <f>MAX(MIN((calculations!A1352-inputs!$B$21)/10000,100%),0) * inputs!$B$18</f>
        <v>2636.4</v>
      </c>
      <c r="H1352" s="24">
        <f>MIN(inputs!$B$32,A1352)</f>
        <v>20000</v>
      </c>
      <c r="I1352" s="24">
        <f>inputs!$B$29*(1+inputs!$B$33)-MAX(0,inputs!$B$31*(H1352-inputs!$B$30))</f>
        <v>46486.999999999993</v>
      </c>
      <c r="J1352" s="19">
        <f>$H1352+(INT(COLUMN(J$1)/2) - 5) * ($A1352-$H1352)/9</f>
        <v>20000</v>
      </c>
      <c r="K1352" s="24">
        <f>MAX(0,I1352*(1+inputs!$B$33)-MAX(0,inputs!$B$31*(J1352-inputs!$B$30)))</f>
        <v>47184.304999999986</v>
      </c>
      <c r="L1352" s="19">
        <f>$H1352+(INT(COLUMN(L$1)/2) - 5) * ($A1352-$H1352)/9</f>
        <v>32777.777777777781</v>
      </c>
      <c r="M1352" s="24">
        <f>MAX(0,K1352*(1+inputs!$B$33)-MAX(0,inputs!$B$31*(L1352-inputs!$B$30)))</f>
        <v>46758.629574999977</v>
      </c>
      <c r="N1352" s="19">
        <f>$H1352+(INT(COLUMN(N$1)/2) - 5) * ($A1352-$H1352)/9</f>
        <v>45555.555555555555</v>
      </c>
      <c r="O1352" s="24">
        <f>MAX(0,M1352*(1+inputs!$B$33)-MAX(0,inputs!$B$31*(N1352-inputs!$B$30)))</f>
        <v>45176.56901862497</v>
      </c>
      <c r="P1352" s="19">
        <f>$H1352+(INT(COLUMN(P$1)/2) - 5) * ($A1352-$H1352)/9</f>
        <v>58333.333333333336</v>
      </c>
      <c r="Q1352" s="24">
        <f>MAX(0,O1352*(1+inputs!$B$33)-MAX(0,inputs!$B$31*(P1352-inputs!$B$30)))</f>
        <v>42420.777553904336</v>
      </c>
      <c r="R1352" s="19">
        <f>$H1352+(INT(COLUMN(R$1)/2) - 5) * ($A1352-$H1352)/9</f>
        <v>71111.111111111109</v>
      </c>
      <c r="S1352" s="24">
        <f>MAX(0,Q1352*(1+inputs!$B$33)-MAX(0,inputs!$B$31*(R1352-inputs!$B$30)))</f>
        <v>38473.649217212893</v>
      </c>
      <c r="T1352" s="19">
        <f>$H1352+(INT(COLUMN(T$1)/2) - 5) * ($A1352-$H1352)/9</f>
        <v>83888.888888888891</v>
      </c>
      <c r="U1352" s="24">
        <f>MAX(0,S1352*(1+inputs!$B$33)-MAX(0,inputs!$B$31*(T1352-inputs!$B$30)))</f>
        <v>33317.31395547108</v>
      </c>
      <c r="V1352" s="19">
        <f>$H1352+(INT(COLUMN(V$1)/2) - 5) * ($A1352-$H1352)/9</f>
        <v>96666.666666666672</v>
      </c>
      <c r="W1352" s="24">
        <f>MAX(0,U1352*(1+inputs!$B$33)-MAX(0,inputs!$B$31*(V1352-inputs!$B$30)))</f>
        <v>26933.633664803143</v>
      </c>
      <c r="X1352" s="19">
        <f>$H1352+(INT(COLUMN(X$1)/2) - 5) * ($A1352-$H1352)/9</f>
        <v>109444.44444444444</v>
      </c>
      <c r="Y1352" s="24">
        <f>MAX(0,W1352*(1+inputs!$B$33)-MAX(0,inputs!$B$31*(X1352-inputs!$B$30)))</f>
        <v>19304.198169775187</v>
      </c>
      <c r="Z1352" s="19">
        <f>IF(inputs!$B$27="YES",MAX(0,inputs!$B$31*(X1352-inputs!$B$30)),0)</f>
        <v>0</v>
      </c>
      <c r="AA1352" s="3">
        <f t="shared" si="89"/>
        <v>55786.25</v>
      </c>
      <c r="AB1352" s="1">
        <f t="shared" si="90"/>
        <v>0.42</v>
      </c>
      <c r="AC1352" s="8">
        <f t="shared" si="87"/>
        <v>79213.75</v>
      </c>
    </row>
    <row r="1353" spans="1:29" x14ac:dyDescent="0.2">
      <c r="A1353" s="11">
        <f t="shared" si="88"/>
        <v>135100</v>
      </c>
      <c r="B1353" s="15">
        <f>inputs!$C$3-MAX(0,MIN((calculations!A1353-inputs!$B$8)*0.5,inputs!$C$3))+IF(AND(inputs!$B$23="YES",A1353&lt;=inputs!$B$25),inputs!$B$24,0)</f>
        <v>0</v>
      </c>
      <c r="C1353" s="15">
        <f>MAX(0,MIN(A1353-B1353,inputs!$C$4)*inputs!$B$3)</f>
        <v>7540</v>
      </c>
      <c r="D1353" s="16">
        <f>MAX(0,(MIN(A1353,inputs!$C$5)-(inputs!$C$4+B1353))*inputs!$B$4)</f>
        <v>38960</v>
      </c>
      <c r="E1353" s="16">
        <f>MAX(0, (calculations!A1353-inputs!$C$5)*inputs!$B$5)</f>
        <v>0</v>
      </c>
      <c r="F1353" s="19">
        <f>MAX(0,inputs!$B$13*(MIN(calculations!A1353,inputs!$C$14)-inputs!$C$13))+MAX(0,inputs!$B$14*(calculations!A1353-inputs!$C$14))</f>
        <v>6691.85</v>
      </c>
      <c r="G1353" s="22">
        <f>MAX(MIN((calculations!A1353-inputs!$B$21)/10000,100%),0) * inputs!$B$18</f>
        <v>2636.4</v>
      </c>
      <c r="H1353" s="24">
        <f>MIN(inputs!$B$32,A1353)</f>
        <v>20000</v>
      </c>
      <c r="I1353" s="24">
        <f>inputs!$B$29*(1+inputs!$B$33)-MAX(0,inputs!$B$31*(H1353-inputs!$B$30))</f>
        <v>46486.999999999993</v>
      </c>
      <c r="J1353" s="19">
        <f>$H1353+(INT(COLUMN(J$1)/2) - 5) * ($A1353-$H1353)/9</f>
        <v>20000</v>
      </c>
      <c r="K1353" s="24">
        <f>MAX(0,I1353*(1+inputs!$B$33)-MAX(0,inputs!$B$31*(J1353-inputs!$B$30)))</f>
        <v>47184.304999999986</v>
      </c>
      <c r="L1353" s="19">
        <f>$H1353+(INT(COLUMN(L$1)/2) - 5) * ($A1353-$H1353)/9</f>
        <v>32788.888888888891</v>
      </c>
      <c r="M1353" s="24">
        <f>MAX(0,K1353*(1+inputs!$B$33)-MAX(0,inputs!$B$31*(L1353-inputs!$B$30)))</f>
        <v>46757.629574999977</v>
      </c>
      <c r="N1353" s="19">
        <f>$H1353+(INT(COLUMN(N$1)/2) - 5) * ($A1353-$H1353)/9</f>
        <v>45577.777777777781</v>
      </c>
      <c r="O1353" s="24">
        <f>MAX(0,M1353*(1+inputs!$B$33)-MAX(0,inputs!$B$31*(N1353-inputs!$B$30)))</f>
        <v>45173.554018624971</v>
      </c>
      <c r="P1353" s="19">
        <f>$H1353+(INT(COLUMN(P$1)/2) - 5) * ($A1353-$H1353)/9</f>
        <v>58366.666666666664</v>
      </c>
      <c r="Q1353" s="24">
        <f>MAX(0,O1353*(1+inputs!$B$33)-MAX(0,inputs!$B$31*(P1353-inputs!$B$30)))</f>
        <v>42414.717328904342</v>
      </c>
      <c r="R1353" s="19">
        <f>$H1353+(INT(COLUMN(R$1)/2) - 5) * ($A1353-$H1353)/9</f>
        <v>71155.555555555562</v>
      </c>
      <c r="S1353" s="24">
        <f>MAX(0,Q1353*(1+inputs!$B$33)-MAX(0,inputs!$B$31*(R1353-inputs!$B$30)))</f>
        <v>38463.4980888379</v>
      </c>
      <c r="T1353" s="19">
        <f>$H1353+(INT(COLUMN(T$1)/2) - 5) * ($A1353-$H1353)/9</f>
        <v>83944.444444444438</v>
      </c>
      <c r="U1353" s="24">
        <f>MAX(0,S1353*(1+inputs!$B$33)-MAX(0,inputs!$B$31*(T1353-inputs!$B$30)))</f>
        <v>33302.010560170464</v>
      </c>
      <c r="V1353" s="19">
        <f>$H1353+(INT(COLUMN(V$1)/2) - 5) * ($A1353-$H1353)/9</f>
        <v>96733.333333333328</v>
      </c>
      <c r="W1353" s="24">
        <f>MAX(0,U1353*(1+inputs!$B$33)-MAX(0,inputs!$B$31*(V1353-inputs!$B$30)))</f>
        <v>26912.100718573016</v>
      </c>
      <c r="X1353" s="19">
        <f>$H1353+(INT(COLUMN(X$1)/2) - 5) * ($A1353-$H1353)/9</f>
        <v>109522.22222222222</v>
      </c>
      <c r="Y1353" s="24">
        <f>MAX(0,W1353*(1+inputs!$B$33)-MAX(0,inputs!$B$31*(X1353-inputs!$B$30)))</f>
        <v>19275.342229351609</v>
      </c>
      <c r="Z1353" s="19">
        <f>IF(inputs!$B$27="YES",MAX(0,inputs!$B$31*(X1353-inputs!$B$30)),0)</f>
        <v>0</v>
      </c>
      <c r="AA1353" s="3">
        <f t="shared" si="89"/>
        <v>55828.25</v>
      </c>
      <c r="AB1353" s="1">
        <f t="shared" si="90"/>
        <v>0.42</v>
      </c>
      <c r="AC1353" s="8">
        <f t="shared" si="87"/>
        <v>79271.75</v>
      </c>
    </row>
    <row r="1354" spans="1:29" x14ac:dyDescent="0.2">
      <c r="A1354" s="11">
        <f t="shared" si="88"/>
        <v>135200</v>
      </c>
      <c r="B1354" s="15">
        <f>inputs!$C$3-MAX(0,MIN((calculations!A1354-inputs!$B$8)*0.5,inputs!$C$3))+IF(AND(inputs!$B$23="YES",A1354&lt;=inputs!$B$25),inputs!$B$24,0)</f>
        <v>0</v>
      </c>
      <c r="C1354" s="15">
        <f>MAX(0,MIN(A1354-B1354,inputs!$C$4)*inputs!$B$3)</f>
        <v>7540</v>
      </c>
      <c r="D1354" s="16">
        <f>MAX(0,(MIN(A1354,inputs!$C$5)-(inputs!$C$4+B1354))*inputs!$B$4)</f>
        <v>39000</v>
      </c>
      <c r="E1354" s="16">
        <f>MAX(0, (calculations!A1354-inputs!$C$5)*inputs!$B$5)</f>
        <v>0</v>
      </c>
      <c r="F1354" s="19">
        <f>MAX(0,inputs!$B$13*(MIN(calculations!A1354,inputs!$C$14)-inputs!$C$13))+MAX(0,inputs!$B$14*(calculations!A1354-inputs!$C$14))</f>
        <v>6693.85</v>
      </c>
      <c r="G1354" s="22">
        <f>MAX(MIN((calculations!A1354-inputs!$B$21)/10000,100%),0) * inputs!$B$18</f>
        <v>2636.4</v>
      </c>
      <c r="H1354" s="24">
        <f>MIN(inputs!$B$32,A1354)</f>
        <v>20000</v>
      </c>
      <c r="I1354" s="24">
        <f>inputs!$B$29*(1+inputs!$B$33)-MAX(0,inputs!$B$31*(H1354-inputs!$B$30))</f>
        <v>46486.999999999993</v>
      </c>
      <c r="J1354" s="19">
        <f>$H1354+(INT(COLUMN(J$1)/2) - 5) * ($A1354-$H1354)/9</f>
        <v>20000</v>
      </c>
      <c r="K1354" s="24">
        <f>MAX(0,I1354*(1+inputs!$B$33)-MAX(0,inputs!$B$31*(J1354-inputs!$B$30)))</f>
        <v>47184.304999999986</v>
      </c>
      <c r="L1354" s="19">
        <f>$H1354+(INT(COLUMN(L$1)/2) - 5) * ($A1354-$H1354)/9</f>
        <v>32800</v>
      </c>
      <c r="M1354" s="24">
        <f>MAX(0,K1354*(1+inputs!$B$33)-MAX(0,inputs!$B$31*(L1354-inputs!$B$30)))</f>
        <v>46756.629574999977</v>
      </c>
      <c r="N1354" s="19">
        <f>$H1354+(INT(COLUMN(N$1)/2) - 5) * ($A1354-$H1354)/9</f>
        <v>45600</v>
      </c>
      <c r="O1354" s="24">
        <f>MAX(0,M1354*(1+inputs!$B$33)-MAX(0,inputs!$B$31*(N1354-inputs!$B$30)))</f>
        <v>45170.539018624972</v>
      </c>
      <c r="P1354" s="19">
        <f>$H1354+(INT(COLUMN(P$1)/2) - 5) * ($A1354-$H1354)/9</f>
        <v>58400</v>
      </c>
      <c r="Q1354" s="24">
        <f>MAX(0,O1354*(1+inputs!$B$33)-MAX(0,inputs!$B$31*(P1354-inputs!$B$30)))</f>
        <v>42408.657103904341</v>
      </c>
      <c r="R1354" s="19">
        <f>$H1354+(INT(COLUMN(R$1)/2) - 5) * ($A1354-$H1354)/9</f>
        <v>71200</v>
      </c>
      <c r="S1354" s="24">
        <f>MAX(0,Q1354*(1+inputs!$B$33)-MAX(0,inputs!$B$31*(R1354-inputs!$B$30)))</f>
        <v>38453.346960462899</v>
      </c>
      <c r="T1354" s="19">
        <f>$H1354+(INT(COLUMN(T$1)/2) - 5) * ($A1354-$H1354)/9</f>
        <v>84000</v>
      </c>
      <c r="U1354" s="24">
        <f>MAX(0,S1354*(1+inputs!$B$33)-MAX(0,inputs!$B$31*(T1354-inputs!$B$30)))</f>
        <v>33286.707164869833</v>
      </c>
      <c r="V1354" s="19">
        <f>$H1354+(INT(COLUMN(V$1)/2) - 5) * ($A1354-$H1354)/9</f>
        <v>96800</v>
      </c>
      <c r="W1354" s="24">
        <f>MAX(0,U1354*(1+inputs!$B$33)-MAX(0,inputs!$B$31*(V1354-inputs!$B$30)))</f>
        <v>26890.567772342878</v>
      </c>
      <c r="X1354" s="19">
        <f>$H1354+(INT(COLUMN(X$1)/2) - 5) * ($A1354-$H1354)/9</f>
        <v>109600</v>
      </c>
      <c r="Y1354" s="24">
        <f>MAX(0,W1354*(1+inputs!$B$33)-MAX(0,inputs!$B$31*(X1354-inputs!$B$30)))</f>
        <v>19246.486288928019</v>
      </c>
      <c r="Z1354" s="19">
        <f>IF(inputs!$B$27="YES",MAX(0,inputs!$B$31*(X1354-inputs!$B$30)),0)</f>
        <v>0</v>
      </c>
      <c r="AA1354" s="3">
        <f t="shared" si="89"/>
        <v>55870.25</v>
      </c>
      <c r="AB1354" s="1">
        <f t="shared" si="90"/>
        <v>0.42</v>
      </c>
      <c r="AC1354" s="8">
        <f t="shared" si="87"/>
        <v>79329.75</v>
      </c>
    </row>
    <row r="1355" spans="1:29" x14ac:dyDescent="0.2">
      <c r="A1355" s="11">
        <f t="shared" si="88"/>
        <v>135300</v>
      </c>
      <c r="B1355" s="15">
        <f>inputs!$C$3-MAX(0,MIN((calculations!A1355-inputs!$B$8)*0.5,inputs!$C$3))+IF(AND(inputs!$B$23="YES",A1355&lt;=inputs!$B$25),inputs!$B$24,0)</f>
        <v>0</v>
      </c>
      <c r="C1355" s="15">
        <f>MAX(0,MIN(A1355-B1355,inputs!$C$4)*inputs!$B$3)</f>
        <v>7540</v>
      </c>
      <c r="D1355" s="16">
        <f>MAX(0,(MIN(A1355,inputs!$C$5)-(inputs!$C$4+B1355))*inputs!$B$4)</f>
        <v>39040</v>
      </c>
      <c r="E1355" s="16">
        <f>MAX(0, (calculations!A1355-inputs!$C$5)*inputs!$B$5)</f>
        <v>0</v>
      </c>
      <c r="F1355" s="19">
        <f>MAX(0,inputs!$B$13*(MIN(calculations!A1355,inputs!$C$14)-inputs!$C$13))+MAX(0,inputs!$B$14*(calculations!A1355-inputs!$C$14))</f>
        <v>6695.85</v>
      </c>
      <c r="G1355" s="22">
        <f>MAX(MIN((calculations!A1355-inputs!$B$21)/10000,100%),0) * inputs!$B$18</f>
        <v>2636.4</v>
      </c>
      <c r="H1355" s="24">
        <f>MIN(inputs!$B$32,A1355)</f>
        <v>20000</v>
      </c>
      <c r="I1355" s="24">
        <f>inputs!$B$29*(1+inputs!$B$33)-MAX(0,inputs!$B$31*(H1355-inputs!$B$30))</f>
        <v>46486.999999999993</v>
      </c>
      <c r="J1355" s="19">
        <f>$H1355+(INT(COLUMN(J$1)/2) - 5) * ($A1355-$H1355)/9</f>
        <v>20000</v>
      </c>
      <c r="K1355" s="24">
        <f>MAX(0,I1355*(1+inputs!$B$33)-MAX(0,inputs!$B$31*(J1355-inputs!$B$30)))</f>
        <v>47184.304999999986</v>
      </c>
      <c r="L1355" s="19">
        <f>$H1355+(INT(COLUMN(L$1)/2) - 5) * ($A1355-$H1355)/9</f>
        <v>32811.111111111109</v>
      </c>
      <c r="M1355" s="24">
        <f>MAX(0,K1355*(1+inputs!$B$33)-MAX(0,inputs!$B$31*(L1355-inputs!$B$30)))</f>
        <v>46755.629574999977</v>
      </c>
      <c r="N1355" s="19">
        <f>$H1355+(INT(COLUMN(N$1)/2) - 5) * ($A1355-$H1355)/9</f>
        <v>45622.222222222219</v>
      </c>
      <c r="O1355" s="24">
        <f>MAX(0,M1355*(1+inputs!$B$33)-MAX(0,inputs!$B$31*(N1355-inputs!$B$30)))</f>
        <v>45167.524018624972</v>
      </c>
      <c r="P1355" s="19">
        <f>$H1355+(INT(COLUMN(P$1)/2) - 5) * ($A1355-$H1355)/9</f>
        <v>58433.333333333336</v>
      </c>
      <c r="Q1355" s="24">
        <f>MAX(0,O1355*(1+inputs!$B$33)-MAX(0,inputs!$B$31*(P1355-inputs!$B$30)))</f>
        <v>42402.59687890434</v>
      </c>
      <c r="R1355" s="19">
        <f>$H1355+(INT(COLUMN(R$1)/2) - 5) * ($A1355-$H1355)/9</f>
        <v>71244.444444444438</v>
      </c>
      <c r="S1355" s="24">
        <f>MAX(0,Q1355*(1+inputs!$B$33)-MAX(0,inputs!$B$31*(R1355-inputs!$B$30)))</f>
        <v>38443.195832087898</v>
      </c>
      <c r="T1355" s="19">
        <f>$H1355+(INT(COLUMN(T$1)/2) - 5) * ($A1355-$H1355)/9</f>
        <v>84055.555555555562</v>
      </c>
      <c r="U1355" s="24">
        <f>MAX(0,S1355*(1+inputs!$B$33)-MAX(0,inputs!$B$31*(T1355-inputs!$B$30)))</f>
        <v>33271.40376956921</v>
      </c>
      <c r="V1355" s="19">
        <f>$H1355+(INT(COLUMN(V$1)/2) - 5) * ($A1355-$H1355)/9</f>
        <v>96866.666666666672</v>
      </c>
      <c r="W1355" s="24">
        <f>MAX(0,U1355*(1+inputs!$B$33)-MAX(0,inputs!$B$31*(V1355-inputs!$B$30)))</f>
        <v>26869.034826112744</v>
      </c>
      <c r="X1355" s="19">
        <f>$H1355+(INT(COLUMN(X$1)/2) - 5) * ($A1355-$H1355)/9</f>
        <v>109677.77777777778</v>
      </c>
      <c r="Y1355" s="24">
        <f>MAX(0,W1355*(1+inputs!$B$33)-MAX(0,inputs!$B$31*(X1355-inputs!$B$30)))</f>
        <v>19217.630348504434</v>
      </c>
      <c r="Z1355" s="19">
        <f>IF(inputs!$B$27="YES",MAX(0,inputs!$B$31*(X1355-inputs!$B$30)),0)</f>
        <v>0</v>
      </c>
      <c r="AA1355" s="3">
        <f t="shared" si="89"/>
        <v>55912.25</v>
      </c>
      <c r="AB1355" s="1">
        <f t="shared" si="90"/>
        <v>0.42</v>
      </c>
      <c r="AC1355" s="8">
        <f t="shared" si="87"/>
        <v>79387.75</v>
      </c>
    </row>
    <row r="1356" spans="1:29" x14ac:dyDescent="0.2">
      <c r="A1356" s="11">
        <f t="shared" si="88"/>
        <v>135400</v>
      </c>
      <c r="B1356" s="15">
        <f>inputs!$C$3-MAX(0,MIN((calculations!A1356-inputs!$B$8)*0.5,inputs!$C$3))+IF(AND(inputs!$B$23="YES",A1356&lt;=inputs!$B$25),inputs!$B$24,0)</f>
        <v>0</v>
      </c>
      <c r="C1356" s="15">
        <f>MAX(0,MIN(A1356-B1356,inputs!$C$4)*inputs!$B$3)</f>
        <v>7540</v>
      </c>
      <c r="D1356" s="16">
        <f>MAX(0,(MIN(A1356,inputs!$C$5)-(inputs!$C$4+B1356))*inputs!$B$4)</f>
        <v>39080</v>
      </c>
      <c r="E1356" s="16">
        <f>MAX(0, (calculations!A1356-inputs!$C$5)*inputs!$B$5)</f>
        <v>0</v>
      </c>
      <c r="F1356" s="19">
        <f>MAX(0,inputs!$B$13*(MIN(calculations!A1356,inputs!$C$14)-inputs!$C$13))+MAX(0,inputs!$B$14*(calculations!A1356-inputs!$C$14))</f>
        <v>6697.85</v>
      </c>
      <c r="G1356" s="22">
        <f>MAX(MIN((calculations!A1356-inputs!$B$21)/10000,100%),0) * inputs!$B$18</f>
        <v>2636.4</v>
      </c>
      <c r="H1356" s="24">
        <f>MIN(inputs!$B$32,A1356)</f>
        <v>20000</v>
      </c>
      <c r="I1356" s="24">
        <f>inputs!$B$29*(1+inputs!$B$33)-MAX(0,inputs!$B$31*(H1356-inputs!$B$30))</f>
        <v>46486.999999999993</v>
      </c>
      <c r="J1356" s="19">
        <f>$H1356+(INT(COLUMN(J$1)/2) - 5) * ($A1356-$H1356)/9</f>
        <v>20000</v>
      </c>
      <c r="K1356" s="24">
        <f>MAX(0,I1356*(1+inputs!$B$33)-MAX(0,inputs!$B$31*(J1356-inputs!$B$30)))</f>
        <v>47184.304999999986</v>
      </c>
      <c r="L1356" s="19">
        <f>$H1356+(INT(COLUMN(L$1)/2) - 5) * ($A1356-$H1356)/9</f>
        <v>32822.222222222219</v>
      </c>
      <c r="M1356" s="24">
        <f>MAX(0,K1356*(1+inputs!$B$33)-MAX(0,inputs!$B$31*(L1356-inputs!$B$30)))</f>
        <v>46754.629574999977</v>
      </c>
      <c r="N1356" s="19">
        <f>$H1356+(INT(COLUMN(N$1)/2) - 5) * ($A1356-$H1356)/9</f>
        <v>45644.444444444445</v>
      </c>
      <c r="O1356" s="24">
        <f>MAX(0,M1356*(1+inputs!$B$33)-MAX(0,inputs!$B$31*(N1356-inputs!$B$30)))</f>
        <v>45164.509018624973</v>
      </c>
      <c r="P1356" s="19">
        <f>$H1356+(INT(COLUMN(P$1)/2) - 5) * ($A1356-$H1356)/9</f>
        <v>58466.666666666664</v>
      </c>
      <c r="Q1356" s="24">
        <f>MAX(0,O1356*(1+inputs!$B$33)-MAX(0,inputs!$B$31*(P1356-inputs!$B$30)))</f>
        <v>42396.536653904339</v>
      </c>
      <c r="R1356" s="19">
        <f>$H1356+(INT(COLUMN(R$1)/2) - 5) * ($A1356-$H1356)/9</f>
        <v>71288.888888888891</v>
      </c>
      <c r="S1356" s="24">
        <f>MAX(0,Q1356*(1+inputs!$B$33)-MAX(0,inputs!$B$31*(R1356-inputs!$B$30)))</f>
        <v>38433.044703712898</v>
      </c>
      <c r="T1356" s="19">
        <f>$H1356+(INT(COLUMN(T$1)/2) - 5) * ($A1356-$H1356)/9</f>
        <v>84111.111111111109</v>
      </c>
      <c r="U1356" s="24">
        <f>MAX(0,S1356*(1+inputs!$B$33)-MAX(0,inputs!$B$31*(T1356-inputs!$B$30)))</f>
        <v>33256.100374268586</v>
      </c>
      <c r="V1356" s="19">
        <f>$H1356+(INT(COLUMN(V$1)/2) - 5) * ($A1356-$H1356)/9</f>
        <v>96933.333333333328</v>
      </c>
      <c r="W1356" s="24">
        <f>MAX(0,U1356*(1+inputs!$B$33)-MAX(0,inputs!$B$31*(V1356-inputs!$B$30)))</f>
        <v>26847.50187988261</v>
      </c>
      <c r="X1356" s="19">
        <f>$H1356+(INT(COLUMN(X$1)/2) - 5) * ($A1356-$H1356)/9</f>
        <v>109755.55555555556</v>
      </c>
      <c r="Y1356" s="24">
        <f>MAX(0,W1356*(1+inputs!$B$33)-MAX(0,inputs!$B$31*(X1356-inputs!$B$30)))</f>
        <v>19188.774408080848</v>
      </c>
      <c r="Z1356" s="19">
        <f>IF(inputs!$B$27="YES",MAX(0,inputs!$B$31*(X1356-inputs!$B$30)),0)</f>
        <v>0</v>
      </c>
      <c r="AA1356" s="3">
        <f t="shared" si="89"/>
        <v>55954.25</v>
      </c>
      <c r="AB1356" s="1">
        <f t="shared" si="90"/>
        <v>0.42</v>
      </c>
      <c r="AC1356" s="8">
        <f t="shared" si="87"/>
        <v>79445.75</v>
      </c>
    </row>
    <row r="1357" spans="1:29" x14ac:dyDescent="0.2">
      <c r="A1357" s="11">
        <f t="shared" si="88"/>
        <v>135500</v>
      </c>
      <c r="B1357" s="15">
        <f>inputs!$C$3-MAX(0,MIN((calculations!A1357-inputs!$B$8)*0.5,inputs!$C$3))+IF(AND(inputs!$B$23="YES",A1357&lt;=inputs!$B$25),inputs!$B$24,0)</f>
        <v>0</v>
      </c>
      <c r="C1357" s="15">
        <f>MAX(0,MIN(A1357-B1357,inputs!$C$4)*inputs!$B$3)</f>
        <v>7540</v>
      </c>
      <c r="D1357" s="16">
        <f>MAX(0,(MIN(A1357,inputs!$C$5)-(inputs!$C$4+B1357))*inputs!$B$4)</f>
        <v>39120</v>
      </c>
      <c r="E1357" s="16">
        <f>MAX(0, (calculations!A1357-inputs!$C$5)*inputs!$B$5)</f>
        <v>0</v>
      </c>
      <c r="F1357" s="19">
        <f>MAX(0,inputs!$B$13*(MIN(calculations!A1357,inputs!$C$14)-inputs!$C$13))+MAX(0,inputs!$B$14*(calculations!A1357-inputs!$C$14))</f>
        <v>6699.85</v>
      </c>
      <c r="G1357" s="22">
        <f>MAX(MIN((calculations!A1357-inputs!$B$21)/10000,100%),0) * inputs!$B$18</f>
        <v>2636.4</v>
      </c>
      <c r="H1357" s="24">
        <f>MIN(inputs!$B$32,A1357)</f>
        <v>20000</v>
      </c>
      <c r="I1357" s="24">
        <f>inputs!$B$29*(1+inputs!$B$33)-MAX(0,inputs!$B$31*(H1357-inputs!$B$30))</f>
        <v>46486.999999999993</v>
      </c>
      <c r="J1357" s="19">
        <f>$H1357+(INT(COLUMN(J$1)/2) - 5) * ($A1357-$H1357)/9</f>
        <v>20000</v>
      </c>
      <c r="K1357" s="24">
        <f>MAX(0,I1357*(1+inputs!$B$33)-MAX(0,inputs!$B$31*(J1357-inputs!$B$30)))</f>
        <v>47184.304999999986</v>
      </c>
      <c r="L1357" s="19">
        <f>$H1357+(INT(COLUMN(L$1)/2) - 5) * ($A1357-$H1357)/9</f>
        <v>32833.333333333336</v>
      </c>
      <c r="M1357" s="24">
        <f>MAX(0,K1357*(1+inputs!$B$33)-MAX(0,inputs!$B$31*(L1357-inputs!$B$30)))</f>
        <v>46753.629574999977</v>
      </c>
      <c r="N1357" s="19">
        <f>$H1357+(INT(COLUMN(N$1)/2) - 5) * ($A1357-$H1357)/9</f>
        <v>45666.666666666672</v>
      </c>
      <c r="O1357" s="24">
        <f>MAX(0,M1357*(1+inputs!$B$33)-MAX(0,inputs!$B$31*(N1357-inputs!$B$30)))</f>
        <v>45161.494018624973</v>
      </c>
      <c r="P1357" s="19">
        <f>$H1357+(INT(COLUMN(P$1)/2) - 5) * ($A1357-$H1357)/9</f>
        <v>58500</v>
      </c>
      <c r="Q1357" s="24">
        <f>MAX(0,O1357*(1+inputs!$B$33)-MAX(0,inputs!$B$31*(P1357-inputs!$B$30)))</f>
        <v>42390.476428904338</v>
      </c>
      <c r="R1357" s="19">
        <f>$H1357+(INT(COLUMN(R$1)/2) - 5) * ($A1357-$H1357)/9</f>
        <v>71333.333333333343</v>
      </c>
      <c r="S1357" s="24">
        <f>MAX(0,Q1357*(1+inputs!$B$33)-MAX(0,inputs!$B$31*(R1357-inputs!$B$30)))</f>
        <v>38422.893575337897</v>
      </c>
      <c r="T1357" s="19">
        <f>$H1357+(INT(COLUMN(T$1)/2) - 5) * ($A1357-$H1357)/9</f>
        <v>84166.666666666657</v>
      </c>
      <c r="U1357" s="24">
        <f>MAX(0,S1357*(1+inputs!$B$33)-MAX(0,inputs!$B$31*(T1357-inputs!$B$30)))</f>
        <v>33240.796978967963</v>
      </c>
      <c r="V1357" s="19">
        <f>$H1357+(INT(COLUMN(V$1)/2) - 5) * ($A1357-$H1357)/9</f>
        <v>97000</v>
      </c>
      <c r="W1357" s="24">
        <f>MAX(0,U1357*(1+inputs!$B$33)-MAX(0,inputs!$B$31*(V1357-inputs!$B$30)))</f>
        <v>26825.968933652479</v>
      </c>
      <c r="X1357" s="19">
        <f>$H1357+(INT(COLUMN(X$1)/2) - 5) * ($A1357-$H1357)/9</f>
        <v>109833.33333333333</v>
      </c>
      <c r="Y1357" s="24">
        <f>MAX(0,W1357*(1+inputs!$B$33)-MAX(0,inputs!$B$31*(X1357-inputs!$B$30)))</f>
        <v>19159.918467657266</v>
      </c>
      <c r="Z1357" s="19">
        <f>IF(inputs!$B$27="YES",MAX(0,inputs!$B$31*(X1357-inputs!$B$30)),0)</f>
        <v>0</v>
      </c>
      <c r="AA1357" s="3">
        <f t="shared" si="89"/>
        <v>55996.25</v>
      </c>
      <c r="AB1357" s="1">
        <f t="shared" si="90"/>
        <v>0.42</v>
      </c>
      <c r="AC1357" s="8">
        <f t="shared" si="87"/>
        <v>79503.75</v>
      </c>
    </row>
    <row r="1358" spans="1:29" x14ac:dyDescent="0.2">
      <c r="A1358" s="11">
        <f t="shared" si="88"/>
        <v>135600</v>
      </c>
      <c r="B1358" s="15">
        <f>inputs!$C$3-MAX(0,MIN((calculations!A1358-inputs!$B$8)*0.5,inputs!$C$3))+IF(AND(inputs!$B$23="YES",A1358&lt;=inputs!$B$25),inputs!$B$24,0)</f>
        <v>0</v>
      </c>
      <c r="C1358" s="15">
        <f>MAX(0,MIN(A1358-B1358,inputs!$C$4)*inputs!$B$3)</f>
        <v>7540</v>
      </c>
      <c r="D1358" s="16">
        <f>MAX(0,(MIN(A1358,inputs!$C$5)-(inputs!$C$4+B1358))*inputs!$B$4)</f>
        <v>39160</v>
      </c>
      <c r="E1358" s="16">
        <f>MAX(0, (calculations!A1358-inputs!$C$5)*inputs!$B$5)</f>
        <v>0</v>
      </c>
      <c r="F1358" s="19">
        <f>MAX(0,inputs!$B$13*(MIN(calculations!A1358,inputs!$C$14)-inputs!$C$13))+MAX(0,inputs!$B$14*(calculations!A1358-inputs!$C$14))</f>
        <v>6701.85</v>
      </c>
      <c r="G1358" s="22">
        <f>MAX(MIN((calculations!A1358-inputs!$B$21)/10000,100%),0) * inputs!$B$18</f>
        <v>2636.4</v>
      </c>
      <c r="H1358" s="24">
        <f>MIN(inputs!$B$32,A1358)</f>
        <v>20000</v>
      </c>
      <c r="I1358" s="24">
        <f>inputs!$B$29*(1+inputs!$B$33)-MAX(0,inputs!$B$31*(H1358-inputs!$B$30))</f>
        <v>46486.999999999993</v>
      </c>
      <c r="J1358" s="19">
        <f>$H1358+(INT(COLUMN(J$1)/2) - 5) * ($A1358-$H1358)/9</f>
        <v>20000</v>
      </c>
      <c r="K1358" s="24">
        <f>MAX(0,I1358*(1+inputs!$B$33)-MAX(0,inputs!$B$31*(J1358-inputs!$B$30)))</f>
        <v>47184.304999999986</v>
      </c>
      <c r="L1358" s="19">
        <f>$H1358+(INT(COLUMN(L$1)/2) - 5) * ($A1358-$H1358)/9</f>
        <v>32844.444444444445</v>
      </c>
      <c r="M1358" s="24">
        <f>MAX(0,K1358*(1+inputs!$B$33)-MAX(0,inputs!$B$31*(L1358-inputs!$B$30)))</f>
        <v>46752.629574999977</v>
      </c>
      <c r="N1358" s="19">
        <f>$H1358+(INT(COLUMN(N$1)/2) - 5) * ($A1358-$H1358)/9</f>
        <v>45688.888888888891</v>
      </c>
      <c r="O1358" s="24">
        <f>MAX(0,M1358*(1+inputs!$B$33)-MAX(0,inputs!$B$31*(N1358-inputs!$B$30)))</f>
        <v>45158.479018624967</v>
      </c>
      <c r="P1358" s="19">
        <f>$H1358+(INT(COLUMN(P$1)/2) - 5) * ($A1358-$H1358)/9</f>
        <v>58533.333333333336</v>
      </c>
      <c r="Q1358" s="24">
        <f>MAX(0,O1358*(1+inputs!$B$33)-MAX(0,inputs!$B$31*(P1358-inputs!$B$30)))</f>
        <v>42384.416203904337</v>
      </c>
      <c r="R1358" s="19">
        <f>$H1358+(INT(COLUMN(R$1)/2) - 5) * ($A1358-$H1358)/9</f>
        <v>71377.777777777781</v>
      </c>
      <c r="S1358" s="24">
        <f>MAX(0,Q1358*(1+inputs!$B$33)-MAX(0,inputs!$B$31*(R1358-inputs!$B$30)))</f>
        <v>38412.742446962897</v>
      </c>
      <c r="T1358" s="19">
        <f>$H1358+(INT(COLUMN(T$1)/2) - 5) * ($A1358-$H1358)/9</f>
        <v>84222.222222222219</v>
      </c>
      <c r="U1358" s="24">
        <f>MAX(0,S1358*(1+inputs!$B$33)-MAX(0,inputs!$B$31*(T1358-inputs!$B$30)))</f>
        <v>33225.493583667332</v>
      </c>
      <c r="V1358" s="19">
        <f>$H1358+(INT(COLUMN(V$1)/2) - 5) * ($A1358-$H1358)/9</f>
        <v>97066.666666666672</v>
      </c>
      <c r="W1358" s="24">
        <f>MAX(0,U1358*(1+inputs!$B$33)-MAX(0,inputs!$B$31*(V1358-inputs!$B$30)))</f>
        <v>26804.435987422337</v>
      </c>
      <c r="X1358" s="19">
        <f>$H1358+(INT(COLUMN(X$1)/2) - 5) * ($A1358-$H1358)/9</f>
        <v>109911.11111111111</v>
      </c>
      <c r="Y1358" s="24">
        <f>MAX(0,W1358*(1+inputs!$B$33)-MAX(0,inputs!$B$31*(X1358-inputs!$B$30)))</f>
        <v>19131.062527233673</v>
      </c>
      <c r="Z1358" s="19">
        <f>IF(inputs!$B$27="YES",MAX(0,inputs!$B$31*(X1358-inputs!$B$30)),0)</f>
        <v>0</v>
      </c>
      <c r="AA1358" s="3">
        <f t="shared" si="89"/>
        <v>56038.25</v>
      </c>
      <c r="AB1358" s="1">
        <f t="shared" si="90"/>
        <v>0.42</v>
      </c>
      <c r="AC1358" s="8">
        <f t="shared" si="87"/>
        <v>79561.75</v>
      </c>
    </row>
    <row r="1359" spans="1:29" x14ac:dyDescent="0.2">
      <c r="A1359" s="11">
        <f t="shared" si="88"/>
        <v>135700</v>
      </c>
      <c r="B1359" s="15">
        <f>inputs!$C$3-MAX(0,MIN((calculations!A1359-inputs!$B$8)*0.5,inputs!$C$3))+IF(AND(inputs!$B$23="YES",A1359&lt;=inputs!$B$25),inputs!$B$24,0)</f>
        <v>0</v>
      </c>
      <c r="C1359" s="15">
        <f>MAX(0,MIN(A1359-B1359,inputs!$C$4)*inputs!$B$3)</f>
        <v>7540</v>
      </c>
      <c r="D1359" s="16">
        <f>MAX(0,(MIN(A1359,inputs!$C$5)-(inputs!$C$4+B1359))*inputs!$B$4)</f>
        <v>39200</v>
      </c>
      <c r="E1359" s="16">
        <f>MAX(0, (calculations!A1359-inputs!$C$5)*inputs!$B$5)</f>
        <v>0</v>
      </c>
      <c r="F1359" s="19">
        <f>MAX(0,inputs!$B$13*(MIN(calculations!A1359,inputs!$C$14)-inputs!$C$13))+MAX(0,inputs!$B$14*(calculations!A1359-inputs!$C$14))</f>
        <v>6703.85</v>
      </c>
      <c r="G1359" s="22">
        <f>MAX(MIN((calculations!A1359-inputs!$B$21)/10000,100%),0) * inputs!$B$18</f>
        <v>2636.4</v>
      </c>
      <c r="H1359" s="24">
        <f>MIN(inputs!$B$32,A1359)</f>
        <v>20000</v>
      </c>
      <c r="I1359" s="24">
        <f>inputs!$B$29*(1+inputs!$B$33)-MAX(0,inputs!$B$31*(H1359-inputs!$B$30))</f>
        <v>46486.999999999993</v>
      </c>
      <c r="J1359" s="19">
        <f>$H1359+(INT(COLUMN(J$1)/2) - 5) * ($A1359-$H1359)/9</f>
        <v>20000</v>
      </c>
      <c r="K1359" s="24">
        <f>MAX(0,I1359*(1+inputs!$B$33)-MAX(0,inputs!$B$31*(J1359-inputs!$B$30)))</f>
        <v>47184.304999999986</v>
      </c>
      <c r="L1359" s="19">
        <f>$H1359+(INT(COLUMN(L$1)/2) - 5) * ($A1359-$H1359)/9</f>
        <v>32855.555555555555</v>
      </c>
      <c r="M1359" s="24">
        <f>MAX(0,K1359*(1+inputs!$B$33)-MAX(0,inputs!$B$31*(L1359-inputs!$B$30)))</f>
        <v>46751.629574999977</v>
      </c>
      <c r="N1359" s="19">
        <f>$H1359+(INT(COLUMN(N$1)/2) - 5) * ($A1359-$H1359)/9</f>
        <v>45711.111111111109</v>
      </c>
      <c r="O1359" s="24">
        <f>MAX(0,M1359*(1+inputs!$B$33)-MAX(0,inputs!$B$31*(N1359-inputs!$B$30)))</f>
        <v>45155.464018624967</v>
      </c>
      <c r="P1359" s="19">
        <f>$H1359+(INT(COLUMN(P$1)/2) - 5) * ($A1359-$H1359)/9</f>
        <v>58566.666666666664</v>
      </c>
      <c r="Q1359" s="24">
        <f>MAX(0,O1359*(1+inputs!$B$33)-MAX(0,inputs!$B$31*(P1359-inputs!$B$30)))</f>
        <v>42378.355978904336</v>
      </c>
      <c r="R1359" s="19">
        <f>$H1359+(INT(COLUMN(R$1)/2) - 5) * ($A1359-$H1359)/9</f>
        <v>71422.222222222219</v>
      </c>
      <c r="S1359" s="24">
        <f>MAX(0,Q1359*(1+inputs!$B$33)-MAX(0,inputs!$B$31*(R1359-inputs!$B$30)))</f>
        <v>38402.591318587896</v>
      </c>
      <c r="T1359" s="19">
        <f>$H1359+(INT(COLUMN(T$1)/2) - 5) * ($A1359-$H1359)/9</f>
        <v>84277.777777777781</v>
      </c>
      <c r="U1359" s="24">
        <f>MAX(0,S1359*(1+inputs!$B$33)-MAX(0,inputs!$B$31*(T1359-inputs!$B$30)))</f>
        <v>33210.190188366709</v>
      </c>
      <c r="V1359" s="19">
        <f>$H1359+(INT(COLUMN(V$1)/2) - 5) * ($A1359-$H1359)/9</f>
        <v>97133.333333333328</v>
      </c>
      <c r="W1359" s="24">
        <f>MAX(0,U1359*(1+inputs!$B$33)-MAX(0,inputs!$B$31*(V1359-inputs!$B$30)))</f>
        <v>26782.90304119221</v>
      </c>
      <c r="X1359" s="19">
        <f>$H1359+(INT(COLUMN(X$1)/2) - 5) * ($A1359-$H1359)/9</f>
        <v>109988.88888888889</v>
      </c>
      <c r="Y1359" s="24">
        <f>MAX(0,W1359*(1+inputs!$B$33)-MAX(0,inputs!$B$31*(X1359-inputs!$B$30)))</f>
        <v>19102.206586810091</v>
      </c>
      <c r="Z1359" s="19">
        <f>IF(inputs!$B$27="YES",MAX(0,inputs!$B$31*(X1359-inputs!$B$30)),0)</f>
        <v>0</v>
      </c>
      <c r="AA1359" s="3">
        <f t="shared" si="89"/>
        <v>56080.25</v>
      </c>
      <c r="AB1359" s="1">
        <f t="shared" si="90"/>
        <v>0.42</v>
      </c>
      <c r="AC1359" s="8">
        <f t="shared" si="87"/>
        <v>79619.75</v>
      </c>
    </row>
    <row r="1360" spans="1:29" x14ac:dyDescent="0.2">
      <c r="A1360" s="11">
        <f t="shared" si="88"/>
        <v>135800</v>
      </c>
      <c r="B1360" s="15">
        <f>inputs!$C$3-MAX(0,MIN((calculations!A1360-inputs!$B$8)*0.5,inputs!$C$3))+IF(AND(inputs!$B$23="YES",A1360&lt;=inputs!$B$25),inputs!$B$24,0)</f>
        <v>0</v>
      </c>
      <c r="C1360" s="15">
        <f>MAX(0,MIN(A1360-B1360,inputs!$C$4)*inputs!$B$3)</f>
        <v>7540</v>
      </c>
      <c r="D1360" s="16">
        <f>MAX(0,(MIN(A1360,inputs!$C$5)-(inputs!$C$4+B1360))*inputs!$B$4)</f>
        <v>39240</v>
      </c>
      <c r="E1360" s="16">
        <f>MAX(0, (calculations!A1360-inputs!$C$5)*inputs!$B$5)</f>
        <v>0</v>
      </c>
      <c r="F1360" s="19">
        <f>MAX(0,inputs!$B$13*(MIN(calculations!A1360,inputs!$C$14)-inputs!$C$13))+MAX(0,inputs!$B$14*(calculations!A1360-inputs!$C$14))</f>
        <v>6705.85</v>
      </c>
      <c r="G1360" s="22">
        <f>MAX(MIN((calculations!A1360-inputs!$B$21)/10000,100%),0) * inputs!$B$18</f>
        <v>2636.4</v>
      </c>
      <c r="H1360" s="24">
        <f>MIN(inputs!$B$32,A1360)</f>
        <v>20000</v>
      </c>
      <c r="I1360" s="24">
        <f>inputs!$B$29*(1+inputs!$B$33)-MAX(0,inputs!$B$31*(H1360-inputs!$B$30))</f>
        <v>46486.999999999993</v>
      </c>
      <c r="J1360" s="19">
        <f>$H1360+(INT(COLUMN(J$1)/2) - 5) * ($A1360-$H1360)/9</f>
        <v>20000</v>
      </c>
      <c r="K1360" s="24">
        <f>MAX(0,I1360*(1+inputs!$B$33)-MAX(0,inputs!$B$31*(J1360-inputs!$B$30)))</f>
        <v>47184.304999999986</v>
      </c>
      <c r="L1360" s="19">
        <f>$H1360+(INT(COLUMN(L$1)/2) - 5) * ($A1360-$H1360)/9</f>
        <v>32866.666666666664</v>
      </c>
      <c r="M1360" s="24">
        <f>MAX(0,K1360*(1+inputs!$B$33)-MAX(0,inputs!$B$31*(L1360-inputs!$B$30)))</f>
        <v>46750.629574999977</v>
      </c>
      <c r="N1360" s="19">
        <f>$H1360+(INT(COLUMN(N$1)/2) - 5) * ($A1360-$H1360)/9</f>
        <v>45733.333333333328</v>
      </c>
      <c r="O1360" s="24">
        <f>MAX(0,M1360*(1+inputs!$B$33)-MAX(0,inputs!$B$31*(N1360-inputs!$B$30)))</f>
        <v>45152.449018624968</v>
      </c>
      <c r="P1360" s="19">
        <f>$H1360+(INT(COLUMN(P$1)/2) - 5) * ($A1360-$H1360)/9</f>
        <v>58600</v>
      </c>
      <c r="Q1360" s="24">
        <f>MAX(0,O1360*(1+inputs!$B$33)-MAX(0,inputs!$B$31*(P1360-inputs!$B$30)))</f>
        <v>42372.295753904335</v>
      </c>
      <c r="R1360" s="19">
        <f>$H1360+(INT(COLUMN(R$1)/2) - 5) * ($A1360-$H1360)/9</f>
        <v>71466.666666666657</v>
      </c>
      <c r="S1360" s="24">
        <f>MAX(0,Q1360*(1+inputs!$B$33)-MAX(0,inputs!$B$31*(R1360-inputs!$B$30)))</f>
        <v>38392.440190212903</v>
      </c>
      <c r="T1360" s="19">
        <f>$H1360+(INT(COLUMN(T$1)/2) - 5) * ($A1360-$H1360)/9</f>
        <v>84333.333333333343</v>
      </c>
      <c r="U1360" s="24">
        <f>MAX(0,S1360*(1+inputs!$B$33)-MAX(0,inputs!$B$31*(T1360-inputs!$B$30)))</f>
        <v>33194.886793066093</v>
      </c>
      <c r="V1360" s="19">
        <f>$H1360+(INT(COLUMN(V$1)/2) - 5) * ($A1360-$H1360)/9</f>
        <v>97200</v>
      </c>
      <c r="W1360" s="24">
        <f>MAX(0,U1360*(1+inputs!$B$33)-MAX(0,inputs!$B$31*(V1360-inputs!$B$30)))</f>
        <v>26761.37009496208</v>
      </c>
      <c r="X1360" s="19">
        <f>$H1360+(INT(COLUMN(X$1)/2) - 5) * ($A1360-$H1360)/9</f>
        <v>110066.66666666667</v>
      </c>
      <c r="Y1360" s="24">
        <f>MAX(0,W1360*(1+inputs!$B$33)-MAX(0,inputs!$B$31*(X1360-inputs!$B$30)))</f>
        <v>19073.350646386505</v>
      </c>
      <c r="Z1360" s="19">
        <f>IF(inputs!$B$27="YES",MAX(0,inputs!$B$31*(X1360-inputs!$B$30)),0)</f>
        <v>0</v>
      </c>
      <c r="AA1360" s="3">
        <f t="shared" si="89"/>
        <v>56122.25</v>
      </c>
      <c r="AB1360" s="1">
        <f t="shared" si="90"/>
        <v>0.42</v>
      </c>
      <c r="AC1360" s="8">
        <f t="shared" si="87"/>
        <v>79677.75</v>
      </c>
    </row>
    <row r="1361" spans="1:29" x14ac:dyDescent="0.2">
      <c r="A1361" s="11">
        <f t="shared" si="88"/>
        <v>135900</v>
      </c>
      <c r="B1361" s="15">
        <f>inputs!$C$3-MAX(0,MIN((calculations!A1361-inputs!$B$8)*0.5,inputs!$C$3))+IF(AND(inputs!$B$23="YES",A1361&lt;=inputs!$B$25),inputs!$B$24,0)</f>
        <v>0</v>
      </c>
      <c r="C1361" s="15">
        <f>MAX(0,MIN(A1361-B1361,inputs!$C$4)*inputs!$B$3)</f>
        <v>7540</v>
      </c>
      <c r="D1361" s="16">
        <f>MAX(0,(MIN(A1361,inputs!$C$5)-(inputs!$C$4+B1361))*inputs!$B$4)</f>
        <v>39280</v>
      </c>
      <c r="E1361" s="16">
        <f>MAX(0, (calculations!A1361-inputs!$C$5)*inputs!$B$5)</f>
        <v>0</v>
      </c>
      <c r="F1361" s="19">
        <f>MAX(0,inputs!$B$13*(MIN(calculations!A1361,inputs!$C$14)-inputs!$C$13))+MAX(0,inputs!$B$14*(calculations!A1361-inputs!$C$14))</f>
        <v>6707.85</v>
      </c>
      <c r="G1361" s="22">
        <f>MAX(MIN((calculations!A1361-inputs!$B$21)/10000,100%),0) * inputs!$B$18</f>
        <v>2636.4</v>
      </c>
      <c r="H1361" s="24">
        <f>MIN(inputs!$B$32,A1361)</f>
        <v>20000</v>
      </c>
      <c r="I1361" s="24">
        <f>inputs!$B$29*(1+inputs!$B$33)-MAX(0,inputs!$B$31*(H1361-inputs!$B$30))</f>
        <v>46486.999999999993</v>
      </c>
      <c r="J1361" s="19">
        <f>$H1361+(INT(COLUMN(J$1)/2) - 5) * ($A1361-$H1361)/9</f>
        <v>20000</v>
      </c>
      <c r="K1361" s="24">
        <f>MAX(0,I1361*(1+inputs!$B$33)-MAX(0,inputs!$B$31*(J1361-inputs!$B$30)))</f>
        <v>47184.304999999986</v>
      </c>
      <c r="L1361" s="19">
        <f>$H1361+(INT(COLUMN(L$1)/2) - 5) * ($A1361-$H1361)/9</f>
        <v>32877.777777777781</v>
      </c>
      <c r="M1361" s="24">
        <f>MAX(0,K1361*(1+inputs!$B$33)-MAX(0,inputs!$B$31*(L1361-inputs!$B$30)))</f>
        <v>46749.629574999977</v>
      </c>
      <c r="N1361" s="19">
        <f>$H1361+(INT(COLUMN(N$1)/2) - 5) * ($A1361-$H1361)/9</f>
        <v>45755.555555555555</v>
      </c>
      <c r="O1361" s="24">
        <f>MAX(0,M1361*(1+inputs!$B$33)-MAX(0,inputs!$B$31*(N1361-inputs!$B$30)))</f>
        <v>45149.434018624968</v>
      </c>
      <c r="P1361" s="19">
        <f>$H1361+(INT(COLUMN(P$1)/2) - 5) * ($A1361-$H1361)/9</f>
        <v>58633.333333333336</v>
      </c>
      <c r="Q1361" s="24">
        <f>MAX(0,O1361*(1+inputs!$B$33)-MAX(0,inputs!$B$31*(P1361-inputs!$B$30)))</f>
        <v>42366.235528904333</v>
      </c>
      <c r="R1361" s="19">
        <f>$H1361+(INT(COLUMN(R$1)/2) - 5) * ($A1361-$H1361)/9</f>
        <v>71511.111111111109</v>
      </c>
      <c r="S1361" s="24">
        <f>MAX(0,Q1361*(1+inputs!$B$33)-MAX(0,inputs!$B$31*(R1361-inputs!$B$30)))</f>
        <v>38382.289061837895</v>
      </c>
      <c r="T1361" s="19">
        <f>$H1361+(INT(COLUMN(T$1)/2) - 5) * ($A1361-$H1361)/9</f>
        <v>84388.888888888891</v>
      </c>
      <c r="U1361" s="24">
        <f>MAX(0,S1361*(1+inputs!$B$33)-MAX(0,inputs!$B$31*(T1361-inputs!$B$30)))</f>
        <v>33179.583397765455</v>
      </c>
      <c r="V1361" s="19">
        <f>$H1361+(INT(COLUMN(V$1)/2) - 5) * ($A1361-$H1361)/9</f>
        <v>97266.666666666672</v>
      </c>
      <c r="W1361" s="24">
        <f>MAX(0,U1361*(1+inputs!$B$33)-MAX(0,inputs!$B$31*(V1361-inputs!$B$30)))</f>
        <v>26739.837148731931</v>
      </c>
      <c r="X1361" s="19">
        <f>$H1361+(INT(COLUMN(X$1)/2) - 5) * ($A1361-$H1361)/9</f>
        <v>110144.44444444444</v>
      </c>
      <c r="Y1361" s="24">
        <f>MAX(0,W1361*(1+inputs!$B$33)-MAX(0,inputs!$B$31*(X1361-inputs!$B$30)))</f>
        <v>19044.494705962908</v>
      </c>
      <c r="Z1361" s="19">
        <f>IF(inputs!$B$27="YES",MAX(0,inputs!$B$31*(X1361-inputs!$B$30)),0)</f>
        <v>0</v>
      </c>
      <c r="AA1361" s="3">
        <f t="shared" si="89"/>
        <v>56164.25</v>
      </c>
      <c r="AB1361" s="1">
        <f t="shared" si="90"/>
        <v>0.42</v>
      </c>
      <c r="AC1361" s="8">
        <f t="shared" si="87"/>
        <v>79735.75</v>
      </c>
    </row>
    <row r="1362" spans="1:29" x14ac:dyDescent="0.2">
      <c r="A1362" s="11">
        <f t="shared" si="88"/>
        <v>136000</v>
      </c>
      <c r="B1362" s="15">
        <f>inputs!$C$3-MAX(0,MIN((calculations!A1362-inputs!$B$8)*0.5,inputs!$C$3))+IF(AND(inputs!$B$23="YES",A1362&lt;=inputs!$B$25),inputs!$B$24,0)</f>
        <v>0</v>
      </c>
      <c r="C1362" s="15">
        <f>MAX(0,MIN(A1362-B1362,inputs!$C$4)*inputs!$B$3)</f>
        <v>7540</v>
      </c>
      <c r="D1362" s="16">
        <f>MAX(0,(MIN(A1362,inputs!$C$5)-(inputs!$C$4+B1362))*inputs!$B$4)</f>
        <v>39320</v>
      </c>
      <c r="E1362" s="16">
        <f>MAX(0, (calculations!A1362-inputs!$C$5)*inputs!$B$5)</f>
        <v>0</v>
      </c>
      <c r="F1362" s="19">
        <f>MAX(0,inputs!$B$13*(MIN(calculations!A1362,inputs!$C$14)-inputs!$C$13))+MAX(0,inputs!$B$14*(calculations!A1362-inputs!$C$14))</f>
        <v>6709.85</v>
      </c>
      <c r="G1362" s="22">
        <f>MAX(MIN((calculations!A1362-inputs!$B$21)/10000,100%),0) * inputs!$B$18</f>
        <v>2636.4</v>
      </c>
      <c r="H1362" s="24">
        <f>MIN(inputs!$B$32,A1362)</f>
        <v>20000</v>
      </c>
      <c r="I1362" s="24">
        <f>inputs!$B$29*(1+inputs!$B$33)-MAX(0,inputs!$B$31*(H1362-inputs!$B$30))</f>
        <v>46486.999999999993</v>
      </c>
      <c r="J1362" s="19">
        <f>$H1362+(INT(COLUMN(J$1)/2) - 5) * ($A1362-$H1362)/9</f>
        <v>20000</v>
      </c>
      <c r="K1362" s="24">
        <f>MAX(0,I1362*(1+inputs!$B$33)-MAX(0,inputs!$B$31*(J1362-inputs!$B$30)))</f>
        <v>47184.304999999986</v>
      </c>
      <c r="L1362" s="19">
        <f>$H1362+(INT(COLUMN(L$1)/2) - 5) * ($A1362-$H1362)/9</f>
        <v>32888.888888888891</v>
      </c>
      <c r="M1362" s="24">
        <f>MAX(0,K1362*(1+inputs!$B$33)-MAX(0,inputs!$B$31*(L1362-inputs!$B$30)))</f>
        <v>46748.629574999977</v>
      </c>
      <c r="N1362" s="19">
        <f>$H1362+(INT(COLUMN(N$1)/2) - 5) * ($A1362-$H1362)/9</f>
        <v>45777.777777777781</v>
      </c>
      <c r="O1362" s="24">
        <f>MAX(0,M1362*(1+inputs!$B$33)-MAX(0,inputs!$B$31*(N1362-inputs!$B$30)))</f>
        <v>45146.419018624969</v>
      </c>
      <c r="P1362" s="19">
        <f>$H1362+(INT(COLUMN(P$1)/2) - 5) * ($A1362-$H1362)/9</f>
        <v>58666.666666666664</v>
      </c>
      <c r="Q1362" s="24">
        <f>MAX(0,O1362*(1+inputs!$B$33)-MAX(0,inputs!$B$31*(P1362-inputs!$B$30)))</f>
        <v>42360.17530390434</v>
      </c>
      <c r="R1362" s="19">
        <f>$H1362+(INT(COLUMN(R$1)/2) - 5) * ($A1362-$H1362)/9</f>
        <v>71555.555555555562</v>
      </c>
      <c r="S1362" s="24">
        <f>MAX(0,Q1362*(1+inputs!$B$33)-MAX(0,inputs!$B$31*(R1362-inputs!$B$30)))</f>
        <v>38372.137933462902</v>
      </c>
      <c r="T1362" s="19">
        <f>$H1362+(INT(COLUMN(T$1)/2) - 5) * ($A1362-$H1362)/9</f>
        <v>84444.444444444438</v>
      </c>
      <c r="U1362" s="24">
        <f>MAX(0,S1362*(1+inputs!$B$33)-MAX(0,inputs!$B$31*(T1362-inputs!$B$30)))</f>
        <v>33164.280002464839</v>
      </c>
      <c r="V1362" s="19">
        <f>$H1362+(INT(COLUMN(V$1)/2) - 5) * ($A1362-$H1362)/9</f>
        <v>97333.333333333328</v>
      </c>
      <c r="W1362" s="24">
        <f>MAX(0,U1362*(1+inputs!$B$33)-MAX(0,inputs!$B$31*(V1362-inputs!$B$30)))</f>
        <v>26718.304202501811</v>
      </c>
      <c r="X1362" s="19">
        <f>$H1362+(INT(COLUMN(X$1)/2) - 5) * ($A1362-$H1362)/9</f>
        <v>110222.22222222222</v>
      </c>
      <c r="Y1362" s="24">
        <f>MAX(0,W1362*(1+inputs!$B$33)-MAX(0,inputs!$B$31*(X1362-inputs!$B$30)))</f>
        <v>19015.638765539337</v>
      </c>
      <c r="Z1362" s="19">
        <f>IF(inputs!$B$27="YES",MAX(0,inputs!$B$31*(X1362-inputs!$B$30)),0)</f>
        <v>0</v>
      </c>
      <c r="AA1362" s="3">
        <f t="shared" si="89"/>
        <v>56206.25</v>
      </c>
      <c r="AB1362" s="1">
        <f t="shared" si="90"/>
        <v>0.42</v>
      </c>
      <c r="AC1362" s="8">
        <f t="shared" si="87"/>
        <v>79793.75</v>
      </c>
    </row>
    <row r="1363" spans="1:29" x14ac:dyDescent="0.2">
      <c r="A1363" s="11">
        <f t="shared" si="88"/>
        <v>136100</v>
      </c>
      <c r="B1363" s="15">
        <f>inputs!$C$3-MAX(0,MIN((calculations!A1363-inputs!$B$8)*0.5,inputs!$C$3))+IF(AND(inputs!$B$23="YES",A1363&lt;=inputs!$B$25),inputs!$B$24,0)</f>
        <v>0</v>
      </c>
      <c r="C1363" s="15">
        <f>MAX(0,MIN(A1363-B1363,inputs!$C$4)*inputs!$B$3)</f>
        <v>7540</v>
      </c>
      <c r="D1363" s="16">
        <f>MAX(0,(MIN(A1363,inputs!$C$5)-(inputs!$C$4+B1363))*inputs!$B$4)</f>
        <v>39360</v>
      </c>
      <c r="E1363" s="16">
        <f>MAX(0, (calculations!A1363-inputs!$C$5)*inputs!$B$5)</f>
        <v>0</v>
      </c>
      <c r="F1363" s="19">
        <f>MAX(0,inputs!$B$13*(MIN(calculations!A1363,inputs!$C$14)-inputs!$C$13))+MAX(0,inputs!$B$14*(calculations!A1363-inputs!$C$14))</f>
        <v>6711.85</v>
      </c>
      <c r="G1363" s="22">
        <f>MAX(MIN((calculations!A1363-inputs!$B$21)/10000,100%),0) * inputs!$B$18</f>
        <v>2636.4</v>
      </c>
      <c r="H1363" s="24">
        <f>MIN(inputs!$B$32,A1363)</f>
        <v>20000</v>
      </c>
      <c r="I1363" s="24">
        <f>inputs!$B$29*(1+inputs!$B$33)-MAX(0,inputs!$B$31*(H1363-inputs!$B$30))</f>
        <v>46486.999999999993</v>
      </c>
      <c r="J1363" s="19">
        <f>$H1363+(INT(COLUMN(J$1)/2) - 5) * ($A1363-$H1363)/9</f>
        <v>20000</v>
      </c>
      <c r="K1363" s="24">
        <f>MAX(0,I1363*(1+inputs!$B$33)-MAX(0,inputs!$B$31*(J1363-inputs!$B$30)))</f>
        <v>47184.304999999986</v>
      </c>
      <c r="L1363" s="19">
        <f>$H1363+(INT(COLUMN(L$1)/2) - 5) * ($A1363-$H1363)/9</f>
        <v>32900</v>
      </c>
      <c r="M1363" s="24">
        <f>MAX(0,K1363*(1+inputs!$B$33)-MAX(0,inputs!$B$31*(L1363-inputs!$B$30)))</f>
        <v>46747.629574999977</v>
      </c>
      <c r="N1363" s="19">
        <f>$H1363+(INT(COLUMN(N$1)/2) - 5) * ($A1363-$H1363)/9</f>
        <v>45800</v>
      </c>
      <c r="O1363" s="24">
        <f>MAX(0,M1363*(1+inputs!$B$33)-MAX(0,inputs!$B$31*(N1363-inputs!$B$30)))</f>
        <v>45143.404018624969</v>
      </c>
      <c r="P1363" s="19">
        <f>$H1363+(INT(COLUMN(P$1)/2) - 5) * ($A1363-$H1363)/9</f>
        <v>58700</v>
      </c>
      <c r="Q1363" s="24">
        <f>MAX(0,O1363*(1+inputs!$B$33)-MAX(0,inputs!$B$31*(P1363-inputs!$B$30)))</f>
        <v>42354.115078904339</v>
      </c>
      <c r="R1363" s="19">
        <f>$H1363+(INT(COLUMN(R$1)/2) - 5) * ($A1363-$H1363)/9</f>
        <v>71600</v>
      </c>
      <c r="S1363" s="24">
        <f>MAX(0,Q1363*(1+inputs!$B$33)-MAX(0,inputs!$B$31*(R1363-inputs!$B$30)))</f>
        <v>38361.986805087894</v>
      </c>
      <c r="T1363" s="19">
        <f>$H1363+(INT(COLUMN(T$1)/2) - 5) * ($A1363-$H1363)/9</f>
        <v>84500</v>
      </c>
      <c r="U1363" s="24">
        <f>MAX(0,S1363*(1+inputs!$B$33)-MAX(0,inputs!$B$31*(T1363-inputs!$B$30)))</f>
        <v>33148.976607164208</v>
      </c>
      <c r="V1363" s="19">
        <f>$H1363+(INT(COLUMN(V$1)/2) - 5) * ($A1363-$H1363)/9</f>
        <v>97400</v>
      </c>
      <c r="W1363" s="24">
        <f>MAX(0,U1363*(1+inputs!$B$33)-MAX(0,inputs!$B$31*(V1363-inputs!$B$30)))</f>
        <v>26696.771256271666</v>
      </c>
      <c r="X1363" s="19">
        <f>$H1363+(INT(COLUMN(X$1)/2) - 5) * ($A1363-$H1363)/9</f>
        <v>110300</v>
      </c>
      <c r="Y1363" s="24">
        <f>MAX(0,W1363*(1+inputs!$B$33)-MAX(0,inputs!$B$31*(X1363-inputs!$B$30)))</f>
        <v>18986.782825115741</v>
      </c>
      <c r="Z1363" s="19">
        <f>IF(inputs!$B$27="YES",MAX(0,inputs!$B$31*(X1363-inputs!$B$30)),0)</f>
        <v>0</v>
      </c>
      <c r="AA1363" s="3">
        <f t="shared" si="89"/>
        <v>56248.25</v>
      </c>
      <c r="AB1363" s="1">
        <f t="shared" si="90"/>
        <v>0.42</v>
      </c>
      <c r="AC1363" s="8">
        <f t="shared" si="87"/>
        <v>79851.75</v>
      </c>
    </row>
    <row r="1364" spans="1:29" x14ac:dyDescent="0.2">
      <c r="A1364" s="11">
        <f t="shared" si="88"/>
        <v>136200</v>
      </c>
      <c r="B1364" s="15">
        <f>inputs!$C$3-MAX(0,MIN((calculations!A1364-inputs!$B$8)*0.5,inputs!$C$3))+IF(AND(inputs!$B$23="YES",A1364&lt;=inputs!$B$25),inputs!$B$24,0)</f>
        <v>0</v>
      </c>
      <c r="C1364" s="15">
        <f>MAX(0,MIN(A1364-B1364,inputs!$C$4)*inputs!$B$3)</f>
        <v>7540</v>
      </c>
      <c r="D1364" s="16">
        <f>MAX(0,(MIN(A1364,inputs!$C$5)-(inputs!$C$4+B1364))*inputs!$B$4)</f>
        <v>39400</v>
      </c>
      <c r="E1364" s="16">
        <f>MAX(0, (calculations!A1364-inputs!$C$5)*inputs!$B$5)</f>
        <v>0</v>
      </c>
      <c r="F1364" s="19">
        <f>MAX(0,inputs!$B$13*(MIN(calculations!A1364,inputs!$C$14)-inputs!$C$13))+MAX(0,inputs!$B$14*(calculations!A1364-inputs!$C$14))</f>
        <v>6713.85</v>
      </c>
      <c r="G1364" s="22">
        <f>MAX(MIN((calculations!A1364-inputs!$B$21)/10000,100%),0) * inputs!$B$18</f>
        <v>2636.4</v>
      </c>
      <c r="H1364" s="24">
        <f>MIN(inputs!$B$32,A1364)</f>
        <v>20000</v>
      </c>
      <c r="I1364" s="24">
        <f>inputs!$B$29*(1+inputs!$B$33)-MAX(0,inputs!$B$31*(H1364-inputs!$B$30))</f>
        <v>46486.999999999993</v>
      </c>
      <c r="J1364" s="19">
        <f>$H1364+(INT(COLUMN(J$1)/2) - 5) * ($A1364-$H1364)/9</f>
        <v>20000</v>
      </c>
      <c r="K1364" s="24">
        <f>MAX(0,I1364*(1+inputs!$B$33)-MAX(0,inputs!$B$31*(J1364-inputs!$B$30)))</f>
        <v>47184.304999999986</v>
      </c>
      <c r="L1364" s="19">
        <f>$H1364+(INT(COLUMN(L$1)/2) - 5) * ($A1364-$H1364)/9</f>
        <v>32911.111111111109</v>
      </c>
      <c r="M1364" s="24">
        <f>MAX(0,K1364*(1+inputs!$B$33)-MAX(0,inputs!$B$31*(L1364-inputs!$B$30)))</f>
        <v>46746.629574999977</v>
      </c>
      <c r="N1364" s="19">
        <f>$H1364+(INT(COLUMN(N$1)/2) - 5) * ($A1364-$H1364)/9</f>
        <v>45822.222222222219</v>
      </c>
      <c r="O1364" s="24">
        <f>MAX(0,M1364*(1+inputs!$B$33)-MAX(0,inputs!$B$31*(N1364-inputs!$B$30)))</f>
        <v>45140.38901862497</v>
      </c>
      <c r="P1364" s="19">
        <f>$H1364+(INT(COLUMN(P$1)/2) - 5) * ($A1364-$H1364)/9</f>
        <v>58733.333333333336</v>
      </c>
      <c r="Q1364" s="24">
        <f>MAX(0,O1364*(1+inputs!$B$33)-MAX(0,inputs!$B$31*(P1364-inputs!$B$30)))</f>
        <v>42348.054853904338</v>
      </c>
      <c r="R1364" s="19">
        <f>$H1364+(INT(COLUMN(R$1)/2) - 5) * ($A1364-$H1364)/9</f>
        <v>71644.444444444438</v>
      </c>
      <c r="S1364" s="24">
        <f>MAX(0,Q1364*(1+inputs!$B$33)-MAX(0,inputs!$B$31*(R1364-inputs!$B$30)))</f>
        <v>38351.835676712893</v>
      </c>
      <c r="T1364" s="19">
        <f>$H1364+(INT(COLUMN(T$1)/2) - 5) * ($A1364-$H1364)/9</f>
        <v>84555.555555555562</v>
      </c>
      <c r="U1364" s="24">
        <f>MAX(0,S1364*(1+inputs!$B$33)-MAX(0,inputs!$B$31*(T1364-inputs!$B$30)))</f>
        <v>33133.673211863577</v>
      </c>
      <c r="V1364" s="19">
        <f>$H1364+(INT(COLUMN(V$1)/2) - 5) * ($A1364-$H1364)/9</f>
        <v>97466.666666666672</v>
      </c>
      <c r="W1364" s="24">
        <f>MAX(0,U1364*(1+inputs!$B$33)-MAX(0,inputs!$B$31*(V1364-inputs!$B$30)))</f>
        <v>26675.238310041525</v>
      </c>
      <c r="X1364" s="19">
        <f>$H1364+(INT(COLUMN(X$1)/2) - 5) * ($A1364-$H1364)/9</f>
        <v>110377.77777777778</v>
      </c>
      <c r="Y1364" s="24">
        <f>MAX(0,W1364*(1+inputs!$B$33)-MAX(0,inputs!$B$31*(X1364-inputs!$B$30)))</f>
        <v>18957.926884692148</v>
      </c>
      <c r="Z1364" s="19">
        <f>IF(inputs!$B$27="YES",MAX(0,inputs!$B$31*(X1364-inputs!$B$30)),0)</f>
        <v>0</v>
      </c>
      <c r="AA1364" s="3">
        <f t="shared" si="89"/>
        <v>56290.25</v>
      </c>
      <c r="AB1364" s="1">
        <f t="shared" si="90"/>
        <v>0.42</v>
      </c>
      <c r="AC1364" s="8">
        <f t="shared" si="87"/>
        <v>79909.75</v>
      </c>
    </row>
    <row r="1365" spans="1:29" x14ac:dyDescent="0.2">
      <c r="A1365" s="11">
        <f t="shared" si="88"/>
        <v>136300</v>
      </c>
      <c r="B1365" s="15">
        <f>inputs!$C$3-MAX(0,MIN((calculations!A1365-inputs!$B$8)*0.5,inputs!$C$3))+IF(AND(inputs!$B$23="YES",A1365&lt;=inputs!$B$25),inputs!$B$24,0)</f>
        <v>0</v>
      </c>
      <c r="C1365" s="15">
        <f>MAX(0,MIN(A1365-B1365,inputs!$C$4)*inputs!$B$3)</f>
        <v>7540</v>
      </c>
      <c r="D1365" s="16">
        <f>MAX(0,(MIN(A1365,inputs!$C$5)-(inputs!$C$4+B1365))*inputs!$B$4)</f>
        <v>39440</v>
      </c>
      <c r="E1365" s="16">
        <f>MAX(0, (calculations!A1365-inputs!$C$5)*inputs!$B$5)</f>
        <v>0</v>
      </c>
      <c r="F1365" s="19">
        <f>MAX(0,inputs!$B$13*(MIN(calculations!A1365,inputs!$C$14)-inputs!$C$13))+MAX(0,inputs!$B$14*(calculations!A1365-inputs!$C$14))</f>
        <v>6715.85</v>
      </c>
      <c r="G1365" s="22">
        <f>MAX(MIN((calculations!A1365-inputs!$B$21)/10000,100%),0) * inputs!$B$18</f>
        <v>2636.4</v>
      </c>
      <c r="H1365" s="24">
        <f>MIN(inputs!$B$32,A1365)</f>
        <v>20000</v>
      </c>
      <c r="I1365" s="24">
        <f>inputs!$B$29*(1+inputs!$B$33)-MAX(0,inputs!$B$31*(H1365-inputs!$B$30))</f>
        <v>46486.999999999993</v>
      </c>
      <c r="J1365" s="19">
        <f>$H1365+(INT(COLUMN(J$1)/2) - 5) * ($A1365-$H1365)/9</f>
        <v>20000</v>
      </c>
      <c r="K1365" s="24">
        <f>MAX(0,I1365*(1+inputs!$B$33)-MAX(0,inputs!$B$31*(J1365-inputs!$B$30)))</f>
        <v>47184.304999999986</v>
      </c>
      <c r="L1365" s="19">
        <f>$H1365+(INT(COLUMN(L$1)/2) - 5) * ($A1365-$H1365)/9</f>
        <v>32922.222222222219</v>
      </c>
      <c r="M1365" s="24">
        <f>MAX(0,K1365*(1+inputs!$B$33)-MAX(0,inputs!$B$31*(L1365-inputs!$B$30)))</f>
        <v>46745.629574999977</v>
      </c>
      <c r="N1365" s="19">
        <f>$H1365+(INT(COLUMN(N$1)/2) - 5) * ($A1365-$H1365)/9</f>
        <v>45844.444444444445</v>
      </c>
      <c r="O1365" s="24">
        <f>MAX(0,M1365*(1+inputs!$B$33)-MAX(0,inputs!$B$31*(N1365-inputs!$B$30)))</f>
        <v>45137.374018624971</v>
      </c>
      <c r="P1365" s="19">
        <f>$H1365+(INT(COLUMN(P$1)/2) - 5) * ($A1365-$H1365)/9</f>
        <v>58766.666666666664</v>
      </c>
      <c r="Q1365" s="24">
        <f>MAX(0,O1365*(1+inputs!$B$33)-MAX(0,inputs!$B$31*(P1365-inputs!$B$30)))</f>
        <v>42341.994628904336</v>
      </c>
      <c r="R1365" s="19">
        <f>$H1365+(INT(COLUMN(R$1)/2) - 5) * ($A1365-$H1365)/9</f>
        <v>71688.888888888891</v>
      </c>
      <c r="S1365" s="24">
        <f>MAX(0,Q1365*(1+inputs!$B$33)-MAX(0,inputs!$B$31*(R1365-inputs!$B$30)))</f>
        <v>38341.684548337893</v>
      </c>
      <c r="T1365" s="19">
        <f>$H1365+(INT(COLUMN(T$1)/2) - 5) * ($A1365-$H1365)/9</f>
        <v>84611.111111111109</v>
      </c>
      <c r="U1365" s="24">
        <f>MAX(0,S1365*(1+inputs!$B$33)-MAX(0,inputs!$B$31*(T1365-inputs!$B$30)))</f>
        <v>33118.369816562954</v>
      </c>
      <c r="V1365" s="19">
        <f>$H1365+(INT(COLUMN(V$1)/2) - 5) * ($A1365-$H1365)/9</f>
        <v>97533.333333333328</v>
      </c>
      <c r="W1365" s="24">
        <f>MAX(0,U1365*(1+inputs!$B$33)-MAX(0,inputs!$B$31*(V1365-inputs!$B$30)))</f>
        <v>26653.705363811398</v>
      </c>
      <c r="X1365" s="19">
        <f>$H1365+(INT(COLUMN(X$1)/2) - 5) * ($A1365-$H1365)/9</f>
        <v>110455.55555555556</v>
      </c>
      <c r="Y1365" s="24">
        <f>MAX(0,W1365*(1+inputs!$B$33)-MAX(0,inputs!$B$31*(X1365-inputs!$B$30)))</f>
        <v>18929.070944268562</v>
      </c>
      <c r="Z1365" s="19">
        <f>IF(inputs!$B$27="YES",MAX(0,inputs!$B$31*(X1365-inputs!$B$30)),0)</f>
        <v>0</v>
      </c>
      <c r="AA1365" s="3">
        <f t="shared" si="89"/>
        <v>56332.25</v>
      </c>
      <c r="AB1365" s="1">
        <f t="shared" si="90"/>
        <v>0.42</v>
      </c>
      <c r="AC1365" s="8">
        <f t="shared" si="87"/>
        <v>79967.75</v>
      </c>
    </row>
    <row r="1366" spans="1:29" x14ac:dyDescent="0.2">
      <c r="A1366" s="11">
        <f t="shared" si="88"/>
        <v>136400</v>
      </c>
      <c r="B1366" s="15">
        <f>inputs!$C$3-MAX(0,MIN((calculations!A1366-inputs!$B$8)*0.5,inputs!$C$3))+IF(AND(inputs!$B$23="YES",A1366&lt;=inputs!$B$25),inputs!$B$24,0)</f>
        <v>0</v>
      </c>
      <c r="C1366" s="15">
        <f>MAX(0,MIN(A1366-B1366,inputs!$C$4)*inputs!$B$3)</f>
        <v>7540</v>
      </c>
      <c r="D1366" s="16">
        <f>MAX(0,(MIN(A1366,inputs!$C$5)-(inputs!$C$4+B1366))*inputs!$B$4)</f>
        <v>39480</v>
      </c>
      <c r="E1366" s="16">
        <f>MAX(0, (calculations!A1366-inputs!$C$5)*inputs!$B$5)</f>
        <v>0</v>
      </c>
      <c r="F1366" s="19">
        <f>MAX(0,inputs!$B$13*(MIN(calculations!A1366,inputs!$C$14)-inputs!$C$13))+MAX(0,inputs!$B$14*(calculations!A1366-inputs!$C$14))</f>
        <v>6717.85</v>
      </c>
      <c r="G1366" s="22">
        <f>MAX(MIN((calculations!A1366-inputs!$B$21)/10000,100%),0) * inputs!$B$18</f>
        <v>2636.4</v>
      </c>
      <c r="H1366" s="24">
        <f>MIN(inputs!$B$32,A1366)</f>
        <v>20000</v>
      </c>
      <c r="I1366" s="24">
        <f>inputs!$B$29*(1+inputs!$B$33)-MAX(0,inputs!$B$31*(H1366-inputs!$B$30))</f>
        <v>46486.999999999993</v>
      </c>
      <c r="J1366" s="19">
        <f>$H1366+(INT(COLUMN(J$1)/2) - 5) * ($A1366-$H1366)/9</f>
        <v>20000</v>
      </c>
      <c r="K1366" s="24">
        <f>MAX(0,I1366*(1+inputs!$B$33)-MAX(0,inputs!$B$31*(J1366-inputs!$B$30)))</f>
        <v>47184.304999999986</v>
      </c>
      <c r="L1366" s="19">
        <f>$H1366+(INT(COLUMN(L$1)/2) - 5) * ($A1366-$H1366)/9</f>
        <v>32933.333333333336</v>
      </c>
      <c r="M1366" s="24">
        <f>MAX(0,K1366*(1+inputs!$B$33)-MAX(0,inputs!$B$31*(L1366-inputs!$B$30)))</f>
        <v>46744.629574999977</v>
      </c>
      <c r="N1366" s="19">
        <f>$H1366+(INT(COLUMN(N$1)/2) - 5) * ($A1366-$H1366)/9</f>
        <v>45866.666666666672</v>
      </c>
      <c r="O1366" s="24">
        <f>MAX(0,M1366*(1+inputs!$B$33)-MAX(0,inputs!$B$31*(N1366-inputs!$B$30)))</f>
        <v>45134.359018624971</v>
      </c>
      <c r="P1366" s="19">
        <f>$H1366+(INT(COLUMN(P$1)/2) - 5) * ($A1366-$H1366)/9</f>
        <v>58800</v>
      </c>
      <c r="Q1366" s="24">
        <f>MAX(0,O1366*(1+inputs!$B$33)-MAX(0,inputs!$B$31*(P1366-inputs!$B$30)))</f>
        <v>42335.934403904343</v>
      </c>
      <c r="R1366" s="19">
        <f>$H1366+(INT(COLUMN(R$1)/2) - 5) * ($A1366-$H1366)/9</f>
        <v>71733.333333333343</v>
      </c>
      <c r="S1366" s="24">
        <f>MAX(0,Q1366*(1+inputs!$B$33)-MAX(0,inputs!$B$31*(R1366-inputs!$B$30)))</f>
        <v>38331.5334199629</v>
      </c>
      <c r="T1366" s="19">
        <f>$H1366+(INT(COLUMN(T$1)/2) - 5) * ($A1366-$H1366)/9</f>
        <v>84666.666666666657</v>
      </c>
      <c r="U1366" s="24">
        <f>MAX(0,S1366*(1+inputs!$B$33)-MAX(0,inputs!$B$31*(T1366-inputs!$B$30)))</f>
        <v>33103.066421262338</v>
      </c>
      <c r="V1366" s="19">
        <f>$H1366+(INT(COLUMN(V$1)/2) - 5) * ($A1366-$H1366)/9</f>
        <v>97600</v>
      </c>
      <c r="W1366" s="24">
        <f>MAX(0,U1366*(1+inputs!$B$33)-MAX(0,inputs!$B$31*(V1366-inputs!$B$30)))</f>
        <v>26632.172417581274</v>
      </c>
      <c r="X1366" s="19">
        <f>$H1366+(INT(COLUMN(X$1)/2) - 5) * ($A1366-$H1366)/9</f>
        <v>110533.33333333333</v>
      </c>
      <c r="Y1366" s="24">
        <f>MAX(0,W1366*(1+inputs!$B$33)-MAX(0,inputs!$B$31*(X1366-inputs!$B$30)))</f>
        <v>18900.215003844991</v>
      </c>
      <c r="Z1366" s="19">
        <f>IF(inputs!$B$27="YES",MAX(0,inputs!$B$31*(X1366-inputs!$B$30)),0)</f>
        <v>0</v>
      </c>
      <c r="AA1366" s="3">
        <f t="shared" si="89"/>
        <v>56374.25</v>
      </c>
      <c r="AB1366" s="1">
        <f t="shared" si="90"/>
        <v>0.42</v>
      </c>
      <c r="AC1366" s="8">
        <f t="shared" si="87"/>
        <v>80025.75</v>
      </c>
    </row>
    <row r="1367" spans="1:29" x14ac:dyDescent="0.2">
      <c r="A1367" s="11">
        <f t="shared" si="88"/>
        <v>136500</v>
      </c>
      <c r="B1367" s="15">
        <f>inputs!$C$3-MAX(0,MIN((calculations!A1367-inputs!$B$8)*0.5,inputs!$C$3))+IF(AND(inputs!$B$23="YES",A1367&lt;=inputs!$B$25),inputs!$B$24,0)</f>
        <v>0</v>
      </c>
      <c r="C1367" s="15">
        <f>MAX(0,MIN(A1367-B1367,inputs!$C$4)*inputs!$B$3)</f>
        <v>7540</v>
      </c>
      <c r="D1367" s="16">
        <f>MAX(0,(MIN(A1367,inputs!$C$5)-(inputs!$C$4+B1367))*inputs!$B$4)</f>
        <v>39520</v>
      </c>
      <c r="E1367" s="16">
        <f>MAX(0, (calculations!A1367-inputs!$C$5)*inputs!$B$5)</f>
        <v>0</v>
      </c>
      <c r="F1367" s="19">
        <f>MAX(0,inputs!$B$13*(MIN(calculations!A1367,inputs!$C$14)-inputs!$C$13))+MAX(0,inputs!$B$14*(calculations!A1367-inputs!$C$14))</f>
        <v>6719.85</v>
      </c>
      <c r="G1367" s="22">
        <f>MAX(MIN((calculations!A1367-inputs!$B$21)/10000,100%),0) * inputs!$B$18</f>
        <v>2636.4</v>
      </c>
      <c r="H1367" s="24">
        <f>MIN(inputs!$B$32,A1367)</f>
        <v>20000</v>
      </c>
      <c r="I1367" s="24">
        <f>inputs!$B$29*(1+inputs!$B$33)-MAX(0,inputs!$B$31*(H1367-inputs!$B$30))</f>
        <v>46486.999999999993</v>
      </c>
      <c r="J1367" s="19">
        <f>$H1367+(INT(COLUMN(J$1)/2) - 5) * ($A1367-$H1367)/9</f>
        <v>20000</v>
      </c>
      <c r="K1367" s="24">
        <f>MAX(0,I1367*(1+inputs!$B$33)-MAX(0,inputs!$B$31*(J1367-inputs!$B$30)))</f>
        <v>47184.304999999986</v>
      </c>
      <c r="L1367" s="19">
        <f>$H1367+(INT(COLUMN(L$1)/2) - 5) * ($A1367-$H1367)/9</f>
        <v>32944.444444444445</v>
      </c>
      <c r="M1367" s="24">
        <f>MAX(0,K1367*(1+inputs!$B$33)-MAX(0,inputs!$B$31*(L1367-inputs!$B$30)))</f>
        <v>46743.629574999977</v>
      </c>
      <c r="N1367" s="19">
        <f>$H1367+(INT(COLUMN(N$1)/2) - 5) * ($A1367-$H1367)/9</f>
        <v>45888.888888888891</v>
      </c>
      <c r="O1367" s="24">
        <f>MAX(0,M1367*(1+inputs!$B$33)-MAX(0,inputs!$B$31*(N1367-inputs!$B$30)))</f>
        <v>45131.344018624972</v>
      </c>
      <c r="P1367" s="19">
        <f>$H1367+(INT(COLUMN(P$1)/2) - 5) * ($A1367-$H1367)/9</f>
        <v>58833.333333333336</v>
      </c>
      <c r="Q1367" s="24">
        <f>MAX(0,O1367*(1+inputs!$B$33)-MAX(0,inputs!$B$31*(P1367-inputs!$B$30)))</f>
        <v>42329.874178904342</v>
      </c>
      <c r="R1367" s="19">
        <f>$H1367+(INT(COLUMN(R$1)/2) - 5) * ($A1367-$H1367)/9</f>
        <v>71777.777777777781</v>
      </c>
      <c r="S1367" s="24">
        <f>MAX(0,Q1367*(1+inputs!$B$33)-MAX(0,inputs!$B$31*(R1367-inputs!$B$30)))</f>
        <v>38321.382291587899</v>
      </c>
      <c r="T1367" s="19">
        <f>$H1367+(INT(COLUMN(T$1)/2) - 5) * ($A1367-$H1367)/9</f>
        <v>84722.222222222219</v>
      </c>
      <c r="U1367" s="24">
        <f>MAX(0,S1367*(1+inputs!$B$33)-MAX(0,inputs!$B$31*(T1367-inputs!$B$30)))</f>
        <v>33087.763025961714</v>
      </c>
      <c r="V1367" s="19">
        <f>$H1367+(INT(COLUMN(V$1)/2) - 5) * ($A1367-$H1367)/9</f>
        <v>97666.666666666672</v>
      </c>
      <c r="W1367" s="24">
        <f>MAX(0,U1367*(1+inputs!$B$33)-MAX(0,inputs!$B$31*(V1367-inputs!$B$30)))</f>
        <v>26610.639471351133</v>
      </c>
      <c r="X1367" s="19">
        <f>$H1367+(INT(COLUMN(X$1)/2) - 5) * ($A1367-$H1367)/9</f>
        <v>110611.11111111111</v>
      </c>
      <c r="Y1367" s="24">
        <f>MAX(0,W1367*(1+inputs!$B$33)-MAX(0,inputs!$B$31*(X1367-inputs!$B$30)))</f>
        <v>18871.359063421398</v>
      </c>
      <c r="Z1367" s="19">
        <f>IF(inputs!$B$27="YES",MAX(0,inputs!$B$31*(X1367-inputs!$B$30)),0)</f>
        <v>0</v>
      </c>
      <c r="AA1367" s="3">
        <f t="shared" si="89"/>
        <v>56416.25</v>
      </c>
      <c r="AB1367" s="1">
        <f t="shared" si="90"/>
        <v>0.42</v>
      </c>
      <c r="AC1367" s="8">
        <f t="shared" si="87"/>
        <v>80083.75</v>
      </c>
    </row>
    <row r="1368" spans="1:29" x14ac:dyDescent="0.2">
      <c r="A1368" s="11">
        <f t="shared" si="88"/>
        <v>136600</v>
      </c>
      <c r="B1368" s="15">
        <f>inputs!$C$3-MAX(0,MIN((calculations!A1368-inputs!$B$8)*0.5,inputs!$C$3))+IF(AND(inputs!$B$23="YES",A1368&lt;=inputs!$B$25),inputs!$B$24,0)</f>
        <v>0</v>
      </c>
      <c r="C1368" s="15">
        <f>MAX(0,MIN(A1368-B1368,inputs!$C$4)*inputs!$B$3)</f>
        <v>7540</v>
      </c>
      <c r="D1368" s="16">
        <f>MAX(0,(MIN(A1368,inputs!$C$5)-(inputs!$C$4+B1368))*inputs!$B$4)</f>
        <v>39560</v>
      </c>
      <c r="E1368" s="16">
        <f>MAX(0, (calculations!A1368-inputs!$C$5)*inputs!$B$5)</f>
        <v>0</v>
      </c>
      <c r="F1368" s="19">
        <f>MAX(0,inputs!$B$13*(MIN(calculations!A1368,inputs!$C$14)-inputs!$C$13))+MAX(0,inputs!$B$14*(calculations!A1368-inputs!$C$14))</f>
        <v>6721.85</v>
      </c>
      <c r="G1368" s="22">
        <f>MAX(MIN((calculations!A1368-inputs!$B$21)/10000,100%),0) * inputs!$B$18</f>
        <v>2636.4</v>
      </c>
      <c r="H1368" s="24">
        <f>MIN(inputs!$B$32,A1368)</f>
        <v>20000</v>
      </c>
      <c r="I1368" s="24">
        <f>inputs!$B$29*(1+inputs!$B$33)-MAX(0,inputs!$B$31*(H1368-inputs!$B$30))</f>
        <v>46486.999999999993</v>
      </c>
      <c r="J1368" s="19">
        <f>$H1368+(INT(COLUMN(J$1)/2) - 5) * ($A1368-$H1368)/9</f>
        <v>20000</v>
      </c>
      <c r="K1368" s="24">
        <f>MAX(0,I1368*(1+inputs!$B$33)-MAX(0,inputs!$B$31*(J1368-inputs!$B$30)))</f>
        <v>47184.304999999986</v>
      </c>
      <c r="L1368" s="19">
        <f>$H1368+(INT(COLUMN(L$1)/2) - 5) * ($A1368-$H1368)/9</f>
        <v>32955.555555555555</v>
      </c>
      <c r="M1368" s="24">
        <f>MAX(0,K1368*(1+inputs!$B$33)-MAX(0,inputs!$B$31*(L1368-inputs!$B$30)))</f>
        <v>46742.629574999977</v>
      </c>
      <c r="N1368" s="19">
        <f>$H1368+(INT(COLUMN(N$1)/2) - 5) * ($A1368-$H1368)/9</f>
        <v>45911.111111111109</v>
      </c>
      <c r="O1368" s="24">
        <f>MAX(0,M1368*(1+inputs!$B$33)-MAX(0,inputs!$B$31*(N1368-inputs!$B$30)))</f>
        <v>45128.329018624972</v>
      </c>
      <c r="P1368" s="19">
        <f>$H1368+(INT(COLUMN(P$1)/2) - 5) * ($A1368-$H1368)/9</f>
        <v>58866.666666666664</v>
      </c>
      <c r="Q1368" s="24">
        <f>MAX(0,O1368*(1+inputs!$B$33)-MAX(0,inputs!$B$31*(P1368-inputs!$B$30)))</f>
        <v>42323.81395390434</v>
      </c>
      <c r="R1368" s="19">
        <f>$H1368+(INT(COLUMN(R$1)/2) - 5) * ($A1368-$H1368)/9</f>
        <v>71822.222222222219</v>
      </c>
      <c r="S1368" s="24">
        <f>MAX(0,Q1368*(1+inputs!$B$33)-MAX(0,inputs!$B$31*(R1368-inputs!$B$30)))</f>
        <v>38311.231163212899</v>
      </c>
      <c r="T1368" s="19">
        <f>$H1368+(INT(COLUMN(T$1)/2) - 5) * ($A1368-$H1368)/9</f>
        <v>84777.777777777781</v>
      </c>
      <c r="U1368" s="24">
        <f>MAX(0,S1368*(1+inputs!$B$33)-MAX(0,inputs!$B$31*(T1368-inputs!$B$30)))</f>
        <v>33072.459630661084</v>
      </c>
      <c r="V1368" s="19">
        <f>$H1368+(INT(COLUMN(V$1)/2) - 5) * ($A1368-$H1368)/9</f>
        <v>97733.333333333328</v>
      </c>
      <c r="W1368" s="24">
        <f>MAX(0,U1368*(1+inputs!$B$33)-MAX(0,inputs!$B$31*(V1368-inputs!$B$30)))</f>
        <v>26589.106525120998</v>
      </c>
      <c r="X1368" s="19">
        <f>$H1368+(INT(COLUMN(X$1)/2) - 5) * ($A1368-$H1368)/9</f>
        <v>110688.88888888889</v>
      </c>
      <c r="Y1368" s="24">
        <f>MAX(0,W1368*(1+inputs!$B$33)-MAX(0,inputs!$B$31*(X1368-inputs!$B$30)))</f>
        <v>18842.503122997812</v>
      </c>
      <c r="Z1368" s="19">
        <f>IF(inputs!$B$27="YES",MAX(0,inputs!$B$31*(X1368-inputs!$B$30)),0)</f>
        <v>0</v>
      </c>
      <c r="AA1368" s="3">
        <f t="shared" si="89"/>
        <v>56458.25</v>
      </c>
      <c r="AB1368" s="1">
        <f t="shared" si="90"/>
        <v>0.42</v>
      </c>
      <c r="AC1368" s="8">
        <f t="shared" si="87"/>
        <v>80141.75</v>
      </c>
    </row>
    <row r="1369" spans="1:29" x14ac:dyDescent="0.2">
      <c r="A1369" s="11">
        <f t="shared" si="88"/>
        <v>136700</v>
      </c>
      <c r="B1369" s="15">
        <f>inputs!$C$3-MAX(0,MIN((calculations!A1369-inputs!$B$8)*0.5,inputs!$C$3))+IF(AND(inputs!$B$23="YES",A1369&lt;=inputs!$B$25),inputs!$B$24,0)</f>
        <v>0</v>
      </c>
      <c r="C1369" s="15">
        <f>MAX(0,MIN(A1369-B1369,inputs!$C$4)*inputs!$B$3)</f>
        <v>7540</v>
      </c>
      <c r="D1369" s="16">
        <f>MAX(0,(MIN(A1369,inputs!$C$5)-(inputs!$C$4+B1369))*inputs!$B$4)</f>
        <v>39600</v>
      </c>
      <c r="E1369" s="16">
        <f>MAX(0, (calculations!A1369-inputs!$C$5)*inputs!$B$5)</f>
        <v>0</v>
      </c>
      <c r="F1369" s="19">
        <f>MAX(0,inputs!$B$13*(MIN(calculations!A1369,inputs!$C$14)-inputs!$C$13))+MAX(0,inputs!$B$14*(calculations!A1369-inputs!$C$14))</f>
        <v>6723.85</v>
      </c>
      <c r="G1369" s="22">
        <f>MAX(MIN((calculations!A1369-inputs!$B$21)/10000,100%),0) * inputs!$B$18</f>
        <v>2636.4</v>
      </c>
      <c r="H1369" s="24">
        <f>MIN(inputs!$B$32,A1369)</f>
        <v>20000</v>
      </c>
      <c r="I1369" s="24">
        <f>inputs!$B$29*(1+inputs!$B$33)-MAX(0,inputs!$B$31*(H1369-inputs!$B$30))</f>
        <v>46486.999999999993</v>
      </c>
      <c r="J1369" s="19">
        <f>$H1369+(INT(COLUMN(J$1)/2) - 5) * ($A1369-$H1369)/9</f>
        <v>20000</v>
      </c>
      <c r="K1369" s="24">
        <f>MAX(0,I1369*(1+inputs!$B$33)-MAX(0,inputs!$B$31*(J1369-inputs!$B$30)))</f>
        <v>47184.304999999986</v>
      </c>
      <c r="L1369" s="19">
        <f>$H1369+(INT(COLUMN(L$1)/2) - 5) * ($A1369-$H1369)/9</f>
        <v>32966.666666666664</v>
      </c>
      <c r="M1369" s="24">
        <f>MAX(0,K1369*(1+inputs!$B$33)-MAX(0,inputs!$B$31*(L1369-inputs!$B$30)))</f>
        <v>46741.629574999977</v>
      </c>
      <c r="N1369" s="19">
        <f>$H1369+(INT(COLUMN(N$1)/2) - 5) * ($A1369-$H1369)/9</f>
        <v>45933.333333333328</v>
      </c>
      <c r="O1369" s="24">
        <f>MAX(0,M1369*(1+inputs!$B$33)-MAX(0,inputs!$B$31*(N1369-inputs!$B$30)))</f>
        <v>45125.314018624973</v>
      </c>
      <c r="P1369" s="19">
        <f>$H1369+(INT(COLUMN(P$1)/2) - 5) * ($A1369-$H1369)/9</f>
        <v>58900</v>
      </c>
      <c r="Q1369" s="24">
        <f>MAX(0,O1369*(1+inputs!$B$33)-MAX(0,inputs!$B$31*(P1369-inputs!$B$30)))</f>
        <v>42317.753728904339</v>
      </c>
      <c r="R1369" s="19">
        <f>$H1369+(INT(COLUMN(R$1)/2) - 5) * ($A1369-$H1369)/9</f>
        <v>71866.666666666657</v>
      </c>
      <c r="S1369" s="24">
        <f>MAX(0,Q1369*(1+inputs!$B$33)-MAX(0,inputs!$B$31*(R1369-inputs!$B$30)))</f>
        <v>38301.080034837898</v>
      </c>
      <c r="T1369" s="19">
        <f>$H1369+(INT(COLUMN(T$1)/2) - 5) * ($A1369-$H1369)/9</f>
        <v>84833.333333333343</v>
      </c>
      <c r="U1369" s="24">
        <f>MAX(0,S1369*(1+inputs!$B$33)-MAX(0,inputs!$B$31*(T1369-inputs!$B$30)))</f>
        <v>33057.15623536046</v>
      </c>
      <c r="V1369" s="19">
        <f>$H1369+(INT(COLUMN(V$1)/2) - 5) * ($A1369-$H1369)/9</f>
        <v>97800</v>
      </c>
      <c r="W1369" s="24">
        <f>MAX(0,U1369*(1+inputs!$B$33)-MAX(0,inputs!$B$31*(V1369-inputs!$B$30)))</f>
        <v>26567.573578890868</v>
      </c>
      <c r="X1369" s="19">
        <f>$H1369+(INT(COLUMN(X$1)/2) - 5) * ($A1369-$H1369)/9</f>
        <v>110766.66666666667</v>
      </c>
      <c r="Y1369" s="24">
        <f>MAX(0,W1369*(1+inputs!$B$33)-MAX(0,inputs!$B$31*(X1369-inputs!$B$30)))</f>
        <v>18813.647182574226</v>
      </c>
      <c r="Z1369" s="19">
        <f>IF(inputs!$B$27="YES",MAX(0,inputs!$B$31*(X1369-inputs!$B$30)),0)</f>
        <v>0</v>
      </c>
      <c r="AA1369" s="3">
        <f t="shared" si="89"/>
        <v>56500.25</v>
      </c>
      <c r="AB1369" s="1">
        <f t="shared" si="90"/>
        <v>0.42</v>
      </c>
      <c r="AC1369" s="8">
        <f t="shared" si="87"/>
        <v>80199.75</v>
      </c>
    </row>
    <row r="1370" spans="1:29" x14ac:dyDescent="0.2">
      <c r="A1370" s="11">
        <f t="shared" si="88"/>
        <v>136800</v>
      </c>
      <c r="B1370" s="15">
        <f>inputs!$C$3-MAX(0,MIN((calculations!A1370-inputs!$B$8)*0.5,inputs!$C$3))+IF(AND(inputs!$B$23="YES",A1370&lt;=inputs!$B$25),inputs!$B$24,0)</f>
        <v>0</v>
      </c>
      <c r="C1370" s="15">
        <f>MAX(0,MIN(A1370-B1370,inputs!$C$4)*inputs!$B$3)</f>
        <v>7540</v>
      </c>
      <c r="D1370" s="16">
        <f>MAX(0,(MIN(A1370,inputs!$C$5)-(inputs!$C$4+B1370))*inputs!$B$4)</f>
        <v>39640</v>
      </c>
      <c r="E1370" s="16">
        <f>MAX(0, (calculations!A1370-inputs!$C$5)*inputs!$B$5)</f>
        <v>0</v>
      </c>
      <c r="F1370" s="19">
        <f>MAX(0,inputs!$B$13*(MIN(calculations!A1370,inputs!$C$14)-inputs!$C$13))+MAX(0,inputs!$B$14*(calculations!A1370-inputs!$C$14))</f>
        <v>6725.85</v>
      </c>
      <c r="G1370" s="22">
        <f>MAX(MIN((calculations!A1370-inputs!$B$21)/10000,100%),0) * inputs!$B$18</f>
        <v>2636.4</v>
      </c>
      <c r="H1370" s="24">
        <f>MIN(inputs!$B$32,A1370)</f>
        <v>20000</v>
      </c>
      <c r="I1370" s="24">
        <f>inputs!$B$29*(1+inputs!$B$33)-MAX(0,inputs!$B$31*(H1370-inputs!$B$30))</f>
        <v>46486.999999999993</v>
      </c>
      <c r="J1370" s="19">
        <f>$H1370+(INT(COLUMN(J$1)/2) - 5) * ($A1370-$H1370)/9</f>
        <v>20000</v>
      </c>
      <c r="K1370" s="24">
        <f>MAX(0,I1370*(1+inputs!$B$33)-MAX(0,inputs!$B$31*(J1370-inputs!$B$30)))</f>
        <v>47184.304999999986</v>
      </c>
      <c r="L1370" s="19">
        <f>$H1370+(INT(COLUMN(L$1)/2) - 5) * ($A1370-$H1370)/9</f>
        <v>32977.777777777781</v>
      </c>
      <c r="M1370" s="24">
        <f>MAX(0,K1370*(1+inputs!$B$33)-MAX(0,inputs!$B$31*(L1370-inputs!$B$30)))</f>
        <v>46740.629574999977</v>
      </c>
      <c r="N1370" s="19">
        <f>$H1370+(INT(COLUMN(N$1)/2) - 5) * ($A1370-$H1370)/9</f>
        <v>45955.555555555555</v>
      </c>
      <c r="O1370" s="24">
        <f>MAX(0,M1370*(1+inputs!$B$33)-MAX(0,inputs!$B$31*(N1370-inputs!$B$30)))</f>
        <v>45122.299018624974</v>
      </c>
      <c r="P1370" s="19">
        <f>$H1370+(INT(COLUMN(P$1)/2) - 5) * ($A1370-$H1370)/9</f>
        <v>58933.333333333336</v>
      </c>
      <c r="Q1370" s="24">
        <f>MAX(0,O1370*(1+inputs!$B$33)-MAX(0,inputs!$B$31*(P1370-inputs!$B$30)))</f>
        <v>42311.693503904338</v>
      </c>
      <c r="R1370" s="19">
        <f>$H1370+(INT(COLUMN(R$1)/2) - 5) * ($A1370-$H1370)/9</f>
        <v>71911.111111111109</v>
      </c>
      <c r="S1370" s="24">
        <f>MAX(0,Q1370*(1+inputs!$B$33)-MAX(0,inputs!$B$31*(R1370-inputs!$B$30)))</f>
        <v>38290.928906462897</v>
      </c>
      <c r="T1370" s="19">
        <f>$H1370+(INT(COLUMN(T$1)/2) - 5) * ($A1370-$H1370)/9</f>
        <v>84888.888888888891</v>
      </c>
      <c r="U1370" s="24">
        <f>MAX(0,S1370*(1+inputs!$B$33)-MAX(0,inputs!$B$31*(T1370-inputs!$B$30)))</f>
        <v>33041.852840059837</v>
      </c>
      <c r="V1370" s="19">
        <f>$H1370+(INT(COLUMN(V$1)/2) - 5) * ($A1370-$H1370)/9</f>
        <v>97866.666666666672</v>
      </c>
      <c r="W1370" s="24">
        <f>MAX(0,U1370*(1+inputs!$B$33)-MAX(0,inputs!$B$31*(V1370-inputs!$B$30)))</f>
        <v>26546.040632660726</v>
      </c>
      <c r="X1370" s="19">
        <f>$H1370+(INT(COLUMN(X$1)/2) - 5) * ($A1370-$H1370)/9</f>
        <v>110844.44444444444</v>
      </c>
      <c r="Y1370" s="24">
        <f>MAX(0,W1370*(1+inputs!$B$33)-MAX(0,inputs!$B$31*(X1370-inputs!$B$30)))</f>
        <v>18784.791242150637</v>
      </c>
      <c r="Z1370" s="19">
        <f>IF(inputs!$B$27="YES",MAX(0,inputs!$B$31*(X1370-inputs!$B$30)),0)</f>
        <v>0</v>
      </c>
      <c r="AA1370" s="3">
        <f t="shared" si="89"/>
        <v>56542.25</v>
      </c>
      <c r="AB1370" s="1">
        <f t="shared" si="90"/>
        <v>0.42</v>
      </c>
      <c r="AC1370" s="8">
        <f t="shared" si="87"/>
        <v>80257.75</v>
      </c>
    </row>
    <row r="1371" spans="1:29" x14ac:dyDescent="0.2">
      <c r="A1371" s="11">
        <f t="shared" si="88"/>
        <v>136900</v>
      </c>
      <c r="B1371" s="15">
        <f>inputs!$C$3-MAX(0,MIN((calculations!A1371-inputs!$B$8)*0.5,inputs!$C$3))+IF(AND(inputs!$B$23="YES",A1371&lt;=inputs!$B$25),inputs!$B$24,0)</f>
        <v>0</v>
      </c>
      <c r="C1371" s="15">
        <f>MAX(0,MIN(A1371-B1371,inputs!$C$4)*inputs!$B$3)</f>
        <v>7540</v>
      </c>
      <c r="D1371" s="16">
        <f>MAX(0,(MIN(A1371,inputs!$C$5)-(inputs!$C$4+B1371))*inputs!$B$4)</f>
        <v>39680</v>
      </c>
      <c r="E1371" s="16">
        <f>MAX(0, (calculations!A1371-inputs!$C$5)*inputs!$B$5)</f>
        <v>0</v>
      </c>
      <c r="F1371" s="19">
        <f>MAX(0,inputs!$B$13*(MIN(calculations!A1371,inputs!$C$14)-inputs!$C$13))+MAX(0,inputs!$B$14*(calculations!A1371-inputs!$C$14))</f>
        <v>6727.85</v>
      </c>
      <c r="G1371" s="22">
        <f>MAX(MIN((calculations!A1371-inputs!$B$21)/10000,100%),0) * inputs!$B$18</f>
        <v>2636.4</v>
      </c>
      <c r="H1371" s="24">
        <f>MIN(inputs!$B$32,A1371)</f>
        <v>20000</v>
      </c>
      <c r="I1371" s="24">
        <f>inputs!$B$29*(1+inputs!$B$33)-MAX(0,inputs!$B$31*(H1371-inputs!$B$30))</f>
        <v>46486.999999999993</v>
      </c>
      <c r="J1371" s="19">
        <f>$H1371+(INT(COLUMN(J$1)/2) - 5) * ($A1371-$H1371)/9</f>
        <v>20000</v>
      </c>
      <c r="K1371" s="24">
        <f>MAX(0,I1371*(1+inputs!$B$33)-MAX(0,inputs!$B$31*(J1371-inputs!$B$30)))</f>
        <v>47184.304999999986</v>
      </c>
      <c r="L1371" s="19">
        <f>$H1371+(INT(COLUMN(L$1)/2) - 5) * ($A1371-$H1371)/9</f>
        <v>32988.888888888891</v>
      </c>
      <c r="M1371" s="24">
        <f>MAX(0,K1371*(1+inputs!$B$33)-MAX(0,inputs!$B$31*(L1371-inputs!$B$30)))</f>
        <v>46739.629574999977</v>
      </c>
      <c r="N1371" s="19">
        <f>$H1371+(INT(COLUMN(N$1)/2) - 5) * ($A1371-$H1371)/9</f>
        <v>45977.777777777781</v>
      </c>
      <c r="O1371" s="24">
        <f>MAX(0,M1371*(1+inputs!$B$33)-MAX(0,inputs!$B$31*(N1371-inputs!$B$30)))</f>
        <v>45119.284018624967</v>
      </c>
      <c r="P1371" s="19">
        <f>$H1371+(INT(COLUMN(P$1)/2) - 5) * ($A1371-$H1371)/9</f>
        <v>58966.666666666664</v>
      </c>
      <c r="Q1371" s="24">
        <f>MAX(0,O1371*(1+inputs!$B$33)-MAX(0,inputs!$B$31*(P1371-inputs!$B$30)))</f>
        <v>42305.633278904337</v>
      </c>
      <c r="R1371" s="19">
        <f>$H1371+(INT(COLUMN(R$1)/2) - 5) * ($A1371-$H1371)/9</f>
        <v>71955.555555555562</v>
      </c>
      <c r="S1371" s="24">
        <f>MAX(0,Q1371*(1+inputs!$B$33)-MAX(0,inputs!$B$31*(R1371-inputs!$B$30)))</f>
        <v>38280.777778087897</v>
      </c>
      <c r="T1371" s="19">
        <f>$H1371+(INT(COLUMN(T$1)/2) - 5) * ($A1371-$H1371)/9</f>
        <v>84944.444444444438</v>
      </c>
      <c r="U1371" s="24">
        <f>MAX(0,S1371*(1+inputs!$B$33)-MAX(0,inputs!$B$31*(T1371-inputs!$B$30)))</f>
        <v>33026.549444759206</v>
      </c>
      <c r="V1371" s="19">
        <f>$H1371+(INT(COLUMN(V$1)/2) - 5) * ($A1371-$H1371)/9</f>
        <v>97933.333333333328</v>
      </c>
      <c r="W1371" s="24">
        <f>MAX(0,U1371*(1+inputs!$B$33)-MAX(0,inputs!$B$31*(V1371-inputs!$B$30)))</f>
        <v>26524.507686430592</v>
      </c>
      <c r="X1371" s="19">
        <f>$H1371+(INT(COLUMN(X$1)/2) - 5) * ($A1371-$H1371)/9</f>
        <v>110922.22222222222</v>
      </c>
      <c r="Y1371" s="24">
        <f>MAX(0,W1371*(1+inputs!$B$33)-MAX(0,inputs!$B$31*(X1371-inputs!$B$30)))</f>
        <v>18755.935301727051</v>
      </c>
      <c r="Z1371" s="19">
        <f>IF(inputs!$B$27="YES",MAX(0,inputs!$B$31*(X1371-inputs!$B$30)),0)</f>
        <v>0</v>
      </c>
      <c r="AA1371" s="3">
        <f t="shared" si="89"/>
        <v>56584.25</v>
      </c>
      <c r="AB1371" s="1">
        <f t="shared" si="90"/>
        <v>0.42</v>
      </c>
      <c r="AC1371" s="8">
        <f t="shared" si="87"/>
        <v>80315.75</v>
      </c>
    </row>
    <row r="1372" spans="1:29" x14ac:dyDescent="0.2">
      <c r="A1372" s="11">
        <f t="shared" si="88"/>
        <v>137000</v>
      </c>
      <c r="B1372" s="15">
        <f>inputs!$C$3-MAX(0,MIN((calculations!A1372-inputs!$B$8)*0.5,inputs!$C$3))+IF(AND(inputs!$B$23="YES",A1372&lt;=inputs!$B$25),inputs!$B$24,0)</f>
        <v>0</v>
      </c>
      <c r="C1372" s="15">
        <f>MAX(0,MIN(A1372-B1372,inputs!$C$4)*inputs!$B$3)</f>
        <v>7540</v>
      </c>
      <c r="D1372" s="16">
        <f>MAX(0,(MIN(A1372,inputs!$C$5)-(inputs!$C$4+B1372))*inputs!$B$4)</f>
        <v>39720</v>
      </c>
      <c r="E1372" s="16">
        <f>MAX(0, (calculations!A1372-inputs!$C$5)*inputs!$B$5)</f>
        <v>0</v>
      </c>
      <c r="F1372" s="19">
        <f>MAX(0,inputs!$B$13*(MIN(calculations!A1372,inputs!$C$14)-inputs!$C$13))+MAX(0,inputs!$B$14*(calculations!A1372-inputs!$C$14))</f>
        <v>6729.85</v>
      </c>
      <c r="G1372" s="22">
        <f>MAX(MIN((calculations!A1372-inputs!$B$21)/10000,100%),0) * inputs!$B$18</f>
        <v>2636.4</v>
      </c>
      <c r="H1372" s="24">
        <f>MIN(inputs!$B$32,A1372)</f>
        <v>20000</v>
      </c>
      <c r="I1372" s="24">
        <f>inputs!$B$29*(1+inputs!$B$33)-MAX(0,inputs!$B$31*(H1372-inputs!$B$30))</f>
        <v>46486.999999999993</v>
      </c>
      <c r="J1372" s="19">
        <f>$H1372+(INT(COLUMN(J$1)/2) - 5) * ($A1372-$H1372)/9</f>
        <v>20000</v>
      </c>
      <c r="K1372" s="24">
        <f>MAX(0,I1372*(1+inputs!$B$33)-MAX(0,inputs!$B$31*(J1372-inputs!$B$30)))</f>
        <v>47184.304999999986</v>
      </c>
      <c r="L1372" s="19">
        <f>$H1372+(INT(COLUMN(L$1)/2) - 5) * ($A1372-$H1372)/9</f>
        <v>33000</v>
      </c>
      <c r="M1372" s="24">
        <f>MAX(0,K1372*(1+inputs!$B$33)-MAX(0,inputs!$B$31*(L1372-inputs!$B$30)))</f>
        <v>46738.629574999977</v>
      </c>
      <c r="N1372" s="19">
        <f>$H1372+(INT(COLUMN(N$1)/2) - 5) * ($A1372-$H1372)/9</f>
        <v>46000</v>
      </c>
      <c r="O1372" s="24">
        <f>MAX(0,M1372*(1+inputs!$B$33)-MAX(0,inputs!$B$31*(N1372-inputs!$B$30)))</f>
        <v>45116.269018624967</v>
      </c>
      <c r="P1372" s="19">
        <f>$H1372+(INT(COLUMN(P$1)/2) - 5) * ($A1372-$H1372)/9</f>
        <v>59000</v>
      </c>
      <c r="Q1372" s="24">
        <f>MAX(0,O1372*(1+inputs!$B$33)-MAX(0,inputs!$B$31*(P1372-inputs!$B$30)))</f>
        <v>42299.573053904336</v>
      </c>
      <c r="R1372" s="19">
        <f>$H1372+(INT(COLUMN(R$1)/2) - 5) * ($A1372-$H1372)/9</f>
        <v>72000</v>
      </c>
      <c r="S1372" s="24">
        <f>MAX(0,Q1372*(1+inputs!$B$33)-MAX(0,inputs!$B$31*(R1372-inputs!$B$30)))</f>
        <v>38270.626649712896</v>
      </c>
      <c r="T1372" s="19">
        <f>$H1372+(INT(COLUMN(T$1)/2) - 5) * ($A1372-$H1372)/9</f>
        <v>85000</v>
      </c>
      <c r="U1372" s="24">
        <f>MAX(0,S1372*(1+inputs!$B$33)-MAX(0,inputs!$B$31*(T1372-inputs!$B$30)))</f>
        <v>33011.246049458583</v>
      </c>
      <c r="V1372" s="19">
        <f>$H1372+(INT(COLUMN(V$1)/2) - 5) * ($A1372-$H1372)/9</f>
        <v>98000</v>
      </c>
      <c r="W1372" s="24">
        <f>MAX(0,U1372*(1+inputs!$B$33)-MAX(0,inputs!$B$31*(V1372-inputs!$B$30)))</f>
        <v>26502.974740200461</v>
      </c>
      <c r="X1372" s="19">
        <f>$H1372+(INT(COLUMN(X$1)/2) - 5) * ($A1372-$H1372)/9</f>
        <v>111000</v>
      </c>
      <c r="Y1372" s="24">
        <f>MAX(0,W1372*(1+inputs!$B$33)-MAX(0,inputs!$B$31*(X1372-inputs!$B$30)))</f>
        <v>18727.079361303466</v>
      </c>
      <c r="Z1372" s="19">
        <f>IF(inputs!$B$27="YES",MAX(0,inputs!$B$31*(X1372-inputs!$B$30)),0)</f>
        <v>0</v>
      </c>
      <c r="AA1372" s="3">
        <f t="shared" si="89"/>
        <v>56626.25</v>
      </c>
      <c r="AB1372" s="1">
        <f t="shared" si="90"/>
        <v>0.42</v>
      </c>
      <c r="AC1372" s="8">
        <f t="shared" si="87"/>
        <v>80373.75</v>
      </c>
    </row>
    <row r="1373" spans="1:29" x14ac:dyDescent="0.2">
      <c r="A1373" s="11">
        <f t="shared" si="88"/>
        <v>137100</v>
      </c>
      <c r="B1373" s="15">
        <f>inputs!$C$3-MAX(0,MIN((calculations!A1373-inputs!$B$8)*0.5,inputs!$C$3))+IF(AND(inputs!$B$23="YES",A1373&lt;=inputs!$B$25),inputs!$B$24,0)</f>
        <v>0</v>
      </c>
      <c r="C1373" s="15">
        <f>MAX(0,MIN(A1373-B1373,inputs!$C$4)*inputs!$B$3)</f>
        <v>7540</v>
      </c>
      <c r="D1373" s="16">
        <f>MAX(0,(MIN(A1373,inputs!$C$5)-(inputs!$C$4+B1373))*inputs!$B$4)</f>
        <v>39760</v>
      </c>
      <c r="E1373" s="16">
        <f>MAX(0, (calculations!A1373-inputs!$C$5)*inputs!$B$5)</f>
        <v>0</v>
      </c>
      <c r="F1373" s="19">
        <f>MAX(0,inputs!$B$13*(MIN(calculations!A1373,inputs!$C$14)-inputs!$C$13))+MAX(0,inputs!$B$14*(calculations!A1373-inputs!$C$14))</f>
        <v>6731.85</v>
      </c>
      <c r="G1373" s="22">
        <f>MAX(MIN((calculations!A1373-inputs!$B$21)/10000,100%),0) * inputs!$B$18</f>
        <v>2636.4</v>
      </c>
      <c r="H1373" s="24">
        <f>MIN(inputs!$B$32,A1373)</f>
        <v>20000</v>
      </c>
      <c r="I1373" s="24">
        <f>inputs!$B$29*(1+inputs!$B$33)-MAX(0,inputs!$B$31*(H1373-inputs!$B$30))</f>
        <v>46486.999999999993</v>
      </c>
      <c r="J1373" s="19">
        <f>$H1373+(INT(COLUMN(J$1)/2) - 5) * ($A1373-$H1373)/9</f>
        <v>20000</v>
      </c>
      <c r="K1373" s="24">
        <f>MAX(0,I1373*(1+inputs!$B$33)-MAX(0,inputs!$B$31*(J1373-inputs!$B$30)))</f>
        <v>47184.304999999986</v>
      </c>
      <c r="L1373" s="19">
        <f>$H1373+(INT(COLUMN(L$1)/2) - 5) * ($A1373-$H1373)/9</f>
        <v>33011.111111111109</v>
      </c>
      <c r="M1373" s="24">
        <f>MAX(0,K1373*(1+inputs!$B$33)-MAX(0,inputs!$B$31*(L1373-inputs!$B$30)))</f>
        <v>46737.629574999977</v>
      </c>
      <c r="N1373" s="19">
        <f>$H1373+(INT(COLUMN(N$1)/2) - 5) * ($A1373-$H1373)/9</f>
        <v>46022.222222222219</v>
      </c>
      <c r="O1373" s="24">
        <f>MAX(0,M1373*(1+inputs!$B$33)-MAX(0,inputs!$B$31*(N1373-inputs!$B$30)))</f>
        <v>45113.254018624968</v>
      </c>
      <c r="P1373" s="19">
        <f>$H1373+(INT(COLUMN(P$1)/2) - 5) * ($A1373-$H1373)/9</f>
        <v>59033.333333333336</v>
      </c>
      <c r="Q1373" s="24">
        <f>MAX(0,O1373*(1+inputs!$B$33)-MAX(0,inputs!$B$31*(P1373-inputs!$B$30)))</f>
        <v>42293.512828904335</v>
      </c>
      <c r="R1373" s="19">
        <f>$H1373+(INT(COLUMN(R$1)/2) - 5) * ($A1373-$H1373)/9</f>
        <v>72044.444444444438</v>
      </c>
      <c r="S1373" s="24">
        <f>MAX(0,Q1373*(1+inputs!$B$33)-MAX(0,inputs!$B$31*(R1373-inputs!$B$30)))</f>
        <v>38260.475521337896</v>
      </c>
      <c r="T1373" s="19">
        <f>$H1373+(INT(COLUMN(T$1)/2) - 5) * ($A1373-$H1373)/9</f>
        <v>85055.555555555562</v>
      </c>
      <c r="U1373" s="24">
        <f>MAX(0,S1373*(1+inputs!$B$33)-MAX(0,inputs!$B$31*(T1373-inputs!$B$30)))</f>
        <v>32995.94265415796</v>
      </c>
      <c r="V1373" s="19">
        <f>$H1373+(INT(COLUMN(V$1)/2) - 5) * ($A1373-$H1373)/9</f>
        <v>98066.666666666672</v>
      </c>
      <c r="W1373" s="24">
        <f>MAX(0,U1373*(1+inputs!$B$33)-MAX(0,inputs!$B$31*(V1373-inputs!$B$30)))</f>
        <v>26481.44179397032</v>
      </c>
      <c r="X1373" s="19">
        <f>$H1373+(INT(COLUMN(X$1)/2) - 5) * ($A1373-$H1373)/9</f>
        <v>111077.77777777778</v>
      </c>
      <c r="Y1373" s="24">
        <f>MAX(0,W1373*(1+inputs!$B$33)-MAX(0,inputs!$B$31*(X1373-inputs!$B$30)))</f>
        <v>18698.223420879873</v>
      </c>
      <c r="Z1373" s="19">
        <f>IF(inputs!$B$27="YES",MAX(0,inputs!$B$31*(X1373-inputs!$B$30)),0)</f>
        <v>0</v>
      </c>
      <c r="AA1373" s="3">
        <f t="shared" si="89"/>
        <v>56668.25</v>
      </c>
      <c r="AB1373" s="1">
        <f t="shared" si="90"/>
        <v>0.42</v>
      </c>
      <c r="AC1373" s="8">
        <f t="shared" si="87"/>
        <v>80431.75</v>
      </c>
    </row>
    <row r="1374" spans="1:29" x14ac:dyDescent="0.2">
      <c r="A1374" s="11">
        <f t="shared" si="88"/>
        <v>137200</v>
      </c>
      <c r="B1374" s="15">
        <f>inputs!$C$3-MAX(0,MIN((calculations!A1374-inputs!$B$8)*0.5,inputs!$C$3))+IF(AND(inputs!$B$23="YES",A1374&lt;=inputs!$B$25),inputs!$B$24,0)</f>
        <v>0</v>
      </c>
      <c r="C1374" s="15">
        <f>MAX(0,MIN(A1374-B1374,inputs!$C$4)*inputs!$B$3)</f>
        <v>7540</v>
      </c>
      <c r="D1374" s="16">
        <f>MAX(0,(MIN(A1374,inputs!$C$5)-(inputs!$C$4+B1374))*inputs!$B$4)</f>
        <v>39800</v>
      </c>
      <c r="E1374" s="16">
        <f>MAX(0, (calculations!A1374-inputs!$C$5)*inputs!$B$5)</f>
        <v>0</v>
      </c>
      <c r="F1374" s="19">
        <f>MAX(0,inputs!$B$13*(MIN(calculations!A1374,inputs!$C$14)-inputs!$C$13))+MAX(0,inputs!$B$14*(calculations!A1374-inputs!$C$14))</f>
        <v>6733.85</v>
      </c>
      <c r="G1374" s="22">
        <f>MAX(MIN((calculations!A1374-inputs!$B$21)/10000,100%),0) * inputs!$B$18</f>
        <v>2636.4</v>
      </c>
      <c r="H1374" s="24">
        <f>MIN(inputs!$B$32,A1374)</f>
        <v>20000</v>
      </c>
      <c r="I1374" s="24">
        <f>inputs!$B$29*(1+inputs!$B$33)-MAX(0,inputs!$B$31*(H1374-inputs!$B$30))</f>
        <v>46486.999999999993</v>
      </c>
      <c r="J1374" s="19">
        <f>$H1374+(INT(COLUMN(J$1)/2) - 5) * ($A1374-$H1374)/9</f>
        <v>20000</v>
      </c>
      <c r="K1374" s="24">
        <f>MAX(0,I1374*(1+inputs!$B$33)-MAX(0,inputs!$B$31*(J1374-inputs!$B$30)))</f>
        <v>47184.304999999986</v>
      </c>
      <c r="L1374" s="19">
        <f>$H1374+(INT(COLUMN(L$1)/2) - 5) * ($A1374-$H1374)/9</f>
        <v>33022.222222222219</v>
      </c>
      <c r="M1374" s="24">
        <f>MAX(0,K1374*(1+inputs!$B$33)-MAX(0,inputs!$B$31*(L1374-inputs!$B$30)))</f>
        <v>46736.629574999977</v>
      </c>
      <c r="N1374" s="19">
        <f>$H1374+(INT(COLUMN(N$1)/2) - 5) * ($A1374-$H1374)/9</f>
        <v>46044.444444444445</v>
      </c>
      <c r="O1374" s="24">
        <f>MAX(0,M1374*(1+inputs!$B$33)-MAX(0,inputs!$B$31*(N1374-inputs!$B$30)))</f>
        <v>45110.239018624969</v>
      </c>
      <c r="P1374" s="19">
        <f>$H1374+(INT(COLUMN(P$1)/2) - 5) * ($A1374-$H1374)/9</f>
        <v>59066.666666666664</v>
      </c>
      <c r="Q1374" s="24">
        <f>MAX(0,O1374*(1+inputs!$B$33)-MAX(0,inputs!$B$31*(P1374-inputs!$B$30)))</f>
        <v>42287.452603904334</v>
      </c>
      <c r="R1374" s="19">
        <f>$H1374+(INT(COLUMN(R$1)/2) - 5) * ($A1374-$H1374)/9</f>
        <v>72088.888888888891</v>
      </c>
      <c r="S1374" s="24">
        <f>MAX(0,Q1374*(1+inputs!$B$33)-MAX(0,inputs!$B$31*(R1374-inputs!$B$30)))</f>
        <v>38250.324392962895</v>
      </c>
      <c r="T1374" s="19">
        <f>$H1374+(INT(COLUMN(T$1)/2) - 5) * ($A1374-$H1374)/9</f>
        <v>85111.111111111109</v>
      </c>
      <c r="U1374" s="24">
        <f>MAX(0,S1374*(1+inputs!$B$33)-MAX(0,inputs!$B$31*(T1374-inputs!$B$30)))</f>
        <v>32980.639258857329</v>
      </c>
      <c r="V1374" s="19">
        <f>$H1374+(INT(COLUMN(V$1)/2) - 5) * ($A1374-$H1374)/9</f>
        <v>98133.333333333328</v>
      </c>
      <c r="W1374" s="24">
        <f>MAX(0,U1374*(1+inputs!$B$33)-MAX(0,inputs!$B$31*(V1374-inputs!$B$30)))</f>
        <v>26459.908847740186</v>
      </c>
      <c r="X1374" s="19">
        <f>$H1374+(INT(COLUMN(X$1)/2) - 5) * ($A1374-$H1374)/9</f>
        <v>111155.55555555556</v>
      </c>
      <c r="Y1374" s="24">
        <f>MAX(0,W1374*(1+inputs!$B$33)-MAX(0,inputs!$B$31*(X1374-inputs!$B$30)))</f>
        <v>18669.367480456283</v>
      </c>
      <c r="Z1374" s="19">
        <f>IF(inputs!$B$27="YES",MAX(0,inputs!$B$31*(X1374-inputs!$B$30)),0)</f>
        <v>0</v>
      </c>
      <c r="AA1374" s="3">
        <f t="shared" si="89"/>
        <v>56710.25</v>
      </c>
      <c r="AB1374" s="1">
        <f t="shared" si="90"/>
        <v>0.42</v>
      </c>
      <c r="AC1374" s="8">
        <f t="shared" si="87"/>
        <v>80489.75</v>
      </c>
    </row>
    <row r="1375" spans="1:29" x14ac:dyDescent="0.2">
      <c r="A1375" s="11">
        <f t="shared" si="88"/>
        <v>137300</v>
      </c>
      <c r="B1375" s="15">
        <f>inputs!$C$3-MAX(0,MIN((calculations!A1375-inputs!$B$8)*0.5,inputs!$C$3))+IF(AND(inputs!$B$23="YES",A1375&lt;=inputs!$B$25),inputs!$B$24,0)</f>
        <v>0</v>
      </c>
      <c r="C1375" s="15">
        <f>MAX(0,MIN(A1375-B1375,inputs!$C$4)*inputs!$B$3)</f>
        <v>7540</v>
      </c>
      <c r="D1375" s="16">
        <f>MAX(0,(MIN(A1375,inputs!$C$5)-(inputs!$C$4+B1375))*inputs!$B$4)</f>
        <v>39840</v>
      </c>
      <c r="E1375" s="16">
        <f>MAX(0, (calculations!A1375-inputs!$C$5)*inputs!$B$5)</f>
        <v>0</v>
      </c>
      <c r="F1375" s="19">
        <f>MAX(0,inputs!$B$13*(MIN(calculations!A1375,inputs!$C$14)-inputs!$C$13))+MAX(0,inputs!$B$14*(calculations!A1375-inputs!$C$14))</f>
        <v>6735.85</v>
      </c>
      <c r="G1375" s="22">
        <f>MAX(MIN((calculations!A1375-inputs!$B$21)/10000,100%),0) * inputs!$B$18</f>
        <v>2636.4</v>
      </c>
      <c r="H1375" s="24">
        <f>MIN(inputs!$B$32,A1375)</f>
        <v>20000</v>
      </c>
      <c r="I1375" s="24">
        <f>inputs!$B$29*(1+inputs!$B$33)-MAX(0,inputs!$B$31*(H1375-inputs!$B$30))</f>
        <v>46486.999999999993</v>
      </c>
      <c r="J1375" s="19">
        <f>$H1375+(INT(COLUMN(J$1)/2) - 5) * ($A1375-$H1375)/9</f>
        <v>20000</v>
      </c>
      <c r="K1375" s="24">
        <f>MAX(0,I1375*(1+inputs!$B$33)-MAX(0,inputs!$B$31*(J1375-inputs!$B$30)))</f>
        <v>47184.304999999986</v>
      </c>
      <c r="L1375" s="19">
        <f>$H1375+(INT(COLUMN(L$1)/2) - 5) * ($A1375-$H1375)/9</f>
        <v>33033.333333333336</v>
      </c>
      <c r="M1375" s="24">
        <f>MAX(0,K1375*(1+inputs!$B$33)-MAX(0,inputs!$B$31*(L1375-inputs!$B$30)))</f>
        <v>46735.629574999977</v>
      </c>
      <c r="N1375" s="19">
        <f>$H1375+(INT(COLUMN(N$1)/2) - 5) * ($A1375-$H1375)/9</f>
        <v>46066.666666666672</v>
      </c>
      <c r="O1375" s="24">
        <f>MAX(0,M1375*(1+inputs!$B$33)-MAX(0,inputs!$B$31*(N1375-inputs!$B$30)))</f>
        <v>45107.224018624969</v>
      </c>
      <c r="P1375" s="19">
        <f>$H1375+(INT(COLUMN(P$1)/2) - 5) * ($A1375-$H1375)/9</f>
        <v>59100</v>
      </c>
      <c r="Q1375" s="24">
        <f>MAX(0,O1375*(1+inputs!$B$33)-MAX(0,inputs!$B$31*(P1375-inputs!$B$30)))</f>
        <v>42281.39237890434</v>
      </c>
      <c r="R1375" s="19">
        <f>$H1375+(INT(COLUMN(R$1)/2) - 5) * ($A1375-$H1375)/9</f>
        <v>72133.333333333343</v>
      </c>
      <c r="S1375" s="24">
        <f>MAX(0,Q1375*(1+inputs!$B$33)-MAX(0,inputs!$B$31*(R1375-inputs!$B$30)))</f>
        <v>38240.173264587902</v>
      </c>
      <c r="T1375" s="19">
        <f>$H1375+(INT(COLUMN(T$1)/2) - 5) * ($A1375-$H1375)/9</f>
        <v>85166.666666666657</v>
      </c>
      <c r="U1375" s="24">
        <f>MAX(0,S1375*(1+inputs!$B$33)-MAX(0,inputs!$B$31*(T1375-inputs!$B$30)))</f>
        <v>32965.335863556713</v>
      </c>
      <c r="V1375" s="19">
        <f>$H1375+(INT(COLUMN(V$1)/2) - 5) * ($A1375-$H1375)/9</f>
        <v>98200</v>
      </c>
      <c r="W1375" s="24">
        <f>MAX(0,U1375*(1+inputs!$B$33)-MAX(0,inputs!$B$31*(V1375-inputs!$B$30)))</f>
        <v>26438.375901510062</v>
      </c>
      <c r="X1375" s="19">
        <f>$H1375+(INT(COLUMN(X$1)/2) - 5) * ($A1375-$H1375)/9</f>
        <v>111233.33333333333</v>
      </c>
      <c r="Y1375" s="24">
        <f>MAX(0,W1375*(1+inputs!$B$33)-MAX(0,inputs!$B$31*(X1375-inputs!$B$30)))</f>
        <v>18640.511540032712</v>
      </c>
      <c r="Z1375" s="19">
        <f>IF(inputs!$B$27="YES",MAX(0,inputs!$B$31*(X1375-inputs!$B$30)),0)</f>
        <v>0</v>
      </c>
      <c r="AA1375" s="3">
        <f t="shared" si="89"/>
        <v>56752.25</v>
      </c>
      <c r="AB1375" s="1">
        <f t="shared" si="90"/>
        <v>0.42</v>
      </c>
      <c r="AC1375" s="8">
        <f t="shared" si="87"/>
        <v>80547.75</v>
      </c>
    </row>
    <row r="1376" spans="1:29" x14ac:dyDescent="0.2">
      <c r="A1376" s="11">
        <f t="shared" si="88"/>
        <v>137400</v>
      </c>
      <c r="B1376" s="15">
        <f>inputs!$C$3-MAX(0,MIN((calculations!A1376-inputs!$B$8)*0.5,inputs!$C$3))+IF(AND(inputs!$B$23="YES",A1376&lt;=inputs!$B$25),inputs!$B$24,0)</f>
        <v>0</v>
      </c>
      <c r="C1376" s="15">
        <f>MAX(0,MIN(A1376-B1376,inputs!$C$4)*inputs!$B$3)</f>
        <v>7540</v>
      </c>
      <c r="D1376" s="16">
        <f>MAX(0,(MIN(A1376,inputs!$C$5)-(inputs!$C$4+B1376))*inputs!$B$4)</f>
        <v>39880</v>
      </c>
      <c r="E1376" s="16">
        <f>MAX(0, (calculations!A1376-inputs!$C$5)*inputs!$B$5)</f>
        <v>0</v>
      </c>
      <c r="F1376" s="19">
        <f>MAX(0,inputs!$B$13*(MIN(calculations!A1376,inputs!$C$14)-inputs!$C$13))+MAX(0,inputs!$B$14*(calculations!A1376-inputs!$C$14))</f>
        <v>6737.85</v>
      </c>
      <c r="G1376" s="22">
        <f>MAX(MIN((calculations!A1376-inputs!$B$21)/10000,100%),0) * inputs!$B$18</f>
        <v>2636.4</v>
      </c>
      <c r="H1376" s="24">
        <f>MIN(inputs!$B$32,A1376)</f>
        <v>20000</v>
      </c>
      <c r="I1376" s="24">
        <f>inputs!$B$29*(1+inputs!$B$33)-MAX(0,inputs!$B$31*(H1376-inputs!$B$30))</f>
        <v>46486.999999999993</v>
      </c>
      <c r="J1376" s="19">
        <f>$H1376+(INT(COLUMN(J$1)/2) - 5) * ($A1376-$H1376)/9</f>
        <v>20000</v>
      </c>
      <c r="K1376" s="24">
        <f>MAX(0,I1376*(1+inputs!$B$33)-MAX(0,inputs!$B$31*(J1376-inputs!$B$30)))</f>
        <v>47184.304999999986</v>
      </c>
      <c r="L1376" s="19">
        <f>$H1376+(INT(COLUMN(L$1)/2) - 5) * ($A1376-$H1376)/9</f>
        <v>33044.444444444445</v>
      </c>
      <c r="M1376" s="24">
        <f>MAX(0,K1376*(1+inputs!$B$33)-MAX(0,inputs!$B$31*(L1376-inputs!$B$30)))</f>
        <v>46734.629574999977</v>
      </c>
      <c r="N1376" s="19">
        <f>$H1376+(INT(COLUMN(N$1)/2) - 5) * ($A1376-$H1376)/9</f>
        <v>46088.888888888891</v>
      </c>
      <c r="O1376" s="24">
        <f>MAX(0,M1376*(1+inputs!$B$33)-MAX(0,inputs!$B$31*(N1376-inputs!$B$30)))</f>
        <v>45104.20901862497</v>
      </c>
      <c r="P1376" s="19">
        <f>$H1376+(INT(COLUMN(P$1)/2) - 5) * ($A1376-$H1376)/9</f>
        <v>59133.333333333336</v>
      </c>
      <c r="Q1376" s="24">
        <f>MAX(0,O1376*(1+inputs!$B$33)-MAX(0,inputs!$B$31*(P1376-inputs!$B$30)))</f>
        <v>42275.332153904339</v>
      </c>
      <c r="R1376" s="19">
        <f>$H1376+(INT(COLUMN(R$1)/2) - 5) * ($A1376-$H1376)/9</f>
        <v>72177.777777777781</v>
      </c>
      <c r="S1376" s="24">
        <f>MAX(0,Q1376*(1+inputs!$B$33)-MAX(0,inputs!$B$31*(R1376-inputs!$B$30)))</f>
        <v>38230.022136212894</v>
      </c>
      <c r="T1376" s="19">
        <f>$H1376+(INT(COLUMN(T$1)/2) - 5) * ($A1376-$H1376)/9</f>
        <v>85222.222222222219</v>
      </c>
      <c r="U1376" s="24">
        <f>MAX(0,S1376*(1+inputs!$B$33)-MAX(0,inputs!$B$31*(T1376-inputs!$B$30)))</f>
        <v>32950.032468256082</v>
      </c>
      <c r="V1376" s="19">
        <f>$H1376+(INT(COLUMN(V$1)/2) - 5) * ($A1376-$H1376)/9</f>
        <v>98266.666666666672</v>
      </c>
      <c r="W1376" s="24">
        <f>MAX(0,U1376*(1+inputs!$B$33)-MAX(0,inputs!$B$31*(V1376-inputs!$B$30)))</f>
        <v>26416.842955279921</v>
      </c>
      <c r="X1376" s="19">
        <f>$H1376+(INT(COLUMN(X$1)/2) - 5) * ($A1376-$H1376)/9</f>
        <v>111311.11111111111</v>
      </c>
      <c r="Y1376" s="24">
        <f>MAX(0,W1376*(1+inputs!$B$33)-MAX(0,inputs!$B$31*(X1376-inputs!$B$30)))</f>
        <v>18611.655599609119</v>
      </c>
      <c r="Z1376" s="19">
        <f>IF(inputs!$B$27="YES",MAX(0,inputs!$B$31*(X1376-inputs!$B$30)),0)</f>
        <v>0</v>
      </c>
      <c r="AA1376" s="3">
        <f t="shared" si="89"/>
        <v>56794.25</v>
      </c>
      <c r="AB1376" s="1">
        <f t="shared" si="90"/>
        <v>0.42</v>
      </c>
      <c r="AC1376" s="8">
        <f t="shared" si="87"/>
        <v>80605.75</v>
      </c>
    </row>
    <row r="1377" spans="1:29" x14ac:dyDescent="0.2">
      <c r="A1377" s="11">
        <f t="shared" si="88"/>
        <v>137500</v>
      </c>
      <c r="B1377" s="15">
        <f>inputs!$C$3-MAX(0,MIN((calculations!A1377-inputs!$B$8)*0.5,inputs!$C$3))+IF(AND(inputs!$B$23="YES",A1377&lt;=inputs!$B$25),inputs!$B$24,0)</f>
        <v>0</v>
      </c>
      <c r="C1377" s="15">
        <f>MAX(0,MIN(A1377-B1377,inputs!$C$4)*inputs!$B$3)</f>
        <v>7540</v>
      </c>
      <c r="D1377" s="16">
        <f>MAX(0,(MIN(A1377,inputs!$C$5)-(inputs!$C$4+B1377))*inputs!$B$4)</f>
        <v>39920</v>
      </c>
      <c r="E1377" s="16">
        <f>MAX(0, (calculations!A1377-inputs!$C$5)*inputs!$B$5)</f>
        <v>0</v>
      </c>
      <c r="F1377" s="19">
        <f>MAX(0,inputs!$B$13*(MIN(calculations!A1377,inputs!$C$14)-inputs!$C$13))+MAX(0,inputs!$B$14*(calculations!A1377-inputs!$C$14))</f>
        <v>6739.85</v>
      </c>
      <c r="G1377" s="22">
        <f>MAX(MIN((calculations!A1377-inputs!$B$21)/10000,100%),0) * inputs!$B$18</f>
        <v>2636.4</v>
      </c>
      <c r="H1377" s="24">
        <f>MIN(inputs!$B$32,A1377)</f>
        <v>20000</v>
      </c>
      <c r="I1377" s="24">
        <f>inputs!$B$29*(1+inputs!$B$33)-MAX(0,inputs!$B$31*(H1377-inputs!$B$30))</f>
        <v>46486.999999999993</v>
      </c>
      <c r="J1377" s="19">
        <f>$H1377+(INT(COLUMN(J$1)/2) - 5) * ($A1377-$H1377)/9</f>
        <v>20000</v>
      </c>
      <c r="K1377" s="24">
        <f>MAX(0,I1377*(1+inputs!$B$33)-MAX(0,inputs!$B$31*(J1377-inputs!$B$30)))</f>
        <v>47184.304999999986</v>
      </c>
      <c r="L1377" s="19">
        <f>$H1377+(INT(COLUMN(L$1)/2) - 5) * ($A1377-$H1377)/9</f>
        <v>33055.555555555555</v>
      </c>
      <c r="M1377" s="24">
        <f>MAX(0,K1377*(1+inputs!$B$33)-MAX(0,inputs!$B$31*(L1377-inputs!$B$30)))</f>
        <v>46733.629574999977</v>
      </c>
      <c r="N1377" s="19">
        <f>$H1377+(INT(COLUMN(N$1)/2) - 5) * ($A1377-$H1377)/9</f>
        <v>46111.111111111109</v>
      </c>
      <c r="O1377" s="24">
        <f>MAX(0,M1377*(1+inputs!$B$33)-MAX(0,inputs!$B$31*(N1377-inputs!$B$30)))</f>
        <v>45101.19401862497</v>
      </c>
      <c r="P1377" s="19">
        <f>$H1377+(INT(COLUMN(P$1)/2) - 5) * ($A1377-$H1377)/9</f>
        <v>59166.666666666664</v>
      </c>
      <c r="Q1377" s="24">
        <f>MAX(0,O1377*(1+inputs!$B$33)-MAX(0,inputs!$B$31*(P1377-inputs!$B$30)))</f>
        <v>42269.271928904338</v>
      </c>
      <c r="R1377" s="19">
        <f>$H1377+(INT(COLUMN(R$1)/2) - 5) * ($A1377-$H1377)/9</f>
        <v>72222.222222222219</v>
      </c>
      <c r="S1377" s="24">
        <f>MAX(0,Q1377*(1+inputs!$B$33)-MAX(0,inputs!$B$31*(R1377-inputs!$B$30)))</f>
        <v>38219.871007837894</v>
      </c>
      <c r="T1377" s="19">
        <f>$H1377+(INT(COLUMN(T$1)/2) - 5) * ($A1377-$H1377)/9</f>
        <v>85277.777777777781</v>
      </c>
      <c r="U1377" s="24">
        <f>MAX(0,S1377*(1+inputs!$B$33)-MAX(0,inputs!$B$31*(T1377-inputs!$B$30)))</f>
        <v>32934.729072955459</v>
      </c>
      <c r="V1377" s="19">
        <f>$H1377+(INT(COLUMN(V$1)/2) - 5) * ($A1377-$H1377)/9</f>
        <v>98333.333333333328</v>
      </c>
      <c r="W1377" s="24">
        <f>MAX(0,U1377*(1+inputs!$B$33)-MAX(0,inputs!$B$31*(V1377-inputs!$B$30)))</f>
        <v>26395.310009049786</v>
      </c>
      <c r="X1377" s="19">
        <f>$H1377+(INT(COLUMN(X$1)/2) - 5) * ($A1377-$H1377)/9</f>
        <v>111388.88888888889</v>
      </c>
      <c r="Y1377" s="24">
        <f>MAX(0,W1377*(1+inputs!$B$33)-MAX(0,inputs!$B$31*(X1377-inputs!$B$30)))</f>
        <v>18582.799659185534</v>
      </c>
      <c r="Z1377" s="19">
        <f>IF(inputs!$B$27="YES",MAX(0,inputs!$B$31*(X1377-inputs!$B$30)),0)</f>
        <v>0</v>
      </c>
      <c r="AA1377" s="3">
        <f t="shared" si="89"/>
        <v>56836.25</v>
      </c>
      <c r="AB1377" s="1">
        <f t="shared" si="90"/>
        <v>0.42</v>
      </c>
      <c r="AC1377" s="8">
        <f t="shared" si="87"/>
        <v>80663.75</v>
      </c>
    </row>
    <row r="1378" spans="1:29" x14ac:dyDescent="0.2">
      <c r="A1378" s="11">
        <f t="shared" si="88"/>
        <v>137600</v>
      </c>
      <c r="B1378" s="15">
        <f>inputs!$C$3-MAX(0,MIN((calculations!A1378-inputs!$B$8)*0.5,inputs!$C$3))+IF(AND(inputs!$B$23="YES",A1378&lt;=inputs!$B$25),inputs!$B$24,0)</f>
        <v>0</v>
      </c>
      <c r="C1378" s="15">
        <f>MAX(0,MIN(A1378-B1378,inputs!$C$4)*inputs!$B$3)</f>
        <v>7540</v>
      </c>
      <c r="D1378" s="16">
        <f>MAX(0,(MIN(A1378,inputs!$C$5)-(inputs!$C$4+B1378))*inputs!$B$4)</f>
        <v>39960</v>
      </c>
      <c r="E1378" s="16">
        <f>MAX(0, (calculations!A1378-inputs!$C$5)*inputs!$B$5)</f>
        <v>0</v>
      </c>
      <c r="F1378" s="19">
        <f>MAX(0,inputs!$B$13*(MIN(calculations!A1378,inputs!$C$14)-inputs!$C$13))+MAX(0,inputs!$B$14*(calculations!A1378-inputs!$C$14))</f>
        <v>6741.85</v>
      </c>
      <c r="G1378" s="22">
        <f>MAX(MIN((calculations!A1378-inputs!$B$21)/10000,100%),0) * inputs!$B$18</f>
        <v>2636.4</v>
      </c>
      <c r="H1378" s="24">
        <f>MIN(inputs!$B$32,A1378)</f>
        <v>20000</v>
      </c>
      <c r="I1378" s="24">
        <f>inputs!$B$29*(1+inputs!$B$33)-MAX(0,inputs!$B$31*(H1378-inputs!$B$30))</f>
        <v>46486.999999999993</v>
      </c>
      <c r="J1378" s="19">
        <f>$H1378+(INT(COLUMN(J$1)/2) - 5) * ($A1378-$H1378)/9</f>
        <v>20000</v>
      </c>
      <c r="K1378" s="24">
        <f>MAX(0,I1378*(1+inputs!$B$33)-MAX(0,inputs!$B$31*(J1378-inputs!$B$30)))</f>
        <v>47184.304999999986</v>
      </c>
      <c r="L1378" s="19">
        <f>$H1378+(INT(COLUMN(L$1)/2) - 5) * ($A1378-$H1378)/9</f>
        <v>33066.666666666664</v>
      </c>
      <c r="M1378" s="24">
        <f>MAX(0,K1378*(1+inputs!$B$33)-MAX(0,inputs!$B$31*(L1378-inputs!$B$30)))</f>
        <v>46732.629574999977</v>
      </c>
      <c r="N1378" s="19">
        <f>$H1378+(INT(COLUMN(N$1)/2) - 5) * ($A1378-$H1378)/9</f>
        <v>46133.333333333328</v>
      </c>
      <c r="O1378" s="24">
        <f>MAX(0,M1378*(1+inputs!$B$33)-MAX(0,inputs!$B$31*(N1378-inputs!$B$30)))</f>
        <v>45098.179018624971</v>
      </c>
      <c r="P1378" s="19">
        <f>$H1378+(INT(COLUMN(P$1)/2) - 5) * ($A1378-$H1378)/9</f>
        <v>59200</v>
      </c>
      <c r="Q1378" s="24">
        <f>MAX(0,O1378*(1+inputs!$B$33)-MAX(0,inputs!$B$31*(P1378-inputs!$B$30)))</f>
        <v>42263.211703904337</v>
      </c>
      <c r="R1378" s="19">
        <f>$H1378+(INT(COLUMN(R$1)/2) - 5) * ($A1378-$H1378)/9</f>
        <v>72266.666666666657</v>
      </c>
      <c r="S1378" s="24">
        <f>MAX(0,Q1378*(1+inputs!$B$33)-MAX(0,inputs!$B$31*(R1378-inputs!$B$30)))</f>
        <v>38209.719879462893</v>
      </c>
      <c r="T1378" s="19">
        <f>$H1378+(INT(COLUMN(T$1)/2) - 5) * ($A1378-$H1378)/9</f>
        <v>85333.333333333343</v>
      </c>
      <c r="U1378" s="24">
        <f>MAX(0,S1378*(1+inputs!$B$33)-MAX(0,inputs!$B$31*(T1378-inputs!$B$30)))</f>
        <v>32919.425677654828</v>
      </c>
      <c r="V1378" s="19">
        <f>$H1378+(INT(COLUMN(V$1)/2) - 5) * ($A1378-$H1378)/9</f>
        <v>98400</v>
      </c>
      <c r="W1378" s="24">
        <f>MAX(0,U1378*(1+inputs!$B$33)-MAX(0,inputs!$B$31*(V1378-inputs!$B$30)))</f>
        <v>26373.777062819649</v>
      </c>
      <c r="X1378" s="19">
        <f>$H1378+(INT(COLUMN(X$1)/2) - 5) * ($A1378-$H1378)/9</f>
        <v>111466.66666666667</v>
      </c>
      <c r="Y1378" s="24">
        <f>MAX(0,W1378*(1+inputs!$B$33)-MAX(0,inputs!$B$31*(X1378-inputs!$B$30)))</f>
        <v>18553.943718761941</v>
      </c>
      <c r="Z1378" s="19">
        <f>IF(inputs!$B$27="YES",MAX(0,inputs!$B$31*(X1378-inputs!$B$30)),0)</f>
        <v>0</v>
      </c>
      <c r="AA1378" s="3">
        <f t="shared" si="89"/>
        <v>56878.25</v>
      </c>
      <c r="AB1378" s="1">
        <f t="shared" si="90"/>
        <v>0.42</v>
      </c>
      <c r="AC1378" s="8">
        <f t="shared" si="87"/>
        <v>80721.75</v>
      </c>
    </row>
    <row r="1379" spans="1:29" x14ac:dyDescent="0.2">
      <c r="A1379" s="11">
        <f t="shared" si="88"/>
        <v>137700</v>
      </c>
      <c r="B1379" s="15">
        <f>inputs!$C$3-MAX(0,MIN((calculations!A1379-inputs!$B$8)*0.5,inputs!$C$3))+IF(AND(inputs!$B$23="YES",A1379&lt;=inputs!$B$25),inputs!$B$24,0)</f>
        <v>0</v>
      </c>
      <c r="C1379" s="15">
        <f>MAX(0,MIN(A1379-B1379,inputs!$C$4)*inputs!$B$3)</f>
        <v>7540</v>
      </c>
      <c r="D1379" s="16">
        <f>MAX(0,(MIN(A1379,inputs!$C$5)-(inputs!$C$4+B1379))*inputs!$B$4)</f>
        <v>40000</v>
      </c>
      <c r="E1379" s="16">
        <f>MAX(0, (calculations!A1379-inputs!$C$5)*inputs!$B$5)</f>
        <v>0</v>
      </c>
      <c r="F1379" s="19">
        <f>MAX(0,inputs!$B$13*(MIN(calculations!A1379,inputs!$C$14)-inputs!$C$13))+MAX(0,inputs!$B$14*(calculations!A1379-inputs!$C$14))</f>
        <v>6743.85</v>
      </c>
      <c r="G1379" s="22">
        <f>MAX(MIN((calculations!A1379-inputs!$B$21)/10000,100%),0) * inputs!$B$18</f>
        <v>2636.4</v>
      </c>
      <c r="H1379" s="24">
        <f>MIN(inputs!$B$32,A1379)</f>
        <v>20000</v>
      </c>
      <c r="I1379" s="24">
        <f>inputs!$B$29*(1+inputs!$B$33)-MAX(0,inputs!$B$31*(H1379-inputs!$B$30))</f>
        <v>46486.999999999993</v>
      </c>
      <c r="J1379" s="19">
        <f>$H1379+(INT(COLUMN(J$1)/2) - 5) * ($A1379-$H1379)/9</f>
        <v>20000</v>
      </c>
      <c r="K1379" s="24">
        <f>MAX(0,I1379*(1+inputs!$B$33)-MAX(0,inputs!$B$31*(J1379-inputs!$B$30)))</f>
        <v>47184.304999999986</v>
      </c>
      <c r="L1379" s="19">
        <f>$H1379+(INT(COLUMN(L$1)/2) - 5) * ($A1379-$H1379)/9</f>
        <v>33077.777777777781</v>
      </c>
      <c r="M1379" s="24">
        <f>MAX(0,K1379*(1+inputs!$B$33)-MAX(0,inputs!$B$31*(L1379-inputs!$B$30)))</f>
        <v>46731.629574999977</v>
      </c>
      <c r="N1379" s="19">
        <f>$H1379+(INT(COLUMN(N$1)/2) - 5) * ($A1379-$H1379)/9</f>
        <v>46155.555555555555</v>
      </c>
      <c r="O1379" s="24">
        <f>MAX(0,M1379*(1+inputs!$B$33)-MAX(0,inputs!$B$31*(N1379-inputs!$B$30)))</f>
        <v>45095.164018624972</v>
      </c>
      <c r="P1379" s="19">
        <f>$H1379+(INT(COLUMN(P$1)/2) - 5) * ($A1379-$H1379)/9</f>
        <v>59233.333333333336</v>
      </c>
      <c r="Q1379" s="24">
        <f>MAX(0,O1379*(1+inputs!$B$33)-MAX(0,inputs!$B$31*(P1379-inputs!$B$30)))</f>
        <v>42257.151478904336</v>
      </c>
      <c r="R1379" s="19">
        <f>$H1379+(INT(COLUMN(R$1)/2) - 5) * ($A1379-$H1379)/9</f>
        <v>72311.111111111109</v>
      </c>
      <c r="S1379" s="24">
        <f>MAX(0,Q1379*(1+inputs!$B$33)-MAX(0,inputs!$B$31*(R1379-inputs!$B$30)))</f>
        <v>38199.568751087892</v>
      </c>
      <c r="T1379" s="19">
        <f>$H1379+(INT(COLUMN(T$1)/2) - 5) * ($A1379-$H1379)/9</f>
        <v>85388.888888888891</v>
      </c>
      <c r="U1379" s="24">
        <f>MAX(0,S1379*(1+inputs!$B$33)-MAX(0,inputs!$B$31*(T1379-inputs!$B$30)))</f>
        <v>32904.122282354205</v>
      </c>
      <c r="V1379" s="19">
        <f>$H1379+(INT(COLUMN(V$1)/2) - 5) * ($A1379-$H1379)/9</f>
        <v>98466.666666666672</v>
      </c>
      <c r="W1379" s="24">
        <f>MAX(0,U1379*(1+inputs!$B$33)-MAX(0,inputs!$B$31*(V1379-inputs!$B$30)))</f>
        <v>26352.244116589514</v>
      </c>
      <c r="X1379" s="19">
        <f>$H1379+(INT(COLUMN(X$1)/2) - 5) * ($A1379-$H1379)/9</f>
        <v>111544.44444444444</v>
      </c>
      <c r="Y1379" s="24">
        <f>MAX(0,W1379*(1+inputs!$B$33)-MAX(0,inputs!$B$31*(X1379-inputs!$B$30)))</f>
        <v>18525.087778338355</v>
      </c>
      <c r="Z1379" s="19">
        <f>IF(inputs!$B$27="YES",MAX(0,inputs!$B$31*(X1379-inputs!$B$30)),0)</f>
        <v>0</v>
      </c>
      <c r="AA1379" s="3">
        <f t="shared" si="89"/>
        <v>56920.25</v>
      </c>
      <c r="AB1379" s="1">
        <f t="shared" si="90"/>
        <v>0.42</v>
      </c>
      <c r="AC1379" s="8">
        <f t="shared" si="87"/>
        <v>80779.75</v>
      </c>
    </row>
    <row r="1380" spans="1:29" x14ac:dyDescent="0.2">
      <c r="A1380" s="11">
        <f t="shared" si="88"/>
        <v>137800</v>
      </c>
      <c r="B1380" s="15">
        <f>inputs!$C$3-MAX(0,MIN((calculations!A1380-inputs!$B$8)*0.5,inputs!$C$3))+IF(AND(inputs!$B$23="YES",A1380&lt;=inputs!$B$25),inputs!$B$24,0)</f>
        <v>0</v>
      </c>
      <c r="C1380" s="15">
        <f>MAX(0,MIN(A1380-B1380,inputs!$C$4)*inputs!$B$3)</f>
        <v>7540</v>
      </c>
      <c r="D1380" s="16">
        <f>MAX(0,(MIN(A1380,inputs!$C$5)-(inputs!$C$4+B1380))*inputs!$B$4)</f>
        <v>40040</v>
      </c>
      <c r="E1380" s="16">
        <f>MAX(0, (calculations!A1380-inputs!$C$5)*inputs!$B$5)</f>
        <v>0</v>
      </c>
      <c r="F1380" s="19">
        <f>MAX(0,inputs!$B$13*(MIN(calculations!A1380,inputs!$C$14)-inputs!$C$13))+MAX(0,inputs!$B$14*(calculations!A1380-inputs!$C$14))</f>
        <v>6745.85</v>
      </c>
      <c r="G1380" s="22">
        <f>MAX(MIN((calculations!A1380-inputs!$B$21)/10000,100%),0) * inputs!$B$18</f>
        <v>2636.4</v>
      </c>
      <c r="H1380" s="24">
        <f>MIN(inputs!$B$32,A1380)</f>
        <v>20000</v>
      </c>
      <c r="I1380" s="24">
        <f>inputs!$B$29*(1+inputs!$B$33)-MAX(0,inputs!$B$31*(H1380-inputs!$B$30))</f>
        <v>46486.999999999993</v>
      </c>
      <c r="J1380" s="19">
        <f>$H1380+(INT(COLUMN(J$1)/2) - 5) * ($A1380-$H1380)/9</f>
        <v>20000</v>
      </c>
      <c r="K1380" s="24">
        <f>MAX(0,I1380*(1+inputs!$B$33)-MAX(0,inputs!$B$31*(J1380-inputs!$B$30)))</f>
        <v>47184.304999999986</v>
      </c>
      <c r="L1380" s="19">
        <f>$H1380+(INT(COLUMN(L$1)/2) - 5) * ($A1380-$H1380)/9</f>
        <v>33088.888888888891</v>
      </c>
      <c r="M1380" s="24">
        <f>MAX(0,K1380*(1+inputs!$B$33)-MAX(0,inputs!$B$31*(L1380-inputs!$B$30)))</f>
        <v>46730.629574999977</v>
      </c>
      <c r="N1380" s="19">
        <f>$H1380+(INT(COLUMN(N$1)/2) - 5) * ($A1380-$H1380)/9</f>
        <v>46177.777777777781</v>
      </c>
      <c r="O1380" s="24">
        <f>MAX(0,M1380*(1+inputs!$B$33)-MAX(0,inputs!$B$31*(N1380-inputs!$B$30)))</f>
        <v>45092.149018624972</v>
      </c>
      <c r="P1380" s="19">
        <f>$H1380+(INT(COLUMN(P$1)/2) - 5) * ($A1380-$H1380)/9</f>
        <v>59266.666666666664</v>
      </c>
      <c r="Q1380" s="24">
        <f>MAX(0,O1380*(1+inputs!$B$33)-MAX(0,inputs!$B$31*(P1380-inputs!$B$30)))</f>
        <v>42251.091253904342</v>
      </c>
      <c r="R1380" s="19">
        <f>$H1380+(INT(COLUMN(R$1)/2) - 5) * ($A1380-$H1380)/9</f>
        <v>72355.555555555562</v>
      </c>
      <c r="S1380" s="24">
        <f>MAX(0,Q1380*(1+inputs!$B$33)-MAX(0,inputs!$B$31*(R1380-inputs!$B$30)))</f>
        <v>38189.417622712899</v>
      </c>
      <c r="T1380" s="19">
        <f>$H1380+(INT(COLUMN(T$1)/2) - 5) * ($A1380-$H1380)/9</f>
        <v>85444.444444444438</v>
      </c>
      <c r="U1380" s="24">
        <f>MAX(0,S1380*(1+inputs!$B$33)-MAX(0,inputs!$B$31*(T1380-inputs!$B$30)))</f>
        <v>32888.818887053589</v>
      </c>
      <c r="V1380" s="19">
        <f>$H1380+(INT(COLUMN(V$1)/2) - 5) * ($A1380-$H1380)/9</f>
        <v>98533.333333333328</v>
      </c>
      <c r="W1380" s="24">
        <f>MAX(0,U1380*(1+inputs!$B$33)-MAX(0,inputs!$B$31*(V1380-inputs!$B$30)))</f>
        <v>26330.711170359387</v>
      </c>
      <c r="X1380" s="19">
        <f>$H1380+(INT(COLUMN(X$1)/2) - 5) * ($A1380-$H1380)/9</f>
        <v>111622.22222222222</v>
      </c>
      <c r="Y1380" s="24">
        <f>MAX(0,W1380*(1+inputs!$B$33)-MAX(0,inputs!$B$31*(X1380-inputs!$B$30)))</f>
        <v>18496.231837914776</v>
      </c>
      <c r="Z1380" s="19">
        <f>IF(inputs!$B$27="YES",MAX(0,inputs!$B$31*(X1380-inputs!$B$30)),0)</f>
        <v>0</v>
      </c>
      <c r="AA1380" s="3">
        <f t="shared" si="89"/>
        <v>56962.25</v>
      </c>
      <c r="AB1380" s="1">
        <f t="shared" si="90"/>
        <v>0.42</v>
      </c>
      <c r="AC1380" s="8">
        <f t="shared" si="87"/>
        <v>80837.75</v>
      </c>
    </row>
    <row r="1381" spans="1:29" x14ac:dyDescent="0.2">
      <c r="A1381" s="11">
        <f t="shared" si="88"/>
        <v>137900</v>
      </c>
      <c r="B1381" s="15">
        <f>inputs!$C$3-MAX(0,MIN((calculations!A1381-inputs!$B$8)*0.5,inputs!$C$3))+IF(AND(inputs!$B$23="YES",A1381&lt;=inputs!$B$25),inputs!$B$24,0)</f>
        <v>0</v>
      </c>
      <c r="C1381" s="15">
        <f>MAX(0,MIN(A1381-B1381,inputs!$C$4)*inputs!$B$3)</f>
        <v>7540</v>
      </c>
      <c r="D1381" s="16">
        <f>MAX(0,(MIN(A1381,inputs!$C$5)-(inputs!$C$4+B1381))*inputs!$B$4)</f>
        <v>40080</v>
      </c>
      <c r="E1381" s="16">
        <f>MAX(0, (calculations!A1381-inputs!$C$5)*inputs!$B$5)</f>
        <v>0</v>
      </c>
      <c r="F1381" s="19">
        <f>MAX(0,inputs!$B$13*(MIN(calculations!A1381,inputs!$C$14)-inputs!$C$13))+MAX(0,inputs!$B$14*(calculations!A1381-inputs!$C$14))</f>
        <v>6747.85</v>
      </c>
      <c r="G1381" s="22">
        <f>MAX(MIN((calculations!A1381-inputs!$B$21)/10000,100%),0) * inputs!$B$18</f>
        <v>2636.4</v>
      </c>
      <c r="H1381" s="24">
        <f>MIN(inputs!$B$32,A1381)</f>
        <v>20000</v>
      </c>
      <c r="I1381" s="24">
        <f>inputs!$B$29*(1+inputs!$B$33)-MAX(0,inputs!$B$31*(H1381-inputs!$B$30))</f>
        <v>46486.999999999993</v>
      </c>
      <c r="J1381" s="19">
        <f>$H1381+(INT(COLUMN(J$1)/2) - 5) * ($A1381-$H1381)/9</f>
        <v>20000</v>
      </c>
      <c r="K1381" s="24">
        <f>MAX(0,I1381*(1+inputs!$B$33)-MAX(0,inputs!$B$31*(J1381-inputs!$B$30)))</f>
        <v>47184.304999999986</v>
      </c>
      <c r="L1381" s="19">
        <f>$H1381+(INT(COLUMN(L$1)/2) - 5) * ($A1381-$H1381)/9</f>
        <v>33100</v>
      </c>
      <c r="M1381" s="24">
        <f>MAX(0,K1381*(1+inputs!$B$33)-MAX(0,inputs!$B$31*(L1381-inputs!$B$30)))</f>
        <v>46729.629574999977</v>
      </c>
      <c r="N1381" s="19">
        <f>$H1381+(INT(COLUMN(N$1)/2) - 5) * ($A1381-$H1381)/9</f>
        <v>46200</v>
      </c>
      <c r="O1381" s="24">
        <f>MAX(0,M1381*(1+inputs!$B$33)-MAX(0,inputs!$B$31*(N1381-inputs!$B$30)))</f>
        <v>45089.134018624973</v>
      </c>
      <c r="P1381" s="19">
        <f>$H1381+(INT(COLUMN(P$1)/2) - 5) * ($A1381-$H1381)/9</f>
        <v>59300</v>
      </c>
      <c r="Q1381" s="24">
        <f>MAX(0,O1381*(1+inputs!$B$33)-MAX(0,inputs!$B$31*(P1381-inputs!$B$30)))</f>
        <v>42245.031028904341</v>
      </c>
      <c r="R1381" s="19">
        <f>$H1381+(INT(COLUMN(R$1)/2) - 5) * ($A1381-$H1381)/9</f>
        <v>72400</v>
      </c>
      <c r="S1381" s="24">
        <f>MAX(0,Q1381*(1+inputs!$B$33)-MAX(0,inputs!$B$31*(R1381-inputs!$B$30)))</f>
        <v>38179.266494337899</v>
      </c>
      <c r="T1381" s="19">
        <f>$H1381+(INT(COLUMN(T$1)/2) - 5) * ($A1381-$H1381)/9</f>
        <v>85500</v>
      </c>
      <c r="U1381" s="24">
        <f>MAX(0,S1381*(1+inputs!$B$33)-MAX(0,inputs!$B$31*(T1381-inputs!$B$30)))</f>
        <v>32873.515491752958</v>
      </c>
      <c r="V1381" s="19">
        <f>$H1381+(INT(COLUMN(V$1)/2) - 5) * ($A1381-$H1381)/9</f>
        <v>98600</v>
      </c>
      <c r="W1381" s="24">
        <f>MAX(0,U1381*(1+inputs!$B$33)-MAX(0,inputs!$B$31*(V1381-inputs!$B$30)))</f>
        <v>26309.178224129249</v>
      </c>
      <c r="X1381" s="19">
        <f>$H1381+(INT(COLUMN(X$1)/2) - 5) * ($A1381-$H1381)/9</f>
        <v>111700</v>
      </c>
      <c r="Y1381" s="24">
        <f>MAX(0,W1381*(1+inputs!$B$33)-MAX(0,inputs!$B$31*(X1381-inputs!$B$30)))</f>
        <v>18467.375897491183</v>
      </c>
      <c r="Z1381" s="19">
        <f>IF(inputs!$B$27="YES",MAX(0,inputs!$B$31*(X1381-inputs!$B$30)),0)</f>
        <v>0</v>
      </c>
      <c r="AA1381" s="3">
        <f t="shared" si="89"/>
        <v>57004.25</v>
      </c>
      <c r="AB1381" s="1">
        <f t="shared" si="90"/>
        <v>0.42</v>
      </c>
      <c r="AC1381" s="8">
        <f t="shared" si="87"/>
        <v>80895.75</v>
      </c>
    </row>
    <row r="1382" spans="1:29" x14ac:dyDescent="0.2">
      <c r="A1382" s="11">
        <f t="shared" si="88"/>
        <v>138000</v>
      </c>
      <c r="B1382" s="15">
        <f>inputs!$C$3-MAX(0,MIN((calculations!A1382-inputs!$B$8)*0.5,inputs!$C$3))+IF(AND(inputs!$B$23="YES",A1382&lt;=inputs!$B$25),inputs!$B$24,0)</f>
        <v>0</v>
      </c>
      <c r="C1382" s="15">
        <f>MAX(0,MIN(A1382-B1382,inputs!$C$4)*inputs!$B$3)</f>
        <v>7540</v>
      </c>
      <c r="D1382" s="16">
        <f>MAX(0,(MIN(A1382,inputs!$C$5)-(inputs!$C$4+B1382))*inputs!$B$4)</f>
        <v>40120</v>
      </c>
      <c r="E1382" s="16">
        <f>MAX(0, (calculations!A1382-inputs!$C$5)*inputs!$B$5)</f>
        <v>0</v>
      </c>
      <c r="F1382" s="19">
        <f>MAX(0,inputs!$B$13*(MIN(calculations!A1382,inputs!$C$14)-inputs!$C$13))+MAX(0,inputs!$B$14*(calculations!A1382-inputs!$C$14))</f>
        <v>6749.85</v>
      </c>
      <c r="G1382" s="22">
        <f>MAX(MIN((calculations!A1382-inputs!$B$21)/10000,100%),0) * inputs!$B$18</f>
        <v>2636.4</v>
      </c>
      <c r="H1382" s="24">
        <f>MIN(inputs!$B$32,A1382)</f>
        <v>20000</v>
      </c>
      <c r="I1382" s="24">
        <f>inputs!$B$29*(1+inputs!$B$33)-MAX(0,inputs!$B$31*(H1382-inputs!$B$30))</f>
        <v>46486.999999999993</v>
      </c>
      <c r="J1382" s="19">
        <f>$H1382+(INT(COLUMN(J$1)/2) - 5) * ($A1382-$H1382)/9</f>
        <v>20000</v>
      </c>
      <c r="K1382" s="24">
        <f>MAX(0,I1382*(1+inputs!$B$33)-MAX(0,inputs!$B$31*(J1382-inputs!$B$30)))</f>
        <v>47184.304999999986</v>
      </c>
      <c r="L1382" s="19">
        <f>$H1382+(INT(COLUMN(L$1)/2) - 5) * ($A1382-$H1382)/9</f>
        <v>33111.111111111109</v>
      </c>
      <c r="M1382" s="24">
        <f>MAX(0,K1382*(1+inputs!$B$33)-MAX(0,inputs!$B$31*(L1382-inputs!$B$30)))</f>
        <v>46728.629574999977</v>
      </c>
      <c r="N1382" s="19">
        <f>$H1382+(INT(COLUMN(N$1)/2) - 5) * ($A1382-$H1382)/9</f>
        <v>46222.222222222219</v>
      </c>
      <c r="O1382" s="24">
        <f>MAX(0,M1382*(1+inputs!$B$33)-MAX(0,inputs!$B$31*(N1382-inputs!$B$30)))</f>
        <v>45086.119018624973</v>
      </c>
      <c r="P1382" s="19">
        <f>$H1382+(INT(COLUMN(P$1)/2) - 5) * ($A1382-$H1382)/9</f>
        <v>59333.333333333336</v>
      </c>
      <c r="Q1382" s="24">
        <f>MAX(0,O1382*(1+inputs!$B$33)-MAX(0,inputs!$B$31*(P1382-inputs!$B$30)))</f>
        <v>42238.97080390434</v>
      </c>
      <c r="R1382" s="19">
        <f>$H1382+(INT(COLUMN(R$1)/2) - 5) * ($A1382-$H1382)/9</f>
        <v>72444.444444444438</v>
      </c>
      <c r="S1382" s="24">
        <f>MAX(0,Q1382*(1+inputs!$B$33)-MAX(0,inputs!$B$31*(R1382-inputs!$B$30)))</f>
        <v>38169.115365962898</v>
      </c>
      <c r="T1382" s="19">
        <f>$H1382+(INT(COLUMN(T$1)/2) - 5) * ($A1382-$H1382)/9</f>
        <v>85555.555555555562</v>
      </c>
      <c r="U1382" s="24">
        <f>MAX(0,S1382*(1+inputs!$B$33)-MAX(0,inputs!$B$31*(T1382-inputs!$B$30)))</f>
        <v>32858.212096452335</v>
      </c>
      <c r="V1382" s="19">
        <f>$H1382+(INT(COLUMN(V$1)/2) - 5) * ($A1382-$H1382)/9</f>
        <v>98666.666666666672</v>
      </c>
      <c r="W1382" s="24">
        <f>MAX(0,U1382*(1+inputs!$B$33)-MAX(0,inputs!$B$31*(V1382-inputs!$B$30)))</f>
        <v>26287.645277899115</v>
      </c>
      <c r="X1382" s="19">
        <f>$H1382+(INT(COLUMN(X$1)/2) - 5) * ($A1382-$H1382)/9</f>
        <v>111777.77777777778</v>
      </c>
      <c r="Y1382" s="24">
        <f>MAX(0,W1382*(1+inputs!$B$33)-MAX(0,inputs!$B$31*(X1382-inputs!$B$30)))</f>
        <v>18438.519957067598</v>
      </c>
      <c r="Z1382" s="19">
        <f>IF(inputs!$B$27="YES",MAX(0,inputs!$B$31*(X1382-inputs!$B$30)),0)</f>
        <v>0</v>
      </c>
      <c r="AA1382" s="3">
        <f t="shared" si="89"/>
        <v>57046.25</v>
      </c>
      <c r="AB1382" s="1">
        <f t="shared" si="90"/>
        <v>0.42</v>
      </c>
      <c r="AC1382" s="8">
        <f t="shared" si="87"/>
        <v>80953.75</v>
      </c>
    </row>
    <row r="1383" spans="1:29" x14ac:dyDescent="0.2">
      <c r="A1383" s="11">
        <f t="shared" si="88"/>
        <v>138100</v>
      </c>
      <c r="B1383" s="15">
        <f>inputs!$C$3-MAX(0,MIN((calculations!A1383-inputs!$B$8)*0.5,inputs!$C$3))+IF(AND(inputs!$B$23="YES",A1383&lt;=inputs!$B$25),inputs!$B$24,0)</f>
        <v>0</v>
      </c>
      <c r="C1383" s="15">
        <f>MAX(0,MIN(A1383-B1383,inputs!$C$4)*inputs!$B$3)</f>
        <v>7540</v>
      </c>
      <c r="D1383" s="16">
        <f>MAX(0,(MIN(A1383,inputs!$C$5)-(inputs!$C$4+B1383))*inputs!$B$4)</f>
        <v>40160</v>
      </c>
      <c r="E1383" s="16">
        <f>MAX(0, (calculations!A1383-inputs!$C$5)*inputs!$B$5)</f>
        <v>0</v>
      </c>
      <c r="F1383" s="19">
        <f>MAX(0,inputs!$B$13*(MIN(calculations!A1383,inputs!$C$14)-inputs!$C$13))+MAX(0,inputs!$B$14*(calculations!A1383-inputs!$C$14))</f>
        <v>6751.85</v>
      </c>
      <c r="G1383" s="22">
        <f>MAX(MIN((calculations!A1383-inputs!$B$21)/10000,100%),0) * inputs!$B$18</f>
        <v>2636.4</v>
      </c>
      <c r="H1383" s="24">
        <f>MIN(inputs!$B$32,A1383)</f>
        <v>20000</v>
      </c>
      <c r="I1383" s="24">
        <f>inputs!$B$29*(1+inputs!$B$33)-MAX(0,inputs!$B$31*(H1383-inputs!$B$30))</f>
        <v>46486.999999999993</v>
      </c>
      <c r="J1383" s="19">
        <f>$H1383+(INT(COLUMN(J$1)/2) - 5) * ($A1383-$H1383)/9</f>
        <v>20000</v>
      </c>
      <c r="K1383" s="24">
        <f>MAX(0,I1383*(1+inputs!$B$33)-MAX(0,inputs!$B$31*(J1383-inputs!$B$30)))</f>
        <v>47184.304999999986</v>
      </c>
      <c r="L1383" s="19">
        <f>$H1383+(INT(COLUMN(L$1)/2) - 5) * ($A1383-$H1383)/9</f>
        <v>33122.222222222219</v>
      </c>
      <c r="M1383" s="24">
        <f>MAX(0,K1383*(1+inputs!$B$33)-MAX(0,inputs!$B$31*(L1383-inputs!$B$30)))</f>
        <v>46727.629574999977</v>
      </c>
      <c r="N1383" s="19">
        <f>$H1383+(INT(COLUMN(N$1)/2) - 5) * ($A1383-$H1383)/9</f>
        <v>46244.444444444445</v>
      </c>
      <c r="O1383" s="24">
        <f>MAX(0,M1383*(1+inputs!$B$33)-MAX(0,inputs!$B$31*(N1383-inputs!$B$30)))</f>
        <v>45083.104018624967</v>
      </c>
      <c r="P1383" s="19">
        <f>$H1383+(INT(COLUMN(P$1)/2) - 5) * ($A1383-$H1383)/9</f>
        <v>59366.666666666664</v>
      </c>
      <c r="Q1383" s="24">
        <f>MAX(0,O1383*(1+inputs!$B$33)-MAX(0,inputs!$B$31*(P1383-inputs!$B$30)))</f>
        <v>42232.910578904331</v>
      </c>
      <c r="R1383" s="19">
        <f>$H1383+(INT(COLUMN(R$1)/2) - 5) * ($A1383-$H1383)/9</f>
        <v>72488.888888888891</v>
      </c>
      <c r="S1383" s="24">
        <f>MAX(0,Q1383*(1+inputs!$B$33)-MAX(0,inputs!$B$31*(R1383-inputs!$B$30)))</f>
        <v>38158.96423758789</v>
      </c>
      <c r="T1383" s="19">
        <f>$H1383+(INT(COLUMN(T$1)/2) - 5) * ($A1383-$H1383)/9</f>
        <v>85611.111111111109</v>
      </c>
      <c r="U1383" s="24">
        <f>MAX(0,S1383*(1+inputs!$B$33)-MAX(0,inputs!$B$31*(T1383-inputs!$B$30)))</f>
        <v>32842.908701151704</v>
      </c>
      <c r="V1383" s="19">
        <f>$H1383+(INT(COLUMN(V$1)/2) - 5) * ($A1383-$H1383)/9</f>
        <v>98733.333333333328</v>
      </c>
      <c r="W1383" s="24">
        <f>MAX(0,U1383*(1+inputs!$B$33)-MAX(0,inputs!$B$31*(V1383-inputs!$B$30)))</f>
        <v>26266.112331668981</v>
      </c>
      <c r="X1383" s="19">
        <f>$H1383+(INT(COLUMN(X$1)/2) - 5) * ($A1383-$H1383)/9</f>
        <v>111855.55555555556</v>
      </c>
      <c r="Y1383" s="24">
        <f>MAX(0,W1383*(1+inputs!$B$33)-MAX(0,inputs!$B$31*(X1383-inputs!$B$30)))</f>
        <v>18409.664016644012</v>
      </c>
      <c r="Z1383" s="19">
        <f>IF(inputs!$B$27="YES",MAX(0,inputs!$B$31*(X1383-inputs!$B$30)),0)</f>
        <v>0</v>
      </c>
      <c r="AA1383" s="3">
        <f t="shared" si="89"/>
        <v>57088.25</v>
      </c>
      <c r="AB1383" s="1">
        <f t="shared" si="90"/>
        <v>0.42</v>
      </c>
      <c r="AC1383" s="8">
        <f t="shared" si="87"/>
        <v>81011.75</v>
      </c>
    </row>
    <row r="1384" spans="1:29" x14ac:dyDescent="0.2">
      <c r="A1384" s="11">
        <f t="shared" si="88"/>
        <v>138200</v>
      </c>
      <c r="B1384" s="15">
        <f>inputs!$C$3-MAX(0,MIN((calculations!A1384-inputs!$B$8)*0.5,inputs!$C$3))+IF(AND(inputs!$B$23="YES",A1384&lt;=inputs!$B$25),inputs!$B$24,0)</f>
        <v>0</v>
      </c>
      <c r="C1384" s="15">
        <f>MAX(0,MIN(A1384-B1384,inputs!$C$4)*inputs!$B$3)</f>
        <v>7540</v>
      </c>
      <c r="D1384" s="16">
        <f>MAX(0,(MIN(A1384,inputs!$C$5)-(inputs!$C$4+B1384))*inputs!$B$4)</f>
        <v>40200</v>
      </c>
      <c r="E1384" s="16">
        <f>MAX(0, (calculations!A1384-inputs!$C$5)*inputs!$B$5)</f>
        <v>0</v>
      </c>
      <c r="F1384" s="19">
        <f>MAX(0,inputs!$B$13*(MIN(calculations!A1384,inputs!$C$14)-inputs!$C$13))+MAX(0,inputs!$B$14*(calculations!A1384-inputs!$C$14))</f>
        <v>6753.85</v>
      </c>
      <c r="G1384" s="22">
        <f>MAX(MIN((calculations!A1384-inputs!$B$21)/10000,100%),0) * inputs!$B$18</f>
        <v>2636.4</v>
      </c>
      <c r="H1384" s="24">
        <f>MIN(inputs!$B$32,A1384)</f>
        <v>20000</v>
      </c>
      <c r="I1384" s="24">
        <f>inputs!$B$29*(1+inputs!$B$33)-MAX(0,inputs!$B$31*(H1384-inputs!$B$30))</f>
        <v>46486.999999999993</v>
      </c>
      <c r="J1384" s="19">
        <f>$H1384+(INT(COLUMN(J$1)/2) - 5) * ($A1384-$H1384)/9</f>
        <v>20000</v>
      </c>
      <c r="K1384" s="24">
        <f>MAX(0,I1384*(1+inputs!$B$33)-MAX(0,inputs!$B$31*(J1384-inputs!$B$30)))</f>
        <v>47184.304999999986</v>
      </c>
      <c r="L1384" s="19">
        <f>$H1384+(INT(COLUMN(L$1)/2) - 5) * ($A1384-$H1384)/9</f>
        <v>33133.333333333336</v>
      </c>
      <c r="M1384" s="24">
        <f>MAX(0,K1384*(1+inputs!$B$33)-MAX(0,inputs!$B$31*(L1384-inputs!$B$30)))</f>
        <v>46726.629574999977</v>
      </c>
      <c r="N1384" s="19">
        <f>$H1384+(INT(COLUMN(N$1)/2) - 5) * ($A1384-$H1384)/9</f>
        <v>46266.666666666672</v>
      </c>
      <c r="O1384" s="24">
        <f>MAX(0,M1384*(1+inputs!$B$33)-MAX(0,inputs!$B$31*(N1384-inputs!$B$30)))</f>
        <v>45080.089018624967</v>
      </c>
      <c r="P1384" s="19">
        <f>$H1384+(INT(COLUMN(P$1)/2) - 5) * ($A1384-$H1384)/9</f>
        <v>59400</v>
      </c>
      <c r="Q1384" s="24">
        <f>MAX(0,O1384*(1+inputs!$B$33)-MAX(0,inputs!$B$31*(P1384-inputs!$B$30)))</f>
        <v>42226.850353904338</v>
      </c>
      <c r="R1384" s="19">
        <f>$H1384+(INT(COLUMN(R$1)/2) - 5) * ($A1384-$H1384)/9</f>
        <v>72533.333333333343</v>
      </c>
      <c r="S1384" s="24">
        <f>MAX(0,Q1384*(1+inputs!$B$33)-MAX(0,inputs!$B$31*(R1384-inputs!$B$30)))</f>
        <v>38148.813109212897</v>
      </c>
      <c r="T1384" s="19">
        <f>$H1384+(INT(COLUMN(T$1)/2) - 5) * ($A1384-$H1384)/9</f>
        <v>85666.666666666672</v>
      </c>
      <c r="U1384" s="24">
        <f>MAX(0,S1384*(1+inputs!$B$33)-MAX(0,inputs!$B$31*(T1384-inputs!$B$30)))</f>
        <v>32827.605305851088</v>
      </c>
      <c r="V1384" s="19">
        <f>$H1384+(INT(COLUMN(V$1)/2) - 5) * ($A1384-$H1384)/9</f>
        <v>98800</v>
      </c>
      <c r="W1384" s="24">
        <f>MAX(0,U1384*(1+inputs!$B$33)-MAX(0,inputs!$B$31*(V1384-inputs!$B$30)))</f>
        <v>26244.57938543885</v>
      </c>
      <c r="X1384" s="19">
        <f>$H1384+(INT(COLUMN(X$1)/2) - 5) * ($A1384-$H1384)/9</f>
        <v>111933.33333333333</v>
      </c>
      <c r="Y1384" s="24">
        <f>MAX(0,W1384*(1+inputs!$B$33)-MAX(0,inputs!$B$31*(X1384-inputs!$B$30)))</f>
        <v>18380.808076220434</v>
      </c>
      <c r="Z1384" s="19">
        <f>IF(inputs!$B$27="YES",MAX(0,inputs!$B$31*(X1384-inputs!$B$30)),0)</f>
        <v>0</v>
      </c>
      <c r="AA1384" s="3">
        <f t="shared" si="89"/>
        <v>57130.25</v>
      </c>
      <c r="AB1384" s="1">
        <f t="shared" si="90"/>
        <v>0.42</v>
      </c>
      <c r="AC1384" s="8">
        <f t="shared" si="87"/>
        <v>81069.75</v>
      </c>
    </row>
    <row r="1385" spans="1:29" x14ac:dyDescent="0.2">
      <c r="A1385" s="11">
        <f t="shared" si="88"/>
        <v>138300</v>
      </c>
      <c r="B1385" s="15">
        <f>inputs!$C$3-MAX(0,MIN((calculations!A1385-inputs!$B$8)*0.5,inputs!$C$3))+IF(AND(inputs!$B$23="YES",A1385&lt;=inputs!$B$25),inputs!$B$24,0)</f>
        <v>0</v>
      </c>
      <c r="C1385" s="15">
        <f>MAX(0,MIN(A1385-B1385,inputs!$C$4)*inputs!$B$3)</f>
        <v>7540</v>
      </c>
      <c r="D1385" s="16">
        <f>MAX(0,(MIN(A1385,inputs!$C$5)-(inputs!$C$4+B1385))*inputs!$B$4)</f>
        <v>40240</v>
      </c>
      <c r="E1385" s="16">
        <f>MAX(0, (calculations!A1385-inputs!$C$5)*inputs!$B$5)</f>
        <v>0</v>
      </c>
      <c r="F1385" s="19">
        <f>MAX(0,inputs!$B$13*(MIN(calculations!A1385,inputs!$C$14)-inputs!$C$13))+MAX(0,inputs!$B$14*(calculations!A1385-inputs!$C$14))</f>
        <v>6755.85</v>
      </c>
      <c r="G1385" s="22">
        <f>MAX(MIN((calculations!A1385-inputs!$B$21)/10000,100%),0) * inputs!$B$18</f>
        <v>2636.4</v>
      </c>
      <c r="H1385" s="24">
        <f>MIN(inputs!$B$32,A1385)</f>
        <v>20000</v>
      </c>
      <c r="I1385" s="24">
        <f>inputs!$B$29*(1+inputs!$B$33)-MAX(0,inputs!$B$31*(H1385-inputs!$B$30))</f>
        <v>46486.999999999993</v>
      </c>
      <c r="J1385" s="19">
        <f>$H1385+(INT(COLUMN(J$1)/2) - 5) * ($A1385-$H1385)/9</f>
        <v>20000</v>
      </c>
      <c r="K1385" s="24">
        <f>MAX(0,I1385*(1+inputs!$B$33)-MAX(0,inputs!$B$31*(J1385-inputs!$B$30)))</f>
        <v>47184.304999999986</v>
      </c>
      <c r="L1385" s="19">
        <f>$H1385+(INT(COLUMN(L$1)/2) - 5) * ($A1385-$H1385)/9</f>
        <v>33144.444444444445</v>
      </c>
      <c r="M1385" s="24">
        <f>MAX(0,K1385*(1+inputs!$B$33)-MAX(0,inputs!$B$31*(L1385-inputs!$B$30)))</f>
        <v>46725.629574999977</v>
      </c>
      <c r="N1385" s="19">
        <f>$H1385+(INT(COLUMN(N$1)/2) - 5) * ($A1385-$H1385)/9</f>
        <v>46288.888888888891</v>
      </c>
      <c r="O1385" s="24">
        <f>MAX(0,M1385*(1+inputs!$B$33)-MAX(0,inputs!$B$31*(N1385-inputs!$B$30)))</f>
        <v>45077.074018624968</v>
      </c>
      <c r="P1385" s="19">
        <f>$H1385+(INT(COLUMN(P$1)/2) - 5) * ($A1385-$H1385)/9</f>
        <v>59433.333333333336</v>
      </c>
      <c r="Q1385" s="24">
        <f>MAX(0,O1385*(1+inputs!$B$33)-MAX(0,inputs!$B$31*(P1385-inputs!$B$30)))</f>
        <v>42220.790128904337</v>
      </c>
      <c r="R1385" s="19">
        <f>$H1385+(INT(COLUMN(R$1)/2) - 5) * ($A1385-$H1385)/9</f>
        <v>72577.777777777781</v>
      </c>
      <c r="S1385" s="24">
        <f>MAX(0,Q1385*(1+inputs!$B$33)-MAX(0,inputs!$B$31*(R1385-inputs!$B$30)))</f>
        <v>38138.661980837896</v>
      </c>
      <c r="T1385" s="19">
        <f>$H1385+(INT(COLUMN(T$1)/2) - 5) * ($A1385-$H1385)/9</f>
        <v>85722.222222222219</v>
      </c>
      <c r="U1385" s="24">
        <f>MAX(0,S1385*(1+inputs!$B$33)-MAX(0,inputs!$B$31*(T1385-inputs!$B$30)))</f>
        <v>32812.301910550457</v>
      </c>
      <c r="V1385" s="19">
        <f>$H1385+(INT(COLUMN(V$1)/2) - 5) * ($A1385-$H1385)/9</f>
        <v>98866.666666666672</v>
      </c>
      <c r="W1385" s="24">
        <f>MAX(0,U1385*(1+inputs!$B$33)-MAX(0,inputs!$B$31*(V1385-inputs!$B$30)))</f>
        <v>26223.046439208709</v>
      </c>
      <c r="X1385" s="19">
        <f>$H1385+(INT(COLUMN(X$1)/2) - 5) * ($A1385-$H1385)/9</f>
        <v>112011.11111111111</v>
      </c>
      <c r="Y1385" s="24">
        <f>MAX(0,W1385*(1+inputs!$B$33)-MAX(0,inputs!$B$31*(X1385-inputs!$B$30)))</f>
        <v>18351.952135796837</v>
      </c>
      <c r="Z1385" s="19">
        <f>IF(inputs!$B$27="YES",MAX(0,inputs!$B$31*(X1385-inputs!$B$30)),0)</f>
        <v>0</v>
      </c>
      <c r="AA1385" s="3">
        <f t="shared" si="89"/>
        <v>57172.25</v>
      </c>
      <c r="AB1385" s="1">
        <f t="shared" si="90"/>
        <v>0.42</v>
      </c>
      <c r="AC1385" s="8">
        <f t="shared" si="87"/>
        <v>81127.75</v>
      </c>
    </row>
    <row r="1386" spans="1:29" x14ac:dyDescent="0.2">
      <c r="A1386" s="11">
        <f t="shared" si="88"/>
        <v>138400</v>
      </c>
      <c r="B1386" s="15">
        <f>inputs!$C$3-MAX(0,MIN((calculations!A1386-inputs!$B$8)*0.5,inputs!$C$3))+IF(AND(inputs!$B$23="YES",A1386&lt;=inputs!$B$25),inputs!$B$24,0)</f>
        <v>0</v>
      </c>
      <c r="C1386" s="15">
        <f>MAX(0,MIN(A1386-B1386,inputs!$C$4)*inputs!$B$3)</f>
        <v>7540</v>
      </c>
      <c r="D1386" s="16">
        <f>MAX(0,(MIN(A1386,inputs!$C$5)-(inputs!$C$4+B1386))*inputs!$B$4)</f>
        <v>40280</v>
      </c>
      <c r="E1386" s="16">
        <f>MAX(0, (calculations!A1386-inputs!$C$5)*inputs!$B$5)</f>
        <v>0</v>
      </c>
      <c r="F1386" s="19">
        <f>MAX(0,inputs!$B$13*(MIN(calculations!A1386,inputs!$C$14)-inputs!$C$13))+MAX(0,inputs!$B$14*(calculations!A1386-inputs!$C$14))</f>
        <v>6757.85</v>
      </c>
      <c r="G1386" s="22">
        <f>MAX(MIN((calculations!A1386-inputs!$B$21)/10000,100%),0) * inputs!$B$18</f>
        <v>2636.4</v>
      </c>
      <c r="H1386" s="24">
        <f>MIN(inputs!$B$32,A1386)</f>
        <v>20000</v>
      </c>
      <c r="I1386" s="24">
        <f>inputs!$B$29*(1+inputs!$B$33)-MAX(0,inputs!$B$31*(H1386-inputs!$B$30))</f>
        <v>46486.999999999993</v>
      </c>
      <c r="J1386" s="19">
        <f>$H1386+(INT(COLUMN(J$1)/2) - 5) * ($A1386-$H1386)/9</f>
        <v>20000</v>
      </c>
      <c r="K1386" s="24">
        <f>MAX(0,I1386*(1+inputs!$B$33)-MAX(0,inputs!$B$31*(J1386-inputs!$B$30)))</f>
        <v>47184.304999999986</v>
      </c>
      <c r="L1386" s="19">
        <f>$H1386+(INT(COLUMN(L$1)/2) - 5) * ($A1386-$H1386)/9</f>
        <v>33155.555555555555</v>
      </c>
      <c r="M1386" s="24">
        <f>MAX(0,K1386*(1+inputs!$B$33)-MAX(0,inputs!$B$31*(L1386-inputs!$B$30)))</f>
        <v>46724.629574999977</v>
      </c>
      <c r="N1386" s="19">
        <f>$H1386+(INT(COLUMN(N$1)/2) - 5) * ($A1386-$H1386)/9</f>
        <v>46311.111111111109</v>
      </c>
      <c r="O1386" s="24">
        <f>MAX(0,M1386*(1+inputs!$B$33)-MAX(0,inputs!$B$31*(N1386-inputs!$B$30)))</f>
        <v>45074.059018624968</v>
      </c>
      <c r="P1386" s="19">
        <f>$H1386+(INT(COLUMN(P$1)/2) - 5) * ($A1386-$H1386)/9</f>
        <v>59466.666666666664</v>
      </c>
      <c r="Q1386" s="24">
        <f>MAX(0,O1386*(1+inputs!$B$33)-MAX(0,inputs!$B$31*(P1386-inputs!$B$30)))</f>
        <v>42214.729903904336</v>
      </c>
      <c r="R1386" s="19">
        <f>$H1386+(INT(COLUMN(R$1)/2) - 5) * ($A1386-$H1386)/9</f>
        <v>72622.222222222219</v>
      </c>
      <c r="S1386" s="24">
        <f>MAX(0,Q1386*(1+inputs!$B$33)-MAX(0,inputs!$B$31*(R1386-inputs!$B$30)))</f>
        <v>38128.510852462896</v>
      </c>
      <c r="T1386" s="19">
        <f>$H1386+(INT(COLUMN(T$1)/2) - 5) * ($A1386-$H1386)/9</f>
        <v>85777.777777777781</v>
      </c>
      <c r="U1386" s="24">
        <f>MAX(0,S1386*(1+inputs!$B$33)-MAX(0,inputs!$B$31*(T1386-inputs!$B$30)))</f>
        <v>32796.998515249834</v>
      </c>
      <c r="V1386" s="19">
        <f>$H1386+(INT(COLUMN(V$1)/2) - 5) * ($A1386-$H1386)/9</f>
        <v>98933.333333333328</v>
      </c>
      <c r="W1386" s="24">
        <f>MAX(0,U1386*(1+inputs!$B$33)-MAX(0,inputs!$B$31*(V1386-inputs!$B$30)))</f>
        <v>26201.513492978582</v>
      </c>
      <c r="X1386" s="19">
        <f>$H1386+(INT(COLUMN(X$1)/2) - 5) * ($A1386-$H1386)/9</f>
        <v>112088.88888888889</v>
      </c>
      <c r="Y1386" s="24">
        <f>MAX(0,W1386*(1+inputs!$B$33)-MAX(0,inputs!$B$31*(X1386-inputs!$B$30)))</f>
        <v>18323.096195373255</v>
      </c>
      <c r="Z1386" s="19">
        <f>IF(inputs!$B$27="YES",MAX(0,inputs!$B$31*(X1386-inputs!$B$30)),0)</f>
        <v>0</v>
      </c>
      <c r="AA1386" s="3">
        <f t="shared" si="89"/>
        <v>57214.25</v>
      </c>
      <c r="AB1386" s="1">
        <f t="shared" si="90"/>
        <v>0.42</v>
      </c>
      <c r="AC1386" s="8">
        <f t="shared" si="87"/>
        <v>81185.75</v>
      </c>
    </row>
    <row r="1387" spans="1:29" x14ac:dyDescent="0.2">
      <c r="A1387" s="11">
        <f t="shared" si="88"/>
        <v>138500</v>
      </c>
      <c r="B1387" s="15">
        <f>inputs!$C$3-MAX(0,MIN((calculations!A1387-inputs!$B$8)*0.5,inputs!$C$3))+IF(AND(inputs!$B$23="YES",A1387&lt;=inputs!$B$25),inputs!$B$24,0)</f>
        <v>0</v>
      </c>
      <c r="C1387" s="15">
        <f>MAX(0,MIN(A1387-B1387,inputs!$C$4)*inputs!$B$3)</f>
        <v>7540</v>
      </c>
      <c r="D1387" s="16">
        <f>MAX(0,(MIN(A1387,inputs!$C$5)-(inputs!$C$4+B1387))*inputs!$B$4)</f>
        <v>40320</v>
      </c>
      <c r="E1387" s="16">
        <f>MAX(0, (calculations!A1387-inputs!$C$5)*inputs!$B$5)</f>
        <v>0</v>
      </c>
      <c r="F1387" s="19">
        <f>MAX(0,inputs!$B$13*(MIN(calculations!A1387,inputs!$C$14)-inputs!$C$13))+MAX(0,inputs!$B$14*(calculations!A1387-inputs!$C$14))</f>
        <v>6759.85</v>
      </c>
      <c r="G1387" s="22">
        <f>MAX(MIN((calculations!A1387-inputs!$B$21)/10000,100%),0) * inputs!$B$18</f>
        <v>2636.4</v>
      </c>
      <c r="H1387" s="24">
        <f>MIN(inputs!$B$32,A1387)</f>
        <v>20000</v>
      </c>
      <c r="I1387" s="24">
        <f>inputs!$B$29*(1+inputs!$B$33)-MAX(0,inputs!$B$31*(H1387-inputs!$B$30))</f>
        <v>46486.999999999993</v>
      </c>
      <c r="J1387" s="19">
        <f>$H1387+(INT(COLUMN(J$1)/2) - 5) * ($A1387-$H1387)/9</f>
        <v>20000</v>
      </c>
      <c r="K1387" s="24">
        <f>MAX(0,I1387*(1+inputs!$B$33)-MAX(0,inputs!$B$31*(J1387-inputs!$B$30)))</f>
        <v>47184.304999999986</v>
      </c>
      <c r="L1387" s="19">
        <f>$H1387+(INT(COLUMN(L$1)/2) - 5) * ($A1387-$H1387)/9</f>
        <v>33166.666666666664</v>
      </c>
      <c r="M1387" s="24">
        <f>MAX(0,K1387*(1+inputs!$B$33)-MAX(0,inputs!$B$31*(L1387-inputs!$B$30)))</f>
        <v>46723.629574999977</v>
      </c>
      <c r="N1387" s="19">
        <f>$H1387+(INT(COLUMN(N$1)/2) - 5) * ($A1387-$H1387)/9</f>
        <v>46333.333333333328</v>
      </c>
      <c r="O1387" s="24">
        <f>MAX(0,M1387*(1+inputs!$B$33)-MAX(0,inputs!$B$31*(N1387-inputs!$B$30)))</f>
        <v>45071.044018624969</v>
      </c>
      <c r="P1387" s="19">
        <f>$H1387+(INT(COLUMN(P$1)/2) - 5) * ($A1387-$H1387)/9</f>
        <v>59500</v>
      </c>
      <c r="Q1387" s="24">
        <f>MAX(0,O1387*(1+inputs!$B$33)-MAX(0,inputs!$B$31*(P1387-inputs!$B$30)))</f>
        <v>42208.669678904334</v>
      </c>
      <c r="R1387" s="19">
        <f>$H1387+(INT(COLUMN(R$1)/2) - 5) * ($A1387-$H1387)/9</f>
        <v>72666.666666666657</v>
      </c>
      <c r="S1387" s="24">
        <f>MAX(0,Q1387*(1+inputs!$B$33)-MAX(0,inputs!$B$31*(R1387-inputs!$B$30)))</f>
        <v>38118.359724087903</v>
      </c>
      <c r="T1387" s="19">
        <f>$H1387+(INT(COLUMN(T$1)/2) - 5) * ($A1387-$H1387)/9</f>
        <v>85833.333333333328</v>
      </c>
      <c r="U1387" s="24">
        <f>MAX(0,S1387*(1+inputs!$B$33)-MAX(0,inputs!$B$31*(T1387-inputs!$B$30)))</f>
        <v>32781.695119949218</v>
      </c>
      <c r="V1387" s="19">
        <f>$H1387+(INT(COLUMN(V$1)/2) - 5) * ($A1387-$H1387)/9</f>
        <v>99000</v>
      </c>
      <c r="W1387" s="24">
        <f>MAX(0,U1387*(1+inputs!$B$33)-MAX(0,inputs!$B$31*(V1387-inputs!$B$30)))</f>
        <v>26179.980546748451</v>
      </c>
      <c r="X1387" s="19">
        <f>$H1387+(INT(COLUMN(X$1)/2) - 5) * ($A1387-$H1387)/9</f>
        <v>112166.66666666667</v>
      </c>
      <c r="Y1387" s="24">
        <f>MAX(0,W1387*(1+inputs!$B$33)-MAX(0,inputs!$B$31*(X1387-inputs!$B$30)))</f>
        <v>18294.240254949676</v>
      </c>
      <c r="Z1387" s="19">
        <f>IF(inputs!$B$27="YES",MAX(0,inputs!$B$31*(X1387-inputs!$B$30)),0)</f>
        <v>0</v>
      </c>
      <c r="AA1387" s="3">
        <f t="shared" si="89"/>
        <v>57256.25</v>
      </c>
      <c r="AB1387" s="1">
        <f t="shared" si="90"/>
        <v>0.42</v>
      </c>
      <c r="AC1387" s="8">
        <f t="shared" si="87"/>
        <v>81243.75</v>
      </c>
    </row>
    <row r="1388" spans="1:29" x14ac:dyDescent="0.2">
      <c r="A1388" s="11">
        <f t="shared" si="88"/>
        <v>138600</v>
      </c>
      <c r="B1388" s="15">
        <f>inputs!$C$3-MAX(0,MIN((calculations!A1388-inputs!$B$8)*0.5,inputs!$C$3))+IF(AND(inputs!$B$23="YES",A1388&lt;=inputs!$B$25),inputs!$B$24,0)</f>
        <v>0</v>
      </c>
      <c r="C1388" s="15">
        <f>MAX(0,MIN(A1388-B1388,inputs!$C$4)*inputs!$B$3)</f>
        <v>7540</v>
      </c>
      <c r="D1388" s="16">
        <f>MAX(0,(MIN(A1388,inputs!$C$5)-(inputs!$C$4+B1388))*inputs!$B$4)</f>
        <v>40360</v>
      </c>
      <c r="E1388" s="16">
        <f>MAX(0, (calculations!A1388-inputs!$C$5)*inputs!$B$5)</f>
        <v>0</v>
      </c>
      <c r="F1388" s="19">
        <f>MAX(0,inputs!$B$13*(MIN(calculations!A1388,inputs!$C$14)-inputs!$C$13))+MAX(0,inputs!$B$14*(calculations!A1388-inputs!$C$14))</f>
        <v>6761.85</v>
      </c>
      <c r="G1388" s="22">
        <f>MAX(MIN((calculations!A1388-inputs!$B$21)/10000,100%),0) * inputs!$B$18</f>
        <v>2636.4</v>
      </c>
      <c r="H1388" s="24">
        <f>MIN(inputs!$B$32,A1388)</f>
        <v>20000</v>
      </c>
      <c r="I1388" s="24">
        <f>inputs!$B$29*(1+inputs!$B$33)-MAX(0,inputs!$B$31*(H1388-inputs!$B$30))</f>
        <v>46486.999999999993</v>
      </c>
      <c r="J1388" s="19">
        <f>$H1388+(INT(COLUMN(J$1)/2) - 5) * ($A1388-$H1388)/9</f>
        <v>20000</v>
      </c>
      <c r="K1388" s="24">
        <f>MAX(0,I1388*(1+inputs!$B$33)-MAX(0,inputs!$B$31*(J1388-inputs!$B$30)))</f>
        <v>47184.304999999986</v>
      </c>
      <c r="L1388" s="19">
        <f>$H1388+(INT(COLUMN(L$1)/2) - 5) * ($A1388-$H1388)/9</f>
        <v>33177.777777777781</v>
      </c>
      <c r="M1388" s="24">
        <f>MAX(0,K1388*(1+inputs!$B$33)-MAX(0,inputs!$B$31*(L1388-inputs!$B$30)))</f>
        <v>46722.629574999977</v>
      </c>
      <c r="N1388" s="19">
        <f>$H1388+(INT(COLUMN(N$1)/2) - 5) * ($A1388-$H1388)/9</f>
        <v>46355.555555555555</v>
      </c>
      <c r="O1388" s="24">
        <f>MAX(0,M1388*(1+inputs!$B$33)-MAX(0,inputs!$B$31*(N1388-inputs!$B$30)))</f>
        <v>45068.029018624969</v>
      </c>
      <c r="P1388" s="19">
        <f>$H1388+(INT(COLUMN(P$1)/2) - 5) * ($A1388-$H1388)/9</f>
        <v>59533.333333333336</v>
      </c>
      <c r="Q1388" s="24">
        <f>MAX(0,O1388*(1+inputs!$B$33)-MAX(0,inputs!$B$31*(P1388-inputs!$B$30)))</f>
        <v>42202.609453904341</v>
      </c>
      <c r="R1388" s="19">
        <f>$H1388+(INT(COLUMN(R$1)/2) - 5) * ($A1388-$H1388)/9</f>
        <v>72711.111111111109</v>
      </c>
      <c r="S1388" s="24">
        <f>MAX(0,Q1388*(1+inputs!$B$33)-MAX(0,inputs!$B$31*(R1388-inputs!$B$30)))</f>
        <v>38108.208595712902</v>
      </c>
      <c r="T1388" s="19">
        <f>$H1388+(INT(COLUMN(T$1)/2) - 5) * ($A1388-$H1388)/9</f>
        <v>85888.888888888891</v>
      </c>
      <c r="U1388" s="24">
        <f>MAX(0,S1388*(1+inputs!$B$33)-MAX(0,inputs!$B$31*(T1388-inputs!$B$30)))</f>
        <v>32766.391724648591</v>
      </c>
      <c r="V1388" s="19">
        <f>$H1388+(INT(COLUMN(V$1)/2) - 5) * ($A1388-$H1388)/9</f>
        <v>99066.666666666672</v>
      </c>
      <c r="W1388" s="24">
        <f>MAX(0,U1388*(1+inputs!$B$33)-MAX(0,inputs!$B$31*(V1388-inputs!$B$30)))</f>
        <v>26158.447600518317</v>
      </c>
      <c r="X1388" s="19">
        <f>$H1388+(INT(COLUMN(X$1)/2) - 5) * ($A1388-$H1388)/9</f>
        <v>112244.44444444444</v>
      </c>
      <c r="Y1388" s="24">
        <f>MAX(0,W1388*(1+inputs!$B$33)-MAX(0,inputs!$B$31*(X1388-inputs!$B$30)))</f>
        <v>18265.384314526091</v>
      </c>
      <c r="Z1388" s="19">
        <f>IF(inputs!$B$27="YES",MAX(0,inputs!$B$31*(X1388-inputs!$B$30)),0)</f>
        <v>0</v>
      </c>
      <c r="AA1388" s="3">
        <f t="shared" si="89"/>
        <v>57298.25</v>
      </c>
      <c r="AB1388" s="1">
        <f t="shared" si="90"/>
        <v>0.42</v>
      </c>
      <c r="AC1388" s="8">
        <f t="shared" si="87"/>
        <v>81301.75</v>
      </c>
    </row>
    <row r="1389" spans="1:29" x14ac:dyDescent="0.2">
      <c r="A1389" s="11">
        <f t="shared" si="88"/>
        <v>138700</v>
      </c>
      <c r="B1389" s="15">
        <f>inputs!$C$3-MAX(0,MIN((calculations!A1389-inputs!$B$8)*0.5,inputs!$C$3))+IF(AND(inputs!$B$23="YES",A1389&lt;=inputs!$B$25),inputs!$B$24,0)</f>
        <v>0</v>
      </c>
      <c r="C1389" s="15">
        <f>MAX(0,MIN(A1389-B1389,inputs!$C$4)*inputs!$B$3)</f>
        <v>7540</v>
      </c>
      <c r="D1389" s="16">
        <f>MAX(0,(MIN(A1389,inputs!$C$5)-(inputs!$C$4+B1389))*inputs!$B$4)</f>
        <v>40400</v>
      </c>
      <c r="E1389" s="16">
        <f>MAX(0, (calculations!A1389-inputs!$C$5)*inputs!$B$5)</f>
        <v>0</v>
      </c>
      <c r="F1389" s="19">
        <f>MAX(0,inputs!$B$13*(MIN(calculations!A1389,inputs!$C$14)-inputs!$C$13))+MAX(0,inputs!$B$14*(calculations!A1389-inputs!$C$14))</f>
        <v>6763.85</v>
      </c>
      <c r="G1389" s="22">
        <f>MAX(MIN((calculations!A1389-inputs!$B$21)/10000,100%),0) * inputs!$B$18</f>
        <v>2636.4</v>
      </c>
      <c r="H1389" s="24">
        <f>MIN(inputs!$B$32,A1389)</f>
        <v>20000</v>
      </c>
      <c r="I1389" s="24">
        <f>inputs!$B$29*(1+inputs!$B$33)-MAX(0,inputs!$B$31*(H1389-inputs!$B$30))</f>
        <v>46486.999999999993</v>
      </c>
      <c r="J1389" s="19">
        <f>$H1389+(INT(COLUMN(J$1)/2) - 5) * ($A1389-$H1389)/9</f>
        <v>20000</v>
      </c>
      <c r="K1389" s="24">
        <f>MAX(0,I1389*(1+inputs!$B$33)-MAX(0,inputs!$B$31*(J1389-inputs!$B$30)))</f>
        <v>47184.304999999986</v>
      </c>
      <c r="L1389" s="19">
        <f>$H1389+(INT(COLUMN(L$1)/2) - 5) * ($A1389-$H1389)/9</f>
        <v>33188.888888888891</v>
      </c>
      <c r="M1389" s="24">
        <f>MAX(0,K1389*(1+inputs!$B$33)-MAX(0,inputs!$B$31*(L1389-inputs!$B$30)))</f>
        <v>46721.629574999977</v>
      </c>
      <c r="N1389" s="19">
        <f>$H1389+(INT(COLUMN(N$1)/2) - 5) * ($A1389-$H1389)/9</f>
        <v>46377.777777777781</v>
      </c>
      <c r="O1389" s="24">
        <f>MAX(0,M1389*(1+inputs!$B$33)-MAX(0,inputs!$B$31*(N1389-inputs!$B$30)))</f>
        <v>45065.01401862497</v>
      </c>
      <c r="P1389" s="19">
        <f>$H1389+(INT(COLUMN(P$1)/2) - 5) * ($A1389-$H1389)/9</f>
        <v>59566.666666666664</v>
      </c>
      <c r="Q1389" s="24">
        <f>MAX(0,O1389*(1+inputs!$B$33)-MAX(0,inputs!$B$31*(P1389-inputs!$B$30)))</f>
        <v>42196.54922890434</v>
      </c>
      <c r="R1389" s="19">
        <f>$H1389+(INT(COLUMN(R$1)/2) - 5) * ($A1389-$H1389)/9</f>
        <v>72755.555555555562</v>
      </c>
      <c r="S1389" s="24">
        <f>MAX(0,Q1389*(1+inputs!$B$33)-MAX(0,inputs!$B$31*(R1389-inputs!$B$30)))</f>
        <v>38098.057467337901</v>
      </c>
      <c r="T1389" s="19">
        <f>$H1389+(INT(COLUMN(T$1)/2) - 5) * ($A1389-$H1389)/9</f>
        <v>85944.444444444438</v>
      </c>
      <c r="U1389" s="24">
        <f>MAX(0,S1389*(1+inputs!$B$33)-MAX(0,inputs!$B$31*(T1389-inputs!$B$30)))</f>
        <v>32751.088329347967</v>
      </c>
      <c r="V1389" s="19">
        <f>$H1389+(INT(COLUMN(V$1)/2) - 5) * ($A1389-$H1389)/9</f>
        <v>99133.333333333328</v>
      </c>
      <c r="W1389" s="24">
        <f>MAX(0,U1389*(1+inputs!$B$33)-MAX(0,inputs!$B$31*(V1389-inputs!$B$30)))</f>
        <v>26136.914654288183</v>
      </c>
      <c r="X1389" s="19">
        <f>$H1389+(INT(COLUMN(X$1)/2) - 5) * ($A1389-$H1389)/9</f>
        <v>112322.22222222222</v>
      </c>
      <c r="Y1389" s="24">
        <f>MAX(0,W1389*(1+inputs!$B$33)-MAX(0,inputs!$B$31*(X1389-inputs!$B$30)))</f>
        <v>18236.528374102505</v>
      </c>
      <c r="Z1389" s="19">
        <f>IF(inputs!$B$27="YES",MAX(0,inputs!$B$31*(X1389-inputs!$B$30)),0)</f>
        <v>0</v>
      </c>
      <c r="AA1389" s="3">
        <f t="shared" si="89"/>
        <v>57340.25</v>
      </c>
      <c r="AB1389" s="1">
        <f t="shared" si="90"/>
        <v>0.42</v>
      </c>
      <c r="AC1389" s="8">
        <f t="shared" si="87"/>
        <v>81359.75</v>
      </c>
    </row>
    <row r="1390" spans="1:29" x14ac:dyDescent="0.2">
      <c r="A1390" s="11">
        <f t="shared" si="88"/>
        <v>138800</v>
      </c>
      <c r="B1390" s="15">
        <f>inputs!$C$3-MAX(0,MIN((calculations!A1390-inputs!$B$8)*0.5,inputs!$C$3))+IF(AND(inputs!$B$23="YES",A1390&lt;=inputs!$B$25),inputs!$B$24,0)</f>
        <v>0</v>
      </c>
      <c r="C1390" s="15">
        <f>MAX(0,MIN(A1390-B1390,inputs!$C$4)*inputs!$B$3)</f>
        <v>7540</v>
      </c>
      <c r="D1390" s="16">
        <f>MAX(0,(MIN(A1390,inputs!$C$5)-(inputs!$C$4+B1390))*inputs!$B$4)</f>
        <v>40440</v>
      </c>
      <c r="E1390" s="16">
        <f>MAX(0, (calculations!A1390-inputs!$C$5)*inputs!$B$5)</f>
        <v>0</v>
      </c>
      <c r="F1390" s="19">
        <f>MAX(0,inputs!$B$13*(MIN(calculations!A1390,inputs!$C$14)-inputs!$C$13))+MAX(0,inputs!$B$14*(calculations!A1390-inputs!$C$14))</f>
        <v>6765.85</v>
      </c>
      <c r="G1390" s="22">
        <f>MAX(MIN((calculations!A1390-inputs!$B$21)/10000,100%),0) * inputs!$B$18</f>
        <v>2636.4</v>
      </c>
      <c r="H1390" s="24">
        <f>MIN(inputs!$B$32,A1390)</f>
        <v>20000</v>
      </c>
      <c r="I1390" s="24">
        <f>inputs!$B$29*(1+inputs!$B$33)-MAX(0,inputs!$B$31*(H1390-inputs!$B$30))</f>
        <v>46486.999999999993</v>
      </c>
      <c r="J1390" s="19">
        <f>$H1390+(INT(COLUMN(J$1)/2) - 5) * ($A1390-$H1390)/9</f>
        <v>20000</v>
      </c>
      <c r="K1390" s="24">
        <f>MAX(0,I1390*(1+inputs!$B$33)-MAX(0,inputs!$B$31*(J1390-inputs!$B$30)))</f>
        <v>47184.304999999986</v>
      </c>
      <c r="L1390" s="19">
        <f>$H1390+(INT(COLUMN(L$1)/2) - 5) * ($A1390-$H1390)/9</f>
        <v>33200</v>
      </c>
      <c r="M1390" s="24">
        <f>MAX(0,K1390*(1+inputs!$B$33)-MAX(0,inputs!$B$31*(L1390-inputs!$B$30)))</f>
        <v>46720.629574999977</v>
      </c>
      <c r="N1390" s="19">
        <f>$H1390+(INT(COLUMN(N$1)/2) - 5) * ($A1390-$H1390)/9</f>
        <v>46400</v>
      </c>
      <c r="O1390" s="24">
        <f>MAX(0,M1390*(1+inputs!$B$33)-MAX(0,inputs!$B$31*(N1390-inputs!$B$30)))</f>
        <v>45061.999018624971</v>
      </c>
      <c r="P1390" s="19">
        <f>$H1390+(INT(COLUMN(P$1)/2) - 5) * ($A1390-$H1390)/9</f>
        <v>59600</v>
      </c>
      <c r="Q1390" s="24">
        <f>MAX(0,O1390*(1+inputs!$B$33)-MAX(0,inputs!$B$31*(P1390-inputs!$B$30)))</f>
        <v>42190.489003904338</v>
      </c>
      <c r="R1390" s="19">
        <f>$H1390+(INT(COLUMN(R$1)/2) - 5) * ($A1390-$H1390)/9</f>
        <v>72800</v>
      </c>
      <c r="S1390" s="24">
        <f>MAX(0,Q1390*(1+inputs!$B$33)-MAX(0,inputs!$B$31*(R1390-inputs!$B$30)))</f>
        <v>38087.906338962894</v>
      </c>
      <c r="T1390" s="19">
        <f>$H1390+(INT(COLUMN(T$1)/2) - 5) * ($A1390-$H1390)/9</f>
        <v>86000</v>
      </c>
      <c r="U1390" s="24">
        <f>MAX(0,S1390*(1+inputs!$B$33)-MAX(0,inputs!$B$31*(T1390-inputs!$B$30)))</f>
        <v>32735.784934047337</v>
      </c>
      <c r="V1390" s="19">
        <f>$H1390+(INT(COLUMN(V$1)/2) - 5) * ($A1390-$H1390)/9</f>
        <v>99200</v>
      </c>
      <c r="W1390" s="24">
        <f>MAX(0,U1390*(1+inputs!$B$33)-MAX(0,inputs!$B$31*(V1390-inputs!$B$30)))</f>
        <v>26115.381708058045</v>
      </c>
      <c r="X1390" s="19">
        <f>$H1390+(INT(COLUMN(X$1)/2) - 5) * ($A1390-$H1390)/9</f>
        <v>112400</v>
      </c>
      <c r="Y1390" s="24">
        <f>MAX(0,W1390*(1+inputs!$B$33)-MAX(0,inputs!$B$31*(X1390-inputs!$B$30)))</f>
        <v>18207.672433678912</v>
      </c>
      <c r="Z1390" s="19">
        <f>IF(inputs!$B$27="YES",MAX(0,inputs!$B$31*(X1390-inputs!$B$30)),0)</f>
        <v>0</v>
      </c>
      <c r="AA1390" s="3">
        <f t="shared" si="89"/>
        <v>57382.25</v>
      </c>
      <c r="AB1390" s="1">
        <f t="shared" si="90"/>
        <v>0.42</v>
      </c>
      <c r="AC1390" s="8">
        <f t="shared" si="87"/>
        <v>81417.75</v>
      </c>
    </row>
    <row r="1391" spans="1:29" x14ac:dyDescent="0.2">
      <c r="A1391" s="11">
        <f t="shared" si="88"/>
        <v>138900</v>
      </c>
      <c r="B1391" s="15">
        <f>inputs!$C$3-MAX(0,MIN((calculations!A1391-inputs!$B$8)*0.5,inputs!$C$3))+IF(AND(inputs!$B$23="YES",A1391&lt;=inputs!$B$25),inputs!$B$24,0)</f>
        <v>0</v>
      </c>
      <c r="C1391" s="15">
        <f>MAX(0,MIN(A1391-B1391,inputs!$C$4)*inputs!$B$3)</f>
        <v>7540</v>
      </c>
      <c r="D1391" s="16">
        <f>MAX(0,(MIN(A1391,inputs!$C$5)-(inputs!$C$4+B1391))*inputs!$B$4)</f>
        <v>40480</v>
      </c>
      <c r="E1391" s="16">
        <f>MAX(0, (calculations!A1391-inputs!$C$5)*inputs!$B$5)</f>
        <v>0</v>
      </c>
      <c r="F1391" s="19">
        <f>MAX(0,inputs!$B$13*(MIN(calculations!A1391,inputs!$C$14)-inputs!$C$13))+MAX(0,inputs!$B$14*(calculations!A1391-inputs!$C$14))</f>
        <v>6767.85</v>
      </c>
      <c r="G1391" s="22">
        <f>MAX(MIN((calculations!A1391-inputs!$B$21)/10000,100%),0) * inputs!$B$18</f>
        <v>2636.4</v>
      </c>
      <c r="H1391" s="24">
        <f>MIN(inputs!$B$32,A1391)</f>
        <v>20000</v>
      </c>
      <c r="I1391" s="24">
        <f>inputs!$B$29*(1+inputs!$B$33)-MAX(0,inputs!$B$31*(H1391-inputs!$B$30))</f>
        <v>46486.999999999993</v>
      </c>
      <c r="J1391" s="19">
        <f>$H1391+(INT(COLUMN(J$1)/2) - 5) * ($A1391-$H1391)/9</f>
        <v>20000</v>
      </c>
      <c r="K1391" s="24">
        <f>MAX(0,I1391*(1+inputs!$B$33)-MAX(0,inputs!$B$31*(J1391-inputs!$B$30)))</f>
        <v>47184.304999999986</v>
      </c>
      <c r="L1391" s="19">
        <f>$H1391+(INT(COLUMN(L$1)/2) - 5) * ($A1391-$H1391)/9</f>
        <v>33211.111111111109</v>
      </c>
      <c r="M1391" s="24">
        <f>MAX(0,K1391*(1+inputs!$B$33)-MAX(0,inputs!$B$31*(L1391-inputs!$B$30)))</f>
        <v>46719.629574999977</v>
      </c>
      <c r="N1391" s="19">
        <f>$H1391+(INT(COLUMN(N$1)/2) - 5) * ($A1391-$H1391)/9</f>
        <v>46422.222222222219</v>
      </c>
      <c r="O1391" s="24">
        <f>MAX(0,M1391*(1+inputs!$B$33)-MAX(0,inputs!$B$31*(N1391-inputs!$B$30)))</f>
        <v>45058.984018624971</v>
      </c>
      <c r="P1391" s="19">
        <f>$H1391+(INT(COLUMN(P$1)/2) - 5) * ($A1391-$H1391)/9</f>
        <v>59633.333333333336</v>
      </c>
      <c r="Q1391" s="24">
        <f>MAX(0,O1391*(1+inputs!$B$33)-MAX(0,inputs!$B$31*(P1391-inputs!$B$30)))</f>
        <v>42184.428778904337</v>
      </c>
      <c r="R1391" s="19">
        <f>$H1391+(INT(COLUMN(R$1)/2) - 5) * ($A1391-$H1391)/9</f>
        <v>72844.444444444438</v>
      </c>
      <c r="S1391" s="24">
        <f>MAX(0,Q1391*(1+inputs!$B$33)-MAX(0,inputs!$B$31*(R1391-inputs!$B$30)))</f>
        <v>38077.755210587893</v>
      </c>
      <c r="T1391" s="19">
        <f>$H1391+(INT(COLUMN(T$1)/2) - 5) * ($A1391-$H1391)/9</f>
        <v>86055.555555555562</v>
      </c>
      <c r="U1391" s="24">
        <f>MAX(0,S1391*(1+inputs!$B$33)-MAX(0,inputs!$B$31*(T1391-inputs!$B$30)))</f>
        <v>32720.481538746702</v>
      </c>
      <c r="V1391" s="19">
        <f>$H1391+(INT(COLUMN(V$1)/2) - 5) * ($A1391-$H1391)/9</f>
        <v>99266.666666666672</v>
      </c>
      <c r="W1391" s="24">
        <f>MAX(0,U1391*(1+inputs!$B$33)-MAX(0,inputs!$B$31*(V1391-inputs!$B$30)))</f>
        <v>26093.848761827896</v>
      </c>
      <c r="X1391" s="19">
        <f>$H1391+(INT(COLUMN(X$1)/2) - 5) * ($A1391-$H1391)/9</f>
        <v>112477.77777777778</v>
      </c>
      <c r="Y1391" s="24">
        <f>MAX(0,W1391*(1+inputs!$B$33)-MAX(0,inputs!$B$31*(X1391-inputs!$B$30)))</f>
        <v>18178.816493255312</v>
      </c>
      <c r="Z1391" s="19">
        <f>IF(inputs!$B$27="YES",MAX(0,inputs!$B$31*(X1391-inputs!$B$30)),0)</f>
        <v>0</v>
      </c>
      <c r="AA1391" s="3">
        <f t="shared" si="89"/>
        <v>57424.25</v>
      </c>
      <c r="AB1391" s="1">
        <f t="shared" si="90"/>
        <v>0.42</v>
      </c>
      <c r="AC1391" s="8">
        <f t="shared" si="87"/>
        <v>81475.75</v>
      </c>
    </row>
    <row r="1392" spans="1:29" x14ac:dyDescent="0.2">
      <c r="A1392" s="11">
        <f t="shared" si="88"/>
        <v>139000</v>
      </c>
      <c r="B1392" s="15">
        <f>inputs!$C$3-MAX(0,MIN((calculations!A1392-inputs!$B$8)*0.5,inputs!$C$3))+IF(AND(inputs!$B$23="YES",A1392&lt;=inputs!$B$25),inputs!$B$24,0)</f>
        <v>0</v>
      </c>
      <c r="C1392" s="15">
        <f>MAX(0,MIN(A1392-B1392,inputs!$C$4)*inputs!$B$3)</f>
        <v>7540</v>
      </c>
      <c r="D1392" s="16">
        <f>MAX(0,(MIN(A1392,inputs!$C$5)-(inputs!$C$4+B1392))*inputs!$B$4)</f>
        <v>40520</v>
      </c>
      <c r="E1392" s="16">
        <f>MAX(0, (calculations!A1392-inputs!$C$5)*inputs!$B$5)</f>
        <v>0</v>
      </c>
      <c r="F1392" s="19">
        <f>MAX(0,inputs!$B$13*(MIN(calculations!A1392,inputs!$C$14)-inputs!$C$13))+MAX(0,inputs!$B$14*(calculations!A1392-inputs!$C$14))</f>
        <v>6769.85</v>
      </c>
      <c r="G1392" s="22">
        <f>MAX(MIN((calculations!A1392-inputs!$B$21)/10000,100%),0) * inputs!$B$18</f>
        <v>2636.4</v>
      </c>
      <c r="H1392" s="24">
        <f>MIN(inputs!$B$32,A1392)</f>
        <v>20000</v>
      </c>
      <c r="I1392" s="24">
        <f>inputs!$B$29*(1+inputs!$B$33)-MAX(0,inputs!$B$31*(H1392-inputs!$B$30))</f>
        <v>46486.999999999993</v>
      </c>
      <c r="J1392" s="19">
        <f>$H1392+(INT(COLUMN(J$1)/2) - 5) * ($A1392-$H1392)/9</f>
        <v>20000</v>
      </c>
      <c r="K1392" s="24">
        <f>MAX(0,I1392*(1+inputs!$B$33)-MAX(0,inputs!$B$31*(J1392-inputs!$B$30)))</f>
        <v>47184.304999999986</v>
      </c>
      <c r="L1392" s="19">
        <f>$H1392+(INT(COLUMN(L$1)/2) - 5) * ($A1392-$H1392)/9</f>
        <v>33222.222222222219</v>
      </c>
      <c r="M1392" s="24">
        <f>MAX(0,K1392*(1+inputs!$B$33)-MAX(0,inputs!$B$31*(L1392-inputs!$B$30)))</f>
        <v>46718.629574999977</v>
      </c>
      <c r="N1392" s="19">
        <f>$H1392+(INT(COLUMN(N$1)/2) - 5) * ($A1392-$H1392)/9</f>
        <v>46444.444444444445</v>
      </c>
      <c r="O1392" s="24">
        <f>MAX(0,M1392*(1+inputs!$B$33)-MAX(0,inputs!$B$31*(N1392-inputs!$B$30)))</f>
        <v>45055.969018624972</v>
      </c>
      <c r="P1392" s="19">
        <f>$H1392+(INT(COLUMN(P$1)/2) - 5) * ($A1392-$H1392)/9</f>
        <v>59666.666666666664</v>
      </c>
      <c r="Q1392" s="24">
        <f>MAX(0,O1392*(1+inputs!$B$33)-MAX(0,inputs!$B$31*(P1392-inputs!$B$30)))</f>
        <v>42178.368553904336</v>
      </c>
      <c r="R1392" s="19">
        <f>$H1392+(INT(COLUMN(R$1)/2) - 5) * ($A1392-$H1392)/9</f>
        <v>72888.888888888891</v>
      </c>
      <c r="S1392" s="24">
        <f>MAX(0,Q1392*(1+inputs!$B$33)-MAX(0,inputs!$B$31*(R1392-inputs!$B$30)))</f>
        <v>38067.604082212893</v>
      </c>
      <c r="T1392" s="19">
        <f>$H1392+(INT(COLUMN(T$1)/2) - 5) * ($A1392-$H1392)/9</f>
        <v>86111.111111111109</v>
      </c>
      <c r="U1392" s="24">
        <f>MAX(0,S1392*(1+inputs!$B$33)-MAX(0,inputs!$B$31*(T1392-inputs!$B$30)))</f>
        <v>32705.178143446083</v>
      </c>
      <c r="V1392" s="19">
        <f>$H1392+(INT(COLUMN(V$1)/2) - 5) * ($A1392-$H1392)/9</f>
        <v>99333.333333333328</v>
      </c>
      <c r="W1392" s="24">
        <f>MAX(0,U1392*(1+inputs!$B$33)-MAX(0,inputs!$B$31*(V1392-inputs!$B$30)))</f>
        <v>26072.315815597769</v>
      </c>
      <c r="X1392" s="19">
        <f>$H1392+(INT(COLUMN(X$1)/2) - 5) * ($A1392-$H1392)/9</f>
        <v>112555.55555555556</v>
      </c>
      <c r="Y1392" s="24">
        <f>MAX(0,W1392*(1+inputs!$B$33)-MAX(0,inputs!$B$31*(X1392-inputs!$B$30)))</f>
        <v>18149.960552831733</v>
      </c>
      <c r="Z1392" s="19">
        <f>IF(inputs!$B$27="YES",MAX(0,inputs!$B$31*(X1392-inputs!$B$30)),0)</f>
        <v>0</v>
      </c>
      <c r="AA1392" s="3">
        <f t="shared" si="89"/>
        <v>57466.25</v>
      </c>
      <c r="AB1392" s="1">
        <f t="shared" si="90"/>
        <v>0.42</v>
      </c>
      <c r="AC1392" s="8">
        <f t="shared" si="87"/>
        <v>81533.75</v>
      </c>
    </row>
    <row r="1393" spans="1:29" x14ac:dyDescent="0.2">
      <c r="A1393" s="11">
        <f t="shared" si="88"/>
        <v>139100</v>
      </c>
      <c r="B1393" s="15">
        <f>inputs!$C$3-MAX(0,MIN((calculations!A1393-inputs!$B$8)*0.5,inputs!$C$3))+IF(AND(inputs!$B$23="YES",A1393&lt;=inputs!$B$25),inputs!$B$24,0)</f>
        <v>0</v>
      </c>
      <c r="C1393" s="15">
        <f>MAX(0,MIN(A1393-B1393,inputs!$C$4)*inputs!$B$3)</f>
        <v>7540</v>
      </c>
      <c r="D1393" s="16">
        <f>MAX(0,(MIN(A1393,inputs!$C$5)-(inputs!$C$4+B1393))*inputs!$B$4)</f>
        <v>40560</v>
      </c>
      <c r="E1393" s="16">
        <f>MAX(0, (calculations!A1393-inputs!$C$5)*inputs!$B$5)</f>
        <v>0</v>
      </c>
      <c r="F1393" s="19">
        <f>MAX(0,inputs!$B$13*(MIN(calculations!A1393,inputs!$C$14)-inputs!$C$13))+MAX(0,inputs!$B$14*(calculations!A1393-inputs!$C$14))</f>
        <v>6771.85</v>
      </c>
      <c r="G1393" s="22">
        <f>MAX(MIN((calculations!A1393-inputs!$B$21)/10000,100%),0) * inputs!$B$18</f>
        <v>2636.4</v>
      </c>
      <c r="H1393" s="24">
        <f>MIN(inputs!$B$32,A1393)</f>
        <v>20000</v>
      </c>
      <c r="I1393" s="24">
        <f>inputs!$B$29*(1+inputs!$B$33)-MAX(0,inputs!$B$31*(H1393-inputs!$B$30))</f>
        <v>46486.999999999993</v>
      </c>
      <c r="J1393" s="19">
        <f>$H1393+(INT(COLUMN(J$1)/2) - 5) * ($A1393-$H1393)/9</f>
        <v>20000</v>
      </c>
      <c r="K1393" s="24">
        <f>MAX(0,I1393*(1+inputs!$B$33)-MAX(0,inputs!$B$31*(J1393-inputs!$B$30)))</f>
        <v>47184.304999999986</v>
      </c>
      <c r="L1393" s="19">
        <f>$H1393+(INT(COLUMN(L$1)/2) - 5) * ($A1393-$H1393)/9</f>
        <v>33233.333333333336</v>
      </c>
      <c r="M1393" s="24">
        <f>MAX(0,K1393*(1+inputs!$B$33)-MAX(0,inputs!$B$31*(L1393-inputs!$B$30)))</f>
        <v>46717.629574999977</v>
      </c>
      <c r="N1393" s="19">
        <f>$H1393+(INT(COLUMN(N$1)/2) - 5) * ($A1393-$H1393)/9</f>
        <v>46466.666666666672</v>
      </c>
      <c r="O1393" s="24">
        <f>MAX(0,M1393*(1+inputs!$B$33)-MAX(0,inputs!$B$31*(N1393-inputs!$B$30)))</f>
        <v>45052.954018624972</v>
      </c>
      <c r="P1393" s="19">
        <f>$H1393+(INT(COLUMN(P$1)/2) - 5) * ($A1393-$H1393)/9</f>
        <v>59700</v>
      </c>
      <c r="Q1393" s="24">
        <f>MAX(0,O1393*(1+inputs!$B$33)-MAX(0,inputs!$B$31*(P1393-inputs!$B$30)))</f>
        <v>42172.308328904342</v>
      </c>
      <c r="R1393" s="19">
        <f>$H1393+(INT(COLUMN(R$1)/2) - 5) * ($A1393-$H1393)/9</f>
        <v>72933.333333333343</v>
      </c>
      <c r="S1393" s="24">
        <f>MAX(0,Q1393*(1+inputs!$B$33)-MAX(0,inputs!$B$31*(R1393-inputs!$B$30)))</f>
        <v>38057.452953837899</v>
      </c>
      <c r="T1393" s="19">
        <f>$H1393+(INT(COLUMN(T$1)/2) - 5) * ($A1393-$H1393)/9</f>
        <v>86166.666666666672</v>
      </c>
      <c r="U1393" s="24">
        <f>MAX(0,S1393*(1+inputs!$B$33)-MAX(0,inputs!$B$31*(T1393-inputs!$B$30)))</f>
        <v>32689.874748145463</v>
      </c>
      <c r="V1393" s="19">
        <f>$H1393+(INT(COLUMN(V$1)/2) - 5) * ($A1393-$H1393)/9</f>
        <v>99400</v>
      </c>
      <c r="W1393" s="24">
        <f>MAX(0,U1393*(1+inputs!$B$33)-MAX(0,inputs!$B$31*(V1393-inputs!$B$30)))</f>
        <v>26050.782869367646</v>
      </c>
      <c r="X1393" s="19">
        <f>$H1393+(INT(COLUMN(X$1)/2) - 5) * ($A1393-$H1393)/9</f>
        <v>112633.33333333333</v>
      </c>
      <c r="Y1393" s="24">
        <f>MAX(0,W1393*(1+inputs!$B$33)-MAX(0,inputs!$B$31*(X1393-inputs!$B$30)))</f>
        <v>18121.104612408159</v>
      </c>
      <c r="Z1393" s="19">
        <f>IF(inputs!$B$27="YES",MAX(0,inputs!$B$31*(X1393-inputs!$B$30)),0)</f>
        <v>0</v>
      </c>
      <c r="AA1393" s="3">
        <f t="shared" si="89"/>
        <v>57508.25</v>
      </c>
      <c r="AB1393" s="1">
        <f t="shared" si="90"/>
        <v>0.42</v>
      </c>
      <c r="AC1393" s="8">
        <f t="shared" si="87"/>
        <v>81591.75</v>
      </c>
    </row>
    <row r="1394" spans="1:29" x14ac:dyDescent="0.2">
      <c r="A1394" s="11">
        <f t="shared" si="88"/>
        <v>139200</v>
      </c>
      <c r="B1394" s="15">
        <f>inputs!$C$3-MAX(0,MIN((calculations!A1394-inputs!$B$8)*0.5,inputs!$C$3))+IF(AND(inputs!$B$23="YES",A1394&lt;=inputs!$B$25),inputs!$B$24,0)</f>
        <v>0</v>
      </c>
      <c r="C1394" s="15">
        <f>MAX(0,MIN(A1394-B1394,inputs!$C$4)*inputs!$B$3)</f>
        <v>7540</v>
      </c>
      <c r="D1394" s="16">
        <f>MAX(0,(MIN(A1394,inputs!$C$5)-(inputs!$C$4+B1394))*inputs!$B$4)</f>
        <v>40600</v>
      </c>
      <c r="E1394" s="16">
        <f>MAX(0, (calculations!A1394-inputs!$C$5)*inputs!$B$5)</f>
        <v>0</v>
      </c>
      <c r="F1394" s="19">
        <f>MAX(0,inputs!$B$13*(MIN(calculations!A1394,inputs!$C$14)-inputs!$C$13))+MAX(0,inputs!$B$14*(calculations!A1394-inputs!$C$14))</f>
        <v>6773.85</v>
      </c>
      <c r="G1394" s="22">
        <f>MAX(MIN((calculations!A1394-inputs!$B$21)/10000,100%),0) * inputs!$B$18</f>
        <v>2636.4</v>
      </c>
      <c r="H1394" s="24">
        <f>MIN(inputs!$B$32,A1394)</f>
        <v>20000</v>
      </c>
      <c r="I1394" s="24">
        <f>inputs!$B$29*(1+inputs!$B$33)-MAX(0,inputs!$B$31*(H1394-inputs!$B$30))</f>
        <v>46486.999999999993</v>
      </c>
      <c r="J1394" s="19">
        <f>$H1394+(INT(COLUMN(J$1)/2) - 5) * ($A1394-$H1394)/9</f>
        <v>20000</v>
      </c>
      <c r="K1394" s="24">
        <f>MAX(0,I1394*(1+inputs!$B$33)-MAX(0,inputs!$B$31*(J1394-inputs!$B$30)))</f>
        <v>47184.304999999986</v>
      </c>
      <c r="L1394" s="19">
        <f>$H1394+(INT(COLUMN(L$1)/2) - 5) * ($A1394-$H1394)/9</f>
        <v>33244.444444444445</v>
      </c>
      <c r="M1394" s="24">
        <f>MAX(0,K1394*(1+inputs!$B$33)-MAX(0,inputs!$B$31*(L1394-inputs!$B$30)))</f>
        <v>46716.629574999977</v>
      </c>
      <c r="N1394" s="19">
        <f>$H1394+(INT(COLUMN(N$1)/2) - 5) * ($A1394-$H1394)/9</f>
        <v>46488.888888888891</v>
      </c>
      <c r="O1394" s="24">
        <f>MAX(0,M1394*(1+inputs!$B$33)-MAX(0,inputs!$B$31*(N1394-inputs!$B$30)))</f>
        <v>45049.939018624973</v>
      </c>
      <c r="P1394" s="19">
        <f>$H1394+(INT(COLUMN(P$1)/2) - 5) * ($A1394-$H1394)/9</f>
        <v>59733.333333333336</v>
      </c>
      <c r="Q1394" s="24">
        <f>MAX(0,O1394*(1+inputs!$B$33)-MAX(0,inputs!$B$31*(P1394-inputs!$B$30)))</f>
        <v>42166.248103904341</v>
      </c>
      <c r="R1394" s="19">
        <f>$H1394+(INT(COLUMN(R$1)/2) - 5) * ($A1394-$H1394)/9</f>
        <v>72977.777777777781</v>
      </c>
      <c r="S1394" s="24">
        <f>MAX(0,Q1394*(1+inputs!$B$33)-MAX(0,inputs!$B$31*(R1394-inputs!$B$30)))</f>
        <v>38047.301825462899</v>
      </c>
      <c r="T1394" s="19">
        <f>$H1394+(INT(COLUMN(T$1)/2) - 5) * ($A1394-$H1394)/9</f>
        <v>86222.222222222219</v>
      </c>
      <c r="U1394" s="24">
        <f>MAX(0,S1394*(1+inputs!$B$33)-MAX(0,inputs!$B$31*(T1394-inputs!$B$30)))</f>
        <v>32674.571352844843</v>
      </c>
      <c r="V1394" s="19">
        <f>$H1394+(INT(COLUMN(V$1)/2) - 5) * ($A1394-$H1394)/9</f>
        <v>99466.666666666672</v>
      </c>
      <c r="W1394" s="24">
        <f>MAX(0,U1394*(1+inputs!$B$33)-MAX(0,inputs!$B$31*(V1394-inputs!$B$30)))</f>
        <v>26029.249923137511</v>
      </c>
      <c r="X1394" s="19">
        <f>$H1394+(INT(COLUMN(X$1)/2) - 5) * ($A1394-$H1394)/9</f>
        <v>112711.11111111111</v>
      </c>
      <c r="Y1394" s="24">
        <f>MAX(0,W1394*(1+inputs!$B$33)-MAX(0,inputs!$B$31*(X1394-inputs!$B$30)))</f>
        <v>18092.248671984573</v>
      </c>
      <c r="Z1394" s="19">
        <f>IF(inputs!$B$27="YES",MAX(0,inputs!$B$31*(X1394-inputs!$B$30)),0)</f>
        <v>0</v>
      </c>
      <c r="AA1394" s="3">
        <f t="shared" si="89"/>
        <v>57550.25</v>
      </c>
      <c r="AB1394" s="1">
        <f t="shared" si="90"/>
        <v>0.42</v>
      </c>
      <c r="AC1394" s="8">
        <f t="shared" si="87"/>
        <v>81649.75</v>
      </c>
    </row>
    <row r="1395" spans="1:29" x14ac:dyDescent="0.2">
      <c r="A1395" s="11">
        <f t="shared" si="88"/>
        <v>139300</v>
      </c>
      <c r="B1395" s="15">
        <f>inputs!$C$3-MAX(0,MIN((calculations!A1395-inputs!$B$8)*0.5,inputs!$C$3))+IF(AND(inputs!$B$23="YES",A1395&lt;=inputs!$B$25),inputs!$B$24,0)</f>
        <v>0</v>
      </c>
      <c r="C1395" s="15">
        <f>MAX(0,MIN(A1395-B1395,inputs!$C$4)*inputs!$B$3)</f>
        <v>7540</v>
      </c>
      <c r="D1395" s="16">
        <f>MAX(0,(MIN(A1395,inputs!$C$5)-(inputs!$C$4+B1395))*inputs!$B$4)</f>
        <v>40640</v>
      </c>
      <c r="E1395" s="16">
        <f>MAX(0, (calculations!A1395-inputs!$C$5)*inputs!$B$5)</f>
        <v>0</v>
      </c>
      <c r="F1395" s="19">
        <f>MAX(0,inputs!$B$13*(MIN(calculations!A1395,inputs!$C$14)-inputs!$C$13))+MAX(0,inputs!$B$14*(calculations!A1395-inputs!$C$14))</f>
        <v>6775.85</v>
      </c>
      <c r="G1395" s="22">
        <f>MAX(MIN((calculations!A1395-inputs!$B$21)/10000,100%),0) * inputs!$B$18</f>
        <v>2636.4</v>
      </c>
      <c r="H1395" s="24">
        <f>MIN(inputs!$B$32,A1395)</f>
        <v>20000</v>
      </c>
      <c r="I1395" s="24">
        <f>inputs!$B$29*(1+inputs!$B$33)-MAX(0,inputs!$B$31*(H1395-inputs!$B$30))</f>
        <v>46486.999999999993</v>
      </c>
      <c r="J1395" s="19">
        <f>$H1395+(INT(COLUMN(J$1)/2) - 5) * ($A1395-$H1395)/9</f>
        <v>20000</v>
      </c>
      <c r="K1395" s="24">
        <f>MAX(0,I1395*(1+inputs!$B$33)-MAX(0,inputs!$B$31*(J1395-inputs!$B$30)))</f>
        <v>47184.304999999986</v>
      </c>
      <c r="L1395" s="19">
        <f>$H1395+(INT(COLUMN(L$1)/2) - 5) * ($A1395-$H1395)/9</f>
        <v>33255.555555555555</v>
      </c>
      <c r="M1395" s="24">
        <f>MAX(0,K1395*(1+inputs!$B$33)-MAX(0,inputs!$B$31*(L1395-inputs!$B$30)))</f>
        <v>46715.629574999977</v>
      </c>
      <c r="N1395" s="19">
        <f>$H1395+(INT(COLUMN(N$1)/2) - 5) * ($A1395-$H1395)/9</f>
        <v>46511.111111111109</v>
      </c>
      <c r="O1395" s="24">
        <f>MAX(0,M1395*(1+inputs!$B$33)-MAX(0,inputs!$B$31*(N1395-inputs!$B$30)))</f>
        <v>45046.924018624974</v>
      </c>
      <c r="P1395" s="19">
        <f>$H1395+(INT(COLUMN(P$1)/2) - 5) * ($A1395-$H1395)/9</f>
        <v>59766.666666666664</v>
      </c>
      <c r="Q1395" s="24">
        <f>MAX(0,O1395*(1+inputs!$B$33)-MAX(0,inputs!$B$31*(P1395-inputs!$B$30)))</f>
        <v>42160.18787890434</v>
      </c>
      <c r="R1395" s="19">
        <f>$H1395+(INT(COLUMN(R$1)/2) - 5) * ($A1395-$H1395)/9</f>
        <v>73022.222222222219</v>
      </c>
      <c r="S1395" s="24">
        <f>MAX(0,Q1395*(1+inputs!$B$33)-MAX(0,inputs!$B$31*(R1395-inputs!$B$30)))</f>
        <v>38037.150697087898</v>
      </c>
      <c r="T1395" s="19">
        <f>$H1395+(INT(COLUMN(T$1)/2) - 5) * ($A1395-$H1395)/9</f>
        <v>86277.777777777781</v>
      </c>
      <c r="U1395" s="24">
        <f>MAX(0,S1395*(1+inputs!$B$33)-MAX(0,inputs!$B$31*(T1395-inputs!$B$30)))</f>
        <v>32659.267957544209</v>
      </c>
      <c r="V1395" s="19">
        <f>$H1395+(INT(COLUMN(V$1)/2) - 5) * ($A1395-$H1395)/9</f>
        <v>99533.333333333328</v>
      </c>
      <c r="W1395" s="24">
        <f>MAX(0,U1395*(1+inputs!$B$33)-MAX(0,inputs!$B$31*(V1395-inputs!$B$30)))</f>
        <v>26007.71697690737</v>
      </c>
      <c r="X1395" s="19">
        <f>$H1395+(INT(COLUMN(X$1)/2) - 5) * ($A1395-$H1395)/9</f>
        <v>112788.88888888889</v>
      </c>
      <c r="Y1395" s="24">
        <f>MAX(0,W1395*(1+inputs!$B$33)-MAX(0,inputs!$B$31*(X1395-inputs!$B$30)))</f>
        <v>18063.392731560976</v>
      </c>
      <c r="Z1395" s="19">
        <f>IF(inputs!$B$27="YES",MAX(0,inputs!$B$31*(X1395-inputs!$B$30)),0)</f>
        <v>0</v>
      </c>
      <c r="AA1395" s="3">
        <f t="shared" si="89"/>
        <v>57592.25</v>
      </c>
      <c r="AB1395" s="1">
        <f t="shared" si="90"/>
        <v>0.42</v>
      </c>
      <c r="AC1395" s="8">
        <f t="shared" si="87"/>
        <v>81707.75</v>
      </c>
    </row>
    <row r="1396" spans="1:29" x14ac:dyDescent="0.2">
      <c r="A1396" s="11">
        <f t="shared" si="88"/>
        <v>139400</v>
      </c>
      <c r="B1396" s="15">
        <f>inputs!$C$3-MAX(0,MIN((calculations!A1396-inputs!$B$8)*0.5,inputs!$C$3))+IF(AND(inputs!$B$23="YES",A1396&lt;=inputs!$B$25),inputs!$B$24,0)</f>
        <v>0</v>
      </c>
      <c r="C1396" s="15">
        <f>MAX(0,MIN(A1396-B1396,inputs!$C$4)*inputs!$B$3)</f>
        <v>7540</v>
      </c>
      <c r="D1396" s="16">
        <f>MAX(0,(MIN(A1396,inputs!$C$5)-(inputs!$C$4+B1396))*inputs!$B$4)</f>
        <v>40680</v>
      </c>
      <c r="E1396" s="16">
        <f>MAX(0, (calculations!A1396-inputs!$C$5)*inputs!$B$5)</f>
        <v>0</v>
      </c>
      <c r="F1396" s="19">
        <f>MAX(0,inputs!$B$13*(MIN(calculations!A1396,inputs!$C$14)-inputs!$C$13))+MAX(0,inputs!$B$14*(calculations!A1396-inputs!$C$14))</f>
        <v>6777.85</v>
      </c>
      <c r="G1396" s="22">
        <f>MAX(MIN((calculations!A1396-inputs!$B$21)/10000,100%),0) * inputs!$B$18</f>
        <v>2636.4</v>
      </c>
      <c r="H1396" s="24">
        <f>MIN(inputs!$B$32,A1396)</f>
        <v>20000</v>
      </c>
      <c r="I1396" s="24">
        <f>inputs!$B$29*(1+inputs!$B$33)-MAX(0,inputs!$B$31*(H1396-inputs!$B$30))</f>
        <v>46486.999999999993</v>
      </c>
      <c r="J1396" s="19">
        <f>$H1396+(INT(COLUMN(J$1)/2) - 5) * ($A1396-$H1396)/9</f>
        <v>20000</v>
      </c>
      <c r="K1396" s="24">
        <f>MAX(0,I1396*(1+inputs!$B$33)-MAX(0,inputs!$B$31*(J1396-inputs!$B$30)))</f>
        <v>47184.304999999986</v>
      </c>
      <c r="L1396" s="19">
        <f>$H1396+(INT(COLUMN(L$1)/2) - 5) * ($A1396-$H1396)/9</f>
        <v>33266.666666666664</v>
      </c>
      <c r="M1396" s="24">
        <f>MAX(0,K1396*(1+inputs!$B$33)-MAX(0,inputs!$B$31*(L1396-inputs!$B$30)))</f>
        <v>46714.629574999977</v>
      </c>
      <c r="N1396" s="19">
        <f>$H1396+(INT(COLUMN(N$1)/2) - 5) * ($A1396-$H1396)/9</f>
        <v>46533.333333333328</v>
      </c>
      <c r="O1396" s="24">
        <f>MAX(0,M1396*(1+inputs!$B$33)-MAX(0,inputs!$B$31*(N1396-inputs!$B$30)))</f>
        <v>45043.909018624967</v>
      </c>
      <c r="P1396" s="19">
        <f>$H1396+(INT(COLUMN(P$1)/2) - 5) * ($A1396-$H1396)/9</f>
        <v>59800</v>
      </c>
      <c r="Q1396" s="24">
        <f>MAX(0,O1396*(1+inputs!$B$33)-MAX(0,inputs!$B$31*(P1396-inputs!$B$30)))</f>
        <v>42154.127653904332</v>
      </c>
      <c r="R1396" s="19">
        <f>$H1396+(INT(COLUMN(R$1)/2) - 5) * ($A1396-$H1396)/9</f>
        <v>73066.666666666657</v>
      </c>
      <c r="S1396" s="24">
        <f>MAX(0,Q1396*(1+inputs!$B$33)-MAX(0,inputs!$B$31*(R1396-inputs!$B$30)))</f>
        <v>38026.999568712898</v>
      </c>
      <c r="T1396" s="19">
        <f>$H1396+(INT(COLUMN(T$1)/2) - 5) * ($A1396-$H1396)/9</f>
        <v>86333.333333333328</v>
      </c>
      <c r="U1396" s="24">
        <f>MAX(0,S1396*(1+inputs!$B$33)-MAX(0,inputs!$B$31*(T1396-inputs!$B$30)))</f>
        <v>32643.964562243589</v>
      </c>
      <c r="V1396" s="19">
        <f>$H1396+(INT(COLUMN(V$1)/2) - 5) * ($A1396-$H1396)/9</f>
        <v>99600</v>
      </c>
      <c r="W1396" s="24">
        <f>MAX(0,U1396*(1+inputs!$B$33)-MAX(0,inputs!$B$31*(V1396-inputs!$B$30)))</f>
        <v>25986.184030677239</v>
      </c>
      <c r="X1396" s="19">
        <f>$H1396+(INT(COLUMN(X$1)/2) - 5) * ($A1396-$H1396)/9</f>
        <v>112866.66666666667</v>
      </c>
      <c r="Y1396" s="24">
        <f>MAX(0,W1396*(1+inputs!$B$33)-MAX(0,inputs!$B$31*(X1396-inputs!$B$30)))</f>
        <v>18034.536791137398</v>
      </c>
      <c r="Z1396" s="19">
        <f>IF(inputs!$B$27="YES",MAX(0,inputs!$B$31*(X1396-inputs!$B$30)),0)</f>
        <v>0</v>
      </c>
      <c r="AA1396" s="3">
        <f t="shared" si="89"/>
        <v>57634.25</v>
      </c>
      <c r="AB1396" s="1">
        <f t="shared" si="90"/>
        <v>0.42</v>
      </c>
      <c r="AC1396" s="8">
        <f t="shared" si="87"/>
        <v>81765.75</v>
      </c>
    </row>
    <row r="1397" spans="1:29" x14ac:dyDescent="0.2">
      <c r="A1397" s="11">
        <f t="shared" si="88"/>
        <v>139500</v>
      </c>
      <c r="B1397" s="15">
        <f>inputs!$C$3-MAX(0,MIN((calculations!A1397-inputs!$B$8)*0.5,inputs!$C$3))+IF(AND(inputs!$B$23="YES",A1397&lt;=inputs!$B$25),inputs!$B$24,0)</f>
        <v>0</v>
      </c>
      <c r="C1397" s="15">
        <f>MAX(0,MIN(A1397-B1397,inputs!$C$4)*inputs!$B$3)</f>
        <v>7540</v>
      </c>
      <c r="D1397" s="16">
        <f>MAX(0,(MIN(A1397,inputs!$C$5)-(inputs!$C$4+B1397))*inputs!$B$4)</f>
        <v>40720</v>
      </c>
      <c r="E1397" s="16">
        <f>MAX(0, (calculations!A1397-inputs!$C$5)*inputs!$B$5)</f>
        <v>0</v>
      </c>
      <c r="F1397" s="19">
        <f>MAX(0,inputs!$B$13*(MIN(calculations!A1397,inputs!$C$14)-inputs!$C$13))+MAX(0,inputs!$B$14*(calculations!A1397-inputs!$C$14))</f>
        <v>6779.85</v>
      </c>
      <c r="G1397" s="22">
        <f>MAX(MIN((calculations!A1397-inputs!$B$21)/10000,100%),0) * inputs!$B$18</f>
        <v>2636.4</v>
      </c>
      <c r="H1397" s="24">
        <f>MIN(inputs!$B$32,A1397)</f>
        <v>20000</v>
      </c>
      <c r="I1397" s="24">
        <f>inputs!$B$29*(1+inputs!$B$33)-MAX(0,inputs!$B$31*(H1397-inputs!$B$30))</f>
        <v>46486.999999999993</v>
      </c>
      <c r="J1397" s="19">
        <f>$H1397+(INT(COLUMN(J$1)/2) - 5) * ($A1397-$H1397)/9</f>
        <v>20000</v>
      </c>
      <c r="K1397" s="24">
        <f>MAX(0,I1397*(1+inputs!$B$33)-MAX(0,inputs!$B$31*(J1397-inputs!$B$30)))</f>
        <v>47184.304999999986</v>
      </c>
      <c r="L1397" s="19">
        <f>$H1397+(INT(COLUMN(L$1)/2) - 5) * ($A1397-$H1397)/9</f>
        <v>33277.777777777781</v>
      </c>
      <c r="M1397" s="24">
        <f>MAX(0,K1397*(1+inputs!$B$33)-MAX(0,inputs!$B$31*(L1397-inputs!$B$30)))</f>
        <v>46713.629574999977</v>
      </c>
      <c r="N1397" s="19">
        <f>$H1397+(INT(COLUMN(N$1)/2) - 5) * ($A1397-$H1397)/9</f>
        <v>46555.555555555555</v>
      </c>
      <c r="O1397" s="24">
        <f>MAX(0,M1397*(1+inputs!$B$33)-MAX(0,inputs!$B$31*(N1397-inputs!$B$30)))</f>
        <v>45040.894018624967</v>
      </c>
      <c r="P1397" s="19">
        <f>$H1397+(INT(COLUMN(P$1)/2) - 5) * ($A1397-$H1397)/9</f>
        <v>59833.333333333336</v>
      </c>
      <c r="Q1397" s="24">
        <f>MAX(0,O1397*(1+inputs!$B$33)-MAX(0,inputs!$B$31*(P1397-inputs!$B$30)))</f>
        <v>42148.067428904338</v>
      </c>
      <c r="R1397" s="19">
        <f>$H1397+(INT(COLUMN(R$1)/2) - 5) * ($A1397-$H1397)/9</f>
        <v>73111.111111111109</v>
      </c>
      <c r="S1397" s="24">
        <f>MAX(0,Q1397*(1+inputs!$B$33)-MAX(0,inputs!$B$31*(R1397-inputs!$B$30)))</f>
        <v>38016.848440337897</v>
      </c>
      <c r="T1397" s="19">
        <f>$H1397+(INT(COLUMN(T$1)/2) - 5) * ($A1397-$H1397)/9</f>
        <v>86388.888888888891</v>
      </c>
      <c r="U1397" s="24">
        <f>MAX(0,S1397*(1+inputs!$B$33)-MAX(0,inputs!$B$31*(T1397-inputs!$B$30)))</f>
        <v>32628.661166942966</v>
      </c>
      <c r="V1397" s="19">
        <f>$H1397+(INT(COLUMN(V$1)/2) - 5) * ($A1397-$H1397)/9</f>
        <v>99666.666666666672</v>
      </c>
      <c r="W1397" s="24">
        <f>MAX(0,U1397*(1+inputs!$B$33)-MAX(0,inputs!$B$31*(V1397-inputs!$B$30)))</f>
        <v>25964.651084447105</v>
      </c>
      <c r="X1397" s="19">
        <f>$H1397+(INT(COLUMN(X$1)/2) - 5) * ($A1397-$H1397)/9</f>
        <v>112944.44444444444</v>
      </c>
      <c r="Y1397" s="24">
        <f>MAX(0,W1397*(1+inputs!$B$33)-MAX(0,inputs!$B$31*(X1397-inputs!$B$30)))</f>
        <v>18005.680850713812</v>
      </c>
      <c r="Z1397" s="19">
        <f>IF(inputs!$B$27="YES",MAX(0,inputs!$B$31*(X1397-inputs!$B$30)),0)</f>
        <v>0</v>
      </c>
      <c r="AA1397" s="3">
        <f t="shared" si="89"/>
        <v>57676.25</v>
      </c>
      <c r="AB1397" s="1">
        <f t="shared" si="90"/>
        <v>0.42</v>
      </c>
      <c r="AC1397" s="8">
        <f t="shared" si="87"/>
        <v>81823.75</v>
      </c>
    </row>
    <row r="1398" spans="1:29" x14ac:dyDescent="0.2">
      <c r="A1398" s="11">
        <f t="shared" si="88"/>
        <v>139600</v>
      </c>
      <c r="B1398" s="15">
        <f>inputs!$C$3-MAX(0,MIN((calculations!A1398-inputs!$B$8)*0.5,inputs!$C$3))+IF(AND(inputs!$B$23="YES",A1398&lt;=inputs!$B$25),inputs!$B$24,0)</f>
        <v>0</v>
      </c>
      <c r="C1398" s="15">
        <f>MAX(0,MIN(A1398-B1398,inputs!$C$4)*inputs!$B$3)</f>
        <v>7540</v>
      </c>
      <c r="D1398" s="16">
        <f>MAX(0,(MIN(A1398,inputs!$C$5)-(inputs!$C$4+B1398))*inputs!$B$4)</f>
        <v>40760</v>
      </c>
      <c r="E1398" s="16">
        <f>MAX(0, (calculations!A1398-inputs!$C$5)*inputs!$B$5)</f>
        <v>0</v>
      </c>
      <c r="F1398" s="19">
        <f>MAX(0,inputs!$B$13*(MIN(calculations!A1398,inputs!$C$14)-inputs!$C$13))+MAX(0,inputs!$B$14*(calculations!A1398-inputs!$C$14))</f>
        <v>6781.85</v>
      </c>
      <c r="G1398" s="22">
        <f>MAX(MIN((calculations!A1398-inputs!$B$21)/10000,100%),0) * inputs!$B$18</f>
        <v>2636.4</v>
      </c>
      <c r="H1398" s="24">
        <f>MIN(inputs!$B$32,A1398)</f>
        <v>20000</v>
      </c>
      <c r="I1398" s="24">
        <f>inputs!$B$29*(1+inputs!$B$33)-MAX(0,inputs!$B$31*(H1398-inputs!$B$30))</f>
        <v>46486.999999999993</v>
      </c>
      <c r="J1398" s="19">
        <f>$H1398+(INT(COLUMN(J$1)/2) - 5) * ($A1398-$H1398)/9</f>
        <v>20000</v>
      </c>
      <c r="K1398" s="24">
        <f>MAX(0,I1398*(1+inputs!$B$33)-MAX(0,inputs!$B$31*(J1398-inputs!$B$30)))</f>
        <v>47184.304999999986</v>
      </c>
      <c r="L1398" s="19">
        <f>$H1398+(INT(COLUMN(L$1)/2) - 5) * ($A1398-$H1398)/9</f>
        <v>33288.888888888891</v>
      </c>
      <c r="M1398" s="24">
        <f>MAX(0,K1398*(1+inputs!$B$33)-MAX(0,inputs!$B$31*(L1398-inputs!$B$30)))</f>
        <v>46712.629574999977</v>
      </c>
      <c r="N1398" s="19">
        <f>$H1398+(INT(COLUMN(N$1)/2) - 5) * ($A1398-$H1398)/9</f>
        <v>46577.777777777781</v>
      </c>
      <c r="O1398" s="24">
        <f>MAX(0,M1398*(1+inputs!$B$33)-MAX(0,inputs!$B$31*(N1398-inputs!$B$30)))</f>
        <v>45037.879018624968</v>
      </c>
      <c r="P1398" s="19">
        <f>$H1398+(INT(COLUMN(P$1)/2) - 5) * ($A1398-$H1398)/9</f>
        <v>59866.666666666664</v>
      </c>
      <c r="Q1398" s="24">
        <f>MAX(0,O1398*(1+inputs!$B$33)-MAX(0,inputs!$B$31*(P1398-inputs!$B$30)))</f>
        <v>42142.007203904337</v>
      </c>
      <c r="R1398" s="19">
        <f>$H1398+(INT(COLUMN(R$1)/2) - 5) * ($A1398-$H1398)/9</f>
        <v>73155.555555555562</v>
      </c>
      <c r="S1398" s="24">
        <f>MAX(0,Q1398*(1+inputs!$B$33)-MAX(0,inputs!$B$31*(R1398-inputs!$B$30)))</f>
        <v>38006.697311962896</v>
      </c>
      <c r="T1398" s="19">
        <f>$H1398+(INT(COLUMN(T$1)/2) - 5) * ($A1398-$H1398)/9</f>
        <v>86444.444444444438</v>
      </c>
      <c r="U1398" s="24">
        <f>MAX(0,S1398*(1+inputs!$B$33)-MAX(0,inputs!$B$31*(T1398-inputs!$B$30)))</f>
        <v>32613.357771642335</v>
      </c>
      <c r="V1398" s="19">
        <f>$H1398+(INT(COLUMN(V$1)/2) - 5) * ($A1398-$H1398)/9</f>
        <v>99733.333333333328</v>
      </c>
      <c r="W1398" s="24">
        <f>MAX(0,U1398*(1+inputs!$B$33)-MAX(0,inputs!$B$31*(V1398-inputs!$B$30)))</f>
        <v>25943.118138216971</v>
      </c>
      <c r="X1398" s="19">
        <f>$H1398+(INT(COLUMN(X$1)/2) - 5) * ($A1398-$H1398)/9</f>
        <v>113022.22222222222</v>
      </c>
      <c r="Y1398" s="24">
        <f>MAX(0,W1398*(1+inputs!$B$33)-MAX(0,inputs!$B$31*(X1398-inputs!$B$30)))</f>
        <v>17976.824910290223</v>
      </c>
      <c r="Z1398" s="19">
        <f>IF(inputs!$B$27="YES",MAX(0,inputs!$B$31*(X1398-inputs!$B$30)),0)</f>
        <v>0</v>
      </c>
      <c r="AA1398" s="3">
        <f t="shared" si="89"/>
        <v>57718.25</v>
      </c>
      <c r="AB1398" s="1">
        <f t="shared" si="90"/>
        <v>0.42</v>
      </c>
      <c r="AC1398" s="8">
        <f t="shared" si="87"/>
        <v>81881.75</v>
      </c>
    </row>
    <row r="1399" spans="1:29" x14ac:dyDescent="0.2">
      <c r="A1399" s="11">
        <f t="shared" si="88"/>
        <v>139700</v>
      </c>
      <c r="B1399" s="15">
        <f>inputs!$C$3-MAX(0,MIN((calculations!A1399-inputs!$B$8)*0.5,inputs!$C$3))+IF(AND(inputs!$B$23="YES",A1399&lt;=inputs!$B$25),inputs!$B$24,0)</f>
        <v>0</v>
      </c>
      <c r="C1399" s="15">
        <f>MAX(0,MIN(A1399-B1399,inputs!$C$4)*inputs!$B$3)</f>
        <v>7540</v>
      </c>
      <c r="D1399" s="16">
        <f>MAX(0,(MIN(A1399,inputs!$C$5)-(inputs!$C$4+B1399))*inputs!$B$4)</f>
        <v>40800</v>
      </c>
      <c r="E1399" s="16">
        <f>MAX(0, (calculations!A1399-inputs!$C$5)*inputs!$B$5)</f>
        <v>0</v>
      </c>
      <c r="F1399" s="19">
        <f>MAX(0,inputs!$B$13*(MIN(calculations!A1399,inputs!$C$14)-inputs!$C$13))+MAX(0,inputs!$B$14*(calculations!A1399-inputs!$C$14))</f>
        <v>6783.85</v>
      </c>
      <c r="G1399" s="22">
        <f>MAX(MIN((calculations!A1399-inputs!$B$21)/10000,100%),0) * inputs!$B$18</f>
        <v>2636.4</v>
      </c>
      <c r="H1399" s="24">
        <f>MIN(inputs!$B$32,A1399)</f>
        <v>20000</v>
      </c>
      <c r="I1399" s="24">
        <f>inputs!$B$29*(1+inputs!$B$33)-MAX(0,inputs!$B$31*(H1399-inputs!$B$30))</f>
        <v>46486.999999999993</v>
      </c>
      <c r="J1399" s="19">
        <f>$H1399+(INT(COLUMN(J$1)/2) - 5) * ($A1399-$H1399)/9</f>
        <v>20000</v>
      </c>
      <c r="K1399" s="24">
        <f>MAX(0,I1399*(1+inputs!$B$33)-MAX(0,inputs!$B$31*(J1399-inputs!$B$30)))</f>
        <v>47184.304999999986</v>
      </c>
      <c r="L1399" s="19">
        <f>$H1399+(INT(COLUMN(L$1)/2) - 5) * ($A1399-$H1399)/9</f>
        <v>33300</v>
      </c>
      <c r="M1399" s="24">
        <f>MAX(0,K1399*(1+inputs!$B$33)-MAX(0,inputs!$B$31*(L1399-inputs!$B$30)))</f>
        <v>46711.629574999977</v>
      </c>
      <c r="N1399" s="19">
        <f>$H1399+(INT(COLUMN(N$1)/2) - 5) * ($A1399-$H1399)/9</f>
        <v>46600</v>
      </c>
      <c r="O1399" s="24">
        <f>MAX(0,M1399*(1+inputs!$B$33)-MAX(0,inputs!$B$31*(N1399-inputs!$B$30)))</f>
        <v>45034.864018624969</v>
      </c>
      <c r="P1399" s="19">
        <f>$H1399+(INT(COLUMN(P$1)/2) - 5) * ($A1399-$H1399)/9</f>
        <v>59900</v>
      </c>
      <c r="Q1399" s="24">
        <f>MAX(0,O1399*(1+inputs!$B$33)-MAX(0,inputs!$B$31*(P1399-inputs!$B$30)))</f>
        <v>42135.946978904336</v>
      </c>
      <c r="R1399" s="19">
        <f>$H1399+(INT(COLUMN(R$1)/2) - 5) * ($A1399-$H1399)/9</f>
        <v>73200</v>
      </c>
      <c r="S1399" s="24">
        <f>MAX(0,Q1399*(1+inputs!$B$33)-MAX(0,inputs!$B$31*(R1399-inputs!$B$30)))</f>
        <v>37996.546183587896</v>
      </c>
      <c r="T1399" s="19">
        <f>$H1399+(INT(COLUMN(T$1)/2) - 5) * ($A1399-$H1399)/9</f>
        <v>86500</v>
      </c>
      <c r="U1399" s="24">
        <f>MAX(0,S1399*(1+inputs!$B$33)-MAX(0,inputs!$B$31*(T1399-inputs!$B$30)))</f>
        <v>32598.054376341712</v>
      </c>
      <c r="V1399" s="19">
        <f>$H1399+(INT(COLUMN(V$1)/2) - 5) * ($A1399-$H1399)/9</f>
        <v>99800</v>
      </c>
      <c r="W1399" s="24">
        <f>MAX(0,U1399*(1+inputs!$B$33)-MAX(0,inputs!$B$31*(V1399-inputs!$B$30)))</f>
        <v>25921.585191986833</v>
      </c>
      <c r="X1399" s="19">
        <f>$H1399+(INT(COLUMN(X$1)/2) - 5) * ($A1399-$H1399)/9</f>
        <v>113100</v>
      </c>
      <c r="Y1399" s="24">
        <f>MAX(0,W1399*(1+inputs!$B$33)-MAX(0,inputs!$B$31*(X1399-inputs!$B$30)))</f>
        <v>17947.968969866633</v>
      </c>
      <c r="Z1399" s="19">
        <f>IF(inputs!$B$27="YES",MAX(0,inputs!$B$31*(X1399-inputs!$B$30)),0)</f>
        <v>0</v>
      </c>
      <c r="AA1399" s="3">
        <f t="shared" si="89"/>
        <v>57760.25</v>
      </c>
      <c r="AB1399" s="1">
        <f t="shared" si="90"/>
        <v>0.42</v>
      </c>
      <c r="AC1399" s="8">
        <f t="shared" si="87"/>
        <v>81939.75</v>
      </c>
    </row>
    <row r="1400" spans="1:29" x14ac:dyDescent="0.2">
      <c r="A1400" s="11">
        <f t="shared" si="88"/>
        <v>139800</v>
      </c>
      <c r="B1400" s="15">
        <f>inputs!$C$3-MAX(0,MIN((calculations!A1400-inputs!$B$8)*0.5,inputs!$C$3))+IF(AND(inputs!$B$23="YES",A1400&lt;=inputs!$B$25),inputs!$B$24,0)</f>
        <v>0</v>
      </c>
      <c r="C1400" s="15">
        <f>MAX(0,MIN(A1400-B1400,inputs!$C$4)*inputs!$B$3)</f>
        <v>7540</v>
      </c>
      <c r="D1400" s="16">
        <f>MAX(0,(MIN(A1400,inputs!$C$5)-(inputs!$C$4+B1400))*inputs!$B$4)</f>
        <v>40840</v>
      </c>
      <c r="E1400" s="16">
        <f>MAX(0, (calculations!A1400-inputs!$C$5)*inputs!$B$5)</f>
        <v>0</v>
      </c>
      <c r="F1400" s="19">
        <f>MAX(0,inputs!$B$13*(MIN(calculations!A1400,inputs!$C$14)-inputs!$C$13))+MAX(0,inputs!$B$14*(calculations!A1400-inputs!$C$14))</f>
        <v>6785.85</v>
      </c>
      <c r="G1400" s="22">
        <f>MAX(MIN((calculations!A1400-inputs!$B$21)/10000,100%),0) * inputs!$B$18</f>
        <v>2636.4</v>
      </c>
      <c r="H1400" s="24">
        <f>MIN(inputs!$B$32,A1400)</f>
        <v>20000</v>
      </c>
      <c r="I1400" s="24">
        <f>inputs!$B$29*(1+inputs!$B$33)-MAX(0,inputs!$B$31*(H1400-inputs!$B$30))</f>
        <v>46486.999999999993</v>
      </c>
      <c r="J1400" s="19">
        <f>$H1400+(INT(COLUMN(J$1)/2) - 5) * ($A1400-$H1400)/9</f>
        <v>20000</v>
      </c>
      <c r="K1400" s="24">
        <f>MAX(0,I1400*(1+inputs!$B$33)-MAX(0,inputs!$B$31*(J1400-inputs!$B$30)))</f>
        <v>47184.304999999986</v>
      </c>
      <c r="L1400" s="19">
        <f>$H1400+(INT(COLUMN(L$1)/2) - 5) * ($A1400-$H1400)/9</f>
        <v>33311.111111111109</v>
      </c>
      <c r="M1400" s="24">
        <f>MAX(0,K1400*(1+inputs!$B$33)-MAX(0,inputs!$B$31*(L1400-inputs!$B$30)))</f>
        <v>46710.629574999977</v>
      </c>
      <c r="N1400" s="19">
        <f>$H1400+(INT(COLUMN(N$1)/2) - 5) * ($A1400-$H1400)/9</f>
        <v>46622.222222222219</v>
      </c>
      <c r="O1400" s="24">
        <f>MAX(0,M1400*(1+inputs!$B$33)-MAX(0,inputs!$B$31*(N1400-inputs!$B$30)))</f>
        <v>45031.849018624969</v>
      </c>
      <c r="P1400" s="19">
        <f>$H1400+(INT(COLUMN(P$1)/2) - 5) * ($A1400-$H1400)/9</f>
        <v>59933.333333333336</v>
      </c>
      <c r="Q1400" s="24">
        <f>MAX(0,O1400*(1+inputs!$B$33)-MAX(0,inputs!$B$31*(P1400-inputs!$B$30)))</f>
        <v>42129.886753904335</v>
      </c>
      <c r="R1400" s="19">
        <f>$H1400+(INT(COLUMN(R$1)/2) - 5) * ($A1400-$H1400)/9</f>
        <v>73244.444444444438</v>
      </c>
      <c r="S1400" s="24">
        <f>MAX(0,Q1400*(1+inputs!$B$33)-MAX(0,inputs!$B$31*(R1400-inputs!$B$30)))</f>
        <v>37986.395055212895</v>
      </c>
      <c r="T1400" s="19">
        <f>$H1400+(INT(COLUMN(T$1)/2) - 5) * ($A1400-$H1400)/9</f>
        <v>86555.555555555562</v>
      </c>
      <c r="U1400" s="24">
        <f>MAX(0,S1400*(1+inputs!$B$33)-MAX(0,inputs!$B$31*(T1400-inputs!$B$30)))</f>
        <v>32582.750981041085</v>
      </c>
      <c r="V1400" s="19">
        <f>$H1400+(INT(COLUMN(V$1)/2) - 5) * ($A1400-$H1400)/9</f>
        <v>99866.666666666672</v>
      </c>
      <c r="W1400" s="24">
        <f>MAX(0,U1400*(1+inputs!$B$33)-MAX(0,inputs!$B$31*(V1400-inputs!$B$30)))</f>
        <v>25900.052245756699</v>
      </c>
      <c r="X1400" s="19">
        <f>$H1400+(INT(COLUMN(X$1)/2) - 5) * ($A1400-$H1400)/9</f>
        <v>113177.77777777778</v>
      </c>
      <c r="Y1400" s="24">
        <f>MAX(0,W1400*(1+inputs!$B$33)-MAX(0,inputs!$B$31*(X1400-inputs!$B$30)))</f>
        <v>17919.113029443048</v>
      </c>
      <c r="Z1400" s="19">
        <f>IF(inputs!$B$27="YES",MAX(0,inputs!$B$31*(X1400-inputs!$B$30)),0)</f>
        <v>0</v>
      </c>
      <c r="AA1400" s="3">
        <f t="shared" si="89"/>
        <v>57802.25</v>
      </c>
      <c r="AB1400" s="1">
        <f t="shared" si="90"/>
        <v>0.42</v>
      </c>
      <c r="AC1400" s="8">
        <f t="shared" si="87"/>
        <v>81997.75</v>
      </c>
    </row>
    <row r="1401" spans="1:29" x14ac:dyDescent="0.2">
      <c r="A1401" s="11">
        <f t="shared" si="88"/>
        <v>139900</v>
      </c>
      <c r="B1401" s="15">
        <f>inputs!$C$3-MAX(0,MIN((calculations!A1401-inputs!$B$8)*0.5,inputs!$C$3))+IF(AND(inputs!$B$23="YES",A1401&lt;=inputs!$B$25),inputs!$B$24,0)</f>
        <v>0</v>
      </c>
      <c r="C1401" s="15">
        <f>MAX(0,MIN(A1401-B1401,inputs!$C$4)*inputs!$B$3)</f>
        <v>7540</v>
      </c>
      <c r="D1401" s="16">
        <f>MAX(0,(MIN(A1401,inputs!$C$5)-(inputs!$C$4+B1401))*inputs!$B$4)</f>
        <v>40880</v>
      </c>
      <c r="E1401" s="16">
        <f>MAX(0, (calculations!A1401-inputs!$C$5)*inputs!$B$5)</f>
        <v>0</v>
      </c>
      <c r="F1401" s="19">
        <f>MAX(0,inputs!$B$13*(MIN(calculations!A1401,inputs!$C$14)-inputs!$C$13))+MAX(0,inputs!$B$14*(calculations!A1401-inputs!$C$14))</f>
        <v>6787.85</v>
      </c>
      <c r="G1401" s="22">
        <f>MAX(MIN((calculations!A1401-inputs!$B$21)/10000,100%),0) * inputs!$B$18</f>
        <v>2636.4</v>
      </c>
      <c r="H1401" s="24">
        <f>MIN(inputs!$B$32,A1401)</f>
        <v>20000</v>
      </c>
      <c r="I1401" s="24">
        <f>inputs!$B$29*(1+inputs!$B$33)-MAX(0,inputs!$B$31*(H1401-inputs!$B$30))</f>
        <v>46486.999999999993</v>
      </c>
      <c r="J1401" s="19">
        <f>$H1401+(INT(COLUMN(J$1)/2) - 5) * ($A1401-$H1401)/9</f>
        <v>20000</v>
      </c>
      <c r="K1401" s="24">
        <f>MAX(0,I1401*(1+inputs!$B$33)-MAX(0,inputs!$B$31*(J1401-inputs!$B$30)))</f>
        <v>47184.304999999986</v>
      </c>
      <c r="L1401" s="19">
        <f>$H1401+(INT(COLUMN(L$1)/2) - 5) * ($A1401-$H1401)/9</f>
        <v>33322.222222222219</v>
      </c>
      <c r="M1401" s="24">
        <f>MAX(0,K1401*(1+inputs!$B$33)-MAX(0,inputs!$B$31*(L1401-inputs!$B$30)))</f>
        <v>46709.629574999977</v>
      </c>
      <c r="N1401" s="19">
        <f>$H1401+(INT(COLUMN(N$1)/2) - 5) * ($A1401-$H1401)/9</f>
        <v>46644.444444444445</v>
      </c>
      <c r="O1401" s="24">
        <f>MAX(0,M1401*(1+inputs!$B$33)-MAX(0,inputs!$B$31*(N1401-inputs!$B$30)))</f>
        <v>45028.83401862497</v>
      </c>
      <c r="P1401" s="19">
        <f>$H1401+(INT(COLUMN(P$1)/2) - 5) * ($A1401-$H1401)/9</f>
        <v>59966.666666666664</v>
      </c>
      <c r="Q1401" s="24">
        <f>MAX(0,O1401*(1+inputs!$B$33)-MAX(0,inputs!$B$31*(P1401-inputs!$B$30)))</f>
        <v>42123.826528904341</v>
      </c>
      <c r="R1401" s="19">
        <f>$H1401+(INT(COLUMN(R$1)/2) - 5) * ($A1401-$H1401)/9</f>
        <v>73288.888888888891</v>
      </c>
      <c r="S1401" s="24">
        <f>MAX(0,Q1401*(1+inputs!$B$33)-MAX(0,inputs!$B$31*(R1401-inputs!$B$30)))</f>
        <v>37976.243926837902</v>
      </c>
      <c r="T1401" s="19">
        <f>$H1401+(INT(COLUMN(T$1)/2) - 5) * ($A1401-$H1401)/9</f>
        <v>86611.111111111109</v>
      </c>
      <c r="U1401" s="24">
        <f>MAX(0,S1401*(1+inputs!$B$33)-MAX(0,inputs!$B$31*(T1401-inputs!$B$30)))</f>
        <v>32567.447585740465</v>
      </c>
      <c r="V1401" s="19">
        <f>$H1401+(INT(COLUMN(V$1)/2) - 5) * ($A1401-$H1401)/9</f>
        <v>99933.333333333328</v>
      </c>
      <c r="W1401" s="24">
        <f>MAX(0,U1401*(1+inputs!$B$33)-MAX(0,inputs!$B$31*(V1401-inputs!$B$30)))</f>
        <v>25878.519299526572</v>
      </c>
      <c r="X1401" s="19">
        <f>$H1401+(INT(COLUMN(X$1)/2) - 5) * ($A1401-$H1401)/9</f>
        <v>113255.55555555556</v>
      </c>
      <c r="Y1401" s="24">
        <f>MAX(0,W1401*(1+inputs!$B$33)-MAX(0,inputs!$B$31*(X1401-inputs!$B$30)))</f>
        <v>17890.257089019469</v>
      </c>
      <c r="Z1401" s="19">
        <f>IF(inputs!$B$27="YES",MAX(0,inputs!$B$31*(X1401-inputs!$B$30)),0)</f>
        <v>0</v>
      </c>
      <c r="AA1401" s="3">
        <f t="shared" si="89"/>
        <v>57844.25</v>
      </c>
      <c r="AB1401" s="1">
        <f t="shared" si="90"/>
        <v>0.42</v>
      </c>
      <c r="AC1401" s="8">
        <f t="shared" si="87"/>
        <v>82055.75</v>
      </c>
    </row>
    <row r="1402" spans="1:29" x14ac:dyDescent="0.2">
      <c r="A1402" s="11">
        <f t="shared" si="88"/>
        <v>140000</v>
      </c>
      <c r="B1402" s="15">
        <f>inputs!$C$3-MAX(0,MIN((calculations!A1402-inputs!$B$8)*0.5,inputs!$C$3))+IF(AND(inputs!$B$23="YES",A1402&lt;=inputs!$B$25),inputs!$B$24,0)</f>
        <v>0</v>
      </c>
      <c r="C1402" s="15">
        <f>MAX(0,MIN(A1402-B1402,inputs!$C$4)*inputs!$B$3)</f>
        <v>7540</v>
      </c>
      <c r="D1402" s="16">
        <f>MAX(0,(MIN(A1402,inputs!$C$5)-(inputs!$C$4+B1402))*inputs!$B$4)</f>
        <v>40920</v>
      </c>
      <c r="E1402" s="16">
        <f>MAX(0, (calculations!A1402-inputs!$C$5)*inputs!$B$5)</f>
        <v>0</v>
      </c>
      <c r="F1402" s="19">
        <f>MAX(0,inputs!$B$13*(MIN(calculations!A1402,inputs!$C$14)-inputs!$C$13))+MAX(0,inputs!$B$14*(calculations!A1402-inputs!$C$14))</f>
        <v>6789.85</v>
      </c>
      <c r="G1402" s="22">
        <f>MAX(MIN((calculations!A1402-inputs!$B$21)/10000,100%),0) * inputs!$B$18</f>
        <v>2636.4</v>
      </c>
      <c r="H1402" s="24">
        <f>MIN(inputs!$B$32,A1402)</f>
        <v>20000</v>
      </c>
      <c r="I1402" s="24">
        <f>inputs!$B$29*(1+inputs!$B$33)-MAX(0,inputs!$B$31*(H1402-inputs!$B$30))</f>
        <v>46486.999999999993</v>
      </c>
      <c r="J1402" s="19">
        <f>$H1402+(INT(COLUMN(J$1)/2) - 5) * ($A1402-$H1402)/9</f>
        <v>20000</v>
      </c>
      <c r="K1402" s="24">
        <f>MAX(0,I1402*(1+inputs!$B$33)-MAX(0,inputs!$B$31*(J1402-inputs!$B$30)))</f>
        <v>47184.304999999986</v>
      </c>
      <c r="L1402" s="19">
        <f>$H1402+(INT(COLUMN(L$1)/2) - 5) * ($A1402-$H1402)/9</f>
        <v>33333.333333333336</v>
      </c>
      <c r="M1402" s="24">
        <f>MAX(0,K1402*(1+inputs!$B$33)-MAX(0,inputs!$B$31*(L1402-inputs!$B$30)))</f>
        <v>46708.629574999977</v>
      </c>
      <c r="N1402" s="19">
        <f>$H1402+(INT(COLUMN(N$1)/2) - 5) * ($A1402-$H1402)/9</f>
        <v>46666.666666666672</v>
      </c>
      <c r="O1402" s="24">
        <f>MAX(0,M1402*(1+inputs!$B$33)-MAX(0,inputs!$B$31*(N1402-inputs!$B$30)))</f>
        <v>45025.81901862497</v>
      </c>
      <c r="P1402" s="19">
        <f>$H1402+(INT(COLUMN(P$1)/2) - 5) * ($A1402-$H1402)/9</f>
        <v>60000</v>
      </c>
      <c r="Q1402" s="24">
        <f>MAX(0,O1402*(1+inputs!$B$33)-MAX(0,inputs!$B$31*(P1402-inputs!$B$30)))</f>
        <v>42117.76630390434</v>
      </c>
      <c r="R1402" s="19">
        <f>$H1402+(INT(COLUMN(R$1)/2) - 5) * ($A1402-$H1402)/9</f>
        <v>73333.333333333343</v>
      </c>
      <c r="S1402" s="24">
        <f>MAX(0,Q1402*(1+inputs!$B$33)-MAX(0,inputs!$B$31*(R1402-inputs!$B$30)))</f>
        <v>37966.092798462902</v>
      </c>
      <c r="T1402" s="19">
        <f>$H1402+(INT(COLUMN(T$1)/2) - 5) * ($A1402-$H1402)/9</f>
        <v>86666.666666666672</v>
      </c>
      <c r="U1402" s="24">
        <f>MAX(0,S1402*(1+inputs!$B$33)-MAX(0,inputs!$B$31*(T1402-inputs!$B$30)))</f>
        <v>32552.144190439838</v>
      </c>
      <c r="V1402" s="19">
        <f>$H1402+(INT(COLUMN(V$1)/2) - 5) * ($A1402-$H1402)/9</f>
        <v>100000</v>
      </c>
      <c r="W1402" s="24">
        <f>MAX(0,U1402*(1+inputs!$B$33)-MAX(0,inputs!$B$31*(V1402-inputs!$B$30)))</f>
        <v>25856.986353296434</v>
      </c>
      <c r="X1402" s="19">
        <f>$H1402+(INT(COLUMN(X$1)/2) - 5) * ($A1402-$H1402)/9</f>
        <v>113333.33333333333</v>
      </c>
      <c r="Y1402" s="24">
        <f>MAX(0,W1402*(1+inputs!$B$33)-MAX(0,inputs!$B$31*(X1402-inputs!$B$30)))</f>
        <v>17861.40114859588</v>
      </c>
      <c r="Z1402" s="19">
        <f>IF(inputs!$B$27="YES",MAX(0,inputs!$B$31*(X1402-inputs!$B$30)),0)</f>
        <v>0</v>
      </c>
      <c r="AA1402" s="3">
        <f t="shared" si="89"/>
        <v>57886.25</v>
      </c>
      <c r="AB1402" s="1">
        <f t="shared" si="90"/>
        <v>0.42</v>
      </c>
      <c r="AC1402" s="8">
        <f t="shared" si="87"/>
        <v>82113.75</v>
      </c>
    </row>
    <row r="1403" spans="1:29" x14ac:dyDescent="0.2">
      <c r="A1403" s="11">
        <f t="shared" si="88"/>
        <v>140100</v>
      </c>
      <c r="B1403" s="15">
        <f>inputs!$C$3-MAX(0,MIN((calculations!A1403-inputs!$B$8)*0.5,inputs!$C$3))+IF(AND(inputs!$B$23="YES",A1403&lt;=inputs!$B$25),inputs!$B$24,0)</f>
        <v>0</v>
      </c>
      <c r="C1403" s="15">
        <f>MAX(0,MIN(A1403-B1403,inputs!$C$4)*inputs!$B$3)</f>
        <v>7540</v>
      </c>
      <c r="D1403" s="16">
        <f>MAX(0,(MIN(A1403,inputs!$C$5)-(inputs!$C$4+B1403))*inputs!$B$4)</f>
        <v>40960</v>
      </c>
      <c r="E1403" s="16">
        <f>MAX(0, (calculations!A1403-inputs!$C$5)*inputs!$B$5)</f>
        <v>0</v>
      </c>
      <c r="F1403" s="19">
        <f>MAX(0,inputs!$B$13*(MIN(calculations!A1403,inputs!$C$14)-inputs!$C$13))+MAX(0,inputs!$B$14*(calculations!A1403-inputs!$C$14))</f>
        <v>6791.85</v>
      </c>
      <c r="G1403" s="22">
        <f>MAX(MIN((calculations!A1403-inputs!$B$21)/10000,100%),0) * inputs!$B$18</f>
        <v>2636.4</v>
      </c>
      <c r="H1403" s="24">
        <f>MIN(inputs!$B$32,A1403)</f>
        <v>20000</v>
      </c>
      <c r="I1403" s="24">
        <f>inputs!$B$29*(1+inputs!$B$33)-MAX(0,inputs!$B$31*(H1403-inputs!$B$30))</f>
        <v>46486.999999999993</v>
      </c>
      <c r="J1403" s="19">
        <f>$H1403+(INT(COLUMN(J$1)/2) - 5) * ($A1403-$H1403)/9</f>
        <v>20000</v>
      </c>
      <c r="K1403" s="24">
        <f>MAX(0,I1403*(1+inputs!$B$33)-MAX(0,inputs!$B$31*(J1403-inputs!$B$30)))</f>
        <v>47184.304999999986</v>
      </c>
      <c r="L1403" s="19">
        <f>$H1403+(INT(COLUMN(L$1)/2) - 5) * ($A1403-$H1403)/9</f>
        <v>33344.444444444445</v>
      </c>
      <c r="M1403" s="24">
        <f>MAX(0,K1403*(1+inputs!$B$33)-MAX(0,inputs!$B$31*(L1403-inputs!$B$30)))</f>
        <v>46707.629574999977</v>
      </c>
      <c r="N1403" s="19">
        <f>$H1403+(INT(COLUMN(N$1)/2) - 5) * ($A1403-$H1403)/9</f>
        <v>46688.888888888891</v>
      </c>
      <c r="O1403" s="24">
        <f>MAX(0,M1403*(1+inputs!$B$33)-MAX(0,inputs!$B$31*(N1403-inputs!$B$30)))</f>
        <v>45022.804018624971</v>
      </c>
      <c r="P1403" s="19">
        <f>$H1403+(INT(COLUMN(P$1)/2) - 5) * ($A1403-$H1403)/9</f>
        <v>60033.333333333336</v>
      </c>
      <c r="Q1403" s="24">
        <f>MAX(0,O1403*(1+inputs!$B$33)-MAX(0,inputs!$B$31*(P1403-inputs!$B$30)))</f>
        <v>42111.706078904339</v>
      </c>
      <c r="R1403" s="19">
        <f>$H1403+(INT(COLUMN(R$1)/2) - 5) * ($A1403-$H1403)/9</f>
        <v>73377.777777777781</v>
      </c>
      <c r="S1403" s="24">
        <f>MAX(0,Q1403*(1+inputs!$B$33)-MAX(0,inputs!$B$31*(R1403-inputs!$B$30)))</f>
        <v>37955.941670087901</v>
      </c>
      <c r="T1403" s="19">
        <f>$H1403+(INT(COLUMN(T$1)/2) - 5) * ($A1403-$H1403)/9</f>
        <v>86722.222222222219</v>
      </c>
      <c r="U1403" s="24">
        <f>MAX(0,S1403*(1+inputs!$B$33)-MAX(0,inputs!$B$31*(T1403-inputs!$B$30)))</f>
        <v>32536.840795139218</v>
      </c>
      <c r="V1403" s="19">
        <f>$H1403+(INT(COLUMN(V$1)/2) - 5) * ($A1403-$H1403)/9</f>
        <v>100066.66666666667</v>
      </c>
      <c r="W1403" s="24">
        <f>MAX(0,U1403*(1+inputs!$B$33)-MAX(0,inputs!$B$31*(V1403-inputs!$B$30)))</f>
        <v>25835.453407066299</v>
      </c>
      <c r="X1403" s="19">
        <f>$H1403+(INT(COLUMN(X$1)/2) - 5) * ($A1403-$H1403)/9</f>
        <v>113411.11111111111</v>
      </c>
      <c r="Y1403" s="24">
        <f>MAX(0,W1403*(1+inputs!$B$33)-MAX(0,inputs!$B$31*(X1403-inputs!$B$30)))</f>
        <v>17832.545208172294</v>
      </c>
      <c r="Z1403" s="19">
        <f>IF(inputs!$B$27="YES",MAX(0,inputs!$B$31*(X1403-inputs!$B$30)),0)</f>
        <v>0</v>
      </c>
      <c r="AA1403" s="3">
        <f t="shared" si="89"/>
        <v>57928.25</v>
      </c>
      <c r="AB1403" s="1">
        <f t="shared" si="90"/>
        <v>0.42</v>
      </c>
      <c r="AC1403" s="8">
        <f t="shared" si="87"/>
        <v>82171.75</v>
      </c>
    </row>
    <row r="1404" spans="1:29" x14ac:dyDescent="0.2">
      <c r="A1404" s="11">
        <f t="shared" si="88"/>
        <v>140200</v>
      </c>
      <c r="B1404" s="15">
        <f>inputs!$C$3-MAX(0,MIN((calculations!A1404-inputs!$B$8)*0.5,inputs!$C$3))+IF(AND(inputs!$B$23="YES",A1404&lt;=inputs!$B$25),inputs!$B$24,0)</f>
        <v>0</v>
      </c>
      <c r="C1404" s="15">
        <f>MAX(0,MIN(A1404-B1404,inputs!$C$4)*inputs!$B$3)</f>
        <v>7540</v>
      </c>
      <c r="D1404" s="16">
        <f>MAX(0,(MIN(A1404,inputs!$C$5)-(inputs!$C$4+B1404))*inputs!$B$4)</f>
        <v>41000</v>
      </c>
      <c r="E1404" s="16">
        <f>MAX(0, (calculations!A1404-inputs!$C$5)*inputs!$B$5)</f>
        <v>0</v>
      </c>
      <c r="F1404" s="19">
        <f>MAX(0,inputs!$B$13*(MIN(calculations!A1404,inputs!$C$14)-inputs!$C$13))+MAX(0,inputs!$B$14*(calculations!A1404-inputs!$C$14))</f>
        <v>6793.85</v>
      </c>
      <c r="G1404" s="22">
        <f>MAX(MIN((calculations!A1404-inputs!$B$21)/10000,100%),0) * inputs!$B$18</f>
        <v>2636.4</v>
      </c>
      <c r="H1404" s="24">
        <f>MIN(inputs!$B$32,A1404)</f>
        <v>20000</v>
      </c>
      <c r="I1404" s="24">
        <f>inputs!$B$29*(1+inputs!$B$33)-MAX(0,inputs!$B$31*(H1404-inputs!$B$30))</f>
        <v>46486.999999999993</v>
      </c>
      <c r="J1404" s="19">
        <f>$H1404+(INT(COLUMN(J$1)/2) - 5) * ($A1404-$H1404)/9</f>
        <v>20000</v>
      </c>
      <c r="K1404" s="24">
        <f>MAX(0,I1404*(1+inputs!$B$33)-MAX(0,inputs!$B$31*(J1404-inputs!$B$30)))</f>
        <v>47184.304999999986</v>
      </c>
      <c r="L1404" s="19">
        <f>$H1404+(INT(COLUMN(L$1)/2) - 5) * ($A1404-$H1404)/9</f>
        <v>33355.555555555555</v>
      </c>
      <c r="M1404" s="24">
        <f>MAX(0,K1404*(1+inputs!$B$33)-MAX(0,inputs!$B$31*(L1404-inputs!$B$30)))</f>
        <v>46706.629574999977</v>
      </c>
      <c r="N1404" s="19">
        <f>$H1404+(INT(COLUMN(N$1)/2) - 5) * ($A1404-$H1404)/9</f>
        <v>46711.111111111109</v>
      </c>
      <c r="O1404" s="24">
        <f>MAX(0,M1404*(1+inputs!$B$33)-MAX(0,inputs!$B$31*(N1404-inputs!$B$30)))</f>
        <v>45019.789018624972</v>
      </c>
      <c r="P1404" s="19">
        <f>$H1404+(INT(COLUMN(P$1)/2) - 5) * ($A1404-$H1404)/9</f>
        <v>60066.666666666664</v>
      </c>
      <c r="Q1404" s="24">
        <f>MAX(0,O1404*(1+inputs!$B$33)-MAX(0,inputs!$B$31*(P1404-inputs!$B$30)))</f>
        <v>42105.645853904338</v>
      </c>
      <c r="R1404" s="19">
        <f>$H1404+(INT(COLUMN(R$1)/2) - 5) * ($A1404-$H1404)/9</f>
        <v>73422.222222222219</v>
      </c>
      <c r="S1404" s="24">
        <f>MAX(0,Q1404*(1+inputs!$B$33)-MAX(0,inputs!$B$31*(R1404-inputs!$B$30)))</f>
        <v>37945.790541712893</v>
      </c>
      <c r="T1404" s="19">
        <f>$H1404+(INT(COLUMN(T$1)/2) - 5) * ($A1404-$H1404)/9</f>
        <v>86777.777777777781</v>
      </c>
      <c r="U1404" s="24">
        <f>MAX(0,S1404*(1+inputs!$B$33)-MAX(0,inputs!$B$31*(T1404-inputs!$B$30)))</f>
        <v>32521.537399838584</v>
      </c>
      <c r="V1404" s="19">
        <f>$H1404+(INT(COLUMN(V$1)/2) - 5) * ($A1404-$H1404)/9</f>
        <v>100133.33333333333</v>
      </c>
      <c r="W1404" s="24">
        <f>MAX(0,U1404*(1+inputs!$B$33)-MAX(0,inputs!$B$31*(V1404-inputs!$B$30)))</f>
        <v>25813.920460836158</v>
      </c>
      <c r="X1404" s="19">
        <f>$H1404+(INT(COLUMN(X$1)/2) - 5) * ($A1404-$H1404)/9</f>
        <v>113488.88888888889</v>
      </c>
      <c r="Y1404" s="24">
        <f>MAX(0,W1404*(1+inputs!$B$33)-MAX(0,inputs!$B$31*(X1404-inputs!$B$30)))</f>
        <v>17803.689267748698</v>
      </c>
      <c r="Z1404" s="19">
        <f>IF(inputs!$B$27="YES",MAX(0,inputs!$B$31*(X1404-inputs!$B$30)),0)</f>
        <v>0</v>
      </c>
      <c r="AA1404" s="3">
        <f t="shared" si="89"/>
        <v>57970.25</v>
      </c>
      <c r="AB1404" s="1">
        <f t="shared" si="90"/>
        <v>0.42</v>
      </c>
      <c r="AC1404" s="8">
        <f t="shared" si="87"/>
        <v>82229.75</v>
      </c>
    </row>
    <row r="1405" spans="1:29" x14ac:dyDescent="0.2">
      <c r="A1405" s="11">
        <f t="shared" si="88"/>
        <v>140300</v>
      </c>
      <c r="B1405" s="15">
        <f>inputs!$C$3-MAX(0,MIN((calculations!A1405-inputs!$B$8)*0.5,inputs!$C$3))+IF(AND(inputs!$B$23="YES",A1405&lt;=inputs!$B$25),inputs!$B$24,0)</f>
        <v>0</v>
      </c>
      <c r="C1405" s="15">
        <f>MAX(0,MIN(A1405-B1405,inputs!$C$4)*inputs!$B$3)</f>
        <v>7540</v>
      </c>
      <c r="D1405" s="16">
        <f>MAX(0,(MIN(A1405,inputs!$C$5)-(inputs!$C$4+B1405))*inputs!$B$4)</f>
        <v>41040</v>
      </c>
      <c r="E1405" s="16">
        <f>MAX(0, (calculations!A1405-inputs!$C$5)*inputs!$B$5)</f>
        <v>0</v>
      </c>
      <c r="F1405" s="19">
        <f>MAX(0,inputs!$B$13*(MIN(calculations!A1405,inputs!$C$14)-inputs!$C$13))+MAX(0,inputs!$B$14*(calculations!A1405-inputs!$C$14))</f>
        <v>6795.85</v>
      </c>
      <c r="G1405" s="22">
        <f>MAX(MIN((calculations!A1405-inputs!$B$21)/10000,100%),0) * inputs!$B$18</f>
        <v>2636.4</v>
      </c>
      <c r="H1405" s="24">
        <f>MIN(inputs!$B$32,A1405)</f>
        <v>20000</v>
      </c>
      <c r="I1405" s="24">
        <f>inputs!$B$29*(1+inputs!$B$33)-MAX(0,inputs!$B$31*(H1405-inputs!$B$30))</f>
        <v>46486.999999999993</v>
      </c>
      <c r="J1405" s="19">
        <f>$H1405+(INT(COLUMN(J$1)/2) - 5) * ($A1405-$H1405)/9</f>
        <v>20000</v>
      </c>
      <c r="K1405" s="24">
        <f>MAX(0,I1405*(1+inputs!$B$33)-MAX(0,inputs!$B$31*(J1405-inputs!$B$30)))</f>
        <v>47184.304999999986</v>
      </c>
      <c r="L1405" s="19">
        <f>$H1405+(INT(COLUMN(L$1)/2) - 5) * ($A1405-$H1405)/9</f>
        <v>33366.666666666664</v>
      </c>
      <c r="M1405" s="24">
        <f>MAX(0,K1405*(1+inputs!$B$33)-MAX(0,inputs!$B$31*(L1405-inputs!$B$30)))</f>
        <v>46705.629574999977</v>
      </c>
      <c r="N1405" s="19">
        <f>$H1405+(INT(COLUMN(N$1)/2) - 5) * ($A1405-$H1405)/9</f>
        <v>46733.333333333328</v>
      </c>
      <c r="O1405" s="24">
        <f>MAX(0,M1405*(1+inputs!$B$33)-MAX(0,inputs!$B$31*(N1405-inputs!$B$30)))</f>
        <v>45016.774018624972</v>
      </c>
      <c r="P1405" s="19">
        <f>$H1405+(INT(COLUMN(P$1)/2) - 5) * ($A1405-$H1405)/9</f>
        <v>60100</v>
      </c>
      <c r="Q1405" s="24">
        <f>MAX(0,O1405*(1+inputs!$B$33)-MAX(0,inputs!$B$31*(P1405-inputs!$B$30)))</f>
        <v>42099.585628904337</v>
      </c>
      <c r="R1405" s="19">
        <f>$H1405+(INT(COLUMN(R$1)/2) - 5) * ($A1405-$H1405)/9</f>
        <v>73466.666666666657</v>
      </c>
      <c r="S1405" s="24">
        <f>MAX(0,Q1405*(1+inputs!$B$33)-MAX(0,inputs!$B$31*(R1405-inputs!$B$30)))</f>
        <v>37935.639413337893</v>
      </c>
      <c r="T1405" s="19">
        <f>$H1405+(INT(COLUMN(T$1)/2) - 5) * ($A1405-$H1405)/9</f>
        <v>86833.333333333328</v>
      </c>
      <c r="U1405" s="24">
        <f>MAX(0,S1405*(1+inputs!$B$33)-MAX(0,inputs!$B$31*(T1405-inputs!$B$30)))</f>
        <v>32506.234004537957</v>
      </c>
      <c r="V1405" s="19">
        <f>$H1405+(INT(COLUMN(V$1)/2) - 5) * ($A1405-$H1405)/9</f>
        <v>100200</v>
      </c>
      <c r="W1405" s="24">
        <f>MAX(0,U1405*(1+inputs!$B$33)-MAX(0,inputs!$B$31*(V1405-inputs!$B$30)))</f>
        <v>25792.387514606027</v>
      </c>
      <c r="X1405" s="19">
        <f>$H1405+(INT(COLUMN(X$1)/2) - 5) * ($A1405-$H1405)/9</f>
        <v>113566.66666666667</v>
      </c>
      <c r="Y1405" s="24">
        <f>MAX(0,W1405*(1+inputs!$B$33)-MAX(0,inputs!$B$31*(X1405-inputs!$B$30)))</f>
        <v>17774.833327325112</v>
      </c>
      <c r="Z1405" s="19">
        <f>IF(inputs!$B$27="YES",MAX(0,inputs!$B$31*(X1405-inputs!$B$30)),0)</f>
        <v>0</v>
      </c>
      <c r="AA1405" s="3">
        <f t="shared" si="89"/>
        <v>58012.25</v>
      </c>
      <c r="AB1405" s="1">
        <f t="shared" si="90"/>
        <v>0.42</v>
      </c>
      <c r="AC1405" s="8">
        <f t="shared" si="87"/>
        <v>82287.75</v>
      </c>
    </row>
    <row r="1406" spans="1:29" x14ac:dyDescent="0.2">
      <c r="A1406" s="11">
        <f t="shared" si="88"/>
        <v>140400</v>
      </c>
      <c r="B1406" s="15">
        <f>inputs!$C$3-MAX(0,MIN((calculations!A1406-inputs!$B$8)*0.5,inputs!$C$3))+IF(AND(inputs!$B$23="YES",A1406&lt;=inputs!$B$25),inputs!$B$24,0)</f>
        <v>0</v>
      </c>
      <c r="C1406" s="15">
        <f>MAX(0,MIN(A1406-B1406,inputs!$C$4)*inputs!$B$3)</f>
        <v>7540</v>
      </c>
      <c r="D1406" s="16">
        <f>MAX(0,(MIN(A1406,inputs!$C$5)-(inputs!$C$4+B1406))*inputs!$B$4)</f>
        <v>41080</v>
      </c>
      <c r="E1406" s="16">
        <f>MAX(0, (calculations!A1406-inputs!$C$5)*inputs!$B$5)</f>
        <v>0</v>
      </c>
      <c r="F1406" s="19">
        <f>MAX(0,inputs!$B$13*(MIN(calculations!A1406,inputs!$C$14)-inputs!$C$13))+MAX(0,inputs!$B$14*(calculations!A1406-inputs!$C$14))</f>
        <v>6797.85</v>
      </c>
      <c r="G1406" s="22">
        <f>MAX(MIN((calculations!A1406-inputs!$B$21)/10000,100%),0) * inputs!$B$18</f>
        <v>2636.4</v>
      </c>
      <c r="H1406" s="24">
        <f>MIN(inputs!$B$32,A1406)</f>
        <v>20000</v>
      </c>
      <c r="I1406" s="24">
        <f>inputs!$B$29*(1+inputs!$B$33)-MAX(0,inputs!$B$31*(H1406-inputs!$B$30))</f>
        <v>46486.999999999993</v>
      </c>
      <c r="J1406" s="19">
        <f>$H1406+(INT(COLUMN(J$1)/2) - 5) * ($A1406-$H1406)/9</f>
        <v>20000</v>
      </c>
      <c r="K1406" s="24">
        <f>MAX(0,I1406*(1+inputs!$B$33)-MAX(0,inputs!$B$31*(J1406-inputs!$B$30)))</f>
        <v>47184.304999999986</v>
      </c>
      <c r="L1406" s="19">
        <f>$H1406+(INT(COLUMN(L$1)/2) - 5) * ($A1406-$H1406)/9</f>
        <v>33377.777777777781</v>
      </c>
      <c r="M1406" s="24">
        <f>MAX(0,K1406*(1+inputs!$B$33)-MAX(0,inputs!$B$31*(L1406-inputs!$B$30)))</f>
        <v>46704.629574999977</v>
      </c>
      <c r="N1406" s="19">
        <f>$H1406+(INT(COLUMN(N$1)/2) - 5) * ($A1406-$H1406)/9</f>
        <v>46755.555555555555</v>
      </c>
      <c r="O1406" s="24">
        <f>MAX(0,M1406*(1+inputs!$B$33)-MAX(0,inputs!$B$31*(N1406-inputs!$B$30)))</f>
        <v>45013.759018624973</v>
      </c>
      <c r="P1406" s="19">
        <f>$H1406+(INT(COLUMN(P$1)/2) - 5) * ($A1406-$H1406)/9</f>
        <v>60133.333333333336</v>
      </c>
      <c r="Q1406" s="24">
        <f>MAX(0,O1406*(1+inputs!$B$33)-MAX(0,inputs!$B$31*(P1406-inputs!$B$30)))</f>
        <v>42093.525403904343</v>
      </c>
      <c r="R1406" s="19">
        <f>$H1406+(INT(COLUMN(R$1)/2) - 5) * ($A1406-$H1406)/9</f>
        <v>73511.111111111109</v>
      </c>
      <c r="S1406" s="24">
        <f>MAX(0,Q1406*(1+inputs!$B$33)-MAX(0,inputs!$B$31*(R1406-inputs!$B$30)))</f>
        <v>37925.488284962899</v>
      </c>
      <c r="T1406" s="19">
        <f>$H1406+(INT(COLUMN(T$1)/2) - 5) * ($A1406-$H1406)/9</f>
        <v>86888.888888888891</v>
      </c>
      <c r="U1406" s="24">
        <f>MAX(0,S1406*(1+inputs!$B$33)-MAX(0,inputs!$B$31*(T1406-inputs!$B$30)))</f>
        <v>32490.930609237341</v>
      </c>
      <c r="V1406" s="19">
        <f>$H1406+(INT(COLUMN(V$1)/2) - 5) * ($A1406-$H1406)/9</f>
        <v>100266.66666666667</v>
      </c>
      <c r="W1406" s="24">
        <f>MAX(0,U1406*(1+inputs!$B$33)-MAX(0,inputs!$B$31*(V1406-inputs!$B$30)))</f>
        <v>25770.854568375893</v>
      </c>
      <c r="X1406" s="19">
        <f>$H1406+(INT(COLUMN(X$1)/2) - 5) * ($A1406-$H1406)/9</f>
        <v>113644.44444444444</v>
      </c>
      <c r="Y1406" s="24">
        <f>MAX(0,W1406*(1+inputs!$B$33)-MAX(0,inputs!$B$31*(X1406-inputs!$B$30)))</f>
        <v>17745.97738690153</v>
      </c>
      <c r="Z1406" s="19">
        <f>IF(inputs!$B$27="YES",MAX(0,inputs!$B$31*(X1406-inputs!$B$30)),0)</f>
        <v>0</v>
      </c>
      <c r="AA1406" s="3">
        <f t="shared" si="89"/>
        <v>58054.25</v>
      </c>
      <c r="AB1406" s="1">
        <f t="shared" si="90"/>
        <v>0.42</v>
      </c>
      <c r="AC1406" s="8">
        <f t="shared" si="87"/>
        <v>82345.75</v>
      </c>
    </row>
    <row r="1407" spans="1:29" x14ac:dyDescent="0.2">
      <c r="A1407" s="11">
        <f t="shared" si="88"/>
        <v>140500</v>
      </c>
      <c r="B1407" s="15">
        <f>inputs!$C$3-MAX(0,MIN((calculations!A1407-inputs!$B$8)*0.5,inputs!$C$3))+IF(AND(inputs!$B$23="YES",A1407&lt;=inputs!$B$25),inputs!$B$24,0)</f>
        <v>0</v>
      </c>
      <c r="C1407" s="15">
        <f>MAX(0,MIN(A1407-B1407,inputs!$C$4)*inputs!$B$3)</f>
        <v>7540</v>
      </c>
      <c r="D1407" s="16">
        <f>MAX(0,(MIN(A1407,inputs!$C$5)-(inputs!$C$4+B1407))*inputs!$B$4)</f>
        <v>41120</v>
      </c>
      <c r="E1407" s="16">
        <f>MAX(0, (calculations!A1407-inputs!$C$5)*inputs!$B$5)</f>
        <v>0</v>
      </c>
      <c r="F1407" s="19">
        <f>MAX(0,inputs!$B$13*(MIN(calculations!A1407,inputs!$C$14)-inputs!$C$13))+MAX(0,inputs!$B$14*(calculations!A1407-inputs!$C$14))</f>
        <v>6799.85</v>
      </c>
      <c r="G1407" s="22">
        <f>MAX(MIN((calculations!A1407-inputs!$B$21)/10000,100%),0) * inputs!$B$18</f>
        <v>2636.4</v>
      </c>
      <c r="H1407" s="24">
        <f>MIN(inputs!$B$32,A1407)</f>
        <v>20000</v>
      </c>
      <c r="I1407" s="24">
        <f>inputs!$B$29*(1+inputs!$B$33)-MAX(0,inputs!$B$31*(H1407-inputs!$B$30))</f>
        <v>46486.999999999993</v>
      </c>
      <c r="J1407" s="19">
        <f>$H1407+(INT(COLUMN(J$1)/2) - 5) * ($A1407-$H1407)/9</f>
        <v>20000</v>
      </c>
      <c r="K1407" s="24">
        <f>MAX(0,I1407*(1+inputs!$B$33)-MAX(0,inputs!$B$31*(J1407-inputs!$B$30)))</f>
        <v>47184.304999999986</v>
      </c>
      <c r="L1407" s="19">
        <f>$H1407+(INT(COLUMN(L$1)/2) - 5) * ($A1407-$H1407)/9</f>
        <v>33388.888888888891</v>
      </c>
      <c r="M1407" s="24">
        <f>MAX(0,K1407*(1+inputs!$B$33)-MAX(0,inputs!$B$31*(L1407-inputs!$B$30)))</f>
        <v>46703.629574999977</v>
      </c>
      <c r="N1407" s="19">
        <f>$H1407+(INT(COLUMN(N$1)/2) - 5) * ($A1407-$H1407)/9</f>
        <v>46777.777777777781</v>
      </c>
      <c r="O1407" s="24">
        <f>MAX(0,M1407*(1+inputs!$B$33)-MAX(0,inputs!$B$31*(N1407-inputs!$B$30)))</f>
        <v>45010.744018624973</v>
      </c>
      <c r="P1407" s="19">
        <f>$H1407+(INT(COLUMN(P$1)/2) - 5) * ($A1407-$H1407)/9</f>
        <v>60166.666666666664</v>
      </c>
      <c r="Q1407" s="24">
        <f>MAX(0,O1407*(1+inputs!$B$33)-MAX(0,inputs!$B$31*(P1407-inputs!$B$30)))</f>
        <v>42087.465178904342</v>
      </c>
      <c r="R1407" s="19">
        <f>$H1407+(INT(COLUMN(R$1)/2) - 5) * ($A1407-$H1407)/9</f>
        <v>73555.555555555562</v>
      </c>
      <c r="S1407" s="24">
        <f>MAX(0,Q1407*(1+inputs!$B$33)-MAX(0,inputs!$B$31*(R1407-inputs!$B$30)))</f>
        <v>37915.337156587899</v>
      </c>
      <c r="T1407" s="19">
        <f>$H1407+(INT(COLUMN(T$1)/2) - 5) * ($A1407-$H1407)/9</f>
        <v>86944.444444444438</v>
      </c>
      <c r="U1407" s="24">
        <f>MAX(0,S1407*(1+inputs!$B$33)-MAX(0,inputs!$B$31*(T1407-inputs!$B$30)))</f>
        <v>32475.627213936717</v>
      </c>
      <c r="V1407" s="19">
        <f>$H1407+(INT(COLUMN(V$1)/2) - 5) * ($A1407-$H1407)/9</f>
        <v>100333.33333333333</v>
      </c>
      <c r="W1407" s="24">
        <f>MAX(0,U1407*(1+inputs!$B$33)-MAX(0,inputs!$B$31*(V1407-inputs!$B$30)))</f>
        <v>25749.321622145766</v>
      </c>
      <c r="X1407" s="19">
        <f>$H1407+(INT(COLUMN(X$1)/2) - 5) * ($A1407-$H1407)/9</f>
        <v>113722.22222222222</v>
      </c>
      <c r="Y1407" s="24">
        <f>MAX(0,W1407*(1+inputs!$B$33)-MAX(0,inputs!$B$31*(X1407-inputs!$B$30)))</f>
        <v>17717.121446477951</v>
      </c>
      <c r="Z1407" s="19">
        <f>IF(inputs!$B$27="YES",MAX(0,inputs!$B$31*(X1407-inputs!$B$30)),0)</f>
        <v>0</v>
      </c>
      <c r="AA1407" s="3">
        <f t="shared" si="89"/>
        <v>58096.25</v>
      </c>
      <c r="AB1407" s="1">
        <f t="shared" si="90"/>
        <v>0.42</v>
      </c>
      <c r="AC1407" s="8">
        <f t="shared" si="87"/>
        <v>82403.75</v>
      </c>
    </row>
    <row r="1408" spans="1:29" x14ac:dyDescent="0.2">
      <c r="A1408" s="11">
        <f t="shared" si="88"/>
        <v>140600</v>
      </c>
      <c r="B1408" s="15">
        <f>inputs!$C$3-MAX(0,MIN((calculations!A1408-inputs!$B$8)*0.5,inputs!$C$3))+IF(AND(inputs!$B$23="YES",A1408&lt;=inputs!$B$25),inputs!$B$24,0)</f>
        <v>0</v>
      </c>
      <c r="C1408" s="15">
        <f>MAX(0,MIN(A1408-B1408,inputs!$C$4)*inputs!$B$3)</f>
        <v>7540</v>
      </c>
      <c r="D1408" s="16">
        <f>MAX(0,(MIN(A1408,inputs!$C$5)-(inputs!$C$4+B1408))*inputs!$B$4)</f>
        <v>41160</v>
      </c>
      <c r="E1408" s="16">
        <f>MAX(0, (calculations!A1408-inputs!$C$5)*inputs!$B$5)</f>
        <v>0</v>
      </c>
      <c r="F1408" s="19">
        <f>MAX(0,inputs!$B$13*(MIN(calculations!A1408,inputs!$C$14)-inputs!$C$13))+MAX(0,inputs!$B$14*(calculations!A1408-inputs!$C$14))</f>
        <v>6801.85</v>
      </c>
      <c r="G1408" s="22">
        <f>MAX(MIN((calculations!A1408-inputs!$B$21)/10000,100%),0) * inputs!$B$18</f>
        <v>2636.4</v>
      </c>
      <c r="H1408" s="24">
        <f>MIN(inputs!$B$32,A1408)</f>
        <v>20000</v>
      </c>
      <c r="I1408" s="24">
        <f>inputs!$B$29*(1+inputs!$B$33)-MAX(0,inputs!$B$31*(H1408-inputs!$B$30))</f>
        <v>46486.999999999993</v>
      </c>
      <c r="J1408" s="19">
        <f>$H1408+(INT(COLUMN(J$1)/2) - 5) * ($A1408-$H1408)/9</f>
        <v>20000</v>
      </c>
      <c r="K1408" s="24">
        <f>MAX(0,I1408*(1+inputs!$B$33)-MAX(0,inputs!$B$31*(J1408-inputs!$B$30)))</f>
        <v>47184.304999999986</v>
      </c>
      <c r="L1408" s="19">
        <f>$H1408+(INT(COLUMN(L$1)/2) - 5) * ($A1408-$H1408)/9</f>
        <v>33400</v>
      </c>
      <c r="M1408" s="24">
        <f>MAX(0,K1408*(1+inputs!$B$33)-MAX(0,inputs!$B$31*(L1408-inputs!$B$30)))</f>
        <v>46702.629574999977</v>
      </c>
      <c r="N1408" s="19">
        <f>$H1408+(INT(COLUMN(N$1)/2) - 5) * ($A1408-$H1408)/9</f>
        <v>46800</v>
      </c>
      <c r="O1408" s="24">
        <f>MAX(0,M1408*(1+inputs!$B$33)-MAX(0,inputs!$B$31*(N1408-inputs!$B$30)))</f>
        <v>45007.729018624967</v>
      </c>
      <c r="P1408" s="19">
        <f>$H1408+(INT(COLUMN(P$1)/2) - 5) * ($A1408-$H1408)/9</f>
        <v>60200</v>
      </c>
      <c r="Q1408" s="24">
        <f>MAX(0,O1408*(1+inputs!$B$33)-MAX(0,inputs!$B$31*(P1408-inputs!$B$30)))</f>
        <v>42081.404953904334</v>
      </c>
      <c r="R1408" s="19">
        <f>$H1408+(INT(COLUMN(R$1)/2) - 5) * ($A1408-$H1408)/9</f>
        <v>73600</v>
      </c>
      <c r="S1408" s="24">
        <f>MAX(0,Q1408*(1+inputs!$B$33)-MAX(0,inputs!$B$31*(R1408-inputs!$B$30)))</f>
        <v>37905.186028212891</v>
      </c>
      <c r="T1408" s="19">
        <f>$H1408+(INT(COLUMN(T$1)/2) - 5) * ($A1408-$H1408)/9</f>
        <v>87000</v>
      </c>
      <c r="U1408" s="24">
        <f>MAX(0,S1408*(1+inputs!$B$33)-MAX(0,inputs!$B$31*(T1408-inputs!$B$30)))</f>
        <v>32460.32381863608</v>
      </c>
      <c r="V1408" s="19">
        <f>$H1408+(INT(COLUMN(V$1)/2) - 5) * ($A1408-$H1408)/9</f>
        <v>100400</v>
      </c>
      <c r="W1408" s="24">
        <f>MAX(0,U1408*(1+inputs!$B$33)-MAX(0,inputs!$B$31*(V1408-inputs!$B$30)))</f>
        <v>25727.788675915621</v>
      </c>
      <c r="X1408" s="19">
        <f>$H1408+(INT(COLUMN(X$1)/2) - 5) * ($A1408-$H1408)/9</f>
        <v>113800</v>
      </c>
      <c r="Y1408" s="24">
        <f>MAX(0,W1408*(1+inputs!$B$33)-MAX(0,inputs!$B$31*(X1408-inputs!$B$30)))</f>
        <v>17688.265506054355</v>
      </c>
      <c r="Z1408" s="19">
        <f>IF(inputs!$B$27="YES",MAX(0,inputs!$B$31*(X1408-inputs!$B$30)),0)</f>
        <v>0</v>
      </c>
      <c r="AA1408" s="3">
        <f t="shared" si="89"/>
        <v>58138.25</v>
      </c>
      <c r="AB1408" s="1">
        <f t="shared" si="90"/>
        <v>0.42</v>
      </c>
      <c r="AC1408" s="8">
        <f t="shared" si="87"/>
        <v>82461.75</v>
      </c>
    </row>
    <row r="1409" spans="1:29" x14ac:dyDescent="0.2">
      <c r="A1409" s="11">
        <f t="shared" si="88"/>
        <v>140700</v>
      </c>
      <c r="B1409" s="15">
        <f>inputs!$C$3-MAX(0,MIN((calculations!A1409-inputs!$B$8)*0.5,inputs!$C$3))+IF(AND(inputs!$B$23="YES",A1409&lt;=inputs!$B$25),inputs!$B$24,0)</f>
        <v>0</v>
      </c>
      <c r="C1409" s="15">
        <f>MAX(0,MIN(A1409-B1409,inputs!$C$4)*inputs!$B$3)</f>
        <v>7540</v>
      </c>
      <c r="D1409" s="16">
        <f>MAX(0,(MIN(A1409,inputs!$C$5)-(inputs!$C$4+B1409))*inputs!$B$4)</f>
        <v>41200</v>
      </c>
      <c r="E1409" s="16">
        <f>MAX(0, (calculations!A1409-inputs!$C$5)*inputs!$B$5)</f>
        <v>0</v>
      </c>
      <c r="F1409" s="19">
        <f>MAX(0,inputs!$B$13*(MIN(calculations!A1409,inputs!$C$14)-inputs!$C$13))+MAX(0,inputs!$B$14*(calculations!A1409-inputs!$C$14))</f>
        <v>6803.85</v>
      </c>
      <c r="G1409" s="22">
        <f>MAX(MIN((calculations!A1409-inputs!$B$21)/10000,100%),0) * inputs!$B$18</f>
        <v>2636.4</v>
      </c>
      <c r="H1409" s="24">
        <f>MIN(inputs!$B$32,A1409)</f>
        <v>20000</v>
      </c>
      <c r="I1409" s="24">
        <f>inputs!$B$29*(1+inputs!$B$33)-MAX(0,inputs!$B$31*(H1409-inputs!$B$30))</f>
        <v>46486.999999999993</v>
      </c>
      <c r="J1409" s="19">
        <f>$H1409+(INT(COLUMN(J$1)/2) - 5) * ($A1409-$H1409)/9</f>
        <v>20000</v>
      </c>
      <c r="K1409" s="24">
        <f>MAX(0,I1409*(1+inputs!$B$33)-MAX(0,inputs!$B$31*(J1409-inputs!$B$30)))</f>
        <v>47184.304999999986</v>
      </c>
      <c r="L1409" s="19">
        <f>$H1409+(INT(COLUMN(L$1)/2) - 5) * ($A1409-$H1409)/9</f>
        <v>33411.111111111109</v>
      </c>
      <c r="M1409" s="24">
        <f>MAX(0,K1409*(1+inputs!$B$33)-MAX(0,inputs!$B$31*(L1409-inputs!$B$30)))</f>
        <v>46701.629574999977</v>
      </c>
      <c r="N1409" s="19">
        <f>$H1409+(INT(COLUMN(N$1)/2) - 5) * ($A1409-$H1409)/9</f>
        <v>46822.222222222219</v>
      </c>
      <c r="O1409" s="24">
        <f>MAX(0,M1409*(1+inputs!$B$33)-MAX(0,inputs!$B$31*(N1409-inputs!$B$30)))</f>
        <v>45004.714018624967</v>
      </c>
      <c r="P1409" s="19">
        <f>$H1409+(INT(COLUMN(P$1)/2) - 5) * ($A1409-$H1409)/9</f>
        <v>60233.333333333336</v>
      </c>
      <c r="Q1409" s="24">
        <f>MAX(0,O1409*(1+inputs!$B$33)-MAX(0,inputs!$B$31*(P1409-inputs!$B$30)))</f>
        <v>42075.344728904332</v>
      </c>
      <c r="R1409" s="19">
        <f>$H1409+(INT(COLUMN(R$1)/2) - 5) * ($A1409-$H1409)/9</f>
        <v>73644.444444444438</v>
      </c>
      <c r="S1409" s="24">
        <f>MAX(0,Q1409*(1+inputs!$B$33)-MAX(0,inputs!$B$31*(R1409-inputs!$B$30)))</f>
        <v>37895.03489983789</v>
      </c>
      <c r="T1409" s="19">
        <f>$H1409+(INT(COLUMN(T$1)/2) - 5) * ($A1409-$H1409)/9</f>
        <v>87055.555555555562</v>
      </c>
      <c r="U1409" s="24">
        <f>MAX(0,S1409*(1+inputs!$B$33)-MAX(0,inputs!$B$31*(T1409-inputs!$B$30)))</f>
        <v>32445.020423335453</v>
      </c>
      <c r="V1409" s="19">
        <f>$H1409+(INT(COLUMN(V$1)/2) - 5) * ($A1409-$H1409)/9</f>
        <v>100466.66666666667</v>
      </c>
      <c r="W1409" s="24">
        <f>MAX(0,U1409*(1+inputs!$B$33)-MAX(0,inputs!$B$31*(V1409-inputs!$B$30)))</f>
        <v>25706.255729685479</v>
      </c>
      <c r="X1409" s="19">
        <f>$H1409+(INT(COLUMN(X$1)/2) - 5) * ($A1409-$H1409)/9</f>
        <v>113877.77777777778</v>
      </c>
      <c r="Y1409" s="24">
        <f>MAX(0,W1409*(1+inputs!$B$33)-MAX(0,inputs!$B$31*(X1409-inputs!$B$30)))</f>
        <v>17659.409565630762</v>
      </c>
      <c r="Z1409" s="19">
        <f>IF(inputs!$B$27="YES",MAX(0,inputs!$B$31*(X1409-inputs!$B$30)),0)</f>
        <v>0</v>
      </c>
      <c r="AA1409" s="3">
        <f t="shared" si="89"/>
        <v>58180.25</v>
      </c>
      <c r="AB1409" s="1">
        <f t="shared" si="90"/>
        <v>0.42</v>
      </c>
      <c r="AC1409" s="8">
        <f t="shared" ref="AC1409:AC1472" si="91">A1409-AA1409</f>
        <v>82519.75</v>
      </c>
    </row>
    <row r="1410" spans="1:29" x14ac:dyDescent="0.2">
      <c r="A1410" s="11">
        <f t="shared" si="88"/>
        <v>140800</v>
      </c>
      <c r="B1410" s="15">
        <f>inputs!$C$3-MAX(0,MIN((calculations!A1410-inputs!$B$8)*0.5,inputs!$C$3))+IF(AND(inputs!$B$23="YES",A1410&lt;=inputs!$B$25),inputs!$B$24,0)</f>
        <v>0</v>
      </c>
      <c r="C1410" s="15">
        <f>MAX(0,MIN(A1410-B1410,inputs!$C$4)*inputs!$B$3)</f>
        <v>7540</v>
      </c>
      <c r="D1410" s="16">
        <f>MAX(0,(MIN(A1410,inputs!$C$5)-(inputs!$C$4+B1410))*inputs!$B$4)</f>
        <v>41240</v>
      </c>
      <c r="E1410" s="16">
        <f>MAX(0, (calculations!A1410-inputs!$C$5)*inputs!$B$5)</f>
        <v>0</v>
      </c>
      <c r="F1410" s="19">
        <f>MAX(0,inputs!$B$13*(MIN(calculations!A1410,inputs!$C$14)-inputs!$C$13))+MAX(0,inputs!$B$14*(calculations!A1410-inputs!$C$14))</f>
        <v>6805.85</v>
      </c>
      <c r="G1410" s="22">
        <f>MAX(MIN((calculations!A1410-inputs!$B$21)/10000,100%),0) * inputs!$B$18</f>
        <v>2636.4</v>
      </c>
      <c r="H1410" s="24">
        <f>MIN(inputs!$B$32,A1410)</f>
        <v>20000</v>
      </c>
      <c r="I1410" s="24">
        <f>inputs!$B$29*(1+inputs!$B$33)-MAX(0,inputs!$B$31*(H1410-inputs!$B$30))</f>
        <v>46486.999999999993</v>
      </c>
      <c r="J1410" s="19">
        <f>$H1410+(INT(COLUMN(J$1)/2) - 5) * ($A1410-$H1410)/9</f>
        <v>20000</v>
      </c>
      <c r="K1410" s="24">
        <f>MAX(0,I1410*(1+inputs!$B$33)-MAX(0,inputs!$B$31*(J1410-inputs!$B$30)))</f>
        <v>47184.304999999986</v>
      </c>
      <c r="L1410" s="19">
        <f>$H1410+(INT(COLUMN(L$1)/2) - 5) * ($A1410-$H1410)/9</f>
        <v>33422.222222222219</v>
      </c>
      <c r="M1410" s="24">
        <f>MAX(0,K1410*(1+inputs!$B$33)-MAX(0,inputs!$B$31*(L1410-inputs!$B$30)))</f>
        <v>46700.629574999977</v>
      </c>
      <c r="N1410" s="19">
        <f>$H1410+(INT(COLUMN(N$1)/2) - 5) * ($A1410-$H1410)/9</f>
        <v>46844.444444444445</v>
      </c>
      <c r="O1410" s="24">
        <f>MAX(0,M1410*(1+inputs!$B$33)-MAX(0,inputs!$B$31*(N1410-inputs!$B$30)))</f>
        <v>45001.699018624968</v>
      </c>
      <c r="P1410" s="19">
        <f>$H1410+(INT(COLUMN(P$1)/2) - 5) * ($A1410-$H1410)/9</f>
        <v>60266.666666666664</v>
      </c>
      <c r="Q1410" s="24">
        <f>MAX(0,O1410*(1+inputs!$B$33)-MAX(0,inputs!$B$31*(P1410-inputs!$B$30)))</f>
        <v>42069.284503904339</v>
      </c>
      <c r="R1410" s="19">
        <f>$H1410+(INT(COLUMN(R$1)/2) - 5) * ($A1410-$H1410)/9</f>
        <v>73688.888888888891</v>
      </c>
      <c r="S1410" s="24">
        <f>MAX(0,Q1410*(1+inputs!$B$33)-MAX(0,inputs!$B$31*(R1410-inputs!$B$30)))</f>
        <v>37884.883771462897</v>
      </c>
      <c r="T1410" s="19">
        <f>$H1410+(INT(COLUMN(T$1)/2) - 5) * ($A1410-$H1410)/9</f>
        <v>87111.111111111109</v>
      </c>
      <c r="U1410" s="24">
        <f>MAX(0,S1410*(1+inputs!$B$33)-MAX(0,inputs!$B$31*(T1410-inputs!$B$30)))</f>
        <v>32429.71702803484</v>
      </c>
      <c r="V1410" s="19">
        <f>$H1410+(INT(COLUMN(V$1)/2) - 5) * ($A1410-$H1410)/9</f>
        <v>100533.33333333333</v>
      </c>
      <c r="W1410" s="24">
        <f>MAX(0,U1410*(1+inputs!$B$33)-MAX(0,inputs!$B$31*(V1410-inputs!$B$30)))</f>
        <v>25684.72278345536</v>
      </c>
      <c r="X1410" s="19">
        <f>$H1410+(INT(COLUMN(X$1)/2) - 5) * ($A1410-$H1410)/9</f>
        <v>113955.55555555556</v>
      </c>
      <c r="Y1410" s="24">
        <f>MAX(0,W1410*(1+inputs!$B$33)-MAX(0,inputs!$B$31*(X1410-inputs!$B$30)))</f>
        <v>17630.553625207183</v>
      </c>
      <c r="Z1410" s="19">
        <f>IF(inputs!$B$27="YES",MAX(0,inputs!$B$31*(X1410-inputs!$B$30)),0)</f>
        <v>0</v>
      </c>
      <c r="AA1410" s="3">
        <f t="shared" si="89"/>
        <v>58222.25</v>
      </c>
      <c r="AB1410" s="1">
        <f t="shared" si="90"/>
        <v>0.42</v>
      </c>
      <c r="AC1410" s="8">
        <f t="shared" si="91"/>
        <v>82577.75</v>
      </c>
    </row>
    <row r="1411" spans="1:29" x14ac:dyDescent="0.2">
      <c r="A1411" s="11">
        <f t="shared" ref="A1411:A1474" si="92">(ROW(A1411)-2)*100</f>
        <v>140900</v>
      </c>
      <c r="B1411" s="15">
        <f>inputs!$C$3-MAX(0,MIN((calculations!A1411-inputs!$B$8)*0.5,inputs!$C$3))+IF(AND(inputs!$B$23="YES",A1411&lt;=inputs!$B$25),inputs!$B$24,0)</f>
        <v>0</v>
      </c>
      <c r="C1411" s="15">
        <f>MAX(0,MIN(A1411-B1411,inputs!$C$4)*inputs!$B$3)</f>
        <v>7540</v>
      </c>
      <c r="D1411" s="16">
        <f>MAX(0,(MIN(A1411,inputs!$C$5)-(inputs!$C$4+B1411))*inputs!$B$4)</f>
        <v>41280</v>
      </c>
      <c r="E1411" s="16">
        <f>MAX(0, (calculations!A1411-inputs!$C$5)*inputs!$B$5)</f>
        <v>0</v>
      </c>
      <c r="F1411" s="19">
        <f>MAX(0,inputs!$B$13*(MIN(calculations!A1411,inputs!$C$14)-inputs!$C$13))+MAX(0,inputs!$B$14*(calculations!A1411-inputs!$C$14))</f>
        <v>6807.85</v>
      </c>
      <c r="G1411" s="22">
        <f>MAX(MIN((calculations!A1411-inputs!$B$21)/10000,100%),0) * inputs!$B$18</f>
        <v>2636.4</v>
      </c>
      <c r="H1411" s="24">
        <f>MIN(inputs!$B$32,A1411)</f>
        <v>20000</v>
      </c>
      <c r="I1411" s="24">
        <f>inputs!$B$29*(1+inputs!$B$33)-MAX(0,inputs!$B$31*(H1411-inputs!$B$30))</f>
        <v>46486.999999999993</v>
      </c>
      <c r="J1411" s="19">
        <f>$H1411+(INT(COLUMN(J$1)/2) - 5) * ($A1411-$H1411)/9</f>
        <v>20000</v>
      </c>
      <c r="K1411" s="24">
        <f>MAX(0,I1411*(1+inputs!$B$33)-MAX(0,inputs!$B$31*(J1411-inputs!$B$30)))</f>
        <v>47184.304999999986</v>
      </c>
      <c r="L1411" s="19">
        <f>$H1411+(INT(COLUMN(L$1)/2) - 5) * ($A1411-$H1411)/9</f>
        <v>33433.333333333336</v>
      </c>
      <c r="M1411" s="24">
        <f>MAX(0,K1411*(1+inputs!$B$33)-MAX(0,inputs!$B$31*(L1411-inputs!$B$30)))</f>
        <v>46699.629574999977</v>
      </c>
      <c r="N1411" s="19">
        <f>$H1411+(INT(COLUMN(N$1)/2) - 5) * ($A1411-$H1411)/9</f>
        <v>46866.666666666672</v>
      </c>
      <c r="O1411" s="24">
        <f>MAX(0,M1411*(1+inputs!$B$33)-MAX(0,inputs!$B$31*(N1411-inputs!$B$30)))</f>
        <v>44998.684018624968</v>
      </c>
      <c r="P1411" s="19">
        <f>$H1411+(INT(COLUMN(P$1)/2) - 5) * ($A1411-$H1411)/9</f>
        <v>60300</v>
      </c>
      <c r="Q1411" s="24">
        <f>MAX(0,O1411*(1+inputs!$B$33)-MAX(0,inputs!$B$31*(P1411-inputs!$B$30)))</f>
        <v>42063.224278904338</v>
      </c>
      <c r="R1411" s="19">
        <f>$H1411+(INT(COLUMN(R$1)/2) - 5) * ($A1411-$H1411)/9</f>
        <v>73733.333333333343</v>
      </c>
      <c r="S1411" s="24">
        <f>MAX(0,Q1411*(1+inputs!$B$33)-MAX(0,inputs!$B$31*(R1411-inputs!$B$30)))</f>
        <v>37874.732643087897</v>
      </c>
      <c r="T1411" s="19">
        <f>$H1411+(INT(COLUMN(T$1)/2) - 5) * ($A1411-$H1411)/9</f>
        <v>87166.666666666672</v>
      </c>
      <c r="U1411" s="24">
        <f>MAX(0,S1411*(1+inputs!$B$33)-MAX(0,inputs!$B$31*(T1411-inputs!$B$30)))</f>
        <v>32414.413632734206</v>
      </c>
      <c r="V1411" s="19">
        <f>$H1411+(INT(COLUMN(V$1)/2) - 5) * ($A1411-$H1411)/9</f>
        <v>100600</v>
      </c>
      <c r="W1411" s="24">
        <f>MAX(0,U1411*(1+inputs!$B$33)-MAX(0,inputs!$B$31*(V1411-inputs!$B$30)))</f>
        <v>25663.189837225214</v>
      </c>
      <c r="X1411" s="19">
        <f>$H1411+(INT(COLUMN(X$1)/2) - 5) * ($A1411-$H1411)/9</f>
        <v>114033.33333333333</v>
      </c>
      <c r="Y1411" s="24">
        <f>MAX(0,W1411*(1+inputs!$B$33)-MAX(0,inputs!$B$31*(X1411-inputs!$B$30)))</f>
        <v>17601.69768478359</v>
      </c>
      <c r="Z1411" s="19">
        <f>IF(inputs!$B$27="YES",MAX(0,inputs!$B$31*(X1411-inputs!$B$30)),0)</f>
        <v>0</v>
      </c>
      <c r="AA1411" s="3">
        <f t="shared" ref="AA1411:AA1474" si="93">SUM(C1411:G1411)+Z1411</f>
        <v>58264.25</v>
      </c>
      <c r="AB1411" s="1">
        <f t="shared" ref="AB1411:AB1474" si="94">(AA1412-AA1411)/100</f>
        <v>0.42</v>
      </c>
      <c r="AC1411" s="8">
        <f t="shared" si="91"/>
        <v>82635.75</v>
      </c>
    </row>
    <row r="1412" spans="1:29" x14ac:dyDescent="0.2">
      <c r="A1412" s="11">
        <f t="shared" si="92"/>
        <v>141000</v>
      </c>
      <c r="B1412" s="15">
        <f>inputs!$C$3-MAX(0,MIN((calculations!A1412-inputs!$B$8)*0.5,inputs!$C$3))+IF(AND(inputs!$B$23="YES",A1412&lt;=inputs!$B$25),inputs!$B$24,0)</f>
        <v>0</v>
      </c>
      <c r="C1412" s="15">
        <f>MAX(0,MIN(A1412-B1412,inputs!$C$4)*inputs!$B$3)</f>
        <v>7540</v>
      </c>
      <c r="D1412" s="16">
        <f>MAX(0,(MIN(A1412,inputs!$C$5)-(inputs!$C$4+B1412))*inputs!$B$4)</f>
        <v>41320</v>
      </c>
      <c r="E1412" s="16">
        <f>MAX(0, (calculations!A1412-inputs!$C$5)*inputs!$B$5)</f>
        <v>0</v>
      </c>
      <c r="F1412" s="19">
        <f>MAX(0,inputs!$B$13*(MIN(calculations!A1412,inputs!$C$14)-inputs!$C$13))+MAX(0,inputs!$B$14*(calculations!A1412-inputs!$C$14))</f>
        <v>6809.85</v>
      </c>
      <c r="G1412" s="22">
        <f>MAX(MIN((calculations!A1412-inputs!$B$21)/10000,100%),0) * inputs!$B$18</f>
        <v>2636.4</v>
      </c>
      <c r="H1412" s="24">
        <f>MIN(inputs!$B$32,A1412)</f>
        <v>20000</v>
      </c>
      <c r="I1412" s="24">
        <f>inputs!$B$29*(1+inputs!$B$33)-MAX(0,inputs!$B$31*(H1412-inputs!$B$30))</f>
        <v>46486.999999999993</v>
      </c>
      <c r="J1412" s="19">
        <f>$H1412+(INT(COLUMN(J$1)/2) - 5) * ($A1412-$H1412)/9</f>
        <v>20000</v>
      </c>
      <c r="K1412" s="24">
        <f>MAX(0,I1412*(1+inputs!$B$33)-MAX(0,inputs!$B$31*(J1412-inputs!$B$30)))</f>
        <v>47184.304999999986</v>
      </c>
      <c r="L1412" s="19">
        <f>$H1412+(INT(COLUMN(L$1)/2) - 5) * ($A1412-$H1412)/9</f>
        <v>33444.444444444445</v>
      </c>
      <c r="M1412" s="24">
        <f>MAX(0,K1412*(1+inputs!$B$33)-MAX(0,inputs!$B$31*(L1412-inputs!$B$30)))</f>
        <v>46698.629574999977</v>
      </c>
      <c r="N1412" s="19">
        <f>$H1412+(INT(COLUMN(N$1)/2) - 5) * ($A1412-$H1412)/9</f>
        <v>46888.888888888891</v>
      </c>
      <c r="O1412" s="24">
        <f>MAX(0,M1412*(1+inputs!$B$33)-MAX(0,inputs!$B$31*(N1412-inputs!$B$30)))</f>
        <v>44995.669018624969</v>
      </c>
      <c r="P1412" s="19">
        <f>$H1412+(INT(COLUMN(P$1)/2) - 5) * ($A1412-$H1412)/9</f>
        <v>60333.333333333336</v>
      </c>
      <c r="Q1412" s="24">
        <f>MAX(0,O1412*(1+inputs!$B$33)-MAX(0,inputs!$B$31*(P1412-inputs!$B$30)))</f>
        <v>42057.164053904336</v>
      </c>
      <c r="R1412" s="19">
        <f>$H1412+(INT(COLUMN(R$1)/2) - 5) * ($A1412-$H1412)/9</f>
        <v>73777.777777777781</v>
      </c>
      <c r="S1412" s="24">
        <f>MAX(0,Q1412*(1+inputs!$B$33)-MAX(0,inputs!$B$31*(R1412-inputs!$B$30)))</f>
        <v>37864.581514712896</v>
      </c>
      <c r="T1412" s="19">
        <f>$H1412+(INT(COLUMN(T$1)/2) - 5) * ($A1412-$H1412)/9</f>
        <v>87222.222222222219</v>
      </c>
      <c r="U1412" s="24">
        <f>MAX(0,S1412*(1+inputs!$B$33)-MAX(0,inputs!$B$31*(T1412-inputs!$B$30)))</f>
        <v>32399.110237433586</v>
      </c>
      <c r="V1412" s="19">
        <f>$H1412+(INT(COLUMN(V$1)/2) - 5) * ($A1412-$H1412)/9</f>
        <v>100666.66666666667</v>
      </c>
      <c r="W1412" s="24">
        <f>MAX(0,U1412*(1+inputs!$B$33)-MAX(0,inputs!$B$31*(V1412-inputs!$B$30)))</f>
        <v>25641.656890995087</v>
      </c>
      <c r="X1412" s="19">
        <f>$H1412+(INT(COLUMN(X$1)/2) - 5) * ($A1412-$H1412)/9</f>
        <v>114111.11111111111</v>
      </c>
      <c r="Y1412" s="24">
        <f>MAX(0,W1412*(1+inputs!$B$33)-MAX(0,inputs!$B$31*(X1412-inputs!$B$30)))</f>
        <v>17572.841744360012</v>
      </c>
      <c r="Z1412" s="19">
        <f>IF(inputs!$B$27="YES",MAX(0,inputs!$B$31*(X1412-inputs!$B$30)),0)</f>
        <v>0</v>
      </c>
      <c r="AA1412" s="3">
        <f t="shared" si="93"/>
        <v>58306.25</v>
      </c>
      <c r="AB1412" s="1">
        <f t="shared" si="94"/>
        <v>0.42</v>
      </c>
      <c r="AC1412" s="8">
        <f t="shared" si="91"/>
        <v>82693.75</v>
      </c>
    </row>
    <row r="1413" spans="1:29" x14ac:dyDescent="0.2">
      <c r="A1413" s="11">
        <f t="shared" si="92"/>
        <v>141100</v>
      </c>
      <c r="B1413" s="15">
        <f>inputs!$C$3-MAX(0,MIN((calculations!A1413-inputs!$B$8)*0.5,inputs!$C$3))+IF(AND(inputs!$B$23="YES",A1413&lt;=inputs!$B$25),inputs!$B$24,0)</f>
        <v>0</v>
      </c>
      <c r="C1413" s="15">
        <f>MAX(0,MIN(A1413-B1413,inputs!$C$4)*inputs!$B$3)</f>
        <v>7540</v>
      </c>
      <c r="D1413" s="16">
        <f>MAX(0,(MIN(A1413,inputs!$C$5)-(inputs!$C$4+B1413))*inputs!$B$4)</f>
        <v>41360</v>
      </c>
      <c r="E1413" s="16">
        <f>MAX(0, (calculations!A1413-inputs!$C$5)*inputs!$B$5)</f>
        <v>0</v>
      </c>
      <c r="F1413" s="19">
        <f>MAX(0,inputs!$B$13*(MIN(calculations!A1413,inputs!$C$14)-inputs!$C$13))+MAX(0,inputs!$B$14*(calculations!A1413-inputs!$C$14))</f>
        <v>6811.85</v>
      </c>
      <c r="G1413" s="22">
        <f>MAX(MIN((calculations!A1413-inputs!$B$21)/10000,100%),0) * inputs!$B$18</f>
        <v>2636.4</v>
      </c>
      <c r="H1413" s="24">
        <f>MIN(inputs!$B$32,A1413)</f>
        <v>20000</v>
      </c>
      <c r="I1413" s="24">
        <f>inputs!$B$29*(1+inputs!$B$33)-MAX(0,inputs!$B$31*(H1413-inputs!$B$30))</f>
        <v>46486.999999999993</v>
      </c>
      <c r="J1413" s="19">
        <f>$H1413+(INT(COLUMN(J$1)/2) - 5) * ($A1413-$H1413)/9</f>
        <v>20000</v>
      </c>
      <c r="K1413" s="24">
        <f>MAX(0,I1413*(1+inputs!$B$33)-MAX(0,inputs!$B$31*(J1413-inputs!$B$30)))</f>
        <v>47184.304999999986</v>
      </c>
      <c r="L1413" s="19">
        <f>$H1413+(INT(COLUMN(L$1)/2) - 5) * ($A1413-$H1413)/9</f>
        <v>33455.555555555555</v>
      </c>
      <c r="M1413" s="24">
        <f>MAX(0,K1413*(1+inputs!$B$33)-MAX(0,inputs!$B$31*(L1413-inputs!$B$30)))</f>
        <v>46697.629574999977</v>
      </c>
      <c r="N1413" s="19">
        <f>$H1413+(INT(COLUMN(N$1)/2) - 5) * ($A1413-$H1413)/9</f>
        <v>46911.111111111109</v>
      </c>
      <c r="O1413" s="24">
        <f>MAX(0,M1413*(1+inputs!$B$33)-MAX(0,inputs!$B$31*(N1413-inputs!$B$30)))</f>
        <v>44992.654018624969</v>
      </c>
      <c r="P1413" s="19">
        <f>$H1413+(INT(COLUMN(P$1)/2) - 5) * ($A1413-$H1413)/9</f>
        <v>60366.666666666664</v>
      </c>
      <c r="Q1413" s="24">
        <f>MAX(0,O1413*(1+inputs!$B$33)-MAX(0,inputs!$B$31*(P1413-inputs!$B$30)))</f>
        <v>42051.103828904335</v>
      </c>
      <c r="R1413" s="19">
        <f>$H1413+(INT(COLUMN(R$1)/2) - 5) * ($A1413-$H1413)/9</f>
        <v>73822.222222222219</v>
      </c>
      <c r="S1413" s="24">
        <f>MAX(0,Q1413*(1+inputs!$B$33)-MAX(0,inputs!$B$31*(R1413-inputs!$B$30)))</f>
        <v>37854.430386337895</v>
      </c>
      <c r="T1413" s="19">
        <f>$H1413+(INT(COLUMN(T$1)/2) - 5) * ($A1413-$H1413)/9</f>
        <v>87277.777777777781</v>
      </c>
      <c r="U1413" s="24">
        <f>MAX(0,S1413*(1+inputs!$B$33)-MAX(0,inputs!$B$31*(T1413-inputs!$B$30)))</f>
        <v>32383.806842132959</v>
      </c>
      <c r="V1413" s="19">
        <f>$H1413+(INT(COLUMN(V$1)/2) - 5) * ($A1413-$H1413)/9</f>
        <v>100733.33333333333</v>
      </c>
      <c r="W1413" s="24">
        <f>MAX(0,U1413*(1+inputs!$B$33)-MAX(0,inputs!$B$31*(V1413-inputs!$B$30)))</f>
        <v>25620.123944764953</v>
      </c>
      <c r="X1413" s="19">
        <f>$H1413+(INT(COLUMN(X$1)/2) - 5) * ($A1413-$H1413)/9</f>
        <v>114188.88888888889</v>
      </c>
      <c r="Y1413" s="24">
        <f>MAX(0,W1413*(1+inputs!$B$33)-MAX(0,inputs!$B$31*(X1413-inputs!$B$30)))</f>
        <v>17543.985803936426</v>
      </c>
      <c r="Z1413" s="19">
        <f>IF(inputs!$B$27="YES",MAX(0,inputs!$B$31*(X1413-inputs!$B$30)),0)</f>
        <v>0</v>
      </c>
      <c r="AA1413" s="3">
        <f t="shared" si="93"/>
        <v>58348.25</v>
      </c>
      <c r="AB1413" s="1">
        <f t="shared" si="94"/>
        <v>0.42</v>
      </c>
      <c r="AC1413" s="8">
        <f t="shared" si="91"/>
        <v>82751.75</v>
      </c>
    </row>
    <row r="1414" spans="1:29" x14ac:dyDescent="0.2">
      <c r="A1414" s="11">
        <f t="shared" si="92"/>
        <v>141200</v>
      </c>
      <c r="B1414" s="15">
        <f>inputs!$C$3-MAX(0,MIN((calculations!A1414-inputs!$B$8)*0.5,inputs!$C$3))+IF(AND(inputs!$B$23="YES",A1414&lt;=inputs!$B$25),inputs!$B$24,0)</f>
        <v>0</v>
      </c>
      <c r="C1414" s="15">
        <f>MAX(0,MIN(A1414-B1414,inputs!$C$4)*inputs!$B$3)</f>
        <v>7540</v>
      </c>
      <c r="D1414" s="16">
        <f>MAX(0,(MIN(A1414,inputs!$C$5)-(inputs!$C$4+B1414))*inputs!$B$4)</f>
        <v>41400</v>
      </c>
      <c r="E1414" s="16">
        <f>MAX(0, (calculations!A1414-inputs!$C$5)*inputs!$B$5)</f>
        <v>0</v>
      </c>
      <c r="F1414" s="19">
        <f>MAX(0,inputs!$B$13*(MIN(calculations!A1414,inputs!$C$14)-inputs!$C$13))+MAX(0,inputs!$B$14*(calculations!A1414-inputs!$C$14))</f>
        <v>6813.85</v>
      </c>
      <c r="G1414" s="22">
        <f>MAX(MIN((calculations!A1414-inputs!$B$21)/10000,100%),0) * inputs!$B$18</f>
        <v>2636.4</v>
      </c>
      <c r="H1414" s="24">
        <f>MIN(inputs!$B$32,A1414)</f>
        <v>20000</v>
      </c>
      <c r="I1414" s="24">
        <f>inputs!$B$29*(1+inputs!$B$33)-MAX(0,inputs!$B$31*(H1414-inputs!$B$30))</f>
        <v>46486.999999999993</v>
      </c>
      <c r="J1414" s="19">
        <f>$H1414+(INT(COLUMN(J$1)/2) - 5) * ($A1414-$H1414)/9</f>
        <v>20000</v>
      </c>
      <c r="K1414" s="24">
        <f>MAX(0,I1414*(1+inputs!$B$33)-MAX(0,inputs!$B$31*(J1414-inputs!$B$30)))</f>
        <v>47184.304999999986</v>
      </c>
      <c r="L1414" s="19">
        <f>$H1414+(INT(COLUMN(L$1)/2) - 5) * ($A1414-$H1414)/9</f>
        <v>33466.666666666664</v>
      </c>
      <c r="M1414" s="24">
        <f>MAX(0,K1414*(1+inputs!$B$33)-MAX(0,inputs!$B$31*(L1414-inputs!$B$30)))</f>
        <v>46696.629574999977</v>
      </c>
      <c r="N1414" s="19">
        <f>$H1414+(INT(COLUMN(N$1)/2) - 5) * ($A1414-$H1414)/9</f>
        <v>46933.333333333328</v>
      </c>
      <c r="O1414" s="24">
        <f>MAX(0,M1414*(1+inputs!$B$33)-MAX(0,inputs!$B$31*(N1414-inputs!$B$30)))</f>
        <v>44989.63901862497</v>
      </c>
      <c r="P1414" s="19">
        <f>$H1414+(INT(COLUMN(P$1)/2) - 5) * ($A1414-$H1414)/9</f>
        <v>60400</v>
      </c>
      <c r="Q1414" s="24">
        <f>MAX(0,O1414*(1+inputs!$B$33)-MAX(0,inputs!$B$31*(P1414-inputs!$B$30)))</f>
        <v>42045.043603904334</v>
      </c>
      <c r="R1414" s="19">
        <f>$H1414+(INT(COLUMN(R$1)/2) - 5) * ($A1414-$H1414)/9</f>
        <v>73866.666666666657</v>
      </c>
      <c r="S1414" s="24">
        <f>MAX(0,Q1414*(1+inputs!$B$33)-MAX(0,inputs!$B$31*(R1414-inputs!$B$30)))</f>
        <v>37844.279257962902</v>
      </c>
      <c r="T1414" s="19">
        <f>$H1414+(INT(COLUMN(T$1)/2) - 5) * ($A1414-$H1414)/9</f>
        <v>87333.333333333328</v>
      </c>
      <c r="U1414" s="24">
        <f>MAX(0,S1414*(1+inputs!$B$33)-MAX(0,inputs!$B$31*(T1414-inputs!$B$30)))</f>
        <v>32368.503446832347</v>
      </c>
      <c r="V1414" s="19">
        <f>$H1414+(INT(COLUMN(V$1)/2) - 5) * ($A1414-$H1414)/9</f>
        <v>100800</v>
      </c>
      <c r="W1414" s="24">
        <f>MAX(0,U1414*(1+inputs!$B$33)-MAX(0,inputs!$B$31*(V1414-inputs!$B$30)))</f>
        <v>25598.59099853483</v>
      </c>
      <c r="X1414" s="19">
        <f>$H1414+(INT(COLUMN(X$1)/2) - 5) * ($A1414-$H1414)/9</f>
        <v>114266.66666666667</v>
      </c>
      <c r="Y1414" s="24">
        <f>MAX(0,W1414*(1+inputs!$B$33)-MAX(0,inputs!$B$31*(X1414-inputs!$B$30)))</f>
        <v>17515.129863512848</v>
      </c>
      <c r="Z1414" s="19">
        <f>IF(inputs!$B$27="YES",MAX(0,inputs!$B$31*(X1414-inputs!$B$30)),0)</f>
        <v>0</v>
      </c>
      <c r="AA1414" s="3">
        <f t="shared" si="93"/>
        <v>58390.25</v>
      </c>
      <c r="AB1414" s="1">
        <f t="shared" si="94"/>
        <v>0.42</v>
      </c>
      <c r="AC1414" s="8">
        <f t="shared" si="91"/>
        <v>82809.75</v>
      </c>
    </row>
    <row r="1415" spans="1:29" x14ac:dyDescent="0.2">
      <c r="A1415" s="11">
        <f t="shared" si="92"/>
        <v>141300</v>
      </c>
      <c r="B1415" s="15">
        <f>inputs!$C$3-MAX(0,MIN((calculations!A1415-inputs!$B$8)*0.5,inputs!$C$3))+IF(AND(inputs!$B$23="YES",A1415&lt;=inputs!$B$25),inputs!$B$24,0)</f>
        <v>0</v>
      </c>
      <c r="C1415" s="15">
        <f>MAX(0,MIN(A1415-B1415,inputs!$C$4)*inputs!$B$3)</f>
        <v>7540</v>
      </c>
      <c r="D1415" s="16">
        <f>MAX(0,(MIN(A1415,inputs!$C$5)-(inputs!$C$4+B1415))*inputs!$B$4)</f>
        <v>41440</v>
      </c>
      <c r="E1415" s="16">
        <f>MAX(0, (calculations!A1415-inputs!$C$5)*inputs!$B$5)</f>
        <v>0</v>
      </c>
      <c r="F1415" s="19">
        <f>MAX(0,inputs!$B$13*(MIN(calculations!A1415,inputs!$C$14)-inputs!$C$13))+MAX(0,inputs!$B$14*(calculations!A1415-inputs!$C$14))</f>
        <v>6815.85</v>
      </c>
      <c r="G1415" s="22">
        <f>MAX(MIN((calculations!A1415-inputs!$B$21)/10000,100%),0) * inputs!$B$18</f>
        <v>2636.4</v>
      </c>
      <c r="H1415" s="24">
        <f>MIN(inputs!$B$32,A1415)</f>
        <v>20000</v>
      </c>
      <c r="I1415" s="24">
        <f>inputs!$B$29*(1+inputs!$B$33)-MAX(0,inputs!$B$31*(H1415-inputs!$B$30))</f>
        <v>46486.999999999993</v>
      </c>
      <c r="J1415" s="19">
        <f>$H1415+(INT(COLUMN(J$1)/2) - 5) * ($A1415-$H1415)/9</f>
        <v>20000</v>
      </c>
      <c r="K1415" s="24">
        <f>MAX(0,I1415*(1+inputs!$B$33)-MAX(0,inputs!$B$31*(J1415-inputs!$B$30)))</f>
        <v>47184.304999999986</v>
      </c>
      <c r="L1415" s="19">
        <f>$H1415+(INT(COLUMN(L$1)/2) - 5) * ($A1415-$H1415)/9</f>
        <v>33477.777777777781</v>
      </c>
      <c r="M1415" s="24">
        <f>MAX(0,K1415*(1+inputs!$B$33)-MAX(0,inputs!$B$31*(L1415-inputs!$B$30)))</f>
        <v>46695.629574999977</v>
      </c>
      <c r="N1415" s="19">
        <f>$H1415+(INT(COLUMN(N$1)/2) - 5) * ($A1415-$H1415)/9</f>
        <v>46955.555555555555</v>
      </c>
      <c r="O1415" s="24">
        <f>MAX(0,M1415*(1+inputs!$B$33)-MAX(0,inputs!$B$31*(N1415-inputs!$B$30)))</f>
        <v>44986.624018624971</v>
      </c>
      <c r="P1415" s="19">
        <f>$H1415+(INT(COLUMN(P$1)/2) - 5) * ($A1415-$H1415)/9</f>
        <v>60433.333333333336</v>
      </c>
      <c r="Q1415" s="24">
        <f>MAX(0,O1415*(1+inputs!$B$33)-MAX(0,inputs!$B$31*(P1415-inputs!$B$30)))</f>
        <v>42038.98337890434</v>
      </c>
      <c r="R1415" s="19">
        <f>$H1415+(INT(COLUMN(R$1)/2) - 5) * ($A1415-$H1415)/9</f>
        <v>73911.111111111109</v>
      </c>
      <c r="S1415" s="24">
        <f>MAX(0,Q1415*(1+inputs!$B$33)-MAX(0,inputs!$B$31*(R1415-inputs!$B$30)))</f>
        <v>37834.128129587902</v>
      </c>
      <c r="T1415" s="19">
        <f>$H1415+(INT(COLUMN(T$1)/2) - 5) * ($A1415-$H1415)/9</f>
        <v>87388.888888888891</v>
      </c>
      <c r="U1415" s="24">
        <f>MAX(0,S1415*(1+inputs!$B$33)-MAX(0,inputs!$B$31*(T1415-inputs!$B$30)))</f>
        <v>32353.200051531716</v>
      </c>
      <c r="V1415" s="19">
        <f>$H1415+(INT(COLUMN(V$1)/2) - 5) * ($A1415-$H1415)/9</f>
        <v>100866.66666666667</v>
      </c>
      <c r="W1415" s="24">
        <f>MAX(0,U1415*(1+inputs!$B$33)-MAX(0,inputs!$B$31*(V1415-inputs!$B$30)))</f>
        <v>25577.058052304688</v>
      </c>
      <c r="X1415" s="19">
        <f>$H1415+(INT(COLUMN(X$1)/2) - 5) * ($A1415-$H1415)/9</f>
        <v>114344.44444444444</v>
      </c>
      <c r="Y1415" s="24">
        <f>MAX(0,W1415*(1+inputs!$B$33)-MAX(0,inputs!$B$31*(X1415-inputs!$B$30)))</f>
        <v>17486.273923089258</v>
      </c>
      <c r="Z1415" s="19">
        <f>IF(inputs!$B$27="YES",MAX(0,inputs!$B$31*(X1415-inputs!$B$30)),0)</f>
        <v>0</v>
      </c>
      <c r="AA1415" s="3">
        <f t="shared" si="93"/>
        <v>58432.25</v>
      </c>
      <c r="AB1415" s="1">
        <f t="shared" si="94"/>
        <v>0.42</v>
      </c>
      <c r="AC1415" s="8">
        <f t="shared" si="91"/>
        <v>82867.75</v>
      </c>
    </row>
    <row r="1416" spans="1:29" x14ac:dyDescent="0.2">
      <c r="A1416" s="11">
        <f t="shared" si="92"/>
        <v>141400</v>
      </c>
      <c r="B1416" s="15">
        <f>inputs!$C$3-MAX(0,MIN((calculations!A1416-inputs!$B$8)*0.5,inputs!$C$3))+IF(AND(inputs!$B$23="YES",A1416&lt;=inputs!$B$25),inputs!$B$24,0)</f>
        <v>0</v>
      </c>
      <c r="C1416" s="15">
        <f>MAX(0,MIN(A1416-B1416,inputs!$C$4)*inputs!$B$3)</f>
        <v>7540</v>
      </c>
      <c r="D1416" s="16">
        <f>MAX(0,(MIN(A1416,inputs!$C$5)-(inputs!$C$4+B1416))*inputs!$B$4)</f>
        <v>41480</v>
      </c>
      <c r="E1416" s="16">
        <f>MAX(0, (calculations!A1416-inputs!$C$5)*inputs!$B$5)</f>
        <v>0</v>
      </c>
      <c r="F1416" s="19">
        <f>MAX(0,inputs!$B$13*(MIN(calculations!A1416,inputs!$C$14)-inputs!$C$13))+MAX(0,inputs!$B$14*(calculations!A1416-inputs!$C$14))</f>
        <v>6817.85</v>
      </c>
      <c r="G1416" s="22">
        <f>MAX(MIN((calculations!A1416-inputs!$B$21)/10000,100%),0) * inputs!$B$18</f>
        <v>2636.4</v>
      </c>
      <c r="H1416" s="24">
        <f>MIN(inputs!$B$32,A1416)</f>
        <v>20000</v>
      </c>
      <c r="I1416" s="24">
        <f>inputs!$B$29*(1+inputs!$B$33)-MAX(0,inputs!$B$31*(H1416-inputs!$B$30))</f>
        <v>46486.999999999993</v>
      </c>
      <c r="J1416" s="19">
        <f>$H1416+(INT(COLUMN(J$1)/2) - 5) * ($A1416-$H1416)/9</f>
        <v>20000</v>
      </c>
      <c r="K1416" s="24">
        <f>MAX(0,I1416*(1+inputs!$B$33)-MAX(0,inputs!$B$31*(J1416-inputs!$B$30)))</f>
        <v>47184.304999999986</v>
      </c>
      <c r="L1416" s="19">
        <f>$H1416+(INT(COLUMN(L$1)/2) - 5) * ($A1416-$H1416)/9</f>
        <v>33488.888888888891</v>
      </c>
      <c r="M1416" s="24">
        <f>MAX(0,K1416*(1+inputs!$B$33)-MAX(0,inputs!$B$31*(L1416-inputs!$B$30)))</f>
        <v>46694.629574999977</v>
      </c>
      <c r="N1416" s="19">
        <f>$H1416+(INT(COLUMN(N$1)/2) - 5) * ($A1416-$H1416)/9</f>
        <v>46977.777777777781</v>
      </c>
      <c r="O1416" s="24">
        <f>MAX(0,M1416*(1+inputs!$B$33)-MAX(0,inputs!$B$31*(N1416-inputs!$B$30)))</f>
        <v>44983.609018624971</v>
      </c>
      <c r="P1416" s="19">
        <f>$H1416+(INT(COLUMN(P$1)/2) - 5) * ($A1416-$H1416)/9</f>
        <v>60466.666666666664</v>
      </c>
      <c r="Q1416" s="24">
        <f>MAX(0,O1416*(1+inputs!$B$33)-MAX(0,inputs!$B$31*(P1416-inputs!$B$30)))</f>
        <v>42032.923153904339</v>
      </c>
      <c r="R1416" s="19">
        <f>$H1416+(INT(COLUMN(R$1)/2) - 5) * ($A1416-$H1416)/9</f>
        <v>73955.555555555562</v>
      </c>
      <c r="S1416" s="24">
        <f>MAX(0,Q1416*(1+inputs!$B$33)-MAX(0,inputs!$B$31*(R1416-inputs!$B$30)))</f>
        <v>37823.977001212901</v>
      </c>
      <c r="T1416" s="19">
        <f>$H1416+(INT(COLUMN(T$1)/2) - 5) * ($A1416-$H1416)/9</f>
        <v>87444.444444444438</v>
      </c>
      <c r="U1416" s="24">
        <f>MAX(0,S1416*(1+inputs!$B$33)-MAX(0,inputs!$B$31*(T1416-inputs!$B$30)))</f>
        <v>32337.896656231092</v>
      </c>
      <c r="V1416" s="19">
        <f>$H1416+(INT(COLUMN(V$1)/2) - 5) * ($A1416-$H1416)/9</f>
        <v>100933.33333333333</v>
      </c>
      <c r="W1416" s="24">
        <f>MAX(0,U1416*(1+inputs!$B$33)-MAX(0,inputs!$B$31*(V1416-inputs!$B$30)))</f>
        <v>25555.525106074554</v>
      </c>
      <c r="X1416" s="19">
        <f>$H1416+(INT(COLUMN(X$1)/2) - 5) * ($A1416-$H1416)/9</f>
        <v>114422.22222222222</v>
      </c>
      <c r="Y1416" s="24">
        <f>MAX(0,W1416*(1+inputs!$B$33)-MAX(0,inputs!$B$31*(X1416-inputs!$B$30)))</f>
        <v>17457.417982665673</v>
      </c>
      <c r="Z1416" s="19">
        <f>IF(inputs!$B$27="YES",MAX(0,inputs!$B$31*(X1416-inputs!$B$30)),0)</f>
        <v>0</v>
      </c>
      <c r="AA1416" s="3">
        <f t="shared" si="93"/>
        <v>58474.25</v>
      </c>
      <c r="AB1416" s="1">
        <f t="shared" si="94"/>
        <v>0.42</v>
      </c>
      <c r="AC1416" s="8">
        <f t="shared" si="91"/>
        <v>82925.75</v>
      </c>
    </row>
    <row r="1417" spans="1:29" x14ac:dyDescent="0.2">
      <c r="A1417" s="11">
        <f t="shared" si="92"/>
        <v>141500</v>
      </c>
      <c r="B1417" s="15">
        <f>inputs!$C$3-MAX(0,MIN((calculations!A1417-inputs!$B$8)*0.5,inputs!$C$3))+IF(AND(inputs!$B$23="YES",A1417&lt;=inputs!$B$25),inputs!$B$24,0)</f>
        <v>0</v>
      </c>
      <c r="C1417" s="15">
        <f>MAX(0,MIN(A1417-B1417,inputs!$C$4)*inputs!$B$3)</f>
        <v>7540</v>
      </c>
      <c r="D1417" s="16">
        <f>MAX(0,(MIN(A1417,inputs!$C$5)-(inputs!$C$4+B1417))*inputs!$B$4)</f>
        <v>41520</v>
      </c>
      <c r="E1417" s="16">
        <f>MAX(0, (calculations!A1417-inputs!$C$5)*inputs!$B$5)</f>
        <v>0</v>
      </c>
      <c r="F1417" s="19">
        <f>MAX(0,inputs!$B$13*(MIN(calculations!A1417,inputs!$C$14)-inputs!$C$13))+MAX(0,inputs!$B$14*(calculations!A1417-inputs!$C$14))</f>
        <v>6819.85</v>
      </c>
      <c r="G1417" s="22">
        <f>MAX(MIN((calculations!A1417-inputs!$B$21)/10000,100%),0) * inputs!$B$18</f>
        <v>2636.4</v>
      </c>
      <c r="H1417" s="24">
        <f>MIN(inputs!$B$32,A1417)</f>
        <v>20000</v>
      </c>
      <c r="I1417" s="24">
        <f>inputs!$B$29*(1+inputs!$B$33)-MAX(0,inputs!$B$31*(H1417-inputs!$B$30))</f>
        <v>46486.999999999993</v>
      </c>
      <c r="J1417" s="19">
        <f>$H1417+(INT(COLUMN(J$1)/2) - 5) * ($A1417-$H1417)/9</f>
        <v>20000</v>
      </c>
      <c r="K1417" s="24">
        <f>MAX(0,I1417*(1+inputs!$B$33)-MAX(0,inputs!$B$31*(J1417-inputs!$B$30)))</f>
        <v>47184.304999999986</v>
      </c>
      <c r="L1417" s="19">
        <f>$H1417+(INT(COLUMN(L$1)/2) - 5) * ($A1417-$H1417)/9</f>
        <v>33500</v>
      </c>
      <c r="M1417" s="24">
        <f>MAX(0,K1417*(1+inputs!$B$33)-MAX(0,inputs!$B$31*(L1417-inputs!$B$30)))</f>
        <v>46693.629574999977</v>
      </c>
      <c r="N1417" s="19">
        <f>$H1417+(INT(COLUMN(N$1)/2) - 5) * ($A1417-$H1417)/9</f>
        <v>47000</v>
      </c>
      <c r="O1417" s="24">
        <f>MAX(0,M1417*(1+inputs!$B$33)-MAX(0,inputs!$B$31*(N1417-inputs!$B$30)))</f>
        <v>44980.594018624972</v>
      </c>
      <c r="P1417" s="19">
        <f>$H1417+(INT(COLUMN(P$1)/2) - 5) * ($A1417-$H1417)/9</f>
        <v>60500</v>
      </c>
      <c r="Q1417" s="24">
        <f>MAX(0,O1417*(1+inputs!$B$33)-MAX(0,inputs!$B$31*(P1417-inputs!$B$30)))</f>
        <v>42026.862928904338</v>
      </c>
      <c r="R1417" s="19">
        <f>$H1417+(INT(COLUMN(R$1)/2) - 5) * ($A1417-$H1417)/9</f>
        <v>74000</v>
      </c>
      <c r="S1417" s="24">
        <f>MAX(0,Q1417*(1+inputs!$B$33)-MAX(0,inputs!$B$31*(R1417-inputs!$B$30)))</f>
        <v>37813.825872837901</v>
      </c>
      <c r="T1417" s="19">
        <f>$H1417+(INT(COLUMN(T$1)/2) - 5) * ($A1417-$H1417)/9</f>
        <v>87500</v>
      </c>
      <c r="U1417" s="24">
        <f>MAX(0,S1417*(1+inputs!$B$33)-MAX(0,inputs!$B$31*(T1417-inputs!$B$30)))</f>
        <v>32322.593260930469</v>
      </c>
      <c r="V1417" s="19">
        <f>$H1417+(INT(COLUMN(V$1)/2) - 5) * ($A1417-$H1417)/9</f>
        <v>101000</v>
      </c>
      <c r="W1417" s="24">
        <f>MAX(0,U1417*(1+inputs!$B$33)-MAX(0,inputs!$B$31*(V1417-inputs!$B$30)))</f>
        <v>25533.992159844423</v>
      </c>
      <c r="X1417" s="19">
        <f>$H1417+(INT(COLUMN(X$1)/2) - 5) * ($A1417-$H1417)/9</f>
        <v>114500</v>
      </c>
      <c r="Y1417" s="24">
        <f>MAX(0,W1417*(1+inputs!$B$33)-MAX(0,inputs!$B$31*(X1417-inputs!$B$30)))</f>
        <v>17428.562042242083</v>
      </c>
      <c r="Z1417" s="19">
        <f>IF(inputs!$B$27="YES",MAX(0,inputs!$B$31*(X1417-inputs!$B$30)),0)</f>
        <v>0</v>
      </c>
      <c r="AA1417" s="3">
        <f t="shared" si="93"/>
        <v>58516.25</v>
      </c>
      <c r="AB1417" s="1">
        <f t="shared" si="94"/>
        <v>0.42</v>
      </c>
      <c r="AC1417" s="8">
        <f t="shared" si="91"/>
        <v>82983.75</v>
      </c>
    </row>
    <row r="1418" spans="1:29" x14ac:dyDescent="0.2">
      <c r="A1418" s="11">
        <f t="shared" si="92"/>
        <v>141600</v>
      </c>
      <c r="B1418" s="15">
        <f>inputs!$C$3-MAX(0,MIN((calculations!A1418-inputs!$B$8)*0.5,inputs!$C$3))+IF(AND(inputs!$B$23="YES",A1418&lt;=inputs!$B$25),inputs!$B$24,0)</f>
        <v>0</v>
      </c>
      <c r="C1418" s="15">
        <f>MAX(0,MIN(A1418-B1418,inputs!$C$4)*inputs!$B$3)</f>
        <v>7540</v>
      </c>
      <c r="D1418" s="16">
        <f>MAX(0,(MIN(A1418,inputs!$C$5)-(inputs!$C$4+B1418))*inputs!$B$4)</f>
        <v>41560</v>
      </c>
      <c r="E1418" s="16">
        <f>MAX(0, (calculations!A1418-inputs!$C$5)*inputs!$B$5)</f>
        <v>0</v>
      </c>
      <c r="F1418" s="19">
        <f>MAX(0,inputs!$B$13*(MIN(calculations!A1418,inputs!$C$14)-inputs!$C$13))+MAX(0,inputs!$B$14*(calculations!A1418-inputs!$C$14))</f>
        <v>6821.85</v>
      </c>
      <c r="G1418" s="22">
        <f>MAX(MIN((calculations!A1418-inputs!$B$21)/10000,100%),0) * inputs!$B$18</f>
        <v>2636.4</v>
      </c>
      <c r="H1418" s="24">
        <f>MIN(inputs!$B$32,A1418)</f>
        <v>20000</v>
      </c>
      <c r="I1418" s="24">
        <f>inputs!$B$29*(1+inputs!$B$33)-MAX(0,inputs!$B$31*(H1418-inputs!$B$30))</f>
        <v>46486.999999999993</v>
      </c>
      <c r="J1418" s="19">
        <f>$H1418+(INT(COLUMN(J$1)/2) - 5) * ($A1418-$H1418)/9</f>
        <v>20000</v>
      </c>
      <c r="K1418" s="24">
        <f>MAX(0,I1418*(1+inputs!$B$33)-MAX(0,inputs!$B$31*(J1418-inputs!$B$30)))</f>
        <v>47184.304999999986</v>
      </c>
      <c r="L1418" s="19">
        <f>$H1418+(INT(COLUMN(L$1)/2) - 5) * ($A1418-$H1418)/9</f>
        <v>33511.111111111109</v>
      </c>
      <c r="M1418" s="24">
        <f>MAX(0,K1418*(1+inputs!$B$33)-MAX(0,inputs!$B$31*(L1418-inputs!$B$30)))</f>
        <v>46692.629574999977</v>
      </c>
      <c r="N1418" s="19">
        <f>$H1418+(INT(COLUMN(N$1)/2) - 5) * ($A1418-$H1418)/9</f>
        <v>47022.222222222219</v>
      </c>
      <c r="O1418" s="24">
        <f>MAX(0,M1418*(1+inputs!$B$33)-MAX(0,inputs!$B$31*(N1418-inputs!$B$30)))</f>
        <v>44977.579018624972</v>
      </c>
      <c r="P1418" s="19">
        <f>$H1418+(INT(COLUMN(P$1)/2) - 5) * ($A1418-$H1418)/9</f>
        <v>60533.333333333336</v>
      </c>
      <c r="Q1418" s="24">
        <f>MAX(0,O1418*(1+inputs!$B$33)-MAX(0,inputs!$B$31*(P1418-inputs!$B$30)))</f>
        <v>42020.802703904337</v>
      </c>
      <c r="R1418" s="19">
        <f>$H1418+(INT(COLUMN(R$1)/2) - 5) * ($A1418-$H1418)/9</f>
        <v>74044.444444444438</v>
      </c>
      <c r="S1418" s="24">
        <f>MAX(0,Q1418*(1+inputs!$B$33)-MAX(0,inputs!$B$31*(R1418-inputs!$B$30)))</f>
        <v>37803.674744462893</v>
      </c>
      <c r="T1418" s="19">
        <f>$H1418+(INT(COLUMN(T$1)/2) - 5) * ($A1418-$H1418)/9</f>
        <v>87555.555555555562</v>
      </c>
      <c r="U1418" s="24">
        <f>MAX(0,S1418*(1+inputs!$B$33)-MAX(0,inputs!$B$31*(T1418-inputs!$B$30)))</f>
        <v>32307.289865629828</v>
      </c>
      <c r="V1418" s="19">
        <f>$H1418+(INT(COLUMN(V$1)/2) - 5) * ($A1418-$H1418)/9</f>
        <v>101066.66666666667</v>
      </c>
      <c r="W1418" s="24">
        <f>MAX(0,U1418*(1+inputs!$B$33)-MAX(0,inputs!$B$31*(V1418-inputs!$B$30)))</f>
        <v>25512.459213614267</v>
      </c>
      <c r="X1418" s="19">
        <f>$H1418+(INT(COLUMN(X$1)/2) - 5) * ($A1418-$H1418)/9</f>
        <v>114577.77777777778</v>
      </c>
      <c r="Y1418" s="24">
        <f>MAX(0,W1418*(1+inputs!$B$33)-MAX(0,inputs!$B$31*(X1418-inputs!$B$30)))</f>
        <v>17399.706101818476</v>
      </c>
      <c r="Z1418" s="19">
        <f>IF(inputs!$B$27="YES",MAX(0,inputs!$B$31*(X1418-inputs!$B$30)),0)</f>
        <v>0</v>
      </c>
      <c r="AA1418" s="3">
        <f t="shared" si="93"/>
        <v>58558.25</v>
      </c>
      <c r="AB1418" s="1">
        <f t="shared" si="94"/>
        <v>0.42</v>
      </c>
      <c r="AC1418" s="8">
        <f t="shared" si="91"/>
        <v>83041.75</v>
      </c>
    </row>
    <row r="1419" spans="1:29" x14ac:dyDescent="0.2">
      <c r="A1419" s="11">
        <f t="shared" si="92"/>
        <v>141700</v>
      </c>
      <c r="B1419" s="15">
        <f>inputs!$C$3-MAX(0,MIN((calculations!A1419-inputs!$B$8)*0.5,inputs!$C$3))+IF(AND(inputs!$B$23="YES",A1419&lt;=inputs!$B$25),inputs!$B$24,0)</f>
        <v>0</v>
      </c>
      <c r="C1419" s="15">
        <f>MAX(0,MIN(A1419-B1419,inputs!$C$4)*inputs!$B$3)</f>
        <v>7540</v>
      </c>
      <c r="D1419" s="16">
        <f>MAX(0,(MIN(A1419,inputs!$C$5)-(inputs!$C$4+B1419))*inputs!$B$4)</f>
        <v>41600</v>
      </c>
      <c r="E1419" s="16">
        <f>MAX(0, (calculations!A1419-inputs!$C$5)*inputs!$B$5)</f>
        <v>0</v>
      </c>
      <c r="F1419" s="19">
        <f>MAX(0,inputs!$B$13*(MIN(calculations!A1419,inputs!$C$14)-inputs!$C$13))+MAX(0,inputs!$B$14*(calculations!A1419-inputs!$C$14))</f>
        <v>6823.85</v>
      </c>
      <c r="G1419" s="22">
        <f>MAX(MIN((calculations!A1419-inputs!$B$21)/10000,100%),0) * inputs!$B$18</f>
        <v>2636.4</v>
      </c>
      <c r="H1419" s="24">
        <f>MIN(inputs!$B$32,A1419)</f>
        <v>20000</v>
      </c>
      <c r="I1419" s="24">
        <f>inputs!$B$29*(1+inputs!$B$33)-MAX(0,inputs!$B$31*(H1419-inputs!$B$30))</f>
        <v>46486.999999999993</v>
      </c>
      <c r="J1419" s="19">
        <f>$H1419+(INT(COLUMN(J$1)/2) - 5) * ($A1419-$H1419)/9</f>
        <v>20000</v>
      </c>
      <c r="K1419" s="24">
        <f>MAX(0,I1419*(1+inputs!$B$33)-MAX(0,inputs!$B$31*(J1419-inputs!$B$30)))</f>
        <v>47184.304999999986</v>
      </c>
      <c r="L1419" s="19">
        <f>$H1419+(INT(COLUMN(L$1)/2) - 5) * ($A1419-$H1419)/9</f>
        <v>33522.222222222219</v>
      </c>
      <c r="M1419" s="24">
        <f>MAX(0,K1419*(1+inputs!$B$33)-MAX(0,inputs!$B$31*(L1419-inputs!$B$30)))</f>
        <v>46691.629574999977</v>
      </c>
      <c r="N1419" s="19">
        <f>$H1419+(INT(COLUMN(N$1)/2) - 5) * ($A1419-$H1419)/9</f>
        <v>47044.444444444445</v>
      </c>
      <c r="O1419" s="24">
        <f>MAX(0,M1419*(1+inputs!$B$33)-MAX(0,inputs!$B$31*(N1419-inputs!$B$30)))</f>
        <v>44974.564018624973</v>
      </c>
      <c r="P1419" s="19">
        <f>$H1419+(INT(COLUMN(P$1)/2) - 5) * ($A1419-$H1419)/9</f>
        <v>60566.666666666664</v>
      </c>
      <c r="Q1419" s="24">
        <f>MAX(0,O1419*(1+inputs!$B$33)-MAX(0,inputs!$B$31*(P1419-inputs!$B$30)))</f>
        <v>42014.742478904343</v>
      </c>
      <c r="R1419" s="19">
        <f>$H1419+(INT(COLUMN(R$1)/2) - 5) * ($A1419-$H1419)/9</f>
        <v>74088.888888888891</v>
      </c>
      <c r="S1419" s="24">
        <f>MAX(0,Q1419*(1+inputs!$B$33)-MAX(0,inputs!$B$31*(R1419-inputs!$B$30)))</f>
        <v>37793.523616087899</v>
      </c>
      <c r="T1419" s="19">
        <f>$H1419+(INT(COLUMN(T$1)/2) - 5) * ($A1419-$H1419)/9</f>
        <v>87611.111111111109</v>
      </c>
      <c r="U1419" s="24">
        <f>MAX(0,S1419*(1+inputs!$B$33)-MAX(0,inputs!$B$31*(T1419-inputs!$B$30)))</f>
        <v>32291.986470329215</v>
      </c>
      <c r="V1419" s="19">
        <f>$H1419+(INT(COLUMN(V$1)/2) - 5) * ($A1419-$H1419)/9</f>
        <v>101133.33333333333</v>
      </c>
      <c r="W1419" s="24">
        <f>MAX(0,U1419*(1+inputs!$B$33)-MAX(0,inputs!$B$31*(V1419-inputs!$B$30)))</f>
        <v>25490.926267384155</v>
      </c>
      <c r="X1419" s="19">
        <f>$H1419+(INT(COLUMN(X$1)/2) - 5) * ($A1419-$H1419)/9</f>
        <v>114655.55555555556</v>
      </c>
      <c r="Y1419" s="24">
        <f>MAX(0,W1419*(1+inputs!$B$33)-MAX(0,inputs!$B$31*(X1419-inputs!$B$30)))</f>
        <v>17370.850161394912</v>
      </c>
      <c r="Z1419" s="19">
        <f>IF(inputs!$B$27="YES",MAX(0,inputs!$B$31*(X1419-inputs!$B$30)),0)</f>
        <v>0</v>
      </c>
      <c r="AA1419" s="3">
        <f t="shared" si="93"/>
        <v>58600.25</v>
      </c>
      <c r="AB1419" s="1">
        <f t="shared" si="94"/>
        <v>0.42</v>
      </c>
      <c r="AC1419" s="8">
        <f t="shared" si="91"/>
        <v>83099.75</v>
      </c>
    </row>
    <row r="1420" spans="1:29" x14ac:dyDescent="0.2">
      <c r="A1420" s="11">
        <f t="shared" si="92"/>
        <v>141800</v>
      </c>
      <c r="B1420" s="15">
        <f>inputs!$C$3-MAX(0,MIN((calculations!A1420-inputs!$B$8)*0.5,inputs!$C$3))+IF(AND(inputs!$B$23="YES",A1420&lt;=inputs!$B$25),inputs!$B$24,0)</f>
        <v>0</v>
      </c>
      <c r="C1420" s="15">
        <f>MAX(0,MIN(A1420-B1420,inputs!$C$4)*inputs!$B$3)</f>
        <v>7540</v>
      </c>
      <c r="D1420" s="16">
        <f>MAX(0,(MIN(A1420,inputs!$C$5)-(inputs!$C$4+B1420))*inputs!$B$4)</f>
        <v>41640</v>
      </c>
      <c r="E1420" s="16">
        <f>MAX(0, (calculations!A1420-inputs!$C$5)*inputs!$B$5)</f>
        <v>0</v>
      </c>
      <c r="F1420" s="19">
        <f>MAX(0,inputs!$B$13*(MIN(calculations!A1420,inputs!$C$14)-inputs!$C$13))+MAX(0,inputs!$B$14*(calculations!A1420-inputs!$C$14))</f>
        <v>6825.85</v>
      </c>
      <c r="G1420" s="22">
        <f>MAX(MIN((calculations!A1420-inputs!$B$21)/10000,100%),0) * inputs!$B$18</f>
        <v>2636.4</v>
      </c>
      <c r="H1420" s="24">
        <f>MIN(inputs!$B$32,A1420)</f>
        <v>20000</v>
      </c>
      <c r="I1420" s="24">
        <f>inputs!$B$29*(1+inputs!$B$33)-MAX(0,inputs!$B$31*(H1420-inputs!$B$30))</f>
        <v>46486.999999999993</v>
      </c>
      <c r="J1420" s="19">
        <f>$H1420+(INT(COLUMN(J$1)/2) - 5) * ($A1420-$H1420)/9</f>
        <v>20000</v>
      </c>
      <c r="K1420" s="24">
        <f>MAX(0,I1420*(1+inputs!$B$33)-MAX(0,inputs!$B$31*(J1420-inputs!$B$30)))</f>
        <v>47184.304999999986</v>
      </c>
      <c r="L1420" s="19">
        <f>$H1420+(INT(COLUMN(L$1)/2) - 5) * ($A1420-$H1420)/9</f>
        <v>33533.333333333336</v>
      </c>
      <c r="M1420" s="24">
        <f>MAX(0,K1420*(1+inputs!$B$33)-MAX(0,inputs!$B$31*(L1420-inputs!$B$30)))</f>
        <v>46690.629574999977</v>
      </c>
      <c r="N1420" s="19">
        <f>$H1420+(INT(COLUMN(N$1)/2) - 5) * ($A1420-$H1420)/9</f>
        <v>47066.666666666672</v>
      </c>
      <c r="O1420" s="24">
        <f>MAX(0,M1420*(1+inputs!$B$33)-MAX(0,inputs!$B$31*(N1420-inputs!$B$30)))</f>
        <v>44971.549018624974</v>
      </c>
      <c r="P1420" s="19">
        <f>$H1420+(INT(COLUMN(P$1)/2) - 5) * ($A1420-$H1420)/9</f>
        <v>60600</v>
      </c>
      <c r="Q1420" s="24">
        <f>MAX(0,O1420*(1+inputs!$B$33)-MAX(0,inputs!$B$31*(P1420-inputs!$B$30)))</f>
        <v>42008.682253904342</v>
      </c>
      <c r="R1420" s="19">
        <f>$H1420+(INT(COLUMN(R$1)/2) - 5) * ($A1420-$H1420)/9</f>
        <v>74133.333333333343</v>
      </c>
      <c r="S1420" s="24">
        <f>MAX(0,Q1420*(1+inputs!$B$33)-MAX(0,inputs!$B$31*(R1420-inputs!$B$30)))</f>
        <v>37783.372487712899</v>
      </c>
      <c r="T1420" s="19">
        <f>$H1420+(INT(COLUMN(T$1)/2) - 5) * ($A1420-$H1420)/9</f>
        <v>87666.666666666672</v>
      </c>
      <c r="U1420" s="24">
        <f>MAX(0,S1420*(1+inputs!$B$33)-MAX(0,inputs!$B$31*(T1420-inputs!$B$30)))</f>
        <v>32276.683075028588</v>
      </c>
      <c r="V1420" s="19">
        <f>$H1420+(INT(COLUMN(V$1)/2) - 5) * ($A1420-$H1420)/9</f>
        <v>101200</v>
      </c>
      <c r="W1420" s="24">
        <f>MAX(0,U1420*(1+inputs!$B$33)-MAX(0,inputs!$B$31*(V1420-inputs!$B$30)))</f>
        <v>25469.393321154013</v>
      </c>
      <c r="X1420" s="19">
        <f>$H1420+(INT(COLUMN(X$1)/2) - 5) * ($A1420-$H1420)/9</f>
        <v>114733.33333333333</v>
      </c>
      <c r="Y1420" s="24">
        <f>MAX(0,W1420*(1+inputs!$B$33)-MAX(0,inputs!$B$31*(X1420-inputs!$B$30)))</f>
        <v>17341.994220971323</v>
      </c>
      <c r="Z1420" s="19">
        <f>IF(inputs!$B$27="YES",MAX(0,inputs!$B$31*(X1420-inputs!$B$30)),0)</f>
        <v>0</v>
      </c>
      <c r="AA1420" s="3">
        <f t="shared" si="93"/>
        <v>58642.25</v>
      </c>
      <c r="AB1420" s="1">
        <f t="shared" si="94"/>
        <v>0.42</v>
      </c>
      <c r="AC1420" s="8">
        <f t="shared" si="91"/>
        <v>83157.75</v>
      </c>
    </row>
    <row r="1421" spans="1:29" x14ac:dyDescent="0.2">
      <c r="A1421" s="11">
        <f t="shared" si="92"/>
        <v>141900</v>
      </c>
      <c r="B1421" s="15">
        <f>inputs!$C$3-MAX(0,MIN((calculations!A1421-inputs!$B$8)*0.5,inputs!$C$3))+IF(AND(inputs!$B$23="YES",A1421&lt;=inputs!$B$25),inputs!$B$24,0)</f>
        <v>0</v>
      </c>
      <c r="C1421" s="15">
        <f>MAX(0,MIN(A1421-B1421,inputs!$C$4)*inputs!$B$3)</f>
        <v>7540</v>
      </c>
      <c r="D1421" s="16">
        <f>MAX(0,(MIN(A1421,inputs!$C$5)-(inputs!$C$4+B1421))*inputs!$B$4)</f>
        <v>41680</v>
      </c>
      <c r="E1421" s="16">
        <f>MAX(0, (calculations!A1421-inputs!$C$5)*inputs!$B$5)</f>
        <v>0</v>
      </c>
      <c r="F1421" s="19">
        <f>MAX(0,inputs!$B$13*(MIN(calculations!A1421,inputs!$C$14)-inputs!$C$13))+MAX(0,inputs!$B$14*(calculations!A1421-inputs!$C$14))</f>
        <v>6827.85</v>
      </c>
      <c r="G1421" s="22">
        <f>MAX(MIN((calculations!A1421-inputs!$B$21)/10000,100%),0) * inputs!$B$18</f>
        <v>2636.4</v>
      </c>
      <c r="H1421" s="24">
        <f>MIN(inputs!$B$32,A1421)</f>
        <v>20000</v>
      </c>
      <c r="I1421" s="24">
        <f>inputs!$B$29*(1+inputs!$B$33)-MAX(0,inputs!$B$31*(H1421-inputs!$B$30))</f>
        <v>46486.999999999993</v>
      </c>
      <c r="J1421" s="19">
        <f>$H1421+(INT(COLUMN(J$1)/2) - 5) * ($A1421-$H1421)/9</f>
        <v>20000</v>
      </c>
      <c r="K1421" s="24">
        <f>MAX(0,I1421*(1+inputs!$B$33)-MAX(0,inputs!$B$31*(J1421-inputs!$B$30)))</f>
        <v>47184.304999999986</v>
      </c>
      <c r="L1421" s="19">
        <f>$H1421+(INT(COLUMN(L$1)/2) - 5) * ($A1421-$H1421)/9</f>
        <v>33544.444444444445</v>
      </c>
      <c r="M1421" s="24">
        <f>MAX(0,K1421*(1+inputs!$B$33)-MAX(0,inputs!$B$31*(L1421-inputs!$B$30)))</f>
        <v>46689.629574999977</v>
      </c>
      <c r="N1421" s="19">
        <f>$H1421+(INT(COLUMN(N$1)/2) - 5) * ($A1421-$H1421)/9</f>
        <v>47088.888888888891</v>
      </c>
      <c r="O1421" s="24">
        <f>MAX(0,M1421*(1+inputs!$B$33)-MAX(0,inputs!$B$31*(N1421-inputs!$B$30)))</f>
        <v>44968.534018624967</v>
      </c>
      <c r="P1421" s="19">
        <f>$H1421+(INT(COLUMN(P$1)/2) - 5) * ($A1421-$H1421)/9</f>
        <v>60633.333333333336</v>
      </c>
      <c r="Q1421" s="24">
        <f>MAX(0,O1421*(1+inputs!$B$33)-MAX(0,inputs!$B$31*(P1421-inputs!$B$30)))</f>
        <v>42002.622028904334</v>
      </c>
      <c r="R1421" s="19">
        <f>$H1421+(INT(COLUMN(R$1)/2) - 5) * ($A1421-$H1421)/9</f>
        <v>74177.777777777781</v>
      </c>
      <c r="S1421" s="24">
        <f>MAX(0,Q1421*(1+inputs!$B$33)-MAX(0,inputs!$B$31*(R1421-inputs!$B$30)))</f>
        <v>37773.221359337891</v>
      </c>
      <c r="T1421" s="19">
        <f>$H1421+(INT(COLUMN(T$1)/2) - 5) * ($A1421-$H1421)/9</f>
        <v>87722.222222222219</v>
      </c>
      <c r="U1421" s="24">
        <f>MAX(0,S1421*(1+inputs!$B$33)-MAX(0,inputs!$B$31*(T1421-inputs!$B$30)))</f>
        <v>32261.379679727954</v>
      </c>
      <c r="V1421" s="19">
        <f>$H1421+(INT(COLUMN(V$1)/2) - 5) * ($A1421-$H1421)/9</f>
        <v>101266.66666666667</v>
      </c>
      <c r="W1421" s="24">
        <f>MAX(0,U1421*(1+inputs!$B$33)-MAX(0,inputs!$B$31*(V1421-inputs!$B$30)))</f>
        <v>25447.860374923868</v>
      </c>
      <c r="X1421" s="19">
        <f>$H1421+(INT(COLUMN(X$1)/2) - 5) * ($A1421-$H1421)/9</f>
        <v>114811.11111111111</v>
      </c>
      <c r="Y1421" s="24">
        <f>MAX(0,W1421*(1+inputs!$B$33)-MAX(0,inputs!$B$31*(X1421-inputs!$B$30)))</f>
        <v>17313.138280547726</v>
      </c>
      <c r="Z1421" s="19">
        <f>IF(inputs!$B$27="YES",MAX(0,inputs!$B$31*(X1421-inputs!$B$30)),0)</f>
        <v>0</v>
      </c>
      <c r="AA1421" s="3">
        <f t="shared" si="93"/>
        <v>58684.25</v>
      </c>
      <c r="AB1421" s="1">
        <f t="shared" si="94"/>
        <v>0.42</v>
      </c>
      <c r="AC1421" s="8">
        <f t="shared" si="91"/>
        <v>83215.75</v>
      </c>
    </row>
    <row r="1422" spans="1:29" x14ac:dyDescent="0.2">
      <c r="A1422" s="11">
        <f t="shared" si="92"/>
        <v>142000</v>
      </c>
      <c r="B1422" s="15">
        <f>inputs!$C$3-MAX(0,MIN((calculations!A1422-inputs!$B$8)*0.5,inputs!$C$3))+IF(AND(inputs!$B$23="YES",A1422&lt;=inputs!$B$25),inputs!$B$24,0)</f>
        <v>0</v>
      </c>
      <c r="C1422" s="15">
        <f>MAX(0,MIN(A1422-B1422,inputs!$C$4)*inputs!$B$3)</f>
        <v>7540</v>
      </c>
      <c r="D1422" s="16">
        <f>MAX(0,(MIN(A1422,inputs!$C$5)-(inputs!$C$4+B1422))*inputs!$B$4)</f>
        <v>41720</v>
      </c>
      <c r="E1422" s="16">
        <f>MAX(0, (calculations!A1422-inputs!$C$5)*inputs!$B$5)</f>
        <v>0</v>
      </c>
      <c r="F1422" s="19">
        <f>MAX(0,inputs!$B$13*(MIN(calculations!A1422,inputs!$C$14)-inputs!$C$13))+MAX(0,inputs!$B$14*(calculations!A1422-inputs!$C$14))</f>
        <v>6829.85</v>
      </c>
      <c r="G1422" s="22">
        <f>MAX(MIN((calculations!A1422-inputs!$B$21)/10000,100%),0) * inputs!$B$18</f>
        <v>2636.4</v>
      </c>
      <c r="H1422" s="24">
        <f>MIN(inputs!$B$32,A1422)</f>
        <v>20000</v>
      </c>
      <c r="I1422" s="24">
        <f>inputs!$B$29*(1+inputs!$B$33)-MAX(0,inputs!$B$31*(H1422-inputs!$B$30))</f>
        <v>46486.999999999993</v>
      </c>
      <c r="J1422" s="19">
        <f>$H1422+(INT(COLUMN(J$1)/2) - 5) * ($A1422-$H1422)/9</f>
        <v>20000</v>
      </c>
      <c r="K1422" s="24">
        <f>MAX(0,I1422*(1+inputs!$B$33)-MAX(0,inputs!$B$31*(J1422-inputs!$B$30)))</f>
        <v>47184.304999999986</v>
      </c>
      <c r="L1422" s="19">
        <f>$H1422+(INT(COLUMN(L$1)/2) - 5) * ($A1422-$H1422)/9</f>
        <v>33555.555555555555</v>
      </c>
      <c r="M1422" s="24">
        <f>MAX(0,K1422*(1+inputs!$B$33)-MAX(0,inputs!$B$31*(L1422-inputs!$B$30)))</f>
        <v>46688.629574999977</v>
      </c>
      <c r="N1422" s="19">
        <f>$H1422+(INT(COLUMN(N$1)/2) - 5) * ($A1422-$H1422)/9</f>
        <v>47111.111111111109</v>
      </c>
      <c r="O1422" s="24">
        <f>MAX(0,M1422*(1+inputs!$B$33)-MAX(0,inputs!$B$31*(N1422-inputs!$B$30)))</f>
        <v>44965.519018624967</v>
      </c>
      <c r="P1422" s="19">
        <f>$H1422+(INT(COLUMN(P$1)/2) - 5) * ($A1422-$H1422)/9</f>
        <v>60666.666666666664</v>
      </c>
      <c r="Q1422" s="24">
        <f>MAX(0,O1422*(1+inputs!$B$33)-MAX(0,inputs!$B$31*(P1422-inputs!$B$30)))</f>
        <v>41996.561803904333</v>
      </c>
      <c r="R1422" s="19">
        <f>$H1422+(INT(COLUMN(R$1)/2) - 5) * ($A1422-$H1422)/9</f>
        <v>74222.222222222219</v>
      </c>
      <c r="S1422" s="24">
        <f>MAX(0,Q1422*(1+inputs!$B$33)-MAX(0,inputs!$B$31*(R1422-inputs!$B$30)))</f>
        <v>37763.07023096289</v>
      </c>
      <c r="T1422" s="19">
        <f>$H1422+(INT(COLUMN(T$1)/2) - 5) * ($A1422-$H1422)/9</f>
        <v>87777.777777777781</v>
      </c>
      <c r="U1422" s="24">
        <f>MAX(0,S1422*(1+inputs!$B$33)-MAX(0,inputs!$B$31*(T1422-inputs!$B$30)))</f>
        <v>32246.076284427327</v>
      </c>
      <c r="V1422" s="19">
        <f>$H1422+(INT(COLUMN(V$1)/2) - 5) * ($A1422-$H1422)/9</f>
        <v>101333.33333333333</v>
      </c>
      <c r="W1422" s="24">
        <f>MAX(0,U1422*(1+inputs!$B$33)-MAX(0,inputs!$B$31*(V1422-inputs!$B$30)))</f>
        <v>25426.327428693734</v>
      </c>
      <c r="X1422" s="19">
        <f>$H1422+(INT(COLUMN(X$1)/2) - 5) * ($A1422-$H1422)/9</f>
        <v>114888.88888888889</v>
      </c>
      <c r="Y1422" s="24">
        <f>MAX(0,W1422*(1+inputs!$B$33)-MAX(0,inputs!$B$31*(X1422-inputs!$B$30)))</f>
        <v>17284.28234012414</v>
      </c>
      <c r="Z1422" s="19">
        <f>IF(inputs!$B$27="YES",MAX(0,inputs!$B$31*(X1422-inputs!$B$30)),0)</f>
        <v>0</v>
      </c>
      <c r="AA1422" s="3">
        <f t="shared" si="93"/>
        <v>58726.25</v>
      </c>
      <c r="AB1422" s="1">
        <f t="shared" si="94"/>
        <v>0.42</v>
      </c>
      <c r="AC1422" s="8">
        <f t="shared" si="91"/>
        <v>83273.75</v>
      </c>
    </row>
    <row r="1423" spans="1:29" x14ac:dyDescent="0.2">
      <c r="A1423" s="11">
        <f t="shared" si="92"/>
        <v>142100</v>
      </c>
      <c r="B1423" s="15">
        <f>inputs!$C$3-MAX(0,MIN((calculations!A1423-inputs!$B$8)*0.5,inputs!$C$3))+IF(AND(inputs!$B$23="YES",A1423&lt;=inputs!$B$25),inputs!$B$24,0)</f>
        <v>0</v>
      </c>
      <c r="C1423" s="15">
        <f>MAX(0,MIN(A1423-B1423,inputs!$C$4)*inputs!$B$3)</f>
        <v>7540</v>
      </c>
      <c r="D1423" s="16">
        <f>MAX(0,(MIN(A1423,inputs!$C$5)-(inputs!$C$4+B1423))*inputs!$B$4)</f>
        <v>41760</v>
      </c>
      <c r="E1423" s="16">
        <f>MAX(0, (calculations!A1423-inputs!$C$5)*inputs!$B$5)</f>
        <v>0</v>
      </c>
      <c r="F1423" s="19">
        <f>MAX(0,inputs!$B$13*(MIN(calculations!A1423,inputs!$C$14)-inputs!$C$13))+MAX(0,inputs!$B$14*(calculations!A1423-inputs!$C$14))</f>
        <v>6831.85</v>
      </c>
      <c r="G1423" s="22">
        <f>MAX(MIN((calculations!A1423-inputs!$B$21)/10000,100%),0) * inputs!$B$18</f>
        <v>2636.4</v>
      </c>
      <c r="H1423" s="24">
        <f>MIN(inputs!$B$32,A1423)</f>
        <v>20000</v>
      </c>
      <c r="I1423" s="24">
        <f>inputs!$B$29*(1+inputs!$B$33)-MAX(0,inputs!$B$31*(H1423-inputs!$B$30))</f>
        <v>46486.999999999993</v>
      </c>
      <c r="J1423" s="19">
        <f>$H1423+(INT(COLUMN(J$1)/2) - 5) * ($A1423-$H1423)/9</f>
        <v>20000</v>
      </c>
      <c r="K1423" s="24">
        <f>MAX(0,I1423*(1+inputs!$B$33)-MAX(0,inputs!$B$31*(J1423-inputs!$B$30)))</f>
        <v>47184.304999999986</v>
      </c>
      <c r="L1423" s="19">
        <f>$H1423+(INT(COLUMN(L$1)/2) - 5) * ($A1423-$H1423)/9</f>
        <v>33566.666666666664</v>
      </c>
      <c r="M1423" s="24">
        <f>MAX(0,K1423*(1+inputs!$B$33)-MAX(0,inputs!$B$31*(L1423-inputs!$B$30)))</f>
        <v>46687.629574999977</v>
      </c>
      <c r="N1423" s="19">
        <f>$H1423+(INT(COLUMN(N$1)/2) - 5) * ($A1423-$H1423)/9</f>
        <v>47133.333333333328</v>
      </c>
      <c r="O1423" s="24">
        <f>MAX(0,M1423*(1+inputs!$B$33)-MAX(0,inputs!$B$31*(N1423-inputs!$B$30)))</f>
        <v>44962.504018624968</v>
      </c>
      <c r="P1423" s="19">
        <f>$H1423+(INT(COLUMN(P$1)/2) - 5) * ($A1423-$H1423)/9</f>
        <v>60700</v>
      </c>
      <c r="Q1423" s="24">
        <f>MAX(0,O1423*(1+inputs!$B$33)-MAX(0,inputs!$B$31*(P1423-inputs!$B$30)))</f>
        <v>41990.501578904339</v>
      </c>
      <c r="R1423" s="19">
        <f>$H1423+(INT(COLUMN(R$1)/2) - 5) * ($A1423-$H1423)/9</f>
        <v>74266.666666666657</v>
      </c>
      <c r="S1423" s="24">
        <f>MAX(0,Q1423*(1+inputs!$B$33)-MAX(0,inputs!$B$31*(R1423-inputs!$B$30)))</f>
        <v>37752.919102587897</v>
      </c>
      <c r="T1423" s="19">
        <f>$H1423+(INT(COLUMN(T$1)/2) - 5) * ($A1423-$H1423)/9</f>
        <v>87833.333333333328</v>
      </c>
      <c r="U1423" s="24">
        <f>MAX(0,S1423*(1+inputs!$B$33)-MAX(0,inputs!$B$31*(T1423-inputs!$B$30)))</f>
        <v>32230.772889126714</v>
      </c>
      <c r="V1423" s="19">
        <f>$H1423+(INT(COLUMN(V$1)/2) - 5) * ($A1423-$H1423)/9</f>
        <v>101400</v>
      </c>
      <c r="W1423" s="24">
        <f>MAX(0,U1423*(1+inputs!$B$33)-MAX(0,inputs!$B$31*(V1423-inputs!$B$30)))</f>
        <v>25404.794482463614</v>
      </c>
      <c r="X1423" s="19">
        <f>$H1423+(INT(COLUMN(X$1)/2) - 5) * ($A1423-$H1423)/9</f>
        <v>114966.66666666667</v>
      </c>
      <c r="Y1423" s="24">
        <f>MAX(0,W1423*(1+inputs!$B$33)-MAX(0,inputs!$B$31*(X1423-inputs!$B$30)))</f>
        <v>17255.426399700562</v>
      </c>
      <c r="Z1423" s="19">
        <f>IF(inputs!$B$27="YES",MAX(0,inputs!$B$31*(X1423-inputs!$B$30)),0)</f>
        <v>0</v>
      </c>
      <c r="AA1423" s="3">
        <f t="shared" si="93"/>
        <v>58768.25</v>
      </c>
      <c r="AB1423" s="1">
        <f t="shared" si="94"/>
        <v>0.42</v>
      </c>
      <c r="AC1423" s="8">
        <f t="shared" si="91"/>
        <v>83331.75</v>
      </c>
    </row>
    <row r="1424" spans="1:29" x14ac:dyDescent="0.2">
      <c r="A1424" s="11">
        <f t="shared" si="92"/>
        <v>142200</v>
      </c>
      <c r="B1424" s="15">
        <f>inputs!$C$3-MAX(0,MIN((calculations!A1424-inputs!$B$8)*0.5,inputs!$C$3))+IF(AND(inputs!$B$23="YES",A1424&lt;=inputs!$B$25),inputs!$B$24,0)</f>
        <v>0</v>
      </c>
      <c r="C1424" s="15">
        <f>MAX(0,MIN(A1424-B1424,inputs!$C$4)*inputs!$B$3)</f>
        <v>7540</v>
      </c>
      <c r="D1424" s="16">
        <f>MAX(0,(MIN(A1424,inputs!$C$5)-(inputs!$C$4+B1424))*inputs!$B$4)</f>
        <v>41800</v>
      </c>
      <c r="E1424" s="16">
        <f>MAX(0, (calculations!A1424-inputs!$C$5)*inputs!$B$5)</f>
        <v>0</v>
      </c>
      <c r="F1424" s="19">
        <f>MAX(0,inputs!$B$13*(MIN(calculations!A1424,inputs!$C$14)-inputs!$C$13))+MAX(0,inputs!$B$14*(calculations!A1424-inputs!$C$14))</f>
        <v>6833.85</v>
      </c>
      <c r="G1424" s="22">
        <f>MAX(MIN((calculations!A1424-inputs!$B$21)/10000,100%),0) * inputs!$B$18</f>
        <v>2636.4</v>
      </c>
      <c r="H1424" s="24">
        <f>MIN(inputs!$B$32,A1424)</f>
        <v>20000</v>
      </c>
      <c r="I1424" s="24">
        <f>inputs!$B$29*(1+inputs!$B$33)-MAX(0,inputs!$B$31*(H1424-inputs!$B$30))</f>
        <v>46486.999999999993</v>
      </c>
      <c r="J1424" s="19">
        <f>$H1424+(INT(COLUMN(J$1)/2) - 5) * ($A1424-$H1424)/9</f>
        <v>20000</v>
      </c>
      <c r="K1424" s="24">
        <f>MAX(0,I1424*(1+inputs!$B$33)-MAX(0,inputs!$B$31*(J1424-inputs!$B$30)))</f>
        <v>47184.304999999986</v>
      </c>
      <c r="L1424" s="19">
        <f>$H1424+(INT(COLUMN(L$1)/2) - 5) * ($A1424-$H1424)/9</f>
        <v>33577.777777777781</v>
      </c>
      <c r="M1424" s="24">
        <f>MAX(0,K1424*(1+inputs!$B$33)-MAX(0,inputs!$B$31*(L1424-inputs!$B$30)))</f>
        <v>46686.629574999977</v>
      </c>
      <c r="N1424" s="19">
        <f>$H1424+(INT(COLUMN(N$1)/2) - 5) * ($A1424-$H1424)/9</f>
        <v>47155.555555555555</v>
      </c>
      <c r="O1424" s="24">
        <f>MAX(0,M1424*(1+inputs!$B$33)-MAX(0,inputs!$B$31*(N1424-inputs!$B$30)))</f>
        <v>44959.489018624969</v>
      </c>
      <c r="P1424" s="19">
        <f>$H1424+(INT(COLUMN(P$1)/2) - 5) * ($A1424-$H1424)/9</f>
        <v>60733.333333333336</v>
      </c>
      <c r="Q1424" s="24">
        <f>MAX(0,O1424*(1+inputs!$B$33)-MAX(0,inputs!$B$31*(P1424-inputs!$B$30)))</f>
        <v>41984.441353904338</v>
      </c>
      <c r="R1424" s="19">
        <f>$H1424+(INT(COLUMN(R$1)/2) - 5) * ($A1424-$H1424)/9</f>
        <v>74311.111111111109</v>
      </c>
      <c r="S1424" s="24">
        <f>MAX(0,Q1424*(1+inputs!$B$33)-MAX(0,inputs!$B$31*(R1424-inputs!$B$30)))</f>
        <v>37742.767974212897</v>
      </c>
      <c r="T1424" s="19">
        <f>$H1424+(INT(COLUMN(T$1)/2) - 5) * ($A1424-$H1424)/9</f>
        <v>87888.888888888891</v>
      </c>
      <c r="U1424" s="24">
        <f>MAX(0,S1424*(1+inputs!$B$33)-MAX(0,inputs!$B$31*(T1424-inputs!$B$30)))</f>
        <v>32215.469493826091</v>
      </c>
      <c r="V1424" s="19">
        <f>$H1424+(INT(COLUMN(V$1)/2) - 5) * ($A1424-$H1424)/9</f>
        <v>101466.66666666667</v>
      </c>
      <c r="W1424" s="24">
        <f>MAX(0,U1424*(1+inputs!$B$33)-MAX(0,inputs!$B$31*(V1424-inputs!$B$30)))</f>
        <v>25383.261536233476</v>
      </c>
      <c r="X1424" s="19">
        <f>$H1424+(INT(COLUMN(X$1)/2) - 5) * ($A1424-$H1424)/9</f>
        <v>115044.44444444444</v>
      </c>
      <c r="Y1424" s="24">
        <f>MAX(0,W1424*(1+inputs!$B$33)-MAX(0,inputs!$B$31*(X1424-inputs!$B$30)))</f>
        <v>17226.570459276976</v>
      </c>
      <c r="Z1424" s="19">
        <f>IF(inputs!$B$27="YES",MAX(0,inputs!$B$31*(X1424-inputs!$B$30)),0)</f>
        <v>0</v>
      </c>
      <c r="AA1424" s="3">
        <f t="shared" si="93"/>
        <v>58810.25</v>
      </c>
      <c r="AB1424" s="1">
        <f t="shared" si="94"/>
        <v>0.42</v>
      </c>
      <c r="AC1424" s="8">
        <f t="shared" si="91"/>
        <v>83389.75</v>
      </c>
    </row>
    <row r="1425" spans="1:29" x14ac:dyDescent="0.2">
      <c r="A1425" s="11">
        <f t="shared" si="92"/>
        <v>142300</v>
      </c>
      <c r="B1425" s="15">
        <f>inputs!$C$3-MAX(0,MIN((calculations!A1425-inputs!$B$8)*0.5,inputs!$C$3))+IF(AND(inputs!$B$23="YES",A1425&lt;=inputs!$B$25),inputs!$B$24,0)</f>
        <v>0</v>
      </c>
      <c r="C1425" s="15">
        <f>MAX(0,MIN(A1425-B1425,inputs!$C$4)*inputs!$B$3)</f>
        <v>7540</v>
      </c>
      <c r="D1425" s="16">
        <f>MAX(0,(MIN(A1425,inputs!$C$5)-(inputs!$C$4+B1425))*inputs!$B$4)</f>
        <v>41840</v>
      </c>
      <c r="E1425" s="16">
        <f>MAX(0, (calculations!A1425-inputs!$C$5)*inputs!$B$5)</f>
        <v>0</v>
      </c>
      <c r="F1425" s="19">
        <f>MAX(0,inputs!$B$13*(MIN(calculations!A1425,inputs!$C$14)-inputs!$C$13))+MAX(0,inputs!$B$14*(calculations!A1425-inputs!$C$14))</f>
        <v>6835.85</v>
      </c>
      <c r="G1425" s="22">
        <f>MAX(MIN((calculations!A1425-inputs!$B$21)/10000,100%),0) * inputs!$B$18</f>
        <v>2636.4</v>
      </c>
      <c r="H1425" s="24">
        <f>MIN(inputs!$B$32,A1425)</f>
        <v>20000</v>
      </c>
      <c r="I1425" s="24">
        <f>inputs!$B$29*(1+inputs!$B$33)-MAX(0,inputs!$B$31*(H1425-inputs!$B$30))</f>
        <v>46486.999999999993</v>
      </c>
      <c r="J1425" s="19">
        <f>$H1425+(INT(COLUMN(J$1)/2) - 5) * ($A1425-$H1425)/9</f>
        <v>20000</v>
      </c>
      <c r="K1425" s="24">
        <f>MAX(0,I1425*(1+inputs!$B$33)-MAX(0,inputs!$B$31*(J1425-inputs!$B$30)))</f>
        <v>47184.304999999986</v>
      </c>
      <c r="L1425" s="19">
        <f>$H1425+(INT(COLUMN(L$1)/2) - 5) * ($A1425-$H1425)/9</f>
        <v>33588.888888888891</v>
      </c>
      <c r="M1425" s="24">
        <f>MAX(0,K1425*(1+inputs!$B$33)-MAX(0,inputs!$B$31*(L1425-inputs!$B$30)))</f>
        <v>46685.629574999977</v>
      </c>
      <c r="N1425" s="19">
        <f>$H1425+(INT(COLUMN(N$1)/2) - 5) * ($A1425-$H1425)/9</f>
        <v>47177.777777777781</v>
      </c>
      <c r="O1425" s="24">
        <f>MAX(0,M1425*(1+inputs!$B$33)-MAX(0,inputs!$B$31*(N1425-inputs!$B$30)))</f>
        <v>44956.474018624969</v>
      </c>
      <c r="P1425" s="19">
        <f>$H1425+(INT(COLUMN(P$1)/2) - 5) * ($A1425-$H1425)/9</f>
        <v>60766.666666666664</v>
      </c>
      <c r="Q1425" s="24">
        <f>MAX(0,O1425*(1+inputs!$B$33)-MAX(0,inputs!$B$31*(P1425-inputs!$B$30)))</f>
        <v>41978.381128904337</v>
      </c>
      <c r="R1425" s="19">
        <f>$H1425+(INT(COLUMN(R$1)/2) - 5) * ($A1425-$H1425)/9</f>
        <v>74355.555555555562</v>
      </c>
      <c r="S1425" s="24">
        <f>MAX(0,Q1425*(1+inputs!$B$33)-MAX(0,inputs!$B$31*(R1425-inputs!$B$30)))</f>
        <v>37732.616845837896</v>
      </c>
      <c r="T1425" s="19">
        <f>$H1425+(INT(COLUMN(T$1)/2) - 5) * ($A1425-$H1425)/9</f>
        <v>87944.444444444438</v>
      </c>
      <c r="U1425" s="24">
        <f>MAX(0,S1425*(1+inputs!$B$33)-MAX(0,inputs!$B$31*(T1425-inputs!$B$30)))</f>
        <v>32200.16609852546</v>
      </c>
      <c r="V1425" s="19">
        <f>$H1425+(INT(COLUMN(V$1)/2) - 5) * ($A1425-$H1425)/9</f>
        <v>101533.33333333333</v>
      </c>
      <c r="W1425" s="24">
        <f>MAX(0,U1425*(1+inputs!$B$33)-MAX(0,inputs!$B$31*(V1425-inputs!$B$30)))</f>
        <v>25361.728590003342</v>
      </c>
      <c r="X1425" s="19">
        <f>$H1425+(INT(COLUMN(X$1)/2) - 5) * ($A1425-$H1425)/9</f>
        <v>115122.22222222222</v>
      </c>
      <c r="Y1425" s="24">
        <f>MAX(0,W1425*(1+inputs!$B$33)-MAX(0,inputs!$B$31*(X1425-inputs!$B$30)))</f>
        <v>17197.71451885339</v>
      </c>
      <c r="Z1425" s="19">
        <f>IF(inputs!$B$27="YES",MAX(0,inputs!$B$31*(X1425-inputs!$B$30)),0)</f>
        <v>0</v>
      </c>
      <c r="AA1425" s="3">
        <f t="shared" si="93"/>
        <v>58852.25</v>
      </c>
      <c r="AB1425" s="1">
        <f t="shared" si="94"/>
        <v>0.42</v>
      </c>
      <c r="AC1425" s="8">
        <f t="shared" si="91"/>
        <v>83447.75</v>
      </c>
    </row>
    <row r="1426" spans="1:29" x14ac:dyDescent="0.2">
      <c r="A1426" s="11">
        <f t="shared" si="92"/>
        <v>142400</v>
      </c>
      <c r="B1426" s="15">
        <f>inputs!$C$3-MAX(0,MIN((calculations!A1426-inputs!$B$8)*0.5,inputs!$C$3))+IF(AND(inputs!$B$23="YES",A1426&lt;=inputs!$B$25),inputs!$B$24,0)</f>
        <v>0</v>
      </c>
      <c r="C1426" s="15">
        <f>MAX(0,MIN(A1426-B1426,inputs!$C$4)*inputs!$B$3)</f>
        <v>7540</v>
      </c>
      <c r="D1426" s="16">
        <f>MAX(0,(MIN(A1426,inputs!$C$5)-(inputs!$C$4+B1426))*inputs!$B$4)</f>
        <v>41880</v>
      </c>
      <c r="E1426" s="16">
        <f>MAX(0, (calculations!A1426-inputs!$C$5)*inputs!$B$5)</f>
        <v>0</v>
      </c>
      <c r="F1426" s="19">
        <f>MAX(0,inputs!$B$13*(MIN(calculations!A1426,inputs!$C$14)-inputs!$C$13))+MAX(0,inputs!$B$14*(calculations!A1426-inputs!$C$14))</f>
        <v>6837.85</v>
      </c>
      <c r="G1426" s="22">
        <f>MAX(MIN((calculations!A1426-inputs!$B$21)/10000,100%),0) * inputs!$B$18</f>
        <v>2636.4</v>
      </c>
      <c r="H1426" s="24">
        <f>MIN(inputs!$B$32,A1426)</f>
        <v>20000</v>
      </c>
      <c r="I1426" s="24">
        <f>inputs!$B$29*(1+inputs!$B$33)-MAX(0,inputs!$B$31*(H1426-inputs!$B$30))</f>
        <v>46486.999999999993</v>
      </c>
      <c r="J1426" s="19">
        <f>$H1426+(INT(COLUMN(J$1)/2) - 5) * ($A1426-$H1426)/9</f>
        <v>20000</v>
      </c>
      <c r="K1426" s="24">
        <f>MAX(0,I1426*(1+inputs!$B$33)-MAX(0,inputs!$B$31*(J1426-inputs!$B$30)))</f>
        <v>47184.304999999986</v>
      </c>
      <c r="L1426" s="19">
        <f>$H1426+(INT(COLUMN(L$1)/2) - 5) * ($A1426-$H1426)/9</f>
        <v>33600</v>
      </c>
      <c r="M1426" s="24">
        <f>MAX(0,K1426*(1+inputs!$B$33)-MAX(0,inputs!$B$31*(L1426-inputs!$B$30)))</f>
        <v>46684.629574999977</v>
      </c>
      <c r="N1426" s="19">
        <f>$H1426+(INT(COLUMN(N$1)/2) - 5) * ($A1426-$H1426)/9</f>
        <v>47200</v>
      </c>
      <c r="O1426" s="24">
        <f>MAX(0,M1426*(1+inputs!$B$33)-MAX(0,inputs!$B$31*(N1426-inputs!$B$30)))</f>
        <v>44953.45901862497</v>
      </c>
      <c r="P1426" s="19">
        <f>$H1426+(INT(COLUMN(P$1)/2) - 5) * ($A1426-$H1426)/9</f>
        <v>60800</v>
      </c>
      <c r="Q1426" s="24">
        <f>MAX(0,O1426*(1+inputs!$B$33)-MAX(0,inputs!$B$31*(P1426-inputs!$B$30)))</f>
        <v>41972.320903904336</v>
      </c>
      <c r="R1426" s="19">
        <f>$H1426+(INT(COLUMN(R$1)/2) - 5) * ($A1426-$H1426)/9</f>
        <v>74400</v>
      </c>
      <c r="S1426" s="24">
        <f>MAX(0,Q1426*(1+inputs!$B$33)-MAX(0,inputs!$B$31*(R1426-inputs!$B$30)))</f>
        <v>37722.465717462896</v>
      </c>
      <c r="T1426" s="19">
        <f>$H1426+(INT(COLUMN(T$1)/2) - 5) * ($A1426-$H1426)/9</f>
        <v>88000</v>
      </c>
      <c r="U1426" s="24">
        <f>MAX(0,S1426*(1+inputs!$B$33)-MAX(0,inputs!$B$31*(T1426-inputs!$B$30)))</f>
        <v>32184.862703224837</v>
      </c>
      <c r="V1426" s="19">
        <f>$H1426+(INT(COLUMN(V$1)/2) - 5) * ($A1426-$H1426)/9</f>
        <v>101600</v>
      </c>
      <c r="W1426" s="24">
        <f>MAX(0,U1426*(1+inputs!$B$33)-MAX(0,inputs!$B$31*(V1426-inputs!$B$30)))</f>
        <v>25340.195643773208</v>
      </c>
      <c r="X1426" s="19">
        <f>$H1426+(INT(COLUMN(X$1)/2) - 5) * ($A1426-$H1426)/9</f>
        <v>115200</v>
      </c>
      <c r="Y1426" s="24">
        <f>MAX(0,W1426*(1+inputs!$B$33)-MAX(0,inputs!$B$31*(X1426-inputs!$B$30)))</f>
        <v>17168.858578429805</v>
      </c>
      <c r="Z1426" s="19">
        <f>IF(inputs!$B$27="YES",MAX(0,inputs!$B$31*(X1426-inputs!$B$30)),0)</f>
        <v>0</v>
      </c>
      <c r="AA1426" s="3">
        <f t="shared" si="93"/>
        <v>58894.25</v>
      </c>
      <c r="AB1426" s="1">
        <f t="shared" si="94"/>
        <v>0.42</v>
      </c>
      <c r="AC1426" s="8">
        <f t="shared" si="91"/>
        <v>83505.75</v>
      </c>
    </row>
    <row r="1427" spans="1:29" x14ac:dyDescent="0.2">
      <c r="A1427" s="11">
        <f t="shared" si="92"/>
        <v>142500</v>
      </c>
      <c r="B1427" s="15">
        <f>inputs!$C$3-MAX(0,MIN((calculations!A1427-inputs!$B$8)*0.5,inputs!$C$3))+IF(AND(inputs!$B$23="YES",A1427&lt;=inputs!$B$25),inputs!$B$24,0)</f>
        <v>0</v>
      </c>
      <c r="C1427" s="15">
        <f>MAX(0,MIN(A1427-B1427,inputs!$C$4)*inputs!$B$3)</f>
        <v>7540</v>
      </c>
      <c r="D1427" s="16">
        <f>MAX(0,(MIN(A1427,inputs!$C$5)-(inputs!$C$4+B1427))*inputs!$B$4)</f>
        <v>41920</v>
      </c>
      <c r="E1427" s="16">
        <f>MAX(0, (calculations!A1427-inputs!$C$5)*inputs!$B$5)</f>
        <v>0</v>
      </c>
      <c r="F1427" s="19">
        <f>MAX(0,inputs!$B$13*(MIN(calculations!A1427,inputs!$C$14)-inputs!$C$13))+MAX(0,inputs!$B$14*(calculations!A1427-inputs!$C$14))</f>
        <v>6839.85</v>
      </c>
      <c r="G1427" s="22">
        <f>MAX(MIN((calculations!A1427-inputs!$B$21)/10000,100%),0) * inputs!$B$18</f>
        <v>2636.4</v>
      </c>
      <c r="H1427" s="24">
        <f>MIN(inputs!$B$32,A1427)</f>
        <v>20000</v>
      </c>
      <c r="I1427" s="24">
        <f>inputs!$B$29*(1+inputs!$B$33)-MAX(0,inputs!$B$31*(H1427-inputs!$B$30))</f>
        <v>46486.999999999993</v>
      </c>
      <c r="J1427" s="19">
        <f>$H1427+(INT(COLUMN(J$1)/2) - 5) * ($A1427-$H1427)/9</f>
        <v>20000</v>
      </c>
      <c r="K1427" s="24">
        <f>MAX(0,I1427*(1+inputs!$B$33)-MAX(0,inputs!$B$31*(J1427-inputs!$B$30)))</f>
        <v>47184.304999999986</v>
      </c>
      <c r="L1427" s="19">
        <f>$H1427+(INT(COLUMN(L$1)/2) - 5) * ($A1427-$H1427)/9</f>
        <v>33611.111111111109</v>
      </c>
      <c r="M1427" s="24">
        <f>MAX(0,K1427*(1+inputs!$B$33)-MAX(0,inputs!$B$31*(L1427-inputs!$B$30)))</f>
        <v>46683.629574999977</v>
      </c>
      <c r="N1427" s="19">
        <f>$H1427+(INT(COLUMN(N$1)/2) - 5) * ($A1427-$H1427)/9</f>
        <v>47222.222222222219</v>
      </c>
      <c r="O1427" s="24">
        <f>MAX(0,M1427*(1+inputs!$B$33)-MAX(0,inputs!$B$31*(N1427-inputs!$B$30)))</f>
        <v>44950.44401862497</v>
      </c>
      <c r="P1427" s="19">
        <f>$H1427+(INT(COLUMN(P$1)/2) - 5) * ($A1427-$H1427)/9</f>
        <v>60833.333333333336</v>
      </c>
      <c r="Q1427" s="24">
        <f>MAX(0,O1427*(1+inputs!$B$33)-MAX(0,inputs!$B$31*(P1427-inputs!$B$30)))</f>
        <v>41966.260678904335</v>
      </c>
      <c r="R1427" s="19">
        <f>$H1427+(INT(COLUMN(R$1)/2) - 5) * ($A1427-$H1427)/9</f>
        <v>74444.444444444438</v>
      </c>
      <c r="S1427" s="24">
        <f>MAX(0,Q1427*(1+inputs!$B$33)-MAX(0,inputs!$B$31*(R1427-inputs!$B$30)))</f>
        <v>37712.314589087895</v>
      </c>
      <c r="T1427" s="19">
        <f>$H1427+(INT(COLUMN(T$1)/2) - 5) * ($A1427-$H1427)/9</f>
        <v>88055.555555555562</v>
      </c>
      <c r="U1427" s="24">
        <f>MAX(0,S1427*(1+inputs!$B$33)-MAX(0,inputs!$B$31*(T1427-inputs!$B$30)))</f>
        <v>32169.55930792421</v>
      </c>
      <c r="V1427" s="19">
        <f>$H1427+(INT(COLUMN(V$1)/2) - 5) * ($A1427-$H1427)/9</f>
        <v>101666.66666666667</v>
      </c>
      <c r="W1427" s="24">
        <f>MAX(0,U1427*(1+inputs!$B$33)-MAX(0,inputs!$B$31*(V1427-inputs!$B$30)))</f>
        <v>25318.66269754307</v>
      </c>
      <c r="X1427" s="19">
        <f>$H1427+(INT(COLUMN(X$1)/2) - 5) * ($A1427-$H1427)/9</f>
        <v>115277.77777777778</v>
      </c>
      <c r="Y1427" s="24">
        <f>MAX(0,W1427*(1+inputs!$B$33)-MAX(0,inputs!$B$31*(X1427-inputs!$B$30)))</f>
        <v>17140.002638006212</v>
      </c>
      <c r="Z1427" s="19">
        <f>IF(inputs!$B$27="YES",MAX(0,inputs!$B$31*(X1427-inputs!$B$30)),0)</f>
        <v>0</v>
      </c>
      <c r="AA1427" s="3">
        <f t="shared" si="93"/>
        <v>58936.25</v>
      </c>
      <c r="AB1427" s="1">
        <f t="shared" si="94"/>
        <v>0.42</v>
      </c>
      <c r="AC1427" s="8">
        <f t="shared" si="91"/>
        <v>83563.75</v>
      </c>
    </row>
    <row r="1428" spans="1:29" x14ac:dyDescent="0.2">
      <c r="A1428" s="11">
        <f t="shared" si="92"/>
        <v>142600</v>
      </c>
      <c r="B1428" s="15">
        <f>inputs!$C$3-MAX(0,MIN((calculations!A1428-inputs!$B$8)*0.5,inputs!$C$3))+IF(AND(inputs!$B$23="YES",A1428&lt;=inputs!$B$25),inputs!$B$24,0)</f>
        <v>0</v>
      </c>
      <c r="C1428" s="15">
        <f>MAX(0,MIN(A1428-B1428,inputs!$C$4)*inputs!$B$3)</f>
        <v>7540</v>
      </c>
      <c r="D1428" s="16">
        <f>MAX(0,(MIN(A1428,inputs!$C$5)-(inputs!$C$4+B1428))*inputs!$B$4)</f>
        <v>41960</v>
      </c>
      <c r="E1428" s="16">
        <f>MAX(0, (calculations!A1428-inputs!$C$5)*inputs!$B$5)</f>
        <v>0</v>
      </c>
      <c r="F1428" s="19">
        <f>MAX(0,inputs!$B$13*(MIN(calculations!A1428,inputs!$C$14)-inputs!$C$13))+MAX(0,inputs!$B$14*(calculations!A1428-inputs!$C$14))</f>
        <v>6841.85</v>
      </c>
      <c r="G1428" s="22">
        <f>MAX(MIN((calculations!A1428-inputs!$B$21)/10000,100%),0) * inputs!$B$18</f>
        <v>2636.4</v>
      </c>
      <c r="H1428" s="24">
        <f>MIN(inputs!$B$32,A1428)</f>
        <v>20000</v>
      </c>
      <c r="I1428" s="24">
        <f>inputs!$B$29*(1+inputs!$B$33)-MAX(0,inputs!$B$31*(H1428-inputs!$B$30))</f>
        <v>46486.999999999993</v>
      </c>
      <c r="J1428" s="19">
        <f>$H1428+(INT(COLUMN(J$1)/2) - 5) * ($A1428-$H1428)/9</f>
        <v>20000</v>
      </c>
      <c r="K1428" s="24">
        <f>MAX(0,I1428*(1+inputs!$B$33)-MAX(0,inputs!$B$31*(J1428-inputs!$B$30)))</f>
        <v>47184.304999999986</v>
      </c>
      <c r="L1428" s="19">
        <f>$H1428+(INT(COLUMN(L$1)/2) - 5) * ($A1428-$H1428)/9</f>
        <v>33622.222222222219</v>
      </c>
      <c r="M1428" s="24">
        <f>MAX(0,K1428*(1+inputs!$B$33)-MAX(0,inputs!$B$31*(L1428-inputs!$B$30)))</f>
        <v>46682.629574999977</v>
      </c>
      <c r="N1428" s="19">
        <f>$H1428+(INT(COLUMN(N$1)/2) - 5) * ($A1428-$H1428)/9</f>
        <v>47244.444444444445</v>
      </c>
      <c r="O1428" s="24">
        <f>MAX(0,M1428*(1+inputs!$B$33)-MAX(0,inputs!$B$31*(N1428-inputs!$B$30)))</f>
        <v>44947.429018624971</v>
      </c>
      <c r="P1428" s="19">
        <f>$H1428+(INT(COLUMN(P$1)/2) - 5) * ($A1428-$H1428)/9</f>
        <v>60866.666666666664</v>
      </c>
      <c r="Q1428" s="24">
        <f>MAX(0,O1428*(1+inputs!$B$33)-MAX(0,inputs!$B$31*(P1428-inputs!$B$30)))</f>
        <v>41960.200453904341</v>
      </c>
      <c r="R1428" s="19">
        <f>$H1428+(INT(COLUMN(R$1)/2) - 5) * ($A1428-$H1428)/9</f>
        <v>74488.888888888891</v>
      </c>
      <c r="S1428" s="24">
        <f>MAX(0,Q1428*(1+inputs!$B$33)-MAX(0,inputs!$B$31*(R1428-inputs!$B$30)))</f>
        <v>37702.163460712902</v>
      </c>
      <c r="T1428" s="19">
        <f>$H1428+(INT(COLUMN(T$1)/2) - 5) * ($A1428-$H1428)/9</f>
        <v>88111.111111111109</v>
      </c>
      <c r="U1428" s="24">
        <f>MAX(0,S1428*(1+inputs!$B$33)-MAX(0,inputs!$B$31*(T1428-inputs!$B$30)))</f>
        <v>32154.25591262359</v>
      </c>
      <c r="V1428" s="19">
        <f>$H1428+(INT(COLUMN(V$1)/2) - 5) * ($A1428-$H1428)/9</f>
        <v>101733.33333333333</v>
      </c>
      <c r="W1428" s="24">
        <f>MAX(0,U1428*(1+inputs!$B$33)-MAX(0,inputs!$B$31*(V1428-inputs!$B$30)))</f>
        <v>25297.129751312943</v>
      </c>
      <c r="X1428" s="19">
        <f>$H1428+(INT(COLUMN(X$1)/2) - 5) * ($A1428-$H1428)/9</f>
        <v>115355.55555555556</v>
      </c>
      <c r="Y1428" s="24">
        <f>MAX(0,W1428*(1+inputs!$B$33)-MAX(0,inputs!$B$31*(X1428-inputs!$B$30)))</f>
        <v>17111.146697582633</v>
      </c>
      <c r="Z1428" s="19">
        <f>IF(inputs!$B$27="YES",MAX(0,inputs!$B$31*(X1428-inputs!$B$30)),0)</f>
        <v>0</v>
      </c>
      <c r="AA1428" s="3">
        <f t="shared" si="93"/>
        <v>58978.25</v>
      </c>
      <c r="AB1428" s="1">
        <f t="shared" si="94"/>
        <v>0.42</v>
      </c>
      <c r="AC1428" s="8">
        <f t="shared" si="91"/>
        <v>83621.75</v>
      </c>
    </row>
    <row r="1429" spans="1:29" x14ac:dyDescent="0.2">
      <c r="A1429" s="11">
        <f t="shared" si="92"/>
        <v>142700</v>
      </c>
      <c r="B1429" s="15">
        <f>inputs!$C$3-MAX(0,MIN((calculations!A1429-inputs!$B$8)*0.5,inputs!$C$3))+IF(AND(inputs!$B$23="YES",A1429&lt;=inputs!$B$25),inputs!$B$24,0)</f>
        <v>0</v>
      </c>
      <c r="C1429" s="15">
        <f>MAX(0,MIN(A1429-B1429,inputs!$C$4)*inputs!$B$3)</f>
        <v>7540</v>
      </c>
      <c r="D1429" s="16">
        <f>MAX(0,(MIN(A1429,inputs!$C$5)-(inputs!$C$4+B1429))*inputs!$B$4)</f>
        <v>42000</v>
      </c>
      <c r="E1429" s="16">
        <f>MAX(0, (calculations!A1429-inputs!$C$5)*inputs!$B$5)</f>
        <v>0</v>
      </c>
      <c r="F1429" s="19">
        <f>MAX(0,inputs!$B$13*(MIN(calculations!A1429,inputs!$C$14)-inputs!$C$13))+MAX(0,inputs!$B$14*(calculations!A1429-inputs!$C$14))</f>
        <v>6843.85</v>
      </c>
      <c r="G1429" s="22">
        <f>MAX(MIN((calculations!A1429-inputs!$B$21)/10000,100%),0) * inputs!$B$18</f>
        <v>2636.4</v>
      </c>
      <c r="H1429" s="24">
        <f>MIN(inputs!$B$32,A1429)</f>
        <v>20000</v>
      </c>
      <c r="I1429" s="24">
        <f>inputs!$B$29*(1+inputs!$B$33)-MAX(0,inputs!$B$31*(H1429-inputs!$B$30))</f>
        <v>46486.999999999993</v>
      </c>
      <c r="J1429" s="19">
        <f>$H1429+(INT(COLUMN(J$1)/2) - 5) * ($A1429-$H1429)/9</f>
        <v>20000</v>
      </c>
      <c r="K1429" s="24">
        <f>MAX(0,I1429*(1+inputs!$B$33)-MAX(0,inputs!$B$31*(J1429-inputs!$B$30)))</f>
        <v>47184.304999999986</v>
      </c>
      <c r="L1429" s="19">
        <f>$H1429+(INT(COLUMN(L$1)/2) - 5) * ($A1429-$H1429)/9</f>
        <v>33633.333333333336</v>
      </c>
      <c r="M1429" s="24">
        <f>MAX(0,K1429*(1+inputs!$B$33)-MAX(0,inputs!$B$31*(L1429-inputs!$B$30)))</f>
        <v>46681.629574999977</v>
      </c>
      <c r="N1429" s="19">
        <f>$H1429+(INT(COLUMN(N$1)/2) - 5) * ($A1429-$H1429)/9</f>
        <v>47266.666666666672</v>
      </c>
      <c r="O1429" s="24">
        <f>MAX(0,M1429*(1+inputs!$B$33)-MAX(0,inputs!$B$31*(N1429-inputs!$B$30)))</f>
        <v>44944.414018624972</v>
      </c>
      <c r="P1429" s="19">
        <f>$H1429+(INT(COLUMN(P$1)/2) - 5) * ($A1429-$H1429)/9</f>
        <v>60900</v>
      </c>
      <c r="Q1429" s="24">
        <f>MAX(0,O1429*(1+inputs!$B$33)-MAX(0,inputs!$B$31*(P1429-inputs!$B$30)))</f>
        <v>41954.14022890434</v>
      </c>
      <c r="R1429" s="19">
        <f>$H1429+(INT(COLUMN(R$1)/2) - 5) * ($A1429-$H1429)/9</f>
        <v>74533.333333333343</v>
      </c>
      <c r="S1429" s="24">
        <f>MAX(0,Q1429*(1+inputs!$B$33)-MAX(0,inputs!$B$31*(R1429-inputs!$B$30)))</f>
        <v>37692.012332337901</v>
      </c>
      <c r="T1429" s="19">
        <f>$H1429+(INT(COLUMN(T$1)/2) - 5) * ($A1429-$H1429)/9</f>
        <v>88166.666666666672</v>
      </c>
      <c r="U1429" s="24">
        <f>MAX(0,S1429*(1+inputs!$B$33)-MAX(0,inputs!$B$31*(T1429-inputs!$B$30)))</f>
        <v>32138.952517322963</v>
      </c>
      <c r="V1429" s="19">
        <f>$H1429+(INT(COLUMN(V$1)/2) - 5) * ($A1429-$H1429)/9</f>
        <v>101800</v>
      </c>
      <c r="W1429" s="24">
        <f>MAX(0,U1429*(1+inputs!$B$33)-MAX(0,inputs!$B$31*(V1429-inputs!$B$30)))</f>
        <v>25275.596805082805</v>
      </c>
      <c r="X1429" s="19">
        <f>$H1429+(INT(COLUMN(X$1)/2) - 5) * ($A1429-$H1429)/9</f>
        <v>115433.33333333333</v>
      </c>
      <c r="Y1429" s="24">
        <f>MAX(0,W1429*(1+inputs!$B$33)-MAX(0,inputs!$B$31*(X1429-inputs!$B$30)))</f>
        <v>17082.290757159048</v>
      </c>
      <c r="Z1429" s="19">
        <f>IF(inputs!$B$27="YES",MAX(0,inputs!$B$31*(X1429-inputs!$B$30)),0)</f>
        <v>0</v>
      </c>
      <c r="AA1429" s="3">
        <f t="shared" si="93"/>
        <v>59020.25</v>
      </c>
      <c r="AB1429" s="1">
        <f t="shared" si="94"/>
        <v>0.42</v>
      </c>
      <c r="AC1429" s="8">
        <f t="shared" si="91"/>
        <v>83679.75</v>
      </c>
    </row>
    <row r="1430" spans="1:29" x14ac:dyDescent="0.2">
      <c r="A1430" s="11">
        <f t="shared" si="92"/>
        <v>142800</v>
      </c>
      <c r="B1430" s="15">
        <f>inputs!$C$3-MAX(0,MIN((calculations!A1430-inputs!$B$8)*0.5,inputs!$C$3))+IF(AND(inputs!$B$23="YES",A1430&lt;=inputs!$B$25),inputs!$B$24,0)</f>
        <v>0</v>
      </c>
      <c r="C1430" s="15">
        <f>MAX(0,MIN(A1430-B1430,inputs!$C$4)*inputs!$B$3)</f>
        <v>7540</v>
      </c>
      <c r="D1430" s="16">
        <f>MAX(0,(MIN(A1430,inputs!$C$5)-(inputs!$C$4+B1430))*inputs!$B$4)</f>
        <v>42040</v>
      </c>
      <c r="E1430" s="16">
        <f>MAX(0, (calculations!A1430-inputs!$C$5)*inputs!$B$5)</f>
        <v>0</v>
      </c>
      <c r="F1430" s="19">
        <f>MAX(0,inputs!$B$13*(MIN(calculations!A1430,inputs!$C$14)-inputs!$C$13))+MAX(0,inputs!$B$14*(calculations!A1430-inputs!$C$14))</f>
        <v>6845.85</v>
      </c>
      <c r="G1430" s="22">
        <f>MAX(MIN((calculations!A1430-inputs!$B$21)/10000,100%),0) * inputs!$B$18</f>
        <v>2636.4</v>
      </c>
      <c r="H1430" s="24">
        <f>MIN(inputs!$B$32,A1430)</f>
        <v>20000</v>
      </c>
      <c r="I1430" s="24">
        <f>inputs!$B$29*(1+inputs!$B$33)-MAX(0,inputs!$B$31*(H1430-inputs!$B$30))</f>
        <v>46486.999999999993</v>
      </c>
      <c r="J1430" s="19">
        <f>$H1430+(INT(COLUMN(J$1)/2) - 5) * ($A1430-$H1430)/9</f>
        <v>20000</v>
      </c>
      <c r="K1430" s="24">
        <f>MAX(0,I1430*(1+inputs!$B$33)-MAX(0,inputs!$B$31*(J1430-inputs!$B$30)))</f>
        <v>47184.304999999986</v>
      </c>
      <c r="L1430" s="19">
        <f>$H1430+(INT(COLUMN(L$1)/2) - 5) * ($A1430-$H1430)/9</f>
        <v>33644.444444444445</v>
      </c>
      <c r="M1430" s="24">
        <f>MAX(0,K1430*(1+inputs!$B$33)-MAX(0,inputs!$B$31*(L1430-inputs!$B$30)))</f>
        <v>46680.629574999977</v>
      </c>
      <c r="N1430" s="19">
        <f>$H1430+(INT(COLUMN(N$1)/2) - 5) * ($A1430-$H1430)/9</f>
        <v>47288.888888888891</v>
      </c>
      <c r="O1430" s="24">
        <f>MAX(0,M1430*(1+inputs!$B$33)-MAX(0,inputs!$B$31*(N1430-inputs!$B$30)))</f>
        <v>44941.399018624972</v>
      </c>
      <c r="P1430" s="19">
        <f>$H1430+(INT(COLUMN(P$1)/2) - 5) * ($A1430-$H1430)/9</f>
        <v>60933.333333333336</v>
      </c>
      <c r="Q1430" s="24">
        <f>MAX(0,O1430*(1+inputs!$B$33)-MAX(0,inputs!$B$31*(P1430-inputs!$B$30)))</f>
        <v>41948.080003904339</v>
      </c>
      <c r="R1430" s="19">
        <f>$H1430+(INT(COLUMN(R$1)/2) - 5) * ($A1430-$H1430)/9</f>
        <v>74577.777777777781</v>
      </c>
      <c r="S1430" s="24">
        <f>MAX(0,Q1430*(1+inputs!$B$33)-MAX(0,inputs!$B$31*(R1430-inputs!$B$30)))</f>
        <v>37681.861203962901</v>
      </c>
      <c r="T1430" s="19">
        <f>$H1430+(INT(COLUMN(T$1)/2) - 5) * ($A1430-$H1430)/9</f>
        <v>88222.222222222219</v>
      </c>
      <c r="U1430" s="24">
        <f>MAX(0,S1430*(1+inputs!$B$33)-MAX(0,inputs!$B$31*(T1430-inputs!$B$30)))</f>
        <v>32123.649122022343</v>
      </c>
      <c r="V1430" s="19">
        <f>$H1430+(INT(COLUMN(V$1)/2) - 5) * ($A1430-$H1430)/9</f>
        <v>101866.66666666667</v>
      </c>
      <c r="W1430" s="24">
        <f>MAX(0,U1430*(1+inputs!$B$33)-MAX(0,inputs!$B$31*(V1430-inputs!$B$30)))</f>
        <v>25254.063858852678</v>
      </c>
      <c r="X1430" s="19">
        <f>$H1430+(INT(COLUMN(X$1)/2) - 5) * ($A1430-$H1430)/9</f>
        <v>115511.11111111111</v>
      </c>
      <c r="Y1430" s="24">
        <f>MAX(0,W1430*(1+inputs!$B$33)-MAX(0,inputs!$B$31*(X1430-inputs!$B$30)))</f>
        <v>17053.434816735466</v>
      </c>
      <c r="Z1430" s="19">
        <f>IF(inputs!$B$27="YES",MAX(0,inputs!$B$31*(X1430-inputs!$B$30)),0)</f>
        <v>0</v>
      </c>
      <c r="AA1430" s="3">
        <f t="shared" si="93"/>
        <v>59062.25</v>
      </c>
      <c r="AB1430" s="1">
        <f t="shared" si="94"/>
        <v>0.42</v>
      </c>
      <c r="AC1430" s="8">
        <f t="shared" si="91"/>
        <v>83737.75</v>
      </c>
    </row>
    <row r="1431" spans="1:29" x14ac:dyDescent="0.2">
      <c r="A1431" s="11">
        <f t="shared" si="92"/>
        <v>142900</v>
      </c>
      <c r="B1431" s="15">
        <f>inputs!$C$3-MAX(0,MIN((calculations!A1431-inputs!$B$8)*0.5,inputs!$C$3))+IF(AND(inputs!$B$23="YES",A1431&lt;=inputs!$B$25),inputs!$B$24,0)</f>
        <v>0</v>
      </c>
      <c r="C1431" s="15">
        <f>MAX(0,MIN(A1431-B1431,inputs!$C$4)*inputs!$B$3)</f>
        <v>7540</v>
      </c>
      <c r="D1431" s="16">
        <f>MAX(0,(MIN(A1431,inputs!$C$5)-(inputs!$C$4+B1431))*inputs!$B$4)</f>
        <v>42080</v>
      </c>
      <c r="E1431" s="16">
        <f>MAX(0, (calculations!A1431-inputs!$C$5)*inputs!$B$5)</f>
        <v>0</v>
      </c>
      <c r="F1431" s="19">
        <f>MAX(0,inputs!$B$13*(MIN(calculations!A1431,inputs!$C$14)-inputs!$C$13))+MAX(0,inputs!$B$14*(calculations!A1431-inputs!$C$14))</f>
        <v>6847.85</v>
      </c>
      <c r="G1431" s="22">
        <f>MAX(MIN((calculations!A1431-inputs!$B$21)/10000,100%),0) * inputs!$B$18</f>
        <v>2636.4</v>
      </c>
      <c r="H1431" s="24">
        <f>MIN(inputs!$B$32,A1431)</f>
        <v>20000</v>
      </c>
      <c r="I1431" s="24">
        <f>inputs!$B$29*(1+inputs!$B$33)-MAX(0,inputs!$B$31*(H1431-inputs!$B$30))</f>
        <v>46486.999999999993</v>
      </c>
      <c r="J1431" s="19">
        <f>$H1431+(INT(COLUMN(J$1)/2) - 5) * ($A1431-$H1431)/9</f>
        <v>20000</v>
      </c>
      <c r="K1431" s="24">
        <f>MAX(0,I1431*(1+inputs!$B$33)-MAX(0,inputs!$B$31*(J1431-inputs!$B$30)))</f>
        <v>47184.304999999986</v>
      </c>
      <c r="L1431" s="19">
        <f>$H1431+(INT(COLUMN(L$1)/2) - 5) * ($A1431-$H1431)/9</f>
        <v>33655.555555555555</v>
      </c>
      <c r="M1431" s="24">
        <f>MAX(0,K1431*(1+inputs!$B$33)-MAX(0,inputs!$B$31*(L1431-inputs!$B$30)))</f>
        <v>46679.629574999977</v>
      </c>
      <c r="N1431" s="19">
        <f>$H1431+(INT(COLUMN(N$1)/2) - 5) * ($A1431-$H1431)/9</f>
        <v>47311.111111111109</v>
      </c>
      <c r="O1431" s="24">
        <f>MAX(0,M1431*(1+inputs!$B$33)-MAX(0,inputs!$B$31*(N1431-inputs!$B$30)))</f>
        <v>44938.384018624973</v>
      </c>
      <c r="P1431" s="19">
        <f>$H1431+(INT(COLUMN(P$1)/2) - 5) * ($A1431-$H1431)/9</f>
        <v>60966.666666666664</v>
      </c>
      <c r="Q1431" s="24">
        <f>MAX(0,O1431*(1+inputs!$B$33)-MAX(0,inputs!$B$31*(P1431-inputs!$B$30)))</f>
        <v>41942.019778904338</v>
      </c>
      <c r="R1431" s="19">
        <f>$H1431+(INT(COLUMN(R$1)/2) - 5) * ($A1431-$H1431)/9</f>
        <v>74622.222222222219</v>
      </c>
      <c r="S1431" s="24">
        <f>MAX(0,Q1431*(1+inputs!$B$33)-MAX(0,inputs!$B$31*(R1431-inputs!$B$30)))</f>
        <v>37671.710075587893</v>
      </c>
      <c r="T1431" s="19">
        <f>$H1431+(INT(COLUMN(T$1)/2) - 5) * ($A1431-$H1431)/9</f>
        <v>88277.777777777781</v>
      </c>
      <c r="U1431" s="24">
        <f>MAX(0,S1431*(1+inputs!$B$33)-MAX(0,inputs!$B$31*(T1431-inputs!$B$30)))</f>
        <v>32108.345726721702</v>
      </c>
      <c r="V1431" s="19">
        <f>$H1431+(INT(COLUMN(V$1)/2) - 5) * ($A1431-$H1431)/9</f>
        <v>101933.33333333333</v>
      </c>
      <c r="W1431" s="24">
        <f>MAX(0,U1431*(1+inputs!$B$33)-MAX(0,inputs!$B$31*(V1431-inputs!$B$30)))</f>
        <v>25232.530912622526</v>
      </c>
      <c r="X1431" s="19">
        <f>$H1431+(INT(COLUMN(X$1)/2) - 5) * ($A1431-$H1431)/9</f>
        <v>115588.88888888889</v>
      </c>
      <c r="Y1431" s="24">
        <f>MAX(0,W1431*(1+inputs!$B$33)-MAX(0,inputs!$B$31*(X1431-inputs!$B$30)))</f>
        <v>17024.578876311862</v>
      </c>
      <c r="Z1431" s="19">
        <f>IF(inputs!$B$27="YES",MAX(0,inputs!$B$31*(X1431-inputs!$B$30)),0)</f>
        <v>0</v>
      </c>
      <c r="AA1431" s="3">
        <f t="shared" si="93"/>
        <v>59104.25</v>
      </c>
      <c r="AB1431" s="1">
        <f t="shared" si="94"/>
        <v>0.42</v>
      </c>
      <c r="AC1431" s="8">
        <f t="shared" si="91"/>
        <v>83795.75</v>
      </c>
    </row>
    <row r="1432" spans="1:29" x14ac:dyDescent="0.2">
      <c r="A1432" s="11">
        <f t="shared" si="92"/>
        <v>143000</v>
      </c>
      <c r="B1432" s="15">
        <f>inputs!$C$3-MAX(0,MIN((calculations!A1432-inputs!$B$8)*0.5,inputs!$C$3))+IF(AND(inputs!$B$23="YES",A1432&lt;=inputs!$B$25),inputs!$B$24,0)</f>
        <v>0</v>
      </c>
      <c r="C1432" s="15">
        <f>MAX(0,MIN(A1432-B1432,inputs!$C$4)*inputs!$B$3)</f>
        <v>7540</v>
      </c>
      <c r="D1432" s="16">
        <f>MAX(0,(MIN(A1432,inputs!$C$5)-(inputs!$C$4+B1432))*inputs!$B$4)</f>
        <v>42120</v>
      </c>
      <c r="E1432" s="16">
        <f>MAX(0, (calculations!A1432-inputs!$C$5)*inputs!$B$5)</f>
        <v>0</v>
      </c>
      <c r="F1432" s="19">
        <f>MAX(0,inputs!$B$13*(MIN(calculations!A1432,inputs!$C$14)-inputs!$C$13))+MAX(0,inputs!$B$14*(calculations!A1432-inputs!$C$14))</f>
        <v>6849.85</v>
      </c>
      <c r="G1432" s="22">
        <f>MAX(MIN((calculations!A1432-inputs!$B$21)/10000,100%),0) * inputs!$B$18</f>
        <v>2636.4</v>
      </c>
      <c r="H1432" s="24">
        <f>MIN(inputs!$B$32,A1432)</f>
        <v>20000</v>
      </c>
      <c r="I1432" s="24">
        <f>inputs!$B$29*(1+inputs!$B$33)-MAX(0,inputs!$B$31*(H1432-inputs!$B$30))</f>
        <v>46486.999999999993</v>
      </c>
      <c r="J1432" s="19">
        <f>$H1432+(INT(COLUMN(J$1)/2) - 5) * ($A1432-$H1432)/9</f>
        <v>20000</v>
      </c>
      <c r="K1432" s="24">
        <f>MAX(0,I1432*(1+inputs!$B$33)-MAX(0,inputs!$B$31*(J1432-inputs!$B$30)))</f>
        <v>47184.304999999986</v>
      </c>
      <c r="L1432" s="19">
        <f>$H1432+(INT(COLUMN(L$1)/2) - 5) * ($A1432-$H1432)/9</f>
        <v>33666.666666666664</v>
      </c>
      <c r="M1432" s="24">
        <f>MAX(0,K1432*(1+inputs!$B$33)-MAX(0,inputs!$B$31*(L1432-inputs!$B$30)))</f>
        <v>46678.629574999977</v>
      </c>
      <c r="N1432" s="19">
        <f>$H1432+(INT(COLUMN(N$1)/2) - 5) * ($A1432-$H1432)/9</f>
        <v>47333.333333333328</v>
      </c>
      <c r="O1432" s="24">
        <f>MAX(0,M1432*(1+inputs!$B$33)-MAX(0,inputs!$B$31*(N1432-inputs!$B$30)))</f>
        <v>44935.369018624973</v>
      </c>
      <c r="P1432" s="19">
        <f>$H1432+(INT(COLUMN(P$1)/2) - 5) * ($A1432-$H1432)/9</f>
        <v>61000</v>
      </c>
      <c r="Q1432" s="24">
        <f>MAX(0,O1432*(1+inputs!$B$33)-MAX(0,inputs!$B$31*(P1432-inputs!$B$30)))</f>
        <v>41935.959553904344</v>
      </c>
      <c r="R1432" s="19">
        <f>$H1432+(INT(COLUMN(R$1)/2) - 5) * ($A1432-$H1432)/9</f>
        <v>74666.666666666657</v>
      </c>
      <c r="S1432" s="24">
        <f>MAX(0,Q1432*(1+inputs!$B$33)-MAX(0,inputs!$B$31*(R1432-inputs!$B$30)))</f>
        <v>37661.558947212907</v>
      </c>
      <c r="T1432" s="19">
        <f>$H1432+(INT(COLUMN(T$1)/2) - 5) * ($A1432-$H1432)/9</f>
        <v>88333.333333333328</v>
      </c>
      <c r="U1432" s="24">
        <f>MAX(0,S1432*(1+inputs!$B$33)-MAX(0,inputs!$B$31*(T1432-inputs!$B$30)))</f>
        <v>32093.042331421097</v>
      </c>
      <c r="V1432" s="19">
        <f>$H1432+(INT(COLUMN(V$1)/2) - 5) * ($A1432-$H1432)/9</f>
        <v>102000</v>
      </c>
      <c r="W1432" s="24">
        <f>MAX(0,U1432*(1+inputs!$B$33)-MAX(0,inputs!$B$31*(V1432-inputs!$B$30)))</f>
        <v>25210.99796639241</v>
      </c>
      <c r="X1432" s="19">
        <f>$H1432+(INT(COLUMN(X$1)/2) - 5) * ($A1432-$H1432)/9</f>
        <v>115666.66666666667</v>
      </c>
      <c r="Y1432" s="24">
        <f>MAX(0,W1432*(1+inputs!$B$33)-MAX(0,inputs!$B$31*(X1432-inputs!$B$30)))</f>
        <v>16995.722935888291</v>
      </c>
      <c r="Z1432" s="19">
        <f>IF(inputs!$B$27="YES",MAX(0,inputs!$B$31*(X1432-inputs!$B$30)),0)</f>
        <v>0</v>
      </c>
      <c r="AA1432" s="3">
        <f t="shared" si="93"/>
        <v>59146.25</v>
      </c>
      <c r="AB1432" s="1">
        <f t="shared" si="94"/>
        <v>0.42</v>
      </c>
      <c r="AC1432" s="8">
        <f t="shared" si="91"/>
        <v>83853.75</v>
      </c>
    </row>
    <row r="1433" spans="1:29" x14ac:dyDescent="0.2">
      <c r="A1433" s="11">
        <f t="shared" si="92"/>
        <v>143100</v>
      </c>
      <c r="B1433" s="15">
        <f>inputs!$C$3-MAX(0,MIN((calculations!A1433-inputs!$B$8)*0.5,inputs!$C$3))+IF(AND(inputs!$B$23="YES",A1433&lt;=inputs!$B$25),inputs!$B$24,0)</f>
        <v>0</v>
      </c>
      <c r="C1433" s="15">
        <f>MAX(0,MIN(A1433-B1433,inputs!$C$4)*inputs!$B$3)</f>
        <v>7540</v>
      </c>
      <c r="D1433" s="16">
        <f>MAX(0,(MIN(A1433,inputs!$C$5)-(inputs!$C$4+B1433))*inputs!$B$4)</f>
        <v>42160</v>
      </c>
      <c r="E1433" s="16">
        <f>MAX(0, (calculations!A1433-inputs!$C$5)*inputs!$B$5)</f>
        <v>0</v>
      </c>
      <c r="F1433" s="19">
        <f>MAX(0,inputs!$B$13*(MIN(calculations!A1433,inputs!$C$14)-inputs!$C$13))+MAX(0,inputs!$B$14*(calculations!A1433-inputs!$C$14))</f>
        <v>6851.85</v>
      </c>
      <c r="G1433" s="22">
        <f>MAX(MIN((calculations!A1433-inputs!$B$21)/10000,100%),0) * inputs!$B$18</f>
        <v>2636.4</v>
      </c>
      <c r="H1433" s="24">
        <f>MIN(inputs!$B$32,A1433)</f>
        <v>20000</v>
      </c>
      <c r="I1433" s="24">
        <f>inputs!$B$29*(1+inputs!$B$33)-MAX(0,inputs!$B$31*(H1433-inputs!$B$30))</f>
        <v>46486.999999999993</v>
      </c>
      <c r="J1433" s="19">
        <f>$H1433+(INT(COLUMN(J$1)/2) - 5) * ($A1433-$H1433)/9</f>
        <v>20000</v>
      </c>
      <c r="K1433" s="24">
        <f>MAX(0,I1433*(1+inputs!$B$33)-MAX(0,inputs!$B$31*(J1433-inputs!$B$30)))</f>
        <v>47184.304999999986</v>
      </c>
      <c r="L1433" s="19">
        <f>$H1433+(INT(COLUMN(L$1)/2) - 5) * ($A1433-$H1433)/9</f>
        <v>33677.777777777781</v>
      </c>
      <c r="M1433" s="24">
        <f>MAX(0,K1433*(1+inputs!$B$33)-MAX(0,inputs!$B$31*(L1433-inputs!$B$30)))</f>
        <v>46677.629574999977</v>
      </c>
      <c r="N1433" s="19">
        <f>$H1433+(INT(COLUMN(N$1)/2) - 5) * ($A1433-$H1433)/9</f>
        <v>47355.555555555555</v>
      </c>
      <c r="O1433" s="24">
        <f>MAX(0,M1433*(1+inputs!$B$33)-MAX(0,inputs!$B$31*(N1433-inputs!$B$30)))</f>
        <v>44932.354018624967</v>
      </c>
      <c r="P1433" s="19">
        <f>$H1433+(INT(COLUMN(P$1)/2) - 5) * ($A1433-$H1433)/9</f>
        <v>61033.333333333336</v>
      </c>
      <c r="Q1433" s="24">
        <f>MAX(0,O1433*(1+inputs!$B$33)-MAX(0,inputs!$B$31*(P1433-inputs!$B$30)))</f>
        <v>41929.899328904336</v>
      </c>
      <c r="R1433" s="19">
        <f>$H1433+(INT(COLUMN(R$1)/2) - 5) * ($A1433-$H1433)/9</f>
        <v>74711.111111111109</v>
      </c>
      <c r="S1433" s="24">
        <f>MAX(0,Q1433*(1+inputs!$B$33)-MAX(0,inputs!$B$31*(R1433-inputs!$B$30)))</f>
        <v>37651.407818837892</v>
      </c>
      <c r="T1433" s="19">
        <f>$H1433+(INT(COLUMN(T$1)/2) - 5) * ($A1433-$H1433)/9</f>
        <v>88388.888888888891</v>
      </c>
      <c r="U1433" s="24">
        <f>MAX(0,S1433*(1+inputs!$B$33)-MAX(0,inputs!$B$31*(T1433-inputs!$B$30)))</f>
        <v>32077.738936120459</v>
      </c>
      <c r="V1433" s="19">
        <f>$H1433+(INT(COLUMN(V$1)/2) - 5) * ($A1433-$H1433)/9</f>
        <v>102066.66666666667</v>
      </c>
      <c r="W1433" s="24">
        <f>MAX(0,U1433*(1+inputs!$B$33)-MAX(0,inputs!$B$31*(V1433-inputs!$B$30)))</f>
        <v>25189.465020162264</v>
      </c>
      <c r="X1433" s="19">
        <f>$H1433+(INT(COLUMN(X$1)/2) - 5) * ($A1433-$H1433)/9</f>
        <v>115744.44444444444</v>
      </c>
      <c r="Y1433" s="24">
        <f>MAX(0,W1433*(1+inputs!$B$33)-MAX(0,inputs!$B$31*(X1433-inputs!$B$30)))</f>
        <v>16966.866995464698</v>
      </c>
      <c r="Z1433" s="19">
        <f>IF(inputs!$B$27="YES",MAX(0,inputs!$B$31*(X1433-inputs!$B$30)),0)</f>
        <v>0</v>
      </c>
      <c r="AA1433" s="3">
        <f t="shared" si="93"/>
        <v>59188.25</v>
      </c>
      <c r="AB1433" s="1">
        <f t="shared" si="94"/>
        <v>0.42</v>
      </c>
      <c r="AC1433" s="8">
        <f t="shared" si="91"/>
        <v>83911.75</v>
      </c>
    </row>
    <row r="1434" spans="1:29" x14ac:dyDescent="0.2">
      <c r="A1434" s="11">
        <f t="shared" si="92"/>
        <v>143200</v>
      </c>
      <c r="B1434" s="15">
        <f>inputs!$C$3-MAX(0,MIN((calculations!A1434-inputs!$B$8)*0.5,inputs!$C$3))+IF(AND(inputs!$B$23="YES",A1434&lt;=inputs!$B$25),inputs!$B$24,0)</f>
        <v>0</v>
      </c>
      <c r="C1434" s="15">
        <f>MAX(0,MIN(A1434-B1434,inputs!$C$4)*inputs!$B$3)</f>
        <v>7540</v>
      </c>
      <c r="D1434" s="16">
        <f>MAX(0,(MIN(A1434,inputs!$C$5)-(inputs!$C$4+B1434))*inputs!$B$4)</f>
        <v>42200</v>
      </c>
      <c r="E1434" s="16">
        <f>MAX(0, (calculations!A1434-inputs!$C$5)*inputs!$B$5)</f>
        <v>0</v>
      </c>
      <c r="F1434" s="19">
        <f>MAX(0,inputs!$B$13*(MIN(calculations!A1434,inputs!$C$14)-inputs!$C$13))+MAX(0,inputs!$B$14*(calculations!A1434-inputs!$C$14))</f>
        <v>6853.85</v>
      </c>
      <c r="G1434" s="22">
        <f>MAX(MIN((calculations!A1434-inputs!$B$21)/10000,100%),0) * inputs!$B$18</f>
        <v>2636.4</v>
      </c>
      <c r="H1434" s="24">
        <f>MIN(inputs!$B$32,A1434)</f>
        <v>20000</v>
      </c>
      <c r="I1434" s="24">
        <f>inputs!$B$29*(1+inputs!$B$33)-MAX(0,inputs!$B$31*(H1434-inputs!$B$30))</f>
        <v>46486.999999999993</v>
      </c>
      <c r="J1434" s="19">
        <f>$H1434+(INT(COLUMN(J$1)/2) - 5) * ($A1434-$H1434)/9</f>
        <v>20000</v>
      </c>
      <c r="K1434" s="24">
        <f>MAX(0,I1434*(1+inputs!$B$33)-MAX(0,inputs!$B$31*(J1434-inputs!$B$30)))</f>
        <v>47184.304999999986</v>
      </c>
      <c r="L1434" s="19">
        <f>$H1434+(INT(COLUMN(L$1)/2) - 5) * ($A1434-$H1434)/9</f>
        <v>33688.888888888891</v>
      </c>
      <c r="M1434" s="24">
        <f>MAX(0,K1434*(1+inputs!$B$33)-MAX(0,inputs!$B$31*(L1434-inputs!$B$30)))</f>
        <v>46676.629574999977</v>
      </c>
      <c r="N1434" s="19">
        <f>$H1434+(INT(COLUMN(N$1)/2) - 5) * ($A1434-$H1434)/9</f>
        <v>47377.777777777781</v>
      </c>
      <c r="O1434" s="24">
        <f>MAX(0,M1434*(1+inputs!$B$33)-MAX(0,inputs!$B$31*(N1434-inputs!$B$30)))</f>
        <v>44929.339018624967</v>
      </c>
      <c r="P1434" s="19">
        <f>$H1434+(INT(COLUMN(P$1)/2) - 5) * ($A1434-$H1434)/9</f>
        <v>61066.666666666664</v>
      </c>
      <c r="Q1434" s="24">
        <f>MAX(0,O1434*(1+inputs!$B$33)-MAX(0,inputs!$B$31*(P1434-inputs!$B$30)))</f>
        <v>41923.839103904334</v>
      </c>
      <c r="R1434" s="19">
        <f>$H1434+(INT(COLUMN(R$1)/2) - 5) * ($A1434-$H1434)/9</f>
        <v>74755.555555555562</v>
      </c>
      <c r="S1434" s="24">
        <f>MAX(0,Q1434*(1+inputs!$B$33)-MAX(0,inputs!$B$31*(R1434-inputs!$B$30)))</f>
        <v>37641.256690462891</v>
      </c>
      <c r="T1434" s="19">
        <f>$H1434+(INT(COLUMN(T$1)/2) - 5) * ($A1434-$H1434)/9</f>
        <v>88444.444444444438</v>
      </c>
      <c r="U1434" s="24">
        <f>MAX(0,S1434*(1+inputs!$B$33)-MAX(0,inputs!$B$31*(T1434-inputs!$B$30)))</f>
        <v>32062.435540819835</v>
      </c>
      <c r="V1434" s="19">
        <f>$H1434+(INT(COLUMN(V$1)/2) - 5) * ($A1434-$H1434)/9</f>
        <v>102133.33333333333</v>
      </c>
      <c r="W1434" s="24">
        <f>MAX(0,U1434*(1+inputs!$B$33)-MAX(0,inputs!$B$31*(V1434-inputs!$B$30)))</f>
        <v>25167.93207393213</v>
      </c>
      <c r="X1434" s="19">
        <f>$H1434+(INT(COLUMN(X$1)/2) - 5) * ($A1434-$H1434)/9</f>
        <v>115822.22222222222</v>
      </c>
      <c r="Y1434" s="24">
        <f>MAX(0,W1434*(1+inputs!$B$33)-MAX(0,inputs!$B$31*(X1434-inputs!$B$30)))</f>
        <v>16938.011055041112</v>
      </c>
      <c r="Z1434" s="19">
        <f>IF(inputs!$B$27="YES",MAX(0,inputs!$B$31*(X1434-inputs!$B$30)),0)</f>
        <v>0</v>
      </c>
      <c r="AA1434" s="3">
        <f t="shared" si="93"/>
        <v>59230.25</v>
      </c>
      <c r="AB1434" s="1">
        <f t="shared" si="94"/>
        <v>0.42</v>
      </c>
      <c r="AC1434" s="8">
        <f t="shared" si="91"/>
        <v>83969.75</v>
      </c>
    </row>
    <row r="1435" spans="1:29" x14ac:dyDescent="0.2">
      <c r="A1435" s="11">
        <f t="shared" si="92"/>
        <v>143300</v>
      </c>
      <c r="B1435" s="15">
        <f>inputs!$C$3-MAX(0,MIN((calculations!A1435-inputs!$B$8)*0.5,inputs!$C$3))+IF(AND(inputs!$B$23="YES",A1435&lt;=inputs!$B$25),inputs!$B$24,0)</f>
        <v>0</v>
      </c>
      <c r="C1435" s="15">
        <f>MAX(0,MIN(A1435-B1435,inputs!$C$4)*inputs!$B$3)</f>
        <v>7540</v>
      </c>
      <c r="D1435" s="16">
        <f>MAX(0,(MIN(A1435,inputs!$C$5)-(inputs!$C$4+B1435))*inputs!$B$4)</f>
        <v>42240</v>
      </c>
      <c r="E1435" s="16">
        <f>MAX(0, (calculations!A1435-inputs!$C$5)*inputs!$B$5)</f>
        <v>0</v>
      </c>
      <c r="F1435" s="19">
        <f>MAX(0,inputs!$B$13*(MIN(calculations!A1435,inputs!$C$14)-inputs!$C$13))+MAX(0,inputs!$B$14*(calculations!A1435-inputs!$C$14))</f>
        <v>6855.85</v>
      </c>
      <c r="G1435" s="22">
        <f>MAX(MIN((calculations!A1435-inputs!$B$21)/10000,100%),0) * inputs!$B$18</f>
        <v>2636.4</v>
      </c>
      <c r="H1435" s="24">
        <f>MIN(inputs!$B$32,A1435)</f>
        <v>20000</v>
      </c>
      <c r="I1435" s="24">
        <f>inputs!$B$29*(1+inputs!$B$33)-MAX(0,inputs!$B$31*(H1435-inputs!$B$30))</f>
        <v>46486.999999999993</v>
      </c>
      <c r="J1435" s="19">
        <f>$H1435+(INT(COLUMN(J$1)/2) - 5) * ($A1435-$H1435)/9</f>
        <v>20000</v>
      </c>
      <c r="K1435" s="24">
        <f>MAX(0,I1435*(1+inputs!$B$33)-MAX(0,inputs!$B$31*(J1435-inputs!$B$30)))</f>
        <v>47184.304999999986</v>
      </c>
      <c r="L1435" s="19">
        <f>$H1435+(INT(COLUMN(L$1)/2) - 5) * ($A1435-$H1435)/9</f>
        <v>33700</v>
      </c>
      <c r="M1435" s="24">
        <f>MAX(0,K1435*(1+inputs!$B$33)-MAX(0,inputs!$B$31*(L1435-inputs!$B$30)))</f>
        <v>46675.629574999977</v>
      </c>
      <c r="N1435" s="19">
        <f>$H1435+(INT(COLUMN(N$1)/2) - 5) * ($A1435-$H1435)/9</f>
        <v>47400</v>
      </c>
      <c r="O1435" s="24">
        <f>MAX(0,M1435*(1+inputs!$B$33)-MAX(0,inputs!$B$31*(N1435-inputs!$B$30)))</f>
        <v>44926.324018624968</v>
      </c>
      <c r="P1435" s="19">
        <f>$H1435+(INT(COLUMN(P$1)/2) - 5) * ($A1435-$H1435)/9</f>
        <v>61100</v>
      </c>
      <c r="Q1435" s="24">
        <f>MAX(0,O1435*(1+inputs!$B$33)-MAX(0,inputs!$B$31*(P1435-inputs!$B$30)))</f>
        <v>41917.778878904333</v>
      </c>
      <c r="R1435" s="19">
        <f>$H1435+(INT(COLUMN(R$1)/2) - 5) * ($A1435-$H1435)/9</f>
        <v>74800</v>
      </c>
      <c r="S1435" s="24">
        <f>MAX(0,Q1435*(1+inputs!$B$33)-MAX(0,inputs!$B$31*(R1435-inputs!$B$30)))</f>
        <v>37631.105562087891</v>
      </c>
      <c r="T1435" s="19">
        <f>$H1435+(INT(COLUMN(T$1)/2) - 5) * ($A1435-$H1435)/9</f>
        <v>88500</v>
      </c>
      <c r="U1435" s="24">
        <f>MAX(0,S1435*(1+inputs!$B$33)-MAX(0,inputs!$B$31*(T1435-inputs!$B$30)))</f>
        <v>32047.132145519205</v>
      </c>
      <c r="V1435" s="19">
        <f>$H1435+(INT(COLUMN(V$1)/2) - 5) * ($A1435-$H1435)/9</f>
        <v>102200</v>
      </c>
      <c r="W1435" s="24">
        <f>MAX(0,U1435*(1+inputs!$B$33)-MAX(0,inputs!$B$31*(V1435-inputs!$B$30)))</f>
        <v>25146.399127701992</v>
      </c>
      <c r="X1435" s="19">
        <f>$H1435+(INT(COLUMN(X$1)/2) - 5) * ($A1435-$H1435)/9</f>
        <v>115900</v>
      </c>
      <c r="Y1435" s="24">
        <f>MAX(0,W1435*(1+inputs!$B$33)-MAX(0,inputs!$B$31*(X1435-inputs!$B$30)))</f>
        <v>16909.155114617519</v>
      </c>
      <c r="Z1435" s="19">
        <f>IF(inputs!$B$27="YES",MAX(0,inputs!$B$31*(X1435-inputs!$B$30)),0)</f>
        <v>0</v>
      </c>
      <c r="AA1435" s="3">
        <f t="shared" si="93"/>
        <v>59272.25</v>
      </c>
      <c r="AB1435" s="1">
        <f t="shared" si="94"/>
        <v>0.42</v>
      </c>
      <c r="AC1435" s="8">
        <f t="shared" si="91"/>
        <v>84027.75</v>
      </c>
    </row>
    <row r="1436" spans="1:29" x14ac:dyDescent="0.2">
      <c r="A1436" s="11">
        <f t="shared" si="92"/>
        <v>143400</v>
      </c>
      <c r="B1436" s="15">
        <f>inputs!$C$3-MAX(0,MIN((calculations!A1436-inputs!$B$8)*0.5,inputs!$C$3))+IF(AND(inputs!$B$23="YES",A1436&lt;=inputs!$B$25),inputs!$B$24,0)</f>
        <v>0</v>
      </c>
      <c r="C1436" s="15">
        <f>MAX(0,MIN(A1436-B1436,inputs!$C$4)*inputs!$B$3)</f>
        <v>7540</v>
      </c>
      <c r="D1436" s="16">
        <f>MAX(0,(MIN(A1436,inputs!$C$5)-(inputs!$C$4+B1436))*inputs!$B$4)</f>
        <v>42280</v>
      </c>
      <c r="E1436" s="16">
        <f>MAX(0, (calculations!A1436-inputs!$C$5)*inputs!$B$5)</f>
        <v>0</v>
      </c>
      <c r="F1436" s="19">
        <f>MAX(0,inputs!$B$13*(MIN(calculations!A1436,inputs!$C$14)-inputs!$C$13))+MAX(0,inputs!$B$14*(calculations!A1436-inputs!$C$14))</f>
        <v>6857.85</v>
      </c>
      <c r="G1436" s="22">
        <f>MAX(MIN((calculations!A1436-inputs!$B$21)/10000,100%),0) * inputs!$B$18</f>
        <v>2636.4</v>
      </c>
      <c r="H1436" s="24">
        <f>MIN(inputs!$B$32,A1436)</f>
        <v>20000</v>
      </c>
      <c r="I1436" s="24">
        <f>inputs!$B$29*(1+inputs!$B$33)-MAX(0,inputs!$B$31*(H1436-inputs!$B$30))</f>
        <v>46486.999999999993</v>
      </c>
      <c r="J1436" s="19">
        <f>$H1436+(INT(COLUMN(J$1)/2) - 5) * ($A1436-$H1436)/9</f>
        <v>20000</v>
      </c>
      <c r="K1436" s="24">
        <f>MAX(0,I1436*(1+inputs!$B$33)-MAX(0,inputs!$B$31*(J1436-inputs!$B$30)))</f>
        <v>47184.304999999986</v>
      </c>
      <c r="L1436" s="19">
        <f>$H1436+(INT(COLUMN(L$1)/2) - 5) * ($A1436-$H1436)/9</f>
        <v>33711.111111111109</v>
      </c>
      <c r="M1436" s="24">
        <f>MAX(0,K1436*(1+inputs!$B$33)-MAX(0,inputs!$B$31*(L1436-inputs!$B$30)))</f>
        <v>46674.629574999977</v>
      </c>
      <c r="N1436" s="19">
        <f>$H1436+(INT(COLUMN(N$1)/2) - 5) * ($A1436-$H1436)/9</f>
        <v>47422.222222222219</v>
      </c>
      <c r="O1436" s="24">
        <f>MAX(0,M1436*(1+inputs!$B$33)-MAX(0,inputs!$B$31*(N1436-inputs!$B$30)))</f>
        <v>44923.309018624968</v>
      </c>
      <c r="P1436" s="19">
        <f>$H1436+(INT(COLUMN(P$1)/2) - 5) * ($A1436-$H1436)/9</f>
        <v>61133.333333333336</v>
      </c>
      <c r="Q1436" s="24">
        <f>MAX(0,O1436*(1+inputs!$B$33)-MAX(0,inputs!$B$31*(P1436-inputs!$B$30)))</f>
        <v>41911.71865390434</v>
      </c>
      <c r="R1436" s="19">
        <f>$H1436+(INT(COLUMN(R$1)/2) - 5) * ($A1436-$H1436)/9</f>
        <v>74844.444444444438</v>
      </c>
      <c r="S1436" s="24">
        <f>MAX(0,Q1436*(1+inputs!$B$33)-MAX(0,inputs!$B$31*(R1436-inputs!$B$30)))</f>
        <v>37620.954433712897</v>
      </c>
      <c r="T1436" s="19">
        <f>$H1436+(INT(COLUMN(T$1)/2) - 5) * ($A1436-$H1436)/9</f>
        <v>88555.555555555562</v>
      </c>
      <c r="U1436" s="24">
        <f>MAX(0,S1436*(1+inputs!$B$33)-MAX(0,inputs!$B$31*(T1436-inputs!$B$30)))</f>
        <v>32031.828750218585</v>
      </c>
      <c r="V1436" s="19">
        <f>$H1436+(INT(COLUMN(V$1)/2) - 5) * ($A1436-$H1436)/9</f>
        <v>102266.66666666667</v>
      </c>
      <c r="W1436" s="24">
        <f>MAX(0,U1436*(1+inputs!$B$33)-MAX(0,inputs!$B$31*(V1436-inputs!$B$30)))</f>
        <v>25124.866181471858</v>
      </c>
      <c r="X1436" s="19">
        <f>$H1436+(INT(COLUMN(X$1)/2) - 5) * ($A1436-$H1436)/9</f>
        <v>115977.77777777778</v>
      </c>
      <c r="Y1436" s="24">
        <f>MAX(0,W1436*(1+inputs!$B$33)-MAX(0,inputs!$B$31*(X1436-inputs!$B$30)))</f>
        <v>16880.299174193933</v>
      </c>
      <c r="Z1436" s="19">
        <f>IF(inputs!$B$27="YES",MAX(0,inputs!$B$31*(X1436-inputs!$B$30)),0)</f>
        <v>0</v>
      </c>
      <c r="AA1436" s="3">
        <f t="shared" si="93"/>
        <v>59314.25</v>
      </c>
      <c r="AB1436" s="1">
        <f t="shared" si="94"/>
        <v>0.42</v>
      </c>
      <c r="AC1436" s="8">
        <f t="shared" si="91"/>
        <v>84085.75</v>
      </c>
    </row>
    <row r="1437" spans="1:29" x14ac:dyDescent="0.2">
      <c r="A1437" s="11">
        <f t="shared" si="92"/>
        <v>143500</v>
      </c>
      <c r="B1437" s="15">
        <f>inputs!$C$3-MAX(0,MIN((calculations!A1437-inputs!$B$8)*0.5,inputs!$C$3))+IF(AND(inputs!$B$23="YES",A1437&lt;=inputs!$B$25),inputs!$B$24,0)</f>
        <v>0</v>
      </c>
      <c r="C1437" s="15">
        <f>MAX(0,MIN(A1437-B1437,inputs!$C$4)*inputs!$B$3)</f>
        <v>7540</v>
      </c>
      <c r="D1437" s="16">
        <f>MAX(0,(MIN(A1437,inputs!$C$5)-(inputs!$C$4+B1437))*inputs!$B$4)</f>
        <v>42320</v>
      </c>
      <c r="E1437" s="16">
        <f>MAX(0, (calculations!A1437-inputs!$C$5)*inputs!$B$5)</f>
        <v>0</v>
      </c>
      <c r="F1437" s="19">
        <f>MAX(0,inputs!$B$13*(MIN(calculations!A1437,inputs!$C$14)-inputs!$C$13))+MAX(0,inputs!$B$14*(calculations!A1437-inputs!$C$14))</f>
        <v>6859.85</v>
      </c>
      <c r="G1437" s="22">
        <f>MAX(MIN((calculations!A1437-inputs!$B$21)/10000,100%),0) * inputs!$B$18</f>
        <v>2636.4</v>
      </c>
      <c r="H1437" s="24">
        <f>MIN(inputs!$B$32,A1437)</f>
        <v>20000</v>
      </c>
      <c r="I1437" s="24">
        <f>inputs!$B$29*(1+inputs!$B$33)-MAX(0,inputs!$B$31*(H1437-inputs!$B$30))</f>
        <v>46486.999999999993</v>
      </c>
      <c r="J1437" s="19">
        <f>$H1437+(INT(COLUMN(J$1)/2) - 5) * ($A1437-$H1437)/9</f>
        <v>20000</v>
      </c>
      <c r="K1437" s="24">
        <f>MAX(0,I1437*(1+inputs!$B$33)-MAX(0,inputs!$B$31*(J1437-inputs!$B$30)))</f>
        <v>47184.304999999986</v>
      </c>
      <c r="L1437" s="19">
        <f>$H1437+(INT(COLUMN(L$1)/2) - 5) * ($A1437-$H1437)/9</f>
        <v>33722.222222222219</v>
      </c>
      <c r="M1437" s="24">
        <f>MAX(0,K1437*(1+inputs!$B$33)-MAX(0,inputs!$B$31*(L1437-inputs!$B$30)))</f>
        <v>46673.629574999977</v>
      </c>
      <c r="N1437" s="19">
        <f>$H1437+(INT(COLUMN(N$1)/2) - 5) * ($A1437-$H1437)/9</f>
        <v>47444.444444444445</v>
      </c>
      <c r="O1437" s="24">
        <f>MAX(0,M1437*(1+inputs!$B$33)-MAX(0,inputs!$B$31*(N1437-inputs!$B$30)))</f>
        <v>44920.294018624969</v>
      </c>
      <c r="P1437" s="19">
        <f>$H1437+(INT(COLUMN(P$1)/2) - 5) * ($A1437-$H1437)/9</f>
        <v>61166.666666666664</v>
      </c>
      <c r="Q1437" s="24">
        <f>MAX(0,O1437*(1+inputs!$B$33)-MAX(0,inputs!$B$31*(P1437-inputs!$B$30)))</f>
        <v>41905.658428904339</v>
      </c>
      <c r="R1437" s="19">
        <f>$H1437+(INT(COLUMN(R$1)/2) - 5) * ($A1437-$H1437)/9</f>
        <v>74888.888888888891</v>
      </c>
      <c r="S1437" s="24">
        <f>MAX(0,Q1437*(1+inputs!$B$33)-MAX(0,inputs!$B$31*(R1437-inputs!$B$30)))</f>
        <v>37610.803305337897</v>
      </c>
      <c r="T1437" s="19">
        <f>$H1437+(INT(COLUMN(T$1)/2) - 5) * ($A1437-$H1437)/9</f>
        <v>88611.111111111109</v>
      </c>
      <c r="U1437" s="24">
        <f>MAX(0,S1437*(1+inputs!$B$33)-MAX(0,inputs!$B$31*(T1437-inputs!$B$30)))</f>
        <v>32016.525354917965</v>
      </c>
      <c r="V1437" s="19">
        <f>$H1437+(INT(COLUMN(V$1)/2) - 5) * ($A1437-$H1437)/9</f>
        <v>102333.33333333333</v>
      </c>
      <c r="W1437" s="24">
        <f>MAX(0,U1437*(1+inputs!$B$33)-MAX(0,inputs!$B$31*(V1437-inputs!$B$30)))</f>
        <v>25103.333235241731</v>
      </c>
      <c r="X1437" s="19">
        <f>$H1437+(INT(COLUMN(X$1)/2) - 5) * ($A1437-$H1437)/9</f>
        <v>116055.55555555556</v>
      </c>
      <c r="Y1437" s="24">
        <f>MAX(0,W1437*(1+inputs!$B$33)-MAX(0,inputs!$B$31*(X1437-inputs!$B$30)))</f>
        <v>16851.443233770355</v>
      </c>
      <c r="Z1437" s="19">
        <f>IF(inputs!$B$27="YES",MAX(0,inputs!$B$31*(X1437-inputs!$B$30)),0)</f>
        <v>0</v>
      </c>
      <c r="AA1437" s="3">
        <f t="shared" si="93"/>
        <v>59356.25</v>
      </c>
      <c r="AB1437" s="1">
        <f t="shared" si="94"/>
        <v>0.42</v>
      </c>
      <c r="AC1437" s="8">
        <f t="shared" si="91"/>
        <v>84143.75</v>
      </c>
    </row>
    <row r="1438" spans="1:29" x14ac:dyDescent="0.2">
      <c r="A1438" s="11">
        <f t="shared" si="92"/>
        <v>143600</v>
      </c>
      <c r="B1438" s="15">
        <f>inputs!$C$3-MAX(0,MIN((calculations!A1438-inputs!$B$8)*0.5,inputs!$C$3))+IF(AND(inputs!$B$23="YES",A1438&lt;=inputs!$B$25),inputs!$B$24,0)</f>
        <v>0</v>
      </c>
      <c r="C1438" s="15">
        <f>MAX(0,MIN(A1438-B1438,inputs!$C$4)*inputs!$B$3)</f>
        <v>7540</v>
      </c>
      <c r="D1438" s="16">
        <f>MAX(0,(MIN(A1438,inputs!$C$5)-(inputs!$C$4+B1438))*inputs!$B$4)</f>
        <v>42360</v>
      </c>
      <c r="E1438" s="16">
        <f>MAX(0, (calculations!A1438-inputs!$C$5)*inputs!$B$5)</f>
        <v>0</v>
      </c>
      <c r="F1438" s="19">
        <f>MAX(0,inputs!$B$13*(MIN(calculations!A1438,inputs!$C$14)-inputs!$C$13))+MAX(0,inputs!$B$14*(calculations!A1438-inputs!$C$14))</f>
        <v>6861.85</v>
      </c>
      <c r="G1438" s="22">
        <f>MAX(MIN((calculations!A1438-inputs!$B$21)/10000,100%),0) * inputs!$B$18</f>
        <v>2636.4</v>
      </c>
      <c r="H1438" s="24">
        <f>MIN(inputs!$B$32,A1438)</f>
        <v>20000</v>
      </c>
      <c r="I1438" s="24">
        <f>inputs!$B$29*(1+inputs!$B$33)-MAX(0,inputs!$B$31*(H1438-inputs!$B$30))</f>
        <v>46486.999999999993</v>
      </c>
      <c r="J1438" s="19">
        <f>$H1438+(INT(COLUMN(J$1)/2) - 5) * ($A1438-$H1438)/9</f>
        <v>20000</v>
      </c>
      <c r="K1438" s="24">
        <f>MAX(0,I1438*(1+inputs!$B$33)-MAX(0,inputs!$B$31*(J1438-inputs!$B$30)))</f>
        <v>47184.304999999986</v>
      </c>
      <c r="L1438" s="19">
        <f>$H1438+(INT(COLUMN(L$1)/2) - 5) * ($A1438-$H1438)/9</f>
        <v>33733.333333333336</v>
      </c>
      <c r="M1438" s="24">
        <f>MAX(0,K1438*(1+inputs!$B$33)-MAX(0,inputs!$B$31*(L1438-inputs!$B$30)))</f>
        <v>46672.629574999977</v>
      </c>
      <c r="N1438" s="19">
        <f>$H1438+(INT(COLUMN(N$1)/2) - 5) * ($A1438-$H1438)/9</f>
        <v>47466.666666666672</v>
      </c>
      <c r="O1438" s="24">
        <f>MAX(0,M1438*(1+inputs!$B$33)-MAX(0,inputs!$B$31*(N1438-inputs!$B$30)))</f>
        <v>44917.279018624969</v>
      </c>
      <c r="P1438" s="19">
        <f>$H1438+(INT(COLUMN(P$1)/2) - 5) * ($A1438-$H1438)/9</f>
        <v>61200</v>
      </c>
      <c r="Q1438" s="24">
        <f>MAX(0,O1438*(1+inputs!$B$33)-MAX(0,inputs!$B$31*(P1438-inputs!$B$30)))</f>
        <v>41899.598203904337</v>
      </c>
      <c r="R1438" s="19">
        <f>$H1438+(INT(COLUMN(R$1)/2) - 5) * ($A1438-$H1438)/9</f>
        <v>74933.333333333343</v>
      </c>
      <c r="S1438" s="24">
        <f>MAX(0,Q1438*(1+inputs!$B$33)-MAX(0,inputs!$B$31*(R1438-inputs!$B$30)))</f>
        <v>37600.652176962896</v>
      </c>
      <c r="T1438" s="19">
        <f>$H1438+(INT(COLUMN(T$1)/2) - 5) * ($A1438-$H1438)/9</f>
        <v>88666.666666666672</v>
      </c>
      <c r="U1438" s="24">
        <f>MAX(0,S1438*(1+inputs!$B$33)-MAX(0,inputs!$B$31*(T1438-inputs!$B$30)))</f>
        <v>32001.221959617331</v>
      </c>
      <c r="V1438" s="19">
        <f>$H1438+(INT(COLUMN(V$1)/2) - 5) * ($A1438-$H1438)/9</f>
        <v>102400</v>
      </c>
      <c r="W1438" s="24">
        <f>MAX(0,U1438*(1+inputs!$B$33)-MAX(0,inputs!$B$31*(V1438-inputs!$B$30)))</f>
        <v>25081.800289011589</v>
      </c>
      <c r="X1438" s="19">
        <f>$H1438+(INT(COLUMN(X$1)/2) - 5) * ($A1438-$H1438)/9</f>
        <v>116133.33333333333</v>
      </c>
      <c r="Y1438" s="24">
        <f>MAX(0,W1438*(1+inputs!$B$33)-MAX(0,inputs!$B$31*(X1438-inputs!$B$30)))</f>
        <v>16822.587293346762</v>
      </c>
      <c r="Z1438" s="19">
        <f>IF(inputs!$B$27="YES",MAX(0,inputs!$B$31*(X1438-inputs!$B$30)),0)</f>
        <v>0</v>
      </c>
      <c r="AA1438" s="3">
        <f t="shared" si="93"/>
        <v>59398.25</v>
      </c>
      <c r="AB1438" s="1">
        <f t="shared" si="94"/>
        <v>0.42</v>
      </c>
      <c r="AC1438" s="8">
        <f t="shared" si="91"/>
        <v>84201.75</v>
      </c>
    </row>
    <row r="1439" spans="1:29" x14ac:dyDescent="0.2">
      <c r="A1439" s="11">
        <f t="shared" si="92"/>
        <v>143700</v>
      </c>
      <c r="B1439" s="15">
        <f>inputs!$C$3-MAX(0,MIN((calculations!A1439-inputs!$B$8)*0.5,inputs!$C$3))+IF(AND(inputs!$B$23="YES",A1439&lt;=inputs!$B$25),inputs!$B$24,0)</f>
        <v>0</v>
      </c>
      <c r="C1439" s="15">
        <f>MAX(0,MIN(A1439-B1439,inputs!$C$4)*inputs!$B$3)</f>
        <v>7540</v>
      </c>
      <c r="D1439" s="16">
        <f>MAX(0,(MIN(A1439,inputs!$C$5)-(inputs!$C$4+B1439))*inputs!$B$4)</f>
        <v>42400</v>
      </c>
      <c r="E1439" s="16">
        <f>MAX(0, (calculations!A1439-inputs!$C$5)*inputs!$B$5)</f>
        <v>0</v>
      </c>
      <c r="F1439" s="19">
        <f>MAX(0,inputs!$B$13*(MIN(calculations!A1439,inputs!$C$14)-inputs!$C$13))+MAX(0,inputs!$B$14*(calculations!A1439-inputs!$C$14))</f>
        <v>6863.85</v>
      </c>
      <c r="G1439" s="22">
        <f>MAX(MIN((calculations!A1439-inputs!$B$21)/10000,100%),0) * inputs!$B$18</f>
        <v>2636.4</v>
      </c>
      <c r="H1439" s="24">
        <f>MIN(inputs!$B$32,A1439)</f>
        <v>20000</v>
      </c>
      <c r="I1439" s="24">
        <f>inputs!$B$29*(1+inputs!$B$33)-MAX(0,inputs!$B$31*(H1439-inputs!$B$30))</f>
        <v>46486.999999999993</v>
      </c>
      <c r="J1439" s="19">
        <f>$H1439+(INT(COLUMN(J$1)/2) - 5) * ($A1439-$H1439)/9</f>
        <v>20000</v>
      </c>
      <c r="K1439" s="24">
        <f>MAX(0,I1439*(1+inputs!$B$33)-MAX(0,inputs!$B$31*(J1439-inputs!$B$30)))</f>
        <v>47184.304999999986</v>
      </c>
      <c r="L1439" s="19">
        <f>$H1439+(INT(COLUMN(L$1)/2) - 5) * ($A1439-$H1439)/9</f>
        <v>33744.444444444445</v>
      </c>
      <c r="M1439" s="24">
        <f>MAX(0,K1439*(1+inputs!$B$33)-MAX(0,inputs!$B$31*(L1439-inputs!$B$30)))</f>
        <v>46671.629574999977</v>
      </c>
      <c r="N1439" s="19">
        <f>$H1439+(INT(COLUMN(N$1)/2) - 5) * ($A1439-$H1439)/9</f>
        <v>47488.888888888891</v>
      </c>
      <c r="O1439" s="24">
        <f>MAX(0,M1439*(1+inputs!$B$33)-MAX(0,inputs!$B$31*(N1439-inputs!$B$30)))</f>
        <v>44914.26401862497</v>
      </c>
      <c r="P1439" s="19">
        <f>$H1439+(INT(COLUMN(P$1)/2) - 5) * ($A1439-$H1439)/9</f>
        <v>61233.333333333336</v>
      </c>
      <c r="Q1439" s="24">
        <f>MAX(0,O1439*(1+inputs!$B$33)-MAX(0,inputs!$B$31*(P1439-inputs!$B$30)))</f>
        <v>41893.537978904336</v>
      </c>
      <c r="R1439" s="19">
        <f>$H1439+(INT(COLUMN(R$1)/2) - 5) * ($A1439-$H1439)/9</f>
        <v>74977.777777777781</v>
      </c>
      <c r="S1439" s="24">
        <f>MAX(0,Q1439*(1+inputs!$B$33)-MAX(0,inputs!$B$31*(R1439-inputs!$B$30)))</f>
        <v>37590.501048587896</v>
      </c>
      <c r="T1439" s="19">
        <f>$H1439+(INT(COLUMN(T$1)/2) - 5) * ($A1439-$H1439)/9</f>
        <v>88722.222222222219</v>
      </c>
      <c r="U1439" s="24">
        <f>MAX(0,S1439*(1+inputs!$B$33)-MAX(0,inputs!$B$31*(T1439-inputs!$B$30)))</f>
        <v>31985.918564316711</v>
      </c>
      <c r="V1439" s="19">
        <f>$H1439+(INT(COLUMN(V$1)/2) - 5) * ($A1439-$H1439)/9</f>
        <v>102466.66666666667</v>
      </c>
      <c r="W1439" s="24">
        <f>MAX(0,U1439*(1+inputs!$B$33)-MAX(0,inputs!$B$31*(V1439-inputs!$B$30)))</f>
        <v>25060.267342781459</v>
      </c>
      <c r="X1439" s="19">
        <f>$H1439+(INT(COLUMN(X$1)/2) - 5) * ($A1439-$H1439)/9</f>
        <v>116211.11111111111</v>
      </c>
      <c r="Y1439" s="24">
        <f>MAX(0,W1439*(1+inputs!$B$33)-MAX(0,inputs!$B$31*(X1439-inputs!$B$30)))</f>
        <v>16793.73135292318</v>
      </c>
      <c r="Z1439" s="19">
        <f>IF(inputs!$B$27="YES",MAX(0,inputs!$B$31*(X1439-inputs!$B$30)),0)</f>
        <v>0</v>
      </c>
      <c r="AA1439" s="3">
        <f t="shared" si="93"/>
        <v>59440.25</v>
      </c>
      <c r="AB1439" s="1">
        <f t="shared" si="94"/>
        <v>0.42</v>
      </c>
      <c r="AC1439" s="8">
        <f t="shared" si="91"/>
        <v>84259.75</v>
      </c>
    </row>
    <row r="1440" spans="1:29" x14ac:dyDescent="0.2">
      <c r="A1440" s="11">
        <f t="shared" si="92"/>
        <v>143800</v>
      </c>
      <c r="B1440" s="15">
        <f>inputs!$C$3-MAX(0,MIN((calculations!A1440-inputs!$B$8)*0.5,inputs!$C$3))+IF(AND(inputs!$B$23="YES",A1440&lt;=inputs!$B$25),inputs!$B$24,0)</f>
        <v>0</v>
      </c>
      <c r="C1440" s="15">
        <f>MAX(0,MIN(A1440-B1440,inputs!$C$4)*inputs!$B$3)</f>
        <v>7540</v>
      </c>
      <c r="D1440" s="16">
        <f>MAX(0,(MIN(A1440,inputs!$C$5)-(inputs!$C$4+B1440))*inputs!$B$4)</f>
        <v>42440</v>
      </c>
      <c r="E1440" s="16">
        <f>MAX(0, (calculations!A1440-inputs!$C$5)*inputs!$B$5)</f>
        <v>0</v>
      </c>
      <c r="F1440" s="19">
        <f>MAX(0,inputs!$B$13*(MIN(calculations!A1440,inputs!$C$14)-inputs!$C$13))+MAX(0,inputs!$B$14*(calculations!A1440-inputs!$C$14))</f>
        <v>6865.85</v>
      </c>
      <c r="G1440" s="22">
        <f>MAX(MIN((calculations!A1440-inputs!$B$21)/10000,100%),0) * inputs!$B$18</f>
        <v>2636.4</v>
      </c>
      <c r="H1440" s="24">
        <f>MIN(inputs!$B$32,A1440)</f>
        <v>20000</v>
      </c>
      <c r="I1440" s="24">
        <f>inputs!$B$29*(1+inputs!$B$33)-MAX(0,inputs!$B$31*(H1440-inputs!$B$30))</f>
        <v>46486.999999999993</v>
      </c>
      <c r="J1440" s="19">
        <f>$H1440+(INT(COLUMN(J$1)/2) - 5) * ($A1440-$H1440)/9</f>
        <v>20000</v>
      </c>
      <c r="K1440" s="24">
        <f>MAX(0,I1440*(1+inputs!$B$33)-MAX(0,inputs!$B$31*(J1440-inputs!$B$30)))</f>
        <v>47184.304999999986</v>
      </c>
      <c r="L1440" s="19">
        <f>$H1440+(INT(COLUMN(L$1)/2) - 5) * ($A1440-$H1440)/9</f>
        <v>33755.555555555555</v>
      </c>
      <c r="M1440" s="24">
        <f>MAX(0,K1440*(1+inputs!$B$33)-MAX(0,inputs!$B$31*(L1440-inputs!$B$30)))</f>
        <v>46670.629574999977</v>
      </c>
      <c r="N1440" s="19">
        <f>$H1440+(INT(COLUMN(N$1)/2) - 5) * ($A1440-$H1440)/9</f>
        <v>47511.111111111109</v>
      </c>
      <c r="O1440" s="24">
        <f>MAX(0,M1440*(1+inputs!$B$33)-MAX(0,inputs!$B$31*(N1440-inputs!$B$30)))</f>
        <v>44911.249018624971</v>
      </c>
      <c r="P1440" s="19">
        <f>$H1440+(INT(COLUMN(P$1)/2) - 5) * ($A1440-$H1440)/9</f>
        <v>61266.666666666664</v>
      </c>
      <c r="Q1440" s="24">
        <f>MAX(0,O1440*(1+inputs!$B$33)-MAX(0,inputs!$B$31*(P1440-inputs!$B$30)))</f>
        <v>41887.477753904335</v>
      </c>
      <c r="R1440" s="19">
        <f>$H1440+(INT(COLUMN(R$1)/2) - 5) * ($A1440-$H1440)/9</f>
        <v>75022.222222222219</v>
      </c>
      <c r="S1440" s="24">
        <f>MAX(0,Q1440*(1+inputs!$B$33)-MAX(0,inputs!$B$31*(R1440-inputs!$B$30)))</f>
        <v>37580.349920212895</v>
      </c>
      <c r="T1440" s="19">
        <f>$H1440+(INT(COLUMN(T$1)/2) - 5) * ($A1440-$H1440)/9</f>
        <v>88777.777777777781</v>
      </c>
      <c r="U1440" s="24">
        <f>MAX(0,S1440*(1+inputs!$B$33)-MAX(0,inputs!$B$31*(T1440-inputs!$B$30)))</f>
        <v>31970.615169016084</v>
      </c>
      <c r="V1440" s="19">
        <f>$H1440+(INT(COLUMN(V$1)/2) - 5) * ($A1440-$H1440)/9</f>
        <v>102533.33333333333</v>
      </c>
      <c r="W1440" s="24">
        <f>MAX(0,U1440*(1+inputs!$B$33)-MAX(0,inputs!$B$31*(V1440-inputs!$B$30)))</f>
        <v>25038.734396551325</v>
      </c>
      <c r="X1440" s="19">
        <f>$H1440+(INT(COLUMN(X$1)/2) - 5) * ($A1440-$H1440)/9</f>
        <v>116288.88888888889</v>
      </c>
      <c r="Y1440" s="24">
        <f>MAX(0,W1440*(1+inputs!$B$33)-MAX(0,inputs!$B$31*(X1440-inputs!$B$30)))</f>
        <v>16764.87541249959</v>
      </c>
      <c r="Z1440" s="19">
        <f>IF(inputs!$B$27="YES",MAX(0,inputs!$B$31*(X1440-inputs!$B$30)),0)</f>
        <v>0</v>
      </c>
      <c r="AA1440" s="3">
        <f t="shared" si="93"/>
        <v>59482.25</v>
      </c>
      <c r="AB1440" s="1">
        <f t="shared" si="94"/>
        <v>0.42</v>
      </c>
      <c r="AC1440" s="8">
        <f t="shared" si="91"/>
        <v>84317.75</v>
      </c>
    </row>
    <row r="1441" spans="1:29" x14ac:dyDescent="0.2">
      <c r="A1441" s="11">
        <f t="shared" si="92"/>
        <v>143900</v>
      </c>
      <c r="B1441" s="15">
        <f>inputs!$C$3-MAX(0,MIN((calculations!A1441-inputs!$B$8)*0.5,inputs!$C$3))+IF(AND(inputs!$B$23="YES",A1441&lt;=inputs!$B$25),inputs!$B$24,0)</f>
        <v>0</v>
      </c>
      <c r="C1441" s="15">
        <f>MAX(0,MIN(A1441-B1441,inputs!$C$4)*inputs!$B$3)</f>
        <v>7540</v>
      </c>
      <c r="D1441" s="16">
        <f>MAX(0,(MIN(A1441,inputs!$C$5)-(inputs!$C$4+B1441))*inputs!$B$4)</f>
        <v>42480</v>
      </c>
      <c r="E1441" s="16">
        <f>MAX(0, (calculations!A1441-inputs!$C$5)*inputs!$B$5)</f>
        <v>0</v>
      </c>
      <c r="F1441" s="19">
        <f>MAX(0,inputs!$B$13*(MIN(calculations!A1441,inputs!$C$14)-inputs!$C$13))+MAX(0,inputs!$B$14*(calculations!A1441-inputs!$C$14))</f>
        <v>6867.85</v>
      </c>
      <c r="G1441" s="22">
        <f>MAX(MIN((calculations!A1441-inputs!$B$21)/10000,100%),0) * inputs!$B$18</f>
        <v>2636.4</v>
      </c>
      <c r="H1441" s="24">
        <f>MIN(inputs!$B$32,A1441)</f>
        <v>20000</v>
      </c>
      <c r="I1441" s="24">
        <f>inputs!$B$29*(1+inputs!$B$33)-MAX(0,inputs!$B$31*(H1441-inputs!$B$30))</f>
        <v>46486.999999999993</v>
      </c>
      <c r="J1441" s="19">
        <f>$H1441+(INT(COLUMN(J$1)/2) - 5) * ($A1441-$H1441)/9</f>
        <v>20000</v>
      </c>
      <c r="K1441" s="24">
        <f>MAX(0,I1441*(1+inputs!$B$33)-MAX(0,inputs!$B$31*(J1441-inputs!$B$30)))</f>
        <v>47184.304999999986</v>
      </c>
      <c r="L1441" s="19">
        <f>$H1441+(INT(COLUMN(L$1)/2) - 5) * ($A1441-$H1441)/9</f>
        <v>33766.666666666664</v>
      </c>
      <c r="M1441" s="24">
        <f>MAX(0,K1441*(1+inputs!$B$33)-MAX(0,inputs!$B$31*(L1441-inputs!$B$30)))</f>
        <v>46669.629574999977</v>
      </c>
      <c r="N1441" s="19">
        <f>$H1441+(INT(COLUMN(N$1)/2) - 5) * ($A1441-$H1441)/9</f>
        <v>47533.333333333328</v>
      </c>
      <c r="O1441" s="24">
        <f>MAX(0,M1441*(1+inputs!$B$33)-MAX(0,inputs!$B$31*(N1441-inputs!$B$30)))</f>
        <v>44908.234018624971</v>
      </c>
      <c r="P1441" s="19">
        <f>$H1441+(INT(COLUMN(P$1)/2) - 5) * ($A1441-$H1441)/9</f>
        <v>61300</v>
      </c>
      <c r="Q1441" s="24">
        <f>MAX(0,O1441*(1+inputs!$B$33)-MAX(0,inputs!$B$31*(P1441-inputs!$B$30)))</f>
        <v>41881.417528904341</v>
      </c>
      <c r="R1441" s="19">
        <f>$H1441+(INT(COLUMN(R$1)/2) - 5) * ($A1441-$H1441)/9</f>
        <v>75066.666666666657</v>
      </c>
      <c r="S1441" s="24">
        <f>MAX(0,Q1441*(1+inputs!$B$33)-MAX(0,inputs!$B$31*(R1441-inputs!$B$30)))</f>
        <v>37570.198791837902</v>
      </c>
      <c r="T1441" s="19">
        <f>$H1441+(INT(COLUMN(T$1)/2) - 5) * ($A1441-$H1441)/9</f>
        <v>88833.333333333328</v>
      </c>
      <c r="U1441" s="24">
        <f>MAX(0,S1441*(1+inputs!$B$33)-MAX(0,inputs!$B$31*(T1441-inputs!$B$30)))</f>
        <v>31955.311773715464</v>
      </c>
      <c r="V1441" s="19">
        <f>$H1441+(INT(COLUMN(V$1)/2) - 5) * ($A1441-$H1441)/9</f>
        <v>102600</v>
      </c>
      <c r="W1441" s="24">
        <f>MAX(0,U1441*(1+inputs!$B$33)-MAX(0,inputs!$B$31*(V1441-inputs!$B$30)))</f>
        <v>25017.201450321194</v>
      </c>
      <c r="X1441" s="19">
        <f>$H1441+(INT(COLUMN(X$1)/2) - 5) * ($A1441-$H1441)/9</f>
        <v>116366.66666666667</v>
      </c>
      <c r="Y1441" s="24">
        <f>MAX(0,W1441*(1+inputs!$B$33)-MAX(0,inputs!$B$31*(X1441-inputs!$B$30)))</f>
        <v>16736.019472076012</v>
      </c>
      <c r="Z1441" s="19">
        <f>IF(inputs!$B$27="YES",MAX(0,inputs!$B$31*(X1441-inputs!$B$30)),0)</f>
        <v>0</v>
      </c>
      <c r="AA1441" s="3">
        <f t="shared" si="93"/>
        <v>59524.25</v>
      </c>
      <c r="AB1441" s="1">
        <f t="shared" si="94"/>
        <v>0.42</v>
      </c>
      <c r="AC1441" s="8">
        <f t="shared" si="91"/>
        <v>84375.75</v>
      </c>
    </row>
    <row r="1442" spans="1:29" x14ac:dyDescent="0.2">
      <c r="A1442" s="11">
        <f t="shared" si="92"/>
        <v>144000</v>
      </c>
      <c r="B1442" s="15">
        <f>inputs!$C$3-MAX(0,MIN((calculations!A1442-inputs!$B$8)*0.5,inputs!$C$3))+IF(AND(inputs!$B$23="YES",A1442&lt;=inputs!$B$25),inputs!$B$24,0)</f>
        <v>0</v>
      </c>
      <c r="C1442" s="15">
        <f>MAX(0,MIN(A1442-B1442,inputs!$C$4)*inputs!$B$3)</f>
        <v>7540</v>
      </c>
      <c r="D1442" s="16">
        <f>MAX(0,(MIN(A1442,inputs!$C$5)-(inputs!$C$4+B1442))*inputs!$B$4)</f>
        <v>42520</v>
      </c>
      <c r="E1442" s="16">
        <f>MAX(0, (calculations!A1442-inputs!$C$5)*inputs!$B$5)</f>
        <v>0</v>
      </c>
      <c r="F1442" s="19">
        <f>MAX(0,inputs!$B$13*(MIN(calculations!A1442,inputs!$C$14)-inputs!$C$13))+MAX(0,inputs!$B$14*(calculations!A1442-inputs!$C$14))</f>
        <v>6869.85</v>
      </c>
      <c r="G1442" s="22">
        <f>MAX(MIN((calculations!A1442-inputs!$B$21)/10000,100%),0) * inputs!$B$18</f>
        <v>2636.4</v>
      </c>
      <c r="H1442" s="24">
        <f>MIN(inputs!$B$32,A1442)</f>
        <v>20000</v>
      </c>
      <c r="I1442" s="24">
        <f>inputs!$B$29*(1+inputs!$B$33)-MAX(0,inputs!$B$31*(H1442-inputs!$B$30))</f>
        <v>46486.999999999993</v>
      </c>
      <c r="J1442" s="19">
        <f>$H1442+(INT(COLUMN(J$1)/2) - 5) * ($A1442-$H1442)/9</f>
        <v>20000</v>
      </c>
      <c r="K1442" s="24">
        <f>MAX(0,I1442*(1+inputs!$B$33)-MAX(0,inputs!$B$31*(J1442-inputs!$B$30)))</f>
        <v>47184.304999999986</v>
      </c>
      <c r="L1442" s="19">
        <f>$H1442+(INT(COLUMN(L$1)/2) - 5) * ($A1442-$H1442)/9</f>
        <v>33777.777777777781</v>
      </c>
      <c r="M1442" s="24">
        <f>MAX(0,K1442*(1+inputs!$B$33)-MAX(0,inputs!$B$31*(L1442-inputs!$B$30)))</f>
        <v>46668.629574999977</v>
      </c>
      <c r="N1442" s="19">
        <f>$H1442+(INT(COLUMN(N$1)/2) - 5) * ($A1442-$H1442)/9</f>
        <v>47555.555555555555</v>
      </c>
      <c r="O1442" s="24">
        <f>MAX(0,M1442*(1+inputs!$B$33)-MAX(0,inputs!$B$31*(N1442-inputs!$B$30)))</f>
        <v>44905.219018624972</v>
      </c>
      <c r="P1442" s="19">
        <f>$H1442+(INT(COLUMN(P$1)/2) - 5) * ($A1442-$H1442)/9</f>
        <v>61333.333333333336</v>
      </c>
      <c r="Q1442" s="24">
        <f>MAX(0,O1442*(1+inputs!$B$33)-MAX(0,inputs!$B$31*(P1442-inputs!$B$30)))</f>
        <v>41875.35730390434</v>
      </c>
      <c r="R1442" s="19">
        <f>$H1442+(INT(COLUMN(R$1)/2) - 5) * ($A1442-$H1442)/9</f>
        <v>75111.111111111109</v>
      </c>
      <c r="S1442" s="24">
        <f>MAX(0,Q1442*(1+inputs!$B$33)-MAX(0,inputs!$B$31*(R1442-inputs!$B$30)))</f>
        <v>37560.047663462901</v>
      </c>
      <c r="T1442" s="19">
        <f>$H1442+(INT(COLUMN(T$1)/2) - 5) * ($A1442-$H1442)/9</f>
        <v>88888.888888888891</v>
      </c>
      <c r="U1442" s="24">
        <f>MAX(0,S1442*(1+inputs!$B$33)-MAX(0,inputs!$B$31*(T1442-inputs!$B$30)))</f>
        <v>31940.008378414841</v>
      </c>
      <c r="V1442" s="19">
        <f>$H1442+(INT(COLUMN(V$1)/2) - 5) * ($A1442-$H1442)/9</f>
        <v>102666.66666666667</v>
      </c>
      <c r="W1442" s="24">
        <f>MAX(0,U1442*(1+inputs!$B$33)-MAX(0,inputs!$B$31*(V1442-inputs!$B$30)))</f>
        <v>24995.66850409106</v>
      </c>
      <c r="X1442" s="19">
        <f>$H1442+(INT(COLUMN(X$1)/2) - 5) * ($A1442-$H1442)/9</f>
        <v>116444.44444444444</v>
      </c>
      <c r="Y1442" s="24">
        <f>MAX(0,W1442*(1+inputs!$B$33)-MAX(0,inputs!$B$31*(X1442-inputs!$B$30)))</f>
        <v>16707.163531652426</v>
      </c>
      <c r="Z1442" s="19">
        <f>IF(inputs!$B$27="YES",MAX(0,inputs!$B$31*(X1442-inputs!$B$30)),0)</f>
        <v>0</v>
      </c>
      <c r="AA1442" s="3">
        <f t="shared" si="93"/>
        <v>59566.25</v>
      </c>
      <c r="AB1442" s="1">
        <f t="shared" si="94"/>
        <v>0.42</v>
      </c>
      <c r="AC1442" s="8">
        <f t="shared" si="91"/>
        <v>84433.75</v>
      </c>
    </row>
    <row r="1443" spans="1:29" x14ac:dyDescent="0.2">
      <c r="A1443" s="11">
        <f t="shared" si="92"/>
        <v>144100</v>
      </c>
      <c r="B1443" s="15">
        <f>inputs!$C$3-MAX(0,MIN((calculations!A1443-inputs!$B$8)*0.5,inputs!$C$3))+IF(AND(inputs!$B$23="YES",A1443&lt;=inputs!$B$25),inputs!$B$24,0)</f>
        <v>0</v>
      </c>
      <c r="C1443" s="15">
        <f>MAX(0,MIN(A1443-B1443,inputs!$C$4)*inputs!$B$3)</f>
        <v>7540</v>
      </c>
      <c r="D1443" s="16">
        <f>MAX(0,(MIN(A1443,inputs!$C$5)-(inputs!$C$4+B1443))*inputs!$B$4)</f>
        <v>42560</v>
      </c>
      <c r="E1443" s="16">
        <f>MAX(0, (calculations!A1443-inputs!$C$5)*inputs!$B$5)</f>
        <v>0</v>
      </c>
      <c r="F1443" s="19">
        <f>MAX(0,inputs!$B$13*(MIN(calculations!A1443,inputs!$C$14)-inputs!$C$13))+MAX(0,inputs!$B$14*(calculations!A1443-inputs!$C$14))</f>
        <v>6871.85</v>
      </c>
      <c r="G1443" s="22">
        <f>MAX(MIN((calculations!A1443-inputs!$B$21)/10000,100%),0) * inputs!$B$18</f>
        <v>2636.4</v>
      </c>
      <c r="H1443" s="24">
        <f>MIN(inputs!$B$32,A1443)</f>
        <v>20000</v>
      </c>
      <c r="I1443" s="24">
        <f>inputs!$B$29*(1+inputs!$B$33)-MAX(0,inputs!$B$31*(H1443-inputs!$B$30))</f>
        <v>46486.999999999993</v>
      </c>
      <c r="J1443" s="19">
        <f>$H1443+(INT(COLUMN(J$1)/2) - 5) * ($A1443-$H1443)/9</f>
        <v>20000</v>
      </c>
      <c r="K1443" s="24">
        <f>MAX(0,I1443*(1+inputs!$B$33)-MAX(0,inputs!$B$31*(J1443-inputs!$B$30)))</f>
        <v>47184.304999999986</v>
      </c>
      <c r="L1443" s="19">
        <f>$H1443+(INT(COLUMN(L$1)/2) - 5) * ($A1443-$H1443)/9</f>
        <v>33788.888888888891</v>
      </c>
      <c r="M1443" s="24">
        <f>MAX(0,K1443*(1+inputs!$B$33)-MAX(0,inputs!$B$31*(L1443-inputs!$B$30)))</f>
        <v>46667.629574999977</v>
      </c>
      <c r="N1443" s="19">
        <f>$H1443+(INT(COLUMN(N$1)/2) - 5) * ($A1443-$H1443)/9</f>
        <v>47577.777777777781</v>
      </c>
      <c r="O1443" s="24">
        <f>MAX(0,M1443*(1+inputs!$B$33)-MAX(0,inputs!$B$31*(N1443-inputs!$B$30)))</f>
        <v>44902.204018624972</v>
      </c>
      <c r="P1443" s="19">
        <f>$H1443+(INT(COLUMN(P$1)/2) - 5) * ($A1443-$H1443)/9</f>
        <v>61366.666666666664</v>
      </c>
      <c r="Q1443" s="24">
        <f>MAX(0,O1443*(1+inputs!$B$33)-MAX(0,inputs!$B$31*(P1443-inputs!$B$30)))</f>
        <v>41869.297078904339</v>
      </c>
      <c r="R1443" s="19">
        <f>$H1443+(INT(COLUMN(R$1)/2) - 5) * ($A1443-$H1443)/9</f>
        <v>75155.555555555562</v>
      </c>
      <c r="S1443" s="24">
        <f>MAX(0,Q1443*(1+inputs!$B$33)-MAX(0,inputs!$B$31*(R1443-inputs!$B$30)))</f>
        <v>37549.896535087901</v>
      </c>
      <c r="T1443" s="19">
        <f>$H1443+(INT(COLUMN(T$1)/2) - 5) * ($A1443-$H1443)/9</f>
        <v>88944.444444444438</v>
      </c>
      <c r="U1443" s="24">
        <f>MAX(0,S1443*(1+inputs!$B$33)-MAX(0,inputs!$B$31*(T1443-inputs!$B$30)))</f>
        <v>31924.704983114218</v>
      </c>
      <c r="V1443" s="19">
        <f>$H1443+(INT(COLUMN(V$1)/2) - 5) * ($A1443-$H1443)/9</f>
        <v>102733.33333333333</v>
      </c>
      <c r="W1443" s="24">
        <f>MAX(0,U1443*(1+inputs!$B$33)-MAX(0,inputs!$B$31*(V1443-inputs!$B$30)))</f>
        <v>24974.135557860929</v>
      </c>
      <c r="X1443" s="19">
        <f>$H1443+(INT(COLUMN(X$1)/2) - 5) * ($A1443-$H1443)/9</f>
        <v>116522.22222222222</v>
      </c>
      <c r="Y1443" s="24">
        <f>MAX(0,W1443*(1+inputs!$B$33)-MAX(0,inputs!$B$31*(X1443-inputs!$B$30)))</f>
        <v>16678.30759122884</v>
      </c>
      <c r="Z1443" s="19">
        <f>IF(inputs!$B$27="YES",MAX(0,inputs!$B$31*(X1443-inputs!$B$30)),0)</f>
        <v>0</v>
      </c>
      <c r="AA1443" s="3">
        <f t="shared" si="93"/>
        <v>59608.25</v>
      </c>
      <c r="AB1443" s="1">
        <f t="shared" si="94"/>
        <v>0.42</v>
      </c>
      <c r="AC1443" s="8">
        <f t="shared" si="91"/>
        <v>84491.75</v>
      </c>
    </row>
    <row r="1444" spans="1:29" x14ac:dyDescent="0.2">
      <c r="A1444" s="11">
        <f t="shared" si="92"/>
        <v>144200</v>
      </c>
      <c r="B1444" s="15">
        <f>inputs!$C$3-MAX(0,MIN((calculations!A1444-inputs!$B$8)*0.5,inputs!$C$3))+IF(AND(inputs!$B$23="YES",A1444&lt;=inputs!$B$25),inputs!$B$24,0)</f>
        <v>0</v>
      </c>
      <c r="C1444" s="15">
        <f>MAX(0,MIN(A1444-B1444,inputs!$C$4)*inputs!$B$3)</f>
        <v>7540</v>
      </c>
      <c r="D1444" s="16">
        <f>MAX(0,(MIN(A1444,inputs!$C$5)-(inputs!$C$4+B1444))*inputs!$B$4)</f>
        <v>42600</v>
      </c>
      <c r="E1444" s="16">
        <f>MAX(0, (calculations!A1444-inputs!$C$5)*inputs!$B$5)</f>
        <v>0</v>
      </c>
      <c r="F1444" s="19">
        <f>MAX(0,inputs!$B$13*(MIN(calculations!A1444,inputs!$C$14)-inputs!$C$13))+MAX(0,inputs!$B$14*(calculations!A1444-inputs!$C$14))</f>
        <v>6873.85</v>
      </c>
      <c r="G1444" s="22">
        <f>MAX(MIN((calculations!A1444-inputs!$B$21)/10000,100%),0) * inputs!$B$18</f>
        <v>2636.4</v>
      </c>
      <c r="H1444" s="24">
        <f>MIN(inputs!$B$32,A1444)</f>
        <v>20000</v>
      </c>
      <c r="I1444" s="24">
        <f>inputs!$B$29*(1+inputs!$B$33)-MAX(0,inputs!$B$31*(H1444-inputs!$B$30))</f>
        <v>46486.999999999993</v>
      </c>
      <c r="J1444" s="19">
        <f>$H1444+(INT(COLUMN(J$1)/2) - 5) * ($A1444-$H1444)/9</f>
        <v>20000</v>
      </c>
      <c r="K1444" s="24">
        <f>MAX(0,I1444*(1+inputs!$B$33)-MAX(0,inputs!$B$31*(J1444-inputs!$B$30)))</f>
        <v>47184.304999999986</v>
      </c>
      <c r="L1444" s="19">
        <f>$H1444+(INT(COLUMN(L$1)/2) - 5) * ($A1444-$H1444)/9</f>
        <v>33800</v>
      </c>
      <c r="M1444" s="24">
        <f>MAX(0,K1444*(1+inputs!$B$33)-MAX(0,inputs!$B$31*(L1444-inputs!$B$30)))</f>
        <v>46666.629574999977</v>
      </c>
      <c r="N1444" s="19">
        <f>$H1444+(INT(COLUMN(N$1)/2) - 5) * ($A1444-$H1444)/9</f>
        <v>47600</v>
      </c>
      <c r="O1444" s="24">
        <f>MAX(0,M1444*(1+inputs!$B$33)-MAX(0,inputs!$B$31*(N1444-inputs!$B$30)))</f>
        <v>44899.189018624973</v>
      </c>
      <c r="P1444" s="19">
        <f>$H1444+(INT(COLUMN(P$1)/2) - 5) * ($A1444-$H1444)/9</f>
        <v>61400</v>
      </c>
      <c r="Q1444" s="24">
        <f>MAX(0,O1444*(1+inputs!$B$33)-MAX(0,inputs!$B$31*(P1444-inputs!$B$30)))</f>
        <v>41863.236853904338</v>
      </c>
      <c r="R1444" s="19">
        <f>$H1444+(INT(COLUMN(R$1)/2) - 5) * ($A1444-$H1444)/9</f>
        <v>75200</v>
      </c>
      <c r="S1444" s="24">
        <f>MAX(0,Q1444*(1+inputs!$B$33)-MAX(0,inputs!$B$31*(R1444-inputs!$B$30)))</f>
        <v>37539.7454067129</v>
      </c>
      <c r="T1444" s="19">
        <f>$H1444+(INT(COLUMN(T$1)/2) - 5) * ($A1444-$H1444)/9</f>
        <v>89000</v>
      </c>
      <c r="U1444" s="24">
        <f>MAX(0,S1444*(1+inputs!$B$33)-MAX(0,inputs!$B$31*(T1444-inputs!$B$30)))</f>
        <v>31909.401587813594</v>
      </c>
      <c r="V1444" s="19">
        <f>$H1444+(INT(COLUMN(V$1)/2) - 5) * ($A1444-$H1444)/9</f>
        <v>102800</v>
      </c>
      <c r="W1444" s="24">
        <f>MAX(0,U1444*(1+inputs!$B$33)-MAX(0,inputs!$B$31*(V1444-inputs!$B$30)))</f>
        <v>24952.602611630795</v>
      </c>
      <c r="X1444" s="19">
        <f>$H1444+(INT(COLUMN(X$1)/2) - 5) * ($A1444-$H1444)/9</f>
        <v>116600</v>
      </c>
      <c r="Y1444" s="24">
        <f>MAX(0,W1444*(1+inputs!$B$33)-MAX(0,inputs!$B$31*(X1444-inputs!$B$30)))</f>
        <v>16649.451650805255</v>
      </c>
      <c r="Z1444" s="19">
        <f>IF(inputs!$B$27="YES",MAX(0,inputs!$B$31*(X1444-inputs!$B$30)),0)</f>
        <v>0</v>
      </c>
      <c r="AA1444" s="3">
        <f t="shared" si="93"/>
        <v>59650.25</v>
      </c>
      <c r="AB1444" s="1">
        <f t="shared" si="94"/>
        <v>0.42</v>
      </c>
      <c r="AC1444" s="8">
        <f t="shared" si="91"/>
        <v>84549.75</v>
      </c>
    </row>
    <row r="1445" spans="1:29" x14ac:dyDescent="0.2">
      <c r="A1445" s="11">
        <f t="shared" si="92"/>
        <v>144300</v>
      </c>
      <c r="B1445" s="15">
        <f>inputs!$C$3-MAX(0,MIN((calculations!A1445-inputs!$B$8)*0.5,inputs!$C$3))+IF(AND(inputs!$B$23="YES",A1445&lt;=inputs!$B$25),inputs!$B$24,0)</f>
        <v>0</v>
      </c>
      <c r="C1445" s="15">
        <f>MAX(0,MIN(A1445-B1445,inputs!$C$4)*inputs!$B$3)</f>
        <v>7540</v>
      </c>
      <c r="D1445" s="16">
        <f>MAX(0,(MIN(A1445,inputs!$C$5)-(inputs!$C$4+B1445))*inputs!$B$4)</f>
        <v>42640</v>
      </c>
      <c r="E1445" s="16">
        <f>MAX(0, (calculations!A1445-inputs!$C$5)*inputs!$B$5)</f>
        <v>0</v>
      </c>
      <c r="F1445" s="19">
        <f>MAX(0,inputs!$B$13*(MIN(calculations!A1445,inputs!$C$14)-inputs!$C$13))+MAX(0,inputs!$B$14*(calculations!A1445-inputs!$C$14))</f>
        <v>6875.85</v>
      </c>
      <c r="G1445" s="22">
        <f>MAX(MIN((calculations!A1445-inputs!$B$21)/10000,100%),0) * inputs!$B$18</f>
        <v>2636.4</v>
      </c>
      <c r="H1445" s="24">
        <f>MIN(inputs!$B$32,A1445)</f>
        <v>20000</v>
      </c>
      <c r="I1445" s="24">
        <f>inputs!$B$29*(1+inputs!$B$33)-MAX(0,inputs!$B$31*(H1445-inputs!$B$30))</f>
        <v>46486.999999999993</v>
      </c>
      <c r="J1445" s="19">
        <f>$H1445+(INT(COLUMN(J$1)/2) - 5) * ($A1445-$H1445)/9</f>
        <v>20000</v>
      </c>
      <c r="K1445" s="24">
        <f>MAX(0,I1445*(1+inputs!$B$33)-MAX(0,inputs!$B$31*(J1445-inputs!$B$30)))</f>
        <v>47184.304999999986</v>
      </c>
      <c r="L1445" s="19">
        <f>$H1445+(INT(COLUMN(L$1)/2) - 5) * ($A1445-$H1445)/9</f>
        <v>33811.111111111109</v>
      </c>
      <c r="M1445" s="24">
        <f>MAX(0,K1445*(1+inputs!$B$33)-MAX(0,inputs!$B$31*(L1445-inputs!$B$30)))</f>
        <v>46665.629574999977</v>
      </c>
      <c r="N1445" s="19">
        <f>$H1445+(INT(COLUMN(N$1)/2) - 5) * ($A1445-$H1445)/9</f>
        <v>47622.222222222219</v>
      </c>
      <c r="O1445" s="24">
        <f>MAX(0,M1445*(1+inputs!$B$33)-MAX(0,inputs!$B$31*(N1445-inputs!$B$30)))</f>
        <v>44896.174018624974</v>
      </c>
      <c r="P1445" s="19">
        <f>$H1445+(INT(COLUMN(P$1)/2) - 5) * ($A1445-$H1445)/9</f>
        <v>61433.333333333336</v>
      </c>
      <c r="Q1445" s="24">
        <f>MAX(0,O1445*(1+inputs!$B$33)-MAX(0,inputs!$B$31*(P1445-inputs!$B$30)))</f>
        <v>41857.176628904344</v>
      </c>
      <c r="R1445" s="19">
        <f>$H1445+(INT(COLUMN(R$1)/2) - 5) * ($A1445-$H1445)/9</f>
        <v>75244.444444444438</v>
      </c>
      <c r="S1445" s="24">
        <f>MAX(0,Q1445*(1+inputs!$B$33)-MAX(0,inputs!$B$31*(R1445-inputs!$B$30)))</f>
        <v>37529.5942783379</v>
      </c>
      <c r="T1445" s="19">
        <f>$H1445+(INT(COLUMN(T$1)/2) - 5) * ($A1445-$H1445)/9</f>
        <v>89055.555555555562</v>
      </c>
      <c r="U1445" s="24">
        <f>MAX(0,S1445*(1+inputs!$B$33)-MAX(0,inputs!$B$31*(T1445-inputs!$B$30)))</f>
        <v>31894.09819251296</v>
      </c>
      <c r="V1445" s="19">
        <f>$H1445+(INT(COLUMN(V$1)/2) - 5) * ($A1445-$H1445)/9</f>
        <v>102866.66666666667</v>
      </c>
      <c r="W1445" s="24">
        <f>MAX(0,U1445*(1+inputs!$B$33)-MAX(0,inputs!$B$31*(V1445-inputs!$B$30)))</f>
        <v>24931.069665400653</v>
      </c>
      <c r="X1445" s="19">
        <f>$H1445+(INT(COLUMN(X$1)/2) - 5) * ($A1445-$H1445)/9</f>
        <v>116677.77777777778</v>
      </c>
      <c r="Y1445" s="24">
        <f>MAX(0,W1445*(1+inputs!$B$33)-MAX(0,inputs!$B$31*(X1445-inputs!$B$30)))</f>
        <v>16620.595710381662</v>
      </c>
      <c r="Z1445" s="19">
        <f>IF(inputs!$B$27="YES",MAX(0,inputs!$B$31*(X1445-inputs!$B$30)),0)</f>
        <v>0</v>
      </c>
      <c r="AA1445" s="3">
        <f t="shared" si="93"/>
        <v>59692.25</v>
      </c>
      <c r="AB1445" s="1">
        <f t="shared" si="94"/>
        <v>0.42</v>
      </c>
      <c r="AC1445" s="8">
        <f t="shared" si="91"/>
        <v>84607.75</v>
      </c>
    </row>
    <row r="1446" spans="1:29" x14ac:dyDescent="0.2">
      <c r="A1446" s="11">
        <f t="shared" si="92"/>
        <v>144400</v>
      </c>
      <c r="B1446" s="15">
        <f>inputs!$C$3-MAX(0,MIN((calculations!A1446-inputs!$B$8)*0.5,inputs!$C$3))+IF(AND(inputs!$B$23="YES",A1446&lt;=inputs!$B$25),inputs!$B$24,0)</f>
        <v>0</v>
      </c>
      <c r="C1446" s="15">
        <f>MAX(0,MIN(A1446-B1446,inputs!$C$4)*inputs!$B$3)</f>
        <v>7540</v>
      </c>
      <c r="D1446" s="16">
        <f>MAX(0,(MIN(A1446,inputs!$C$5)-(inputs!$C$4+B1446))*inputs!$B$4)</f>
        <v>42680</v>
      </c>
      <c r="E1446" s="16">
        <f>MAX(0, (calculations!A1446-inputs!$C$5)*inputs!$B$5)</f>
        <v>0</v>
      </c>
      <c r="F1446" s="19">
        <f>MAX(0,inputs!$B$13*(MIN(calculations!A1446,inputs!$C$14)-inputs!$C$13))+MAX(0,inputs!$B$14*(calculations!A1446-inputs!$C$14))</f>
        <v>6877.85</v>
      </c>
      <c r="G1446" s="22">
        <f>MAX(MIN((calculations!A1446-inputs!$B$21)/10000,100%),0) * inputs!$B$18</f>
        <v>2636.4</v>
      </c>
      <c r="H1446" s="24">
        <f>MIN(inputs!$B$32,A1446)</f>
        <v>20000</v>
      </c>
      <c r="I1446" s="24">
        <f>inputs!$B$29*(1+inputs!$B$33)-MAX(0,inputs!$B$31*(H1446-inputs!$B$30))</f>
        <v>46486.999999999993</v>
      </c>
      <c r="J1446" s="19">
        <f>$H1446+(INT(COLUMN(J$1)/2) - 5) * ($A1446-$H1446)/9</f>
        <v>20000</v>
      </c>
      <c r="K1446" s="24">
        <f>MAX(0,I1446*(1+inputs!$B$33)-MAX(0,inputs!$B$31*(J1446-inputs!$B$30)))</f>
        <v>47184.304999999986</v>
      </c>
      <c r="L1446" s="19">
        <f>$H1446+(INT(COLUMN(L$1)/2) - 5) * ($A1446-$H1446)/9</f>
        <v>33822.222222222219</v>
      </c>
      <c r="M1446" s="24">
        <f>MAX(0,K1446*(1+inputs!$B$33)-MAX(0,inputs!$B$31*(L1446-inputs!$B$30)))</f>
        <v>46664.629574999977</v>
      </c>
      <c r="N1446" s="19">
        <f>$H1446+(INT(COLUMN(N$1)/2) - 5) * ($A1446-$H1446)/9</f>
        <v>47644.444444444445</v>
      </c>
      <c r="O1446" s="24">
        <f>MAX(0,M1446*(1+inputs!$B$33)-MAX(0,inputs!$B$31*(N1446-inputs!$B$30)))</f>
        <v>44893.159018624967</v>
      </c>
      <c r="P1446" s="19">
        <f>$H1446+(INT(COLUMN(P$1)/2) - 5) * ($A1446-$H1446)/9</f>
        <v>61466.666666666664</v>
      </c>
      <c r="Q1446" s="24">
        <f>MAX(0,O1446*(1+inputs!$B$33)-MAX(0,inputs!$B$31*(P1446-inputs!$B$30)))</f>
        <v>41851.116403904336</v>
      </c>
      <c r="R1446" s="19">
        <f>$H1446+(INT(COLUMN(R$1)/2) - 5) * ($A1446-$H1446)/9</f>
        <v>75288.888888888891</v>
      </c>
      <c r="S1446" s="24">
        <f>MAX(0,Q1446*(1+inputs!$B$33)-MAX(0,inputs!$B$31*(R1446-inputs!$B$30)))</f>
        <v>37519.443149962892</v>
      </c>
      <c r="T1446" s="19">
        <f>$H1446+(INT(COLUMN(T$1)/2) - 5) * ($A1446-$H1446)/9</f>
        <v>89111.111111111109</v>
      </c>
      <c r="U1446" s="24">
        <f>MAX(0,S1446*(1+inputs!$B$33)-MAX(0,inputs!$B$31*(T1446-inputs!$B$30)))</f>
        <v>31878.794797212333</v>
      </c>
      <c r="V1446" s="19">
        <f>$H1446+(INT(COLUMN(V$1)/2) - 5) * ($A1446-$H1446)/9</f>
        <v>102933.33333333333</v>
      </c>
      <c r="W1446" s="24">
        <f>MAX(0,U1446*(1+inputs!$B$33)-MAX(0,inputs!$B$31*(V1446-inputs!$B$30)))</f>
        <v>24909.536719170515</v>
      </c>
      <c r="X1446" s="19">
        <f>$H1446+(INT(COLUMN(X$1)/2) - 5) * ($A1446-$H1446)/9</f>
        <v>116755.55555555556</v>
      </c>
      <c r="Y1446" s="24">
        <f>MAX(0,W1446*(1+inputs!$B$33)-MAX(0,inputs!$B$31*(X1446-inputs!$B$30)))</f>
        <v>16591.739769958069</v>
      </c>
      <c r="Z1446" s="19">
        <f>IF(inputs!$B$27="YES",MAX(0,inputs!$B$31*(X1446-inputs!$B$30)),0)</f>
        <v>0</v>
      </c>
      <c r="AA1446" s="3">
        <f t="shared" si="93"/>
        <v>59734.25</v>
      </c>
      <c r="AB1446" s="1">
        <f t="shared" si="94"/>
        <v>0.42</v>
      </c>
      <c r="AC1446" s="8">
        <f t="shared" si="91"/>
        <v>84665.75</v>
      </c>
    </row>
    <row r="1447" spans="1:29" x14ac:dyDescent="0.2">
      <c r="A1447" s="11">
        <f t="shared" si="92"/>
        <v>144500</v>
      </c>
      <c r="B1447" s="15">
        <f>inputs!$C$3-MAX(0,MIN((calculations!A1447-inputs!$B$8)*0.5,inputs!$C$3))+IF(AND(inputs!$B$23="YES",A1447&lt;=inputs!$B$25),inputs!$B$24,0)</f>
        <v>0</v>
      </c>
      <c r="C1447" s="15">
        <f>MAX(0,MIN(A1447-B1447,inputs!$C$4)*inputs!$B$3)</f>
        <v>7540</v>
      </c>
      <c r="D1447" s="16">
        <f>MAX(0,(MIN(A1447,inputs!$C$5)-(inputs!$C$4+B1447))*inputs!$B$4)</f>
        <v>42720</v>
      </c>
      <c r="E1447" s="16">
        <f>MAX(0, (calculations!A1447-inputs!$C$5)*inputs!$B$5)</f>
        <v>0</v>
      </c>
      <c r="F1447" s="19">
        <f>MAX(0,inputs!$B$13*(MIN(calculations!A1447,inputs!$C$14)-inputs!$C$13))+MAX(0,inputs!$B$14*(calculations!A1447-inputs!$C$14))</f>
        <v>6879.85</v>
      </c>
      <c r="G1447" s="22">
        <f>MAX(MIN((calculations!A1447-inputs!$B$21)/10000,100%),0) * inputs!$B$18</f>
        <v>2636.4</v>
      </c>
      <c r="H1447" s="24">
        <f>MIN(inputs!$B$32,A1447)</f>
        <v>20000</v>
      </c>
      <c r="I1447" s="24">
        <f>inputs!$B$29*(1+inputs!$B$33)-MAX(0,inputs!$B$31*(H1447-inputs!$B$30))</f>
        <v>46486.999999999993</v>
      </c>
      <c r="J1447" s="19">
        <f>$H1447+(INT(COLUMN(J$1)/2) - 5) * ($A1447-$H1447)/9</f>
        <v>20000</v>
      </c>
      <c r="K1447" s="24">
        <f>MAX(0,I1447*(1+inputs!$B$33)-MAX(0,inputs!$B$31*(J1447-inputs!$B$30)))</f>
        <v>47184.304999999986</v>
      </c>
      <c r="L1447" s="19">
        <f>$H1447+(INT(COLUMN(L$1)/2) - 5) * ($A1447-$H1447)/9</f>
        <v>33833.333333333336</v>
      </c>
      <c r="M1447" s="24">
        <f>MAX(0,K1447*(1+inputs!$B$33)-MAX(0,inputs!$B$31*(L1447-inputs!$B$30)))</f>
        <v>46663.629574999977</v>
      </c>
      <c r="N1447" s="19">
        <f>$H1447+(INT(COLUMN(N$1)/2) - 5) * ($A1447-$H1447)/9</f>
        <v>47666.666666666672</v>
      </c>
      <c r="O1447" s="24">
        <f>MAX(0,M1447*(1+inputs!$B$33)-MAX(0,inputs!$B$31*(N1447-inputs!$B$30)))</f>
        <v>44890.144018624967</v>
      </c>
      <c r="P1447" s="19">
        <f>$H1447+(INT(COLUMN(P$1)/2) - 5) * ($A1447-$H1447)/9</f>
        <v>61500</v>
      </c>
      <c r="Q1447" s="24">
        <f>MAX(0,O1447*(1+inputs!$B$33)-MAX(0,inputs!$B$31*(P1447-inputs!$B$30)))</f>
        <v>41845.056178904335</v>
      </c>
      <c r="R1447" s="19">
        <f>$H1447+(INT(COLUMN(R$1)/2) - 5) * ($A1447-$H1447)/9</f>
        <v>75333.333333333343</v>
      </c>
      <c r="S1447" s="24">
        <f>MAX(0,Q1447*(1+inputs!$B$33)-MAX(0,inputs!$B$31*(R1447-inputs!$B$30)))</f>
        <v>37509.292021587891</v>
      </c>
      <c r="T1447" s="19">
        <f>$H1447+(INT(COLUMN(T$1)/2) - 5) * ($A1447-$H1447)/9</f>
        <v>89166.666666666672</v>
      </c>
      <c r="U1447" s="24">
        <f>MAX(0,S1447*(1+inputs!$B$33)-MAX(0,inputs!$B$31*(T1447-inputs!$B$30)))</f>
        <v>31863.491401911706</v>
      </c>
      <c r="V1447" s="19">
        <f>$H1447+(INT(COLUMN(V$1)/2) - 5) * ($A1447-$H1447)/9</f>
        <v>103000</v>
      </c>
      <c r="W1447" s="24">
        <f>MAX(0,U1447*(1+inputs!$B$33)-MAX(0,inputs!$B$31*(V1447-inputs!$B$30)))</f>
        <v>24888.003772940381</v>
      </c>
      <c r="X1447" s="19">
        <f>$H1447+(INT(COLUMN(X$1)/2) - 5) * ($A1447-$H1447)/9</f>
        <v>116833.33333333333</v>
      </c>
      <c r="Y1447" s="24">
        <f>MAX(0,W1447*(1+inputs!$B$33)-MAX(0,inputs!$B$31*(X1447-inputs!$B$30)))</f>
        <v>16562.883829534487</v>
      </c>
      <c r="Z1447" s="19">
        <f>IF(inputs!$B$27="YES",MAX(0,inputs!$B$31*(X1447-inputs!$B$30)),0)</f>
        <v>0</v>
      </c>
      <c r="AA1447" s="3">
        <f t="shared" si="93"/>
        <v>59776.25</v>
      </c>
      <c r="AB1447" s="1">
        <f t="shared" si="94"/>
        <v>0.42</v>
      </c>
      <c r="AC1447" s="8">
        <f t="shared" si="91"/>
        <v>84723.75</v>
      </c>
    </row>
    <row r="1448" spans="1:29" x14ac:dyDescent="0.2">
      <c r="A1448" s="11">
        <f t="shared" si="92"/>
        <v>144600</v>
      </c>
      <c r="B1448" s="15">
        <f>inputs!$C$3-MAX(0,MIN((calculations!A1448-inputs!$B$8)*0.5,inputs!$C$3))+IF(AND(inputs!$B$23="YES",A1448&lt;=inputs!$B$25),inputs!$B$24,0)</f>
        <v>0</v>
      </c>
      <c r="C1448" s="15">
        <f>MAX(0,MIN(A1448-B1448,inputs!$C$4)*inputs!$B$3)</f>
        <v>7540</v>
      </c>
      <c r="D1448" s="16">
        <f>MAX(0,(MIN(A1448,inputs!$C$5)-(inputs!$C$4+B1448))*inputs!$B$4)</f>
        <v>42760</v>
      </c>
      <c r="E1448" s="16">
        <f>MAX(0, (calculations!A1448-inputs!$C$5)*inputs!$B$5)</f>
        <v>0</v>
      </c>
      <c r="F1448" s="19">
        <f>MAX(0,inputs!$B$13*(MIN(calculations!A1448,inputs!$C$14)-inputs!$C$13))+MAX(0,inputs!$B$14*(calculations!A1448-inputs!$C$14))</f>
        <v>6881.85</v>
      </c>
      <c r="G1448" s="22">
        <f>MAX(MIN((calculations!A1448-inputs!$B$21)/10000,100%),0) * inputs!$B$18</f>
        <v>2636.4</v>
      </c>
      <c r="H1448" s="24">
        <f>MIN(inputs!$B$32,A1448)</f>
        <v>20000</v>
      </c>
      <c r="I1448" s="24">
        <f>inputs!$B$29*(1+inputs!$B$33)-MAX(0,inputs!$B$31*(H1448-inputs!$B$30))</f>
        <v>46486.999999999993</v>
      </c>
      <c r="J1448" s="19">
        <f>$H1448+(INT(COLUMN(J$1)/2) - 5) * ($A1448-$H1448)/9</f>
        <v>20000</v>
      </c>
      <c r="K1448" s="24">
        <f>MAX(0,I1448*(1+inputs!$B$33)-MAX(0,inputs!$B$31*(J1448-inputs!$B$30)))</f>
        <v>47184.304999999986</v>
      </c>
      <c r="L1448" s="19">
        <f>$H1448+(INT(COLUMN(L$1)/2) - 5) * ($A1448-$H1448)/9</f>
        <v>33844.444444444445</v>
      </c>
      <c r="M1448" s="24">
        <f>MAX(0,K1448*(1+inputs!$B$33)-MAX(0,inputs!$B$31*(L1448-inputs!$B$30)))</f>
        <v>46662.629574999977</v>
      </c>
      <c r="N1448" s="19">
        <f>$H1448+(INT(COLUMN(N$1)/2) - 5) * ($A1448-$H1448)/9</f>
        <v>47688.888888888891</v>
      </c>
      <c r="O1448" s="24">
        <f>MAX(0,M1448*(1+inputs!$B$33)-MAX(0,inputs!$B$31*(N1448-inputs!$B$30)))</f>
        <v>44887.129018624968</v>
      </c>
      <c r="P1448" s="19">
        <f>$H1448+(INT(COLUMN(P$1)/2) - 5) * ($A1448-$H1448)/9</f>
        <v>61533.333333333336</v>
      </c>
      <c r="Q1448" s="24">
        <f>MAX(0,O1448*(1+inputs!$B$33)-MAX(0,inputs!$B$31*(P1448-inputs!$B$30)))</f>
        <v>41838.995953904334</v>
      </c>
      <c r="R1448" s="19">
        <f>$H1448+(INT(COLUMN(R$1)/2) - 5) * ($A1448-$H1448)/9</f>
        <v>75377.777777777781</v>
      </c>
      <c r="S1448" s="24">
        <f>MAX(0,Q1448*(1+inputs!$B$33)-MAX(0,inputs!$B$31*(R1448-inputs!$B$30)))</f>
        <v>37499.140893212891</v>
      </c>
      <c r="T1448" s="19">
        <f>$H1448+(INT(COLUMN(T$1)/2) - 5) * ($A1448-$H1448)/9</f>
        <v>89222.222222222219</v>
      </c>
      <c r="U1448" s="24">
        <f>MAX(0,S1448*(1+inputs!$B$33)-MAX(0,inputs!$B$31*(T1448-inputs!$B$30)))</f>
        <v>31848.188006611079</v>
      </c>
      <c r="V1448" s="19">
        <f>$H1448+(INT(COLUMN(V$1)/2) - 5) * ($A1448-$H1448)/9</f>
        <v>103066.66666666667</v>
      </c>
      <c r="W1448" s="24">
        <f>MAX(0,U1448*(1+inputs!$B$33)-MAX(0,inputs!$B$31*(V1448-inputs!$B$30)))</f>
        <v>24866.47082671024</v>
      </c>
      <c r="X1448" s="19">
        <f>$H1448+(INT(COLUMN(X$1)/2) - 5) * ($A1448-$H1448)/9</f>
        <v>116911.11111111111</v>
      </c>
      <c r="Y1448" s="24">
        <f>MAX(0,W1448*(1+inputs!$B$33)-MAX(0,inputs!$B$31*(X1448-inputs!$B$30)))</f>
        <v>16534.027889110894</v>
      </c>
      <c r="Z1448" s="19">
        <f>IF(inputs!$B$27="YES",MAX(0,inputs!$B$31*(X1448-inputs!$B$30)),0)</f>
        <v>0</v>
      </c>
      <c r="AA1448" s="3">
        <f t="shared" si="93"/>
        <v>59818.25</v>
      </c>
      <c r="AB1448" s="1">
        <f t="shared" si="94"/>
        <v>0.42</v>
      </c>
      <c r="AC1448" s="8">
        <f t="shared" si="91"/>
        <v>84781.75</v>
      </c>
    </row>
    <row r="1449" spans="1:29" x14ac:dyDescent="0.2">
      <c r="A1449" s="11">
        <f t="shared" si="92"/>
        <v>144700</v>
      </c>
      <c r="B1449" s="15">
        <f>inputs!$C$3-MAX(0,MIN((calculations!A1449-inputs!$B$8)*0.5,inputs!$C$3))+IF(AND(inputs!$B$23="YES",A1449&lt;=inputs!$B$25),inputs!$B$24,0)</f>
        <v>0</v>
      </c>
      <c r="C1449" s="15">
        <f>MAX(0,MIN(A1449-B1449,inputs!$C$4)*inputs!$B$3)</f>
        <v>7540</v>
      </c>
      <c r="D1449" s="16">
        <f>MAX(0,(MIN(A1449,inputs!$C$5)-(inputs!$C$4+B1449))*inputs!$B$4)</f>
        <v>42800</v>
      </c>
      <c r="E1449" s="16">
        <f>MAX(0, (calculations!A1449-inputs!$C$5)*inputs!$B$5)</f>
        <v>0</v>
      </c>
      <c r="F1449" s="19">
        <f>MAX(0,inputs!$B$13*(MIN(calculations!A1449,inputs!$C$14)-inputs!$C$13))+MAX(0,inputs!$B$14*(calculations!A1449-inputs!$C$14))</f>
        <v>6883.85</v>
      </c>
      <c r="G1449" s="22">
        <f>MAX(MIN((calculations!A1449-inputs!$B$21)/10000,100%),0) * inputs!$B$18</f>
        <v>2636.4</v>
      </c>
      <c r="H1449" s="24">
        <f>MIN(inputs!$B$32,A1449)</f>
        <v>20000</v>
      </c>
      <c r="I1449" s="24">
        <f>inputs!$B$29*(1+inputs!$B$33)-MAX(0,inputs!$B$31*(H1449-inputs!$B$30))</f>
        <v>46486.999999999993</v>
      </c>
      <c r="J1449" s="19">
        <f>$H1449+(INT(COLUMN(J$1)/2) - 5) * ($A1449-$H1449)/9</f>
        <v>20000</v>
      </c>
      <c r="K1449" s="24">
        <f>MAX(0,I1449*(1+inputs!$B$33)-MAX(0,inputs!$B$31*(J1449-inputs!$B$30)))</f>
        <v>47184.304999999986</v>
      </c>
      <c r="L1449" s="19">
        <f>$H1449+(INT(COLUMN(L$1)/2) - 5) * ($A1449-$H1449)/9</f>
        <v>33855.555555555555</v>
      </c>
      <c r="M1449" s="24">
        <f>MAX(0,K1449*(1+inputs!$B$33)-MAX(0,inputs!$B$31*(L1449-inputs!$B$30)))</f>
        <v>46661.629574999977</v>
      </c>
      <c r="N1449" s="19">
        <f>$H1449+(INT(COLUMN(N$1)/2) - 5) * ($A1449-$H1449)/9</f>
        <v>47711.111111111109</v>
      </c>
      <c r="O1449" s="24">
        <f>MAX(0,M1449*(1+inputs!$B$33)-MAX(0,inputs!$B$31*(N1449-inputs!$B$30)))</f>
        <v>44884.114018624969</v>
      </c>
      <c r="P1449" s="19">
        <f>$H1449+(INT(COLUMN(P$1)/2) - 5) * ($A1449-$H1449)/9</f>
        <v>61566.666666666664</v>
      </c>
      <c r="Q1449" s="24">
        <f>MAX(0,O1449*(1+inputs!$B$33)-MAX(0,inputs!$B$31*(P1449-inputs!$B$30)))</f>
        <v>41832.935728904333</v>
      </c>
      <c r="R1449" s="19">
        <f>$H1449+(INT(COLUMN(R$1)/2) - 5) * ($A1449-$H1449)/9</f>
        <v>75422.222222222219</v>
      </c>
      <c r="S1449" s="24">
        <f>MAX(0,Q1449*(1+inputs!$B$33)-MAX(0,inputs!$B$31*(R1449-inputs!$B$30)))</f>
        <v>37488.98976483789</v>
      </c>
      <c r="T1449" s="19">
        <f>$H1449+(INT(COLUMN(T$1)/2) - 5) * ($A1449-$H1449)/9</f>
        <v>89277.777777777781</v>
      </c>
      <c r="U1449" s="24">
        <f>MAX(0,S1449*(1+inputs!$B$33)-MAX(0,inputs!$B$31*(T1449-inputs!$B$30)))</f>
        <v>31832.884611310452</v>
      </c>
      <c r="V1449" s="19">
        <f>$H1449+(INT(COLUMN(V$1)/2) - 5) * ($A1449-$H1449)/9</f>
        <v>103133.33333333333</v>
      </c>
      <c r="W1449" s="24">
        <f>MAX(0,U1449*(1+inputs!$B$33)-MAX(0,inputs!$B$31*(V1449-inputs!$B$30)))</f>
        <v>24844.937880480105</v>
      </c>
      <c r="X1449" s="19">
        <f>$H1449+(INT(COLUMN(X$1)/2) - 5) * ($A1449-$H1449)/9</f>
        <v>116988.88888888889</v>
      </c>
      <c r="Y1449" s="24">
        <f>MAX(0,W1449*(1+inputs!$B$33)-MAX(0,inputs!$B$31*(X1449-inputs!$B$30)))</f>
        <v>16505.171948687304</v>
      </c>
      <c r="Z1449" s="19">
        <f>IF(inputs!$B$27="YES",MAX(0,inputs!$B$31*(X1449-inputs!$B$30)),0)</f>
        <v>0</v>
      </c>
      <c r="AA1449" s="3">
        <f t="shared" si="93"/>
        <v>59860.25</v>
      </c>
      <c r="AB1449" s="1">
        <f t="shared" si="94"/>
        <v>0.42</v>
      </c>
      <c r="AC1449" s="8">
        <f t="shared" si="91"/>
        <v>84839.75</v>
      </c>
    </row>
    <row r="1450" spans="1:29" x14ac:dyDescent="0.2">
      <c r="A1450" s="11">
        <f t="shared" si="92"/>
        <v>144800</v>
      </c>
      <c r="B1450" s="15">
        <f>inputs!$C$3-MAX(0,MIN((calculations!A1450-inputs!$B$8)*0.5,inputs!$C$3))+IF(AND(inputs!$B$23="YES",A1450&lt;=inputs!$B$25),inputs!$B$24,0)</f>
        <v>0</v>
      </c>
      <c r="C1450" s="15">
        <f>MAX(0,MIN(A1450-B1450,inputs!$C$4)*inputs!$B$3)</f>
        <v>7540</v>
      </c>
      <c r="D1450" s="16">
        <f>MAX(0,(MIN(A1450,inputs!$C$5)-(inputs!$C$4+B1450))*inputs!$B$4)</f>
        <v>42840</v>
      </c>
      <c r="E1450" s="16">
        <f>MAX(0, (calculations!A1450-inputs!$C$5)*inputs!$B$5)</f>
        <v>0</v>
      </c>
      <c r="F1450" s="19">
        <f>MAX(0,inputs!$B$13*(MIN(calculations!A1450,inputs!$C$14)-inputs!$C$13))+MAX(0,inputs!$B$14*(calculations!A1450-inputs!$C$14))</f>
        <v>6885.85</v>
      </c>
      <c r="G1450" s="22">
        <f>MAX(MIN((calculations!A1450-inputs!$B$21)/10000,100%),0) * inputs!$B$18</f>
        <v>2636.4</v>
      </c>
      <c r="H1450" s="24">
        <f>MIN(inputs!$B$32,A1450)</f>
        <v>20000</v>
      </c>
      <c r="I1450" s="24">
        <f>inputs!$B$29*(1+inputs!$B$33)-MAX(0,inputs!$B$31*(H1450-inputs!$B$30))</f>
        <v>46486.999999999993</v>
      </c>
      <c r="J1450" s="19">
        <f>$H1450+(INT(COLUMN(J$1)/2) - 5) * ($A1450-$H1450)/9</f>
        <v>20000</v>
      </c>
      <c r="K1450" s="24">
        <f>MAX(0,I1450*(1+inputs!$B$33)-MAX(0,inputs!$B$31*(J1450-inputs!$B$30)))</f>
        <v>47184.304999999986</v>
      </c>
      <c r="L1450" s="19">
        <f>$H1450+(INT(COLUMN(L$1)/2) - 5) * ($A1450-$H1450)/9</f>
        <v>33866.666666666664</v>
      </c>
      <c r="M1450" s="24">
        <f>MAX(0,K1450*(1+inputs!$B$33)-MAX(0,inputs!$B$31*(L1450-inputs!$B$30)))</f>
        <v>46660.629574999977</v>
      </c>
      <c r="N1450" s="19">
        <f>$H1450+(INT(COLUMN(N$1)/2) - 5) * ($A1450-$H1450)/9</f>
        <v>47733.333333333328</v>
      </c>
      <c r="O1450" s="24">
        <f>MAX(0,M1450*(1+inputs!$B$33)-MAX(0,inputs!$B$31*(N1450-inputs!$B$30)))</f>
        <v>44881.099018624969</v>
      </c>
      <c r="P1450" s="19">
        <f>$H1450+(INT(COLUMN(P$1)/2) - 5) * ($A1450-$H1450)/9</f>
        <v>61600</v>
      </c>
      <c r="Q1450" s="24">
        <f>MAX(0,O1450*(1+inputs!$B$33)-MAX(0,inputs!$B$31*(P1450-inputs!$B$30)))</f>
        <v>41826.875503904339</v>
      </c>
      <c r="R1450" s="19">
        <f>$H1450+(INT(COLUMN(R$1)/2) - 5) * ($A1450-$H1450)/9</f>
        <v>75466.666666666657</v>
      </c>
      <c r="S1450" s="24">
        <f>MAX(0,Q1450*(1+inputs!$B$33)-MAX(0,inputs!$B$31*(R1450-inputs!$B$30)))</f>
        <v>37478.838636462897</v>
      </c>
      <c r="T1450" s="19">
        <f>$H1450+(INT(COLUMN(T$1)/2) - 5) * ($A1450-$H1450)/9</f>
        <v>89333.333333333328</v>
      </c>
      <c r="U1450" s="24">
        <f>MAX(0,S1450*(1+inputs!$B$33)-MAX(0,inputs!$B$31*(T1450-inputs!$B$30)))</f>
        <v>31817.581216009839</v>
      </c>
      <c r="V1450" s="19">
        <f>$H1450+(INT(COLUMN(V$1)/2) - 5) * ($A1450-$H1450)/9</f>
        <v>103200</v>
      </c>
      <c r="W1450" s="24">
        <f>MAX(0,U1450*(1+inputs!$B$33)-MAX(0,inputs!$B$31*(V1450-inputs!$B$30)))</f>
        <v>24823.404934249986</v>
      </c>
      <c r="X1450" s="19">
        <f>$H1450+(INT(COLUMN(X$1)/2) - 5) * ($A1450-$H1450)/9</f>
        <v>117066.66666666667</v>
      </c>
      <c r="Y1450" s="24">
        <f>MAX(0,W1450*(1+inputs!$B$33)-MAX(0,inputs!$B$31*(X1450-inputs!$B$30)))</f>
        <v>16476.316008263733</v>
      </c>
      <c r="Z1450" s="19">
        <f>IF(inputs!$B$27="YES",MAX(0,inputs!$B$31*(X1450-inputs!$B$30)),0)</f>
        <v>0</v>
      </c>
      <c r="AA1450" s="3">
        <f t="shared" si="93"/>
        <v>59902.25</v>
      </c>
      <c r="AB1450" s="1">
        <f t="shared" si="94"/>
        <v>0.42</v>
      </c>
      <c r="AC1450" s="8">
        <f t="shared" si="91"/>
        <v>84897.75</v>
      </c>
    </row>
    <row r="1451" spans="1:29" x14ac:dyDescent="0.2">
      <c r="A1451" s="11">
        <f t="shared" si="92"/>
        <v>144900</v>
      </c>
      <c r="B1451" s="15">
        <f>inputs!$C$3-MAX(0,MIN((calculations!A1451-inputs!$B$8)*0.5,inputs!$C$3))+IF(AND(inputs!$B$23="YES",A1451&lt;=inputs!$B$25),inputs!$B$24,0)</f>
        <v>0</v>
      </c>
      <c r="C1451" s="15">
        <f>MAX(0,MIN(A1451-B1451,inputs!$C$4)*inputs!$B$3)</f>
        <v>7540</v>
      </c>
      <c r="D1451" s="16">
        <f>MAX(0,(MIN(A1451,inputs!$C$5)-(inputs!$C$4+B1451))*inputs!$B$4)</f>
        <v>42880</v>
      </c>
      <c r="E1451" s="16">
        <f>MAX(0, (calculations!A1451-inputs!$C$5)*inputs!$B$5)</f>
        <v>0</v>
      </c>
      <c r="F1451" s="19">
        <f>MAX(0,inputs!$B$13*(MIN(calculations!A1451,inputs!$C$14)-inputs!$C$13))+MAX(0,inputs!$B$14*(calculations!A1451-inputs!$C$14))</f>
        <v>6887.85</v>
      </c>
      <c r="G1451" s="22">
        <f>MAX(MIN((calculations!A1451-inputs!$B$21)/10000,100%),0) * inputs!$B$18</f>
        <v>2636.4</v>
      </c>
      <c r="H1451" s="24">
        <f>MIN(inputs!$B$32,A1451)</f>
        <v>20000</v>
      </c>
      <c r="I1451" s="24">
        <f>inputs!$B$29*(1+inputs!$B$33)-MAX(0,inputs!$B$31*(H1451-inputs!$B$30))</f>
        <v>46486.999999999993</v>
      </c>
      <c r="J1451" s="19">
        <f>$H1451+(INT(COLUMN(J$1)/2) - 5) * ($A1451-$H1451)/9</f>
        <v>20000</v>
      </c>
      <c r="K1451" s="24">
        <f>MAX(0,I1451*(1+inputs!$B$33)-MAX(0,inputs!$B$31*(J1451-inputs!$B$30)))</f>
        <v>47184.304999999986</v>
      </c>
      <c r="L1451" s="19">
        <f>$H1451+(INT(COLUMN(L$1)/2) - 5) * ($A1451-$H1451)/9</f>
        <v>33877.777777777781</v>
      </c>
      <c r="M1451" s="24">
        <f>MAX(0,K1451*(1+inputs!$B$33)-MAX(0,inputs!$B$31*(L1451-inputs!$B$30)))</f>
        <v>46659.629574999977</v>
      </c>
      <c r="N1451" s="19">
        <f>$H1451+(INT(COLUMN(N$1)/2) - 5) * ($A1451-$H1451)/9</f>
        <v>47755.555555555555</v>
      </c>
      <c r="O1451" s="24">
        <f>MAX(0,M1451*(1+inputs!$B$33)-MAX(0,inputs!$B$31*(N1451-inputs!$B$30)))</f>
        <v>44878.08401862497</v>
      </c>
      <c r="P1451" s="19">
        <f>$H1451+(INT(COLUMN(P$1)/2) - 5) * ($A1451-$H1451)/9</f>
        <v>61633.333333333336</v>
      </c>
      <c r="Q1451" s="24">
        <f>MAX(0,O1451*(1+inputs!$B$33)-MAX(0,inputs!$B$31*(P1451-inputs!$B$30)))</f>
        <v>41820.815278904338</v>
      </c>
      <c r="R1451" s="19">
        <f>$H1451+(INT(COLUMN(R$1)/2) - 5) * ($A1451-$H1451)/9</f>
        <v>75511.111111111109</v>
      </c>
      <c r="S1451" s="24">
        <f>MAX(0,Q1451*(1+inputs!$B$33)-MAX(0,inputs!$B$31*(R1451-inputs!$B$30)))</f>
        <v>37468.687508087896</v>
      </c>
      <c r="T1451" s="19">
        <f>$H1451+(INT(COLUMN(T$1)/2) - 5) * ($A1451-$H1451)/9</f>
        <v>89388.888888888891</v>
      </c>
      <c r="U1451" s="24">
        <f>MAX(0,S1451*(1+inputs!$B$33)-MAX(0,inputs!$B$31*(T1451-inputs!$B$30)))</f>
        <v>31802.277820709209</v>
      </c>
      <c r="V1451" s="19">
        <f>$H1451+(INT(COLUMN(V$1)/2) - 5) * ($A1451-$H1451)/9</f>
        <v>103266.66666666667</v>
      </c>
      <c r="W1451" s="24">
        <f>MAX(0,U1451*(1+inputs!$B$33)-MAX(0,inputs!$B$31*(V1451-inputs!$B$30)))</f>
        <v>24801.871988019841</v>
      </c>
      <c r="X1451" s="19">
        <f>$H1451+(INT(COLUMN(X$1)/2) - 5) * ($A1451-$H1451)/9</f>
        <v>117144.44444444444</v>
      </c>
      <c r="Y1451" s="24">
        <f>MAX(0,W1451*(1+inputs!$B$33)-MAX(0,inputs!$B$31*(X1451-inputs!$B$30)))</f>
        <v>16447.460067840137</v>
      </c>
      <c r="Z1451" s="19">
        <f>IF(inputs!$B$27="YES",MAX(0,inputs!$B$31*(X1451-inputs!$B$30)),0)</f>
        <v>0</v>
      </c>
      <c r="AA1451" s="3">
        <f t="shared" si="93"/>
        <v>59944.25</v>
      </c>
      <c r="AB1451" s="1">
        <f t="shared" si="94"/>
        <v>0.42</v>
      </c>
      <c r="AC1451" s="8">
        <f t="shared" si="91"/>
        <v>84955.75</v>
      </c>
    </row>
    <row r="1452" spans="1:29" x14ac:dyDescent="0.2">
      <c r="A1452" s="11">
        <f t="shared" si="92"/>
        <v>145000</v>
      </c>
      <c r="B1452" s="15">
        <f>inputs!$C$3-MAX(0,MIN((calculations!A1452-inputs!$B$8)*0.5,inputs!$C$3))+IF(AND(inputs!$B$23="YES",A1452&lt;=inputs!$B$25),inputs!$B$24,0)</f>
        <v>0</v>
      </c>
      <c r="C1452" s="15">
        <f>MAX(0,MIN(A1452-B1452,inputs!$C$4)*inputs!$B$3)</f>
        <v>7540</v>
      </c>
      <c r="D1452" s="16">
        <f>MAX(0,(MIN(A1452,inputs!$C$5)-(inputs!$C$4+B1452))*inputs!$B$4)</f>
        <v>42920</v>
      </c>
      <c r="E1452" s="16">
        <f>MAX(0, (calculations!A1452-inputs!$C$5)*inputs!$B$5)</f>
        <v>0</v>
      </c>
      <c r="F1452" s="19">
        <f>MAX(0,inputs!$B$13*(MIN(calculations!A1452,inputs!$C$14)-inputs!$C$13))+MAX(0,inputs!$B$14*(calculations!A1452-inputs!$C$14))</f>
        <v>6889.85</v>
      </c>
      <c r="G1452" s="22">
        <f>MAX(MIN((calculations!A1452-inputs!$B$21)/10000,100%),0) * inputs!$B$18</f>
        <v>2636.4</v>
      </c>
      <c r="H1452" s="24">
        <f>MIN(inputs!$B$32,A1452)</f>
        <v>20000</v>
      </c>
      <c r="I1452" s="24">
        <f>inputs!$B$29*(1+inputs!$B$33)-MAX(0,inputs!$B$31*(H1452-inputs!$B$30))</f>
        <v>46486.999999999993</v>
      </c>
      <c r="J1452" s="19">
        <f>$H1452+(INT(COLUMN(J$1)/2) - 5) * ($A1452-$H1452)/9</f>
        <v>20000</v>
      </c>
      <c r="K1452" s="24">
        <f>MAX(0,I1452*(1+inputs!$B$33)-MAX(0,inputs!$B$31*(J1452-inputs!$B$30)))</f>
        <v>47184.304999999986</v>
      </c>
      <c r="L1452" s="19">
        <f>$H1452+(INT(COLUMN(L$1)/2) - 5) * ($A1452-$H1452)/9</f>
        <v>33888.888888888891</v>
      </c>
      <c r="M1452" s="24">
        <f>MAX(0,K1452*(1+inputs!$B$33)-MAX(0,inputs!$B$31*(L1452-inputs!$B$30)))</f>
        <v>46658.629574999977</v>
      </c>
      <c r="N1452" s="19">
        <f>$H1452+(INT(COLUMN(N$1)/2) - 5) * ($A1452-$H1452)/9</f>
        <v>47777.777777777781</v>
      </c>
      <c r="O1452" s="24">
        <f>MAX(0,M1452*(1+inputs!$B$33)-MAX(0,inputs!$B$31*(N1452-inputs!$B$30)))</f>
        <v>44875.06901862497</v>
      </c>
      <c r="P1452" s="19">
        <f>$H1452+(INT(COLUMN(P$1)/2) - 5) * ($A1452-$H1452)/9</f>
        <v>61666.666666666664</v>
      </c>
      <c r="Q1452" s="24">
        <f>MAX(0,O1452*(1+inputs!$B$33)-MAX(0,inputs!$B$31*(P1452-inputs!$B$30)))</f>
        <v>41814.755053904337</v>
      </c>
      <c r="R1452" s="19">
        <f>$H1452+(INT(COLUMN(R$1)/2) - 5) * ($A1452-$H1452)/9</f>
        <v>75555.555555555562</v>
      </c>
      <c r="S1452" s="24">
        <f>MAX(0,Q1452*(1+inputs!$B$33)-MAX(0,inputs!$B$31*(R1452-inputs!$B$30)))</f>
        <v>37458.536379712896</v>
      </c>
      <c r="T1452" s="19">
        <f>$H1452+(INT(COLUMN(T$1)/2) - 5) * ($A1452-$H1452)/9</f>
        <v>89444.444444444438</v>
      </c>
      <c r="U1452" s="24">
        <f>MAX(0,S1452*(1+inputs!$B$33)-MAX(0,inputs!$B$31*(T1452-inputs!$B$30)))</f>
        <v>31786.974425408585</v>
      </c>
      <c r="V1452" s="19">
        <f>$H1452+(INT(COLUMN(V$1)/2) - 5) * ($A1452-$H1452)/9</f>
        <v>103333.33333333333</v>
      </c>
      <c r="W1452" s="24">
        <f>MAX(0,U1452*(1+inputs!$B$33)-MAX(0,inputs!$B$31*(V1452-inputs!$B$30)))</f>
        <v>24780.339041789714</v>
      </c>
      <c r="X1452" s="19">
        <f>$H1452+(INT(COLUMN(X$1)/2) - 5) * ($A1452-$H1452)/9</f>
        <v>117222.22222222222</v>
      </c>
      <c r="Y1452" s="24">
        <f>MAX(0,W1452*(1+inputs!$B$33)-MAX(0,inputs!$B$31*(X1452-inputs!$B$30)))</f>
        <v>16418.604127416558</v>
      </c>
      <c r="Z1452" s="19">
        <f>IF(inputs!$B$27="YES",MAX(0,inputs!$B$31*(X1452-inputs!$B$30)),0)</f>
        <v>0</v>
      </c>
      <c r="AA1452" s="3">
        <f t="shared" si="93"/>
        <v>59986.25</v>
      </c>
      <c r="AB1452" s="1">
        <f t="shared" si="94"/>
        <v>0.42</v>
      </c>
      <c r="AC1452" s="8">
        <f t="shared" si="91"/>
        <v>85013.75</v>
      </c>
    </row>
    <row r="1453" spans="1:29" x14ac:dyDescent="0.2">
      <c r="A1453" s="11">
        <f t="shared" si="92"/>
        <v>145100</v>
      </c>
      <c r="B1453" s="15">
        <f>inputs!$C$3-MAX(0,MIN((calculations!A1453-inputs!$B$8)*0.5,inputs!$C$3))+IF(AND(inputs!$B$23="YES",A1453&lt;=inputs!$B$25),inputs!$B$24,0)</f>
        <v>0</v>
      </c>
      <c r="C1453" s="15">
        <f>MAX(0,MIN(A1453-B1453,inputs!$C$4)*inputs!$B$3)</f>
        <v>7540</v>
      </c>
      <c r="D1453" s="16">
        <f>MAX(0,(MIN(A1453,inputs!$C$5)-(inputs!$C$4+B1453))*inputs!$B$4)</f>
        <v>42960</v>
      </c>
      <c r="E1453" s="16">
        <f>MAX(0, (calculations!A1453-inputs!$C$5)*inputs!$B$5)</f>
        <v>0</v>
      </c>
      <c r="F1453" s="19">
        <f>MAX(0,inputs!$B$13*(MIN(calculations!A1453,inputs!$C$14)-inputs!$C$13))+MAX(0,inputs!$B$14*(calculations!A1453-inputs!$C$14))</f>
        <v>6891.85</v>
      </c>
      <c r="G1453" s="22">
        <f>MAX(MIN((calculations!A1453-inputs!$B$21)/10000,100%),0) * inputs!$B$18</f>
        <v>2636.4</v>
      </c>
      <c r="H1453" s="24">
        <f>MIN(inputs!$B$32,A1453)</f>
        <v>20000</v>
      </c>
      <c r="I1453" s="24">
        <f>inputs!$B$29*(1+inputs!$B$33)-MAX(0,inputs!$B$31*(H1453-inputs!$B$30))</f>
        <v>46486.999999999993</v>
      </c>
      <c r="J1453" s="19">
        <f>$H1453+(INT(COLUMN(J$1)/2) - 5) * ($A1453-$H1453)/9</f>
        <v>20000</v>
      </c>
      <c r="K1453" s="24">
        <f>MAX(0,I1453*(1+inputs!$B$33)-MAX(0,inputs!$B$31*(J1453-inputs!$B$30)))</f>
        <v>47184.304999999986</v>
      </c>
      <c r="L1453" s="19">
        <f>$H1453+(INT(COLUMN(L$1)/2) - 5) * ($A1453-$H1453)/9</f>
        <v>33900</v>
      </c>
      <c r="M1453" s="24">
        <f>MAX(0,K1453*(1+inputs!$B$33)-MAX(0,inputs!$B$31*(L1453-inputs!$B$30)))</f>
        <v>46657.629574999977</v>
      </c>
      <c r="N1453" s="19">
        <f>$H1453+(INT(COLUMN(N$1)/2) - 5) * ($A1453-$H1453)/9</f>
        <v>47800</v>
      </c>
      <c r="O1453" s="24">
        <f>MAX(0,M1453*(1+inputs!$B$33)-MAX(0,inputs!$B$31*(N1453-inputs!$B$30)))</f>
        <v>44872.054018624971</v>
      </c>
      <c r="P1453" s="19">
        <f>$H1453+(INT(COLUMN(P$1)/2) - 5) * ($A1453-$H1453)/9</f>
        <v>61700</v>
      </c>
      <c r="Q1453" s="24">
        <f>MAX(0,O1453*(1+inputs!$B$33)-MAX(0,inputs!$B$31*(P1453-inputs!$B$30)))</f>
        <v>41808.694828904336</v>
      </c>
      <c r="R1453" s="19">
        <f>$H1453+(INT(COLUMN(R$1)/2) - 5) * ($A1453-$H1453)/9</f>
        <v>75600</v>
      </c>
      <c r="S1453" s="24">
        <f>MAX(0,Q1453*(1+inputs!$B$33)-MAX(0,inputs!$B$31*(R1453-inputs!$B$30)))</f>
        <v>37448.385251337895</v>
      </c>
      <c r="T1453" s="19">
        <f>$H1453+(INT(COLUMN(T$1)/2) - 5) * ($A1453-$H1453)/9</f>
        <v>89500</v>
      </c>
      <c r="U1453" s="24">
        <f>MAX(0,S1453*(1+inputs!$B$33)-MAX(0,inputs!$B$31*(T1453-inputs!$B$30)))</f>
        <v>31771.671030107962</v>
      </c>
      <c r="V1453" s="19">
        <f>$H1453+(INT(COLUMN(V$1)/2) - 5) * ($A1453-$H1453)/9</f>
        <v>103400</v>
      </c>
      <c r="W1453" s="24">
        <f>MAX(0,U1453*(1+inputs!$B$33)-MAX(0,inputs!$B$31*(V1453-inputs!$B$30)))</f>
        <v>24758.806095559579</v>
      </c>
      <c r="X1453" s="19">
        <f>$H1453+(INT(COLUMN(X$1)/2) - 5) * ($A1453-$H1453)/9</f>
        <v>117300</v>
      </c>
      <c r="Y1453" s="24">
        <f>MAX(0,W1453*(1+inputs!$B$33)-MAX(0,inputs!$B$31*(X1453-inputs!$B$30)))</f>
        <v>16389.748186992969</v>
      </c>
      <c r="Z1453" s="19">
        <f>IF(inputs!$B$27="YES",MAX(0,inputs!$B$31*(X1453-inputs!$B$30)),0)</f>
        <v>0</v>
      </c>
      <c r="AA1453" s="3">
        <f t="shared" si="93"/>
        <v>60028.25</v>
      </c>
      <c r="AB1453" s="1">
        <f t="shared" si="94"/>
        <v>0.42</v>
      </c>
      <c r="AC1453" s="8">
        <f t="shared" si="91"/>
        <v>85071.75</v>
      </c>
    </row>
    <row r="1454" spans="1:29" x14ac:dyDescent="0.2">
      <c r="A1454" s="11">
        <f t="shared" si="92"/>
        <v>145200</v>
      </c>
      <c r="B1454" s="15">
        <f>inputs!$C$3-MAX(0,MIN((calculations!A1454-inputs!$B$8)*0.5,inputs!$C$3))+IF(AND(inputs!$B$23="YES",A1454&lt;=inputs!$B$25),inputs!$B$24,0)</f>
        <v>0</v>
      </c>
      <c r="C1454" s="15">
        <f>MAX(0,MIN(A1454-B1454,inputs!$C$4)*inputs!$B$3)</f>
        <v>7540</v>
      </c>
      <c r="D1454" s="16">
        <f>MAX(0,(MIN(A1454,inputs!$C$5)-(inputs!$C$4+B1454))*inputs!$B$4)</f>
        <v>43000</v>
      </c>
      <c r="E1454" s="16">
        <f>MAX(0, (calculations!A1454-inputs!$C$5)*inputs!$B$5)</f>
        <v>0</v>
      </c>
      <c r="F1454" s="19">
        <f>MAX(0,inputs!$B$13*(MIN(calculations!A1454,inputs!$C$14)-inputs!$C$13))+MAX(0,inputs!$B$14*(calculations!A1454-inputs!$C$14))</f>
        <v>6893.85</v>
      </c>
      <c r="G1454" s="22">
        <f>MAX(MIN((calculations!A1454-inputs!$B$21)/10000,100%),0) * inputs!$B$18</f>
        <v>2636.4</v>
      </c>
      <c r="H1454" s="24">
        <f>MIN(inputs!$B$32,A1454)</f>
        <v>20000</v>
      </c>
      <c r="I1454" s="24">
        <f>inputs!$B$29*(1+inputs!$B$33)-MAX(0,inputs!$B$31*(H1454-inputs!$B$30))</f>
        <v>46486.999999999993</v>
      </c>
      <c r="J1454" s="19">
        <f>$H1454+(INT(COLUMN(J$1)/2) - 5) * ($A1454-$H1454)/9</f>
        <v>20000</v>
      </c>
      <c r="K1454" s="24">
        <f>MAX(0,I1454*(1+inputs!$B$33)-MAX(0,inputs!$B$31*(J1454-inputs!$B$30)))</f>
        <v>47184.304999999986</v>
      </c>
      <c r="L1454" s="19">
        <f>$H1454+(INT(COLUMN(L$1)/2) - 5) * ($A1454-$H1454)/9</f>
        <v>33911.111111111109</v>
      </c>
      <c r="M1454" s="24">
        <f>MAX(0,K1454*(1+inputs!$B$33)-MAX(0,inputs!$B$31*(L1454-inputs!$B$30)))</f>
        <v>46656.629574999977</v>
      </c>
      <c r="N1454" s="19">
        <f>$H1454+(INT(COLUMN(N$1)/2) - 5) * ($A1454-$H1454)/9</f>
        <v>47822.222222222219</v>
      </c>
      <c r="O1454" s="24">
        <f>MAX(0,M1454*(1+inputs!$B$33)-MAX(0,inputs!$B$31*(N1454-inputs!$B$30)))</f>
        <v>44869.039018624972</v>
      </c>
      <c r="P1454" s="19">
        <f>$H1454+(INT(COLUMN(P$1)/2) - 5) * ($A1454-$H1454)/9</f>
        <v>61733.333333333336</v>
      </c>
      <c r="Q1454" s="24">
        <f>MAX(0,O1454*(1+inputs!$B$33)-MAX(0,inputs!$B$31*(P1454-inputs!$B$30)))</f>
        <v>41802.634603904342</v>
      </c>
      <c r="R1454" s="19">
        <f>$H1454+(INT(COLUMN(R$1)/2) - 5) * ($A1454-$H1454)/9</f>
        <v>75644.444444444438</v>
      </c>
      <c r="S1454" s="24">
        <f>MAX(0,Q1454*(1+inputs!$B$33)-MAX(0,inputs!$B$31*(R1454-inputs!$B$30)))</f>
        <v>37438.234122962902</v>
      </c>
      <c r="T1454" s="19">
        <f>$H1454+(INT(COLUMN(T$1)/2) - 5) * ($A1454-$H1454)/9</f>
        <v>89555.555555555562</v>
      </c>
      <c r="U1454" s="24">
        <f>MAX(0,S1454*(1+inputs!$B$33)-MAX(0,inputs!$B$31*(T1454-inputs!$B$30)))</f>
        <v>31756.367634807342</v>
      </c>
      <c r="V1454" s="19">
        <f>$H1454+(INT(COLUMN(V$1)/2) - 5) * ($A1454-$H1454)/9</f>
        <v>103466.66666666667</v>
      </c>
      <c r="W1454" s="24">
        <f>MAX(0,U1454*(1+inputs!$B$33)-MAX(0,inputs!$B$31*(V1454-inputs!$B$30)))</f>
        <v>24737.273149329449</v>
      </c>
      <c r="X1454" s="19">
        <f>$H1454+(INT(COLUMN(X$1)/2) - 5) * ($A1454-$H1454)/9</f>
        <v>117377.77777777778</v>
      </c>
      <c r="Y1454" s="24">
        <f>MAX(0,W1454*(1+inputs!$B$33)-MAX(0,inputs!$B$31*(X1454-inputs!$B$30)))</f>
        <v>16360.892246569389</v>
      </c>
      <c r="Z1454" s="19">
        <f>IF(inputs!$B$27="YES",MAX(0,inputs!$B$31*(X1454-inputs!$B$30)),0)</f>
        <v>0</v>
      </c>
      <c r="AA1454" s="3">
        <f t="shared" si="93"/>
        <v>60070.25</v>
      </c>
      <c r="AB1454" s="1">
        <f t="shared" si="94"/>
        <v>0.42</v>
      </c>
      <c r="AC1454" s="8">
        <f t="shared" si="91"/>
        <v>85129.75</v>
      </c>
    </row>
    <row r="1455" spans="1:29" x14ac:dyDescent="0.2">
      <c r="A1455" s="11">
        <f t="shared" si="92"/>
        <v>145300</v>
      </c>
      <c r="B1455" s="15">
        <f>inputs!$C$3-MAX(0,MIN((calculations!A1455-inputs!$B$8)*0.5,inputs!$C$3))+IF(AND(inputs!$B$23="YES",A1455&lt;=inputs!$B$25),inputs!$B$24,0)</f>
        <v>0</v>
      </c>
      <c r="C1455" s="15">
        <f>MAX(0,MIN(A1455-B1455,inputs!$C$4)*inputs!$B$3)</f>
        <v>7540</v>
      </c>
      <c r="D1455" s="16">
        <f>MAX(0,(MIN(A1455,inputs!$C$5)-(inputs!$C$4+B1455))*inputs!$B$4)</f>
        <v>43040</v>
      </c>
      <c r="E1455" s="16">
        <f>MAX(0, (calculations!A1455-inputs!$C$5)*inputs!$B$5)</f>
        <v>0</v>
      </c>
      <c r="F1455" s="19">
        <f>MAX(0,inputs!$B$13*(MIN(calculations!A1455,inputs!$C$14)-inputs!$C$13))+MAX(0,inputs!$B$14*(calculations!A1455-inputs!$C$14))</f>
        <v>6895.85</v>
      </c>
      <c r="G1455" s="22">
        <f>MAX(MIN((calculations!A1455-inputs!$B$21)/10000,100%),0) * inputs!$B$18</f>
        <v>2636.4</v>
      </c>
      <c r="H1455" s="24">
        <f>MIN(inputs!$B$32,A1455)</f>
        <v>20000</v>
      </c>
      <c r="I1455" s="24">
        <f>inputs!$B$29*(1+inputs!$B$33)-MAX(0,inputs!$B$31*(H1455-inputs!$B$30))</f>
        <v>46486.999999999993</v>
      </c>
      <c r="J1455" s="19">
        <f>$H1455+(INT(COLUMN(J$1)/2) - 5) * ($A1455-$H1455)/9</f>
        <v>20000</v>
      </c>
      <c r="K1455" s="24">
        <f>MAX(0,I1455*(1+inputs!$B$33)-MAX(0,inputs!$B$31*(J1455-inputs!$B$30)))</f>
        <v>47184.304999999986</v>
      </c>
      <c r="L1455" s="19">
        <f>$H1455+(INT(COLUMN(L$1)/2) - 5) * ($A1455-$H1455)/9</f>
        <v>33922.222222222219</v>
      </c>
      <c r="M1455" s="24">
        <f>MAX(0,K1455*(1+inputs!$B$33)-MAX(0,inputs!$B$31*(L1455-inputs!$B$30)))</f>
        <v>46655.629574999977</v>
      </c>
      <c r="N1455" s="19">
        <f>$H1455+(INT(COLUMN(N$1)/2) - 5) * ($A1455-$H1455)/9</f>
        <v>47844.444444444445</v>
      </c>
      <c r="O1455" s="24">
        <f>MAX(0,M1455*(1+inputs!$B$33)-MAX(0,inputs!$B$31*(N1455-inputs!$B$30)))</f>
        <v>44866.024018624972</v>
      </c>
      <c r="P1455" s="19">
        <f>$H1455+(INT(COLUMN(P$1)/2) - 5) * ($A1455-$H1455)/9</f>
        <v>61766.666666666664</v>
      </c>
      <c r="Q1455" s="24">
        <f>MAX(0,O1455*(1+inputs!$B$33)-MAX(0,inputs!$B$31*(P1455-inputs!$B$30)))</f>
        <v>41796.574378904341</v>
      </c>
      <c r="R1455" s="19">
        <f>$H1455+(INT(COLUMN(R$1)/2) - 5) * ($A1455-$H1455)/9</f>
        <v>75688.888888888891</v>
      </c>
      <c r="S1455" s="24">
        <f>MAX(0,Q1455*(1+inputs!$B$33)-MAX(0,inputs!$B$31*(R1455-inputs!$B$30)))</f>
        <v>37428.082994587901</v>
      </c>
      <c r="T1455" s="19">
        <f>$H1455+(INT(COLUMN(T$1)/2) - 5) * ($A1455-$H1455)/9</f>
        <v>89611.111111111109</v>
      </c>
      <c r="U1455" s="24">
        <f>MAX(0,S1455*(1+inputs!$B$33)-MAX(0,inputs!$B$31*(T1455-inputs!$B$30)))</f>
        <v>31741.064239506715</v>
      </c>
      <c r="V1455" s="19">
        <f>$H1455+(INT(COLUMN(V$1)/2) - 5) * ($A1455-$H1455)/9</f>
        <v>103533.33333333333</v>
      </c>
      <c r="W1455" s="24">
        <f>MAX(0,U1455*(1+inputs!$B$33)-MAX(0,inputs!$B$31*(V1455-inputs!$B$30)))</f>
        <v>24715.740203099314</v>
      </c>
      <c r="X1455" s="19">
        <f>$H1455+(INT(COLUMN(X$1)/2) - 5) * ($A1455-$H1455)/9</f>
        <v>117455.55555555556</v>
      </c>
      <c r="Y1455" s="24">
        <f>MAX(0,W1455*(1+inputs!$B$33)-MAX(0,inputs!$B$31*(X1455-inputs!$B$30)))</f>
        <v>16332.036306145803</v>
      </c>
      <c r="Z1455" s="19">
        <f>IF(inputs!$B$27="YES",MAX(0,inputs!$B$31*(X1455-inputs!$B$30)),0)</f>
        <v>0</v>
      </c>
      <c r="AA1455" s="3">
        <f t="shared" si="93"/>
        <v>60112.25</v>
      </c>
      <c r="AB1455" s="1">
        <f t="shared" si="94"/>
        <v>0.42</v>
      </c>
      <c r="AC1455" s="8">
        <f t="shared" si="91"/>
        <v>85187.75</v>
      </c>
    </row>
    <row r="1456" spans="1:29" x14ac:dyDescent="0.2">
      <c r="A1456" s="11">
        <f t="shared" si="92"/>
        <v>145400</v>
      </c>
      <c r="B1456" s="15">
        <f>inputs!$C$3-MAX(0,MIN((calculations!A1456-inputs!$B$8)*0.5,inputs!$C$3))+IF(AND(inputs!$B$23="YES",A1456&lt;=inputs!$B$25),inputs!$B$24,0)</f>
        <v>0</v>
      </c>
      <c r="C1456" s="15">
        <f>MAX(0,MIN(A1456-B1456,inputs!$C$4)*inputs!$B$3)</f>
        <v>7540</v>
      </c>
      <c r="D1456" s="16">
        <f>MAX(0,(MIN(A1456,inputs!$C$5)-(inputs!$C$4+B1456))*inputs!$B$4)</f>
        <v>43080</v>
      </c>
      <c r="E1456" s="16">
        <f>MAX(0, (calculations!A1456-inputs!$C$5)*inputs!$B$5)</f>
        <v>0</v>
      </c>
      <c r="F1456" s="19">
        <f>MAX(0,inputs!$B$13*(MIN(calculations!A1456,inputs!$C$14)-inputs!$C$13))+MAX(0,inputs!$B$14*(calculations!A1456-inputs!$C$14))</f>
        <v>6897.85</v>
      </c>
      <c r="G1456" s="22">
        <f>MAX(MIN((calculations!A1456-inputs!$B$21)/10000,100%),0) * inputs!$B$18</f>
        <v>2636.4</v>
      </c>
      <c r="H1456" s="24">
        <f>MIN(inputs!$B$32,A1456)</f>
        <v>20000</v>
      </c>
      <c r="I1456" s="24">
        <f>inputs!$B$29*(1+inputs!$B$33)-MAX(0,inputs!$B$31*(H1456-inputs!$B$30))</f>
        <v>46486.999999999993</v>
      </c>
      <c r="J1456" s="19">
        <f>$H1456+(INT(COLUMN(J$1)/2) - 5) * ($A1456-$H1456)/9</f>
        <v>20000</v>
      </c>
      <c r="K1456" s="24">
        <f>MAX(0,I1456*(1+inputs!$B$33)-MAX(0,inputs!$B$31*(J1456-inputs!$B$30)))</f>
        <v>47184.304999999986</v>
      </c>
      <c r="L1456" s="19">
        <f>$H1456+(INT(COLUMN(L$1)/2) - 5) * ($A1456-$H1456)/9</f>
        <v>33933.333333333336</v>
      </c>
      <c r="M1456" s="24">
        <f>MAX(0,K1456*(1+inputs!$B$33)-MAX(0,inputs!$B$31*(L1456-inputs!$B$30)))</f>
        <v>46654.629574999977</v>
      </c>
      <c r="N1456" s="19">
        <f>$H1456+(INT(COLUMN(N$1)/2) - 5) * ($A1456-$H1456)/9</f>
        <v>47866.666666666672</v>
      </c>
      <c r="O1456" s="24">
        <f>MAX(0,M1456*(1+inputs!$B$33)-MAX(0,inputs!$B$31*(N1456-inputs!$B$30)))</f>
        <v>44863.009018624973</v>
      </c>
      <c r="P1456" s="19">
        <f>$H1456+(INT(COLUMN(P$1)/2) - 5) * ($A1456-$H1456)/9</f>
        <v>61800</v>
      </c>
      <c r="Q1456" s="24">
        <f>MAX(0,O1456*(1+inputs!$B$33)-MAX(0,inputs!$B$31*(P1456-inputs!$B$30)))</f>
        <v>41790.51415390434</v>
      </c>
      <c r="R1456" s="19">
        <f>$H1456+(INT(COLUMN(R$1)/2) - 5) * ($A1456-$H1456)/9</f>
        <v>75733.333333333343</v>
      </c>
      <c r="S1456" s="24">
        <f>MAX(0,Q1456*(1+inputs!$B$33)-MAX(0,inputs!$B$31*(R1456-inputs!$B$30)))</f>
        <v>37417.931866212901</v>
      </c>
      <c r="T1456" s="19">
        <f>$H1456+(INT(COLUMN(T$1)/2) - 5) * ($A1456-$H1456)/9</f>
        <v>89666.666666666672</v>
      </c>
      <c r="U1456" s="24">
        <f>MAX(0,S1456*(1+inputs!$B$33)-MAX(0,inputs!$B$31*(T1456-inputs!$B$30)))</f>
        <v>31725.760844206088</v>
      </c>
      <c r="V1456" s="19">
        <f>$H1456+(INT(COLUMN(V$1)/2) - 5) * ($A1456-$H1456)/9</f>
        <v>103600</v>
      </c>
      <c r="W1456" s="24">
        <f>MAX(0,U1456*(1+inputs!$B$33)-MAX(0,inputs!$B$31*(V1456-inputs!$B$30)))</f>
        <v>24694.207256869176</v>
      </c>
      <c r="X1456" s="19">
        <f>$H1456+(INT(COLUMN(X$1)/2) - 5) * ($A1456-$H1456)/9</f>
        <v>117533.33333333333</v>
      </c>
      <c r="Y1456" s="24">
        <f>MAX(0,W1456*(1+inputs!$B$33)-MAX(0,inputs!$B$31*(X1456-inputs!$B$30)))</f>
        <v>16303.180365722212</v>
      </c>
      <c r="Z1456" s="19">
        <f>IF(inputs!$B$27="YES",MAX(0,inputs!$B$31*(X1456-inputs!$B$30)),0)</f>
        <v>0</v>
      </c>
      <c r="AA1456" s="3">
        <f t="shared" si="93"/>
        <v>60154.25</v>
      </c>
      <c r="AB1456" s="1">
        <f t="shared" si="94"/>
        <v>0.42</v>
      </c>
      <c r="AC1456" s="8">
        <f t="shared" si="91"/>
        <v>85245.75</v>
      </c>
    </row>
    <row r="1457" spans="1:29" x14ac:dyDescent="0.2">
      <c r="A1457" s="11">
        <f t="shared" si="92"/>
        <v>145500</v>
      </c>
      <c r="B1457" s="15">
        <f>inputs!$C$3-MAX(0,MIN((calculations!A1457-inputs!$B$8)*0.5,inputs!$C$3))+IF(AND(inputs!$B$23="YES",A1457&lt;=inputs!$B$25),inputs!$B$24,0)</f>
        <v>0</v>
      </c>
      <c r="C1457" s="15">
        <f>MAX(0,MIN(A1457-B1457,inputs!$C$4)*inputs!$B$3)</f>
        <v>7540</v>
      </c>
      <c r="D1457" s="16">
        <f>MAX(0,(MIN(A1457,inputs!$C$5)-(inputs!$C$4+B1457))*inputs!$B$4)</f>
        <v>43120</v>
      </c>
      <c r="E1457" s="16">
        <f>MAX(0, (calculations!A1457-inputs!$C$5)*inputs!$B$5)</f>
        <v>0</v>
      </c>
      <c r="F1457" s="19">
        <f>MAX(0,inputs!$B$13*(MIN(calculations!A1457,inputs!$C$14)-inputs!$C$13))+MAX(0,inputs!$B$14*(calculations!A1457-inputs!$C$14))</f>
        <v>6899.85</v>
      </c>
      <c r="G1457" s="22">
        <f>MAX(MIN((calculations!A1457-inputs!$B$21)/10000,100%),0) * inputs!$B$18</f>
        <v>2636.4</v>
      </c>
      <c r="H1457" s="24">
        <f>MIN(inputs!$B$32,A1457)</f>
        <v>20000</v>
      </c>
      <c r="I1457" s="24">
        <f>inputs!$B$29*(1+inputs!$B$33)-MAX(0,inputs!$B$31*(H1457-inputs!$B$30))</f>
        <v>46486.999999999993</v>
      </c>
      <c r="J1457" s="19">
        <f>$H1457+(INT(COLUMN(J$1)/2) - 5) * ($A1457-$H1457)/9</f>
        <v>20000</v>
      </c>
      <c r="K1457" s="24">
        <f>MAX(0,I1457*(1+inputs!$B$33)-MAX(0,inputs!$B$31*(J1457-inputs!$B$30)))</f>
        <v>47184.304999999986</v>
      </c>
      <c r="L1457" s="19">
        <f>$H1457+(INT(COLUMN(L$1)/2) - 5) * ($A1457-$H1457)/9</f>
        <v>33944.444444444445</v>
      </c>
      <c r="M1457" s="24">
        <f>MAX(0,K1457*(1+inputs!$B$33)-MAX(0,inputs!$B$31*(L1457-inputs!$B$30)))</f>
        <v>46653.629574999977</v>
      </c>
      <c r="N1457" s="19">
        <f>$H1457+(INT(COLUMN(N$1)/2) - 5) * ($A1457-$H1457)/9</f>
        <v>47888.888888888891</v>
      </c>
      <c r="O1457" s="24">
        <f>MAX(0,M1457*(1+inputs!$B$33)-MAX(0,inputs!$B$31*(N1457-inputs!$B$30)))</f>
        <v>44859.994018624973</v>
      </c>
      <c r="P1457" s="19">
        <f>$H1457+(INT(COLUMN(P$1)/2) - 5) * ($A1457-$H1457)/9</f>
        <v>61833.333333333336</v>
      </c>
      <c r="Q1457" s="24">
        <f>MAX(0,O1457*(1+inputs!$B$33)-MAX(0,inputs!$B$31*(P1457-inputs!$B$30)))</f>
        <v>41784.453928904339</v>
      </c>
      <c r="R1457" s="19">
        <f>$H1457+(INT(COLUMN(R$1)/2) - 5) * ($A1457-$H1457)/9</f>
        <v>75777.777777777781</v>
      </c>
      <c r="S1457" s="24">
        <f>MAX(0,Q1457*(1+inputs!$B$33)-MAX(0,inputs!$B$31*(R1457-inputs!$B$30)))</f>
        <v>37407.7807378379</v>
      </c>
      <c r="T1457" s="19">
        <f>$H1457+(INT(COLUMN(T$1)/2) - 5) * ($A1457-$H1457)/9</f>
        <v>89722.222222222219</v>
      </c>
      <c r="U1457" s="24">
        <f>MAX(0,S1457*(1+inputs!$B$33)-MAX(0,inputs!$B$31*(T1457-inputs!$B$30)))</f>
        <v>31710.457448905468</v>
      </c>
      <c r="V1457" s="19">
        <f>$H1457+(INT(COLUMN(V$1)/2) - 5) * ($A1457-$H1457)/9</f>
        <v>103666.66666666667</v>
      </c>
      <c r="W1457" s="24">
        <f>MAX(0,U1457*(1+inputs!$B$33)-MAX(0,inputs!$B$31*(V1457-inputs!$B$30)))</f>
        <v>24672.67431063905</v>
      </c>
      <c r="X1457" s="19">
        <f>$H1457+(INT(COLUMN(X$1)/2) - 5) * ($A1457-$H1457)/9</f>
        <v>117611.11111111111</v>
      </c>
      <c r="Y1457" s="24">
        <f>MAX(0,W1457*(1+inputs!$B$33)-MAX(0,inputs!$B$31*(X1457-inputs!$B$30)))</f>
        <v>16274.324425298633</v>
      </c>
      <c r="Z1457" s="19">
        <f>IF(inputs!$B$27="YES",MAX(0,inputs!$B$31*(X1457-inputs!$B$30)),0)</f>
        <v>0</v>
      </c>
      <c r="AA1457" s="3">
        <f t="shared" si="93"/>
        <v>60196.25</v>
      </c>
      <c r="AB1457" s="1">
        <f t="shared" si="94"/>
        <v>0.42</v>
      </c>
      <c r="AC1457" s="8">
        <f t="shared" si="91"/>
        <v>85303.75</v>
      </c>
    </row>
    <row r="1458" spans="1:29" x14ac:dyDescent="0.2">
      <c r="A1458" s="11">
        <f t="shared" si="92"/>
        <v>145600</v>
      </c>
      <c r="B1458" s="15">
        <f>inputs!$C$3-MAX(0,MIN((calculations!A1458-inputs!$B$8)*0.5,inputs!$C$3))+IF(AND(inputs!$B$23="YES",A1458&lt;=inputs!$B$25),inputs!$B$24,0)</f>
        <v>0</v>
      </c>
      <c r="C1458" s="15">
        <f>MAX(0,MIN(A1458-B1458,inputs!$C$4)*inputs!$B$3)</f>
        <v>7540</v>
      </c>
      <c r="D1458" s="16">
        <f>MAX(0,(MIN(A1458,inputs!$C$5)-(inputs!$C$4+B1458))*inputs!$B$4)</f>
        <v>43160</v>
      </c>
      <c r="E1458" s="16">
        <f>MAX(0, (calculations!A1458-inputs!$C$5)*inputs!$B$5)</f>
        <v>0</v>
      </c>
      <c r="F1458" s="19">
        <f>MAX(0,inputs!$B$13*(MIN(calculations!A1458,inputs!$C$14)-inputs!$C$13))+MAX(0,inputs!$B$14*(calculations!A1458-inputs!$C$14))</f>
        <v>6901.85</v>
      </c>
      <c r="G1458" s="22">
        <f>MAX(MIN((calculations!A1458-inputs!$B$21)/10000,100%),0) * inputs!$B$18</f>
        <v>2636.4</v>
      </c>
      <c r="H1458" s="24">
        <f>MIN(inputs!$B$32,A1458)</f>
        <v>20000</v>
      </c>
      <c r="I1458" s="24">
        <f>inputs!$B$29*(1+inputs!$B$33)-MAX(0,inputs!$B$31*(H1458-inputs!$B$30))</f>
        <v>46486.999999999993</v>
      </c>
      <c r="J1458" s="19">
        <f>$H1458+(INT(COLUMN(J$1)/2) - 5) * ($A1458-$H1458)/9</f>
        <v>20000</v>
      </c>
      <c r="K1458" s="24">
        <f>MAX(0,I1458*(1+inputs!$B$33)-MAX(0,inputs!$B$31*(J1458-inputs!$B$30)))</f>
        <v>47184.304999999986</v>
      </c>
      <c r="L1458" s="19">
        <f>$H1458+(INT(COLUMN(L$1)/2) - 5) * ($A1458-$H1458)/9</f>
        <v>33955.555555555555</v>
      </c>
      <c r="M1458" s="24">
        <f>MAX(0,K1458*(1+inputs!$B$33)-MAX(0,inputs!$B$31*(L1458-inputs!$B$30)))</f>
        <v>46652.629574999977</v>
      </c>
      <c r="N1458" s="19">
        <f>$H1458+(INT(COLUMN(N$1)/2) - 5) * ($A1458-$H1458)/9</f>
        <v>47911.111111111109</v>
      </c>
      <c r="O1458" s="24">
        <f>MAX(0,M1458*(1+inputs!$B$33)-MAX(0,inputs!$B$31*(N1458-inputs!$B$30)))</f>
        <v>44856.979018624967</v>
      </c>
      <c r="P1458" s="19">
        <f>$H1458+(INT(COLUMN(P$1)/2) - 5) * ($A1458-$H1458)/9</f>
        <v>61866.666666666664</v>
      </c>
      <c r="Q1458" s="24">
        <f>MAX(0,O1458*(1+inputs!$B$33)-MAX(0,inputs!$B$31*(P1458-inputs!$B$30)))</f>
        <v>41778.393703904338</v>
      </c>
      <c r="R1458" s="19">
        <f>$H1458+(INT(COLUMN(R$1)/2) - 5) * ($A1458-$H1458)/9</f>
        <v>75822.222222222219</v>
      </c>
      <c r="S1458" s="24">
        <f>MAX(0,Q1458*(1+inputs!$B$33)-MAX(0,inputs!$B$31*(R1458-inputs!$B$30)))</f>
        <v>37397.6296094629</v>
      </c>
      <c r="T1458" s="19">
        <f>$H1458+(INT(COLUMN(T$1)/2) - 5) * ($A1458-$H1458)/9</f>
        <v>89777.777777777781</v>
      </c>
      <c r="U1458" s="24">
        <f>MAX(0,S1458*(1+inputs!$B$33)-MAX(0,inputs!$B$31*(T1458-inputs!$B$30)))</f>
        <v>31695.154053604834</v>
      </c>
      <c r="V1458" s="19">
        <f>$H1458+(INT(COLUMN(V$1)/2) - 5) * ($A1458-$H1458)/9</f>
        <v>103733.33333333333</v>
      </c>
      <c r="W1458" s="24">
        <f>MAX(0,U1458*(1+inputs!$B$33)-MAX(0,inputs!$B$31*(V1458-inputs!$B$30)))</f>
        <v>24651.141364408904</v>
      </c>
      <c r="X1458" s="19">
        <f>$H1458+(INT(COLUMN(X$1)/2) - 5) * ($A1458-$H1458)/9</f>
        <v>117688.88888888889</v>
      </c>
      <c r="Y1458" s="24">
        <f>MAX(0,W1458*(1+inputs!$B$33)-MAX(0,inputs!$B$31*(X1458-inputs!$B$30)))</f>
        <v>16245.468484875035</v>
      </c>
      <c r="Z1458" s="19">
        <f>IF(inputs!$B$27="YES",MAX(0,inputs!$B$31*(X1458-inputs!$B$30)),0)</f>
        <v>0</v>
      </c>
      <c r="AA1458" s="3">
        <f t="shared" si="93"/>
        <v>60238.25</v>
      </c>
      <c r="AB1458" s="1">
        <f t="shared" si="94"/>
        <v>0.42</v>
      </c>
      <c r="AC1458" s="8">
        <f t="shared" si="91"/>
        <v>85361.75</v>
      </c>
    </row>
    <row r="1459" spans="1:29" x14ac:dyDescent="0.2">
      <c r="A1459" s="11">
        <f t="shared" si="92"/>
        <v>145700</v>
      </c>
      <c r="B1459" s="15">
        <f>inputs!$C$3-MAX(0,MIN((calculations!A1459-inputs!$B$8)*0.5,inputs!$C$3))+IF(AND(inputs!$B$23="YES",A1459&lt;=inputs!$B$25),inputs!$B$24,0)</f>
        <v>0</v>
      </c>
      <c r="C1459" s="15">
        <f>MAX(0,MIN(A1459-B1459,inputs!$C$4)*inputs!$B$3)</f>
        <v>7540</v>
      </c>
      <c r="D1459" s="16">
        <f>MAX(0,(MIN(A1459,inputs!$C$5)-(inputs!$C$4+B1459))*inputs!$B$4)</f>
        <v>43200</v>
      </c>
      <c r="E1459" s="16">
        <f>MAX(0, (calculations!A1459-inputs!$C$5)*inputs!$B$5)</f>
        <v>0</v>
      </c>
      <c r="F1459" s="19">
        <f>MAX(0,inputs!$B$13*(MIN(calculations!A1459,inputs!$C$14)-inputs!$C$13))+MAX(0,inputs!$B$14*(calculations!A1459-inputs!$C$14))</f>
        <v>6903.85</v>
      </c>
      <c r="G1459" s="22">
        <f>MAX(MIN((calculations!A1459-inputs!$B$21)/10000,100%),0) * inputs!$B$18</f>
        <v>2636.4</v>
      </c>
      <c r="H1459" s="24">
        <f>MIN(inputs!$B$32,A1459)</f>
        <v>20000</v>
      </c>
      <c r="I1459" s="24">
        <f>inputs!$B$29*(1+inputs!$B$33)-MAX(0,inputs!$B$31*(H1459-inputs!$B$30))</f>
        <v>46486.999999999993</v>
      </c>
      <c r="J1459" s="19">
        <f>$H1459+(INT(COLUMN(J$1)/2) - 5) * ($A1459-$H1459)/9</f>
        <v>20000</v>
      </c>
      <c r="K1459" s="24">
        <f>MAX(0,I1459*(1+inputs!$B$33)-MAX(0,inputs!$B$31*(J1459-inputs!$B$30)))</f>
        <v>47184.304999999986</v>
      </c>
      <c r="L1459" s="19">
        <f>$H1459+(INT(COLUMN(L$1)/2) - 5) * ($A1459-$H1459)/9</f>
        <v>33966.666666666664</v>
      </c>
      <c r="M1459" s="24">
        <f>MAX(0,K1459*(1+inputs!$B$33)-MAX(0,inputs!$B$31*(L1459-inputs!$B$30)))</f>
        <v>46651.629574999977</v>
      </c>
      <c r="N1459" s="19">
        <f>$H1459+(INT(COLUMN(N$1)/2) - 5) * ($A1459-$H1459)/9</f>
        <v>47933.333333333328</v>
      </c>
      <c r="O1459" s="24">
        <f>MAX(0,M1459*(1+inputs!$B$33)-MAX(0,inputs!$B$31*(N1459-inputs!$B$30)))</f>
        <v>44853.964018624967</v>
      </c>
      <c r="P1459" s="19">
        <f>$H1459+(INT(COLUMN(P$1)/2) - 5) * ($A1459-$H1459)/9</f>
        <v>61900</v>
      </c>
      <c r="Q1459" s="24">
        <f>MAX(0,O1459*(1+inputs!$B$33)-MAX(0,inputs!$B$31*(P1459-inputs!$B$30)))</f>
        <v>41772.333478904337</v>
      </c>
      <c r="R1459" s="19">
        <f>$H1459+(INT(COLUMN(R$1)/2) - 5) * ($A1459-$H1459)/9</f>
        <v>75866.666666666657</v>
      </c>
      <c r="S1459" s="24">
        <f>MAX(0,Q1459*(1+inputs!$B$33)-MAX(0,inputs!$B$31*(R1459-inputs!$B$30)))</f>
        <v>37387.478481087892</v>
      </c>
      <c r="T1459" s="19">
        <f>$H1459+(INT(COLUMN(T$1)/2) - 5) * ($A1459-$H1459)/9</f>
        <v>89833.333333333328</v>
      </c>
      <c r="U1459" s="24">
        <f>MAX(0,S1459*(1+inputs!$B$33)-MAX(0,inputs!$B$31*(T1459-inputs!$B$30)))</f>
        <v>31679.850658304207</v>
      </c>
      <c r="V1459" s="19">
        <f>$H1459+(INT(COLUMN(V$1)/2) - 5) * ($A1459-$H1459)/9</f>
        <v>103800</v>
      </c>
      <c r="W1459" s="24">
        <f>MAX(0,U1459*(1+inputs!$B$33)-MAX(0,inputs!$B$31*(V1459-inputs!$B$30)))</f>
        <v>24629.60841817877</v>
      </c>
      <c r="X1459" s="19">
        <f>$H1459+(INT(COLUMN(X$1)/2) - 5) * ($A1459-$H1459)/9</f>
        <v>117766.66666666667</v>
      </c>
      <c r="Y1459" s="24">
        <f>MAX(0,W1459*(1+inputs!$B$33)-MAX(0,inputs!$B$31*(X1459-inputs!$B$30)))</f>
        <v>16216.612544451449</v>
      </c>
      <c r="Z1459" s="19">
        <f>IF(inputs!$B$27="YES",MAX(0,inputs!$B$31*(X1459-inputs!$B$30)),0)</f>
        <v>0</v>
      </c>
      <c r="AA1459" s="3">
        <f t="shared" si="93"/>
        <v>60280.25</v>
      </c>
      <c r="AB1459" s="1">
        <f t="shared" si="94"/>
        <v>0.42</v>
      </c>
      <c r="AC1459" s="8">
        <f t="shared" si="91"/>
        <v>85419.75</v>
      </c>
    </row>
    <row r="1460" spans="1:29" x14ac:dyDescent="0.2">
      <c r="A1460" s="11">
        <f t="shared" si="92"/>
        <v>145800</v>
      </c>
      <c r="B1460" s="15">
        <f>inputs!$C$3-MAX(0,MIN((calculations!A1460-inputs!$B$8)*0.5,inputs!$C$3))+IF(AND(inputs!$B$23="YES",A1460&lt;=inputs!$B$25),inputs!$B$24,0)</f>
        <v>0</v>
      </c>
      <c r="C1460" s="15">
        <f>MAX(0,MIN(A1460-B1460,inputs!$C$4)*inputs!$B$3)</f>
        <v>7540</v>
      </c>
      <c r="D1460" s="16">
        <f>MAX(0,(MIN(A1460,inputs!$C$5)-(inputs!$C$4+B1460))*inputs!$B$4)</f>
        <v>43240</v>
      </c>
      <c r="E1460" s="16">
        <f>MAX(0, (calculations!A1460-inputs!$C$5)*inputs!$B$5)</f>
        <v>0</v>
      </c>
      <c r="F1460" s="19">
        <f>MAX(0,inputs!$B$13*(MIN(calculations!A1460,inputs!$C$14)-inputs!$C$13))+MAX(0,inputs!$B$14*(calculations!A1460-inputs!$C$14))</f>
        <v>6905.85</v>
      </c>
      <c r="G1460" s="22">
        <f>MAX(MIN((calculations!A1460-inputs!$B$21)/10000,100%),0) * inputs!$B$18</f>
        <v>2636.4</v>
      </c>
      <c r="H1460" s="24">
        <f>MIN(inputs!$B$32,A1460)</f>
        <v>20000</v>
      </c>
      <c r="I1460" s="24">
        <f>inputs!$B$29*(1+inputs!$B$33)-MAX(0,inputs!$B$31*(H1460-inputs!$B$30))</f>
        <v>46486.999999999993</v>
      </c>
      <c r="J1460" s="19">
        <f>$H1460+(INT(COLUMN(J$1)/2) - 5) * ($A1460-$H1460)/9</f>
        <v>20000</v>
      </c>
      <c r="K1460" s="24">
        <f>MAX(0,I1460*(1+inputs!$B$33)-MAX(0,inputs!$B$31*(J1460-inputs!$B$30)))</f>
        <v>47184.304999999986</v>
      </c>
      <c r="L1460" s="19">
        <f>$H1460+(INT(COLUMN(L$1)/2) - 5) * ($A1460-$H1460)/9</f>
        <v>33977.777777777781</v>
      </c>
      <c r="M1460" s="24">
        <f>MAX(0,K1460*(1+inputs!$B$33)-MAX(0,inputs!$B$31*(L1460-inputs!$B$30)))</f>
        <v>46650.629574999977</v>
      </c>
      <c r="N1460" s="19">
        <f>$H1460+(INT(COLUMN(N$1)/2) - 5) * ($A1460-$H1460)/9</f>
        <v>47955.555555555555</v>
      </c>
      <c r="O1460" s="24">
        <f>MAX(0,M1460*(1+inputs!$B$33)-MAX(0,inputs!$B$31*(N1460-inputs!$B$30)))</f>
        <v>44850.949018624968</v>
      </c>
      <c r="P1460" s="19">
        <f>$H1460+(INT(COLUMN(P$1)/2) - 5) * ($A1460-$H1460)/9</f>
        <v>61933.333333333336</v>
      </c>
      <c r="Q1460" s="24">
        <f>MAX(0,O1460*(1+inputs!$B$33)-MAX(0,inputs!$B$31*(P1460-inputs!$B$30)))</f>
        <v>41766.273253904335</v>
      </c>
      <c r="R1460" s="19">
        <f>$H1460+(INT(COLUMN(R$1)/2) - 5) * ($A1460-$H1460)/9</f>
        <v>75911.111111111109</v>
      </c>
      <c r="S1460" s="24">
        <f>MAX(0,Q1460*(1+inputs!$B$33)-MAX(0,inputs!$B$31*(R1460-inputs!$B$30)))</f>
        <v>37377.327352712891</v>
      </c>
      <c r="T1460" s="19">
        <f>$H1460+(INT(COLUMN(T$1)/2) - 5) * ($A1460-$H1460)/9</f>
        <v>89888.888888888891</v>
      </c>
      <c r="U1460" s="24">
        <f>MAX(0,S1460*(1+inputs!$B$33)-MAX(0,inputs!$B$31*(T1460-inputs!$B$30)))</f>
        <v>31664.547263003584</v>
      </c>
      <c r="V1460" s="19">
        <f>$H1460+(INT(COLUMN(V$1)/2) - 5) * ($A1460-$H1460)/9</f>
        <v>103866.66666666667</v>
      </c>
      <c r="W1460" s="24">
        <f>MAX(0,U1460*(1+inputs!$B$33)-MAX(0,inputs!$B$31*(V1460-inputs!$B$30)))</f>
        <v>24608.075471948636</v>
      </c>
      <c r="X1460" s="19">
        <f>$H1460+(INT(COLUMN(X$1)/2) - 5) * ($A1460-$H1460)/9</f>
        <v>117844.44444444444</v>
      </c>
      <c r="Y1460" s="24">
        <f>MAX(0,W1460*(1+inputs!$B$33)-MAX(0,inputs!$B$31*(X1460-inputs!$B$30)))</f>
        <v>16187.756604027865</v>
      </c>
      <c r="Z1460" s="19">
        <f>IF(inputs!$B$27="YES",MAX(0,inputs!$B$31*(X1460-inputs!$B$30)),0)</f>
        <v>0</v>
      </c>
      <c r="AA1460" s="3">
        <f t="shared" si="93"/>
        <v>60322.25</v>
      </c>
      <c r="AB1460" s="1">
        <f t="shared" si="94"/>
        <v>0.42</v>
      </c>
      <c r="AC1460" s="8">
        <f t="shared" si="91"/>
        <v>85477.75</v>
      </c>
    </row>
    <row r="1461" spans="1:29" x14ac:dyDescent="0.2">
      <c r="A1461" s="11">
        <f t="shared" si="92"/>
        <v>145900</v>
      </c>
      <c r="B1461" s="15">
        <f>inputs!$C$3-MAX(0,MIN((calculations!A1461-inputs!$B$8)*0.5,inputs!$C$3))+IF(AND(inputs!$B$23="YES",A1461&lt;=inputs!$B$25),inputs!$B$24,0)</f>
        <v>0</v>
      </c>
      <c r="C1461" s="15">
        <f>MAX(0,MIN(A1461-B1461,inputs!$C$4)*inputs!$B$3)</f>
        <v>7540</v>
      </c>
      <c r="D1461" s="16">
        <f>MAX(0,(MIN(A1461,inputs!$C$5)-(inputs!$C$4+B1461))*inputs!$B$4)</f>
        <v>43280</v>
      </c>
      <c r="E1461" s="16">
        <f>MAX(0, (calculations!A1461-inputs!$C$5)*inputs!$B$5)</f>
        <v>0</v>
      </c>
      <c r="F1461" s="19">
        <f>MAX(0,inputs!$B$13*(MIN(calculations!A1461,inputs!$C$14)-inputs!$C$13))+MAX(0,inputs!$B$14*(calculations!A1461-inputs!$C$14))</f>
        <v>6907.85</v>
      </c>
      <c r="G1461" s="22">
        <f>MAX(MIN((calculations!A1461-inputs!$B$21)/10000,100%),0) * inputs!$B$18</f>
        <v>2636.4</v>
      </c>
      <c r="H1461" s="24">
        <f>MIN(inputs!$B$32,A1461)</f>
        <v>20000</v>
      </c>
      <c r="I1461" s="24">
        <f>inputs!$B$29*(1+inputs!$B$33)-MAX(0,inputs!$B$31*(H1461-inputs!$B$30))</f>
        <v>46486.999999999993</v>
      </c>
      <c r="J1461" s="19">
        <f>$H1461+(INT(COLUMN(J$1)/2) - 5) * ($A1461-$H1461)/9</f>
        <v>20000</v>
      </c>
      <c r="K1461" s="24">
        <f>MAX(0,I1461*(1+inputs!$B$33)-MAX(0,inputs!$B$31*(J1461-inputs!$B$30)))</f>
        <v>47184.304999999986</v>
      </c>
      <c r="L1461" s="19">
        <f>$H1461+(INT(COLUMN(L$1)/2) - 5) * ($A1461-$H1461)/9</f>
        <v>33988.888888888891</v>
      </c>
      <c r="M1461" s="24">
        <f>MAX(0,K1461*(1+inputs!$B$33)-MAX(0,inputs!$B$31*(L1461-inputs!$B$30)))</f>
        <v>46649.629574999977</v>
      </c>
      <c r="N1461" s="19">
        <f>$H1461+(INT(COLUMN(N$1)/2) - 5) * ($A1461-$H1461)/9</f>
        <v>47977.777777777781</v>
      </c>
      <c r="O1461" s="24">
        <f>MAX(0,M1461*(1+inputs!$B$33)-MAX(0,inputs!$B$31*(N1461-inputs!$B$30)))</f>
        <v>44847.934018624968</v>
      </c>
      <c r="P1461" s="19">
        <f>$H1461+(INT(COLUMN(P$1)/2) - 5) * ($A1461-$H1461)/9</f>
        <v>61966.666666666664</v>
      </c>
      <c r="Q1461" s="24">
        <f>MAX(0,O1461*(1+inputs!$B$33)-MAX(0,inputs!$B$31*(P1461-inputs!$B$30)))</f>
        <v>41760.213028904334</v>
      </c>
      <c r="R1461" s="19">
        <f>$H1461+(INT(COLUMN(R$1)/2) - 5) * ($A1461-$H1461)/9</f>
        <v>75955.555555555562</v>
      </c>
      <c r="S1461" s="24">
        <f>MAX(0,Q1461*(1+inputs!$B$33)-MAX(0,inputs!$B$31*(R1461-inputs!$B$30)))</f>
        <v>37367.176224337891</v>
      </c>
      <c r="T1461" s="19">
        <f>$H1461+(INT(COLUMN(T$1)/2) - 5) * ($A1461-$H1461)/9</f>
        <v>89944.444444444438</v>
      </c>
      <c r="U1461" s="24">
        <f>MAX(0,S1461*(1+inputs!$B$33)-MAX(0,inputs!$B$31*(T1461-inputs!$B$30)))</f>
        <v>31649.243867702953</v>
      </c>
      <c r="V1461" s="19">
        <f>$H1461+(INT(COLUMN(V$1)/2) - 5) * ($A1461-$H1461)/9</f>
        <v>103933.33333333333</v>
      </c>
      <c r="W1461" s="24">
        <f>MAX(0,U1461*(1+inputs!$B$33)-MAX(0,inputs!$B$31*(V1461-inputs!$B$30)))</f>
        <v>24586.542525718494</v>
      </c>
      <c r="X1461" s="19">
        <f>$H1461+(INT(COLUMN(X$1)/2) - 5) * ($A1461-$H1461)/9</f>
        <v>117922.22222222222</v>
      </c>
      <c r="Y1461" s="24">
        <f>MAX(0,W1461*(1+inputs!$B$33)-MAX(0,inputs!$B$31*(X1461-inputs!$B$30)))</f>
        <v>16158.900663604272</v>
      </c>
      <c r="Z1461" s="19">
        <f>IF(inputs!$B$27="YES",MAX(0,inputs!$B$31*(X1461-inputs!$B$30)),0)</f>
        <v>0</v>
      </c>
      <c r="AA1461" s="3">
        <f t="shared" si="93"/>
        <v>60364.25</v>
      </c>
      <c r="AB1461" s="1">
        <f t="shared" si="94"/>
        <v>0.42</v>
      </c>
      <c r="AC1461" s="8">
        <f t="shared" si="91"/>
        <v>85535.75</v>
      </c>
    </row>
    <row r="1462" spans="1:29" x14ac:dyDescent="0.2">
      <c r="A1462" s="11">
        <f t="shared" si="92"/>
        <v>146000</v>
      </c>
      <c r="B1462" s="15">
        <f>inputs!$C$3-MAX(0,MIN((calculations!A1462-inputs!$B$8)*0.5,inputs!$C$3))+IF(AND(inputs!$B$23="YES",A1462&lt;=inputs!$B$25),inputs!$B$24,0)</f>
        <v>0</v>
      </c>
      <c r="C1462" s="15">
        <f>MAX(0,MIN(A1462-B1462,inputs!$C$4)*inputs!$B$3)</f>
        <v>7540</v>
      </c>
      <c r="D1462" s="16">
        <f>MAX(0,(MIN(A1462,inputs!$C$5)-(inputs!$C$4+B1462))*inputs!$B$4)</f>
        <v>43320</v>
      </c>
      <c r="E1462" s="16">
        <f>MAX(0, (calculations!A1462-inputs!$C$5)*inputs!$B$5)</f>
        <v>0</v>
      </c>
      <c r="F1462" s="19">
        <f>MAX(0,inputs!$B$13*(MIN(calculations!A1462,inputs!$C$14)-inputs!$C$13))+MAX(0,inputs!$B$14*(calculations!A1462-inputs!$C$14))</f>
        <v>6909.85</v>
      </c>
      <c r="G1462" s="22">
        <f>MAX(MIN((calculations!A1462-inputs!$B$21)/10000,100%),0) * inputs!$B$18</f>
        <v>2636.4</v>
      </c>
      <c r="H1462" s="24">
        <f>MIN(inputs!$B$32,A1462)</f>
        <v>20000</v>
      </c>
      <c r="I1462" s="24">
        <f>inputs!$B$29*(1+inputs!$B$33)-MAX(0,inputs!$B$31*(H1462-inputs!$B$30))</f>
        <v>46486.999999999993</v>
      </c>
      <c r="J1462" s="19">
        <f>$H1462+(INT(COLUMN(J$1)/2) - 5) * ($A1462-$H1462)/9</f>
        <v>20000</v>
      </c>
      <c r="K1462" s="24">
        <f>MAX(0,I1462*(1+inputs!$B$33)-MAX(0,inputs!$B$31*(J1462-inputs!$B$30)))</f>
        <v>47184.304999999986</v>
      </c>
      <c r="L1462" s="19">
        <f>$H1462+(INT(COLUMN(L$1)/2) - 5) * ($A1462-$H1462)/9</f>
        <v>34000</v>
      </c>
      <c r="M1462" s="24">
        <f>MAX(0,K1462*(1+inputs!$B$33)-MAX(0,inputs!$B$31*(L1462-inputs!$B$30)))</f>
        <v>46648.629574999977</v>
      </c>
      <c r="N1462" s="19">
        <f>$H1462+(INT(COLUMN(N$1)/2) - 5) * ($A1462-$H1462)/9</f>
        <v>48000</v>
      </c>
      <c r="O1462" s="24">
        <f>MAX(0,M1462*(1+inputs!$B$33)-MAX(0,inputs!$B$31*(N1462-inputs!$B$30)))</f>
        <v>44844.919018624969</v>
      </c>
      <c r="P1462" s="19">
        <f>$H1462+(INT(COLUMN(P$1)/2) - 5) * ($A1462-$H1462)/9</f>
        <v>62000</v>
      </c>
      <c r="Q1462" s="24">
        <f>MAX(0,O1462*(1+inputs!$B$33)-MAX(0,inputs!$B$31*(P1462-inputs!$B$30)))</f>
        <v>41754.152803904333</v>
      </c>
      <c r="R1462" s="19">
        <f>$H1462+(INT(COLUMN(R$1)/2) - 5) * ($A1462-$H1462)/9</f>
        <v>76000</v>
      </c>
      <c r="S1462" s="24">
        <f>MAX(0,Q1462*(1+inputs!$B$33)-MAX(0,inputs!$B$31*(R1462-inputs!$B$30)))</f>
        <v>37357.02509596289</v>
      </c>
      <c r="T1462" s="19">
        <f>$H1462+(INT(COLUMN(T$1)/2) - 5) * ($A1462-$H1462)/9</f>
        <v>90000</v>
      </c>
      <c r="U1462" s="24">
        <f>MAX(0,S1462*(1+inputs!$B$33)-MAX(0,inputs!$B$31*(T1462-inputs!$B$30)))</f>
        <v>31633.94047240233</v>
      </c>
      <c r="V1462" s="19">
        <f>$H1462+(INT(COLUMN(V$1)/2) - 5) * ($A1462-$H1462)/9</f>
        <v>104000</v>
      </c>
      <c r="W1462" s="24">
        <f>MAX(0,U1462*(1+inputs!$B$33)-MAX(0,inputs!$B$31*(V1462-inputs!$B$30)))</f>
        <v>24565.009579488364</v>
      </c>
      <c r="X1462" s="19">
        <f>$H1462+(INT(COLUMN(X$1)/2) - 5) * ($A1462-$H1462)/9</f>
        <v>118000</v>
      </c>
      <c r="Y1462" s="24">
        <f>MAX(0,W1462*(1+inputs!$B$33)-MAX(0,inputs!$B$31*(X1462-inputs!$B$30)))</f>
        <v>16130.044723180685</v>
      </c>
      <c r="Z1462" s="19">
        <f>IF(inputs!$B$27="YES",MAX(0,inputs!$B$31*(X1462-inputs!$B$30)),0)</f>
        <v>0</v>
      </c>
      <c r="AA1462" s="3">
        <f t="shared" si="93"/>
        <v>60406.25</v>
      </c>
      <c r="AB1462" s="1">
        <f t="shared" si="94"/>
        <v>0.42</v>
      </c>
      <c r="AC1462" s="8">
        <f t="shared" si="91"/>
        <v>85593.75</v>
      </c>
    </row>
    <row r="1463" spans="1:29" x14ac:dyDescent="0.2">
      <c r="A1463" s="11">
        <f t="shared" si="92"/>
        <v>146100</v>
      </c>
      <c r="B1463" s="15">
        <f>inputs!$C$3-MAX(0,MIN((calculations!A1463-inputs!$B$8)*0.5,inputs!$C$3))+IF(AND(inputs!$B$23="YES",A1463&lt;=inputs!$B$25),inputs!$B$24,0)</f>
        <v>0</v>
      </c>
      <c r="C1463" s="15">
        <f>MAX(0,MIN(A1463-B1463,inputs!$C$4)*inputs!$B$3)</f>
        <v>7540</v>
      </c>
      <c r="D1463" s="16">
        <f>MAX(0,(MIN(A1463,inputs!$C$5)-(inputs!$C$4+B1463))*inputs!$B$4)</f>
        <v>43360</v>
      </c>
      <c r="E1463" s="16">
        <f>MAX(0, (calculations!A1463-inputs!$C$5)*inputs!$B$5)</f>
        <v>0</v>
      </c>
      <c r="F1463" s="19">
        <f>MAX(0,inputs!$B$13*(MIN(calculations!A1463,inputs!$C$14)-inputs!$C$13))+MAX(0,inputs!$B$14*(calculations!A1463-inputs!$C$14))</f>
        <v>6911.85</v>
      </c>
      <c r="G1463" s="22">
        <f>MAX(MIN((calculations!A1463-inputs!$B$21)/10000,100%),0) * inputs!$B$18</f>
        <v>2636.4</v>
      </c>
      <c r="H1463" s="24">
        <f>MIN(inputs!$B$32,A1463)</f>
        <v>20000</v>
      </c>
      <c r="I1463" s="24">
        <f>inputs!$B$29*(1+inputs!$B$33)-MAX(0,inputs!$B$31*(H1463-inputs!$B$30))</f>
        <v>46486.999999999993</v>
      </c>
      <c r="J1463" s="19">
        <f>$H1463+(INT(COLUMN(J$1)/2) - 5) * ($A1463-$H1463)/9</f>
        <v>20000</v>
      </c>
      <c r="K1463" s="24">
        <f>MAX(0,I1463*(1+inputs!$B$33)-MAX(0,inputs!$B$31*(J1463-inputs!$B$30)))</f>
        <v>47184.304999999986</v>
      </c>
      <c r="L1463" s="19">
        <f>$H1463+(INT(COLUMN(L$1)/2) - 5) * ($A1463-$H1463)/9</f>
        <v>34011.111111111109</v>
      </c>
      <c r="M1463" s="24">
        <f>MAX(0,K1463*(1+inputs!$B$33)-MAX(0,inputs!$B$31*(L1463-inputs!$B$30)))</f>
        <v>46647.629574999977</v>
      </c>
      <c r="N1463" s="19">
        <f>$H1463+(INT(COLUMN(N$1)/2) - 5) * ($A1463-$H1463)/9</f>
        <v>48022.222222222219</v>
      </c>
      <c r="O1463" s="24">
        <f>MAX(0,M1463*(1+inputs!$B$33)-MAX(0,inputs!$B$31*(N1463-inputs!$B$30)))</f>
        <v>44841.904018624969</v>
      </c>
      <c r="P1463" s="19">
        <f>$H1463+(INT(COLUMN(P$1)/2) - 5) * ($A1463-$H1463)/9</f>
        <v>62033.333333333336</v>
      </c>
      <c r="Q1463" s="24">
        <f>MAX(0,O1463*(1+inputs!$B$33)-MAX(0,inputs!$B$31*(P1463-inputs!$B$30)))</f>
        <v>41748.092578904339</v>
      </c>
      <c r="R1463" s="19">
        <f>$H1463+(INT(COLUMN(R$1)/2) - 5) * ($A1463-$H1463)/9</f>
        <v>76044.444444444438</v>
      </c>
      <c r="S1463" s="24">
        <f>MAX(0,Q1463*(1+inputs!$B$33)-MAX(0,inputs!$B$31*(R1463-inputs!$B$30)))</f>
        <v>37346.873967587897</v>
      </c>
      <c r="T1463" s="19">
        <f>$H1463+(INT(COLUMN(T$1)/2) - 5) * ($A1463-$H1463)/9</f>
        <v>90055.555555555562</v>
      </c>
      <c r="U1463" s="24">
        <f>MAX(0,S1463*(1+inputs!$B$33)-MAX(0,inputs!$B$31*(T1463-inputs!$B$30)))</f>
        <v>31618.63707710171</v>
      </c>
      <c r="V1463" s="19">
        <f>$H1463+(INT(COLUMN(V$1)/2) - 5) * ($A1463-$H1463)/9</f>
        <v>104066.66666666667</v>
      </c>
      <c r="W1463" s="24">
        <f>MAX(0,U1463*(1+inputs!$B$33)-MAX(0,inputs!$B$31*(V1463-inputs!$B$30)))</f>
        <v>24543.476633258229</v>
      </c>
      <c r="X1463" s="19">
        <f>$H1463+(INT(COLUMN(X$1)/2) - 5) * ($A1463-$H1463)/9</f>
        <v>118077.77777777778</v>
      </c>
      <c r="Y1463" s="24">
        <f>MAX(0,W1463*(1+inputs!$B$33)-MAX(0,inputs!$B$31*(X1463-inputs!$B$30)))</f>
        <v>16101.188782757099</v>
      </c>
      <c r="Z1463" s="19">
        <f>IF(inputs!$B$27="YES",MAX(0,inputs!$B$31*(X1463-inputs!$B$30)),0)</f>
        <v>0</v>
      </c>
      <c r="AA1463" s="3">
        <f t="shared" si="93"/>
        <v>60448.25</v>
      </c>
      <c r="AB1463" s="1">
        <f t="shared" si="94"/>
        <v>0.42</v>
      </c>
      <c r="AC1463" s="8">
        <f t="shared" si="91"/>
        <v>85651.75</v>
      </c>
    </row>
    <row r="1464" spans="1:29" x14ac:dyDescent="0.2">
      <c r="A1464" s="11">
        <f t="shared" si="92"/>
        <v>146200</v>
      </c>
      <c r="B1464" s="15">
        <f>inputs!$C$3-MAX(0,MIN((calculations!A1464-inputs!$B$8)*0.5,inputs!$C$3))+IF(AND(inputs!$B$23="YES",A1464&lt;=inputs!$B$25),inputs!$B$24,0)</f>
        <v>0</v>
      </c>
      <c r="C1464" s="15">
        <f>MAX(0,MIN(A1464-B1464,inputs!$C$4)*inputs!$B$3)</f>
        <v>7540</v>
      </c>
      <c r="D1464" s="16">
        <f>MAX(0,(MIN(A1464,inputs!$C$5)-(inputs!$C$4+B1464))*inputs!$B$4)</f>
        <v>43400</v>
      </c>
      <c r="E1464" s="16">
        <f>MAX(0, (calculations!A1464-inputs!$C$5)*inputs!$B$5)</f>
        <v>0</v>
      </c>
      <c r="F1464" s="19">
        <f>MAX(0,inputs!$B$13*(MIN(calculations!A1464,inputs!$C$14)-inputs!$C$13))+MAX(0,inputs!$B$14*(calculations!A1464-inputs!$C$14))</f>
        <v>6913.85</v>
      </c>
      <c r="G1464" s="22">
        <f>MAX(MIN((calculations!A1464-inputs!$B$21)/10000,100%),0) * inputs!$B$18</f>
        <v>2636.4</v>
      </c>
      <c r="H1464" s="24">
        <f>MIN(inputs!$B$32,A1464)</f>
        <v>20000</v>
      </c>
      <c r="I1464" s="24">
        <f>inputs!$B$29*(1+inputs!$B$33)-MAX(0,inputs!$B$31*(H1464-inputs!$B$30))</f>
        <v>46486.999999999993</v>
      </c>
      <c r="J1464" s="19">
        <f>$H1464+(INT(COLUMN(J$1)/2) - 5) * ($A1464-$H1464)/9</f>
        <v>20000</v>
      </c>
      <c r="K1464" s="24">
        <f>MAX(0,I1464*(1+inputs!$B$33)-MAX(0,inputs!$B$31*(J1464-inputs!$B$30)))</f>
        <v>47184.304999999986</v>
      </c>
      <c r="L1464" s="19">
        <f>$H1464+(INT(COLUMN(L$1)/2) - 5) * ($A1464-$H1464)/9</f>
        <v>34022.222222222219</v>
      </c>
      <c r="M1464" s="24">
        <f>MAX(0,K1464*(1+inputs!$B$33)-MAX(0,inputs!$B$31*(L1464-inputs!$B$30)))</f>
        <v>46646.629574999977</v>
      </c>
      <c r="N1464" s="19">
        <f>$H1464+(INT(COLUMN(N$1)/2) - 5) * ($A1464-$H1464)/9</f>
        <v>48044.444444444445</v>
      </c>
      <c r="O1464" s="24">
        <f>MAX(0,M1464*(1+inputs!$B$33)-MAX(0,inputs!$B$31*(N1464-inputs!$B$30)))</f>
        <v>44838.88901862497</v>
      </c>
      <c r="P1464" s="19">
        <f>$H1464+(INT(COLUMN(P$1)/2) - 5) * ($A1464-$H1464)/9</f>
        <v>62066.666666666664</v>
      </c>
      <c r="Q1464" s="24">
        <f>MAX(0,O1464*(1+inputs!$B$33)-MAX(0,inputs!$B$31*(P1464-inputs!$B$30)))</f>
        <v>41742.032353904338</v>
      </c>
      <c r="R1464" s="19">
        <f>$H1464+(INT(COLUMN(R$1)/2) - 5) * ($A1464-$H1464)/9</f>
        <v>76088.888888888891</v>
      </c>
      <c r="S1464" s="24">
        <f>MAX(0,Q1464*(1+inputs!$B$33)-MAX(0,inputs!$B$31*(R1464-inputs!$B$30)))</f>
        <v>37336.722839212896</v>
      </c>
      <c r="T1464" s="19">
        <f>$H1464+(INT(COLUMN(T$1)/2) - 5) * ($A1464-$H1464)/9</f>
        <v>90111.111111111109</v>
      </c>
      <c r="U1464" s="24">
        <f>MAX(0,S1464*(1+inputs!$B$33)-MAX(0,inputs!$B$31*(T1464-inputs!$B$30)))</f>
        <v>31603.33368180109</v>
      </c>
      <c r="V1464" s="19">
        <f>$H1464+(INT(COLUMN(V$1)/2) - 5) * ($A1464-$H1464)/9</f>
        <v>104133.33333333333</v>
      </c>
      <c r="W1464" s="24">
        <f>MAX(0,U1464*(1+inputs!$B$33)-MAX(0,inputs!$B$31*(V1464-inputs!$B$30)))</f>
        <v>24521.943687028106</v>
      </c>
      <c r="X1464" s="19">
        <f>$H1464+(INT(COLUMN(X$1)/2) - 5) * ($A1464-$H1464)/9</f>
        <v>118155.55555555556</v>
      </c>
      <c r="Y1464" s="24">
        <f>MAX(0,W1464*(1+inputs!$B$33)-MAX(0,inputs!$B$31*(X1464-inputs!$B$30)))</f>
        <v>16072.332842333524</v>
      </c>
      <c r="Z1464" s="19">
        <f>IF(inputs!$B$27="YES",MAX(0,inputs!$B$31*(X1464-inputs!$B$30)),0)</f>
        <v>0</v>
      </c>
      <c r="AA1464" s="3">
        <f t="shared" si="93"/>
        <v>60490.25</v>
      </c>
      <c r="AB1464" s="1">
        <f t="shared" si="94"/>
        <v>0.42</v>
      </c>
      <c r="AC1464" s="8">
        <f t="shared" si="91"/>
        <v>85709.75</v>
      </c>
    </row>
    <row r="1465" spans="1:29" x14ac:dyDescent="0.2">
      <c r="A1465" s="11">
        <f t="shared" si="92"/>
        <v>146300</v>
      </c>
      <c r="B1465" s="15">
        <f>inputs!$C$3-MAX(0,MIN((calculations!A1465-inputs!$B$8)*0.5,inputs!$C$3))+IF(AND(inputs!$B$23="YES",A1465&lt;=inputs!$B$25),inputs!$B$24,0)</f>
        <v>0</v>
      </c>
      <c r="C1465" s="15">
        <f>MAX(0,MIN(A1465-B1465,inputs!$C$4)*inputs!$B$3)</f>
        <v>7540</v>
      </c>
      <c r="D1465" s="16">
        <f>MAX(0,(MIN(A1465,inputs!$C$5)-(inputs!$C$4+B1465))*inputs!$B$4)</f>
        <v>43440</v>
      </c>
      <c r="E1465" s="16">
        <f>MAX(0, (calculations!A1465-inputs!$C$5)*inputs!$B$5)</f>
        <v>0</v>
      </c>
      <c r="F1465" s="19">
        <f>MAX(0,inputs!$B$13*(MIN(calculations!A1465,inputs!$C$14)-inputs!$C$13))+MAX(0,inputs!$B$14*(calculations!A1465-inputs!$C$14))</f>
        <v>6915.85</v>
      </c>
      <c r="G1465" s="22">
        <f>MAX(MIN((calculations!A1465-inputs!$B$21)/10000,100%),0) * inputs!$B$18</f>
        <v>2636.4</v>
      </c>
      <c r="H1465" s="24">
        <f>MIN(inputs!$B$32,A1465)</f>
        <v>20000</v>
      </c>
      <c r="I1465" s="24">
        <f>inputs!$B$29*(1+inputs!$B$33)-MAX(0,inputs!$B$31*(H1465-inputs!$B$30))</f>
        <v>46486.999999999993</v>
      </c>
      <c r="J1465" s="19">
        <f>$H1465+(INT(COLUMN(J$1)/2) - 5) * ($A1465-$H1465)/9</f>
        <v>20000</v>
      </c>
      <c r="K1465" s="24">
        <f>MAX(0,I1465*(1+inputs!$B$33)-MAX(0,inputs!$B$31*(J1465-inputs!$B$30)))</f>
        <v>47184.304999999986</v>
      </c>
      <c r="L1465" s="19">
        <f>$H1465+(INT(COLUMN(L$1)/2) - 5) * ($A1465-$H1465)/9</f>
        <v>34033.333333333336</v>
      </c>
      <c r="M1465" s="24">
        <f>MAX(0,K1465*(1+inputs!$B$33)-MAX(0,inputs!$B$31*(L1465-inputs!$B$30)))</f>
        <v>46645.629574999977</v>
      </c>
      <c r="N1465" s="19">
        <f>$H1465+(INT(COLUMN(N$1)/2) - 5) * ($A1465-$H1465)/9</f>
        <v>48066.666666666672</v>
      </c>
      <c r="O1465" s="24">
        <f>MAX(0,M1465*(1+inputs!$B$33)-MAX(0,inputs!$B$31*(N1465-inputs!$B$30)))</f>
        <v>44835.874018624971</v>
      </c>
      <c r="P1465" s="19">
        <f>$H1465+(INT(COLUMN(P$1)/2) - 5) * ($A1465-$H1465)/9</f>
        <v>62100</v>
      </c>
      <c r="Q1465" s="24">
        <f>MAX(0,O1465*(1+inputs!$B$33)-MAX(0,inputs!$B$31*(P1465-inputs!$B$30)))</f>
        <v>41735.972128904337</v>
      </c>
      <c r="R1465" s="19">
        <f>$H1465+(INT(COLUMN(R$1)/2) - 5) * ($A1465-$H1465)/9</f>
        <v>76133.333333333343</v>
      </c>
      <c r="S1465" s="24">
        <f>MAX(0,Q1465*(1+inputs!$B$33)-MAX(0,inputs!$B$31*(R1465-inputs!$B$30)))</f>
        <v>37326.571710837896</v>
      </c>
      <c r="T1465" s="19">
        <f>$H1465+(INT(COLUMN(T$1)/2) - 5) * ($A1465-$H1465)/9</f>
        <v>90166.666666666672</v>
      </c>
      <c r="U1465" s="24">
        <f>MAX(0,S1465*(1+inputs!$B$33)-MAX(0,inputs!$B$31*(T1465-inputs!$B$30)))</f>
        <v>31588.030286500456</v>
      </c>
      <c r="V1465" s="19">
        <f>$H1465+(INT(COLUMN(V$1)/2) - 5) * ($A1465-$H1465)/9</f>
        <v>104200</v>
      </c>
      <c r="W1465" s="24">
        <f>MAX(0,U1465*(1+inputs!$B$33)-MAX(0,inputs!$B$31*(V1465-inputs!$B$30)))</f>
        <v>24500.410740797961</v>
      </c>
      <c r="X1465" s="19">
        <f>$H1465+(INT(COLUMN(X$1)/2) - 5) * ($A1465-$H1465)/9</f>
        <v>118233.33333333333</v>
      </c>
      <c r="Y1465" s="24">
        <f>MAX(0,W1465*(1+inputs!$B$33)-MAX(0,inputs!$B$31*(X1465-inputs!$B$30)))</f>
        <v>16043.476901909929</v>
      </c>
      <c r="Z1465" s="19">
        <f>IF(inputs!$B$27="YES",MAX(0,inputs!$B$31*(X1465-inputs!$B$30)),0)</f>
        <v>0</v>
      </c>
      <c r="AA1465" s="3">
        <f t="shared" si="93"/>
        <v>60532.25</v>
      </c>
      <c r="AB1465" s="1">
        <f t="shared" si="94"/>
        <v>0.42</v>
      </c>
      <c r="AC1465" s="8">
        <f t="shared" si="91"/>
        <v>85767.75</v>
      </c>
    </row>
    <row r="1466" spans="1:29" x14ac:dyDescent="0.2">
      <c r="A1466" s="11">
        <f t="shared" si="92"/>
        <v>146400</v>
      </c>
      <c r="B1466" s="15">
        <f>inputs!$C$3-MAX(0,MIN((calculations!A1466-inputs!$B$8)*0.5,inputs!$C$3))+IF(AND(inputs!$B$23="YES",A1466&lt;=inputs!$B$25),inputs!$B$24,0)</f>
        <v>0</v>
      </c>
      <c r="C1466" s="15">
        <f>MAX(0,MIN(A1466-B1466,inputs!$C$4)*inputs!$B$3)</f>
        <v>7540</v>
      </c>
      <c r="D1466" s="16">
        <f>MAX(0,(MIN(A1466,inputs!$C$5)-(inputs!$C$4+B1466))*inputs!$B$4)</f>
        <v>43480</v>
      </c>
      <c r="E1466" s="16">
        <f>MAX(0, (calculations!A1466-inputs!$C$5)*inputs!$B$5)</f>
        <v>0</v>
      </c>
      <c r="F1466" s="19">
        <f>MAX(0,inputs!$B$13*(MIN(calculations!A1466,inputs!$C$14)-inputs!$C$13))+MAX(0,inputs!$B$14*(calculations!A1466-inputs!$C$14))</f>
        <v>6917.85</v>
      </c>
      <c r="G1466" s="22">
        <f>MAX(MIN((calculations!A1466-inputs!$B$21)/10000,100%),0) * inputs!$B$18</f>
        <v>2636.4</v>
      </c>
      <c r="H1466" s="24">
        <f>MIN(inputs!$B$32,A1466)</f>
        <v>20000</v>
      </c>
      <c r="I1466" s="24">
        <f>inputs!$B$29*(1+inputs!$B$33)-MAX(0,inputs!$B$31*(H1466-inputs!$B$30))</f>
        <v>46486.999999999993</v>
      </c>
      <c r="J1466" s="19">
        <f>$H1466+(INT(COLUMN(J$1)/2) - 5) * ($A1466-$H1466)/9</f>
        <v>20000</v>
      </c>
      <c r="K1466" s="24">
        <f>MAX(0,I1466*(1+inputs!$B$33)-MAX(0,inputs!$B$31*(J1466-inputs!$B$30)))</f>
        <v>47184.304999999986</v>
      </c>
      <c r="L1466" s="19">
        <f>$H1466+(INT(COLUMN(L$1)/2) - 5) * ($A1466-$H1466)/9</f>
        <v>34044.444444444445</v>
      </c>
      <c r="M1466" s="24">
        <f>MAX(0,K1466*(1+inputs!$B$33)-MAX(0,inputs!$B$31*(L1466-inputs!$B$30)))</f>
        <v>46644.629574999977</v>
      </c>
      <c r="N1466" s="19">
        <f>$H1466+(INT(COLUMN(N$1)/2) - 5) * ($A1466-$H1466)/9</f>
        <v>48088.888888888891</v>
      </c>
      <c r="O1466" s="24">
        <f>MAX(0,M1466*(1+inputs!$B$33)-MAX(0,inputs!$B$31*(N1466-inputs!$B$30)))</f>
        <v>44832.859018624971</v>
      </c>
      <c r="P1466" s="19">
        <f>$H1466+(INT(COLUMN(P$1)/2) - 5) * ($A1466-$H1466)/9</f>
        <v>62133.333333333336</v>
      </c>
      <c r="Q1466" s="24">
        <f>MAX(0,O1466*(1+inputs!$B$33)-MAX(0,inputs!$B$31*(P1466-inputs!$B$30)))</f>
        <v>41729.911903904336</v>
      </c>
      <c r="R1466" s="19">
        <f>$H1466+(INT(COLUMN(R$1)/2) - 5) * ($A1466-$H1466)/9</f>
        <v>76177.777777777781</v>
      </c>
      <c r="S1466" s="24">
        <f>MAX(0,Q1466*(1+inputs!$B$33)-MAX(0,inputs!$B$31*(R1466-inputs!$B$30)))</f>
        <v>37316.420582462895</v>
      </c>
      <c r="T1466" s="19">
        <f>$H1466+(INT(COLUMN(T$1)/2) - 5) * ($A1466-$H1466)/9</f>
        <v>90222.222222222219</v>
      </c>
      <c r="U1466" s="24">
        <f>MAX(0,S1466*(1+inputs!$B$33)-MAX(0,inputs!$B$31*(T1466-inputs!$B$30)))</f>
        <v>31572.726891199836</v>
      </c>
      <c r="V1466" s="19">
        <f>$H1466+(INT(COLUMN(V$1)/2) - 5) * ($A1466-$H1466)/9</f>
        <v>104266.66666666667</v>
      </c>
      <c r="W1466" s="24">
        <f>MAX(0,U1466*(1+inputs!$B$33)-MAX(0,inputs!$B$31*(V1466-inputs!$B$30)))</f>
        <v>24478.87779456783</v>
      </c>
      <c r="X1466" s="19">
        <f>$H1466+(INT(COLUMN(X$1)/2) - 5) * ($A1466-$H1466)/9</f>
        <v>118311.11111111111</v>
      </c>
      <c r="Y1466" s="24">
        <f>MAX(0,W1466*(1+inputs!$B$33)-MAX(0,inputs!$B$31*(X1466-inputs!$B$30)))</f>
        <v>16014.620961486347</v>
      </c>
      <c r="Z1466" s="19">
        <f>IF(inputs!$B$27="YES",MAX(0,inputs!$B$31*(X1466-inputs!$B$30)),0)</f>
        <v>0</v>
      </c>
      <c r="AA1466" s="3">
        <f t="shared" si="93"/>
        <v>60574.25</v>
      </c>
      <c r="AB1466" s="1">
        <f t="shared" si="94"/>
        <v>0.42</v>
      </c>
      <c r="AC1466" s="8">
        <f t="shared" si="91"/>
        <v>85825.75</v>
      </c>
    </row>
    <row r="1467" spans="1:29" x14ac:dyDescent="0.2">
      <c r="A1467" s="11">
        <f t="shared" si="92"/>
        <v>146500</v>
      </c>
      <c r="B1467" s="15">
        <f>inputs!$C$3-MAX(0,MIN((calculations!A1467-inputs!$B$8)*0.5,inputs!$C$3))+IF(AND(inputs!$B$23="YES",A1467&lt;=inputs!$B$25),inputs!$B$24,0)</f>
        <v>0</v>
      </c>
      <c r="C1467" s="15">
        <f>MAX(0,MIN(A1467-B1467,inputs!$C$4)*inputs!$B$3)</f>
        <v>7540</v>
      </c>
      <c r="D1467" s="16">
        <f>MAX(0,(MIN(A1467,inputs!$C$5)-(inputs!$C$4+B1467))*inputs!$B$4)</f>
        <v>43520</v>
      </c>
      <c r="E1467" s="16">
        <f>MAX(0, (calculations!A1467-inputs!$C$5)*inputs!$B$5)</f>
        <v>0</v>
      </c>
      <c r="F1467" s="19">
        <f>MAX(0,inputs!$B$13*(MIN(calculations!A1467,inputs!$C$14)-inputs!$C$13))+MAX(0,inputs!$B$14*(calculations!A1467-inputs!$C$14))</f>
        <v>6919.85</v>
      </c>
      <c r="G1467" s="22">
        <f>MAX(MIN((calculations!A1467-inputs!$B$21)/10000,100%),0) * inputs!$B$18</f>
        <v>2636.4</v>
      </c>
      <c r="H1467" s="24">
        <f>MIN(inputs!$B$32,A1467)</f>
        <v>20000</v>
      </c>
      <c r="I1467" s="24">
        <f>inputs!$B$29*(1+inputs!$B$33)-MAX(0,inputs!$B$31*(H1467-inputs!$B$30))</f>
        <v>46486.999999999993</v>
      </c>
      <c r="J1467" s="19">
        <f>$H1467+(INT(COLUMN(J$1)/2) - 5) * ($A1467-$H1467)/9</f>
        <v>20000</v>
      </c>
      <c r="K1467" s="24">
        <f>MAX(0,I1467*(1+inputs!$B$33)-MAX(0,inputs!$B$31*(J1467-inputs!$B$30)))</f>
        <v>47184.304999999986</v>
      </c>
      <c r="L1467" s="19">
        <f>$H1467+(INT(COLUMN(L$1)/2) - 5) * ($A1467-$H1467)/9</f>
        <v>34055.555555555555</v>
      </c>
      <c r="M1467" s="24">
        <f>MAX(0,K1467*(1+inputs!$B$33)-MAX(0,inputs!$B$31*(L1467-inputs!$B$30)))</f>
        <v>46643.629574999977</v>
      </c>
      <c r="N1467" s="19">
        <f>$H1467+(INT(COLUMN(N$1)/2) - 5) * ($A1467-$H1467)/9</f>
        <v>48111.111111111109</v>
      </c>
      <c r="O1467" s="24">
        <f>MAX(0,M1467*(1+inputs!$B$33)-MAX(0,inputs!$B$31*(N1467-inputs!$B$30)))</f>
        <v>44829.844018624972</v>
      </c>
      <c r="P1467" s="19">
        <f>$H1467+(INT(COLUMN(P$1)/2) - 5) * ($A1467-$H1467)/9</f>
        <v>62166.666666666664</v>
      </c>
      <c r="Q1467" s="24">
        <f>MAX(0,O1467*(1+inputs!$B$33)-MAX(0,inputs!$B$31*(P1467-inputs!$B$30)))</f>
        <v>41723.851678904342</v>
      </c>
      <c r="R1467" s="19">
        <f>$H1467+(INT(COLUMN(R$1)/2) - 5) * ($A1467-$H1467)/9</f>
        <v>76222.222222222219</v>
      </c>
      <c r="S1467" s="24">
        <f>MAX(0,Q1467*(1+inputs!$B$33)-MAX(0,inputs!$B$31*(R1467-inputs!$B$30)))</f>
        <v>37306.269454087902</v>
      </c>
      <c r="T1467" s="19">
        <f>$H1467+(INT(COLUMN(T$1)/2) - 5) * ($A1467-$H1467)/9</f>
        <v>90277.777777777781</v>
      </c>
      <c r="U1467" s="24">
        <f>MAX(0,S1467*(1+inputs!$B$33)-MAX(0,inputs!$B$31*(T1467-inputs!$B$30)))</f>
        <v>31557.423495899217</v>
      </c>
      <c r="V1467" s="19">
        <f>$H1467+(INT(COLUMN(V$1)/2) - 5) * ($A1467-$H1467)/9</f>
        <v>104333.33333333333</v>
      </c>
      <c r="W1467" s="24">
        <f>MAX(0,U1467*(1+inputs!$B$33)-MAX(0,inputs!$B$31*(V1467-inputs!$B$30)))</f>
        <v>24457.344848337703</v>
      </c>
      <c r="X1467" s="19">
        <f>$H1467+(INT(COLUMN(X$1)/2) - 5) * ($A1467-$H1467)/9</f>
        <v>118388.88888888889</v>
      </c>
      <c r="Y1467" s="24">
        <f>MAX(0,W1467*(1+inputs!$B$33)-MAX(0,inputs!$B$31*(X1467-inputs!$B$30)))</f>
        <v>15985.765021062767</v>
      </c>
      <c r="Z1467" s="19">
        <f>IF(inputs!$B$27="YES",MAX(0,inputs!$B$31*(X1467-inputs!$B$30)),0)</f>
        <v>0</v>
      </c>
      <c r="AA1467" s="3">
        <f t="shared" si="93"/>
        <v>60616.25</v>
      </c>
      <c r="AB1467" s="1">
        <f t="shared" si="94"/>
        <v>0.42</v>
      </c>
      <c r="AC1467" s="8">
        <f t="shared" si="91"/>
        <v>85883.75</v>
      </c>
    </row>
    <row r="1468" spans="1:29" x14ac:dyDescent="0.2">
      <c r="A1468" s="11">
        <f t="shared" si="92"/>
        <v>146600</v>
      </c>
      <c r="B1468" s="15">
        <f>inputs!$C$3-MAX(0,MIN((calculations!A1468-inputs!$B$8)*0.5,inputs!$C$3))+IF(AND(inputs!$B$23="YES",A1468&lt;=inputs!$B$25),inputs!$B$24,0)</f>
        <v>0</v>
      </c>
      <c r="C1468" s="15">
        <f>MAX(0,MIN(A1468-B1468,inputs!$C$4)*inputs!$B$3)</f>
        <v>7540</v>
      </c>
      <c r="D1468" s="16">
        <f>MAX(0,(MIN(A1468,inputs!$C$5)-(inputs!$C$4+B1468))*inputs!$B$4)</f>
        <v>43560</v>
      </c>
      <c r="E1468" s="16">
        <f>MAX(0, (calculations!A1468-inputs!$C$5)*inputs!$B$5)</f>
        <v>0</v>
      </c>
      <c r="F1468" s="19">
        <f>MAX(0,inputs!$B$13*(MIN(calculations!A1468,inputs!$C$14)-inputs!$C$13))+MAX(0,inputs!$B$14*(calculations!A1468-inputs!$C$14))</f>
        <v>6921.85</v>
      </c>
      <c r="G1468" s="22">
        <f>MAX(MIN((calculations!A1468-inputs!$B$21)/10000,100%),0) * inputs!$B$18</f>
        <v>2636.4</v>
      </c>
      <c r="H1468" s="24">
        <f>MIN(inputs!$B$32,A1468)</f>
        <v>20000</v>
      </c>
      <c r="I1468" s="24">
        <f>inputs!$B$29*(1+inputs!$B$33)-MAX(0,inputs!$B$31*(H1468-inputs!$B$30))</f>
        <v>46486.999999999993</v>
      </c>
      <c r="J1468" s="19">
        <f>$H1468+(INT(COLUMN(J$1)/2) - 5) * ($A1468-$H1468)/9</f>
        <v>20000</v>
      </c>
      <c r="K1468" s="24">
        <f>MAX(0,I1468*(1+inputs!$B$33)-MAX(0,inputs!$B$31*(J1468-inputs!$B$30)))</f>
        <v>47184.304999999986</v>
      </c>
      <c r="L1468" s="19">
        <f>$H1468+(INT(COLUMN(L$1)/2) - 5) * ($A1468-$H1468)/9</f>
        <v>34066.666666666664</v>
      </c>
      <c r="M1468" s="24">
        <f>MAX(0,K1468*(1+inputs!$B$33)-MAX(0,inputs!$B$31*(L1468-inputs!$B$30)))</f>
        <v>46642.629574999977</v>
      </c>
      <c r="N1468" s="19">
        <f>$H1468+(INT(COLUMN(N$1)/2) - 5) * ($A1468-$H1468)/9</f>
        <v>48133.333333333328</v>
      </c>
      <c r="O1468" s="24">
        <f>MAX(0,M1468*(1+inputs!$B$33)-MAX(0,inputs!$B$31*(N1468-inputs!$B$30)))</f>
        <v>44826.829018624972</v>
      </c>
      <c r="P1468" s="19">
        <f>$H1468+(INT(COLUMN(P$1)/2) - 5) * ($A1468-$H1468)/9</f>
        <v>62200</v>
      </c>
      <c r="Q1468" s="24">
        <f>MAX(0,O1468*(1+inputs!$B$33)-MAX(0,inputs!$B$31*(P1468-inputs!$B$30)))</f>
        <v>41717.791453904341</v>
      </c>
      <c r="R1468" s="19">
        <f>$H1468+(INT(COLUMN(R$1)/2) - 5) * ($A1468-$H1468)/9</f>
        <v>76266.666666666657</v>
      </c>
      <c r="S1468" s="24">
        <f>MAX(0,Q1468*(1+inputs!$B$33)-MAX(0,inputs!$B$31*(R1468-inputs!$B$30)))</f>
        <v>37296.118325712901</v>
      </c>
      <c r="T1468" s="19">
        <f>$H1468+(INT(COLUMN(T$1)/2) - 5) * ($A1468-$H1468)/9</f>
        <v>90333.333333333328</v>
      </c>
      <c r="U1468" s="24">
        <f>MAX(0,S1468*(1+inputs!$B$33)-MAX(0,inputs!$B$31*(T1468-inputs!$B$30)))</f>
        <v>31542.120100598589</v>
      </c>
      <c r="V1468" s="19">
        <f>$H1468+(INT(COLUMN(V$1)/2) - 5) * ($A1468-$H1468)/9</f>
        <v>104400</v>
      </c>
      <c r="W1468" s="24">
        <f>MAX(0,U1468*(1+inputs!$B$33)-MAX(0,inputs!$B$31*(V1468-inputs!$B$30)))</f>
        <v>24435.811902107565</v>
      </c>
      <c r="X1468" s="19">
        <f>$H1468+(INT(COLUMN(X$1)/2) - 5) * ($A1468-$H1468)/9</f>
        <v>118466.66666666667</v>
      </c>
      <c r="Y1468" s="24">
        <f>MAX(0,W1468*(1+inputs!$B$33)-MAX(0,inputs!$B$31*(X1468-inputs!$B$30)))</f>
        <v>15956.909080639178</v>
      </c>
      <c r="Z1468" s="19">
        <f>IF(inputs!$B$27="YES",MAX(0,inputs!$B$31*(X1468-inputs!$B$30)),0)</f>
        <v>0</v>
      </c>
      <c r="AA1468" s="3">
        <f t="shared" si="93"/>
        <v>60658.25</v>
      </c>
      <c r="AB1468" s="1">
        <f t="shared" si="94"/>
        <v>0.42</v>
      </c>
      <c r="AC1468" s="8">
        <f t="shared" si="91"/>
        <v>85941.75</v>
      </c>
    </row>
    <row r="1469" spans="1:29" x14ac:dyDescent="0.2">
      <c r="A1469" s="11">
        <f t="shared" si="92"/>
        <v>146700</v>
      </c>
      <c r="B1469" s="15">
        <f>inputs!$C$3-MAX(0,MIN((calculations!A1469-inputs!$B$8)*0.5,inputs!$C$3))+IF(AND(inputs!$B$23="YES",A1469&lt;=inputs!$B$25),inputs!$B$24,0)</f>
        <v>0</v>
      </c>
      <c r="C1469" s="15">
        <f>MAX(0,MIN(A1469-B1469,inputs!$C$4)*inputs!$B$3)</f>
        <v>7540</v>
      </c>
      <c r="D1469" s="16">
        <f>MAX(0,(MIN(A1469,inputs!$C$5)-(inputs!$C$4+B1469))*inputs!$B$4)</f>
        <v>43600</v>
      </c>
      <c r="E1469" s="16">
        <f>MAX(0, (calculations!A1469-inputs!$C$5)*inputs!$B$5)</f>
        <v>0</v>
      </c>
      <c r="F1469" s="19">
        <f>MAX(0,inputs!$B$13*(MIN(calculations!A1469,inputs!$C$14)-inputs!$C$13))+MAX(0,inputs!$B$14*(calculations!A1469-inputs!$C$14))</f>
        <v>6923.85</v>
      </c>
      <c r="G1469" s="22">
        <f>MAX(MIN((calculations!A1469-inputs!$B$21)/10000,100%),0) * inputs!$B$18</f>
        <v>2636.4</v>
      </c>
      <c r="H1469" s="24">
        <f>MIN(inputs!$B$32,A1469)</f>
        <v>20000</v>
      </c>
      <c r="I1469" s="24">
        <f>inputs!$B$29*(1+inputs!$B$33)-MAX(0,inputs!$B$31*(H1469-inputs!$B$30))</f>
        <v>46486.999999999993</v>
      </c>
      <c r="J1469" s="19">
        <f>$H1469+(INT(COLUMN(J$1)/2) - 5) * ($A1469-$H1469)/9</f>
        <v>20000</v>
      </c>
      <c r="K1469" s="24">
        <f>MAX(0,I1469*(1+inputs!$B$33)-MAX(0,inputs!$B$31*(J1469-inputs!$B$30)))</f>
        <v>47184.304999999986</v>
      </c>
      <c r="L1469" s="19">
        <f>$H1469+(INT(COLUMN(L$1)/2) - 5) * ($A1469-$H1469)/9</f>
        <v>34077.777777777781</v>
      </c>
      <c r="M1469" s="24">
        <f>MAX(0,K1469*(1+inputs!$B$33)-MAX(0,inputs!$B$31*(L1469-inputs!$B$30)))</f>
        <v>46641.629574999977</v>
      </c>
      <c r="N1469" s="19">
        <f>$H1469+(INT(COLUMN(N$1)/2) - 5) * ($A1469-$H1469)/9</f>
        <v>48155.555555555555</v>
      </c>
      <c r="O1469" s="24">
        <f>MAX(0,M1469*(1+inputs!$B$33)-MAX(0,inputs!$B$31*(N1469-inputs!$B$30)))</f>
        <v>44823.814018624973</v>
      </c>
      <c r="P1469" s="19">
        <f>$H1469+(INT(COLUMN(P$1)/2) - 5) * ($A1469-$H1469)/9</f>
        <v>62233.333333333336</v>
      </c>
      <c r="Q1469" s="24">
        <f>MAX(0,O1469*(1+inputs!$B$33)-MAX(0,inputs!$B$31*(P1469-inputs!$B$30)))</f>
        <v>41711.73122890434</v>
      </c>
      <c r="R1469" s="19">
        <f>$H1469+(INT(COLUMN(R$1)/2) - 5) * ($A1469-$H1469)/9</f>
        <v>76311.111111111109</v>
      </c>
      <c r="S1469" s="24">
        <f>MAX(0,Q1469*(1+inputs!$B$33)-MAX(0,inputs!$B$31*(R1469-inputs!$B$30)))</f>
        <v>37285.967197337901</v>
      </c>
      <c r="T1469" s="19">
        <f>$H1469+(INT(COLUMN(T$1)/2) - 5) * ($A1469-$H1469)/9</f>
        <v>90388.888888888891</v>
      </c>
      <c r="U1469" s="24">
        <f>MAX(0,S1469*(1+inputs!$B$33)-MAX(0,inputs!$B$31*(T1469-inputs!$B$30)))</f>
        <v>31526.816705297966</v>
      </c>
      <c r="V1469" s="19">
        <f>$H1469+(INT(COLUMN(V$1)/2) - 5) * ($A1469-$H1469)/9</f>
        <v>104466.66666666667</v>
      </c>
      <c r="W1469" s="24">
        <f>MAX(0,U1469*(1+inputs!$B$33)-MAX(0,inputs!$B$31*(V1469-inputs!$B$30)))</f>
        <v>24414.278955877431</v>
      </c>
      <c r="X1469" s="19">
        <f>$H1469+(INT(COLUMN(X$1)/2) - 5) * ($A1469-$H1469)/9</f>
        <v>118544.44444444444</v>
      </c>
      <c r="Y1469" s="24">
        <f>MAX(0,W1469*(1+inputs!$B$33)-MAX(0,inputs!$B$31*(X1469-inputs!$B$30)))</f>
        <v>15928.05314021559</v>
      </c>
      <c r="Z1469" s="19">
        <f>IF(inputs!$B$27="YES",MAX(0,inputs!$B$31*(X1469-inputs!$B$30)),0)</f>
        <v>0</v>
      </c>
      <c r="AA1469" s="3">
        <f t="shared" si="93"/>
        <v>60700.25</v>
      </c>
      <c r="AB1469" s="1">
        <f t="shared" si="94"/>
        <v>0.42</v>
      </c>
      <c r="AC1469" s="8">
        <f t="shared" si="91"/>
        <v>85999.75</v>
      </c>
    </row>
    <row r="1470" spans="1:29" x14ac:dyDescent="0.2">
      <c r="A1470" s="11">
        <f t="shared" si="92"/>
        <v>146800</v>
      </c>
      <c r="B1470" s="15">
        <f>inputs!$C$3-MAX(0,MIN((calculations!A1470-inputs!$B$8)*0.5,inputs!$C$3))+IF(AND(inputs!$B$23="YES",A1470&lt;=inputs!$B$25),inputs!$B$24,0)</f>
        <v>0</v>
      </c>
      <c r="C1470" s="15">
        <f>MAX(0,MIN(A1470-B1470,inputs!$C$4)*inputs!$B$3)</f>
        <v>7540</v>
      </c>
      <c r="D1470" s="16">
        <f>MAX(0,(MIN(A1470,inputs!$C$5)-(inputs!$C$4+B1470))*inputs!$B$4)</f>
        <v>43640</v>
      </c>
      <c r="E1470" s="16">
        <f>MAX(0, (calculations!A1470-inputs!$C$5)*inputs!$B$5)</f>
        <v>0</v>
      </c>
      <c r="F1470" s="19">
        <f>MAX(0,inputs!$B$13*(MIN(calculations!A1470,inputs!$C$14)-inputs!$C$13))+MAX(0,inputs!$B$14*(calculations!A1470-inputs!$C$14))</f>
        <v>6925.85</v>
      </c>
      <c r="G1470" s="22">
        <f>MAX(MIN((calculations!A1470-inputs!$B$21)/10000,100%),0) * inputs!$B$18</f>
        <v>2636.4</v>
      </c>
      <c r="H1470" s="24">
        <f>MIN(inputs!$B$32,A1470)</f>
        <v>20000</v>
      </c>
      <c r="I1470" s="24">
        <f>inputs!$B$29*(1+inputs!$B$33)-MAX(0,inputs!$B$31*(H1470-inputs!$B$30))</f>
        <v>46486.999999999993</v>
      </c>
      <c r="J1470" s="19">
        <f>$H1470+(INT(COLUMN(J$1)/2) - 5) * ($A1470-$H1470)/9</f>
        <v>20000</v>
      </c>
      <c r="K1470" s="24">
        <f>MAX(0,I1470*(1+inputs!$B$33)-MAX(0,inputs!$B$31*(J1470-inputs!$B$30)))</f>
        <v>47184.304999999986</v>
      </c>
      <c r="L1470" s="19">
        <f>$H1470+(INT(COLUMN(L$1)/2) - 5) * ($A1470-$H1470)/9</f>
        <v>34088.888888888891</v>
      </c>
      <c r="M1470" s="24">
        <f>MAX(0,K1470*(1+inputs!$B$33)-MAX(0,inputs!$B$31*(L1470-inputs!$B$30)))</f>
        <v>46640.629574999977</v>
      </c>
      <c r="N1470" s="19">
        <f>$H1470+(INT(COLUMN(N$1)/2) - 5) * ($A1470-$H1470)/9</f>
        <v>48177.777777777781</v>
      </c>
      <c r="O1470" s="24">
        <f>MAX(0,M1470*(1+inputs!$B$33)-MAX(0,inputs!$B$31*(N1470-inputs!$B$30)))</f>
        <v>44820.799018624974</v>
      </c>
      <c r="P1470" s="19">
        <f>$H1470+(INT(COLUMN(P$1)/2) - 5) * ($A1470-$H1470)/9</f>
        <v>62266.666666666664</v>
      </c>
      <c r="Q1470" s="24">
        <f>MAX(0,O1470*(1+inputs!$B$33)-MAX(0,inputs!$B$31*(P1470-inputs!$B$30)))</f>
        <v>41705.671003904339</v>
      </c>
      <c r="R1470" s="19">
        <f>$H1470+(INT(COLUMN(R$1)/2) - 5) * ($A1470-$H1470)/9</f>
        <v>76355.555555555562</v>
      </c>
      <c r="S1470" s="24">
        <f>MAX(0,Q1470*(1+inputs!$B$33)-MAX(0,inputs!$B$31*(R1470-inputs!$B$30)))</f>
        <v>37275.8160689629</v>
      </c>
      <c r="T1470" s="19">
        <f>$H1470+(INT(COLUMN(T$1)/2) - 5) * ($A1470-$H1470)/9</f>
        <v>90444.444444444438</v>
      </c>
      <c r="U1470" s="24">
        <f>MAX(0,S1470*(1+inputs!$B$33)-MAX(0,inputs!$B$31*(T1470-inputs!$B$30)))</f>
        <v>31511.513309997343</v>
      </c>
      <c r="V1470" s="19">
        <f>$H1470+(INT(COLUMN(V$1)/2) - 5) * ($A1470-$H1470)/9</f>
        <v>104533.33333333333</v>
      </c>
      <c r="W1470" s="24">
        <f>MAX(0,U1470*(1+inputs!$B$33)-MAX(0,inputs!$B$31*(V1470-inputs!$B$30)))</f>
        <v>24392.746009647301</v>
      </c>
      <c r="X1470" s="19">
        <f>$H1470+(INT(COLUMN(X$1)/2) - 5) * ($A1470-$H1470)/9</f>
        <v>118622.22222222222</v>
      </c>
      <c r="Y1470" s="24">
        <f>MAX(0,W1470*(1+inputs!$B$33)-MAX(0,inputs!$B$31*(X1470-inputs!$B$30)))</f>
        <v>15899.197199792008</v>
      </c>
      <c r="Z1470" s="19">
        <f>IF(inputs!$B$27="YES",MAX(0,inputs!$B$31*(X1470-inputs!$B$30)),0)</f>
        <v>0</v>
      </c>
      <c r="AA1470" s="3">
        <f t="shared" si="93"/>
        <v>60742.25</v>
      </c>
      <c r="AB1470" s="1">
        <f t="shared" si="94"/>
        <v>0.42</v>
      </c>
      <c r="AC1470" s="8">
        <f t="shared" si="91"/>
        <v>86057.75</v>
      </c>
    </row>
    <row r="1471" spans="1:29" x14ac:dyDescent="0.2">
      <c r="A1471" s="11">
        <f t="shared" si="92"/>
        <v>146900</v>
      </c>
      <c r="B1471" s="15">
        <f>inputs!$C$3-MAX(0,MIN((calculations!A1471-inputs!$B$8)*0.5,inputs!$C$3))+IF(AND(inputs!$B$23="YES",A1471&lt;=inputs!$B$25),inputs!$B$24,0)</f>
        <v>0</v>
      </c>
      <c r="C1471" s="15">
        <f>MAX(0,MIN(A1471-B1471,inputs!$C$4)*inputs!$B$3)</f>
        <v>7540</v>
      </c>
      <c r="D1471" s="16">
        <f>MAX(0,(MIN(A1471,inputs!$C$5)-(inputs!$C$4+B1471))*inputs!$B$4)</f>
        <v>43680</v>
      </c>
      <c r="E1471" s="16">
        <f>MAX(0, (calculations!A1471-inputs!$C$5)*inputs!$B$5)</f>
        <v>0</v>
      </c>
      <c r="F1471" s="19">
        <f>MAX(0,inputs!$B$13*(MIN(calculations!A1471,inputs!$C$14)-inputs!$C$13))+MAX(0,inputs!$B$14*(calculations!A1471-inputs!$C$14))</f>
        <v>6927.85</v>
      </c>
      <c r="G1471" s="22">
        <f>MAX(MIN((calculations!A1471-inputs!$B$21)/10000,100%),0) * inputs!$B$18</f>
        <v>2636.4</v>
      </c>
      <c r="H1471" s="24">
        <f>MIN(inputs!$B$32,A1471)</f>
        <v>20000</v>
      </c>
      <c r="I1471" s="24">
        <f>inputs!$B$29*(1+inputs!$B$33)-MAX(0,inputs!$B$31*(H1471-inputs!$B$30))</f>
        <v>46486.999999999993</v>
      </c>
      <c r="J1471" s="19">
        <f>$H1471+(INT(COLUMN(J$1)/2) - 5) * ($A1471-$H1471)/9</f>
        <v>20000</v>
      </c>
      <c r="K1471" s="24">
        <f>MAX(0,I1471*(1+inputs!$B$33)-MAX(0,inputs!$B$31*(J1471-inputs!$B$30)))</f>
        <v>47184.304999999986</v>
      </c>
      <c r="L1471" s="19">
        <f>$H1471+(INT(COLUMN(L$1)/2) - 5) * ($A1471-$H1471)/9</f>
        <v>34100</v>
      </c>
      <c r="M1471" s="24">
        <f>MAX(0,K1471*(1+inputs!$B$33)-MAX(0,inputs!$B$31*(L1471-inputs!$B$30)))</f>
        <v>46639.629574999977</v>
      </c>
      <c r="N1471" s="19">
        <f>$H1471+(INT(COLUMN(N$1)/2) - 5) * ($A1471-$H1471)/9</f>
        <v>48200</v>
      </c>
      <c r="O1471" s="24">
        <f>MAX(0,M1471*(1+inputs!$B$33)-MAX(0,inputs!$B$31*(N1471-inputs!$B$30)))</f>
        <v>44817.784018624967</v>
      </c>
      <c r="P1471" s="19">
        <f>$H1471+(INT(COLUMN(P$1)/2) - 5) * ($A1471-$H1471)/9</f>
        <v>62300</v>
      </c>
      <c r="Q1471" s="24">
        <f>MAX(0,O1471*(1+inputs!$B$33)-MAX(0,inputs!$B$31*(P1471-inputs!$B$30)))</f>
        <v>41699.610778904338</v>
      </c>
      <c r="R1471" s="19">
        <f>$H1471+(INT(COLUMN(R$1)/2) - 5) * ($A1471-$H1471)/9</f>
        <v>76400</v>
      </c>
      <c r="S1471" s="24">
        <f>MAX(0,Q1471*(1+inputs!$B$33)-MAX(0,inputs!$B$31*(R1471-inputs!$B$30)))</f>
        <v>37265.6649405879</v>
      </c>
      <c r="T1471" s="19">
        <f>$H1471+(INT(COLUMN(T$1)/2) - 5) * ($A1471-$H1471)/9</f>
        <v>90500</v>
      </c>
      <c r="U1471" s="24">
        <f>MAX(0,S1471*(1+inputs!$B$33)-MAX(0,inputs!$B$31*(T1471-inputs!$B$30)))</f>
        <v>31496.209914696719</v>
      </c>
      <c r="V1471" s="19">
        <f>$H1471+(INT(COLUMN(V$1)/2) - 5) * ($A1471-$H1471)/9</f>
        <v>104600</v>
      </c>
      <c r="W1471" s="24">
        <f>MAX(0,U1471*(1+inputs!$B$33)-MAX(0,inputs!$B$31*(V1471-inputs!$B$30)))</f>
        <v>24371.21306341717</v>
      </c>
      <c r="X1471" s="19">
        <f>$H1471+(INT(COLUMN(X$1)/2) - 5) * ($A1471-$H1471)/9</f>
        <v>118700</v>
      </c>
      <c r="Y1471" s="24">
        <f>MAX(0,W1471*(1+inputs!$B$33)-MAX(0,inputs!$B$31*(X1471-inputs!$B$30)))</f>
        <v>15870.341259368424</v>
      </c>
      <c r="Z1471" s="19">
        <f>IF(inputs!$B$27="YES",MAX(0,inputs!$B$31*(X1471-inputs!$B$30)),0)</f>
        <v>0</v>
      </c>
      <c r="AA1471" s="3">
        <f t="shared" si="93"/>
        <v>60784.25</v>
      </c>
      <c r="AB1471" s="1">
        <f t="shared" si="94"/>
        <v>0.42</v>
      </c>
      <c r="AC1471" s="8">
        <f t="shared" si="91"/>
        <v>86115.75</v>
      </c>
    </row>
    <row r="1472" spans="1:29" x14ac:dyDescent="0.2">
      <c r="A1472" s="11">
        <f t="shared" si="92"/>
        <v>147000</v>
      </c>
      <c r="B1472" s="15">
        <f>inputs!$C$3-MAX(0,MIN((calculations!A1472-inputs!$B$8)*0.5,inputs!$C$3))+IF(AND(inputs!$B$23="YES",A1472&lt;=inputs!$B$25),inputs!$B$24,0)</f>
        <v>0</v>
      </c>
      <c r="C1472" s="15">
        <f>MAX(0,MIN(A1472-B1472,inputs!$C$4)*inputs!$B$3)</f>
        <v>7540</v>
      </c>
      <c r="D1472" s="16">
        <f>MAX(0,(MIN(A1472,inputs!$C$5)-(inputs!$C$4+B1472))*inputs!$B$4)</f>
        <v>43720</v>
      </c>
      <c r="E1472" s="16">
        <f>MAX(0, (calculations!A1472-inputs!$C$5)*inputs!$B$5)</f>
        <v>0</v>
      </c>
      <c r="F1472" s="19">
        <f>MAX(0,inputs!$B$13*(MIN(calculations!A1472,inputs!$C$14)-inputs!$C$13))+MAX(0,inputs!$B$14*(calculations!A1472-inputs!$C$14))</f>
        <v>6929.85</v>
      </c>
      <c r="G1472" s="22">
        <f>MAX(MIN((calculations!A1472-inputs!$B$21)/10000,100%),0) * inputs!$B$18</f>
        <v>2636.4</v>
      </c>
      <c r="H1472" s="24">
        <f>MIN(inputs!$B$32,A1472)</f>
        <v>20000</v>
      </c>
      <c r="I1472" s="24">
        <f>inputs!$B$29*(1+inputs!$B$33)-MAX(0,inputs!$B$31*(H1472-inputs!$B$30))</f>
        <v>46486.999999999993</v>
      </c>
      <c r="J1472" s="19">
        <f>$H1472+(INT(COLUMN(J$1)/2) - 5) * ($A1472-$H1472)/9</f>
        <v>20000</v>
      </c>
      <c r="K1472" s="24">
        <f>MAX(0,I1472*(1+inputs!$B$33)-MAX(0,inputs!$B$31*(J1472-inputs!$B$30)))</f>
        <v>47184.304999999986</v>
      </c>
      <c r="L1472" s="19">
        <f>$H1472+(INT(COLUMN(L$1)/2) - 5) * ($A1472-$H1472)/9</f>
        <v>34111.111111111109</v>
      </c>
      <c r="M1472" s="24">
        <f>MAX(0,K1472*(1+inputs!$B$33)-MAX(0,inputs!$B$31*(L1472-inputs!$B$30)))</f>
        <v>46638.629574999977</v>
      </c>
      <c r="N1472" s="19">
        <f>$H1472+(INT(COLUMN(N$1)/2) - 5) * ($A1472-$H1472)/9</f>
        <v>48222.222222222219</v>
      </c>
      <c r="O1472" s="24">
        <f>MAX(0,M1472*(1+inputs!$B$33)-MAX(0,inputs!$B$31*(N1472-inputs!$B$30)))</f>
        <v>44814.769018624967</v>
      </c>
      <c r="P1472" s="19">
        <f>$H1472+(INT(COLUMN(P$1)/2) - 5) * ($A1472-$H1472)/9</f>
        <v>62333.333333333336</v>
      </c>
      <c r="Q1472" s="24">
        <f>MAX(0,O1472*(1+inputs!$B$33)-MAX(0,inputs!$B$31*(P1472-inputs!$B$30)))</f>
        <v>41693.550553904337</v>
      </c>
      <c r="R1472" s="19">
        <f>$H1472+(INT(COLUMN(R$1)/2) - 5) * ($A1472-$H1472)/9</f>
        <v>76444.444444444438</v>
      </c>
      <c r="S1472" s="24">
        <f>MAX(0,Q1472*(1+inputs!$B$33)-MAX(0,inputs!$B$31*(R1472-inputs!$B$30)))</f>
        <v>37255.513812212899</v>
      </c>
      <c r="T1472" s="19">
        <f>$H1472+(INT(COLUMN(T$1)/2) - 5) * ($A1472-$H1472)/9</f>
        <v>90555.555555555562</v>
      </c>
      <c r="U1472" s="24">
        <f>MAX(0,S1472*(1+inputs!$B$33)-MAX(0,inputs!$B$31*(T1472-inputs!$B$30)))</f>
        <v>31480.906519396085</v>
      </c>
      <c r="V1472" s="19">
        <f>$H1472+(INT(COLUMN(V$1)/2) - 5) * ($A1472-$H1472)/9</f>
        <v>104666.66666666667</v>
      </c>
      <c r="W1472" s="24">
        <f>MAX(0,U1472*(1+inputs!$B$33)-MAX(0,inputs!$B$31*(V1472-inputs!$B$30)))</f>
        <v>24349.680117187025</v>
      </c>
      <c r="X1472" s="19">
        <f>$H1472+(INT(COLUMN(X$1)/2) - 5) * ($A1472-$H1472)/9</f>
        <v>118777.77777777778</v>
      </c>
      <c r="Y1472" s="24">
        <f>MAX(0,W1472*(1+inputs!$B$33)-MAX(0,inputs!$B$31*(X1472-inputs!$B$30)))</f>
        <v>15841.485318944828</v>
      </c>
      <c r="Z1472" s="19">
        <f>IF(inputs!$B$27="YES",MAX(0,inputs!$B$31*(X1472-inputs!$B$30)),0)</f>
        <v>0</v>
      </c>
      <c r="AA1472" s="3">
        <f t="shared" si="93"/>
        <v>60826.25</v>
      </c>
      <c r="AB1472" s="1">
        <f t="shared" si="94"/>
        <v>0.42</v>
      </c>
      <c r="AC1472" s="8">
        <f t="shared" si="91"/>
        <v>86173.75</v>
      </c>
    </row>
    <row r="1473" spans="1:29" x14ac:dyDescent="0.2">
      <c r="A1473" s="11">
        <f t="shared" si="92"/>
        <v>147100</v>
      </c>
      <c r="B1473" s="15">
        <f>inputs!$C$3-MAX(0,MIN((calculations!A1473-inputs!$B$8)*0.5,inputs!$C$3))+IF(AND(inputs!$B$23="YES",A1473&lt;=inputs!$B$25),inputs!$B$24,0)</f>
        <v>0</v>
      </c>
      <c r="C1473" s="15">
        <f>MAX(0,MIN(A1473-B1473,inputs!$C$4)*inputs!$B$3)</f>
        <v>7540</v>
      </c>
      <c r="D1473" s="16">
        <f>MAX(0,(MIN(A1473,inputs!$C$5)-(inputs!$C$4+B1473))*inputs!$B$4)</f>
        <v>43760</v>
      </c>
      <c r="E1473" s="16">
        <f>MAX(0, (calculations!A1473-inputs!$C$5)*inputs!$B$5)</f>
        <v>0</v>
      </c>
      <c r="F1473" s="19">
        <f>MAX(0,inputs!$B$13*(MIN(calculations!A1473,inputs!$C$14)-inputs!$C$13))+MAX(0,inputs!$B$14*(calculations!A1473-inputs!$C$14))</f>
        <v>6931.85</v>
      </c>
      <c r="G1473" s="22">
        <f>MAX(MIN((calculations!A1473-inputs!$B$21)/10000,100%),0) * inputs!$B$18</f>
        <v>2636.4</v>
      </c>
      <c r="H1473" s="24">
        <f>MIN(inputs!$B$32,A1473)</f>
        <v>20000</v>
      </c>
      <c r="I1473" s="24">
        <f>inputs!$B$29*(1+inputs!$B$33)-MAX(0,inputs!$B$31*(H1473-inputs!$B$30))</f>
        <v>46486.999999999993</v>
      </c>
      <c r="J1473" s="19">
        <f>$H1473+(INT(COLUMN(J$1)/2) - 5) * ($A1473-$H1473)/9</f>
        <v>20000</v>
      </c>
      <c r="K1473" s="24">
        <f>MAX(0,I1473*(1+inputs!$B$33)-MAX(0,inputs!$B$31*(J1473-inputs!$B$30)))</f>
        <v>47184.304999999986</v>
      </c>
      <c r="L1473" s="19">
        <f>$H1473+(INT(COLUMN(L$1)/2) - 5) * ($A1473-$H1473)/9</f>
        <v>34122.222222222219</v>
      </c>
      <c r="M1473" s="24">
        <f>MAX(0,K1473*(1+inputs!$B$33)-MAX(0,inputs!$B$31*(L1473-inputs!$B$30)))</f>
        <v>46637.629574999977</v>
      </c>
      <c r="N1473" s="19">
        <f>$H1473+(INT(COLUMN(N$1)/2) - 5) * ($A1473-$H1473)/9</f>
        <v>48244.444444444445</v>
      </c>
      <c r="O1473" s="24">
        <f>MAX(0,M1473*(1+inputs!$B$33)-MAX(0,inputs!$B$31*(N1473-inputs!$B$30)))</f>
        <v>44811.754018624968</v>
      </c>
      <c r="P1473" s="19">
        <f>$H1473+(INT(COLUMN(P$1)/2) - 5) * ($A1473-$H1473)/9</f>
        <v>62366.666666666664</v>
      </c>
      <c r="Q1473" s="24">
        <f>MAX(0,O1473*(1+inputs!$B$33)-MAX(0,inputs!$B$31*(P1473-inputs!$B$30)))</f>
        <v>41687.490328904336</v>
      </c>
      <c r="R1473" s="19">
        <f>$H1473+(INT(COLUMN(R$1)/2) - 5) * ($A1473-$H1473)/9</f>
        <v>76488.888888888891</v>
      </c>
      <c r="S1473" s="24">
        <f>MAX(0,Q1473*(1+inputs!$B$33)-MAX(0,inputs!$B$31*(R1473-inputs!$B$30)))</f>
        <v>37245.362683837891</v>
      </c>
      <c r="T1473" s="19">
        <f>$H1473+(INT(COLUMN(T$1)/2) - 5) * ($A1473-$H1473)/9</f>
        <v>90611.111111111109</v>
      </c>
      <c r="U1473" s="24">
        <f>MAX(0,S1473*(1+inputs!$B$33)-MAX(0,inputs!$B$31*(T1473-inputs!$B$30)))</f>
        <v>31465.603124095458</v>
      </c>
      <c r="V1473" s="19">
        <f>$H1473+(INT(COLUMN(V$1)/2) - 5) * ($A1473-$H1473)/9</f>
        <v>104733.33333333333</v>
      </c>
      <c r="W1473" s="24">
        <f>MAX(0,U1473*(1+inputs!$B$33)-MAX(0,inputs!$B$31*(V1473-inputs!$B$30)))</f>
        <v>24328.147170956887</v>
      </c>
      <c r="X1473" s="19">
        <f>$H1473+(INT(COLUMN(X$1)/2) - 5) * ($A1473-$H1473)/9</f>
        <v>118855.55555555556</v>
      </c>
      <c r="Y1473" s="24">
        <f>MAX(0,W1473*(1+inputs!$B$33)-MAX(0,inputs!$B$31*(X1473-inputs!$B$30)))</f>
        <v>15812.629378521238</v>
      </c>
      <c r="Z1473" s="19">
        <f>IF(inputs!$B$27="YES",MAX(0,inputs!$B$31*(X1473-inputs!$B$30)),0)</f>
        <v>0</v>
      </c>
      <c r="AA1473" s="3">
        <f t="shared" si="93"/>
        <v>60868.25</v>
      </c>
      <c r="AB1473" s="1">
        <f t="shared" si="94"/>
        <v>0.42</v>
      </c>
      <c r="AC1473" s="8">
        <f t="shared" ref="AC1473:AC1536" si="95">A1473-AA1473</f>
        <v>86231.75</v>
      </c>
    </row>
    <row r="1474" spans="1:29" x14ac:dyDescent="0.2">
      <c r="A1474" s="11">
        <f t="shared" si="92"/>
        <v>147200</v>
      </c>
      <c r="B1474" s="15">
        <f>inputs!$C$3-MAX(0,MIN((calculations!A1474-inputs!$B$8)*0.5,inputs!$C$3))+IF(AND(inputs!$B$23="YES",A1474&lt;=inputs!$B$25),inputs!$B$24,0)</f>
        <v>0</v>
      </c>
      <c r="C1474" s="15">
        <f>MAX(0,MIN(A1474-B1474,inputs!$C$4)*inputs!$B$3)</f>
        <v>7540</v>
      </c>
      <c r="D1474" s="16">
        <f>MAX(0,(MIN(A1474,inputs!$C$5)-(inputs!$C$4+B1474))*inputs!$B$4)</f>
        <v>43800</v>
      </c>
      <c r="E1474" s="16">
        <f>MAX(0, (calculations!A1474-inputs!$C$5)*inputs!$B$5)</f>
        <v>0</v>
      </c>
      <c r="F1474" s="19">
        <f>MAX(0,inputs!$B$13*(MIN(calculations!A1474,inputs!$C$14)-inputs!$C$13))+MAX(0,inputs!$B$14*(calculations!A1474-inputs!$C$14))</f>
        <v>6933.85</v>
      </c>
      <c r="G1474" s="22">
        <f>MAX(MIN((calculations!A1474-inputs!$B$21)/10000,100%),0) * inputs!$B$18</f>
        <v>2636.4</v>
      </c>
      <c r="H1474" s="24">
        <f>MIN(inputs!$B$32,A1474)</f>
        <v>20000</v>
      </c>
      <c r="I1474" s="24">
        <f>inputs!$B$29*(1+inputs!$B$33)-MAX(0,inputs!$B$31*(H1474-inputs!$B$30))</f>
        <v>46486.999999999993</v>
      </c>
      <c r="J1474" s="19">
        <f>$H1474+(INT(COLUMN(J$1)/2) - 5) * ($A1474-$H1474)/9</f>
        <v>20000</v>
      </c>
      <c r="K1474" s="24">
        <f>MAX(0,I1474*(1+inputs!$B$33)-MAX(0,inputs!$B$31*(J1474-inputs!$B$30)))</f>
        <v>47184.304999999986</v>
      </c>
      <c r="L1474" s="19">
        <f>$H1474+(INT(COLUMN(L$1)/2) - 5) * ($A1474-$H1474)/9</f>
        <v>34133.333333333336</v>
      </c>
      <c r="M1474" s="24">
        <f>MAX(0,K1474*(1+inputs!$B$33)-MAX(0,inputs!$B$31*(L1474-inputs!$B$30)))</f>
        <v>46636.629574999977</v>
      </c>
      <c r="N1474" s="19">
        <f>$H1474+(INT(COLUMN(N$1)/2) - 5) * ($A1474-$H1474)/9</f>
        <v>48266.666666666672</v>
      </c>
      <c r="O1474" s="24">
        <f>MAX(0,M1474*(1+inputs!$B$33)-MAX(0,inputs!$B$31*(N1474-inputs!$B$30)))</f>
        <v>44808.739018624969</v>
      </c>
      <c r="P1474" s="19">
        <f>$H1474+(INT(COLUMN(P$1)/2) - 5) * ($A1474-$H1474)/9</f>
        <v>62400</v>
      </c>
      <c r="Q1474" s="24">
        <f>MAX(0,O1474*(1+inputs!$B$33)-MAX(0,inputs!$B$31*(P1474-inputs!$B$30)))</f>
        <v>41681.430103904335</v>
      </c>
      <c r="R1474" s="19">
        <f>$H1474+(INT(COLUMN(R$1)/2) - 5) * ($A1474-$H1474)/9</f>
        <v>76533.333333333343</v>
      </c>
      <c r="S1474" s="24">
        <f>MAX(0,Q1474*(1+inputs!$B$33)-MAX(0,inputs!$B$31*(R1474-inputs!$B$30)))</f>
        <v>37235.211555462891</v>
      </c>
      <c r="T1474" s="19">
        <f>$H1474+(INT(COLUMN(T$1)/2) - 5) * ($A1474-$H1474)/9</f>
        <v>90666.666666666672</v>
      </c>
      <c r="U1474" s="24">
        <f>MAX(0,S1474*(1+inputs!$B$33)-MAX(0,inputs!$B$31*(T1474-inputs!$B$30)))</f>
        <v>31450.299728794831</v>
      </c>
      <c r="V1474" s="19">
        <f>$H1474+(INT(COLUMN(V$1)/2) - 5) * ($A1474-$H1474)/9</f>
        <v>104800</v>
      </c>
      <c r="W1474" s="24">
        <f>MAX(0,U1474*(1+inputs!$B$33)-MAX(0,inputs!$B$31*(V1474-inputs!$B$30)))</f>
        <v>24306.614224726753</v>
      </c>
      <c r="X1474" s="19">
        <f>$H1474+(INT(COLUMN(X$1)/2) - 5) * ($A1474-$H1474)/9</f>
        <v>118933.33333333333</v>
      </c>
      <c r="Y1474" s="24">
        <f>MAX(0,W1474*(1+inputs!$B$33)-MAX(0,inputs!$B$31*(X1474-inputs!$B$30)))</f>
        <v>15783.773438097654</v>
      </c>
      <c r="Z1474" s="19">
        <f>IF(inputs!$B$27="YES",MAX(0,inputs!$B$31*(X1474-inputs!$B$30)),0)</f>
        <v>0</v>
      </c>
      <c r="AA1474" s="3">
        <f t="shared" si="93"/>
        <v>60910.25</v>
      </c>
      <c r="AB1474" s="1">
        <f t="shared" si="94"/>
        <v>0.42</v>
      </c>
      <c r="AC1474" s="8">
        <f t="shared" si="95"/>
        <v>86289.75</v>
      </c>
    </row>
    <row r="1475" spans="1:29" x14ac:dyDescent="0.2">
      <c r="A1475" s="11">
        <f t="shared" ref="A1475:A1538" si="96">(ROW(A1475)-2)*100</f>
        <v>147300</v>
      </c>
      <c r="B1475" s="15">
        <f>inputs!$C$3-MAX(0,MIN((calculations!A1475-inputs!$B$8)*0.5,inputs!$C$3))+IF(AND(inputs!$B$23="YES",A1475&lt;=inputs!$B$25),inputs!$B$24,0)</f>
        <v>0</v>
      </c>
      <c r="C1475" s="15">
        <f>MAX(0,MIN(A1475-B1475,inputs!$C$4)*inputs!$B$3)</f>
        <v>7540</v>
      </c>
      <c r="D1475" s="16">
        <f>MAX(0,(MIN(A1475,inputs!$C$5)-(inputs!$C$4+B1475))*inputs!$B$4)</f>
        <v>43840</v>
      </c>
      <c r="E1475" s="16">
        <f>MAX(0, (calculations!A1475-inputs!$C$5)*inputs!$B$5)</f>
        <v>0</v>
      </c>
      <c r="F1475" s="19">
        <f>MAX(0,inputs!$B$13*(MIN(calculations!A1475,inputs!$C$14)-inputs!$C$13))+MAX(0,inputs!$B$14*(calculations!A1475-inputs!$C$14))</f>
        <v>6935.85</v>
      </c>
      <c r="G1475" s="22">
        <f>MAX(MIN((calculations!A1475-inputs!$B$21)/10000,100%),0) * inputs!$B$18</f>
        <v>2636.4</v>
      </c>
      <c r="H1475" s="24">
        <f>MIN(inputs!$B$32,A1475)</f>
        <v>20000</v>
      </c>
      <c r="I1475" s="24">
        <f>inputs!$B$29*(1+inputs!$B$33)-MAX(0,inputs!$B$31*(H1475-inputs!$B$30))</f>
        <v>46486.999999999993</v>
      </c>
      <c r="J1475" s="19">
        <f>$H1475+(INT(COLUMN(J$1)/2) - 5) * ($A1475-$H1475)/9</f>
        <v>20000</v>
      </c>
      <c r="K1475" s="24">
        <f>MAX(0,I1475*(1+inputs!$B$33)-MAX(0,inputs!$B$31*(J1475-inputs!$B$30)))</f>
        <v>47184.304999999986</v>
      </c>
      <c r="L1475" s="19">
        <f>$H1475+(INT(COLUMN(L$1)/2) - 5) * ($A1475-$H1475)/9</f>
        <v>34144.444444444445</v>
      </c>
      <c r="M1475" s="24">
        <f>MAX(0,K1475*(1+inputs!$B$33)-MAX(0,inputs!$B$31*(L1475-inputs!$B$30)))</f>
        <v>46635.629574999977</v>
      </c>
      <c r="N1475" s="19">
        <f>$H1475+(INT(COLUMN(N$1)/2) - 5) * ($A1475-$H1475)/9</f>
        <v>48288.888888888891</v>
      </c>
      <c r="O1475" s="24">
        <f>MAX(0,M1475*(1+inputs!$B$33)-MAX(0,inputs!$B$31*(N1475-inputs!$B$30)))</f>
        <v>44805.724018624969</v>
      </c>
      <c r="P1475" s="19">
        <f>$H1475+(INT(COLUMN(P$1)/2) - 5) * ($A1475-$H1475)/9</f>
        <v>62433.333333333336</v>
      </c>
      <c r="Q1475" s="24">
        <f>MAX(0,O1475*(1+inputs!$B$33)-MAX(0,inputs!$B$31*(P1475-inputs!$B$30)))</f>
        <v>41675.369878904334</v>
      </c>
      <c r="R1475" s="19">
        <f>$H1475+(INT(COLUMN(R$1)/2) - 5) * ($A1475-$H1475)/9</f>
        <v>76577.777777777781</v>
      </c>
      <c r="S1475" s="24">
        <f>MAX(0,Q1475*(1+inputs!$B$33)-MAX(0,inputs!$B$31*(R1475-inputs!$B$30)))</f>
        <v>37225.06042708789</v>
      </c>
      <c r="T1475" s="19">
        <f>$H1475+(INT(COLUMN(T$1)/2) - 5) * ($A1475-$H1475)/9</f>
        <v>90722.222222222219</v>
      </c>
      <c r="U1475" s="24">
        <f>MAX(0,S1475*(1+inputs!$B$33)-MAX(0,inputs!$B$31*(T1475-inputs!$B$30)))</f>
        <v>31434.996333494204</v>
      </c>
      <c r="V1475" s="19">
        <f>$H1475+(INT(COLUMN(V$1)/2) - 5) * ($A1475-$H1475)/9</f>
        <v>104866.66666666667</v>
      </c>
      <c r="W1475" s="24">
        <f>MAX(0,U1475*(1+inputs!$B$33)-MAX(0,inputs!$B$31*(V1475-inputs!$B$30)))</f>
        <v>24285.081278496611</v>
      </c>
      <c r="X1475" s="19">
        <f>$H1475+(INT(COLUMN(X$1)/2) - 5) * ($A1475-$H1475)/9</f>
        <v>119011.11111111111</v>
      </c>
      <c r="Y1475" s="24">
        <f>MAX(0,W1475*(1+inputs!$B$33)-MAX(0,inputs!$B$31*(X1475-inputs!$B$30)))</f>
        <v>15754.917497674058</v>
      </c>
      <c r="Z1475" s="19">
        <f>IF(inputs!$B$27="YES",MAX(0,inputs!$B$31*(X1475-inputs!$B$30)),0)</f>
        <v>0</v>
      </c>
      <c r="AA1475" s="3">
        <f t="shared" ref="AA1475:AA1538" si="97">SUM(C1475:G1475)+Z1475</f>
        <v>60952.25</v>
      </c>
      <c r="AB1475" s="1">
        <f t="shared" ref="AB1475:AB1538" si="98">(AA1476-AA1475)/100</f>
        <v>0.42</v>
      </c>
      <c r="AC1475" s="8">
        <f t="shared" si="95"/>
        <v>86347.75</v>
      </c>
    </row>
    <row r="1476" spans="1:29" x14ac:dyDescent="0.2">
      <c r="A1476" s="11">
        <f t="shared" si="96"/>
        <v>147400</v>
      </c>
      <c r="B1476" s="15">
        <f>inputs!$C$3-MAX(0,MIN((calculations!A1476-inputs!$B$8)*0.5,inputs!$C$3))+IF(AND(inputs!$B$23="YES",A1476&lt;=inputs!$B$25),inputs!$B$24,0)</f>
        <v>0</v>
      </c>
      <c r="C1476" s="15">
        <f>MAX(0,MIN(A1476-B1476,inputs!$C$4)*inputs!$B$3)</f>
        <v>7540</v>
      </c>
      <c r="D1476" s="16">
        <f>MAX(0,(MIN(A1476,inputs!$C$5)-(inputs!$C$4+B1476))*inputs!$B$4)</f>
        <v>43880</v>
      </c>
      <c r="E1476" s="16">
        <f>MAX(0, (calculations!A1476-inputs!$C$5)*inputs!$B$5)</f>
        <v>0</v>
      </c>
      <c r="F1476" s="19">
        <f>MAX(0,inputs!$B$13*(MIN(calculations!A1476,inputs!$C$14)-inputs!$C$13))+MAX(0,inputs!$B$14*(calculations!A1476-inputs!$C$14))</f>
        <v>6937.85</v>
      </c>
      <c r="G1476" s="22">
        <f>MAX(MIN((calculations!A1476-inputs!$B$21)/10000,100%),0) * inputs!$B$18</f>
        <v>2636.4</v>
      </c>
      <c r="H1476" s="24">
        <f>MIN(inputs!$B$32,A1476)</f>
        <v>20000</v>
      </c>
      <c r="I1476" s="24">
        <f>inputs!$B$29*(1+inputs!$B$33)-MAX(0,inputs!$B$31*(H1476-inputs!$B$30))</f>
        <v>46486.999999999993</v>
      </c>
      <c r="J1476" s="19">
        <f>$H1476+(INT(COLUMN(J$1)/2) - 5) * ($A1476-$H1476)/9</f>
        <v>20000</v>
      </c>
      <c r="K1476" s="24">
        <f>MAX(0,I1476*(1+inputs!$B$33)-MAX(0,inputs!$B$31*(J1476-inputs!$B$30)))</f>
        <v>47184.304999999986</v>
      </c>
      <c r="L1476" s="19">
        <f>$H1476+(INT(COLUMN(L$1)/2) - 5) * ($A1476-$H1476)/9</f>
        <v>34155.555555555555</v>
      </c>
      <c r="M1476" s="24">
        <f>MAX(0,K1476*(1+inputs!$B$33)-MAX(0,inputs!$B$31*(L1476-inputs!$B$30)))</f>
        <v>46634.629574999977</v>
      </c>
      <c r="N1476" s="19">
        <f>$H1476+(INT(COLUMN(N$1)/2) - 5) * ($A1476-$H1476)/9</f>
        <v>48311.111111111109</v>
      </c>
      <c r="O1476" s="24">
        <f>MAX(0,M1476*(1+inputs!$B$33)-MAX(0,inputs!$B$31*(N1476-inputs!$B$30)))</f>
        <v>44802.70901862497</v>
      </c>
      <c r="P1476" s="19">
        <f>$H1476+(INT(COLUMN(P$1)/2) - 5) * ($A1476-$H1476)/9</f>
        <v>62466.666666666664</v>
      </c>
      <c r="Q1476" s="24">
        <f>MAX(0,O1476*(1+inputs!$B$33)-MAX(0,inputs!$B$31*(P1476-inputs!$B$30)))</f>
        <v>41669.30965390434</v>
      </c>
      <c r="R1476" s="19">
        <f>$H1476+(INT(COLUMN(R$1)/2) - 5) * ($A1476-$H1476)/9</f>
        <v>76622.222222222219</v>
      </c>
      <c r="S1476" s="24">
        <f>MAX(0,Q1476*(1+inputs!$B$33)-MAX(0,inputs!$B$31*(R1476-inputs!$B$30)))</f>
        <v>37214.909298712897</v>
      </c>
      <c r="T1476" s="19">
        <f>$H1476+(INT(COLUMN(T$1)/2) - 5) * ($A1476-$H1476)/9</f>
        <v>90777.777777777781</v>
      </c>
      <c r="U1476" s="24">
        <f>MAX(0,S1476*(1+inputs!$B$33)-MAX(0,inputs!$B$31*(T1476-inputs!$B$30)))</f>
        <v>31419.692938193584</v>
      </c>
      <c r="V1476" s="19">
        <f>$H1476+(INT(COLUMN(V$1)/2) - 5) * ($A1476-$H1476)/9</f>
        <v>104933.33333333333</v>
      </c>
      <c r="W1476" s="24">
        <f>MAX(0,U1476*(1+inputs!$B$33)-MAX(0,inputs!$B$31*(V1476-inputs!$B$30)))</f>
        <v>24263.548332266488</v>
      </c>
      <c r="X1476" s="19">
        <f>$H1476+(INT(COLUMN(X$1)/2) - 5) * ($A1476-$H1476)/9</f>
        <v>119088.88888888889</v>
      </c>
      <c r="Y1476" s="24">
        <f>MAX(0,W1476*(1+inputs!$B$33)-MAX(0,inputs!$B$31*(X1476-inputs!$B$30)))</f>
        <v>15726.061557250481</v>
      </c>
      <c r="Z1476" s="19">
        <f>IF(inputs!$B$27="YES",MAX(0,inputs!$B$31*(X1476-inputs!$B$30)),0)</f>
        <v>0</v>
      </c>
      <c r="AA1476" s="3">
        <f t="shared" si="97"/>
        <v>60994.25</v>
      </c>
      <c r="AB1476" s="1">
        <f t="shared" si="98"/>
        <v>0.42</v>
      </c>
      <c r="AC1476" s="8">
        <f t="shared" si="95"/>
        <v>86405.75</v>
      </c>
    </row>
    <row r="1477" spans="1:29" x14ac:dyDescent="0.2">
      <c r="A1477" s="11">
        <f t="shared" si="96"/>
        <v>147500</v>
      </c>
      <c r="B1477" s="15">
        <f>inputs!$C$3-MAX(0,MIN((calculations!A1477-inputs!$B$8)*0.5,inputs!$C$3))+IF(AND(inputs!$B$23="YES",A1477&lt;=inputs!$B$25),inputs!$B$24,0)</f>
        <v>0</v>
      </c>
      <c r="C1477" s="15">
        <f>MAX(0,MIN(A1477-B1477,inputs!$C$4)*inputs!$B$3)</f>
        <v>7540</v>
      </c>
      <c r="D1477" s="16">
        <f>MAX(0,(MIN(A1477,inputs!$C$5)-(inputs!$C$4+B1477))*inputs!$B$4)</f>
        <v>43920</v>
      </c>
      <c r="E1477" s="16">
        <f>MAX(0, (calculations!A1477-inputs!$C$5)*inputs!$B$5)</f>
        <v>0</v>
      </c>
      <c r="F1477" s="19">
        <f>MAX(0,inputs!$B$13*(MIN(calculations!A1477,inputs!$C$14)-inputs!$C$13))+MAX(0,inputs!$B$14*(calculations!A1477-inputs!$C$14))</f>
        <v>6939.85</v>
      </c>
      <c r="G1477" s="22">
        <f>MAX(MIN((calculations!A1477-inputs!$B$21)/10000,100%),0) * inputs!$B$18</f>
        <v>2636.4</v>
      </c>
      <c r="H1477" s="24">
        <f>MIN(inputs!$B$32,A1477)</f>
        <v>20000</v>
      </c>
      <c r="I1477" s="24">
        <f>inputs!$B$29*(1+inputs!$B$33)-MAX(0,inputs!$B$31*(H1477-inputs!$B$30))</f>
        <v>46486.999999999993</v>
      </c>
      <c r="J1477" s="19">
        <f>$H1477+(INT(COLUMN(J$1)/2) - 5) * ($A1477-$H1477)/9</f>
        <v>20000</v>
      </c>
      <c r="K1477" s="24">
        <f>MAX(0,I1477*(1+inputs!$B$33)-MAX(0,inputs!$B$31*(J1477-inputs!$B$30)))</f>
        <v>47184.304999999986</v>
      </c>
      <c r="L1477" s="19">
        <f>$H1477+(INT(COLUMN(L$1)/2) - 5) * ($A1477-$H1477)/9</f>
        <v>34166.666666666664</v>
      </c>
      <c r="M1477" s="24">
        <f>MAX(0,K1477*(1+inputs!$B$33)-MAX(0,inputs!$B$31*(L1477-inputs!$B$30)))</f>
        <v>46633.629574999977</v>
      </c>
      <c r="N1477" s="19">
        <f>$H1477+(INT(COLUMN(N$1)/2) - 5) * ($A1477-$H1477)/9</f>
        <v>48333.333333333328</v>
      </c>
      <c r="O1477" s="24">
        <f>MAX(0,M1477*(1+inputs!$B$33)-MAX(0,inputs!$B$31*(N1477-inputs!$B$30)))</f>
        <v>44799.69401862497</v>
      </c>
      <c r="P1477" s="19">
        <f>$H1477+(INT(COLUMN(P$1)/2) - 5) * ($A1477-$H1477)/9</f>
        <v>62500</v>
      </c>
      <c r="Q1477" s="24">
        <f>MAX(0,O1477*(1+inputs!$B$33)-MAX(0,inputs!$B$31*(P1477-inputs!$B$30)))</f>
        <v>41663.249428904339</v>
      </c>
      <c r="R1477" s="19">
        <f>$H1477+(INT(COLUMN(R$1)/2) - 5) * ($A1477-$H1477)/9</f>
        <v>76666.666666666657</v>
      </c>
      <c r="S1477" s="24">
        <f>MAX(0,Q1477*(1+inputs!$B$33)-MAX(0,inputs!$B$31*(R1477-inputs!$B$30)))</f>
        <v>37204.758170337896</v>
      </c>
      <c r="T1477" s="19">
        <f>$H1477+(INT(COLUMN(T$1)/2) - 5) * ($A1477-$H1477)/9</f>
        <v>90833.333333333328</v>
      </c>
      <c r="U1477" s="24">
        <f>MAX(0,S1477*(1+inputs!$B$33)-MAX(0,inputs!$B$31*(T1477-inputs!$B$30)))</f>
        <v>31404.389542892965</v>
      </c>
      <c r="V1477" s="19">
        <f>$H1477+(INT(COLUMN(V$1)/2) - 5) * ($A1477-$H1477)/9</f>
        <v>105000</v>
      </c>
      <c r="W1477" s="24">
        <f>MAX(0,U1477*(1+inputs!$B$33)-MAX(0,inputs!$B$31*(V1477-inputs!$B$30)))</f>
        <v>24242.015386036357</v>
      </c>
      <c r="X1477" s="19">
        <f>$H1477+(INT(COLUMN(X$1)/2) - 5) * ($A1477-$H1477)/9</f>
        <v>119166.66666666667</v>
      </c>
      <c r="Y1477" s="24">
        <f>MAX(0,W1477*(1+inputs!$B$33)-MAX(0,inputs!$B$31*(X1477-inputs!$B$30)))</f>
        <v>15697.205616826899</v>
      </c>
      <c r="Z1477" s="19">
        <f>IF(inputs!$B$27="YES",MAX(0,inputs!$B$31*(X1477-inputs!$B$30)),0)</f>
        <v>0</v>
      </c>
      <c r="AA1477" s="3">
        <f t="shared" si="97"/>
        <v>61036.25</v>
      </c>
      <c r="AB1477" s="1">
        <f t="shared" si="98"/>
        <v>0.42</v>
      </c>
      <c r="AC1477" s="8">
        <f t="shared" si="95"/>
        <v>86463.75</v>
      </c>
    </row>
    <row r="1478" spans="1:29" x14ac:dyDescent="0.2">
      <c r="A1478" s="11">
        <f t="shared" si="96"/>
        <v>147600</v>
      </c>
      <c r="B1478" s="15">
        <f>inputs!$C$3-MAX(0,MIN((calculations!A1478-inputs!$B$8)*0.5,inputs!$C$3))+IF(AND(inputs!$B$23="YES",A1478&lt;=inputs!$B$25),inputs!$B$24,0)</f>
        <v>0</v>
      </c>
      <c r="C1478" s="15">
        <f>MAX(0,MIN(A1478-B1478,inputs!$C$4)*inputs!$B$3)</f>
        <v>7540</v>
      </c>
      <c r="D1478" s="16">
        <f>MAX(0,(MIN(A1478,inputs!$C$5)-(inputs!$C$4+B1478))*inputs!$B$4)</f>
        <v>43960</v>
      </c>
      <c r="E1478" s="16">
        <f>MAX(0, (calculations!A1478-inputs!$C$5)*inputs!$B$5)</f>
        <v>0</v>
      </c>
      <c r="F1478" s="19">
        <f>MAX(0,inputs!$B$13*(MIN(calculations!A1478,inputs!$C$14)-inputs!$C$13))+MAX(0,inputs!$B$14*(calculations!A1478-inputs!$C$14))</f>
        <v>6941.85</v>
      </c>
      <c r="G1478" s="22">
        <f>MAX(MIN((calculations!A1478-inputs!$B$21)/10000,100%),0) * inputs!$B$18</f>
        <v>2636.4</v>
      </c>
      <c r="H1478" s="24">
        <f>MIN(inputs!$B$32,A1478)</f>
        <v>20000</v>
      </c>
      <c r="I1478" s="24">
        <f>inputs!$B$29*(1+inputs!$B$33)-MAX(0,inputs!$B$31*(H1478-inputs!$B$30))</f>
        <v>46486.999999999993</v>
      </c>
      <c r="J1478" s="19">
        <f>$H1478+(INT(COLUMN(J$1)/2) - 5) * ($A1478-$H1478)/9</f>
        <v>20000</v>
      </c>
      <c r="K1478" s="24">
        <f>MAX(0,I1478*(1+inputs!$B$33)-MAX(0,inputs!$B$31*(J1478-inputs!$B$30)))</f>
        <v>47184.304999999986</v>
      </c>
      <c r="L1478" s="19">
        <f>$H1478+(INT(COLUMN(L$1)/2) - 5) * ($A1478-$H1478)/9</f>
        <v>34177.777777777781</v>
      </c>
      <c r="M1478" s="24">
        <f>MAX(0,K1478*(1+inputs!$B$33)-MAX(0,inputs!$B$31*(L1478-inputs!$B$30)))</f>
        <v>46632.629574999977</v>
      </c>
      <c r="N1478" s="19">
        <f>$H1478+(INT(COLUMN(N$1)/2) - 5) * ($A1478-$H1478)/9</f>
        <v>48355.555555555555</v>
      </c>
      <c r="O1478" s="24">
        <f>MAX(0,M1478*(1+inputs!$B$33)-MAX(0,inputs!$B$31*(N1478-inputs!$B$30)))</f>
        <v>44796.679018624971</v>
      </c>
      <c r="P1478" s="19">
        <f>$H1478+(INT(COLUMN(P$1)/2) - 5) * ($A1478-$H1478)/9</f>
        <v>62533.333333333336</v>
      </c>
      <c r="Q1478" s="24">
        <f>MAX(0,O1478*(1+inputs!$B$33)-MAX(0,inputs!$B$31*(P1478-inputs!$B$30)))</f>
        <v>41657.189203904338</v>
      </c>
      <c r="R1478" s="19">
        <f>$H1478+(INT(COLUMN(R$1)/2) - 5) * ($A1478-$H1478)/9</f>
        <v>76711.111111111109</v>
      </c>
      <c r="S1478" s="24">
        <f>MAX(0,Q1478*(1+inputs!$B$33)-MAX(0,inputs!$B$31*(R1478-inputs!$B$30)))</f>
        <v>37194.607041962896</v>
      </c>
      <c r="T1478" s="19">
        <f>$H1478+(INT(COLUMN(T$1)/2) - 5) * ($A1478-$H1478)/9</f>
        <v>90888.888888888891</v>
      </c>
      <c r="U1478" s="24">
        <f>MAX(0,S1478*(1+inputs!$B$33)-MAX(0,inputs!$B$31*(T1478-inputs!$B$30)))</f>
        <v>31389.086147592334</v>
      </c>
      <c r="V1478" s="19">
        <f>$H1478+(INT(COLUMN(V$1)/2) - 5) * ($A1478-$H1478)/9</f>
        <v>105066.66666666667</v>
      </c>
      <c r="W1478" s="24">
        <f>MAX(0,U1478*(1+inputs!$B$33)-MAX(0,inputs!$B$31*(V1478-inputs!$B$30)))</f>
        <v>24220.482439806212</v>
      </c>
      <c r="X1478" s="19">
        <f>$H1478+(INT(COLUMN(X$1)/2) - 5) * ($A1478-$H1478)/9</f>
        <v>119244.44444444444</v>
      </c>
      <c r="Y1478" s="24">
        <f>MAX(0,W1478*(1+inputs!$B$33)-MAX(0,inputs!$B$31*(X1478-inputs!$B$30)))</f>
        <v>15668.349676403304</v>
      </c>
      <c r="Z1478" s="19">
        <f>IF(inputs!$B$27="YES",MAX(0,inputs!$B$31*(X1478-inputs!$B$30)),0)</f>
        <v>0</v>
      </c>
      <c r="AA1478" s="3">
        <f t="shared" si="97"/>
        <v>61078.25</v>
      </c>
      <c r="AB1478" s="1">
        <f t="shared" si="98"/>
        <v>0.42</v>
      </c>
      <c r="AC1478" s="8">
        <f t="shared" si="95"/>
        <v>86521.75</v>
      </c>
    </row>
    <row r="1479" spans="1:29" x14ac:dyDescent="0.2">
      <c r="A1479" s="11">
        <f t="shared" si="96"/>
        <v>147700</v>
      </c>
      <c r="B1479" s="15">
        <f>inputs!$C$3-MAX(0,MIN((calculations!A1479-inputs!$B$8)*0.5,inputs!$C$3))+IF(AND(inputs!$B$23="YES",A1479&lt;=inputs!$B$25),inputs!$B$24,0)</f>
        <v>0</v>
      </c>
      <c r="C1479" s="15">
        <f>MAX(0,MIN(A1479-B1479,inputs!$C$4)*inputs!$B$3)</f>
        <v>7540</v>
      </c>
      <c r="D1479" s="16">
        <f>MAX(0,(MIN(A1479,inputs!$C$5)-(inputs!$C$4+B1479))*inputs!$B$4)</f>
        <v>44000</v>
      </c>
      <c r="E1479" s="16">
        <f>MAX(0, (calculations!A1479-inputs!$C$5)*inputs!$B$5)</f>
        <v>0</v>
      </c>
      <c r="F1479" s="19">
        <f>MAX(0,inputs!$B$13*(MIN(calculations!A1479,inputs!$C$14)-inputs!$C$13))+MAX(0,inputs!$B$14*(calculations!A1479-inputs!$C$14))</f>
        <v>6943.85</v>
      </c>
      <c r="G1479" s="22">
        <f>MAX(MIN((calculations!A1479-inputs!$B$21)/10000,100%),0) * inputs!$B$18</f>
        <v>2636.4</v>
      </c>
      <c r="H1479" s="24">
        <f>MIN(inputs!$B$32,A1479)</f>
        <v>20000</v>
      </c>
      <c r="I1479" s="24">
        <f>inputs!$B$29*(1+inputs!$B$33)-MAX(0,inputs!$B$31*(H1479-inputs!$B$30))</f>
        <v>46486.999999999993</v>
      </c>
      <c r="J1479" s="19">
        <f>$H1479+(INT(COLUMN(J$1)/2) - 5) * ($A1479-$H1479)/9</f>
        <v>20000</v>
      </c>
      <c r="K1479" s="24">
        <f>MAX(0,I1479*(1+inputs!$B$33)-MAX(0,inputs!$B$31*(J1479-inputs!$B$30)))</f>
        <v>47184.304999999986</v>
      </c>
      <c r="L1479" s="19">
        <f>$H1479+(INT(COLUMN(L$1)/2) - 5) * ($A1479-$H1479)/9</f>
        <v>34188.888888888891</v>
      </c>
      <c r="M1479" s="24">
        <f>MAX(0,K1479*(1+inputs!$B$33)-MAX(0,inputs!$B$31*(L1479-inputs!$B$30)))</f>
        <v>46631.629574999977</v>
      </c>
      <c r="N1479" s="19">
        <f>$H1479+(INT(COLUMN(N$1)/2) - 5) * ($A1479-$H1479)/9</f>
        <v>48377.777777777781</v>
      </c>
      <c r="O1479" s="24">
        <f>MAX(0,M1479*(1+inputs!$B$33)-MAX(0,inputs!$B$31*(N1479-inputs!$B$30)))</f>
        <v>44793.664018624972</v>
      </c>
      <c r="P1479" s="19">
        <f>$H1479+(INT(COLUMN(P$1)/2) - 5) * ($A1479-$H1479)/9</f>
        <v>62566.666666666664</v>
      </c>
      <c r="Q1479" s="24">
        <f>MAX(0,O1479*(1+inputs!$B$33)-MAX(0,inputs!$B$31*(P1479-inputs!$B$30)))</f>
        <v>41651.128978904337</v>
      </c>
      <c r="R1479" s="19">
        <f>$H1479+(INT(COLUMN(R$1)/2) - 5) * ($A1479-$H1479)/9</f>
        <v>76755.555555555562</v>
      </c>
      <c r="S1479" s="24">
        <f>MAX(0,Q1479*(1+inputs!$B$33)-MAX(0,inputs!$B$31*(R1479-inputs!$B$30)))</f>
        <v>37184.455913587895</v>
      </c>
      <c r="T1479" s="19">
        <f>$H1479+(INT(COLUMN(T$1)/2) - 5) * ($A1479-$H1479)/9</f>
        <v>90944.444444444438</v>
      </c>
      <c r="U1479" s="24">
        <f>MAX(0,S1479*(1+inputs!$B$33)-MAX(0,inputs!$B$31*(T1479-inputs!$B$30)))</f>
        <v>31373.78275229171</v>
      </c>
      <c r="V1479" s="19">
        <f>$H1479+(INT(COLUMN(V$1)/2) - 5) * ($A1479-$H1479)/9</f>
        <v>105133.33333333333</v>
      </c>
      <c r="W1479" s="24">
        <f>MAX(0,U1479*(1+inputs!$B$33)-MAX(0,inputs!$B$31*(V1479-inputs!$B$30)))</f>
        <v>24198.949493576085</v>
      </c>
      <c r="X1479" s="19">
        <f>$H1479+(INT(COLUMN(X$1)/2) - 5) * ($A1479-$H1479)/9</f>
        <v>119322.22222222222</v>
      </c>
      <c r="Y1479" s="24">
        <f>MAX(0,W1479*(1+inputs!$B$33)-MAX(0,inputs!$B$31*(X1479-inputs!$B$30)))</f>
        <v>15639.493735979726</v>
      </c>
      <c r="Z1479" s="19">
        <f>IF(inputs!$B$27="YES",MAX(0,inputs!$B$31*(X1479-inputs!$B$30)),0)</f>
        <v>0</v>
      </c>
      <c r="AA1479" s="3">
        <f t="shared" si="97"/>
        <v>61120.25</v>
      </c>
      <c r="AB1479" s="1">
        <f t="shared" si="98"/>
        <v>0.42</v>
      </c>
      <c r="AC1479" s="8">
        <f t="shared" si="95"/>
        <v>86579.75</v>
      </c>
    </row>
    <row r="1480" spans="1:29" x14ac:dyDescent="0.2">
      <c r="A1480" s="11">
        <f t="shared" si="96"/>
        <v>147800</v>
      </c>
      <c r="B1480" s="15">
        <f>inputs!$C$3-MAX(0,MIN((calculations!A1480-inputs!$B$8)*0.5,inputs!$C$3))+IF(AND(inputs!$B$23="YES",A1480&lt;=inputs!$B$25),inputs!$B$24,0)</f>
        <v>0</v>
      </c>
      <c r="C1480" s="15">
        <f>MAX(0,MIN(A1480-B1480,inputs!$C$4)*inputs!$B$3)</f>
        <v>7540</v>
      </c>
      <c r="D1480" s="16">
        <f>MAX(0,(MIN(A1480,inputs!$C$5)-(inputs!$C$4+B1480))*inputs!$B$4)</f>
        <v>44040</v>
      </c>
      <c r="E1480" s="16">
        <f>MAX(0, (calculations!A1480-inputs!$C$5)*inputs!$B$5)</f>
        <v>0</v>
      </c>
      <c r="F1480" s="19">
        <f>MAX(0,inputs!$B$13*(MIN(calculations!A1480,inputs!$C$14)-inputs!$C$13))+MAX(0,inputs!$B$14*(calculations!A1480-inputs!$C$14))</f>
        <v>6945.85</v>
      </c>
      <c r="G1480" s="22">
        <f>MAX(MIN((calculations!A1480-inputs!$B$21)/10000,100%),0) * inputs!$B$18</f>
        <v>2636.4</v>
      </c>
      <c r="H1480" s="24">
        <f>MIN(inputs!$B$32,A1480)</f>
        <v>20000</v>
      </c>
      <c r="I1480" s="24">
        <f>inputs!$B$29*(1+inputs!$B$33)-MAX(0,inputs!$B$31*(H1480-inputs!$B$30))</f>
        <v>46486.999999999993</v>
      </c>
      <c r="J1480" s="19">
        <f>$H1480+(INT(COLUMN(J$1)/2) - 5) * ($A1480-$H1480)/9</f>
        <v>20000</v>
      </c>
      <c r="K1480" s="24">
        <f>MAX(0,I1480*(1+inputs!$B$33)-MAX(0,inputs!$B$31*(J1480-inputs!$B$30)))</f>
        <v>47184.304999999986</v>
      </c>
      <c r="L1480" s="19">
        <f>$H1480+(INT(COLUMN(L$1)/2) - 5) * ($A1480-$H1480)/9</f>
        <v>34200</v>
      </c>
      <c r="M1480" s="24">
        <f>MAX(0,K1480*(1+inputs!$B$33)-MAX(0,inputs!$B$31*(L1480-inputs!$B$30)))</f>
        <v>46630.629574999977</v>
      </c>
      <c r="N1480" s="19">
        <f>$H1480+(INT(COLUMN(N$1)/2) - 5) * ($A1480-$H1480)/9</f>
        <v>48400</v>
      </c>
      <c r="O1480" s="24">
        <f>MAX(0,M1480*(1+inputs!$B$33)-MAX(0,inputs!$B$31*(N1480-inputs!$B$30)))</f>
        <v>44790.649018624972</v>
      </c>
      <c r="P1480" s="19">
        <f>$H1480+(INT(COLUMN(P$1)/2) - 5) * ($A1480-$H1480)/9</f>
        <v>62600</v>
      </c>
      <c r="Q1480" s="24">
        <f>MAX(0,O1480*(1+inputs!$B$33)-MAX(0,inputs!$B$31*(P1480-inputs!$B$30)))</f>
        <v>41645.068753904343</v>
      </c>
      <c r="R1480" s="19">
        <f>$H1480+(INT(COLUMN(R$1)/2) - 5) * ($A1480-$H1480)/9</f>
        <v>76800</v>
      </c>
      <c r="S1480" s="24">
        <f>MAX(0,Q1480*(1+inputs!$B$33)-MAX(0,inputs!$B$31*(R1480-inputs!$B$30)))</f>
        <v>37174.304785212902</v>
      </c>
      <c r="T1480" s="19">
        <f>$H1480+(INT(COLUMN(T$1)/2) - 5) * ($A1480-$H1480)/9</f>
        <v>91000</v>
      </c>
      <c r="U1480" s="24">
        <f>MAX(0,S1480*(1+inputs!$B$33)-MAX(0,inputs!$B$31*(T1480-inputs!$B$30)))</f>
        <v>31358.479356991094</v>
      </c>
      <c r="V1480" s="19">
        <f>$H1480+(INT(COLUMN(V$1)/2) - 5) * ($A1480-$H1480)/9</f>
        <v>105200</v>
      </c>
      <c r="W1480" s="24">
        <f>MAX(0,U1480*(1+inputs!$B$33)-MAX(0,inputs!$B$31*(V1480-inputs!$B$30)))</f>
        <v>24177.416547345958</v>
      </c>
      <c r="X1480" s="19">
        <f>$H1480+(INT(COLUMN(X$1)/2) - 5) * ($A1480-$H1480)/9</f>
        <v>119400</v>
      </c>
      <c r="Y1480" s="24">
        <f>MAX(0,W1480*(1+inputs!$B$33)-MAX(0,inputs!$B$31*(X1480-inputs!$B$30)))</f>
        <v>15610.637795556146</v>
      </c>
      <c r="Z1480" s="19">
        <f>IF(inputs!$B$27="YES",MAX(0,inputs!$B$31*(X1480-inputs!$B$30)),0)</f>
        <v>0</v>
      </c>
      <c r="AA1480" s="3">
        <f t="shared" si="97"/>
        <v>61162.25</v>
      </c>
      <c r="AB1480" s="1">
        <f t="shared" si="98"/>
        <v>0.42</v>
      </c>
      <c r="AC1480" s="8">
        <f t="shared" si="95"/>
        <v>86637.75</v>
      </c>
    </row>
    <row r="1481" spans="1:29" x14ac:dyDescent="0.2">
      <c r="A1481" s="11">
        <f t="shared" si="96"/>
        <v>147900</v>
      </c>
      <c r="B1481" s="15">
        <f>inputs!$C$3-MAX(0,MIN((calculations!A1481-inputs!$B$8)*0.5,inputs!$C$3))+IF(AND(inputs!$B$23="YES",A1481&lt;=inputs!$B$25),inputs!$B$24,0)</f>
        <v>0</v>
      </c>
      <c r="C1481" s="15">
        <f>MAX(0,MIN(A1481-B1481,inputs!$C$4)*inputs!$B$3)</f>
        <v>7540</v>
      </c>
      <c r="D1481" s="16">
        <f>MAX(0,(MIN(A1481,inputs!$C$5)-(inputs!$C$4+B1481))*inputs!$B$4)</f>
        <v>44080</v>
      </c>
      <c r="E1481" s="16">
        <f>MAX(0, (calculations!A1481-inputs!$C$5)*inputs!$B$5)</f>
        <v>0</v>
      </c>
      <c r="F1481" s="19">
        <f>MAX(0,inputs!$B$13*(MIN(calculations!A1481,inputs!$C$14)-inputs!$C$13))+MAX(0,inputs!$B$14*(calculations!A1481-inputs!$C$14))</f>
        <v>6947.85</v>
      </c>
      <c r="G1481" s="22">
        <f>MAX(MIN((calculations!A1481-inputs!$B$21)/10000,100%),0) * inputs!$B$18</f>
        <v>2636.4</v>
      </c>
      <c r="H1481" s="24">
        <f>MIN(inputs!$B$32,A1481)</f>
        <v>20000</v>
      </c>
      <c r="I1481" s="24">
        <f>inputs!$B$29*(1+inputs!$B$33)-MAX(0,inputs!$B$31*(H1481-inputs!$B$30))</f>
        <v>46486.999999999993</v>
      </c>
      <c r="J1481" s="19">
        <f>$H1481+(INT(COLUMN(J$1)/2) - 5) * ($A1481-$H1481)/9</f>
        <v>20000</v>
      </c>
      <c r="K1481" s="24">
        <f>MAX(0,I1481*(1+inputs!$B$33)-MAX(0,inputs!$B$31*(J1481-inputs!$B$30)))</f>
        <v>47184.304999999986</v>
      </c>
      <c r="L1481" s="19">
        <f>$H1481+(INT(COLUMN(L$1)/2) - 5) * ($A1481-$H1481)/9</f>
        <v>34211.111111111109</v>
      </c>
      <c r="M1481" s="24">
        <f>MAX(0,K1481*(1+inputs!$B$33)-MAX(0,inputs!$B$31*(L1481-inputs!$B$30)))</f>
        <v>46629.629574999977</v>
      </c>
      <c r="N1481" s="19">
        <f>$H1481+(INT(COLUMN(N$1)/2) - 5) * ($A1481-$H1481)/9</f>
        <v>48422.222222222219</v>
      </c>
      <c r="O1481" s="24">
        <f>MAX(0,M1481*(1+inputs!$B$33)-MAX(0,inputs!$B$31*(N1481-inputs!$B$30)))</f>
        <v>44787.634018624973</v>
      </c>
      <c r="P1481" s="19">
        <f>$H1481+(INT(COLUMN(P$1)/2) - 5) * ($A1481-$H1481)/9</f>
        <v>62633.333333333336</v>
      </c>
      <c r="Q1481" s="24">
        <f>MAX(0,O1481*(1+inputs!$B$33)-MAX(0,inputs!$B$31*(P1481-inputs!$B$30)))</f>
        <v>41639.008528904342</v>
      </c>
      <c r="R1481" s="19">
        <f>$H1481+(INT(COLUMN(R$1)/2) - 5) * ($A1481-$H1481)/9</f>
        <v>76844.444444444438</v>
      </c>
      <c r="S1481" s="24">
        <f>MAX(0,Q1481*(1+inputs!$B$33)-MAX(0,inputs!$B$31*(R1481-inputs!$B$30)))</f>
        <v>37164.153656837902</v>
      </c>
      <c r="T1481" s="19">
        <f>$H1481+(INT(COLUMN(T$1)/2) - 5) * ($A1481-$H1481)/9</f>
        <v>91055.555555555562</v>
      </c>
      <c r="U1481" s="24">
        <f>MAX(0,S1481*(1+inputs!$B$33)-MAX(0,inputs!$B$31*(T1481-inputs!$B$30)))</f>
        <v>31343.175961690467</v>
      </c>
      <c r="V1481" s="19">
        <f>$H1481+(INT(COLUMN(V$1)/2) - 5) * ($A1481-$H1481)/9</f>
        <v>105266.66666666667</v>
      </c>
      <c r="W1481" s="24">
        <f>MAX(0,U1481*(1+inputs!$B$33)-MAX(0,inputs!$B$31*(V1481-inputs!$B$30)))</f>
        <v>24155.88360111582</v>
      </c>
      <c r="X1481" s="19">
        <f>$H1481+(INT(COLUMN(X$1)/2) - 5) * ($A1481-$H1481)/9</f>
        <v>119477.77777777778</v>
      </c>
      <c r="Y1481" s="24">
        <f>MAX(0,W1481*(1+inputs!$B$33)-MAX(0,inputs!$B$31*(X1481-inputs!$B$30)))</f>
        <v>15581.781855132556</v>
      </c>
      <c r="Z1481" s="19">
        <f>IF(inputs!$B$27="YES",MAX(0,inputs!$B$31*(X1481-inputs!$B$30)),0)</f>
        <v>0</v>
      </c>
      <c r="AA1481" s="3">
        <f t="shared" si="97"/>
        <v>61204.25</v>
      </c>
      <c r="AB1481" s="1">
        <f t="shared" si="98"/>
        <v>0.42</v>
      </c>
      <c r="AC1481" s="8">
        <f t="shared" si="95"/>
        <v>86695.75</v>
      </c>
    </row>
    <row r="1482" spans="1:29" x14ac:dyDescent="0.2">
      <c r="A1482" s="11">
        <f t="shared" si="96"/>
        <v>148000</v>
      </c>
      <c r="B1482" s="15">
        <f>inputs!$C$3-MAX(0,MIN((calculations!A1482-inputs!$B$8)*0.5,inputs!$C$3))+IF(AND(inputs!$B$23="YES",A1482&lt;=inputs!$B$25),inputs!$B$24,0)</f>
        <v>0</v>
      </c>
      <c r="C1482" s="15">
        <f>MAX(0,MIN(A1482-B1482,inputs!$C$4)*inputs!$B$3)</f>
        <v>7540</v>
      </c>
      <c r="D1482" s="16">
        <f>MAX(0,(MIN(A1482,inputs!$C$5)-(inputs!$C$4+B1482))*inputs!$B$4)</f>
        <v>44120</v>
      </c>
      <c r="E1482" s="16">
        <f>MAX(0, (calculations!A1482-inputs!$C$5)*inputs!$B$5)</f>
        <v>0</v>
      </c>
      <c r="F1482" s="19">
        <f>MAX(0,inputs!$B$13*(MIN(calculations!A1482,inputs!$C$14)-inputs!$C$13))+MAX(0,inputs!$B$14*(calculations!A1482-inputs!$C$14))</f>
        <v>6949.85</v>
      </c>
      <c r="G1482" s="22">
        <f>MAX(MIN((calculations!A1482-inputs!$B$21)/10000,100%),0) * inputs!$B$18</f>
        <v>2636.4</v>
      </c>
      <c r="H1482" s="24">
        <f>MIN(inputs!$B$32,A1482)</f>
        <v>20000</v>
      </c>
      <c r="I1482" s="24">
        <f>inputs!$B$29*(1+inputs!$B$33)-MAX(0,inputs!$B$31*(H1482-inputs!$B$30))</f>
        <v>46486.999999999993</v>
      </c>
      <c r="J1482" s="19">
        <f>$H1482+(INT(COLUMN(J$1)/2) - 5) * ($A1482-$H1482)/9</f>
        <v>20000</v>
      </c>
      <c r="K1482" s="24">
        <f>MAX(0,I1482*(1+inputs!$B$33)-MAX(0,inputs!$B$31*(J1482-inputs!$B$30)))</f>
        <v>47184.304999999986</v>
      </c>
      <c r="L1482" s="19">
        <f>$H1482+(INT(COLUMN(L$1)/2) - 5) * ($A1482-$H1482)/9</f>
        <v>34222.222222222219</v>
      </c>
      <c r="M1482" s="24">
        <f>MAX(0,K1482*(1+inputs!$B$33)-MAX(0,inputs!$B$31*(L1482-inputs!$B$30)))</f>
        <v>46628.629574999977</v>
      </c>
      <c r="N1482" s="19">
        <f>$H1482+(INT(COLUMN(N$1)/2) - 5) * ($A1482-$H1482)/9</f>
        <v>48444.444444444445</v>
      </c>
      <c r="O1482" s="24">
        <f>MAX(0,M1482*(1+inputs!$B$33)-MAX(0,inputs!$B$31*(N1482-inputs!$B$30)))</f>
        <v>44784.619018624973</v>
      </c>
      <c r="P1482" s="19">
        <f>$H1482+(INT(COLUMN(P$1)/2) - 5) * ($A1482-$H1482)/9</f>
        <v>62666.666666666664</v>
      </c>
      <c r="Q1482" s="24">
        <f>MAX(0,O1482*(1+inputs!$B$33)-MAX(0,inputs!$B$31*(P1482-inputs!$B$30)))</f>
        <v>41632.948303904341</v>
      </c>
      <c r="R1482" s="19">
        <f>$H1482+(INT(COLUMN(R$1)/2) - 5) * ($A1482-$H1482)/9</f>
        <v>76888.888888888891</v>
      </c>
      <c r="S1482" s="24">
        <f>MAX(0,Q1482*(1+inputs!$B$33)-MAX(0,inputs!$B$31*(R1482-inputs!$B$30)))</f>
        <v>37154.002528462901</v>
      </c>
      <c r="T1482" s="19">
        <f>$H1482+(INT(COLUMN(T$1)/2) - 5) * ($A1482-$H1482)/9</f>
        <v>91111.111111111109</v>
      </c>
      <c r="U1482" s="24">
        <f>MAX(0,S1482*(1+inputs!$B$33)-MAX(0,inputs!$B$31*(T1482-inputs!$B$30)))</f>
        <v>31327.87256638984</v>
      </c>
      <c r="V1482" s="19">
        <f>$H1482+(INT(COLUMN(V$1)/2) - 5) * ($A1482-$H1482)/9</f>
        <v>105333.33333333333</v>
      </c>
      <c r="W1482" s="24">
        <f>MAX(0,U1482*(1+inputs!$B$33)-MAX(0,inputs!$B$31*(V1482-inputs!$B$30)))</f>
        <v>24134.350654885686</v>
      </c>
      <c r="X1482" s="19">
        <f>$H1482+(INT(COLUMN(X$1)/2) - 5) * ($A1482-$H1482)/9</f>
        <v>119555.55555555556</v>
      </c>
      <c r="Y1482" s="24">
        <f>MAX(0,W1482*(1+inputs!$B$33)-MAX(0,inputs!$B$31*(X1482-inputs!$B$30)))</f>
        <v>15552.925914708967</v>
      </c>
      <c r="Z1482" s="19">
        <f>IF(inputs!$B$27="YES",MAX(0,inputs!$B$31*(X1482-inputs!$B$30)),0)</f>
        <v>0</v>
      </c>
      <c r="AA1482" s="3">
        <f t="shared" si="97"/>
        <v>61246.25</v>
      </c>
      <c r="AB1482" s="1">
        <f t="shared" si="98"/>
        <v>0.42</v>
      </c>
      <c r="AC1482" s="8">
        <f t="shared" si="95"/>
        <v>86753.75</v>
      </c>
    </row>
    <row r="1483" spans="1:29" x14ac:dyDescent="0.2">
      <c r="A1483" s="11">
        <f t="shared" si="96"/>
        <v>148100</v>
      </c>
      <c r="B1483" s="15">
        <f>inputs!$C$3-MAX(0,MIN((calculations!A1483-inputs!$B$8)*0.5,inputs!$C$3))+IF(AND(inputs!$B$23="YES",A1483&lt;=inputs!$B$25),inputs!$B$24,0)</f>
        <v>0</v>
      </c>
      <c r="C1483" s="15">
        <f>MAX(0,MIN(A1483-B1483,inputs!$C$4)*inputs!$B$3)</f>
        <v>7540</v>
      </c>
      <c r="D1483" s="16">
        <f>MAX(0,(MIN(A1483,inputs!$C$5)-(inputs!$C$4+B1483))*inputs!$B$4)</f>
        <v>44160</v>
      </c>
      <c r="E1483" s="16">
        <f>MAX(0, (calculations!A1483-inputs!$C$5)*inputs!$B$5)</f>
        <v>0</v>
      </c>
      <c r="F1483" s="19">
        <f>MAX(0,inputs!$B$13*(MIN(calculations!A1483,inputs!$C$14)-inputs!$C$13))+MAX(0,inputs!$B$14*(calculations!A1483-inputs!$C$14))</f>
        <v>6951.85</v>
      </c>
      <c r="G1483" s="22">
        <f>MAX(MIN((calculations!A1483-inputs!$B$21)/10000,100%),0) * inputs!$B$18</f>
        <v>2636.4</v>
      </c>
      <c r="H1483" s="24">
        <f>MIN(inputs!$B$32,A1483)</f>
        <v>20000</v>
      </c>
      <c r="I1483" s="24">
        <f>inputs!$B$29*(1+inputs!$B$33)-MAX(0,inputs!$B$31*(H1483-inputs!$B$30))</f>
        <v>46486.999999999993</v>
      </c>
      <c r="J1483" s="19">
        <f>$H1483+(INT(COLUMN(J$1)/2) - 5) * ($A1483-$H1483)/9</f>
        <v>20000</v>
      </c>
      <c r="K1483" s="24">
        <f>MAX(0,I1483*(1+inputs!$B$33)-MAX(0,inputs!$B$31*(J1483-inputs!$B$30)))</f>
        <v>47184.304999999986</v>
      </c>
      <c r="L1483" s="19">
        <f>$H1483+(INT(COLUMN(L$1)/2) - 5) * ($A1483-$H1483)/9</f>
        <v>34233.333333333336</v>
      </c>
      <c r="M1483" s="24">
        <f>MAX(0,K1483*(1+inputs!$B$33)-MAX(0,inputs!$B$31*(L1483-inputs!$B$30)))</f>
        <v>46627.629574999977</v>
      </c>
      <c r="N1483" s="19">
        <f>$H1483+(INT(COLUMN(N$1)/2) - 5) * ($A1483-$H1483)/9</f>
        <v>48466.666666666672</v>
      </c>
      <c r="O1483" s="24">
        <f>MAX(0,M1483*(1+inputs!$B$33)-MAX(0,inputs!$B$31*(N1483-inputs!$B$30)))</f>
        <v>44781.604018624967</v>
      </c>
      <c r="P1483" s="19">
        <f>$H1483+(INT(COLUMN(P$1)/2) - 5) * ($A1483-$H1483)/9</f>
        <v>62700</v>
      </c>
      <c r="Q1483" s="24">
        <f>MAX(0,O1483*(1+inputs!$B$33)-MAX(0,inputs!$B$31*(P1483-inputs!$B$30)))</f>
        <v>41626.888078904332</v>
      </c>
      <c r="R1483" s="19">
        <f>$H1483+(INT(COLUMN(R$1)/2) - 5) * ($A1483-$H1483)/9</f>
        <v>76933.333333333343</v>
      </c>
      <c r="S1483" s="24">
        <f>MAX(0,Q1483*(1+inputs!$B$33)-MAX(0,inputs!$B$31*(R1483-inputs!$B$30)))</f>
        <v>37143.851400087893</v>
      </c>
      <c r="T1483" s="19">
        <f>$H1483+(INT(COLUMN(T$1)/2) - 5) * ($A1483-$H1483)/9</f>
        <v>91166.666666666672</v>
      </c>
      <c r="U1483" s="24">
        <f>MAX(0,S1483*(1+inputs!$B$33)-MAX(0,inputs!$B$31*(T1483-inputs!$B$30)))</f>
        <v>31312.569171089206</v>
      </c>
      <c r="V1483" s="19">
        <f>$H1483+(INT(COLUMN(V$1)/2) - 5) * ($A1483-$H1483)/9</f>
        <v>105400</v>
      </c>
      <c r="W1483" s="24">
        <f>MAX(0,U1483*(1+inputs!$B$33)-MAX(0,inputs!$B$31*(V1483-inputs!$B$30)))</f>
        <v>24112.817708655541</v>
      </c>
      <c r="X1483" s="19">
        <f>$H1483+(INT(COLUMN(X$1)/2) - 5) * ($A1483-$H1483)/9</f>
        <v>119633.33333333333</v>
      </c>
      <c r="Y1483" s="24">
        <f>MAX(0,W1483*(1+inputs!$B$33)-MAX(0,inputs!$B$31*(X1483-inputs!$B$30)))</f>
        <v>15524.069974285372</v>
      </c>
      <c r="Z1483" s="19">
        <f>IF(inputs!$B$27="YES",MAX(0,inputs!$B$31*(X1483-inputs!$B$30)),0)</f>
        <v>0</v>
      </c>
      <c r="AA1483" s="3">
        <f t="shared" si="97"/>
        <v>61288.25</v>
      </c>
      <c r="AB1483" s="1">
        <f t="shared" si="98"/>
        <v>0.42</v>
      </c>
      <c r="AC1483" s="8">
        <f t="shared" si="95"/>
        <v>86811.75</v>
      </c>
    </row>
    <row r="1484" spans="1:29" x14ac:dyDescent="0.2">
      <c r="A1484" s="11">
        <f t="shared" si="96"/>
        <v>148200</v>
      </c>
      <c r="B1484" s="15">
        <f>inputs!$C$3-MAX(0,MIN((calculations!A1484-inputs!$B$8)*0.5,inputs!$C$3))+IF(AND(inputs!$B$23="YES",A1484&lt;=inputs!$B$25),inputs!$B$24,0)</f>
        <v>0</v>
      </c>
      <c r="C1484" s="15">
        <f>MAX(0,MIN(A1484-B1484,inputs!$C$4)*inputs!$B$3)</f>
        <v>7540</v>
      </c>
      <c r="D1484" s="16">
        <f>MAX(0,(MIN(A1484,inputs!$C$5)-(inputs!$C$4+B1484))*inputs!$B$4)</f>
        <v>44200</v>
      </c>
      <c r="E1484" s="16">
        <f>MAX(0, (calculations!A1484-inputs!$C$5)*inputs!$B$5)</f>
        <v>0</v>
      </c>
      <c r="F1484" s="19">
        <f>MAX(0,inputs!$B$13*(MIN(calculations!A1484,inputs!$C$14)-inputs!$C$13))+MAX(0,inputs!$B$14*(calculations!A1484-inputs!$C$14))</f>
        <v>6953.85</v>
      </c>
      <c r="G1484" s="22">
        <f>MAX(MIN((calculations!A1484-inputs!$B$21)/10000,100%),0) * inputs!$B$18</f>
        <v>2636.4</v>
      </c>
      <c r="H1484" s="24">
        <f>MIN(inputs!$B$32,A1484)</f>
        <v>20000</v>
      </c>
      <c r="I1484" s="24">
        <f>inputs!$B$29*(1+inputs!$B$33)-MAX(0,inputs!$B$31*(H1484-inputs!$B$30))</f>
        <v>46486.999999999993</v>
      </c>
      <c r="J1484" s="19">
        <f>$H1484+(INT(COLUMN(J$1)/2) - 5) * ($A1484-$H1484)/9</f>
        <v>20000</v>
      </c>
      <c r="K1484" s="24">
        <f>MAX(0,I1484*(1+inputs!$B$33)-MAX(0,inputs!$B$31*(J1484-inputs!$B$30)))</f>
        <v>47184.304999999986</v>
      </c>
      <c r="L1484" s="19">
        <f>$H1484+(INT(COLUMN(L$1)/2) - 5) * ($A1484-$H1484)/9</f>
        <v>34244.444444444445</v>
      </c>
      <c r="M1484" s="24">
        <f>MAX(0,K1484*(1+inputs!$B$33)-MAX(0,inputs!$B$31*(L1484-inputs!$B$30)))</f>
        <v>46626.629574999977</v>
      </c>
      <c r="N1484" s="19">
        <f>$H1484+(INT(COLUMN(N$1)/2) - 5) * ($A1484-$H1484)/9</f>
        <v>48488.888888888891</v>
      </c>
      <c r="O1484" s="24">
        <f>MAX(0,M1484*(1+inputs!$B$33)-MAX(0,inputs!$B$31*(N1484-inputs!$B$30)))</f>
        <v>44778.589018624967</v>
      </c>
      <c r="P1484" s="19">
        <f>$H1484+(INT(COLUMN(P$1)/2) - 5) * ($A1484-$H1484)/9</f>
        <v>62733.333333333336</v>
      </c>
      <c r="Q1484" s="24">
        <f>MAX(0,O1484*(1+inputs!$B$33)-MAX(0,inputs!$B$31*(P1484-inputs!$B$30)))</f>
        <v>41620.827853904339</v>
      </c>
      <c r="R1484" s="19">
        <f>$H1484+(INT(COLUMN(R$1)/2) - 5) * ($A1484-$H1484)/9</f>
        <v>76977.777777777781</v>
      </c>
      <c r="S1484" s="24">
        <f>MAX(0,Q1484*(1+inputs!$B$33)-MAX(0,inputs!$B$31*(R1484-inputs!$B$30)))</f>
        <v>37133.7002717129</v>
      </c>
      <c r="T1484" s="19">
        <f>$H1484+(INT(COLUMN(T$1)/2) - 5) * ($A1484-$H1484)/9</f>
        <v>91222.222222222219</v>
      </c>
      <c r="U1484" s="24">
        <f>MAX(0,S1484*(1+inputs!$B$33)-MAX(0,inputs!$B$31*(T1484-inputs!$B$30)))</f>
        <v>31297.265775788594</v>
      </c>
      <c r="V1484" s="19">
        <f>$H1484+(INT(COLUMN(V$1)/2) - 5) * ($A1484-$H1484)/9</f>
        <v>105466.66666666667</v>
      </c>
      <c r="W1484" s="24">
        <f>MAX(0,U1484*(1+inputs!$B$33)-MAX(0,inputs!$B$31*(V1484-inputs!$B$30)))</f>
        <v>24091.284762425421</v>
      </c>
      <c r="X1484" s="19">
        <f>$H1484+(INT(COLUMN(X$1)/2) - 5) * ($A1484-$H1484)/9</f>
        <v>119711.11111111111</v>
      </c>
      <c r="Y1484" s="24">
        <f>MAX(0,W1484*(1+inputs!$B$33)-MAX(0,inputs!$B$31*(X1484-inputs!$B$30)))</f>
        <v>15495.214033861801</v>
      </c>
      <c r="Z1484" s="19">
        <f>IF(inputs!$B$27="YES",MAX(0,inputs!$B$31*(X1484-inputs!$B$30)),0)</f>
        <v>0</v>
      </c>
      <c r="AA1484" s="3">
        <f t="shared" si="97"/>
        <v>61330.25</v>
      </c>
      <c r="AB1484" s="1">
        <f t="shared" si="98"/>
        <v>0.42</v>
      </c>
      <c r="AC1484" s="8">
        <f t="shared" si="95"/>
        <v>86869.75</v>
      </c>
    </row>
    <row r="1485" spans="1:29" x14ac:dyDescent="0.2">
      <c r="A1485" s="11">
        <f t="shared" si="96"/>
        <v>148300</v>
      </c>
      <c r="B1485" s="15">
        <f>inputs!$C$3-MAX(0,MIN((calculations!A1485-inputs!$B$8)*0.5,inputs!$C$3))+IF(AND(inputs!$B$23="YES",A1485&lt;=inputs!$B$25),inputs!$B$24,0)</f>
        <v>0</v>
      </c>
      <c r="C1485" s="15">
        <f>MAX(0,MIN(A1485-B1485,inputs!$C$4)*inputs!$B$3)</f>
        <v>7540</v>
      </c>
      <c r="D1485" s="16">
        <f>MAX(0,(MIN(A1485,inputs!$C$5)-(inputs!$C$4+B1485))*inputs!$B$4)</f>
        <v>44240</v>
      </c>
      <c r="E1485" s="16">
        <f>MAX(0, (calculations!A1485-inputs!$C$5)*inputs!$B$5)</f>
        <v>0</v>
      </c>
      <c r="F1485" s="19">
        <f>MAX(0,inputs!$B$13*(MIN(calculations!A1485,inputs!$C$14)-inputs!$C$13))+MAX(0,inputs!$B$14*(calculations!A1485-inputs!$C$14))</f>
        <v>6955.85</v>
      </c>
      <c r="G1485" s="22">
        <f>MAX(MIN((calculations!A1485-inputs!$B$21)/10000,100%),0) * inputs!$B$18</f>
        <v>2636.4</v>
      </c>
      <c r="H1485" s="24">
        <f>MIN(inputs!$B$32,A1485)</f>
        <v>20000</v>
      </c>
      <c r="I1485" s="24">
        <f>inputs!$B$29*(1+inputs!$B$33)-MAX(0,inputs!$B$31*(H1485-inputs!$B$30))</f>
        <v>46486.999999999993</v>
      </c>
      <c r="J1485" s="19">
        <f>$H1485+(INT(COLUMN(J$1)/2) - 5) * ($A1485-$H1485)/9</f>
        <v>20000</v>
      </c>
      <c r="K1485" s="24">
        <f>MAX(0,I1485*(1+inputs!$B$33)-MAX(0,inputs!$B$31*(J1485-inputs!$B$30)))</f>
        <v>47184.304999999986</v>
      </c>
      <c r="L1485" s="19">
        <f>$H1485+(INT(COLUMN(L$1)/2) - 5) * ($A1485-$H1485)/9</f>
        <v>34255.555555555555</v>
      </c>
      <c r="M1485" s="24">
        <f>MAX(0,K1485*(1+inputs!$B$33)-MAX(0,inputs!$B$31*(L1485-inputs!$B$30)))</f>
        <v>46625.629574999977</v>
      </c>
      <c r="N1485" s="19">
        <f>$H1485+(INT(COLUMN(N$1)/2) - 5) * ($A1485-$H1485)/9</f>
        <v>48511.111111111109</v>
      </c>
      <c r="O1485" s="24">
        <f>MAX(0,M1485*(1+inputs!$B$33)-MAX(0,inputs!$B$31*(N1485-inputs!$B$30)))</f>
        <v>44775.574018624968</v>
      </c>
      <c r="P1485" s="19">
        <f>$H1485+(INT(COLUMN(P$1)/2) - 5) * ($A1485-$H1485)/9</f>
        <v>62766.666666666664</v>
      </c>
      <c r="Q1485" s="24">
        <f>MAX(0,O1485*(1+inputs!$B$33)-MAX(0,inputs!$B$31*(P1485-inputs!$B$30)))</f>
        <v>41614.767628904337</v>
      </c>
      <c r="R1485" s="19">
        <f>$H1485+(INT(COLUMN(R$1)/2) - 5) * ($A1485-$H1485)/9</f>
        <v>77022.222222222219</v>
      </c>
      <c r="S1485" s="24">
        <f>MAX(0,Q1485*(1+inputs!$B$33)-MAX(0,inputs!$B$31*(R1485-inputs!$B$30)))</f>
        <v>37123.549143337899</v>
      </c>
      <c r="T1485" s="19">
        <f>$H1485+(INT(COLUMN(T$1)/2) - 5) * ($A1485-$H1485)/9</f>
        <v>91277.777777777781</v>
      </c>
      <c r="U1485" s="24">
        <f>MAX(0,S1485*(1+inputs!$B$33)-MAX(0,inputs!$B$31*(T1485-inputs!$B$30)))</f>
        <v>31281.962380487963</v>
      </c>
      <c r="V1485" s="19">
        <f>$H1485+(INT(COLUMN(V$1)/2) - 5) * ($A1485-$H1485)/9</f>
        <v>105533.33333333333</v>
      </c>
      <c r="W1485" s="24">
        <f>MAX(0,U1485*(1+inputs!$B$33)-MAX(0,inputs!$B$31*(V1485-inputs!$B$30)))</f>
        <v>24069.751816195279</v>
      </c>
      <c r="X1485" s="19">
        <f>$H1485+(INT(COLUMN(X$1)/2) - 5) * ($A1485-$H1485)/9</f>
        <v>119788.88888888889</v>
      </c>
      <c r="Y1485" s="24">
        <f>MAX(0,W1485*(1+inputs!$B$33)-MAX(0,inputs!$B$31*(X1485-inputs!$B$30)))</f>
        <v>15466.358093438206</v>
      </c>
      <c r="Z1485" s="19">
        <f>IF(inputs!$B$27="YES",MAX(0,inputs!$B$31*(X1485-inputs!$B$30)),0)</f>
        <v>0</v>
      </c>
      <c r="AA1485" s="3">
        <f t="shared" si="97"/>
        <v>61372.25</v>
      </c>
      <c r="AB1485" s="1">
        <f t="shared" si="98"/>
        <v>0.42</v>
      </c>
      <c r="AC1485" s="8">
        <f t="shared" si="95"/>
        <v>86927.75</v>
      </c>
    </row>
    <row r="1486" spans="1:29" x14ac:dyDescent="0.2">
      <c r="A1486" s="11">
        <f t="shared" si="96"/>
        <v>148400</v>
      </c>
      <c r="B1486" s="15">
        <f>inputs!$C$3-MAX(0,MIN((calculations!A1486-inputs!$B$8)*0.5,inputs!$C$3))+IF(AND(inputs!$B$23="YES",A1486&lt;=inputs!$B$25),inputs!$B$24,0)</f>
        <v>0</v>
      </c>
      <c r="C1486" s="15">
        <f>MAX(0,MIN(A1486-B1486,inputs!$C$4)*inputs!$B$3)</f>
        <v>7540</v>
      </c>
      <c r="D1486" s="16">
        <f>MAX(0,(MIN(A1486,inputs!$C$5)-(inputs!$C$4+B1486))*inputs!$B$4)</f>
        <v>44280</v>
      </c>
      <c r="E1486" s="16">
        <f>MAX(0, (calculations!A1486-inputs!$C$5)*inputs!$B$5)</f>
        <v>0</v>
      </c>
      <c r="F1486" s="19">
        <f>MAX(0,inputs!$B$13*(MIN(calculations!A1486,inputs!$C$14)-inputs!$C$13))+MAX(0,inputs!$B$14*(calculations!A1486-inputs!$C$14))</f>
        <v>6957.85</v>
      </c>
      <c r="G1486" s="22">
        <f>MAX(MIN((calculations!A1486-inputs!$B$21)/10000,100%),0) * inputs!$B$18</f>
        <v>2636.4</v>
      </c>
      <c r="H1486" s="24">
        <f>MIN(inputs!$B$32,A1486)</f>
        <v>20000</v>
      </c>
      <c r="I1486" s="24">
        <f>inputs!$B$29*(1+inputs!$B$33)-MAX(0,inputs!$B$31*(H1486-inputs!$B$30))</f>
        <v>46486.999999999993</v>
      </c>
      <c r="J1486" s="19">
        <f>$H1486+(INT(COLUMN(J$1)/2) - 5) * ($A1486-$H1486)/9</f>
        <v>20000</v>
      </c>
      <c r="K1486" s="24">
        <f>MAX(0,I1486*(1+inputs!$B$33)-MAX(0,inputs!$B$31*(J1486-inputs!$B$30)))</f>
        <v>47184.304999999986</v>
      </c>
      <c r="L1486" s="19">
        <f>$H1486+(INT(COLUMN(L$1)/2) - 5) * ($A1486-$H1486)/9</f>
        <v>34266.666666666664</v>
      </c>
      <c r="M1486" s="24">
        <f>MAX(0,K1486*(1+inputs!$B$33)-MAX(0,inputs!$B$31*(L1486-inputs!$B$30)))</f>
        <v>46624.629574999977</v>
      </c>
      <c r="N1486" s="19">
        <f>$H1486+(INT(COLUMN(N$1)/2) - 5) * ($A1486-$H1486)/9</f>
        <v>48533.333333333328</v>
      </c>
      <c r="O1486" s="24">
        <f>MAX(0,M1486*(1+inputs!$B$33)-MAX(0,inputs!$B$31*(N1486-inputs!$B$30)))</f>
        <v>44772.559018624968</v>
      </c>
      <c r="P1486" s="19">
        <f>$H1486+(INT(COLUMN(P$1)/2) - 5) * ($A1486-$H1486)/9</f>
        <v>62800</v>
      </c>
      <c r="Q1486" s="24">
        <f>MAX(0,O1486*(1+inputs!$B$33)-MAX(0,inputs!$B$31*(P1486-inputs!$B$30)))</f>
        <v>41608.707403904336</v>
      </c>
      <c r="R1486" s="19">
        <f>$H1486+(INT(COLUMN(R$1)/2) - 5) * ($A1486-$H1486)/9</f>
        <v>77066.666666666657</v>
      </c>
      <c r="S1486" s="24">
        <f>MAX(0,Q1486*(1+inputs!$B$33)-MAX(0,inputs!$B$31*(R1486-inputs!$B$30)))</f>
        <v>37113.398014962891</v>
      </c>
      <c r="T1486" s="19">
        <f>$H1486+(INT(COLUMN(T$1)/2) - 5) * ($A1486-$H1486)/9</f>
        <v>91333.333333333328</v>
      </c>
      <c r="U1486" s="24">
        <f>MAX(0,S1486*(1+inputs!$B$33)-MAX(0,inputs!$B$31*(T1486-inputs!$B$30)))</f>
        <v>31266.658985187332</v>
      </c>
      <c r="V1486" s="19">
        <f>$H1486+(INT(COLUMN(V$1)/2) - 5) * ($A1486-$H1486)/9</f>
        <v>105600</v>
      </c>
      <c r="W1486" s="24">
        <f>MAX(0,U1486*(1+inputs!$B$33)-MAX(0,inputs!$B$31*(V1486-inputs!$B$30)))</f>
        <v>24048.218869965141</v>
      </c>
      <c r="X1486" s="19">
        <f>$H1486+(INT(COLUMN(X$1)/2) - 5) * ($A1486-$H1486)/9</f>
        <v>119866.66666666667</v>
      </c>
      <c r="Y1486" s="24">
        <f>MAX(0,W1486*(1+inputs!$B$33)-MAX(0,inputs!$B$31*(X1486-inputs!$B$30)))</f>
        <v>15437.502153014617</v>
      </c>
      <c r="Z1486" s="19">
        <f>IF(inputs!$B$27="YES",MAX(0,inputs!$B$31*(X1486-inputs!$B$30)),0)</f>
        <v>0</v>
      </c>
      <c r="AA1486" s="3">
        <f t="shared" si="97"/>
        <v>61414.25</v>
      </c>
      <c r="AB1486" s="1">
        <f t="shared" si="98"/>
        <v>0.42</v>
      </c>
      <c r="AC1486" s="8">
        <f t="shared" si="95"/>
        <v>86985.75</v>
      </c>
    </row>
    <row r="1487" spans="1:29" x14ac:dyDescent="0.2">
      <c r="A1487" s="11">
        <f t="shared" si="96"/>
        <v>148500</v>
      </c>
      <c r="B1487" s="15">
        <f>inputs!$C$3-MAX(0,MIN((calculations!A1487-inputs!$B$8)*0.5,inputs!$C$3))+IF(AND(inputs!$B$23="YES",A1487&lt;=inputs!$B$25),inputs!$B$24,0)</f>
        <v>0</v>
      </c>
      <c r="C1487" s="15">
        <f>MAX(0,MIN(A1487-B1487,inputs!$C$4)*inputs!$B$3)</f>
        <v>7540</v>
      </c>
      <c r="D1487" s="16">
        <f>MAX(0,(MIN(A1487,inputs!$C$5)-(inputs!$C$4+B1487))*inputs!$B$4)</f>
        <v>44320</v>
      </c>
      <c r="E1487" s="16">
        <f>MAX(0, (calculations!A1487-inputs!$C$5)*inputs!$B$5)</f>
        <v>0</v>
      </c>
      <c r="F1487" s="19">
        <f>MAX(0,inputs!$B$13*(MIN(calculations!A1487,inputs!$C$14)-inputs!$C$13))+MAX(0,inputs!$B$14*(calculations!A1487-inputs!$C$14))</f>
        <v>6959.85</v>
      </c>
      <c r="G1487" s="22">
        <f>MAX(MIN((calculations!A1487-inputs!$B$21)/10000,100%),0) * inputs!$B$18</f>
        <v>2636.4</v>
      </c>
      <c r="H1487" s="24">
        <f>MIN(inputs!$B$32,A1487)</f>
        <v>20000</v>
      </c>
      <c r="I1487" s="24">
        <f>inputs!$B$29*(1+inputs!$B$33)-MAX(0,inputs!$B$31*(H1487-inputs!$B$30))</f>
        <v>46486.999999999993</v>
      </c>
      <c r="J1487" s="19">
        <f>$H1487+(INT(COLUMN(J$1)/2) - 5) * ($A1487-$H1487)/9</f>
        <v>20000</v>
      </c>
      <c r="K1487" s="24">
        <f>MAX(0,I1487*(1+inputs!$B$33)-MAX(0,inputs!$B$31*(J1487-inputs!$B$30)))</f>
        <v>47184.304999999986</v>
      </c>
      <c r="L1487" s="19">
        <f>$H1487+(INT(COLUMN(L$1)/2) - 5) * ($A1487-$H1487)/9</f>
        <v>34277.777777777781</v>
      </c>
      <c r="M1487" s="24">
        <f>MAX(0,K1487*(1+inputs!$B$33)-MAX(0,inputs!$B$31*(L1487-inputs!$B$30)))</f>
        <v>46623.629574999977</v>
      </c>
      <c r="N1487" s="19">
        <f>$H1487+(INT(COLUMN(N$1)/2) - 5) * ($A1487-$H1487)/9</f>
        <v>48555.555555555555</v>
      </c>
      <c r="O1487" s="24">
        <f>MAX(0,M1487*(1+inputs!$B$33)-MAX(0,inputs!$B$31*(N1487-inputs!$B$30)))</f>
        <v>44769.544018624969</v>
      </c>
      <c r="P1487" s="19">
        <f>$H1487+(INT(COLUMN(P$1)/2) - 5) * ($A1487-$H1487)/9</f>
        <v>62833.333333333336</v>
      </c>
      <c r="Q1487" s="24">
        <f>MAX(0,O1487*(1+inputs!$B$33)-MAX(0,inputs!$B$31*(P1487-inputs!$B$30)))</f>
        <v>41602.647178904335</v>
      </c>
      <c r="R1487" s="19">
        <f>$H1487+(INT(COLUMN(R$1)/2) - 5) * ($A1487-$H1487)/9</f>
        <v>77111.111111111109</v>
      </c>
      <c r="S1487" s="24">
        <f>MAX(0,Q1487*(1+inputs!$B$33)-MAX(0,inputs!$B$31*(R1487-inputs!$B$30)))</f>
        <v>37103.246886587891</v>
      </c>
      <c r="T1487" s="19">
        <f>$H1487+(INT(COLUMN(T$1)/2) - 5) * ($A1487-$H1487)/9</f>
        <v>91388.888888888891</v>
      </c>
      <c r="U1487" s="24">
        <f>MAX(0,S1487*(1+inputs!$B$33)-MAX(0,inputs!$B$31*(T1487-inputs!$B$30)))</f>
        <v>31251.355589886709</v>
      </c>
      <c r="V1487" s="19">
        <f>$H1487+(INT(COLUMN(V$1)/2) - 5) * ($A1487-$H1487)/9</f>
        <v>105666.66666666667</v>
      </c>
      <c r="W1487" s="24">
        <f>MAX(0,U1487*(1+inputs!$B$33)-MAX(0,inputs!$B$31*(V1487-inputs!$B$30)))</f>
        <v>24026.685923735007</v>
      </c>
      <c r="X1487" s="19">
        <f>$H1487+(INT(COLUMN(X$1)/2) - 5) * ($A1487-$H1487)/9</f>
        <v>119944.44444444444</v>
      </c>
      <c r="Y1487" s="24">
        <f>MAX(0,W1487*(1+inputs!$B$33)-MAX(0,inputs!$B$31*(X1487-inputs!$B$30)))</f>
        <v>15408.646212591033</v>
      </c>
      <c r="Z1487" s="19">
        <f>IF(inputs!$B$27="YES",MAX(0,inputs!$B$31*(X1487-inputs!$B$30)),0)</f>
        <v>0</v>
      </c>
      <c r="AA1487" s="3">
        <f t="shared" si="97"/>
        <v>61456.25</v>
      </c>
      <c r="AB1487" s="1">
        <f t="shared" si="98"/>
        <v>0.42</v>
      </c>
      <c r="AC1487" s="8">
        <f t="shared" si="95"/>
        <v>87043.75</v>
      </c>
    </row>
    <row r="1488" spans="1:29" x14ac:dyDescent="0.2">
      <c r="A1488" s="11">
        <f t="shared" si="96"/>
        <v>148600</v>
      </c>
      <c r="B1488" s="15">
        <f>inputs!$C$3-MAX(0,MIN((calculations!A1488-inputs!$B$8)*0.5,inputs!$C$3))+IF(AND(inputs!$B$23="YES",A1488&lt;=inputs!$B$25),inputs!$B$24,0)</f>
        <v>0</v>
      </c>
      <c r="C1488" s="15">
        <f>MAX(0,MIN(A1488-B1488,inputs!$C$4)*inputs!$B$3)</f>
        <v>7540</v>
      </c>
      <c r="D1488" s="16">
        <f>MAX(0,(MIN(A1488,inputs!$C$5)-(inputs!$C$4+B1488))*inputs!$B$4)</f>
        <v>44360</v>
      </c>
      <c r="E1488" s="16">
        <f>MAX(0, (calculations!A1488-inputs!$C$5)*inputs!$B$5)</f>
        <v>0</v>
      </c>
      <c r="F1488" s="19">
        <f>MAX(0,inputs!$B$13*(MIN(calculations!A1488,inputs!$C$14)-inputs!$C$13))+MAX(0,inputs!$B$14*(calculations!A1488-inputs!$C$14))</f>
        <v>6961.85</v>
      </c>
      <c r="G1488" s="22">
        <f>MAX(MIN((calculations!A1488-inputs!$B$21)/10000,100%),0) * inputs!$B$18</f>
        <v>2636.4</v>
      </c>
      <c r="H1488" s="24">
        <f>MIN(inputs!$B$32,A1488)</f>
        <v>20000</v>
      </c>
      <c r="I1488" s="24">
        <f>inputs!$B$29*(1+inputs!$B$33)-MAX(0,inputs!$B$31*(H1488-inputs!$B$30))</f>
        <v>46486.999999999993</v>
      </c>
      <c r="J1488" s="19">
        <f>$H1488+(INT(COLUMN(J$1)/2) - 5) * ($A1488-$H1488)/9</f>
        <v>20000</v>
      </c>
      <c r="K1488" s="24">
        <f>MAX(0,I1488*(1+inputs!$B$33)-MAX(0,inputs!$B$31*(J1488-inputs!$B$30)))</f>
        <v>47184.304999999986</v>
      </c>
      <c r="L1488" s="19">
        <f>$H1488+(INT(COLUMN(L$1)/2) - 5) * ($A1488-$H1488)/9</f>
        <v>34288.888888888891</v>
      </c>
      <c r="M1488" s="24">
        <f>MAX(0,K1488*(1+inputs!$B$33)-MAX(0,inputs!$B$31*(L1488-inputs!$B$30)))</f>
        <v>46622.629574999977</v>
      </c>
      <c r="N1488" s="19">
        <f>$H1488+(INT(COLUMN(N$1)/2) - 5) * ($A1488-$H1488)/9</f>
        <v>48577.777777777781</v>
      </c>
      <c r="O1488" s="24">
        <f>MAX(0,M1488*(1+inputs!$B$33)-MAX(0,inputs!$B$31*(N1488-inputs!$B$30)))</f>
        <v>44766.529018624969</v>
      </c>
      <c r="P1488" s="19">
        <f>$H1488+(INT(COLUMN(P$1)/2) - 5) * ($A1488-$H1488)/9</f>
        <v>62866.666666666664</v>
      </c>
      <c r="Q1488" s="24">
        <f>MAX(0,O1488*(1+inputs!$B$33)-MAX(0,inputs!$B$31*(P1488-inputs!$B$30)))</f>
        <v>41596.586953904334</v>
      </c>
      <c r="R1488" s="19">
        <f>$H1488+(INT(COLUMN(R$1)/2) - 5) * ($A1488-$H1488)/9</f>
        <v>77155.555555555562</v>
      </c>
      <c r="S1488" s="24">
        <f>MAX(0,Q1488*(1+inputs!$B$33)-MAX(0,inputs!$B$31*(R1488-inputs!$B$30)))</f>
        <v>37093.09575821289</v>
      </c>
      <c r="T1488" s="19">
        <f>$H1488+(INT(COLUMN(T$1)/2) - 5) * ($A1488-$H1488)/9</f>
        <v>91444.444444444438</v>
      </c>
      <c r="U1488" s="24">
        <f>MAX(0,S1488*(1+inputs!$B$33)-MAX(0,inputs!$B$31*(T1488-inputs!$B$30)))</f>
        <v>31236.052194586078</v>
      </c>
      <c r="V1488" s="19">
        <f>$H1488+(INT(COLUMN(V$1)/2) - 5) * ($A1488-$H1488)/9</f>
        <v>105733.33333333333</v>
      </c>
      <c r="W1488" s="24">
        <f>MAX(0,U1488*(1+inputs!$B$33)-MAX(0,inputs!$B$31*(V1488-inputs!$B$30)))</f>
        <v>24005.152977504869</v>
      </c>
      <c r="X1488" s="19">
        <f>$H1488+(INT(COLUMN(X$1)/2) - 5) * ($A1488-$H1488)/9</f>
        <v>120022.22222222222</v>
      </c>
      <c r="Y1488" s="24">
        <f>MAX(0,W1488*(1+inputs!$B$33)-MAX(0,inputs!$B$31*(X1488-inputs!$B$30)))</f>
        <v>15379.79027216744</v>
      </c>
      <c r="Z1488" s="19">
        <f>IF(inputs!$B$27="YES",MAX(0,inputs!$B$31*(X1488-inputs!$B$30)),0)</f>
        <v>0</v>
      </c>
      <c r="AA1488" s="3">
        <f t="shared" si="97"/>
        <v>61498.25</v>
      </c>
      <c r="AB1488" s="1">
        <f t="shared" si="98"/>
        <v>0.42</v>
      </c>
      <c r="AC1488" s="8">
        <f t="shared" si="95"/>
        <v>87101.75</v>
      </c>
    </row>
    <row r="1489" spans="1:29" x14ac:dyDescent="0.2">
      <c r="A1489" s="11">
        <f t="shared" si="96"/>
        <v>148700</v>
      </c>
      <c r="B1489" s="15">
        <f>inputs!$C$3-MAX(0,MIN((calculations!A1489-inputs!$B$8)*0.5,inputs!$C$3))+IF(AND(inputs!$B$23="YES",A1489&lt;=inputs!$B$25),inputs!$B$24,0)</f>
        <v>0</v>
      </c>
      <c r="C1489" s="15">
        <f>MAX(0,MIN(A1489-B1489,inputs!$C$4)*inputs!$B$3)</f>
        <v>7540</v>
      </c>
      <c r="D1489" s="16">
        <f>MAX(0,(MIN(A1489,inputs!$C$5)-(inputs!$C$4+B1489))*inputs!$B$4)</f>
        <v>44400</v>
      </c>
      <c r="E1489" s="16">
        <f>MAX(0, (calculations!A1489-inputs!$C$5)*inputs!$B$5)</f>
        <v>0</v>
      </c>
      <c r="F1489" s="19">
        <f>MAX(0,inputs!$B$13*(MIN(calculations!A1489,inputs!$C$14)-inputs!$C$13))+MAX(0,inputs!$B$14*(calculations!A1489-inputs!$C$14))</f>
        <v>6963.85</v>
      </c>
      <c r="G1489" s="22">
        <f>MAX(MIN((calculations!A1489-inputs!$B$21)/10000,100%),0) * inputs!$B$18</f>
        <v>2636.4</v>
      </c>
      <c r="H1489" s="24">
        <f>MIN(inputs!$B$32,A1489)</f>
        <v>20000</v>
      </c>
      <c r="I1489" s="24">
        <f>inputs!$B$29*(1+inputs!$B$33)-MAX(0,inputs!$B$31*(H1489-inputs!$B$30))</f>
        <v>46486.999999999993</v>
      </c>
      <c r="J1489" s="19">
        <f>$H1489+(INT(COLUMN(J$1)/2) - 5) * ($A1489-$H1489)/9</f>
        <v>20000</v>
      </c>
      <c r="K1489" s="24">
        <f>MAX(0,I1489*(1+inputs!$B$33)-MAX(0,inputs!$B$31*(J1489-inputs!$B$30)))</f>
        <v>47184.304999999986</v>
      </c>
      <c r="L1489" s="19">
        <f>$H1489+(INT(COLUMN(L$1)/2) - 5) * ($A1489-$H1489)/9</f>
        <v>34300</v>
      </c>
      <c r="M1489" s="24">
        <f>MAX(0,K1489*(1+inputs!$B$33)-MAX(0,inputs!$B$31*(L1489-inputs!$B$30)))</f>
        <v>46621.629574999977</v>
      </c>
      <c r="N1489" s="19">
        <f>$H1489+(INT(COLUMN(N$1)/2) - 5) * ($A1489-$H1489)/9</f>
        <v>48600</v>
      </c>
      <c r="O1489" s="24">
        <f>MAX(0,M1489*(1+inputs!$B$33)-MAX(0,inputs!$B$31*(N1489-inputs!$B$30)))</f>
        <v>44763.51401862497</v>
      </c>
      <c r="P1489" s="19">
        <f>$H1489+(INT(COLUMN(P$1)/2) - 5) * ($A1489-$H1489)/9</f>
        <v>62900</v>
      </c>
      <c r="Q1489" s="24">
        <f>MAX(0,O1489*(1+inputs!$B$33)-MAX(0,inputs!$B$31*(P1489-inputs!$B$30)))</f>
        <v>41590.52672890434</v>
      </c>
      <c r="R1489" s="19">
        <f>$H1489+(INT(COLUMN(R$1)/2) - 5) * ($A1489-$H1489)/9</f>
        <v>77200</v>
      </c>
      <c r="S1489" s="24">
        <f>MAX(0,Q1489*(1+inputs!$B$33)-MAX(0,inputs!$B$31*(R1489-inputs!$B$30)))</f>
        <v>37082.944629837897</v>
      </c>
      <c r="T1489" s="19">
        <f>$H1489+(INT(COLUMN(T$1)/2) - 5) * ($A1489-$H1489)/9</f>
        <v>91500</v>
      </c>
      <c r="U1489" s="24">
        <f>MAX(0,S1489*(1+inputs!$B$33)-MAX(0,inputs!$B$31*(T1489-inputs!$B$30)))</f>
        <v>31220.748799285462</v>
      </c>
      <c r="V1489" s="19">
        <f>$H1489+(INT(COLUMN(V$1)/2) - 5) * ($A1489-$H1489)/9</f>
        <v>105800</v>
      </c>
      <c r="W1489" s="24">
        <f>MAX(0,U1489*(1+inputs!$B$33)-MAX(0,inputs!$B$31*(V1489-inputs!$B$30)))</f>
        <v>23983.620031274742</v>
      </c>
      <c r="X1489" s="19">
        <f>$H1489+(INT(COLUMN(X$1)/2) - 5) * ($A1489-$H1489)/9</f>
        <v>120100</v>
      </c>
      <c r="Y1489" s="24">
        <f>MAX(0,W1489*(1+inputs!$B$33)-MAX(0,inputs!$B$31*(X1489-inputs!$B$30)))</f>
        <v>15350.93433174386</v>
      </c>
      <c r="Z1489" s="19">
        <f>IF(inputs!$B$27="YES",MAX(0,inputs!$B$31*(X1489-inputs!$B$30)),0)</f>
        <v>0</v>
      </c>
      <c r="AA1489" s="3">
        <f t="shared" si="97"/>
        <v>61540.25</v>
      </c>
      <c r="AB1489" s="1">
        <f t="shared" si="98"/>
        <v>0.42</v>
      </c>
      <c r="AC1489" s="8">
        <f t="shared" si="95"/>
        <v>87159.75</v>
      </c>
    </row>
    <row r="1490" spans="1:29" x14ac:dyDescent="0.2">
      <c r="A1490" s="11">
        <f t="shared" si="96"/>
        <v>148800</v>
      </c>
      <c r="B1490" s="15">
        <f>inputs!$C$3-MAX(0,MIN((calculations!A1490-inputs!$B$8)*0.5,inputs!$C$3))+IF(AND(inputs!$B$23="YES",A1490&lt;=inputs!$B$25),inputs!$B$24,0)</f>
        <v>0</v>
      </c>
      <c r="C1490" s="15">
        <f>MAX(0,MIN(A1490-B1490,inputs!$C$4)*inputs!$B$3)</f>
        <v>7540</v>
      </c>
      <c r="D1490" s="16">
        <f>MAX(0,(MIN(A1490,inputs!$C$5)-(inputs!$C$4+B1490))*inputs!$B$4)</f>
        <v>44440</v>
      </c>
      <c r="E1490" s="16">
        <f>MAX(0, (calculations!A1490-inputs!$C$5)*inputs!$B$5)</f>
        <v>0</v>
      </c>
      <c r="F1490" s="19">
        <f>MAX(0,inputs!$B$13*(MIN(calculations!A1490,inputs!$C$14)-inputs!$C$13))+MAX(0,inputs!$B$14*(calculations!A1490-inputs!$C$14))</f>
        <v>6965.85</v>
      </c>
      <c r="G1490" s="22">
        <f>MAX(MIN((calculations!A1490-inputs!$B$21)/10000,100%),0) * inputs!$B$18</f>
        <v>2636.4</v>
      </c>
      <c r="H1490" s="24">
        <f>MIN(inputs!$B$32,A1490)</f>
        <v>20000</v>
      </c>
      <c r="I1490" s="24">
        <f>inputs!$B$29*(1+inputs!$B$33)-MAX(0,inputs!$B$31*(H1490-inputs!$B$30))</f>
        <v>46486.999999999993</v>
      </c>
      <c r="J1490" s="19">
        <f>$H1490+(INT(COLUMN(J$1)/2) - 5) * ($A1490-$H1490)/9</f>
        <v>20000</v>
      </c>
      <c r="K1490" s="24">
        <f>MAX(0,I1490*(1+inputs!$B$33)-MAX(0,inputs!$B$31*(J1490-inputs!$B$30)))</f>
        <v>47184.304999999986</v>
      </c>
      <c r="L1490" s="19">
        <f>$H1490+(INT(COLUMN(L$1)/2) - 5) * ($A1490-$H1490)/9</f>
        <v>34311.111111111109</v>
      </c>
      <c r="M1490" s="24">
        <f>MAX(0,K1490*(1+inputs!$B$33)-MAX(0,inputs!$B$31*(L1490-inputs!$B$30)))</f>
        <v>46620.629574999977</v>
      </c>
      <c r="N1490" s="19">
        <f>$H1490+(INT(COLUMN(N$1)/2) - 5) * ($A1490-$H1490)/9</f>
        <v>48622.222222222219</v>
      </c>
      <c r="O1490" s="24">
        <f>MAX(0,M1490*(1+inputs!$B$33)-MAX(0,inputs!$B$31*(N1490-inputs!$B$30)))</f>
        <v>44760.499018624971</v>
      </c>
      <c r="P1490" s="19">
        <f>$H1490+(INT(COLUMN(P$1)/2) - 5) * ($A1490-$H1490)/9</f>
        <v>62933.333333333336</v>
      </c>
      <c r="Q1490" s="24">
        <f>MAX(0,O1490*(1+inputs!$B$33)-MAX(0,inputs!$B$31*(P1490-inputs!$B$30)))</f>
        <v>41584.466503904339</v>
      </c>
      <c r="R1490" s="19">
        <f>$H1490+(INT(COLUMN(R$1)/2) - 5) * ($A1490-$H1490)/9</f>
        <v>77244.444444444438</v>
      </c>
      <c r="S1490" s="24">
        <f>MAX(0,Q1490*(1+inputs!$B$33)-MAX(0,inputs!$B$31*(R1490-inputs!$B$30)))</f>
        <v>37072.793501462897</v>
      </c>
      <c r="T1490" s="19">
        <f>$H1490+(INT(COLUMN(T$1)/2) - 5) * ($A1490-$H1490)/9</f>
        <v>91555.555555555562</v>
      </c>
      <c r="U1490" s="24">
        <f>MAX(0,S1490*(1+inputs!$B$33)-MAX(0,inputs!$B$31*(T1490-inputs!$B$30)))</f>
        <v>31205.445403984835</v>
      </c>
      <c r="V1490" s="19">
        <f>$H1490+(INT(COLUMN(V$1)/2) - 5) * ($A1490-$H1490)/9</f>
        <v>105866.66666666667</v>
      </c>
      <c r="W1490" s="24">
        <f>MAX(0,U1490*(1+inputs!$B$33)-MAX(0,inputs!$B$31*(V1490-inputs!$B$30)))</f>
        <v>23962.087085044601</v>
      </c>
      <c r="X1490" s="19">
        <f>$H1490+(INT(COLUMN(X$1)/2) - 5) * ($A1490-$H1490)/9</f>
        <v>120177.77777777778</v>
      </c>
      <c r="Y1490" s="24">
        <f>MAX(0,W1490*(1+inputs!$B$33)-MAX(0,inputs!$B$31*(X1490-inputs!$B$30)))</f>
        <v>15322.078391320267</v>
      </c>
      <c r="Z1490" s="19">
        <f>IF(inputs!$B$27="YES",MAX(0,inputs!$B$31*(X1490-inputs!$B$30)),0)</f>
        <v>0</v>
      </c>
      <c r="AA1490" s="3">
        <f t="shared" si="97"/>
        <v>61582.25</v>
      </c>
      <c r="AB1490" s="1">
        <f t="shared" si="98"/>
        <v>0.42</v>
      </c>
      <c r="AC1490" s="8">
        <f t="shared" si="95"/>
        <v>87217.75</v>
      </c>
    </row>
    <row r="1491" spans="1:29" x14ac:dyDescent="0.2">
      <c r="A1491" s="11">
        <f t="shared" si="96"/>
        <v>148900</v>
      </c>
      <c r="B1491" s="15">
        <f>inputs!$C$3-MAX(0,MIN((calculations!A1491-inputs!$B$8)*0.5,inputs!$C$3))+IF(AND(inputs!$B$23="YES",A1491&lt;=inputs!$B$25),inputs!$B$24,0)</f>
        <v>0</v>
      </c>
      <c r="C1491" s="15">
        <f>MAX(0,MIN(A1491-B1491,inputs!$C$4)*inputs!$B$3)</f>
        <v>7540</v>
      </c>
      <c r="D1491" s="16">
        <f>MAX(0,(MIN(A1491,inputs!$C$5)-(inputs!$C$4+B1491))*inputs!$B$4)</f>
        <v>44480</v>
      </c>
      <c r="E1491" s="16">
        <f>MAX(0, (calculations!A1491-inputs!$C$5)*inputs!$B$5)</f>
        <v>0</v>
      </c>
      <c r="F1491" s="19">
        <f>MAX(0,inputs!$B$13*(MIN(calculations!A1491,inputs!$C$14)-inputs!$C$13))+MAX(0,inputs!$B$14*(calculations!A1491-inputs!$C$14))</f>
        <v>6967.85</v>
      </c>
      <c r="G1491" s="22">
        <f>MAX(MIN((calculations!A1491-inputs!$B$21)/10000,100%),0) * inputs!$B$18</f>
        <v>2636.4</v>
      </c>
      <c r="H1491" s="24">
        <f>MIN(inputs!$B$32,A1491)</f>
        <v>20000</v>
      </c>
      <c r="I1491" s="24">
        <f>inputs!$B$29*(1+inputs!$B$33)-MAX(0,inputs!$B$31*(H1491-inputs!$B$30))</f>
        <v>46486.999999999993</v>
      </c>
      <c r="J1491" s="19">
        <f>$H1491+(INT(COLUMN(J$1)/2) - 5) * ($A1491-$H1491)/9</f>
        <v>20000</v>
      </c>
      <c r="K1491" s="24">
        <f>MAX(0,I1491*(1+inputs!$B$33)-MAX(0,inputs!$B$31*(J1491-inputs!$B$30)))</f>
        <v>47184.304999999986</v>
      </c>
      <c r="L1491" s="19">
        <f>$H1491+(INT(COLUMN(L$1)/2) - 5) * ($A1491-$H1491)/9</f>
        <v>34322.222222222219</v>
      </c>
      <c r="M1491" s="24">
        <f>MAX(0,K1491*(1+inputs!$B$33)-MAX(0,inputs!$B$31*(L1491-inputs!$B$30)))</f>
        <v>46619.629574999977</v>
      </c>
      <c r="N1491" s="19">
        <f>$H1491+(INT(COLUMN(N$1)/2) - 5) * ($A1491-$H1491)/9</f>
        <v>48644.444444444445</v>
      </c>
      <c r="O1491" s="24">
        <f>MAX(0,M1491*(1+inputs!$B$33)-MAX(0,inputs!$B$31*(N1491-inputs!$B$30)))</f>
        <v>44757.484018624971</v>
      </c>
      <c r="P1491" s="19">
        <f>$H1491+(INT(COLUMN(P$1)/2) - 5) * ($A1491-$H1491)/9</f>
        <v>62966.666666666664</v>
      </c>
      <c r="Q1491" s="24">
        <f>MAX(0,O1491*(1+inputs!$B$33)-MAX(0,inputs!$B$31*(P1491-inputs!$B$30)))</f>
        <v>41578.406278904338</v>
      </c>
      <c r="R1491" s="19">
        <f>$H1491+(INT(COLUMN(R$1)/2) - 5) * ($A1491-$H1491)/9</f>
        <v>77288.888888888891</v>
      </c>
      <c r="S1491" s="24">
        <f>MAX(0,Q1491*(1+inputs!$B$33)-MAX(0,inputs!$B$31*(R1491-inputs!$B$30)))</f>
        <v>37062.642373087896</v>
      </c>
      <c r="T1491" s="19">
        <f>$H1491+(INT(COLUMN(T$1)/2) - 5) * ($A1491-$H1491)/9</f>
        <v>91611.111111111109</v>
      </c>
      <c r="U1491" s="24">
        <f>MAX(0,S1491*(1+inputs!$B$33)-MAX(0,inputs!$B$31*(T1491-inputs!$B$30)))</f>
        <v>31190.142008684215</v>
      </c>
      <c r="V1491" s="19">
        <f>$H1491+(INT(COLUMN(V$1)/2) - 5) * ($A1491-$H1491)/9</f>
        <v>105933.33333333333</v>
      </c>
      <c r="W1491" s="24">
        <f>MAX(0,U1491*(1+inputs!$B$33)-MAX(0,inputs!$B$31*(V1491-inputs!$B$30)))</f>
        <v>23940.554138814477</v>
      </c>
      <c r="X1491" s="19">
        <f>$H1491+(INT(COLUMN(X$1)/2) - 5) * ($A1491-$H1491)/9</f>
        <v>120255.55555555556</v>
      </c>
      <c r="Y1491" s="24">
        <f>MAX(0,W1491*(1+inputs!$B$33)-MAX(0,inputs!$B$31*(X1491-inputs!$B$30)))</f>
        <v>15293.222450896692</v>
      </c>
      <c r="Z1491" s="19">
        <f>IF(inputs!$B$27="YES",MAX(0,inputs!$B$31*(X1491-inputs!$B$30)),0)</f>
        <v>0</v>
      </c>
      <c r="AA1491" s="3">
        <f t="shared" si="97"/>
        <v>61624.25</v>
      </c>
      <c r="AB1491" s="1">
        <f t="shared" si="98"/>
        <v>0.42</v>
      </c>
      <c r="AC1491" s="8">
        <f t="shared" si="95"/>
        <v>87275.75</v>
      </c>
    </row>
    <row r="1492" spans="1:29" x14ac:dyDescent="0.2">
      <c r="A1492" s="11">
        <f t="shared" si="96"/>
        <v>149000</v>
      </c>
      <c r="B1492" s="15">
        <f>inputs!$C$3-MAX(0,MIN((calculations!A1492-inputs!$B$8)*0.5,inputs!$C$3))+IF(AND(inputs!$B$23="YES",A1492&lt;=inputs!$B$25),inputs!$B$24,0)</f>
        <v>0</v>
      </c>
      <c r="C1492" s="15">
        <f>MAX(0,MIN(A1492-B1492,inputs!$C$4)*inputs!$B$3)</f>
        <v>7540</v>
      </c>
      <c r="D1492" s="16">
        <f>MAX(0,(MIN(A1492,inputs!$C$5)-(inputs!$C$4+B1492))*inputs!$B$4)</f>
        <v>44520</v>
      </c>
      <c r="E1492" s="16">
        <f>MAX(0, (calculations!A1492-inputs!$C$5)*inputs!$B$5)</f>
        <v>0</v>
      </c>
      <c r="F1492" s="19">
        <f>MAX(0,inputs!$B$13*(MIN(calculations!A1492,inputs!$C$14)-inputs!$C$13))+MAX(0,inputs!$B$14*(calculations!A1492-inputs!$C$14))</f>
        <v>6969.85</v>
      </c>
      <c r="G1492" s="22">
        <f>MAX(MIN((calculations!A1492-inputs!$B$21)/10000,100%),0) * inputs!$B$18</f>
        <v>2636.4</v>
      </c>
      <c r="H1492" s="24">
        <f>MIN(inputs!$B$32,A1492)</f>
        <v>20000</v>
      </c>
      <c r="I1492" s="24">
        <f>inputs!$B$29*(1+inputs!$B$33)-MAX(0,inputs!$B$31*(H1492-inputs!$B$30))</f>
        <v>46486.999999999993</v>
      </c>
      <c r="J1492" s="19">
        <f>$H1492+(INT(COLUMN(J$1)/2) - 5) * ($A1492-$H1492)/9</f>
        <v>20000</v>
      </c>
      <c r="K1492" s="24">
        <f>MAX(0,I1492*(1+inputs!$B$33)-MAX(0,inputs!$B$31*(J1492-inputs!$B$30)))</f>
        <v>47184.304999999986</v>
      </c>
      <c r="L1492" s="19">
        <f>$H1492+(INT(COLUMN(L$1)/2) - 5) * ($A1492-$H1492)/9</f>
        <v>34333.333333333336</v>
      </c>
      <c r="M1492" s="24">
        <f>MAX(0,K1492*(1+inputs!$B$33)-MAX(0,inputs!$B$31*(L1492-inputs!$B$30)))</f>
        <v>46618.629574999977</v>
      </c>
      <c r="N1492" s="19">
        <f>$H1492+(INT(COLUMN(N$1)/2) - 5) * ($A1492-$H1492)/9</f>
        <v>48666.666666666672</v>
      </c>
      <c r="O1492" s="24">
        <f>MAX(0,M1492*(1+inputs!$B$33)-MAX(0,inputs!$B$31*(N1492-inputs!$B$30)))</f>
        <v>44754.469018624972</v>
      </c>
      <c r="P1492" s="19">
        <f>$H1492+(INT(COLUMN(P$1)/2) - 5) * ($A1492-$H1492)/9</f>
        <v>63000</v>
      </c>
      <c r="Q1492" s="24">
        <f>MAX(0,O1492*(1+inputs!$B$33)-MAX(0,inputs!$B$31*(P1492-inputs!$B$30)))</f>
        <v>41572.346053904337</v>
      </c>
      <c r="R1492" s="19">
        <f>$H1492+(INT(COLUMN(R$1)/2) - 5) * ($A1492-$H1492)/9</f>
        <v>77333.333333333343</v>
      </c>
      <c r="S1492" s="24">
        <f>MAX(0,Q1492*(1+inputs!$B$33)-MAX(0,inputs!$B$31*(R1492-inputs!$B$30)))</f>
        <v>37052.491244712895</v>
      </c>
      <c r="T1492" s="19">
        <f>$H1492+(INT(COLUMN(T$1)/2) - 5) * ($A1492-$H1492)/9</f>
        <v>91666.666666666672</v>
      </c>
      <c r="U1492" s="24">
        <f>MAX(0,S1492*(1+inputs!$B$33)-MAX(0,inputs!$B$31*(T1492-inputs!$B$30)))</f>
        <v>31174.838613383581</v>
      </c>
      <c r="V1492" s="19">
        <f>$H1492+(INT(COLUMN(V$1)/2) - 5) * ($A1492-$H1492)/9</f>
        <v>106000</v>
      </c>
      <c r="W1492" s="24">
        <f>MAX(0,U1492*(1+inputs!$B$33)-MAX(0,inputs!$B$31*(V1492-inputs!$B$30)))</f>
        <v>23919.021192584332</v>
      </c>
      <c r="X1492" s="19">
        <f>$H1492+(INT(COLUMN(X$1)/2) - 5) * ($A1492-$H1492)/9</f>
        <v>120333.33333333333</v>
      </c>
      <c r="Y1492" s="24">
        <f>MAX(0,W1492*(1+inputs!$B$33)-MAX(0,inputs!$B$31*(X1492-inputs!$B$30)))</f>
        <v>15264.366510473097</v>
      </c>
      <c r="Z1492" s="19">
        <f>IF(inputs!$B$27="YES",MAX(0,inputs!$B$31*(X1492-inputs!$B$30)),0)</f>
        <v>0</v>
      </c>
      <c r="AA1492" s="3">
        <f t="shared" si="97"/>
        <v>61666.25</v>
      </c>
      <c r="AB1492" s="1">
        <f t="shared" si="98"/>
        <v>0.42</v>
      </c>
      <c r="AC1492" s="8">
        <f t="shared" si="95"/>
        <v>87333.75</v>
      </c>
    </row>
    <row r="1493" spans="1:29" x14ac:dyDescent="0.2">
      <c r="A1493" s="11">
        <f t="shared" si="96"/>
        <v>149100</v>
      </c>
      <c r="B1493" s="15">
        <f>inputs!$C$3-MAX(0,MIN((calculations!A1493-inputs!$B$8)*0.5,inputs!$C$3))+IF(AND(inputs!$B$23="YES",A1493&lt;=inputs!$B$25),inputs!$B$24,0)</f>
        <v>0</v>
      </c>
      <c r="C1493" s="15">
        <f>MAX(0,MIN(A1493-B1493,inputs!$C$4)*inputs!$B$3)</f>
        <v>7540</v>
      </c>
      <c r="D1493" s="16">
        <f>MAX(0,(MIN(A1493,inputs!$C$5)-(inputs!$C$4+B1493))*inputs!$B$4)</f>
        <v>44560</v>
      </c>
      <c r="E1493" s="16">
        <f>MAX(0, (calculations!A1493-inputs!$C$5)*inputs!$B$5)</f>
        <v>0</v>
      </c>
      <c r="F1493" s="19">
        <f>MAX(0,inputs!$B$13*(MIN(calculations!A1493,inputs!$C$14)-inputs!$C$13))+MAX(0,inputs!$B$14*(calculations!A1493-inputs!$C$14))</f>
        <v>6971.85</v>
      </c>
      <c r="G1493" s="22">
        <f>MAX(MIN((calculations!A1493-inputs!$B$21)/10000,100%),0) * inputs!$B$18</f>
        <v>2636.4</v>
      </c>
      <c r="H1493" s="24">
        <f>MIN(inputs!$B$32,A1493)</f>
        <v>20000</v>
      </c>
      <c r="I1493" s="24">
        <f>inputs!$B$29*(1+inputs!$B$33)-MAX(0,inputs!$B$31*(H1493-inputs!$B$30))</f>
        <v>46486.999999999993</v>
      </c>
      <c r="J1493" s="19">
        <f>$H1493+(INT(COLUMN(J$1)/2) - 5) * ($A1493-$H1493)/9</f>
        <v>20000</v>
      </c>
      <c r="K1493" s="24">
        <f>MAX(0,I1493*(1+inputs!$B$33)-MAX(0,inputs!$B$31*(J1493-inputs!$B$30)))</f>
        <v>47184.304999999986</v>
      </c>
      <c r="L1493" s="19">
        <f>$H1493+(INT(COLUMN(L$1)/2) - 5) * ($A1493-$H1493)/9</f>
        <v>34344.444444444445</v>
      </c>
      <c r="M1493" s="24">
        <f>MAX(0,K1493*(1+inputs!$B$33)-MAX(0,inputs!$B$31*(L1493-inputs!$B$30)))</f>
        <v>46617.629574999977</v>
      </c>
      <c r="N1493" s="19">
        <f>$H1493+(INT(COLUMN(N$1)/2) - 5) * ($A1493-$H1493)/9</f>
        <v>48688.888888888891</v>
      </c>
      <c r="O1493" s="24">
        <f>MAX(0,M1493*(1+inputs!$B$33)-MAX(0,inputs!$B$31*(N1493-inputs!$B$30)))</f>
        <v>44751.454018624972</v>
      </c>
      <c r="P1493" s="19">
        <f>$H1493+(INT(COLUMN(P$1)/2) - 5) * ($A1493-$H1493)/9</f>
        <v>63033.333333333336</v>
      </c>
      <c r="Q1493" s="24">
        <f>MAX(0,O1493*(1+inputs!$B$33)-MAX(0,inputs!$B$31*(P1493-inputs!$B$30)))</f>
        <v>41566.285828904343</v>
      </c>
      <c r="R1493" s="19">
        <f>$H1493+(INT(COLUMN(R$1)/2) - 5) * ($A1493-$H1493)/9</f>
        <v>77377.777777777781</v>
      </c>
      <c r="S1493" s="24">
        <f>MAX(0,Q1493*(1+inputs!$B$33)-MAX(0,inputs!$B$31*(R1493-inputs!$B$30)))</f>
        <v>37042.340116337902</v>
      </c>
      <c r="T1493" s="19">
        <f>$H1493+(INT(COLUMN(T$1)/2) - 5) * ($A1493-$H1493)/9</f>
        <v>91722.222222222219</v>
      </c>
      <c r="U1493" s="24">
        <f>MAX(0,S1493*(1+inputs!$B$33)-MAX(0,inputs!$B$31*(T1493-inputs!$B$30)))</f>
        <v>31159.535218082969</v>
      </c>
      <c r="V1493" s="19">
        <f>$H1493+(INT(COLUMN(V$1)/2) - 5) * ($A1493-$H1493)/9</f>
        <v>106066.66666666667</v>
      </c>
      <c r="W1493" s="24">
        <f>MAX(0,U1493*(1+inputs!$B$33)-MAX(0,inputs!$B$31*(V1493-inputs!$B$30)))</f>
        <v>23897.488246354209</v>
      </c>
      <c r="X1493" s="19">
        <f>$H1493+(INT(COLUMN(X$1)/2) - 5) * ($A1493-$H1493)/9</f>
        <v>120411.11111111111</v>
      </c>
      <c r="Y1493" s="24">
        <f>MAX(0,W1493*(1+inputs!$B$33)-MAX(0,inputs!$B$31*(X1493-inputs!$B$30)))</f>
        <v>15235.510570049522</v>
      </c>
      <c r="Z1493" s="19">
        <f>IF(inputs!$B$27="YES",MAX(0,inputs!$B$31*(X1493-inputs!$B$30)),0)</f>
        <v>0</v>
      </c>
      <c r="AA1493" s="3">
        <f t="shared" si="97"/>
        <v>61708.25</v>
      </c>
      <c r="AB1493" s="1">
        <f t="shared" si="98"/>
        <v>0.42</v>
      </c>
      <c r="AC1493" s="8">
        <f t="shared" si="95"/>
        <v>87391.75</v>
      </c>
    </row>
    <row r="1494" spans="1:29" x14ac:dyDescent="0.2">
      <c r="A1494" s="11">
        <f t="shared" si="96"/>
        <v>149200</v>
      </c>
      <c r="B1494" s="15">
        <f>inputs!$C$3-MAX(0,MIN((calculations!A1494-inputs!$B$8)*0.5,inputs!$C$3))+IF(AND(inputs!$B$23="YES",A1494&lt;=inputs!$B$25),inputs!$B$24,0)</f>
        <v>0</v>
      </c>
      <c r="C1494" s="15">
        <f>MAX(0,MIN(A1494-B1494,inputs!$C$4)*inputs!$B$3)</f>
        <v>7540</v>
      </c>
      <c r="D1494" s="16">
        <f>MAX(0,(MIN(A1494,inputs!$C$5)-(inputs!$C$4+B1494))*inputs!$B$4)</f>
        <v>44600</v>
      </c>
      <c r="E1494" s="16">
        <f>MAX(0, (calculations!A1494-inputs!$C$5)*inputs!$B$5)</f>
        <v>0</v>
      </c>
      <c r="F1494" s="19">
        <f>MAX(0,inputs!$B$13*(MIN(calculations!A1494,inputs!$C$14)-inputs!$C$13))+MAX(0,inputs!$B$14*(calculations!A1494-inputs!$C$14))</f>
        <v>6973.85</v>
      </c>
      <c r="G1494" s="22">
        <f>MAX(MIN((calculations!A1494-inputs!$B$21)/10000,100%),0) * inputs!$B$18</f>
        <v>2636.4</v>
      </c>
      <c r="H1494" s="24">
        <f>MIN(inputs!$B$32,A1494)</f>
        <v>20000</v>
      </c>
      <c r="I1494" s="24">
        <f>inputs!$B$29*(1+inputs!$B$33)-MAX(0,inputs!$B$31*(H1494-inputs!$B$30))</f>
        <v>46486.999999999993</v>
      </c>
      <c r="J1494" s="19">
        <f>$H1494+(INT(COLUMN(J$1)/2) - 5) * ($A1494-$H1494)/9</f>
        <v>20000</v>
      </c>
      <c r="K1494" s="24">
        <f>MAX(0,I1494*(1+inputs!$B$33)-MAX(0,inputs!$B$31*(J1494-inputs!$B$30)))</f>
        <v>47184.304999999986</v>
      </c>
      <c r="L1494" s="19">
        <f>$H1494+(INT(COLUMN(L$1)/2) - 5) * ($A1494-$H1494)/9</f>
        <v>34355.555555555555</v>
      </c>
      <c r="M1494" s="24">
        <f>MAX(0,K1494*(1+inputs!$B$33)-MAX(0,inputs!$B$31*(L1494-inputs!$B$30)))</f>
        <v>46616.629574999977</v>
      </c>
      <c r="N1494" s="19">
        <f>$H1494+(INT(COLUMN(N$1)/2) - 5) * ($A1494-$H1494)/9</f>
        <v>48711.111111111109</v>
      </c>
      <c r="O1494" s="24">
        <f>MAX(0,M1494*(1+inputs!$B$33)-MAX(0,inputs!$B$31*(N1494-inputs!$B$30)))</f>
        <v>44748.439018624973</v>
      </c>
      <c r="P1494" s="19">
        <f>$H1494+(INT(COLUMN(P$1)/2) - 5) * ($A1494-$H1494)/9</f>
        <v>63066.666666666664</v>
      </c>
      <c r="Q1494" s="24">
        <f>MAX(0,O1494*(1+inputs!$B$33)-MAX(0,inputs!$B$31*(P1494-inputs!$B$30)))</f>
        <v>41560.225603904342</v>
      </c>
      <c r="R1494" s="19">
        <f>$H1494+(INT(COLUMN(R$1)/2) - 5) * ($A1494-$H1494)/9</f>
        <v>77422.222222222219</v>
      </c>
      <c r="S1494" s="24">
        <f>MAX(0,Q1494*(1+inputs!$B$33)-MAX(0,inputs!$B$31*(R1494-inputs!$B$30)))</f>
        <v>37032.188987962902</v>
      </c>
      <c r="T1494" s="19">
        <f>$H1494+(INT(COLUMN(T$1)/2) - 5) * ($A1494-$H1494)/9</f>
        <v>91777.777777777781</v>
      </c>
      <c r="U1494" s="24">
        <f>MAX(0,S1494*(1+inputs!$B$33)-MAX(0,inputs!$B$31*(T1494-inputs!$B$30)))</f>
        <v>31144.231822782345</v>
      </c>
      <c r="V1494" s="19">
        <f>$H1494+(INT(COLUMN(V$1)/2) - 5) * ($A1494-$H1494)/9</f>
        <v>106133.33333333333</v>
      </c>
      <c r="W1494" s="24">
        <f>MAX(0,U1494*(1+inputs!$B$33)-MAX(0,inputs!$B$31*(V1494-inputs!$B$30)))</f>
        <v>23875.955300124078</v>
      </c>
      <c r="X1494" s="19">
        <f>$H1494+(INT(COLUMN(X$1)/2) - 5) * ($A1494-$H1494)/9</f>
        <v>120488.88888888889</v>
      </c>
      <c r="Y1494" s="24">
        <f>MAX(0,W1494*(1+inputs!$B$33)-MAX(0,inputs!$B$31*(X1494-inputs!$B$30)))</f>
        <v>15206.654629625938</v>
      </c>
      <c r="Z1494" s="19">
        <f>IF(inputs!$B$27="YES",MAX(0,inputs!$B$31*(X1494-inputs!$B$30)),0)</f>
        <v>0</v>
      </c>
      <c r="AA1494" s="3">
        <f t="shared" si="97"/>
        <v>61750.25</v>
      </c>
      <c r="AB1494" s="1">
        <f t="shared" si="98"/>
        <v>0.42</v>
      </c>
      <c r="AC1494" s="8">
        <f t="shared" si="95"/>
        <v>87449.75</v>
      </c>
    </row>
    <row r="1495" spans="1:29" x14ac:dyDescent="0.2">
      <c r="A1495" s="11">
        <f t="shared" si="96"/>
        <v>149300</v>
      </c>
      <c r="B1495" s="15">
        <f>inputs!$C$3-MAX(0,MIN((calculations!A1495-inputs!$B$8)*0.5,inputs!$C$3))+IF(AND(inputs!$B$23="YES",A1495&lt;=inputs!$B$25),inputs!$B$24,0)</f>
        <v>0</v>
      </c>
      <c r="C1495" s="15">
        <f>MAX(0,MIN(A1495-B1495,inputs!$C$4)*inputs!$B$3)</f>
        <v>7540</v>
      </c>
      <c r="D1495" s="16">
        <f>MAX(0,(MIN(A1495,inputs!$C$5)-(inputs!$C$4+B1495))*inputs!$B$4)</f>
        <v>44640</v>
      </c>
      <c r="E1495" s="16">
        <f>MAX(0, (calculations!A1495-inputs!$C$5)*inputs!$B$5)</f>
        <v>0</v>
      </c>
      <c r="F1495" s="19">
        <f>MAX(0,inputs!$B$13*(MIN(calculations!A1495,inputs!$C$14)-inputs!$C$13))+MAX(0,inputs!$B$14*(calculations!A1495-inputs!$C$14))</f>
        <v>6975.85</v>
      </c>
      <c r="G1495" s="22">
        <f>MAX(MIN((calculations!A1495-inputs!$B$21)/10000,100%),0) * inputs!$B$18</f>
        <v>2636.4</v>
      </c>
      <c r="H1495" s="24">
        <f>MIN(inputs!$B$32,A1495)</f>
        <v>20000</v>
      </c>
      <c r="I1495" s="24">
        <f>inputs!$B$29*(1+inputs!$B$33)-MAX(0,inputs!$B$31*(H1495-inputs!$B$30))</f>
        <v>46486.999999999993</v>
      </c>
      <c r="J1495" s="19">
        <f>$H1495+(INT(COLUMN(J$1)/2) - 5) * ($A1495-$H1495)/9</f>
        <v>20000</v>
      </c>
      <c r="K1495" s="24">
        <f>MAX(0,I1495*(1+inputs!$B$33)-MAX(0,inputs!$B$31*(J1495-inputs!$B$30)))</f>
        <v>47184.304999999986</v>
      </c>
      <c r="L1495" s="19">
        <f>$H1495+(INT(COLUMN(L$1)/2) - 5) * ($A1495-$H1495)/9</f>
        <v>34366.666666666664</v>
      </c>
      <c r="M1495" s="24">
        <f>MAX(0,K1495*(1+inputs!$B$33)-MAX(0,inputs!$B$31*(L1495-inputs!$B$30)))</f>
        <v>46615.629574999977</v>
      </c>
      <c r="N1495" s="19">
        <f>$H1495+(INT(COLUMN(N$1)/2) - 5) * ($A1495-$H1495)/9</f>
        <v>48733.333333333328</v>
      </c>
      <c r="O1495" s="24">
        <f>MAX(0,M1495*(1+inputs!$B$33)-MAX(0,inputs!$B$31*(N1495-inputs!$B$30)))</f>
        <v>44745.424018624974</v>
      </c>
      <c r="P1495" s="19">
        <f>$H1495+(INT(COLUMN(P$1)/2) - 5) * ($A1495-$H1495)/9</f>
        <v>63100</v>
      </c>
      <c r="Q1495" s="24">
        <f>MAX(0,O1495*(1+inputs!$B$33)-MAX(0,inputs!$B$31*(P1495-inputs!$B$30)))</f>
        <v>41554.165378904341</v>
      </c>
      <c r="R1495" s="19">
        <f>$H1495+(INT(COLUMN(R$1)/2) - 5) * ($A1495-$H1495)/9</f>
        <v>77466.666666666657</v>
      </c>
      <c r="S1495" s="24">
        <f>MAX(0,Q1495*(1+inputs!$B$33)-MAX(0,inputs!$B$31*(R1495-inputs!$B$30)))</f>
        <v>37022.037859587901</v>
      </c>
      <c r="T1495" s="19">
        <f>$H1495+(INT(COLUMN(T$1)/2) - 5) * ($A1495-$H1495)/9</f>
        <v>91833.333333333328</v>
      </c>
      <c r="U1495" s="24">
        <f>MAX(0,S1495*(1+inputs!$B$33)-MAX(0,inputs!$B$31*(T1495-inputs!$B$30)))</f>
        <v>31128.928427481715</v>
      </c>
      <c r="V1495" s="19">
        <f>$H1495+(INT(COLUMN(V$1)/2) - 5) * ($A1495-$H1495)/9</f>
        <v>106200</v>
      </c>
      <c r="W1495" s="24">
        <f>MAX(0,U1495*(1+inputs!$B$33)-MAX(0,inputs!$B$31*(V1495-inputs!$B$30)))</f>
        <v>23854.422353893937</v>
      </c>
      <c r="X1495" s="19">
        <f>$H1495+(INT(COLUMN(X$1)/2) - 5) * ($A1495-$H1495)/9</f>
        <v>120566.66666666667</v>
      </c>
      <c r="Y1495" s="24">
        <f>MAX(0,W1495*(1+inputs!$B$33)-MAX(0,inputs!$B$31*(X1495-inputs!$B$30)))</f>
        <v>15177.798689202342</v>
      </c>
      <c r="Z1495" s="19">
        <f>IF(inputs!$B$27="YES",MAX(0,inputs!$B$31*(X1495-inputs!$B$30)),0)</f>
        <v>0</v>
      </c>
      <c r="AA1495" s="3">
        <f t="shared" si="97"/>
        <v>61792.25</v>
      </c>
      <c r="AB1495" s="1">
        <f t="shared" si="98"/>
        <v>0.42</v>
      </c>
      <c r="AC1495" s="8">
        <f t="shared" si="95"/>
        <v>87507.75</v>
      </c>
    </row>
    <row r="1496" spans="1:29" x14ac:dyDescent="0.2">
      <c r="A1496" s="11">
        <f t="shared" si="96"/>
        <v>149400</v>
      </c>
      <c r="B1496" s="15">
        <f>inputs!$C$3-MAX(0,MIN((calculations!A1496-inputs!$B$8)*0.5,inputs!$C$3))+IF(AND(inputs!$B$23="YES",A1496&lt;=inputs!$B$25),inputs!$B$24,0)</f>
        <v>0</v>
      </c>
      <c r="C1496" s="15">
        <f>MAX(0,MIN(A1496-B1496,inputs!$C$4)*inputs!$B$3)</f>
        <v>7540</v>
      </c>
      <c r="D1496" s="16">
        <f>MAX(0,(MIN(A1496,inputs!$C$5)-(inputs!$C$4+B1496))*inputs!$B$4)</f>
        <v>44680</v>
      </c>
      <c r="E1496" s="16">
        <f>MAX(0, (calculations!A1496-inputs!$C$5)*inputs!$B$5)</f>
        <v>0</v>
      </c>
      <c r="F1496" s="19">
        <f>MAX(0,inputs!$B$13*(MIN(calculations!A1496,inputs!$C$14)-inputs!$C$13))+MAX(0,inputs!$B$14*(calculations!A1496-inputs!$C$14))</f>
        <v>6977.85</v>
      </c>
      <c r="G1496" s="22">
        <f>MAX(MIN((calculations!A1496-inputs!$B$21)/10000,100%),0) * inputs!$B$18</f>
        <v>2636.4</v>
      </c>
      <c r="H1496" s="24">
        <f>MIN(inputs!$B$32,A1496)</f>
        <v>20000</v>
      </c>
      <c r="I1496" s="24">
        <f>inputs!$B$29*(1+inputs!$B$33)-MAX(0,inputs!$B$31*(H1496-inputs!$B$30))</f>
        <v>46486.999999999993</v>
      </c>
      <c r="J1496" s="19">
        <f>$H1496+(INT(COLUMN(J$1)/2) - 5) * ($A1496-$H1496)/9</f>
        <v>20000</v>
      </c>
      <c r="K1496" s="24">
        <f>MAX(0,I1496*(1+inputs!$B$33)-MAX(0,inputs!$B$31*(J1496-inputs!$B$30)))</f>
        <v>47184.304999999986</v>
      </c>
      <c r="L1496" s="19">
        <f>$H1496+(INT(COLUMN(L$1)/2) - 5) * ($A1496-$H1496)/9</f>
        <v>34377.777777777781</v>
      </c>
      <c r="M1496" s="24">
        <f>MAX(0,K1496*(1+inputs!$B$33)-MAX(0,inputs!$B$31*(L1496-inputs!$B$30)))</f>
        <v>46614.629574999977</v>
      </c>
      <c r="N1496" s="19">
        <f>$H1496+(INT(COLUMN(N$1)/2) - 5) * ($A1496-$H1496)/9</f>
        <v>48755.555555555555</v>
      </c>
      <c r="O1496" s="24">
        <f>MAX(0,M1496*(1+inputs!$B$33)-MAX(0,inputs!$B$31*(N1496-inputs!$B$30)))</f>
        <v>44742.409018624967</v>
      </c>
      <c r="P1496" s="19">
        <f>$H1496+(INT(COLUMN(P$1)/2) - 5) * ($A1496-$H1496)/9</f>
        <v>63133.333333333336</v>
      </c>
      <c r="Q1496" s="24">
        <f>MAX(0,O1496*(1+inputs!$B$33)-MAX(0,inputs!$B$31*(P1496-inputs!$B$30)))</f>
        <v>41548.105153904333</v>
      </c>
      <c r="R1496" s="19">
        <f>$H1496+(INT(COLUMN(R$1)/2) - 5) * ($A1496-$H1496)/9</f>
        <v>77511.111111111109</v>
      </c>
      <c r="S1496" s="24">
        <f>MAX(0,Q1496*(1+inputs!$B$33)-MAX(0,inputs!$B$31*(R1496-inputs!$B$30)))</f>
        <v>37011.886731212893</v>
      </c>
      <c r="T1496" s="19">
        <f>$H1496+(INT(COLUMN(T$1)/2) - 5) * ($A1496-$H1496)/9</f>
        <v>91888.888888888891</v>
      </c>
      <c r="U1496" s="24">
        <f>MAX(0,S1496*(1+inputs!$B$33)-MAX(0,inputs!$B$31*(T1496-inputs!$B$30)))</f>
        <v>31113.625032181084</v>
      </c>
      <c r="V1496" s="19">
        <f>$H1496+(INT(COLUMN(V$1)/2) - 5) * ($A1496-$H1496)/9</f>
        <v>106266.66666666667</v>
      </c>
      <c r="W1496" s="24">
        <f>MAX(0,U1496*(1+inputs!$B$33)-MAX(0,inputs!$B$31*(V1496-inputs!$B$30)))</f>
        <v>23832.889407663795</v>
      </c>
      <c r="X1496" s="19">
        <f>$H1496+(INT(COLUMN(X$1)/2) - 5) * ($A1496-$H1496)/9</f>
        <v>120644.44444444444</v>
      </c>
      <c r="Y1496" s="24">
        <f>MAX(0,W1496*(1+inputs!$B$33)-MAX(0,inputs!$B$31*(X1496-inputs!$B$30)))</f>
        <v>15148.942748778751</v>
      </c>
      <c r="Z1496" s="19">
        <f>IF(inputs!$B$27="YES",MAX(0,inputs!$B$31*(X1496-inputs!$B$30)),0)</f>
        <v>0</v>
      </c>
      <c r="AA1496" s="3">
        <f t="shared" si="97"/>
        <v>61834.25</v>
      </c>
      <c r="AB1496" s="1">
        <f t="shared" si="98"/>
        <v>0.42</v>
      </c>
      <c r="AC1496" s="8">
        <f t="shared" si="95"/>
        <v>87565.75</v>
      </c>
    </row>
    <row r="1497" spans="1:29" x14ac:dyDescent="0.2">
      <c r="A1497" s="11">
        <f t="shared" si="96"/>
        <v>149500</v>
      </c>
      <c r="B1497" s="15">
        <f>inputs!$C$3-MAX(0,MIN((calculations!A1497-inputs!$B$8)*0.5,inputs!$C$3))+IF(AND(inputs!$B$23="YES",A1497&lt;=inputs!$B$25),inputs!$B$24,0)</f>
        <v>0</v>
      </c>
      <c r="C1497" s="15">
        <f>MAX(0,MIN(A1497-B1497,inputs!$C$4)*inputs!$B$3)</f>
        <v>7540</v>
      </c>
      <c r="D1497" s="16">
        <f>MAX(0,(MIN(A1497,inputs!$C$5)-(inputs!$C$4+B1497))*inputs!$B$4)</f>
        <v>44720</v>
      </c>
      <c r="E1497" s="16">
        <f>MAX(0, (calculations!A1497-inputs!$C$5)*inputs!$B$5)</f>
        <v>0</v>
      </c>
      <c r="F1497" s="19">
        <f>MAX(0,inputs!$B$13*(MIN(calculations!A1497,inputs!$C$14)-inputs!$C$13))+MAX(0,inputs!$B$14*(calculations!A1497-inputs!$C$14))</f>
        <v>6979.85</v>
      </c>
      <c r="G1497" s="22">
        <f>MAX(MIN((calculations!A1497-inputs!$B$21)/10000,100%),0) * inputs!$B$18</f>
        <v>2636.4</v>
      </c>
      <c r="H1497" s="24">
        <f>MIN(inputs!$B$32,A1497)</f>
        <v>20000</v>
      </c>
      <c r="I1497" s="24">
        <f>inputs!$B$29*(1+inputs!$B$33)-MAX(0,inputs!$B$31*(H1497-inputs!$B$30))</f>
        <v>46486.999999999993</v>
      </c>
      <c r="J1497" s="19">
        <f>$H1497+(INT(COLUMN(J$1)/2) - 5) * ($A1497-$H1497)/9</f>
        <v>20000</v>
      </c>
      <c r="K1497" s="24">
        <f>MAX(0,I1497*(1+inputs!$B$33)-MAX(0,inputs!$B$31*(J1497-inputs!$B$30)))</f>
        <v>47184.304999999986</v>
      </c>
      <c r="L1497" s="19">
        <f>$H1497+(INT(COLUMN(L$1)/2) - 5) * ($A1497-$H1497)/9</f>
        <v>34388.888888888891</v>
      </c>
      <c r="M1497" s="24">
        <f>MAX(0,K1497*(1+inputs!$B$33)-MAX(0,inputs!$B$31*(L1497-inputs!$B$30)))</f>
        <v>46613.629574999977</v>
      </c>
      <c r="N1497" s="19">
        <f>$H1497+(INT(COLUMN(N$1)/2) - 5) * ($A1497-$H1497)/9</f>
        <v>48777.777777777781</v>
      </c>
      <c r="O1497" s="24">
        <f>MAX(0,M1497*(1+inputs!$B$33)-MAX(0,inputs!$B$31*(N1497-inputs!$B$30)))</f>
        <v>44739.394018624967</v>
      </c>
      <c r="P1497" s="19">
        <f>$H1497+(INT(COLUMN(P$1)/2) - 5) * ($A1497-$H1497)/9</f>
        <v>63166.666666666664</v>
      </c>
      <c r="Q1497" s="24">
        <f>MAX(0,O1497*(1+inputs!$B$33)-MAX(0,inputs!$B$31*(P1497-inputs!$B$30)))</f>
        <v>41542.044928904332</v>
      </c>
      <c r="R1497" s="19">
        <f>$H1497+(INT(COLUMN(R$1)/2) - 5) * ($A1497-$H1497)/9</f>
        <v>77555.555555555562</v>
      </c>
      <c r="S1497" s="24">
        <f>MAX(0,Q1497*(1+inputs!$B$33)-MAX(0,inputs!$B$31*(R1497-inputs!$B$30)))</f>
        <v>37001.735602837893</v>
      </c>
      <c r="T1497" s="19">
        <f>$H1497+(INT(COLUMN(T$1)/2) - 5) * ($A1497-$H1497)/9</f>
        <v>91944.444444444438</v>
      </c>
      <c r="U1497" s="24">
        <f>MAX(0,S1497*(1+inputs!$B$33)-MAX(0,inputs!$B$31*(T1497-inputs!$B$30)))</f>
        <v>31098.321636880461</v>
      </c>
      <c r="V1497" s="19">
        <f>$H1497+(INT(COLUMN(V$1)/2) - 5) * ($A1497-$H1497)/9</f>
        <v>106333.33333333333</v>
      </c>
      <c r="W1497" s="24">
        <f>MAX(0,U1497*(1+inputs!$B$33)-MAX(0,inputs!$B$31*(V1497-inputs!$B$30)))</f>
        <v>23811.356461433665</v>
      </c>
      <c r="X1497" s="19">
        <f>$H1497+(INT(COLUMN(X$1)/2) - 5) * ($A1497-$H1497)/9</f>
        <v>120722.22222222222</v>
      </c>
      <c r="Y1497" s="24">
        <f>MAX(0,W1497*(1+inputs!$B$33)-MAX(0,inputs!$B$31*(X1497-inputs!$B$30)))</f>
        <v>15120.086808355169</v>
      </c>
      <c r="Z1497" s="19">
        <f>IF(inputs!$B$27="YES",MAX(0,inputs!$B$31*(X1497-inputs!$B$30)),0)</f>
        <v>0</v>
      </c>
      <c r="AA1497" s="3">
        <f t="shared" si="97"/>
        <v>61876.25</v>
      </c>
      <c r="AB1497" s="1">
        <f t="shared" si="98"/>
        <v>0.42</v>
      </c>
      <c r="AC1497" s="8">
        <f t="shared" si="95"/>
        <v>87623.75</v>
      </c>
    </row>
    <row r="1498" spans="1:29" x14ac:dyDescent="0.2">
      <c r="A1498" s="11">
        <f t="shared" si="96"/>
        <v>149600</v>
      </c>
      <c r="B1498" s="15">
        <f>inputs!$C$3-MAX(0,MIN((calculations!A1498-inputs!$B$8)*0.5,inputs!$C$3))+IF(AND(inputs!$B$23="YES",A1498&lt;=inputs!$B$25),inputs!$B$24,0)</f>
        <v>0</v>
      </c>
      <c r="C1498" s="15">
        <f>MAX(0,MIN(A1498-B1498,inputs!$C$4)*inputs!$B$3)</f>
        <v>7540</v>
      </c>
      <c r="D1498" s="16">
        <f>MAX(0,(MIN(A1498,inputs!$C$5)-(inputs!$C$4+B1498))*inputs!$B$4)</f>
        <v>44760</v>
      </c>
      <c r="E1498" s="16">
        <f>MAX(0, (calculations!A1498-inputs!$C$5)*inputs!$B$5)</f>
        <v>0</v>
      </c>
      <c r="F1498" s="19">
        <f>MAX(0,inputs!$B$13*(MIN(calculations!A1498,inputs!$C$14)-inputs!$C$13))+MAX(0,inputs!$B$14*(calculations!A1498-inputs!$C$14))</f>
        <v>6981.85</v>
      </c>
      <c r="G1498" s="22">
        <f>MAX(MIN((calculations!A1498-inputs!$B$21)/10000,100%),0) * inputs!$B$18</f>
        <v>2636.4</v>
      </c>
      <c r="H1498" s="24">
        <f>MIN(inputs!$B$32,A1498)</f>
        <v>20000</v>
      </c>
      <c r="I1498" s="24">
        <f>inputs!$B$29*(1+inputs!$B$33)-MAX(0,inputs!$B$31*(H1498-inputs!$B$30))</f>
        <v>46486.999999999993</v>
      </c>
      <c r="J1498" s="19">
        <f>$H1498+(INT(COLUMN(J$1)/2) - 5) * ($A1498-$H1498)/9</f>
        <v>20000</v>
      </c>
      <c r="K1498" s="24">
        <f>MAX(0,I1498*(1+inputs!$B$33)-MAX(0,inputs!$B$31*(J1498-inputs!$B$30)))</f>
        <v>47184.304999999986</v>
      </c>
      <c r="L1498" s="19">
        <f>$H1498+(INT(COLUMN(L$1)/2) - 5) * ($A1498-$H1498)/9</f>
        <v>34400</v>
      </c>
      <c r="M1498" s="24">
        <f>MAX(0,K1498*(1+inputs!$B$33)-MAX(0,inputs!$B$31*(L1498-inputs!$B$30)))</f>
        <v>46612.629574999977</v>
      </c>
      <c r="N1498" s="19">
        <f>$H1498+(INT(COLUMN(N$1)/2) - 5) * ($A1498-$H1498)/9</f>
        <v>48800</v>
      </c>
      <c r="O1498" s="24">
        <f>MAX(0,M1498*(1+inputs!$B$33)-MAX(0,inputs!$B$31*(N1498-inputs!$B$30)))</f>
        <v>44736.379018624968</v>
      </c>
      <c r="P1498" s="19">
        <f>$H1498+(INT(COLUMN(P$1)/2) - 5) * ($A1498-$H1498)/9</f>
        <v>63200</v>
      </c>
      <c r="Q1498" s="24">
        <f>MAX(0,O1498*(1+inputs!$B$33)-MAX(0,inputs!$B$31*(P1498-inputs!$B$30)))</f>
        <v>41535.984703904338</v>
      </c>
      <c r="R1498" s="19">
        <f>$H1498+(INT(COLUMN(R$1)/2) - 5) * ($A1498-$H1498)/9</f>
        <v>77600</v>
      </c>
      <c r="S1498" s="24">
        <f>MAX(0,Q1498*(1+inputs!$B$33)-MAX(0,inputs!$B$31*(R1498-inputs!$B$30)))</f>
        <v>36991.584474462899</v>
      </c>
      <c r="T1498" s="19">
        <f>$H1498+(INT(COLUMN(T$1)/2) - 5) * ($A1498-$H1498)/9</f>
        <v>92000</v>
      </c>
      <c r="U1498" s="24">
        <f>MAX(0,S1498*(1+inputs!$B$33)-MAX(0,inputs!$B$31*(T1498-inputs!$B$30)))</f>
        <v>31083.018241579837</v>
      </c>
      <c r="V1498" s="19">
        <f>$H1498+(INT(COLUMN(V$1)/2) - 5) * ($A1498-$H1498)/9</f>
        <v>106400</v>
      </c>
      <c r="W1498" s="24">
        <f>MAX(0,U1498*(1+inputs!$B$33)-MAX(0,inputs!$B$31*(V1498-inputs!$B$30)))</f>
        <v>23789.823515203534</v>
      </c>
      <c r="X1498" s="19">
        <f>$H1498+(INT(COLUMN(X$1)/2) - 5) * ($A1498-$H1498)/9</f>
        <v>120800</v>
      </c>
      <c r="Y1498" s="24">
        <f>MAX(0,W1498*(1+inputs!$B$33)-MAX(0,inputs!$B$31*(X1498-inputs!$B$30)))</f>
        <v>15091.230867931585</v>
      </c>
      <c r="Z1498" s="19">
        <f>IF(inputs!$B$27="YES",MAX(0,inputs!$B$31*(X1498-inputs!$B$30)),0)</f>
        <v>0</v>
      </c>
      <c r="AA1498" s="3">
        <f t="shared" si="97"/>
        <v>61918.25</v>
      </c>
      <c r="AB1498" s="1">
        <f t="shared" si="98"/>
        <v>0.42</v>
      </c>
      <c r="AC1498" s="8">
        <f t="shared" si="95"/>
        <v>87681.75</v>
      </c>
    </row>
    <row r="1499" spans="1:29" x14ac:dyDescent="0.2">
      <c r="A1499" s="11">
        <f t="shared" si="96"/>
        <v>149700</v>
      </c>
      <c r="B1499" s="15">
        <f>inputs!$C$3-MAX(0,MIN((calculations!A1499-inputs!$B$8)*0.5,inputs!$C$3))+IF(AND(inputs!$B$23="YES",A1499&lt;=inputs!$B$25),inputs!$B$24,0)</f>
        <v>0</v>
      </c>
      <c r="C1499" s="15">
        <f>MAX(0,MIN(A1499-B1499,inputs!$C$4)*inputs!$B$3)</f>
        <v>7540</v>
      </c>
      <c r="D1499" s="16">
        <f>MAX(0,(MIN(A1499,inputs!$C$5)-(inputs!$C$4+B1499))*inputs!$B$4)</f>
        <v>44800</v>
      </c>
      <c r="E1499" s="16">
        <f>MAX(0, (calculations!A1499-inputs!$C$5)*inputs!$B$5)</f>
        <v>0</v>
      </c>
      <c r="F1499" s="19">
        <f>MAX(0,inputs!$B$13*(MIN(calculations!A1499,inputs!$C$14)-inputs!$C$13))+MAX(0,inputs!$B$14*(calculations!A1499-inputs!$C$14))</f>
        <v>6983.85</v>
      </c>
      <c r="G1499" s="22">
        <f>MAX(MIN((calculations!A1499-inputs!$B$21)/10000,100%),0) * inputs!$B$18</f>
        <v>2636.4</v>
      </c>
      <c r="H1499" s="24">
        <f>MIN(inputs!$B$32,A1499)</f>
        <v>20000</v>
      </c>
      <c r="I1499" s="24">
        <f>inputs!$B$29*(1+inputs!$B$33)-MAX(0,inputs!$B$31*(H1499-inputs!$B$30))</f>
        <v>46486.999999999993</v>
      </c>
      <c r="J1499" s="19">
        <f>$H1499+(INT(COLUMN(J$1)/2) - 5) * ($A1499-$H1499)/9</f>
        <v>20000</v>
      </c>
      <c r="K1499" s="24">
        <f>MAX(0,I1499*(1+inputs!$B$33)-MAX(0,inputs!$B$31*(J1499-inputs!$B$30)))</f>
        <v>47184.304999999986</v>
      </c>
      <c r="L1499" s="19">
        <f>$H1499+(INT(COLUMN(L$1)/2) - 5) * ($A1499-$H1499)/9</f>
        <v>34411.111111111109</v>
      </c>
      <c r="M1499" s="24">
        <f>MAX(0,K1499*(1+inputs!$B$33)-MAX(0,inputs!$B$31*(L1499-inputs!$B$30)))</f>
        <v>46611.629574999977</v>
      </c>
      <c r="N1499" s="19">
        <f>$H1499+(INT(COLUMN(N$1)/2) - 5) * ($A1499-$H1499)/9</f>
        <v>48822.222222222219</v>
      </c>
      <c r="O1499" s="24">
        <f>MAX(0,M1499*(1+inputs!$B$33)-MAX(0,inputs!$B$31*(N1499-inputs!$B$30)))</f>
        <v>44733.364018624969</v>
      </c>
      <c r="P1499" s="19">
        <f>$H1499+(INT(COLUMN(P$1)/2) - 5) * ($A1499-$H1499)/9</f>
        <v>63233.333333333336</v>
      </c>
      <c r="Q1499" s="24">
        <f>MAX(0,O1499*(1+inputs!$B$33)-MAX(0,inputs!$B$31*(P1499-inputs!$B$30)))</f>
        <v>41529.924478904337</v>
      </c>
      <c r="R1499" s="19">
        <f>$H1499+(INT(COLUMN(R$1)/2) - 5) * ($A1499-$H1499)/9</f>
        <v>77644.444444444438</v>
      </c>
      <c r="S1499" s="24">
        <f>MAX(0,Q1499*(1+inputs!$B$33)-MAX(0,inputs!$B$31*(R1499-inputs!$B$30)))</f>
        <v>36981.433346087899</v>
      </c>
      <c r="T1499" s="19">
        <f>$H1499+(INT(COLUMN(T$1)/2) - 5) * ($A1499-$H1499)/9</f>
        <v>92055.555555555562</v>
      </c>
      <c r="U1499" s="24">
        <f>MAX(0,S1499*(1+inputs!$B$33)-MAX(0,inputs!$B$31*(T1499-inputs!$B$30)))</f>
        <v>31067.71484627921</v>
      </c>
      <c r="V1499" s="19">
        <f>$H1499+(INT(COLUMN(V$1)/2) - 5) * ($A1499-$H1499)/9</f>
        <v>106466.66666666667</v>
      </c>
      <c r="W1499" s="24">
        <f>MAX(0,U1499*(1+inputs!$B$33)-MAX(0,inputs!$B$31*(V1499-inputs!$B$30)))</f>
        <v>23768.290568973396</v>
      </c>
      <c r="X1499" s="19">
        <f>$H1499+(INT(COLUMN(X$1)/2) - 5) * ($A1499-$H1499)/9</f>
        <v>120877.77777777778</v>
      </c>
      <c r="Y1499" s="24">
        <f>MAX(0,W1499*(1+inputs!$B$33)-MAX(0,inputs!$B$31*(X1499-inputs!$B$30)))</f>
        <v>15062.374927507995</v>
      </c>
      <c r="Z1499" s="19">
        <f>IF(inputs!$B$27="YES",MAX(0,inputs!$B$31*(X1499-inputs!$B$30)),0)</f>
        <v>0</v>
      </c>
      <c r="AA1499" s="3">
        <f t="shared" si="97"/>
        <v>61960.25</v>
      </c>
      <c r="AB1499" s="1">
        <f t="shared" si="98"/>
        <v>0.42</v>
      </c>
      <c r="AC1499" s="8">
        <f t="shared" si="95"/>
        <v>87739.75</v>
      </c>
    </row>
    <row r="1500" spans="1:29" x14ac:dyDescent="0.2">
      <c r="A1500" s="11">
        <f t="shared" si="96"/>
        <v>149800</v>
      </c>
      <c r="B1500" s="15">
        <f>inputs!$C$3-MAX(0,MIN((calculations!A1500-inputs!$B$8)*0.5,inputs!$C$3))+IF(AND(inputs!$B$23="YES",A1500&lt;=inputs!$B$25),inputs!$B$24,0)</f>
        <v>0</v>
      </c>
      <c r="C1500" s="15">
        <f>MAX(0,MIN(A1500-B1500,inputs!$C$4)*inputs!$B$3)</f>
        <v>7540</v>
      </c>
      <c r="D1500" s="16">
        <f>MAX(0,(MIN(A1500,inputs!$C$5)-(inputs!$C$4+B1500))*inputs!$B$4)</f>
        <v>44840</v>
      </c>
      <c r="E1500" s="16">
        <f>MAX(0, (calculations!A1500-inputs!$C$5)*inputs!$B$5)</f>
        <v>0</v>
      </c>
      <c r="F1500" s="19">
        <f>MAX(0,inputs!$B$13*(MIN(calculations!A1500,inputs!$C$14)-inputs!$C$13))+MAX(0,inputs!$B$14*(calculations!A1500-inputs!$C$14))</f>
        <v>6985.85</v>
      </c>
      <c r="G1500" s="22">
        <f>MAX(MIN((calculations!A1500-inputs!$B$21)/10000,100%),0) * inputs!$B$18</f>
        <v>2636.4</v>
      </c>
      <c r="H1500" s="24">
        <f>MIN(inputs!$B$32,A1500)</f>
        <v>20000</v>
      </c>
      <c r="I1500" s="24">
        <f>inputs!$B$29*(1+inputs!$B$33)-MAX(0,inputs!$B$31*(H1500-inputs!$B$30))</f>
        <v>46486.999999999993</v>
      </c>
      <c r="J1500" s="19">
        <f>$H1500+(INT(COLUMN(J$1)/2) - 5) * ($A1500-$H1500)/9</f>
        <v>20000</v>
      </c>
      <c r="K1500" s="24">
        <f>MAX(0,I1500*(1+inputs!$B$33)-MAX(0,inputs!$B$31*(J1500-inputs!$B$30)))</f>
        <v>47184.304999999986</v>
      </c>
      <c r="L1500" s="19">
        <f>$H1500+(INT(COLUMN(L$1)/2) - 5) * ($A1500-$H1500)/9</f>
        <v>34422.222222222219</v>
      </c>
      <c r="M1500" s="24">
        <f>MAX(0,K1500*(1+inputs!$B$33)-MAX(0,inputs!$B$31*(L1500-inputs!$B$30)))</f>
        <v>46610.629574999977</v>
      </c>
      <c r="N1500" s="19">
        <f>$H1500+(INT(COLUMN(N$1)/2) - 5) * ($A1500-$H1500)/9</f>
        <v>48844.444444444445</v>
      </c>
      <c r="O1500" s="24">
        <f>MAX(0,M1500*(1+inputs!$B$33)-MAX(0,inputs!$B$31*(N1500-inputs!$B$30)))</f>
        <v>44730.349018624969</v>
      </c>
      <c r="P1500" s="19">
        <f>$H1500+(INT(COLUMN(P$1)/2) - 5) * ($A1500-$H1500)/9</f>
        <v>63266.666666666664</v>
      </c>
      <c r="Q1500" s="24">
        <f>MAX(0,O1500*(1+inputs!$B$33)-MAX(0,inputs!$B$31*(P1500-inputs!$B$30)))</f>
        <v>41523.864253904336</v>
      </c>
      <c r="R1500" s="19">
        <f>$H1500+(INT(COLUMN(R$1)/2) - 5) * ($A1500-$H1500)/9</f>
        <v>77688.888888888891</v>
      </c>
      <c r="S1500" s="24">
        <f>MAX(0,Q1500*(1+inputs!$B$33)-MAX(0,inputs!$B$31*(R1500-inputs!$B$30)))</f>
        <v>36971.282217712891</v>
      </c>
      <c r="T1500" s="19">
        <f>$H1500+(INT(COLUMN(T$1)/2) - 5) * ($A1500-$H1500)/9</f>
        <v>92111.111111111109</v>
      </c>
      <c r="U1500" s="24">
        <f>MAX(0,S1500*(1+inputs!$B$33)-MAX(0,inputs!$B$31*(T1500-inputs!$B$30)))</f>
        <v>31052.411450978583</v>
      </c>
      <c r="V1500" s="19">
        <f>$H1500+(INT(COLUMN(V$1)/2) - 5) * ($A1500-$H1500)/9</f>
        <v>106533.33333333333</v>
      </c>
      <c r="W1500" s="24">
        <f>MAX(0,U1500*(1+inputs!$B$33)-MAX(0,inputs!$B$31*(V1500-inputs!$B$30)))</f>
        <v>23746.757622743262</v>
      </c>
      <c r="X1500" s="19">
        <f>$H1500+(INT(COLUMN(X$1)/2) - 5) * ($A1500-$H1500)/9</f>
        <v>120955.55555555556</v>
      </c>
      <c r="Y1500" s="24">
        <f>MAX(0,W1500*(1+inputs!$B$33)-MAX(0,inputs!$B$31*(X1500-inputs!$B$30)))</f>
        <v>15033.51898708441</v>
      </c>
      <c r="Z1500" s="19">
        <f>IF(inputs!$B$27="YES",MAX(0,inputs!$B$31*(X1500-inputs!$B$30)),0)</f>
        <v>0</v>
      </c>
      <c r="AA1500" s="3">
        <f t="shared" si="97"/>
        <v>62002.25</v>
      </c>
      <c r="AB1500" s="1">
        <f t="shared" si="98"/>
        <v>0.42</v>
      </c>
      <c r="AC1500" s="8">
        <f t="shared" si="95"/>
        <v>87797.75</v>
      </c>
    </row>
    <row r="1501" spans="1:29" x14ac:dyDescent="0.2">
      <c r="A1501" s="11">
        <f t="shared" si="96"/>
        <v>149900</v>
      </c>
      <c r="B1501" s="15">
        <f>inputs!$C$3-MAX(0,MIN((calculations!A1501-inputs!$B$8)*0.5,inputs!$C$3))+IF(AND(inputs!$B$23="YES",A1501&lt;=inputs!$B$25),inputs!$B$24,0)</f>
        <v>0</v>
      </c>
      <c r="C1501" s="15">
        <f>MAX(0,MIN(A1501-B1501,inputs!$C$4)*inputs!$B$3)</f>
        <v>7540</v>
      </c>
      <c r="D1501" s="16">
        <f>MAX(0,(MIN(A1501,inputs!$C$5)-(inputs!$C$4+B1501))*inputs!$B$4)</f>
        <v>44880</v>
      </c>
      <c r="E1501" s="16">
        <f>MAX(0, (calculations!A1501-inputs!$C$5)*inputs!$B$5)</f>
        <v>0</v>
      </c>
      <c r="F1501" s="19">
        <f>MAX(0,inputs!$B$13*(MIN(calculations!A1501,inputs!$C$14)-inputs!$C$13))+MAX(0,inputs!$B$14*(calculations!A1501-inputs!$C$14))</f>
        <v>6987.85</v>
      </c>
      <c r="G1501" s="22">
        <f>MAX(MIN((calculations!A1501-inputs!$B$21)/10000,100%),0) * inputs!$B$18</f>
        <v>2636.4</v>
      </c>
      <c r="H1501" s="24">
        <f>MIN(inputs!$B$32,A1501)</f>
        <v>20000</v>
      </c>
      <c r="I1501" s="24">
        <f>inputs!$B$29*(1+inputs!$B$33)-MAX(0,inputs!$B$31*(H1501-inputs!$B$30))</f>
        <v>46486.999999999993</v>
      </c>
      <c r="J1501" s="19">
        <f>$H1501+(INT(COLUMN(J$1)/2) - 5) * ($A1501-$H1501)/9</f>
        <v>20000</v>
      </c>
      <c r="K1501" s="24">
        <f>MAX(0,I1501*(1+inputs!$B$33)-MAX(0,inputs!$B$31*(J1501-inputs!$B$30)))</f>
        <v>47184.304999999986</v>
      </c>
      <c r="L1501" s="19">
        <f>$H1501+(INT(COLUMN(L$1)/2) - 5) * ($A1501-$H1501)/9</f>
        <v>34433.333333333336</v>
      </c>
      <c r="M1501" s="24">
        <f>MAX(0,K1501*(1+inputs!$B$33)-MAX(0,inputs!$B$31*(L1501-inputs!$B$30)))</f>
        <v>46609.629574999977</v>
      </c>
      <c r="N1501" s="19">
        <f>$H1501+(INT(COLUMN(N$1)/2) - 5) * ($A1501-$H1501)/9</f>
        <v>48866.666666666672</v>
      </c>
      <c r="O1501" s="24">
        <f>MAX(0,M1501*(1+inputs!$B$33)-MAX(0,inputs!$B$31*(N1501-inputs!$B$30)))</f>
        <v>44727.33401862497</v>
      </c>
      <c r="P1501" s="19">
        <f>$H1501+(INT(COLUMN(P$1)/2) - 5) * ($A1501-$H1501)/9</f>
        <v>63300</v>
      </c>
      <c r="Q1501" s="24">
        <f>MAX(0,O1501*(1+inputs!$B$33)-MAX(0,inputs!$B$31*(P1501-inputs!$B$30)))</f>
        <v>41517.804028904335</v>
      </c>
      <c r="R1501" s="19">
        <f>$H1501+(INT(COLUMN(R$1)/2) - 5) * ($A1501-$H1501)/9</f>
        <v>77733.333333333343</v>
      </c>
      <c r="S1501" s="24">
        <f>MAX(0,Q1501*(1+inputs!$B$33)-MAX(0,inputs!$B$31*(R1501-inputs!$B$30)))</f>
        <v>36961.13108933789</v>
      </c>
      <c r="T1501" s="19">
        <f>$H1501+(INT(COLUMN(T$1)/2) - 5) * ($A1501-$H1501)/9</f>
        <v>92166.666666666672</v>
      </c>
      <c r="U1501" s="24">
        <f>MAX(0,S1501*(1+inputs!$B$33)-MAX(0,inputs!$B$31*(T1501-inputs!$B$30)))</f>
        <v>31037.108055677956</v>
      </c>
      <c r="V1501" s="19">
        <f>$H1501+(INT(COLUMN(V$1)/2) - 5) * ($A1501-$H1501)/9</f>
        <v>106600</v>
      </c>
      <c r="W1501" s="24">
        <f>MAX(0,U1501*(1+inputs!$B$33)-MAX(0,inputs!$B$31*(V1501-inputs!$B$30)))</f>
        <v>23725.224676513124</v>
      </c>
      <c r="X1501" s="19">
        <f>$H1501+(INT(COLUMN(X$1)/2) - 5) * ($A1501-$H1501)/9</f>
        <v>121033.33333333333</v>
      </c>
      <c r="Y1501" s="24">
        <f>MAX(0,W1501*(1+inputs!$B$33)-MAX(0,inputs!$B$31*(X1501-inputs!$B$30)))</f>
        <v>15004.663046660819</v>
      </c>
      <c r="Z1501" s="19">
        <f>IF(inputs!$B$27="YES",MAX(0,inputs!$B$31*(X1501-inputs!$B$30)),0)</f>
        <v>0</v>
      </c>
      <c r="AA1501" s="3">
        <f t="shared" si="97"/>
        <v>62044.25</v>
      </c>
      <c r="AB1501" s="1">
        <f t="shared" si="98"/>
        <v>0.42</v>
      </c>
      <c r="AC1501" s="8">
        <f t="shared" si="95"/>
        <v>87855.75</v>
      </c>
    </row>
    <row r="1502" spans="1:29" x14ac:dyDescent="0.2">
      <c r="A1502" s="11">
        <f t="shared" si="96"/>
        <v>150000</v>
      </c>
      <c r="B1502" s="15">
        <f>inputs!$C$3-MAX(0,MIN((calculations!A1502-inputs!$B$8)*0.5,inputs!$C$3))+IF(AND(inputs!$B$23="YES",A1502&lt;=inputs!$B$25),inputs!$B$24,0)</f>
        <v>0</v>
      </c>
      <c r="C1502" s="15">
        <f>MAX(0,MIN(A1502-B1502,inputs!$C$4)*inputs!$B$3)</f>
        <v>7540</v>
      </c>
      <c r="D1502" s="16">
        <f>MAX(0,(MIN(A1502,inputs!$C$5)-(inputs!$C$4+B1502))*inputs!$B$4)</f>
        <v>44920</v>
      </c>
      <c r="E1502" s="16">
        <f>MAX(0, (calculations!A1502-inputs!$C$5)*inputs!$B$5)</f>
        <v>0</v>
      </c>
      <c r="F1502" s="19">
        <f>MAX(0,inputs!$B$13*(MIN(calculations!A1502,inputs!$C$14)-inputs!$C$13))+MAX(0,inputs!$B$14*(calculations!A1502-inputs!$C$14))</f>
        <v>6989.85</v>
      </c>
      <c r="G1502" s="22">
        <f>MAX(MIN((calculations!A1502-inputs!$B$21)/10000,100%),0) * inputs!$B$18</f>
        <v>2636.4</v>
      </c>
      <c r="H1502" s="24">
        <f>MIN(inputs!$B$32,A1502)</f>
        <v>20000</v>
      </c>
      <c r="I1502" s="24">
        <f>inputs!$B$29*(1+inputs!$B$33)-MAX(0,inputs!$B$31*(H1502-inputs!$B$30))</f>
        <v>46486.999999999993</v>
      </c>
      <c r="J1502" s="19">
        <f>$H1502+(INT(COLUMN(J$1)/2) - 5) * ($A1502-$H1502)/9</f>
        <v>20000</v>
      </c>
      <c r="K1502" s="24">
        <f>MAX(0,I1502*(1+inputs!$B$33)-MAX(0,inputs!$B$31*(J1502-inputs!$B$30)))</f>
        <v>47184.304999999986</v>
      </c>
      <c r="L1502" s="19">
        <f>$H1502+(INT(COLUMN(L$1)/2) - 5) * ($A1502-$H1502)/9</f>
        <v>34444.444444444445</v>
      </c>
      <c r="M1502" s="24">
        <f>MAX(0,K1502*(1+inputs!$B$33)-MAX(0,inputs!$B$31*(L1502-inputs!$B$30)))</f>
        <v>46608.629574999977</v>
      </c>
      <c r="N1502" s="19">
        <f>$H1502+(INT(COLUMN(N$1)/2) - 5) * ($A1502-$H1502)/9</f>
        <v>48888.888888888891</v>
      </c>
      <c r="O1502" s="24">
        <f>MAX(0,M1502*(1+inputs!$B$33)-MAX(0,inputs!$B$31*(N1502-inputs!$B$30)))</f>
        <v>44724.31901862497</v>
      </c>
      <c r="P1502" s="19">
        <f>$H1502+(INT(COLUMN(P$1)/2) - 5) * ($A1502-$H1502)/9</f>
        <v>63333.333333333336</v>
      </c>
      <c r="Q1502" s="24">
        <f>MAX(0,O1502*(1+inputs!$B$33)-MAX(0,inputs!$B$31*(P1502-inputs!$B$30)))</f>
        <v>41511.743803904341</v>
      </c>
      <c r="R1502" s="19">
        <f>$H1502+(INT(COLUMN(R$1)/2) - 5) * ($A1502-$H1502)/9</f>
        <v>77777.777777777781</v>
      </c>
      <c r="S1502" s="24">
        <f>MAX(0,Q1502*(1+inputs!$B$33)-MAX(0,inputs!$B$31*(R1502-inputs!$B$30)))</f>
        <v>36950.979960962897</v>
      </c>
      <c r="T1502" s="19">
        <f>$H1502+(INT(COLUMN(T$1)/2) - 5) * ($A1502-$H1502)/9</f>
        <v>92222.222222222219</v>
      </c>
      <c r="U1502" s="24">
        <f>MAX(0,S1502*(1+inputs!$B$33)-MAX(0,inputs!$B$31*(T1502-inputs!$B$30)))</f>
        <v>31021.804660377336</v>
      </c>
      <c r="V1502" s="19">
        <f>$H1502+(INT(COLUMN(V$1)/2) - 5) * ($A1502-$H1502)/9</f>
        <v>106666.66666666667</v>
      </c>
      <c r="W1502" s="24">
        <f>MAX(0,U1502*(1+inputs!$B$33)-MAX(0,inputs!$B$31*(V1502-inputs!$B$30)))</f>
        <v>23703.69173028299</v>
      </c>
      <c r="X1502" s="19">
        <f>$H1502+(INT(COLUMN(X$1)/2) - 5) * ($A1502-$H1502)/9</f>
        <v>121111.11111111111</v>
      </c>
      <c r="Y1502" s="24">
        <f>MAX(0,W1502*(1+inputs!$B$33)-MAX(0,inputs!$B$31*(X1502-inputs!$B$30)))</f>
        <v>14975.807106237233</v>
      </c>
      <c r="Z1502" s="19">
        <f>IF(inputs!$B$27="YES",MAX(0,inputs!$B$31*(X1502-inputs!$B$30)),0)</f>
        <v>0</v>
      </c>
      <c r="AA1502" s="3">
        <f t="shared" si="97"/>
        <v>62086.25</v>
      </c>
      <c r="AB1502" s="1">
        <f t="shared" si="98"/>
        <v>0.47</v>
      </c>
      <c r="AC1502" s="8">
        <f t="shared" si="95"/>
        <v>87913.75</v>
      </c>
    </row>
    <row r="1503" spans="1:29" x14ac:dyDescent="0.2">
      <c r="A1503" s="11">
        <f t="shared" si="96"/>
        <v>150100</v>
      </c>
      <c r="B1503" s="15">
        <f>inputs!$C$3-MAX(0,MIN((calculations!A1503-inputs!$B$8)*0.5,inputs!$C$3))+IF(AND(inputs!$B$23="YES",A1503&lt;=inputs!$B$25),inputs!$B$24,0)</f>
        <v>0</v>
      </c>
      <c r="C1503" s="15">
        <f>MAX(0,MIN(A1503-B1503,inputs!$C$4)*inputs!$B$3)</f>
        <v>7540</v>
      </c>
      <c r="D1503" s="16">
        <f>MAX(0,(MIN(A1503,inputs!$C$5)-(inputs!$C$4+B1503))*inputs!$B$4)</f>
        <v>44920</v>
      </c>
      <c r="E1503" s="16">
        <f>MAX(0, (calculations!A1503-inputs!$C$5)*inputs!$B$5)</f>
        <v>45</v>
      </c>
      <c r="F1503" s="19">
        <f>MAX(0,inputs!$B$13*(MIN(calculations!A1503,inputs!$C$14)-inputs!$C$13))+MAX(0,inputs!$B$14*(calculations!A1503-inputs!$C$14))</f>
        <v>6991.85</v>
      </c>
      <c r="G1503" s="22">
        <f>MAX(MIN((calculations!A1503-inputs!$B$21)/10000,100%),0) * inputs!$B$18</f>
        <v>2636.4</v>
      </c>
      <c r="H1503" s="24">
        <f>MIN(inputs!$B$32,A1503)</f>
        <v>20000</v>
      </c>
      <c r="I1503" s="24">
        <f>inputs!$B$29*(1+inputs!$B$33)-MAX(0,inputs!$B$31*(H1503-inputs!$B$30))</f>
        <v>46486.999999999993</v>
      </c>
      <c r="J1503" s="19">
        <f>$H1503+(INT(COLUMN(J$1)/2) - 5) * ($A1503-$H1503)/9</f>
        <v>20000</v>
      </c>
      <c r="K1503" s="24">
        <f>MAX(0,I1503*(1+inputs!$B$33)-MAX(0,inputs!$B$31*(J1503-inputs!$B$30)))</f>
        <v>47184.304999999986</v>
      </c>
      <c r="L1503" s="19">
        <f>$H1503+(INT(COLUMN(L$1)/2) - 5) * ($A1503-$H1503)/9</f>
        <v>34455.555555555555</v>
      </c>
      <c r="M1503" s="24">
        <f>MAX(0,K1503*(1+inputs!$B$33)-MAX(0,inputs!$B$31*(L1503-inputs!$B$30)))</f>
        <v>46607.629574999977</v>
      </c>
      <c r="N1503" s="19">
        <f>$H1503+(INT(COLUMN(N$1)/2) - 5) * ($A1503-$H1503)/9</f>
        <v>48911.111111111109</v>
      </c>
      <c r="O1503" s="24">
        <f>MAX(0,M1503*(1+inputs!$B$33)-MAX(0,inputs!$B$31*(N1503-inputs!$B$30)))</f>
        <v>44721.304018624971</v>
      </c>
      <c r="P1503" s="19">
        <f>$H1503+(INT(COLUMN(P$1)/2) - 5) * ($A1503-$H1503)/9</f>
        <v>63366.666666666664</v>
      </c>
      <c r="Q1503" s="24">
        <f>MAX(0,O1503*(1+inputs!$B$33)-MAX(0,inputs!$B$31*(P1503-inputs!$B$30)))</f>
        <v>41505.68357890434</v>
      </c>
      <c r="R1503" s="19">
        <f>$H1503+(INT(COLUMN(R$1)/2) - 5) * ($A1503-$H1503)/9</f>
        <v>77822.222222222219</v>
      </c>
      <c r="S1503" s="24">
        <f>MAX(0,Q1503*(1+inputs!$B$33)-MAX(0,inputs!$B$31*(R1503-inputs!$B$30)))</f>
        <v>36940.828832587897</v>
      </c>
      <c r="T1503" s="19">
        <f>$H1503+(INT(COLUMN(T$1)/2) - 5) * ($A1503-$H1503)/9</f>
        <v>92277.777777777781</v>
      </c>
      <c r="U1503" s="24">
        <f>MAX(0,S1503*(1+inputs!$B$33)-MAX(0,inputs!$B$31*(T1503-inputs!$B$30)))</f>
        <v>31006.501265076713</v>
      </c>
      <c r="V1503" s="19">
        <f>$H1503+(INT(COLUMN(V$1)/2) - 5) * ($A1503-$H1503)/9</f>
        <v>106733.33333333333</v>
      </c>
      <c r="W1503" s="24">
        <f>MAX(0,U1503*(1+inputs!$B$33)-MAX(0,inputs!$B$31*(V1503-inputs!$B$30)))</f>
        <v>23682.158784052863</v>
      </c>
      <c r="X1503" s="19">
        <f>$H1503+(INT(COLUMN(X$1)/2) - 5) * ($A1503-$H1503)/9</f>
        <v>121188.88888888889</v>
      </c>
      <c r="Y1503" s="24">
        <f>MAX(0,W1503*(1+inputs!$B$33)-MAX(0,inputs!$B$31*(X1503-inputs!$B$30)))</f>
        <v>14946.951165813653</v>
      </c>
      <c r="Z1503" s="19">
        <f>IF(inputs!$B$27="YES",MAX(0,inputs!$B$31*(X1503-inputs!$B$30)),0)</f>
        <v>0</v>
      </c>
      <c r="AA1503" s="3">
        <f t="shared" si="97"/>
        <v>62133.25</v>
      </c>
      <c r="AB1503" s="1">
        <f t="shared" si="98"/>
        <v>0.47</v>
      </c>
      <c r="AC1503" s="8">
        <f t="shared" si="95"/>
        <v>87966.75</v>
      </c>
    </row>
    <row r="1504" spans="1:29" x14ac:dyDescent="0.2">
      <c r="A1504" s="11">
        <f t="shared" si="96"/>
        <v>150200</v>
      </c>
      <c r="B1504" s="15">
        <f>inputs!$C$3-MAX(0,MIN((calculations!A1504-inputs!$B$8)*0.5,inputs!$C$3))+IF(AND(inputs!$B$23="YES",A1504&lt;=inputs!$B$25),inputs!$B$24,0)</f>
        <v>0</v>
      </c>
      <c r="C1504" s="15">
        <f>MAX(0,MIN(A1504-B1504,inputs!$C$4)*inputs!$B$3)</f>
        <v>7540</v>
      </c>
      <c r="D1504" s="16">
        <f>MAX(0,(MIN(A1504,inputs!$C$5)-(inputs!$C$4+B1504))*inputs!$B$4)</f>
        <v>44920</v>
      </c>
      <c r="E1504" s="16">
        <f>MAX(0, (calculations!A1504-inputs!$C$5)*inputs!$B$5)</f>
        <v>90</v>
      </c>
      <c r="F1504" s="19">
        <f>MAX(0,inputs!$B$13*(MIN(calculations!A1504,inputs!$C$14)-inputs!$C$13))+MAX(0,inputs!$B$14*(calculations!A1504-inputs!$C$14))</f>
        <v>6993.85</v>
      </c>
      <c r="G1504" s="22">
        <f>MAX(MIN((calculations!A1504-inputs!$B$21)/10000,100%),0) * inputs!$B$18</f>
        <v>2636.4</v>
      </c>
      <c r="H1504" s="24">
        <f>MIN(inputs!$B$32,A1504)</f>
        <v>20000</v>
      </c>
      <c r="I1504" s="24">
        <f>inputs!$B$29*(1+inputs!$B$33)-MAX(0,inputs!$B$31*(H1504-inputs!$B$30))</f>
        <v>46486.999999999993</v>
      </c>
      <c r="J1504" s="19">
        <f>$H1504+(INT(COLUMN(J$1)/2) - 5) * ($A1504-$H1504)/9</f>
        <v>20000</v>
      </c>
      <c r="K1504" s="24">
        <f>MAX(0,I1504*(1+inputs!$B$33)-MAX(0,inputs!$B$31*(J1504-inputs!$B$30)))</f>
        <v>47184.304999999986</v>
      </c>
      <c r="L1504" s="19">
        <f>$H1504+(INT(COLUMN(L$1)/2) - 5) * ($A1504-$H1504)/9</f>
        <v>34466.666666666664</v>
      </c>
      <c r="M1504" s="24">
        <f>MAX(0,K1504*(1+inputs!$B$33)-MAX(0,inputs!$B$31*(L1504-inputs!$B$30)))</f>
        <v>46606.629574999977</v>
      </c>
      <c r="N1504" s="19">
        <f>$H1504+(INT(COLUMN(N$1)/2) - 5) * ($A1504-$H1504)/9</f>
        <v>48933.333333333328</v>
      </c>
      <c r="O1504" s="24">
        <f>MAX(0,M1504*(1+inputs!$B$33)-MAX(0,inputs!$B$31*(N1504-inputs!$B$30)))</f>
        <v>44718.289018624972</v>
      </c>
      <c r="P1504" s="19">
        <f>$H1504+(INT(COLUMN(P$1)/2) - 5) * ($A1504-$H1504)/9</f>
        <v>63400</v>
      </c>
      <c r="Q1504" s="24">
        <f>MAX(0,O1504*(1+inputs!$B$33)-MAX(0,inputs!$B$31*(P1504-inputs!$B$30)))</f>
        <v>41499.623353904339</v>
      </c>
      <c r="R1504" s="19">
        <f>$H1504+(INT(COLUMN(R$1)/2) - 5) * ($A1504-$H1504)/9</f>
        <v>77866.666666666657</v>
      </c>
      <c r="S1504" s="24">
        <f>MAX(0,Q1504*(1+inputs!$B$33)-MAX(0,inputs!$B$31*(R1504-inputs!$B$30)))</f>
        <v>36930.677704212896</v>
      </c>
      <c r="T1504" s="19">
        <f>$H1504+(INT(COLUMN(T$1)/2) - 5) * ($A1504-$H1504)/9</f>
        <v>92333.333333333328</v>
      </c>
      <c r="U1504" s="24">
        <f>MAX(0,S1504*(1+inputs!$B$33)-MAX(0,inputs!$B$31*(T1504-inputs!$B$30)))</f>
        <v>30991.19786977609</v>
      </c>
      <c r="V1504" s="19">
        <f>$H1504+(INT(COLUMN(V$1)/2) - 5) * ($A1504-$H1504)/9</f>
        <v>106800</v>
      </c>
      <c r="W1504" s="24">
        <f>MAX(0,U1504*(1+inputs!$B$33)-MAX(0,inputs!$B$31*(V1504-inputs!$B$30)))</f>
        <v>23660.625837822728</v>
      </c>
      <c r="X1504" s="19">
        <f>$H1504+(INT(COLUMN(X$1)/2) - 5) * ($A1504-$H1504)/9</f>
        <v>121266.66666666667</v>
      </c>
      <c r="Y1504" s="24">
        <f>MAX(0,W1504*(1+inputs!$B$33)-MAX(0,inputs!$B$31*(X1504-inputs!$B$30)))</f>
        <v>14918.095225390067</v>
      </c>
      <c r="Z1504" s="19">
        <f>IF(inputs!$B$27="YES",MAX(0,inputs!$B$31*(X1504-inputs!$B$30)),0)</f>
        <v>0</v>
      </c>
      <c r="AA1504" s="3">
        <f t="shared" si="97"/>
        <v>62180.25</v>
      </c>
      <c r="AB1504" s="1">
        <f t="shared" si="98"/>
        <v>0.47</v>
      </c>
      <c r="AC1504" s="8">
        <f t="shared" si="95"/>
        <v>88019.75</v>
      </c>
    </row>
    <row r="1505" spans="1:29" x14ac:dyDescent="0.2">
      <c r="A1505" s="11">
        <f t="shared" si="96"/>
        <v>150300</v>
      </c>
      <c r="B1505" s="15">
        <f>inputs!$C$3-MAX(0,MIN((calculations!A1505-inputs!$B$8)*0.5,inputs!$C$3))+IF(AND(inputs!$B$23="YES",A1505&lt;=inputs!$B$25),inputs!$B$24,0)</f>
        <v>0</v>
      </c>
      <c r="C1505" s="15">
        <f>MAX(0,MIN(A1505-B1505,inputs!$C$4)*inputs!$B$3)</f>
        <v>7540</v>
      </c>
      <c r="D1505" s="16">
        <f>MAX(0,(MIN(A1505,inputs!$C$5)-(inputs!$C$4+B1505))*inputs!$B$4)</f>
        <v>44920</v>
      </c>
      <c r="E1505" s="16">
        <f>MAX(0, (calculations!A1505-inputs!$C$5)*inputs!$B$5)</f>
        <v>135</v>
      </c>
      <c r="F1505" s="19">
        <f>MAX(0,inputs!$B$13*(MIN(calculations!A1505,inputs!$C$14)-inputs!$C$13))+MAX(0,inputs!$B$14*(calculations!A1505-inputs!$C$14))</f>
        <v>6995.85</v>
      </c>
      <c r="G1505" s="22">
        <f>MAX(MIN((calculations!A1505-inputs!$B$21)/10000,100%),0) * inputs!$B$18</f>
        <v>2636.4</v>
      </c>
      <c r="H1505" s="24">
        <f>MIN(inputs!$B$32,A1505)</f>
        <v>20000</v>
      </c>
      <c r="I1505" s="24">
        <f>inputs!$B$29*(1+inputs!$B$33)-MAX(0,inputs!$B$31*(H1505-inputs!$B$30))</f>
        <v>46486.999999999993</v>
      </c>
      <c r="J1505" s="19">
        <f>$H1505+(INT(COLUMN(J$1)/2) - 5) * ($A1505-$H1505)/9</f>
        <v>20000</v>
      </c>
      <c r="K1505" s="24">
        <f>MAX(0,I1505*(1+inputs!$B$33)-MAX(0,inputs!$B$31*(J1505-inputs!$B$30)))</f>
        <v>47184.304999999986</v>
      </c>
      <c r="L1505" s="19">
        <f>$H1505+(INT(COLUMN(L$1)/2) - 5) * ($A1505-$H1505)/9</f>
        <v>34477.777777777781</v>
      </c>
      <c r="M1505" s="24">
        <f>MAX(0,K1505*(1+inputs!$B$33)-MAX(0,inputs!$B$31*(L1505-inputs!$B$30)))</f>
        <v>46605.629574999977</v>
      </c>
      <c r="N1505" s="19">
        <f>$H1505+(INT(COLUMN(N$1)/2) - 5) * ($A1505-$H1505)/9</f>
        <v>48955.555555555555</v>
      </c>
      <c r="O1505" s="24">
        <f>MAX(0,M1505*(1+inputs!$B$33)-MAX(0,inputs!$B$31*(N1505-inputs!$B$30)))</f>
        <v>44715.274018624972</v>
      </c>
      <c r="P1505" s="19">
        <f>$H1505+(INT(COLUMN(P$1)/2) - 5) * ($A1505-$H1505)/9</f>
        <v>63433.333333333336</v>
      </c>
      <c r="Q1505" s="24">
        <f>MAX(0,O1505*(1+inputs!$B$33)-MAX(0,inputs!$B$31*(P1505-inputs!$B$30)))</f>
        <v>41493.563128904338</v>
      </c>
      <c r="R1505" s="19">
        <f>$H1505+(INT(COLUMN(R$1)/2) - 5) * ($A1505-$H1505)/9</f>
        <v>77911.111111111109</v>
      </c>
      <c r="S1505" s="24">
        <f>MAX(0,Q1505*(1+inputs!$B$33)-MAX(0,inputs!$B$31*(R1505-inputs!$B$30)))</f>
        <v>36920.526575837896</v>
      </c>
      <c r="T1505" s="19">
        <f>$H1505+(INT(COLUMN(T$1)/2) - 5) * ($A1505-$H1505)/9</f>
        <v>92388.888888888891</v>
      </c>
      <c r="U1505" s="24">
        <f>MAX(0,S1505*(1+inputs!$B$33)-MAX(0,inputs!$B$31*(T1505-inputs!$B$30)))</f>
        <v>30975.894474475459</v>
      </c>
      <c r="V1505" s="19">
        <f>$H1505+(INT(COLUMN(V$1)/2) - 5) * ($A1505-$H1505)/9</f>
        <v>106866.66666666667</v>
      </c>
      <c r="W1505" s="24">
        <f>MAX(0,U1505*(1+inputs!$B$33)-MAX(0,inputs!$B$31*(V1505-inputs!$B$30)))</f>
        <v>23639.092891592591</v>
      </c>
      <c r="X1505" s="19">
        <f>$H1505+(INT(COLUMN(X$1)/2) - 5) * ($A1505-$H1505)/9</f>
        <v>121344.44444444444</v>
      </c>
      <c r="Y1505" s="24">
        <f>MAX(0,W1505*(1+inputs!$B$33)-MAX(0,inputs!$B$31*(X1505-inputs!$B$30)))</f>
        <v>14889.239284966479</v>
      </c>
      <c r="Z1505" s="19">
        <f>IF(inputs!$B$27="YES",MAX(0,inputs!$B$31*(X1505-inputs!$B$30)),0)</f>
        <v>0</v>
      </c>
      <c r="AA1505" s="3">
        <f t="shared" si="97"/>
        <v>62227.25</v>
      </c>
      <c r="AB1505" s="1">
        <f t="shared" si="98"/>
        <v>0.47</v>
      </c>
      <c r="AC1505" s="8">
        <f t="shared" si="95"/>
        <v>88072.75</v>
      </c>
    </row>
    <row r="1506" spans="1:29" x14ac:dyDescent="0.2">
      <c r="A1506" s="11">
        <f t="shared" si="96"/>
        <v>150400</v>
      </c>
      <c r="B1506" s="15">
        <f>inputs!$C$3-MAX(0,MIN((calculations!A1506-inputs!$B$8)*0.5,inputs!$C$3))+IF(AND(inputs!$B$23="YES",A1506&lt;=inputs!$B$25),inputs!$B$24,0)</f>
        <v>0</v>
      </c>
      <c r="C1506" s="15">
        <f>MAX(0,MIN(A1506-B1506,inputs!$C$4)*inputs!$B$3)</f>
        <v>7540</v>
      </c>
      <c r="D1506" s="16">
        <f>MAX(0,(MIN(A1506,inputs!$C$5)-(inputs!$C$4+B1506))*inputs!$B$4)</f>
        <v>44920</v>
      </c>
      <c r="E1506" s="16">
        <f>MAX(0, (calculations!A1506-inputs!$C$5)*inputs!$B$5)</f>
        <v>180</v>
      </c>
      <c r="F1506" s="19">
        <f>MAX(0,inputs!$B$13*(MIN(calculations!A1506,inputs!$C$14)-inputs!$C$13))+MAX(0,inputs!$B$14*(calculations!A1506-inputs!$C$14))</f>
        <v>6997.85</v>
      </c>
      <c r="G1506" s="22">
        <f>MAX(MIN((calculations!A1506-inputs!$B$21)/10000,100%),0) * inputs!$B$18</f>
        <v>2636.4</v>
      </c>
      <c r="H1506" s="24">
        <f>MIN(inputs!$B$32,A1506)</f>
        <v>20000</v>
      </c>
      <c r="I1506" s="24">
        <f>inputs!$B$29*(1+inputs!$B$33)-MAX(0,inputs!$B$31*(H1506-inputs!$B$30))</f>
        <v>46486.999999999993</v>
      </c>
      <c r="J1506" s="19">
        <f>$H1506+(INT(COLUMN(J$1)/2) - 5) * ($A1506-$H1506)/9</f>
        <v>20000</v>
      </c>
      <c r="K1506" s="24">
        <f>MAX(0,I1506*(1+inputs!$B$33)-MAX(0,inputs!$B$31*(J1506-inputs!$B$30)))</f>
        <v>47184.304999999986</v>
      </c>
      <c r="L1506" s="19">
        <f>$H1506+(INT(COLUMN(L$1)/2) - 5) * ($A1506-$H1506)/9</f>
        <v>34488.888888888891</v>
      </c>
      <c r="M1506" s="24">
        <f>MAX(0,K1506*(1+inputs!$B$33)-MAX(0,inputs!$B$31*(L1506-inputs!$B$30)))</f>
        <v>46604.629574999977</v>
      </c>
      <c r="N1506" s="19">
        <f>$H1506+(INT(COLUMN(N$1)/2) - 5) * ($A1506-$H1506)/9</f>
        <v>48977.777777777781</v>
      </c>
      <c r="O1506" s="24">
        <f>MAX(0,M1506*(1+inputs!$B$33)-MAX(0,inputs!$B$31*(N1506-inputs!$B$30)))</f>
        <v>44712.259018624973</v>
      </c>
      <c r="P1506" s="19">
        <f>$H1506+(INT(COLUMN(P$1)/2) - 5) * ($A1506-$H1506)/9</f>
        <v>63466.666666666664</v>
      </c>
      <c r="Q1506" s="24">
        <f>MAX(0,O1506*(1+inputs!$B$33)-MAX(0,inputs!$B$31*(P1506-inputs!$B$30)))</f>
        <v>41487.502903904344</v>
      </c>
      <c r="R1506" s="19">
        <f>$H1506+(INT(COLUMN(R$1)/2) - 5) * ($A1506-$H1506)/9</f>
        <v>77955.555555555562</v>
      </c>
      <c r="S1506" s="24">
        <f>MAX(0,Q1506*(1+inputs!$B$33)-MAX(0,inputs!$B$31*(R1506-inputs!$B$30)))</f>
        <v>36910.375447462902</v>
      </c>
      <c r="T1506" s="19">
        <f>$H1506+(INT(COLUMN(T$1)/2) - 5) * ($A1506-$H1506)/9</f>
        <v>92444.444444444438</v>
      </c>
      <c r="U1506" s="24">
        <f>MAX(0,S1506*(1+inputs!$B$33)-MAX(0,inputs!$B$31*(T1506-inputs!$B$30)))</f>
        <v>30960.591079174843</v>
      </c>
      <c r="V1506" s="19">
        <f>$H1506+(INT(COLUMN(V$1)/2) - 5) * ($A1506-$H1506)/9</f>
        <v>106933.33333333333</v>
      </c>
      <c r="W1506" s="24">
        <f>MAX(0,U1506*(1+inputs!$B$33)-MAX(0,inputs!$B$31*(V1506-inputs!$B$30)))</f>
        <v>23617.559945362464</v>
      </c>
      <c r="X1506" s="19">
        <f>$H1506+(INT(COLUMN(X$1)/2) - 5) * ($A1506-$H1506)/9</f>
        <v>121422.22222222222</v>
      </c>
      <c r="Y1506" s="24">
        <f>MAX(0,W1506*(1+inputs!$B$33)-MAX(0,inputs!$B$31*(X1506-inputs!$B$30)))</f>
        <v>14860.383344542901</v>
      </c>
      <c r="Z1506" s="19">
        <f>IF(inputs!$B$27="YES",MAX(0,inputs!$B$31*(X1506-inputs!$B$30)),0)</f>
        <v>0</v>
      </c>
      <c r="AA1506" s="3">
        <f t="shared" si="97"/>
        <v>62274.25</v>
      </c>
      <c r="AB1506" s="1">
        <f t="shared" si="98"/>
        <v>0.47</v>
      </c>
      <c r="AC1506" s="8">
        <f t="shared" si="95"/>
        <v>88125.75</v>
      </c>
    </row>
    <row r="1507" spans="1:29" x14ac:dyDescent="0.2">
      <c r="A1507" s="11">
        <f t="shared" si="96"/>
        <v>150500</v>
      </c>
      <c r="B1507" s="15">
        <f>inputs!$C$3-MAX(0,MIN((calculations!A1507-inputs!$B$8)*0.5,inputs!$C$3))+IF(AND(inputs!$B$23="YES",A1507&lt;=inputs!$B$25),inputs!$B$24,0)</f>
        <v>0</v>
      </c>
      <c r="C1507" s="15">
        <f>MAX(0,MIN(A1507-B1507,inputs!$C$4)*inputs!$B$3)</f>
        <v>7540</v>
      </c>
      <c r="D1507" s="16">
        <f>MAX(0,(MIN(A1507,inputs!$C$5)-(inputs!$C$4+B1507))*inputs!$B$4)</f>
        <v>44920</v>
      </c>
      <c r="E1507" s="16">
        <f>MAX(0, (calculations!A1507-inputs!$C$5)*inputs!$B$5)</f>
        <v>225</v>
      </c>
      <c r="F1507" s="19">
        <f>MAX(0,inputs!$B$13*(MIN(calculations!A1507,inputs!$C$14)-inputs!$C$13))+MAX(0,inputs!$B$14*(calculations!A1507-inputs!$C$14))</f>
        <v>6999.85</v>
      </c>
      <c r="G1507" s="22">
        <f>MAX(MIN((calculations!A1507-inputs!$B$21)/10000,100%),0) * inputs!$B$18</f>
        <v>2636.4</v>
      </c>
      <c r="H1507" s="24">
        <f>MIN(inputs!$B$32,A1507)</f>
        <v>20000</v>
      </c>
      <c r="I1507" s="24">
        <f>inputs!$B$29*(1+inputs!$B$33)-MAX(0,inputs!$B$31*(H1507-inputs!$B$30))</f>
        <v>46486.999999999993</v>
      </c>
      <c r="J1507" s="19">
        <f>$H1507+(INT(COLUMN(J$1)/2) - 5) * ($A1507-$H1507)/9</f>
        <v>20000</v>
      </c>
      <c r="K1507" s="24">
        <f>MAX(0,I1507*(1+inputs!$B$33)-MAX(0,inputs!$B$31*(J1507-inputs!$B$30)))</f>
        <v>47184.304999999986</v>
      </c>
      <c r="L1507" s="19">
        <f>$H1507+(INT(COLUMN(L$1)/2) - 5) * ($A1507-$H1507)/9</f>
        <v>34500</v>
      </c>
      <c r="M1507" s="24">
        <f>MAX(0,K1507*(1+inputs!$B$33)-MAX(0,inputs!$B$31*(L1507-inputs!$B$30)))</f>
        <v>46603.629574999977</v>
      </c>
      <c r="N1507" s="19">
        <f>$H1507+(INT(COLUMN(N$1)/2) - 5) * ($A1507-$H1507)/9</f>
        <v>49000</v>
      </c>
      <c r="O1507" s="24">
        <f>MAX(0,M1507*(1+inputs!$B$33)-MAX(0,inputs!$B$31*(N1507-inputs!$B$30)))</f>
        <v>44709.244018624973</v>
      </c>
      <c r="P1507" s="19">
        <f>$H1507+(INT(COLUMN(P$1)/2) - 5) * ($A1507-$H1507)/9</f>
        <v>63500</v>
      </c>
      <c r="Q1507" s="24">
        <f>MAX(0,O1507*(1+inputs!$B$33)-MAX(0,inputs!$B$31*(P1507-inputs!$B$30)))</f>
        <v>41481.442678904343</v>
      </c>
      <c r="R1507" s="19">
        <f>$H1507+(INT(COLUMN(R$1)/2) - 5) * ($A1507-$H1507)/9</f>
        <v>78000</v>
      </c>
      <c r="S1507" s="24">
        <f>MAX(0,Q1507*(1+inputs!$B$33)-MAX(0,inputs!$B$31*(R1507-inputs!$B$30)))</f>
        <v>36900.224319087902</v>
      </c>
      <c r="T1507" s="19">
        <f>$H1507+(INT(COLUMN(T$1)/2) - 5) * ($A1507-$H1507)/9</f>
        <v>92500</v>
      </c>
      <c r="U1507" s="24">
        <f>MAX(0,S1507*(1+inputs!$B$33)-MAX(0,inputs!$B$31*(T1507-inputs!$B$30)))</f>
        <v>30945.28768387422</v>
      </c>
      <c r="V1507" s="19">
        <f>$H1507+(INT(COLUMN(V$1)/2) - 5) * ($A1507-$H1507)/9</f>
        <v>107000</v>
      </c>
      <c r="W1507" s="24">
        <f>MAX(0,U1507*(1+inputs!$B$33)-MAX(0,inputs!$B$31*(V1507-inputs!$B$30)))</f>
        <v>23596.026999132329</v>
      </c>
      <c r="X1507" s="19">
        <f>$H1507+(INT(COLUMN(X$1)/2) - 5) * ($A1507-$H1507)/9</f>
        <v>121500</v>
      </c>
      <c r="Y1507" s="24">
        <f>MAX(0,W1507*(1+inputs!$B$33)-MAX(0,inputs!$B$31*(X1507-inputs!$B$30)))</f>
        <v>14831.52740411931</v>
      </c>
      <c r="Z1507" s="19">
        <f>IF(inputs!$B$27="YES",MAX(0,inputs!$B$31*(X1507-inputs!$B$30)),0)</f>
        <v>0</v>
      </c>
      <c r="AA1507" s="3">
        <f t="shared" si="97"/>
        <v>62321.25</v>
      </c>
      <c r="AB1507" s="1">
        <f t="shared" si="98"/>
        <v>0.47</v>
      </c>
      <c r="AC1507" s="8">
        <f t="shared" si="95"/>
        <v>88178.75</v>
      </c>
    </row>
    <row r="1508" spans="1:29" x14ac:dyDescent="0.2">
      <c r="A1508" s="11">
        <f t="shared" si="96"/>
        <v>150600</v>
      </c>
      <c r="B1508" s="15">
        <f>inputs!$C$3-MAX(0,MIN((calculations!A1508-inputs!$B$8)*0.5,inputs!$C$3))+IF(AND(inputs!$B$23="YES",A1508&lt;=inputs!$B$25),inputs!$B$24,0)</f>
        <v>0</v>
      </c>
      <c r="C1508" s="15">
        <f>MAX(0,MIN(A1508-B1508,inputs!$C$4)*inputs!$B$3)</f>
        <v>7540</v>
      </c>
      <c r="D1508" s="16">
        <f>MAX(0,(MIN(A1508,inputs!$C$5)-(inputs!$C$4+B1508))*inputs!$B$4)</f>
        <v>44920</v>
      </c>
      <c r="E1508" s="16">
        <f>MAX(0, (calculations!A1508-inputs!$C$5)*inputs!$B$5)</f>
        <v>270</v>
      </c>
      <c r="F1508" s="19">
        <f>MAX(0,inputs!$B$13*(MIN(calculations!A1508,inputs!$C$14)-inputs!$C$13))+MAX(0,inputs!$B$14*(calculations!A1508-inputs!$C$14))</f>
        <v>7001.85</v>
      </c>
      <c r="G1508" s="22">
        <f>MAX(MIN((calculations!A1508-inputs!$B$21)/10000,100%),0) * inputs!$B$18</f>
        <v>2636.4</v>
      </c>
      <c r="H1508" s="24">
        <f>MIN(inputs!$B$32,A1508)</f>
        <v>20000</v>
      </c>
      <c r="I1508" s="24">
        <f>inputs!$B$29*(1+inputs!$B$33)-MAX(0,inputs!$B$31*(H1508-inputs!$B$30))</f>
        <v>46486.999999999993</v>
      </c>
      <c r="J1508" s="19">
        <f>$H1508+(INT(COLUMN(J$1)/2) - 5) * ($A1508-$H1508)/9</f>
        <v>20000</v>
      </c>
      <c r="K1508" s="24">
        <f>MAX(0,I1508*(1+inputs!$B$33)-MAX(0,inputs!$B$31*(J1508-inputs!$B$30)))</f>
        <v>47184.304999999986</v>
      </c>
      <c r="L1508" s="19">
        <f>$H1508+(INT(COLUMN(L$1)/2) - 5) * ($A1508-$H1508)/9</f>
        <v>34511.111111111109</v>
      </c>
      <c r="M1508" s="24">
        <f>MAX(0,K1508*(1+inputs!$B$33)-MAX(0,inputs!$B$31*(L1508-inputs!$B$30)))</f>
        <v>46602.629574999977</v>
      </c>
      <c r="N1508" s="19">
        <f>$H1508+(INT(COLUMN(N$1)/2) - 5) * ($A1508-$H1508)/9</f>
        <v>49022.222222222219</v>
      </c>
      <c r="O1508" s="24">
        <f>MAX(0,M1508*(1+inputs!$B$33)-MAX(0,inputs!$B$31*(N1508-inputs!$B$30)))</f>
        <v>44706.229018624967</v>
      </c>
      <c r="P1508" s="19">
        <f>$H1508+(INT(COLUMN(P$1)/2) - 5) * ($A1508-$H1508)/9</f>
        <v>63533.333333333336</v>
      </c>
      <c r="Q1508" s="24">
        <f>MAX(0,O1508*(1+inputs!$B$33)-MAX(0,inputs!$B$31*(P1508-inputs!$B$30)))</f>
        <v>41475.382453904334</v>
      </c>
      <c r="R1508" s="19">
        <f>$H1508+(INT(COLUMN(R$1)/2) - 5) * ($A1508-$H1508)/9</f>
        <v>78044.444444444438</v>
      </c>
      <c r="S1508" s="24">
        <f>MAX(0,Q1508*(1+inputs!$B$33)-MAX(0,inputs!$B$31*(R1508-inputs!$B$30)))</f>
        <v>36890.073190712894</v>
      </c>
      <c r="T1508" s="19">
        <f>$H1508+(INT(COLUMN(T$1)/2) - 5) * ($A1508-$H1508)/9</f>
        <v>92555.555555555562</v>
      </c>
      <c r="U1508" s="24">
        <f>MAX(0,S1508*(1+inputs!$B$33)-MAX(0,inputs!$B$31*(T1508-inputs!$B$30)))</f>
        <v>30929.984288573578</v>
      </c>
      <c r="V1508" s="19">
        <f>$H1508+(INT(COLUMN(V$1)/2) - 5) * ($A1508-$H1508)/9</f>
        <v>107066.66666666667</v>
      </c>
      <c r="W1508" s="24">
        <f>MAX(0,U1508*(1+inputs!$B$33)-MAX(0,inputs!$B$31*(V1508-inputs!$B$30)))</f>
        <v>23574.494052902177</v>
      </c>
      <c r="X1508" s="19">
        <f>$H1508+(INT(COLUMN(X$1)/2) - 5) * ($A1508-$H1508)/9</f>
        <v>121577.77777777778</v>
      </c>
      <c r="Y1508" s="24">
        <f>MAX(0,W1508*(1+inputs!$B$33)-MAX(0,inputs!$B$31*(X1508-inputs!$B$30)))</f>
        <v>14802.671463695706</v>
      </c>
      <c r="Z1508" s="19">
        <f>IF(inputs!$B$27="YES",MAX(0,inputs!$B$31*(X1508-inputs!$B$30)),0)</f>
        <v>0</v>
      </c>
      <c r="AA1508" s="3">
        <f t="shared" si="97"/>
        <v>62368.25</v>
      </c>
      <c r="AB1508" s="1">
        <f t="shared" si="98"/>
        <v>0.47</v>
      </c>
      <c r="AC1508" s="8">
        <f t="shared" si="95"/>
        <v>88231.75</v>
      </c>
    </row>
    <row r="1509" spans="1:29" x14ac:dyDescent="0.2">
      <c r="A1509" s="11">
        <f t="shared" si="96"/>
        <v>150700</v>
      </c>
      <c r="B1509" s="15">
        <f>inputs!$C$3-MAX(0,MIN((calculations!A1509-inputs!$B$8)*0.5,inputs!$C$3))+IF(AND(inputs!$B$23="YES",A1509&lt;=inputs!$B$25),inputs!$B$24,0)</f>
        <v>0</v>
      </c>
      <c r="C1509" s="15">
        <f>MAX(0,MIN(A1509-B1509,inputs!$C$4)*inputs!$B$3)</f>
        <v>7540</v>
      </c>
      <c r="D1509" s="16">
        <f>MAX(0,(MIN(A1509,inputs!$C$5)-(inputs!$C$4+B1509))*inputs!$B$4)</f>
        <v>44920</v>
      </c>
      <c r="E1509" s="16">
        <f>MAX(0, (calculations!A1509-inputs!$C$5)*inputs!$B$5)</f>
        <v>315</v>
      </c>
      <c r="F1509" s="19">
        <f>MAX(0,inputs!$B$13*(MIN(calculations!A1509,inputs!$C$14)-inputs!$C$13))+MAX(0,inputs!$B$14*(calculations!A1509-inputs!$C$14))</f>
        <v>7003.85</v>
      </c>
      <c r="G1509" s="22">
        <f>MAX(MIN((calculations!A1509-inputs!$B$21)/10000,100%),0) * inputs!$B$18</f>
        <v>2636.4</v>
      </c>
      <c r="H1509" s="24">
        <f>MIN(inputs!$B$32,A1509)</f>
        <v>20000</v>
      </c>
      <c r="I1509" s="24">
        <f>inputs!$B$29*(1+inputs!$B$33)-MAX(0,inputs!$B$31*(H1509-inputs!$B$30))</f>
        <v>46486.999999999993</v>
      </c>
      <c r="J1509" s="19">
        <f>$H1509+(INT(COLUMN(J$1)/2) - 5) * ($A1509-$H1509)/9</f>
        <v>20000</v>
      </c>
      <c r="K1509" s="24">
        <f>MAX(0,I1509*(1+inputs!$B$33)-MAX(0,inputs!$B$31*(J1509-inputs!$B$30)))</f>
        <v>47184.304999999986</v>
      </c>
      <c r="L1509" s="19">
        <f>$H1509+(INT(COLUMN(L$1)/2) - 5) * ($A1509-$H1509)/9</f>
        <v>34522.222222222219</v>
      </c>
      <c r="M1509" s="24">
        <f>MAX(0,K1509*(1+inputs!$B$33)-MAX(0,inputs!$B$31*(L1509-inputs!$B$30)))</f>
        <v>46601.629574999977</v>
      </c>
      <c r="N1509" s="19">
        <f>$H1509+(INT(COLUMN(N$1)/2) - 5) * ($A1509-$H1509)/9</f>
        <v>49044.444444444445</v>
      </c>
      <c r="O1509" s="24">
        <f>MAX(0,M1509*(1+inputs!$B$33)-MAX(0,inputs!$B$31*(N1509-inputs!$B$30)))</f>
        <v>44703.214018624967</v>
      </c>
      <c r="P1509" s="19">
        <f>$H1509+(INT(COLUMN(P$1)/2) - 5) * ($A1509-$H1509)/9</f>
        <v>63566.666666666664</v>
      </c>
      <c r="Q1509" s="24">
        <f>MAX(0,O1509*(1+inputs!$B$33)-MAX(0,inputs!$B$31*(P1509-inputs!$B$30)))</f>
        <v>41469.322228904333</v>
      </c>
      <c r="R1509" s="19">
        <f>$H1509+(INT(COLUMN(R$1)/2) - 5) * ($A1509-$H1509)/9</f>
        <v>78088.888888888891</v>
      </c>
      <c r="S1509" s="24">
        <f>MAX(0,Q1509*(1+inputs!$B$33)-MAX(0,inputs!$B$31*(R1509-inputs!$B$30)))</f>
        <v>36879.922062337893</v>
      </c>
      <c r="T1509" s="19">
        <f>$H1509+(INT(COLUMN(T$1)/2) - 5) * ($A1509-$H1509)/9</f>
        <v>92611.111111111109</v>
      </c>
      <c r="U1509" s="24">
        <f>MAX(0,S1509*(1+inputs!$B$33)-MAX(0,inputs!$B$31*(T1509-inputs!$B$30)))</f>
        <v>30914.680893272958</v>
      </c>
      <c r="V1509" s="19">
        <f>$H1509+(INT(COLUMN(V$1)/2) - 5) * ($A1509-$H1509)/9</f>
        <v>107133.33333333333</v>
      </c>
      <c r="W1509" s="24">
        <f>MAX(0,U1509*(1+inputs!$B$33)-MAX(0,inputs!$B$31*(V1509-inputs!$B$30)))</f>
        <v>23552.96110667205</v>
      </c>
      <c r="X1509" s="19">
        <f>$H1509+(INT(COLUMN(X$1)/2) - 5) * ($A1509-$H1509)/9</f>
        <v>121655.55555555556</v>
      </c>
      <c r="Y1509" s="24">
        <f>MAX(0,W1509*(1+inputs!$B$33)-MAX(0,inputs!$B$31*(X1509-inputs!$B$30)))</f>
        <v>14773.815523272127</v>
      </c>
      <c r="Z1509" s="19">
        <f>IF(inputs!$B$27="YES",MAX(0,inputs!$B$31*(X1509-inputs!$B$30)),0)</f>
        <v>0</v>
      </c>
      <c r="AA1509" s="3">
        <f t="shared" si="97"/>
        <v>62415.25</v>
      </c>
      <c r="AB1509" s="1">
        <f t="shared" si="98"/>
        <v>0.47</v>
      </c>
      <c r="AC1509" s="8">
        <f t="shared" si="95"/>
        <v>88284.75</v>
      </c>
    </row>
    <row r="1510" spans="1:29" x14ac:dyDescent="0.2">
      <c r="A1510" s="11">
        <f t="shared" si="96"/>
        <v>150800</v>
      </c>
      <c r="B1510" s="15">
        <f>inputs!$C$3-MAX(0,MIN((calculations!A1510-inputs!$B$8)*0.5,inputs!$C$3))+IF(AND(inputs!$B$23="YES",A1510&lt;=inputs!$B$25),inputs!$B$24,0)</f>
        <v>0</v>
      </c>
      <c r="C1510" s="15">
        <f>MAX(0,MIN(A1510-B1510,inputs!$C$4)*inputs!$B$3)</f>
        <v>7540</v>
      </c>
      <c r="D1510" s="16">
        <f>MAX(0,(MIN(A1510,inputs!$C$5)-(inputs!$C$4+B1510))*inputs!$B$4)</f>
        <v>44920</v>
      </c>
      <c r="E1510" s="16">
        <f>MAX(0, (calculations!A1510-inputs!$C$5)*inputs!$B$5)</f>
        <v>360</v>
      </c>
      <c r="F1510" s="19">
        <f>MAX(0,inputs!$B$13*(MIN(calculations!A1510,inputs!$C$14)-inputs!$C$13))+MAX(0,inputs!$B$14*(calculations!A1510-inputs!$C$14))</f>
        <v>7005.85</v>
      </c>
      <c r="G1510" s="22">
        <f>MAX(MIN((calculations!A1510-inputs!$B$21)/10000,100%),0) * inputs!$B$18</f>
        <v>2636.4</v>
      </c>
      <c r="H1510" s="24">
        <f>MIN(inputs!$B$32,A1510)</f>
        <v>20000</v>
      </c>
      <c r="I1510" s="24">
        <f>inputs!$B$29*(1+inputs!$B$33)-MAX(0,inputs!$B$31*(H1510-inputs!$B$30))</f>
        <v>46486.999999999993</v>
      </c>
      <c r="J1510" s="19">
        <f>$H1510+(INT(COLUMN(J$1)/2) - 5) * ($A1510-$H1510)/9</f>
        <v>20000</v>
      </c>
      <c r="K1510" s="24">
        <f>MAX(0,I1510*(1+inputs!$B$33)-MAX(0,inputs!$B$31*(J1510-inputs!$B$30)))</f>
        <v>47184.304999999986</v>
      </c>
      <c r="L1510" s="19">
        <f>$H1510+(INT(COLUMN(L$1)/2) - 5) * ($A1510-$H1510)/9</f>
        <v>34533.333333333336</v>
      </c>
      <c r="M1510" s="24">
        <f>MAX(0,K1510*(1+inputs!$B$33)-MAX(0,inputs!$B$31*(L1510-inputs!$B$30)))</f>
        <v>46600.629574999977</v>
      </c>
      <c r="N1510" s="19">
        <f>$H1510+(INT(COLUMN(N$1)/2) - 5) * ($A1510-$H1510)/9</f>
        <v>49066.666666666672</v>
      </c>
      <c r="O1510" s="24">
        <f>MAX(0,M1510*(1+inputs!$B$33)-MAX(0,inputs!$B$31*(N1510-inputs!$B$30)))</f>
        <v>44700.199018624968</v>
      </c>
      <c r="P1510" s="19">
        <f>$H1510+(INT(COLUMN(P$1)/2) - 5) * ($A1510-$H1510)/9</f>
        <v>63600</v>
      </c>
      <c r="Q1510" s="24">
        <f>MAX(0,O1510*(1+inputs!$B$33)-MAX(0,inputs!$B$31*(P1510-inputs!$B$30)))</f>
        <v>41463.262003904332</v>
      </c>
      <c r="R1510" s="19">
        <f>$H1510+(INT(COLUMN(R$1)/2) - 5) * ($A1510-$H1510)/9</f>
        <v>78133.333333333343</v>
      </c>
      <c r="S1510" s="24">
        <f>MAX(0,Q1510*(1+inputs!$B$33)-MAX(0,inputs!$B$31*(R1510-inputs!$B$30)))</f>
        <v>36869.770933962893</v>
      </c>
      <c r="T1510" s="19">
        <f>$H1510+(INT(COLUMN(T$1)/2) - 5) * ($A1510-$H1510)/9</f>
        <v>92666.666666666672</v>
      </c>
      <c r="U1510" s="24">
        <f>MAX(0,S1510*(1+inputs!$B$33)-MAX(0,inputs!$B$31*(T1510-inputs!$B$30)))</f>
        <v>30899.377497972331</v>
      </c>
      <c r="V1510" s="19">
        <f>$H1510+(INT(COLUMN(V$1)/2) - 5) * ($A1510-$H1510)/9</f>
        <v>107200</v>
      </c>
      <c r="W1510" s="24">
        <f>MAX(0,U1510*(1+inputs!$B$33)-MAX(0,inputs!$B$31*(V1510-inputs!$B$30)))</f>
        <v>23531.428160441916</v>
      </c>
      <c r="X1510" s="19">
        <f>$H1510+(INT(COLUMN(X$1)/2) - 5) * ($A1510-$H1510)/9</f>
        <v>121733.33333333333</v>
      </c>
      <c r="Y1510" s="24">
        <f>MAX(0,W1510*(1+inputs!$B$33)-MAX(0,inputs!$B$31*(X1510-inputs!$B$30)))</f>
        <v>14744.959582848544</v>
      </c>
      <c r="Z1510" s="19">
        <f>IF(inputs!$B$27="YES",MAX(0,inputs!$B$31*(X1510-inputs!$B$30)),0)</f>
        <v>0</v>
      </c>
      <c r="AA1510" s="3">
        <f t="shared" si="97"/>
        <v>62462.25</v>
      </c>
      <c r="AB1510" s="1">
        <f t="shared" si="98"/>
        <v>0.47</v>
      </c>
      <c r="AC1510" s="8">
        <f t="shared" si="95"/>
        <v>88337.75</v>
      </c>
    </row>
    <row r="1511" spans="1:29" x14ac:dyDescent="0.2">
      <c r="A1511" s="11">
        <f t="shared" si="96"/>
        <v>150900</v>
      </c>
      <c r="B1511" s="15">
        <f>inputs!$C$3-MAX(0,MIN((calculations!A1511-inputs!$B$8)*0.5,inputs!$C$3))+IF(AND(inputs!$B$23="YES",A1511&lt;=inputs!$B$25),inputs!$B$24,0)</f>
        <v>0</v>
      </c>
      <c r="C1511" s="15">
        <f>MAX(0,MIN(A1511-B1511,inputs!$C$4)*inputs!$B$3)</f>
        <v>7540</v>
      </c>
      <c r="D1511" s="16">
        <f>MAX(0,(MIN(A1511,inputs!$C$5)-(inputs!$C$4+B1511))*inputs!$B$4)</f>
        <v>44920</v>
      </c>
      <c r="E1511" s="16">
        <f>MAX(0, (calculations!A1511-inputs!$C$5)*inputs!$B$5)</f>
        <v>405</v>
      </c>
      <c r="F1511" s="19">
        <f>MAX(0,inputs!$B$13*(MIN(calculations!A1511,inputs!$C$14)-inputs!$C$13))+MAX(0,inputs!$B$14*(calculations!A1511-inputs!$C$14))</f>
        <v>7007.85</v>
      </c>
      <c r="G1511" s="22">
        <f>MAX(MIN((calculations!A1511-inputs!$B$21)/10000,100%),0) * inputs!$B$18</f>
        <v>2636.4</v>
      </c>
      <c r="H1511" s="24">
        <f>MIN(inputs!$B$32,A1511)</f>
        <v>20000</v>
      </c>
      <c r="I1511" s="24">
        <f>inputs!$B$29*(1+inputs!$B$33)-MAX(0,inputs!$B$31*(H1511-inputs!$B$30))</f>
        <v>46486.999999999993</v>
      </c>
      <c r="J1511" s="19">
        <f>$H1511+(INT(COLUMN(J$1)/2) - 5) * ($A1511-$H1511)/9</f>
        <v>20000</v>
      </c>
      <c r="K1511" s="24">
        <f>MAX(0,I1511*(1+inputs!$B$33)-MAX(0,inputs!$B$31*(J1511-inputs!$B$30)))</f>
        <v>47184.304999999986</v>
      </c>
      <c r="L1511" s="19">
        <f>$H1511+(INT(COLUMN(L$1)/2) - 5) * ($A1511-$H1511)/9</f>
        <v>34544.444444444445</v>
      </c>
      <c r="M1511" s="24">
        <f>MAX(0,K1511*(1+inputs!$B$33)-MAX(0,inputs!$B$31*(L1511-inputs!$B$30)))</f>
        <v>46599.629574999977</v>
      </c>
      <c r="N1511" s="19">
        <f>$H1511+(INT(COLUMN(N$1)/2) - 5) * ($A1511-$H1511)/9</f>
        <v>49088.888888888891</v>
      </c>
      <c r="O1511" s="24">
        <f>MAX(0,M1511*(1+inputs!$B$33)-MAX(0,inputs!$B$31*(N1511-inputs!$B$30)))</f>
        <v>44697.184018624968</v>
      </c>
      <c r="P1511" s="19">
        <f>$H1511+(INT(COLUMN(P$1)/2) - 5) * ($A1511-$H1511)/9</f>
        <v>63633.333333333336</v>
      </c>
      <c r="Q1511" s="24">
        <f>MAX(0,O1511*(1+inputs!$B$33)-MAX(0,inputs!$B$31*(P1511-inputs!$B$30)))</f>
        <v>41457.201778904338</v>
      </c>
      <c r="R1511" s="19">
        <f>$H1511+(INT(COLUMN(R$1)/2) - 5) * ($A1511-$H1511)/9</f>
        <v>78177.777777777781</v>
      </c>
      <c r="S1511" s="24">
        <f>MAX(0,Q1511*(1+inputs!$B$33)-MAX(0,inputs!$B$31*(R1511-inputs!$B$30)))</f>
        <v>36859.619805587899</v>
      </c>
      <c r="T1511" s="19">
        <f>$H1511+(INT(COLUMN(T$1)/2) - 5) * ($A1511-$H1511)/9</f>
        <v>92722.222222222219</v>
      </c>
      <c r="U1511" s="24">
        <f>MAX(0,S1511*(1+inputs!$B$33)-MAX(0,inputs!$B$31*(T1511-inputs!$B$30)))</f>
        <v>30884.074102671719</v>
      </c>
      <c r="V1511" s="19">
        <f>$H1511+(INT(COLUMN(V$1)/2) - 5) * ($A1511-$H1511)/9</f>
        <v>107266.66666666667</v>
      </c>
      <c r="W1511" s="24">
        <f>MAX(0,U1511*(1+inputs!$B$33)-MAX(0,inputs!$B$31*(V1511-inputs!$B$30)))</f>
        <v>23509.895214211792</v>
      </c>
      <c r="X1511" s="19">
        <f>$H1511+(INT(COLUMN(X$1)/2) - 5) * ($A1511-$H1511)/9</f>
        <v>121811.11111111111</v>
      </c>
      <c r="Y1511" s="24">
        <f>MAX(0,W1511*(1+inputs!$B$33)-MAX(0,inputs!$B$31*(X1511-inputs!$B$30)))</f>
        <v>14716.103642424969</v>
      </c>
      <c r="Z1511" s="19">
        <f>IF(inputs!$B$27="YES",MAX(0,inputs!$B$31*(X1511-inputs!$B$30)),0)</f>
        <v>0</v>
      </c>
      <c r="AA1511" s="3">
        <f t="shared" si="97"/>
        <v>62509.25</v>
      </c>
      <c r="AB1511" s="1">
        <f t="shared" si="98"/>
        <v>0.47</v>
      </c>
      <c r="AC1511" s="8">
        <f t="shared" si="95"/>
        <v>88390.75</v>
      </c>
    </row>
    <row r="1512" spans="1:29" x14ac:dyDescent="0.2">
      <c r="A1512" s="11">
        <f t="shared" si="96"/>
        <v>151000</v>
      </c>
      <c r="B1512" s="15">
        <f>inputs!$C$3-MAX(0,MIN((calculations!A1512-inputs!$B$8)*0.5,inputs!$C$3))+IF(AND(inputs!$B$23="YES",A1512&lt;=inputs!$B$25),inputs!$B$24,0)</f>
        <v>0</v>
      </c>
      <c r="C1512" s="15">
        <f>MAX(0,MIN(A1512-B1512,inputs!$C$4)*inputs!$B$3)</f>
        <v>7540</v>
      </c>
      <c r="D1512" s="16">
        <f>MAX(0,(MIN(A1512,inputs!$C$5)-(inputs!$C$4+B1512))*inputs!$B$4)</f>
        <v>44920</v>
      </c>
      <c r="E1512" s="16">
        <f>MAX(0, (calculations!A1512-inputs!$C$5)*inputs!$B$5)</f>
        <v>450</v>
      </c>
      <c r="F1512" s="19">
        <f>MAX(0,inputs!$B$13*(MIN(calculations!A1512,inputs!$C$14)-inputs!$C$13))+MAX(0,inputs!$B$14*(calculations!A1512-inputs!$C$14))</f>
        <v>7009.85</v>
      </c>
      <c r="G1512" s="22">
        <f>MAX(MIN((calculations!A1512-inputs!$B$21)/10000,100%),0) * inputs!$B$18</f>
        <v>2636.4</v>
      </c>
      <c r="H1512" s="24">
        <f>MIN(inputs!$B$32,A1512)</f>
        <v>20000</v>
      </c>
      <c r="I1512" s="24">
        <f>inputs!$B$29*(1+inputs!$B$33)-MAX(0,inputs!$B$31*(H1512-inputs!$B$30))</f>
        <v>46486.999999999993</v>
      </c>
      <c r="J1512" s="19">
        <f>$H1512+(INT(COLUMN(J$1)/2) - 5) * ($A1512-$H1512)/9</f>
        <v>20000</v>
      </c>
      <c r="K1512" s="24">
        <f>MAX(0,I1512*(1+inputs!$B$33)-MAX(0,inputs!$B$31*(J1512-inputs!$B$30)))</f>
        <v>47184.304999999986</v>
      </c>
      <c r="L1512" s="19">
        <f>$H1512+(INT(COLUMN(L$1)/2) - 5) * ($A1512-$H1512)/9</f>
        <v>34555.555555555555</v>
      </c>
      <c r="M1512" s="24">
        <f>MAX(0,K1512*(1+inputs!$B$33)-MAX(0,inputs!$B$31*(L1512-inputs!$B$30)))</f>
        <v>46598.629574999977</v>
      </c>
      <c r="N1512" s="19">
        <f>$H1512+(INT(COLUMN(N$1)/2) - 5) * ($A1512-$H1512)/9</f>
        <v>49111.111111111109</v>
      </c>
      <c r="O1512" s="24">
        <f>MAX(0,M1512*(1+inputs!$B$33)-MAX(0,inputs!$B$31*(N1512-inputs!$B$30)))</f>
        <v>44694.169018624969</v>
      </c>
      <c r="P1512" s="19">
        <f>$H1512+(INT(COLUMN(P$1)/2) - 5) * ($A1512-$H1512)/9</f>
        <v>63666.666666666664</v>
      </c>
      <c r="Q1512" s="24">
        <f>MAX(0,O1512*(1+inputs!$B$33)-MAX(0,inputs!$B$31*(P1512-inputs!$B$30)))</f>
        <v>41451.141553904337</v>
      </c>
      <c r="R1512" s="19">
        <f>$H1512+(INT(COLUMN(R$1)/2) - 5) * ($A1512-$H1512)/9</f>
        <v>78222.222222222219</v>
      </c>
      <c r="S1512" s="24">
        <f>MAX(0,Q1512*(1+inputs!$B$33)-MAX(0,inputs!$B$31*(R1512-inputs!$B$30)))</f>
        <v>36849.468677212899</v>
      </c>
      <c r="T1512" s="19">
        <f>$H1512+(INT(COLUMN(T$1)/2) - 5) * ($A1512-$H1512)/9</f>
        <v>92777.777777777781</v>
      </c>
      <c r="U1512" s="24">
        <f>MAX(0,S1512*(1+inputs!$B$33)-MAX(0,inputs!$B$31*(T1512-inputs!$B$30)))</f>
        <v>30868.770707371088</v>
      </c>
      <c r="V1512" s="19">
        <f>$H1512+(INT(COLUMN(V$1)/2) - 5) * ($A1512-$H1512)/9</f>
        <v>107333.33333333333</v>
      </c>
      <c r="W1512" s="24">
        <f>MAX(0,U1512*(1+inputs!$B$33)-MAX(0,inputs!$B$31*(V1512-inputs!$B$30)))</f>
        <v>23488.362267981654</v>
      </c>
      <c r="X1512" s="19">
        <f>$H1512+(INT(COLUMN(X$1)/2) - 5) * ($A1512-$H1512)/9</f>
        <v>121888.88888888889</v>
      </c>
      <c r="Y1512" s="24">
        <f>MAX(0,W1512*(1+inputs!$B$33)-MAX(0,inputs!$B$31*(X1512-inputs!$B$30)))</f>
        <v>14687.247702001378</v>
      </c>
      <c r="Z1512" s="19">
        <f>IF(inputs!$B$27="YES",MAX(0,inputs!$B$31*(X1512-inputs!$B$30)),0)</f>
        <v>0</v>
      </c>
      <c r="AA1512" s="3">
        <f t="shared" si="97"/>
        <v>62556.25</v>
      </c>
      <c r="AB1512" s="1">
        <f t="shared" si="98"/>
        <v>0.47</v>
      </c>
      <c r="AC1512" s="8">
        <f t="shared" si="95"/>
        <v>88443.75</v>
      </c>
    </row>
    <row r="1513" spans="1:29" x14ac:dyDescent="0.2">
      <c r="A1513" s="11">
        <f t="shared" si="96"/>
        <v>151100</v>
      </c>
      <c r="B1513" s="15">
        <f>inputs!$C$3-MAX(0,MIN((calculations!A1513-inputs!$B$8)*0.5,inputs!$C$3))+IF(AND(inputs!$B$23="YES",A1513&lt;=inputs!$B$25),inputs!$B$24,0)</f>
        <v>0</v>
      </c>
      <c r="C1513" s="15">
        <f>MAX(0,MIN(A1513-B1513,inputs!$C$4)*inputs!$B$3)</f>
        <v>7540</v>
      </c>
      <c r="D1513" s="16">
        <f>MAX(0,(MIN(A1513,inputs!$C$5)-(inputs!$C$4+B1513))*inputs!$B$4)</f>
        <v>44920</v>
      </c>
      <c r="E1513" s="16">
        <f>MAX(0, (calculations!A1513-inputs!$C$5)*inputs!$B$5)</f>
        <v>495</v>
      </c>
      <c r="F1513" s="19">
        <f>MAX(0,inputs!$B$13*(MIN(calculations!A1513,inputs!$C$14)-inputs!$C$13))+MAX(0,inputs!$B$14*(calculations!A1513-inputs!$C$14))</f>
        <v>7011.85</v>
      </c>
      <c r="G1513" s="22">
        <f>MAX(MIN((calculations!A1513-inputs!$B$21)/10000,100%),0) * inputs!$B$18</f>
        <v>2636.4</v>
      </c>
      <c r="H1513" s="24">
        <f>MIN(inputs!$B$32,A1513)</f>
        <v>20000</v>
      </c>
      <c r="I1513" s="24">
        <f>inputs!$B$29*(1+inputs!$B$33)-MAX(0,inputs!$B$31*(H1513-inputs!$B$30))</f>
        <v>46486.999999999993</v>
      </c>
      <c r="J1513" s="19">
        <f>$H1513+(INT(COLUMN(J$1)/2) - 5) * ($A1513-$H1513)/9</f>
        <v>20000</v>
      </c>
      <c r="K1513" s="24">
        <f>MAX(0,I1513*(1+inputs!$B$33)-MAX(0,inputs!$B$31*(J1513-inputs!$B$30)))</f>
        <v>47184.304999999986</v>
      </c>
      <c r="L1513" s="19">
        <f>$H1513+(INT(COLUMN(L$1)/2) - 5) * ($A1513-$H1513)/9</f>
        <v>34566.666666666664</v>
      </c>
      <c r="M1513" s="24">
        <f>MAX(0,K1513*(1+inputs!$B$33)-MAX(0,inputs!$B$31*(L1513-inputs!$B$30)))</f>
        <v>46597.629574999977</v>
      </c>
      <c r="N1513" s="19">
        <f>$H1513+(INT(COLUMN(N$1)/2) - 5) * ($A1513-$H1513)/9</f>
        <v>49133.333333333328</v>
      </c>
      <c r="O1513" s="24">
        <f>MAX(0,M1513*(1+inputs!$B$33)-MAX(0,inputs!$B$31*(N1513-inputs!$B$30)))</f>
        <v>44691.154018624969</v>
      </c>
      <c r="P1513" s="19">
        <f>$H1513+(INT(COLUMN(P$1)/2) - 5) * ($A1513-$H1513)/9</f>
        <v>63700</v>
      </c>
      <c r="Q1513" s="24">
        <f>MAX(0,O1513*(1+inputs!$B$33)-MAX(0,inputs!$B$31*(P1513-inputs!$B$30)))</f>
        <v>41445.081328904336</v>
      </c>
      <c r="R1513" s="19">
        <f>$H1513+(INT(COLUMN(R$1)/2) - 5) * ($A1513-$H1513)/9</f>
        <v>78266.666666666657</v>
      </c>
      <c r="S1513" s="24">
        <f>MAX(0,Q1513*(1+inputs!$B$33)-MAX(0,inputs!$B$31*(R1513-inputs!$B$30)))</f>
        <v>36839.317548837906</v>
      </c>
      <c r="T1513" s="19">
        <f>$H1513+(INT(COLUMN(T$1)/2) - 5) * ($A1513-$H1513)/9</f>
        <v>92833.333333333328</v>
      </c>
      <c r="U1513" s="24">
        <f>MAX(0,S1513*(1+inputs!$B$33)-MAX(0,inputs!$B$31*(T1513-inputs!$B$30)))</f>
        <v>30853.467312070472</v>
      </c>
      <c r="V1513" s="19">
        <f>$H1513+(INT(COLUMN(V$1)/2) - 5) * ($A1513-$H1513)/9</f>
        <v>107400</v>
      </c>
      <c r="W1513" s="24">
        <f>MAX(0,U1513*(1+inputs!$B$33)-MAX(0,inputs!$B$31*(V1513-inputs!$B$30)))</f>
        <v>23466.829321751527</v>
      </c>
      <c r="X1513" s="19">
        <f>$H1513+(INT(COLUMN(X$1)/2) - 5) * ($A1513-$H1513)/9</f>
        <v>121966.66666666667</v>
      </c>
      <c r="Y1513" s="24">
        <f>MAX(0,W1513*(1+inputs!$B$33)-MAX(0,inputs!$B$31*(X1513-inputs!$B$30)))</f>
        <v>14658.391761577799</v>
      </c>
      <c r="Z1513" s="19">
        <f>IF(inputs!$B$27="YES",MAX(0,inputs!$B$31*(X1513-inputs!$B$30)),0)</f>
        <v>0</v>
      </c>
      <c r="AA1513" s="3">
        <f t="shared" si="97"/>
        <v>62603.25</v>
      </c>
      <c r="AB1513" s="1">
        <f t="shared" si="98"/>
        <v>0.47</v>
      </c>
      <c r="AC1513" s="8">
        <f t="shared" si="95"/>
        <v>88496.75</v>
      </c>
    </row>
    <row r="1514" spans="1:29" x14ac:dyDescent="0.2">
      <c r="A1514" s="11">
        <f t="shared" si="96"/>
        <v>151200</v>
      </c>
      <c r="B1514" s="15">
        <f>inputs!$C$3-MAX(0,MIN((calculations!A1514-inputs!$B$8)*0.5,inputs!$C$3))+IF(AND(inputs!$B$23="YES",A1514&lt;=inputs!$B$25),inputs!$B$24,0)</f>
        <v>0</v>
      </c>
      <c r="C1514" s="15">
        <f>MAX(0,MIN(A1514-B1514,inputs!$C$4)*inputs!$B$3)</f>
        <v>7540</v>
      </c>
      <c r="D1514" s="16">
        <f>MAX(0,(MIN(A1514,inputs!$C$5)-(inputs!$C$4+B1514))*inputs!$B$4)</f>
        <v>44920</v>
      </c>
      <c r="E1514" s="16">
        <f>MAX(0, (calculations!A1514-inputs!$C$5)*inputs!$B$5)</f>
        <v>540</v>
      </c>
      <c r="F1514" s="19">
        <f>MAX(0,inputs!$B$13*(MIN(calculations!A1514,inputs!$C$14)-inputs!$C$13))+MAX(0,inputs!$B$14*(calculations!A1514-inputs!$C$14))</f>
        <v>7013.85</v>
      </c>
      <c r="G1514" s="22">
        <f>MAX(MIN((calculations!A1514-inputs!$B$21)/10000,100%),0) * inputs!$B$18</f>
        <v>2636.4</v>
      </c>
      <c r="H1514" s="24">
        <f>MIN(inputs!$B$32,A1514)</f>
        <v>20000</v>
      </c>
      <c r="I1514" s="24">
        <f>inputs!$B$29*(1+inputs!$B$33)-MAX(0,inputs!$B$31*(H1514-inputs!$B$30))</f>
        <v>46486.999999999993</v>
      </c>
      <c r="J1514" s="19">
        <f>$H1514+(INT(COLUMN(J$1)/2) - 5) * ($A1514-$H1514)/9</f>
        <v>20000</v>
      </c>
      <c r="K1514" s="24">
        <f>MAX(0,I1514*(1+inputs!$B$33)-MAX(0,inputs!$B$31*(J1514-inputs!$B$30)))</f>
        <v>47184.304999999986</v>
      </c>
      <c r="L1514" s="19">
        <f>$H1514+(INT(COLUMN(L$1)/2) - 5) * ($A1514-$H1514)/9</f>
        <v>34577.777777777781</v>
      </c>
      <c r="M1514" s="24">
        <f>MAX(0,K1514*(1+inputs!$B$33)-MAX(0,inputs!$B$31*(L1514-inputs!$B$30)))</f>
        <v>46596.629574999977</v>
      </c>
      <c r="N1514" s="19">
        <f>$H1514+(INT(COLUMN(N$1)/2) - 5) * ($A1514-$H1514)/9</f>
        <v>49155.555555555555</v>
      </c>
      <c r="O1514" s="24">
        <f>MAX(0,M1514*(1+inputs!$B$33)-MAX(0,inputs!$B$31*(N1514-inputs!$B$30)))</f>
        <v>44688.13901862497</v>
      </c>
      <c r="P1514" s="19">
        <f>$H1514+(INT(COLUMN(P$1)/2) - 5) * ($A1514-$H1514)/9</f>
        <v>63733.333333333336</v>
      </c>
      <c r="Q1514" s="24">
        <f>MAX(0,O1514*(1+inputs!$B$33)-MAX(0,inputs!$B$31*(P1514-inputs!$B$30)))</f>
        <v>41439.021103904335</v>
      </c>
      <c r="R1514" s="19">
        <f>$H1514+(INT(COLUMN(R$1)/2) - 5) * ($A1514-$H1514)/9</f>
        <v>78311.111111111109</v>
      </c>
      <c r="S1514" s="24">
        <f>MAX(0,Q1514*(1+inputs!$B$33)-MAX(0,inputs!$B$31*(R1514-inputs!$B$30)))</f>
        <v>36829.166420462891</v>
      </c>
      <c r="T1514" s="19">
        <f>$H1514+(INT(COLUMN(T$1)/2) - 5) * ($A1514-$H1514)/9</f>
        <v>92888.888888888891</v>
      </c>
      <c r="U1514" s="24">
        <f>MAX(0,S1514*(1+inputs!$B$33)-MAX(0,inputs!$B$31*(T1514-inputs!$B$30)))</f>
        <v>30838.163916769834</v>
      </c>
      <c r="V1514" s="19">
        <f>$H1514+(INT(COLUMN(V$1)/2) - 5) * ($A1514-$H1514)/9</f>
        <v>107466.66666666667</v>
      </c>
      <c r="W1514" s="24">
        <f>MAX(0,U1514*(1+inputs!$B$33)-MAX(0,inputs!$B$31*(V1514-inputs!$B$30)))</f>
        <v>23445.296375521379</v>
      </c>
      <c r="X1514" s="19">
        <f>$H1514+(INT(COLUMN(X$1)/2) - 5) * ($A1514-$H1514)/9</f>
        <v>122044.44444444444</v>
      </c>
      <c r="Y1514" s="24">
        <f>MAX(0,W1514*(1+inputs!$B$33)-MAX(0,inputs!$B$31*(X1514-inputs!$B$30)))</f>
        <v>14629.535821154197</v>
      </c>
      <c r="Z1514" s="19">
        <f>IF(inputs!$B$27="YES",MAX(0,inputs!$B$31*(X1514-inputs!$B$30)),0)</f>
        <v>0</v>
      </c>
      <c r="AA1514" s="3">
        <f t="shared" si="97"/>
        <v>62650.25</v>
      </c>
      <c r="AB1514" s="1">
        <f t="shared" si="98"/>
        <v>0.47</v>
      </c>
      <c r="AC1514" s="8">
        <f t="shared" si="95"/>
        <v>88549.75</v>
      </c>
    </row>
    <row r="1515" spans="1:29" x14ac:dyDescent="0.2">
      <c r="A1515" s="11">
        <f t="shared" si="96"/>
        <v>151300</v>
      </c>
      <c r="B1515" s="15">
        <f>inputs!$C$3-MAX(0,MIN((calculations!A1515-inputs!$B$8)*0.5,inputs!$C$3))+IF(AND(inputs!$B$23="YES",A1515&lt;=inputs!$B$25),inputs!$B$24,0)</f>
        <v>0</v>
      </c>
      <c r="C1515" s="15">
        <f>MAX(0,MIN(A1515-B1515,inputs!$C$4)*inputs!$B$3)</f>
        <v>7540</v>
      </c>
      <c r="D1515" s="16">
        <f>MAX(0,(MIN(A1515,inputs!$C$5)-(inputs!$C$4+B1515))*inputs!$B$4)</f>
        <v>44920</v>
      </c>
      <c r="E1515" s="16">
        <f>MAX(0, (calculations!A1515-inputs!$C$5)*inputs!$B$5)</f>
        <v>585</v>
      </c>
      <c r="F1515" s="19">
        <f>MAX(0,inputs!$B$13*(MIN(calculations!A1515,inputs!$C$14)-inputs!$C$13))+MAX(0,inputs!$B$14*(calculations!A1515-inputs!$C$14))</f>
        <v>7015.85</v>
      </c>
      <c r="G1515" s="22">
        <f>MAX(MIN((calculations!A1515-inputs!$B$21)/10000,100%),0) * inputs!$B$18</f>
        <v>2636.4</v>
      </c>
      <c r="H1515" s="24">
        <f>MIN(inputs!$B$32,A1515)</f>
        <v>20000</v>
      </c>
      <c r="I1515" s="24">
        <f>inputs!$B$29*(1+inputs!$B$33)-MAX(0,inputs!$B$31*(H1515-inputs!$B$30))</f>
        <v>46486.999999999993</v>
      </c>
      <c r="J1515" s="19">
        <f>$H1515+(INT(COLUMN(J$1)/2) - 5) * ($A1515-$H1515)/9</f>
        <v>20000</v>
      </c>
      <c r="K1515" s="24">
        <f>MAX(0,I1515*(1+inputs!$B$33)-MAX(0,inputs!$B$31*(J1515-inputs!$B$30)))</f>
        <v>47184.304999999986</v>
      </c>
      <c r="L1515" s="19">
        <f>$H1515+(INT(COLUMN(L$1)/2) - 5) * ($A1515-$H1515)/9</f>
        <v>34588.888888888891</v>
      </c>
      <c r="M1515" s="24">
        <f>MAX(0,K1515*(1+inputs!$B$33)-MAX(0,inputs!$B$31*(L1515-inputs!$B$30)))</f>
        <v>46595.629574999977</v>
      </c>
      <c r="N1515" s="19">
        <f>$H1515+(INT(COLUMN(N$1)/2) - 5) * ($A1515-$H1515)/9</f>
        <v>49177.777777777781</v>
      </c>
      <c r="O1515" s="24">
        <f>MAX(0,M1515*(1+inputs!$B$33)-MAX(0,inputs!$B$31*(N1515-inputs!$B$30)))</f>
        <v>44685.124018624971</v>
      </c>
      <c r="P1515" s="19">
        <f>$H1515+(INT(COLUMN(P$1)/2) - 5) * ($A1515-$H1515)/9</f>
        <v>63766.666666666664</v>
      </c>
      <c r="Q1515" s="24">
        <f>MAX(0,O1515*(1+inputs!$B$33)-MAX(0,inputs!$B$31*(P1515-inputs!$B$30)))</f>
        <v>41432.960878904341</v>
      </c>
      <c r="R1515" s="19">
        <f>$H1515+(INT(COLUMN(R$1)/2) - 5) * ($A1515-$H1515)/9</f>
        <v>78355.555555555562</v>
      </c>
      <c r="S1515" s="24">
        <f>MAX(0,Q1515*(1+inputs!$B$33)-MAX(0,inputs!$B$31*(R1515-inputs!$B$30)))</f>
        <v>36819.015292087897</v>
      </c>
      <c r="T1515" s="19">
        <f>$H1515+(INT(COLUMN(T$1)/2) - 5) * ($A1515-$H1515)/9</f>
        <v>92944.444444444438</v>
      </c>
      <c r="U1515" s="24">
        <f>MAX(0,S1515*(1+inputs!$B$33)-MAX(0,inputs!$B$31*(T1515-inputs!$B$30)))</f>
        <v>30822.860521469211</v>
      </c>
      <c r="V1515" s="19">
        <f>$H1515+(INT(COLUMN(V$1)/2) - 5) * ($A1515-$H1515)/9</f>
        <v>107533.33333333333</v>
      </c>
      <c r="W1515" s="24">
        <f>MAX(0,U1515*(1+inputs!$B$33)-MAX(0,inputs!$B$31*(V1515-inputs!$B$30)))</f>
        <v>23423.763429291248</v>
      </c>
      <c r="X1515" s="19">
        <f>$H1515+(INT(COLUMN(X$1)/2) - 5) * ($A1515-$H1515)/9</f>
        <v>122122.22222222222</v>
      </c>
      <c r="Y1515" s="24">
        <f>MAX(0,W1515*(1+inputs!$B$33)-MAX(0,inputs!$B$31*(X1515-inputs!$B$30)))</f>
        <v>14600.679880730615</v>
      </c>
      <c r="Z1515" s="19">
        <f>IF(inputs!$B$27="YES",MAX(0,inputs!$B$31*(X1515-inputs!$B$30)),0)</f>
        <v>0</v>
      </c>
      <c r="AA1515" s="3">
        <f t="shared" si="97"/>
        <v>62697.25</v>
      </c>
      <c r="AB1515" s="1">
        <f t="shared" si="98"/>
        <v>0.47</v>
      </c>
      <c r="AC1515" s="8">
        <f t="shared" si="95"/>
        <v>88602.75</v>
      </c>
    </row>
    <row r="1516" spans="1:29" x14ac:dyDescent="0.2">
      <c r="A1516" s="11">
        <f t="shared" si="96"/>
        <v>151400</v>
      </c>
      <c r="B1516" s="15">
        <f>inputs!$C$3-MAX(0,MIN((calculations!A1516-inputs!$B$8)*0.5,inputs!$C$3))+IF(AND(inputs!$B$23="YES",A1516&lt;=inputs!$B$25),inputs!$B$24,0)</f>
        <v>0</v>
      </c>
      <c r="C1516" s="15">
        <f>MAX(0,MIN(A1516-B1516,inputs!$C$4)*inputs!$B$3)</f>
        <v>7540</v>
      </c>
      <c r="D1516" s="16">
        <f>MAX(0,(MIN(A1516,inputs!$C$5)-(inputs!$C$4+B1516))*inputs!$B$4)</f>
        <v>44920</v>
      </c>
      <c r="E1516" s="16">
        <f>MAX(0, (calculations!A1516-inputs!$C$5)*inputs!$B$5)</f>
        <v>630</v>
      </c>
      <c r="F1516" s="19">
        <f>MAX(0,inputs!$B$13*(MIN(calculations!A1516,inputs!$C$14)-inputs!$C$13))+MAX(0,inputs!$B$14*(calculations!A1516-inputs!$C$14))</f>
        <v>7017.85</v>
      </c>
      <c r="G1516" s="22">
        <f>MAX(MIN((calculations!A1516-inputs!$B$21)/10000,100%),0) * inputs!$B$18</f>
        <v>2636.4</v>
      </c>
      <c r="H1516" s="24">
        <f>MIN(inputs!$B$32,A1516)</f>
        <v>20000</v>
      </c>
      <c r="I1516" s="24">
        <f>inputs!$B$29*(1+inputs!$B$33)-MAX(0,inputs!$B$31*(H1516-inputs!$B$30))</f>
        <v>46486.999999999993</v>
      </c>
      <c r="J1516" s="19">
        <f>$H1516+(INT(COLUMN(J$1)/2) - 5) * ($A1516-$H1516)/9</f>
        <v>20000</v>
      </c>
      <c r="K1516" s="24">
        <f>MAX(0,I1516*(1+inputs!$B$33)-MAX(0,inputs!$B$31*(J1516-inputs!$B$30)))</f>
        <v>47184.304999999986</v>
      </c>
      <c r="L1516" s="19">
        <f>$H1516+(INT(COLUMN(L$1)/2) - 5) * ($A1516-$H1516)/9</f>
        <v>34600</v>
      </c>
      <c r="M1516" s="24">
        <f>MAX(0,K1516*(1+inputs!$B$33)-MAX(0,inputs!$B$31*(L1516-inputs!$B$30)))</f>
        <v>46594.629574999977</v>
      </c>
      <c r="N1516" s="19">
        <f>$H1516+(INT(COLUMN(N$1)/2) - 5) * ($A1516-$H1516)/9</f>
        <v>49200</v>
      </c>
      <c r="O1516" s="24">
        <f>MAX(0,M1516*(1+inputs!$B$33)-MAX(0,inputs!$B$31*(N1516-inputs!$B$30)))</f>
        <v>44682.109018624971</v>
      </c>
      <c r="P1516" s="19">
        <f>$H1516+(INT(COLUMN(P$1)/2) - 5) * ($A1516-$H1516)/9</f>
        <v>63800</v>
      </c>
      <c r="Q1516" s="24">
        <f>MAX(0,O1516*(1+inputs!$B$33)-MAX(0,inputs!$B$31*(P1516-inputs!$B$30)))</f>
        <v>41426.90065390434</v>
      </c>
      <c r="R1516" s="19">
        <f>$H1516+(INT(COLUMN(R$1)/2) - 5) * ($A1516-$H1516)/9</f>
        <v>78400</v>
      </c>
      <c r="S1516" s="24">
        <f>MAX(0,Q1516*(1+inputs!$B$33)-MAX(0,inputs!$B$31*(R1516-inputs!$B$30)))</f>
        <v>36808.864163712897</v>
      </c>
      <c r="T1516" s="19">
        <f>$H1516+(INT(COLUMN(T$1)/2) - 5) * ($A1516-$H1516)/9</f>
        <v>93000</v>
      </c>
      <c r="U1516" s="24">
        <f>MAX(0,S1516*(1+inputs!$B$33)-MAX(0,inputs!$B$31*(T1516-inputs!$B$30)))</f>
        <v>30807.557126168587</v>
      </c>
      <c r="V1516" s="19">
        <f>$H1516+(INT(COLUMN(V$1)/2) - 5) * ($A1516-$H1516)/9</f>
        <v>107600</v>
      </c>
      <c r="W1516" s="24">
        <f>MAX(0,U1516*(1+inputs!$B$33)-MAX(0,inputs!$B$31*(V1516-inputs!$B$30)))</f>
        <v>23402.230483061114</v>
      </c>
      <c r="X1516" s="19">
        <f>$H1516+(INT(COLUMN(X$1)/2) - 5) * ($A1516-$H1516)/9</f>
        <v>122200</v>
      </c>
      <c r="Y1516" s="24">
        <f>MAX(0,W1516*(1+inputs!$B$33)-MAX(0,inputs!$B$31*(X1516-inputs!$B$30)))</f>
        <v>14571.823940307027</v>
      </c>
      <c r="Z1516" s="19">
        <f>IF(inputs!$B$27="YES",MAX(0,inputs!$B$31*(X1516-inputs!$B$30)),0)</f>
        <v>0</v>
      </c>
      <c r="AA1516" s="3">
        <f t="shared" si="97"/>
        <v>62744.25</v>
      </c>
      <c r="AB1516" s="1">
        <f t="shared" si="98"/>
        <v>0.47</v>
      </c>
      <c r="AC1516" s="8">
        <f t="shared" si="95"/>
        <v>88655.75</v>
      </c>
    </row>
    <row r="1517" spans="1:29" x14ac:dyDescent="0.2">
      <c r="A1517" s="11">
        <f t="shared" si="96"/>
        <v>151500</v>
      </c>
      <c r="B1517" s="15">
        <f>inputs!$C$3-MAX(0,MIN((calculations!A1517-inputs!$B$8)*0.5,inputs!$C$3))+IF(AND(inputs!$B$23="YES",A1517&lt;=inputs!$B$25),inputs!$B$24,0)</f>
        <v>0</v>
      </c>
      <c r="C1517" s="15">
        <f>MAX(0,MIN(A1517-B1517,inputs!$C$4)*inputs!$B$3)</f>
        <v>7540</v>
      </c>
      <c r="D1517" s="16">
        <f>MAX(0,(MIN(A1517,inputs!$C$5)-(inputs!$C$4+B1517))*inputs!$B$4)</f>
        <v>44920</v>
      </c>
      <c r="E1517" s="16">
        <f>MAX(0, (calculations!A1517-inputs!$C$5)*inputs!$B$5)</f>
        <v>675</v>
      </c>
      <c r="F1517" s="19">
        <f>MAX(0,inputs!$B$13*(MIN(calculations!A1517,inputs!$C$14)-inputs!$C$13))+MAX(0,inputs!$B$14*(calculations!A1517-inputs!$C$14))</f>
        <v>7019.85</v>
      </c>
      <c r="G1517" s="22">
        <f>MAX(MIN((calculations!A1517-inputs!$B$21)/10000,100%),0) * inputs!$B$18</f>
        <v>2636.4</v>
      </c>
      <c r="H1517" s="24">
        <f>MIN(inputs!$B$32,A1517)</f>
        <v>20000</v>
      </c>
      <c r="I1517" s="24">
        <f>inputs!$B$29*(1+inputs!$B$33)-MAX(0,inputs!$B$31*(H1517-inputs!$B$30))</f>
        <v>46486.999999999993</v>
      </c>
      <c r="J1517" s="19">
        <f>$H1517+(INT(COLUMN(J$1)/2) - 5) * ($A1517-$H1517)/9</f>
        <v>20000</v>
      </c>
      <c r="K1517" s="24">
        <f>MAX(0,I1517*(1+inputs!$B$33)-MAX(0,inputs!$B$31*(J1517-inputs!$B$30)))</f>
        <v>47184.304999999986</v>
      </c>
      <c r="L1517" s="19">
        <f>$H1517+(INT(COLUMN(L$1)/2) - 5) * ($A1517-$H1517)/9</f>
        <v>34611.111111111109</v>
      </c>
      <c r="M1517" s="24">
        <f>MAX(0,K1517*(1+inputs!$B$33)-MAX(0,inputs!$B$31*(L1517-inputs!$B$30)))</f>
        <v>46593.629574999977</v>
      </c>
      <c r="N1517" s="19">
        <f>$H1517+(INT(COLUMN(N$1)/2) - 5) * ($A1517-$H1517)/9</f>
        <v>49222.222222222219</v>
      </c>
      <c r="O1517" s="24">
        <f>MAX(0,M1517*(1+inputs!$B$33)-MAX(0,inputs!$B$31*(N1517-inputs!$B$30)))</f>
        <v>44679.094018624972</v>
      </c>
      <c r="P1517" s="19">
        <f>$H1517+(INT(COLUMN(P$1)/2) - 5) * ($A1517-$H1517)/9</f>
        <v>63833.333333333336</v>
      </c>
      <c r="Q1517" s="24">
        <f>MAX(0,O1517*(1+inputs!$B$33)-MAX(0,inputs!$B$31*(P1517-inputs!$B$30)))</f>
        <v>41420.840428904339</v>
      </c>
      <c r="R1517" s="19">
        <f>$H1517+(INT(COLUMN(R$1)/2) - 5) * ($A1517-$H1517)/9</f>
        <v>78444.444444444438</v>
      </c>
      <c r="S1517" s="24">
        <f>MAX(0,Q1517*(1+inputs!$B$33)-MAX(0,inputs!$B$31*(R1517-inputs!$B$30)))</f>
        <v>36798.713035337896</v>
      </c>
      <c r="T1517" s="19">
        <f>$H1517+(INT(COLUMN(T$1)/2) - 5) * ($A1517-$H1517)/9</f>
        <v>93055.555555555562</v>
      </c>
      <c r="U1517" s="24">
        <f>MAX(0,S1517*(1+inputs!$B$33)-MAX(0,inputs!$B$31*(T1517-inputs!$B$30)))</f>
        <v>30792.25373086796</v>
      </c>
      <c r="V1517" s="19">
        <f>$H1517+(INT(COLUMN(V$1)/2) - 5) * ($A1517-$H1517)/9</f>
        <v>107666.66666666667</v>
      </c>
      <c r="W1517" s="24">
        <f>MAX(0,U1517*(1+inputs!$B$33)-MAX(0,inputs!$B$31*(V1517-inputs!$B$30)))</f>
        <v>23380.69753683098</v>
      </c>
      <c r="X1517" s="19">
        <f>$H1517+(INT(COLUMN(X$1)/2) - 5) * ($A1517-$H1517)/9</f>
        <v>122277.77777777778</v>
      </c>
      <c r="Y1517" s="24">
        <f>MAX(0,W1517*(1+inputs!$B$33)-MAX(0,inputs!$B$31*(X1517-inputs!$B$30)))</f>
        <v>14542.967999883442</v>
      </c>
      <c r="Z1517" s="19">
        <f>IF(inputs!$B$27="YES",MAX(0,inputs!$B$31*(X1517-inputs!$B$30)),0)</f>
        <v>0</v>
      </c>
      <c r="AA1517" s="3">
        <f t="shared" si="97"/>
        <v>62791.25</v>
      </c>
      <c r="AB1517" s="1">
        <f t="shared" si="98"/>
        <v>0.47</v>
      </c>
      <c r="AC1517" s="8">
        <f t="shared" si="95"/>
        <v>88708.75</v>
      </c>
    </row>
    <row r="1518" spans="1:29" x14ac:dyDescent="0.2">
      <c r="A1518" s="11">
        <f t="shared" si="96"/>
        <v>151600</v>
      </c>
      <c r="B1518" s="15">
        <f>inputs!$C$3-MAX(0,MIN((calculations!A1518-inputs!$B$8)*0.5,inputs!$C$3))+IF(AND(inputs!$B$23="YES",A1518&lt;=inputs!$B$25),inputs!$B$24,0)</f>
        <v>0</v>
      </c>
      <c r="C1518" s="15">
        <f>MAX(0,MIN(A1518-B1518,inputs!$C$4)*inputs!$B$3)</f>
        <v>7540</v>
      </c>
      <c r="D1518" s="16">
        <f>MAX(0,(MIN(A1518,inputs!$C$5)-(inputs!$C$4+B1518))*inputs!$B$4)</f>
        <v>44920</v>
      </c>
      <c r="E1518" s="16">
        <f>MAX(0, (calculations!A1518-inputs!$C$5)*inputs!$B$5)</f>
        <v>720</v>
      </c>
      <c r="F1518" s="19">
        <f>MAX(0,inputs!$B$13*(MIN(calculations!A1518,inputs!$C$14)-inputs!$C$13))+MAX(0,inputs!$B$14*(calculations!A1518-inputs!$C$14))</f>
        <v>7021.85</v>
      </c>
      <c r="G1518" s="22">
        <f>MAX(MIN((calculations!A1518-inputs!$B$21)/10000,100%),0) * inputs!$B$18</f>
        <v>2636.4</v>
      </c>
      <c r="H1518" s="24">
        <f>MIN(inputs!$B$32,A1518)</f>
        <v>20000</v>
      </c>
      <c r="I1518" s="24">
        <f>inputs!$B$29*(1+inputs!$B$33)-MAX(0,inputs!$B$31*(H1518-inputs!$B$30))</f>
        <v>46486.999999999993</v>
      </c>
      <c r="J1518" s="19">
        <f>$H1518+(INT(COLUMN(J$1)/2) - 5) * ($A1518-$H1518)/9</f>
        <v>20000</v>
      </c>
      <c r="K1518" s="24">
        <f>MAX(0,I1518*(1+inputs!$B$33)-MAX(0,inputs!$B$31*(J1518-inputs!$B$30)))</f>
        <v>47184.304999999986</v>
      </c>
      <c r="L1518" s="19">
        <f>$H1518+(INT(COLUMN(L$1)/2) - 5) * ($A1518-$H1518)/9</f>
        <v>34622.222222222219</v>
      </c>
      <c r="M1518" s="24">
        <f>MAX(0,K1518*(1+inputs!$B$33)-MAX(0,inputs!$B$31*(L1518-inputs!$B$30)))</f>
        <v>46592.629574999977</v>
      </c>
      <c r="N1518" s="19">
        <f>$H1518+(INT(COLUMN(N$1)/2) - 5) * ($A1518-$H1518)/9</f>
        <v>49244.444444444445</v>
      </c>
      <c r="O1518" s="24">
        <f>MAX(0,M1518*(1+inputs!$B$33)-MAX(0,inputs!$B$31*(N1518-inputs!$B$30)))</f>
        <v>44676.079018624972</v>
      </c>
      <c r="P1518" s="19">
        <f>$H1518+(INT(COLUMN(P$1)/2) - 5) * ($A1518-$H1518)/9</f>
        <v>63866.666666666664</v>
      </c>
      <c r="Q1518" s="24">
        <f>MAX(0,O1518*(1+inputs!$B$33)-MAX(0,inputs!$B$31*(P1518-inputs!$B$30)))</f>
        <v>41414.780203904338</v>
      </c>
      <c r="R1518" s="19">
        <f>$H1518+(INT(COLUMN(R$1)/2) - 5) * ($A1518-$H1518)/9</f>
        <v>78488.888888888891</v>
      </c>
      <c r="S1518" s="24">
        <f>MAX(0,Q1518*(1+inputs!$B$33)-MAX(0,inputs!$B$31*(R1518-inputs!$B$30)))</f>
        <v>36788.561906962896</v>
      </c>
      <c r="T1518" s="19">
        <f>$H1518+(INT(COLUMN(T$1)/2) - 5) * ($A1518-$H1518)/9</f>
        <v>93111.111111111109</v>
      </c>
      <c r="U1518" s="24">
        <f>MAX(0,S1518*(1+inputs!$B$33)-MAX(0,inputs!$B$31*(T1518-inputs!$B$30)))</f>
        <v>30776.950335567333</v>
      </c>
      <c r="V1518" s="19">
        <f>$H1518+(INT(COLUMN(V$1)/2) - 5) * ($A1518-$H1518)/9</f>
        <v>107733.33333333333</v>
      </c>
      <c r="W1518" s="24">
        <f>MAX(0,U1518*(1+inputs!$B$33)-MAX(0,inputs!$B$31*(V1518-inputs!$B$30)))</f>
        <v>23359.164590600842</v>
      </c>
      <c r="X1518" s="19">
        <f>$H1518+(INT(COLUMN(X$1)/2) - 5) * ($A1518-$H1518)/9</f>
        <v>122355.55555555556</v>
      </c>
      <c r="Y1518" s="24">
        <f>MAX(0,W1518*(1+inputs!$B$33)-MAX(0,inputs!$B$31*(X1518-inputs!$B$30)))</f>
        <v>14514.112059459852</v>
      </c>
      <c r="Z1518" s="19">
        <f>IF(inputs!$B$27="YES",MAX(0,inputs!$B$31*(X1518-inputs!$B$30)),0)</f>
        <v>0</v>
      </c>
      <c r="AA1518" s="3">
        <f t="shared" si="97"/>
        <v>62838.25</v>
      </c>
      <c r="AB1518" s="1">
        <f t="shared" si="98"/>
        <v>0.47</v>
      </c>
      <c r="AC1518" s="8">
        <f t="shared" si="95"/>
        <v>88761.75</v>
      </c>
    </row>
    <row r="1519" spans="1:29" x14ac:dyDescent="0.2">
      <c r="A1519" s="11">
        <f t="shared" si="96"/>
        <v>151700</v>
      </c>
      <c r="B1519" s="15">
        <f>inputs!$C$3-MAX(0,MIN((calculations!A1519-inputs!$B$8)*0.5,inputs!$C$3))+IF(AND(inputs!$B$23="YES",A1519&lt;=inputs!$B$25),inputs!$B$24,0)</f>
        <v>0</v>
      </c>
      <c r="C1519" s="15">
        <f>MAX(0,MIN(A1519-B1519,inputs!$C$4)*inputs!$B$3)</f>
        <v>7540</v>
      </c>
      <c r="D1519" s="16">
        <f>MAX(0,(MIN(A1519,inputs!$C$5)-(inputs!$C$4+B1519))*inputs!$B$4)</f>
        <v>44920</v>
      </c>
      <c r="E1519" s="16">
        <f>MAX(0, (calculations!A1519-inputs!$C$5)*inputs!$B$5)</f>
        <v>765</v>
      </c>
      <c r="F1519" s="19">
        <f>MAX(0,inputs!$B$13*(MIN(calculations!A1519,inputs!$C$14)-inputs!$C$13))+MAX(0,inputs!$B$14*(calculations!A1519-inputs!$C$14))</f>
        <v>7023.85</v>
      </c>
      <c r="G1519" s="22">
        <f>MAX(MIN((calculations!A1519-inputs!$B$21)/10000,100%),0) * inputs!$B$18</f>
        <v>2636.4</v>
      </c>
      <c r="H1519" s="24">
        <f>MIN(inputs!$B$32,A1519)</f>
        <v>20000</v>
      </c>
      <c r="I1519" s="24">
        <f>inputs!$B$29*(1+inputs!$B$33)-MAX(0,inputs!$B$31*(H1519-inputs!$B$30))</f>
        <v>46486.999999999993</v>
      </c>
      <c r="J1519" s="19">
        <f>$H1519+(INT(COLUMN(J$1)/2) - 5) * ($A1519-$H1519)/9</f>
        <v>20000</v>
      </c>
      <c r="K1519" s="24">
        <f>MAX(0,I1519*(1+inputs!$B$33)-MAX(0,inputs!$B$31*(J1519-inputs!$B$30)))</f>
        <v>47184.304999999986</v>
      </c>
      <c r="L1519" s="19">
        <f>$H1519+(INT(COLUMN(L$1)/2) - 5) * ($A1519-$H1519)/9</f>
        <v>34633.333333333336</v>
      </c>
      <c r="M1519" s="24">
        <f>MAX(0,K1519*(1+inputs!$B$33)-MAX(0,inputs!$B$31*(L1519-inputs!$B$30)))</f>
        <v>46591.629574999977</v>
      </c>
      <c r="N1519" s="19">
        <f>$H1519+(INT(COLUMN(N$1)/2) - 5) * ($A1519-$H1519)/9</f>
        <v>49266.666666666672</v>
      </c>
      <c r="O1519" s="24">
        <f>MAX(0,M1519*(1+inputs!$B$33)-MAX(0,inputs!$B$31*(N1519-inputs!$B$30)))</f>
        <v>44673.064018624973</v>
      </c>
      <c r="P1519" s="19">
        <f>$H1519+(INT(COLUMN(P$1)/2) - 5) * ($A1519-$H1519)/9</f>
        <v>63900</v>
      </c>
      <c r="Q1519" s="24">
        <f>MAX(0,O1519*(1+inputs!$B$33)-MAX(0,inputs!$B$31*(P1519-inputs!$B$30)))</f>
        <v>41408.719978904344</v>
      </c>
      <c r="R1519" s="19">
        <f>$H1519+(INT(COLUMN(R$1)/2) - 5) * ($A1519-$H1519)/9</f>
        <v>78533.333333333343</v>
      </c>
      <c r="S1519" s="24">
        <f>MAX(0,Q1519*(1+inputs!$B$33)-MAX(0,inputs!$B$31*(R1519-inputs!$B$30)))</f>
        <v>36778.410778587902</v>
      </c>
      <c r="T1519" s="19">
        <f>$H1519+(INT(COLUMN(T$1)/2) - 5) * ($A1519-$H1519)/9</f>
        <v>93166.666666666672</v>
      </c>
      <c r="U1519" s="24">
        <f>MAX(0,S1519*(1+inputs!$B$33)-MAX(0,inputs!$B$31*(T1519-inputs!$B$30)))</f>
        <v>30761.646940266714</v>
      </c>
      <c r="V1519" s="19">
        <f>$H1519+(INT(COLUMN(V$1)/2) - 5) * ($A1519-$H1519)/9</f>
        <v>107800</v>
      </c>
      <c r="W1519" s="24">
        <f>MAX(0,U1519*(1+inputs!$B$33)-MAX(0,inputs!$B$31*(V1519-inputs!$B$30)))</f>
        <v>23337.631644370711</v>
      </c>
      <c r="X1519" s="19">
        <f>$H1519+(INT(COLUMN(X$1)/2) - 5) * ($A1519-$H1519)/9</f>
        <v>122433.33333333333</v>
      </c>
      <c r="Y1519" s="24">
        <f>MAX(0,W1519*(1+inputs!$B$33)-MAX(0,inputs!$B$31*(X1519-inputs!$B$30)))</f>
        <v>14485.256119036272</v>
      </c>
      <c r="Z1519" s="19">
        <f>IF(inputs!$B$27="YES",MAX(0,inputs!$B$31*(X1519-inputs!$B$30)),0)</f>
        <v>0</v>
      </c>
      <c r="AA1519" s="3">
        <f t="shared" si="97"/>
        <v>62885.25</v>
      </c>
      <c r="AB1519" s="1">
        <f t="shared" si="98"/>
        <v>0.47</v>
      </c>
      <c r="AC1519" s="8">
        <f t="shared" si="95"/>
        <v>88814.75</v>
      </c>
    </row>
    <row r="1520" spans="1:29" x14ac:dyDescent="0.2">
      <c r="A1520" s="11">
        <f t="shared" si="96"/>
        <v>151800</v>
      </c>
      <c r="B1520" s="15">
        <f>inputs!$C$3-MAX(0,MIN((calculations!A1520-inputs!$B$8)*0.5,inputs!$C$3))+IF(AND(inputs!$B$23="YES",A1520&lt;=inputs!$B$25),inputs!$B$24,0)</f>
        <v>0</v>
      </c>
      <c r="C1520" s="15">
        <f>MAX(0,MIN(A1520-B1520,inputs!$C$4)*inputs!$B$3)</f>
        <v>7540</v>
      </c>
      <c r="D1520" s="16">
        <f>MAX(0,(MIN(A1520,inputs!$C$5)-(inputs!$C$4+B1520))*inputs!$B$4)</f>
        <v>44920</v>
      </c>
      <c r="E1520" s="16">
        <f>MAX(0, (calculations!A1520-inputs!$C$5)*inputs!$B$5)</f>
        <v>810</v>
      </c>
      <c r="F1520" s="19">
        <f>MAX(0,inputs!$B$13*(MIN(calculations!A1520,inputs!$C$14)-inputs!$C$13))+MAX(0,inputs!$B$14*(calculations!A1520-inputs!$C$14))</f>
        <v>7025.85</v>
      </c>
      <c r="G1520" s="22">
        <f>MAX(MIN((calculations!A1520-inputs!$B$21)/10000,100%),0) * inputs!$B$18</f>
        <v>2636.4</v>
      </c>
      <c r="H1520" s="24">
        <f>MIN(inputs!$B$32,A1520)</f>
        <v>20000</v>
      </c>
      <c r="I1520" s="24">
        <f>inputs!$B$29*(1+inputs!$B$33)-MAX(0,inputs!$B$31*(H1520-inputs!$B$30))</f>
        <v>46486.999999999993</v>
      </c>
      <c r="J1520" s="19">
        <f>$H1520+(INT(COLUMN(J$1)/2) - 5) * ($A1520-$H1520)/9</f>
        <v>20000</v>
      </c>
      <c r="K1520" s="24">
        <f>MAX(0,I1520*(1+inputs!$B$33)-MAX(0,inputs!$B$31*(J1520-inputs!$B$30)))</f>
        <v>47184.304999999986</v>
      </c>
      <c r="L1520" s="19">
        <f>$H1520+(INT(COLUMN(L$1)/2) - 5) * ($A1520-$H1520)/9</f>
        <v>34644.444444444445</v>
      </c>
      <c r="M1520" s="24">
        <f>MAX(0,K1520*(1+inputs!$B$33)-MAX(0,inputs!$B$31*(L1520-inputs!$B$30)))</f>
        <v>46590.629574999977</v>
      </c>
      <c r="N1520" s="19">
        <f>$H1520+(INT(COLUMN(N$1)/2) - 5) * ($A1520-$H1520)/9</f>
        <v>49288.888888888891</v>
      </c>
      <c r="O1520" s="24">
        <f>MAX(0,M1520*(1+inputs!$B$33)-MAX(0,inputs!$B$31*(N1520-inputs!$B$30)))</f>
        <v>44670.049018624974</v>
      </c>
      <c r="P1520" s="19">
        <f>$H1520+(INT(COLUMN(P$1)/2) - 5) * ($A1520-$H1520)/9</f>
        <v>63933.333333333336</v>
      </c>
      <c r="Q1520" s="24">
        <f>MAX(0,O1520*(1+inputs!$B$33)-MAX(0,inputs!$B$31*(P1520-inputs!$B$30)))</f>
        <v>41402.659753904343</v>
      </c>
      <c r="R1520" s="19">
        <f>$H1520+(INT(COLUMN(R$1)/2) - 5) * ($A1520-$H1520)/9</f>
        <v>78577.777777777781</v>
      </c>
      <c r="S1520" s="24">
        <f>MAX(0,Q1520*(1+inputs!$B$33)-MAX(0,inputs!$B$31*(R1520-inputs!$B$30)))</f>
        <v>36768.259650212902</v>
      </c>
      <c r="T1520" s="19">
        <f>$H1520+(INT(COLUMN(T$1)/2) - 5) * ($A1520-$H1520)/9</f>
        <v>93222.222222222219</v>
      </c>
      <c r="U1520" s="24">
        <f>MAX(0,S1520*(1+inputs!$B$33)-MAX(0,inputs!$B$31*(T1520-inputs!$B$30)))</f>
        <v>30746.343544966094</v>
      </c>
      <c r="V1520" s="19">
        <f>$H1520+(INT(COLUMN(V$1)/2) - 5) * ($A1520-$H1520)/9</f>
        <v>107866.66666666667</v>
      </c>
      <c r="W1520" s="24">
        <f>MAX(0,U1520*(1+inputs!$B$33)-MAX(0,inputs!$B$31*(V1520-inputs!$B$30)))</f>
        <v>23316.09869814058</v>
      </c>
      <c r="X1520" s="19">
        <f>$H1520+(INT(COLUMN(X$1)/2) - 5) * ($A1520-$H1520)/9</f>
        <v>122511.11111111111</v>
      </c>
      <c r="Y1520" s="24">
        <f>MAX(0,W1520*(1+inputs!$B$33)-MAX(0,inputs!$B$31*(X1520-inputs!$B$30)))</f>
        <v>14456.400178612686</v>
      </c>
      <c r="Z1520" s="19">
        <f>IF(inputs!$B$27="YES",MAX(0,inputs!$B$31*(X1520-inputs!$B$30)),0)</f>
        <v>0</v>
      </c>
      <c r="AA1520" s="3">
        <f t="shared" si="97"/>
        <v>62932.25</v>
      </c>
      <c r="AB1520" s="1">
        <f t="shared" si="98"/>
        <v>0.47</v>
      </c>
      <c r="AC1520" s="8">
        <f t="shared" si="95"/>
        <v>88867.75</v>
      </c>
    </row>
    <row r="1521" spans="1:29" x14ac:dyDescent="0.2">
      <c r="A1521" s="11">
        <f t="shared" si="96"/>
        <v>151900</v>
      </c>
      <c r="B1521" s="15">
        <f>inputs!$C$3-MAX(0,MIN((calculations!A1521-inputs!$B$8)*0.5,inputs!$C$3))+IF(AND(inputs!$B$23="YES",A1521&lt;=inputs!$B$25),inputs!$B$24,0)</f>
        <v>0</v>
      </c>
      <c r="C1521" s="15">
        <f>MAX(0,MIN(A1521-B1521,inputs!$C$4)*inputs!$B$3)</f>
        <v>7540</v>
      </c>
      <c r="D1521" s="16">
        <f>MAX(0,(MIN(A1521,inputs!$C$5)-(inputs!$C$4+B1521))*inputs!$B$4)</f>
        <v>44920</v>
      </c>
      <c r="E1521" s="16">
        <f>MAX(0, (calculations!A1521-inputs!$C$5)*inputs!$B$5)</f>
        <v>855</v>
      </c>
      <c r="F1521" s="19">
        <f>MAX(0,inputs!$B$13*(MIN(calculations!A1521,inputs!$C$14)-inputs!$C$13))+MAX(0,inputs!$B$14*(calculations!A1521-inputs!$C$14))</f>
        <v>7027.85</v>
      </c>
      <c r="G1521" s="22">
        <f>MAX(MIN((calculations!A1521-inputs!$B$21)/10000,100%),0) * inputs!$B$18</f>
        <v>2636.4</v>
      </c>
      <c r="H1521" s="24">
        <f>MIN(inputs!$B$32,A1521)</f>
        <v>20000</v>
      </c>
      <c r="I1521" s="24">
        <f>inputs!$B$29*(1+inputs!$B$33)-MAX(0,inputs!$B$31*(H1521-inputs!$B$30))</f>
        <v>46486.999999999993</v>
      </c>
      <c r="J1521" s="19">
        <f>$H1521+(INT(COLUMN(J$1)/2) - 5) * ($A1521-$H1521)/9</f>
        <v>20000</v>
      </c>
      <c r="K1521" s="24">
        <f>MAX(0,I1521*(1+inputs!$B$33)-MAX(0,inputs!$B$31*(J1521-inputs!$B$30)))</f>
        <v>47184.304999999986</v>
      </c>
      <c r="L1521" s="19">
        <f>$H1521+(INT(COLUMN(L$1)/2) - 5) * ($A1521-$H1521)/9</f>
        <v>34655.555555555555</v>
      </c>
      <c r="M1521" s="24">
        <f>MAX(0,K1521*(1+inputs!$B$33)-MAX(0,inputs!$B$31*(L1521-inputs!$B$30)))</f>
        <v>46589.629574999977</v>
      </c>
      <c r="N1521" s="19">
        <f>$H1521+(INT(COLUMN(N$1)/2) - 5) * ($A1521-$H1521)/9</f>
        <v>49311.111111111109</v>
      </c>
      <c r="O1521" s="24">
        <f>MAX(0,M1521*(1+inputs!$B$33)-MAX(0,inputs!$B$31*(N1521-inputs!$B$30)))</f>
        <v>44667.034018624967</v>
      </c>
      <c r="P1521" s="19">
        <f>$H1521+(INT(COLUMN(P$1)/2) - 5) * ($A1521-$H1521)/9</f>
        <v>63966.666666666664</v>
      </c>
      <c r="Q1521" s="24">
        <f>MAX(0,O1521*(1+inputs!$B$33)-MAX(0,inputs!$B$31*(P1521-inputs!$B$30)))</f>
        <v>41396.599528904335</v>
      </c>
      <c r="R1521" s="19">
        <f>$H1521+(INT(COLUMN(R$1)/2) - 5) * ($A1521-$H1521)/9</f>
        <v>78622.222222222219</v>
      </c>
      <c r="S1521" s="24">
        <f>MAX(0,Q1521*(1+inputs!$B$33)-MAX(0,inputs!$B$31*(R1521-inputs!$B$30)))</f>
        <v>36758.108521837894</v>
      </c>
      <c r="T1521" s="19">
        <f>$H1521+(INT(COLUMN(T$1)/2) - 5) * ($A1521-$H1521)/9</f>
        <v>93277.777777777781</v>
      </c>
      <c r="U1521" s="24">
        <f>MAX(0,S1521*(1+inputs!$B$33)-MAX(0,inputs!$B$31*(T1521-inputs!$B$30)))</f>
        <v>30731.040149665463</v>
      </c>
      <c r="V1521" s="19">
        <f>$H1521+(INT(COLUMN(V$1)/2) - 5) * ($A1521-$H1521)/9</f>
        <v>107933.33333333333</v>
      </c>
      <c r="W1521" s="24">
        <f>MAX(0,U1521*(1+inputs!$B$33)-MAX(0,inputs!$B$31*(V1521-inputs!$B$30)))</f>
        <v>23294.565751910442</v>
      </c>
      <c r="X1521" s="19">
        <f>$H1521+(INT(COLUMN(X$1)/2) - 5) * ($A1521-$H1521)/9</f>
        <v>122588.88888888889</v>
      </c>
      <c r="Y1521" s="24">
        <f>MAX(0,W1521*(1+inputs!$B$33)-MAX(0,inputs!$B$31*(X1521-inputs!$B$30)))</f>
        <v>14427.544238189095</v>
      </c>
      <c r="Z1521" s="19">
        <f>IF(inputs!$B$27="YES",MAX(0,inputs!$B$31*(X1521-inputs!$B$30)),0)</f>
        <v>0</v>
      </c>
      <c r="AA1521" s="3">
        <f t="shared" si="97"/>
        <v>62979.25</v>
      </c>
      <c r="AB1521" s="1">
        <f t="shared" si="98"/>
        <v>0.47</v>
      </c>
      <c r="AC1521" s="8">
        <f t="shared" si="95"/>
        <v>88920.75</v>
      </c>
    </row>
    <row r="1522" spans="1:29" x14ac:dyDescent="0.2">
      <c r="A1522" s="11">
        <f t="shared" si="96"/>
        <v>152000</v>
      </c>
      <c r="B1522" s="15">
        <f>inputs!$C$3-MAX(0,MIN((calculations!A1522-inputs!$B$8)*0.5,inputs!$C$3))+IF(AND(inputs!$B$23="YES",A1522&lt;=inputs!$B$25),inputs!$B$24,0)</f>
        <v>0</v>
      </c>
      <c r="C1522" s="15">
        <f>MAX(0,MIN(A1522-B1522,inputs!$C$4)*inputs!$B$3)</f>
        <v>7540</v>
      </c>
      <c r="D1522" s="16">
        <f>MAX(0,(MIN(A1522,inputs!$C$5)-(inputs!$C$4+B1522))*inputs!$B$4)</f>
        <v>44920</v>
      </c>
      <c r="E1522" s="16">
        <f>MAX(0, (calculations!A1522-inputs!$C$5)*inputs!$B$5)</f>
        <v>900</v>
      </c>
      <c r="F1522" s="19">
        <f>MAX(0,inputs!$B$13*(MIN(calculations!A1522,inputs!$C$14)-inputs!$C$13))+MAX(0,inputs!$B$14*(calculations!A1522-inputs!$C$14))</f>
        <v>7029.85</v>
      </c>
      <c r="G1522" s="22">
        <f>MAX(MIN((calculations!A1522-inputs!$B$21)/10000,100%),0) * inputs!$B$18</f>
        <v>2636.4</v>
      </c>
      <c r="H1522" s="24">
        <f>MIN(inputs!$B$32,A1522)</f>
        <v>20000</v>
      </c>
      <c r="I1522" s="24">
        <f>inputs!$B$29*(1+inputs!$B$33)-MAX(0,inputs!$B$31*(H1522-inputs!$B$30))</f>
        <v>46486.999999999993</v>
      </c>
      <c r="J1522" s="19">
        <f>$H1522+(INT(COLUMN(J$1)/2) - 5) * ($A1522-$H1522)/9</f>
        <v>20000</v>
      </c>
      <c r="K1522" s="24">
        <f>MAX(0,I1522*(1+inputs!$B$33)-MAX(0,inputs!$B$31*(J1522-inputs!$B$30)))</f>
        <v>47184.304999999986</v>
      </c>
      <c r="L1522" s="19">
        <f>$H1522+(INT(COLUMN(L$1)/2) - 5) * ($A1522-$H1522)/9</f>
        <v>34666.666666666664</v>
      </c>
      <c r="M1522" s="24">
        <f>MAX(0,K1522*(1+inputs!$B$33)-MAX(0,inputs!$B$31*(L1522-inputs!$B$30)))</f>
        <v>46588.629574999977</v>
      </c>
      <c r="N1522" s="19">
        <f>$H1522+(INT(COLUMN(N$1)/2) - 5) * ($A1522-$H1522)/9</f>
        <v>49333.333333333328</v>
      </c>
      <c r="O1522" s="24">
        <f>MAX(0,M1522*(1+inputs!$B$33)-MAX(0,inputs!$B$31*(N1522-inputs!$B$30)))</f>
        <v>44664.019018624967</v>
      </c>
      <c r="P1522" s="19">
        <f>$H1522+(INT(COLUMN(P$1)/2) - 5) * ($A1522-$H1522)/9</f>
        <v>64000</v>
      </c>
      <c r="Q1522" s="24">
        <f>MAX(0,O1522*(1+inputs!$B$33)-MAX(0,inputs!$B$31*(P1522-inputs!$B$30)))</f>
        <v>41390.539303904334</v>
      </c>
      <c r="R1522" s="19">
        <f>$H1522+(INT(COLUMN(R$1)/2) - 5) * ($A1522-$H1522)/9</f>
        <v>78666.666666666657</v>
      </c>
      <c r="S1522" s="24">
        <f>MAX(0,Q1522*(1+inputs!$B$33)-MAX(0,inputs!$B$31*(R1522-inputs!$B$30)))</f>
        <v>36747.957393462901</v>
      </c>
      <c r="T1522" s="19">
        <f>$H1522+(INT(COLUMN(T$1)/2) - 5) * ($A1522-$H1522)/9</f>
        <v>93333.333333333328</v>
      </c>
      <c r="U1522" s="24">
        <f>MAX(0,S1522*(1+inputs!$B$33)-MAX(0,inputs!$B$31*(T1522-inputs!$B$30)))</f>
        <v>30715.73675436484</v>
      </c>
      <c r="V1522" s="19">
        <f>$H1522+(INT(COLUMN(V$1)/2) - 5) * ($A1522-$H1522)/9</f>
        <v>108000</v>
      </c>
      <c r="W1522" s="24">
        <f>MAX(0,U1522*(1+inputs!$B$33)-MAX(0,inputs!$B$31*(V1522-inputs!$B$30)))</f>
        <v>23273.032805680312</v>
      </c>
      <c r="X1522" s="19">
        <f>$H1522+(INT(COLUMN(X$1)/2) - 5) * ($A1522-$H1522)/9</f>
        <v>122666.66666666667</v>
      </c>
      <c r="Y1522" s="24">
        <f>MAX(0,W1522*(1+inputs!$B$33)-MAX(0,inputs!$B$31*(X1522-inputs!$B$30)))</f>
        <v>14398.688297765513</v>
      </c>
      <c r="Z1522" s="19">
        <f>IF(inputs!$B$27="YES",MAX(0,inputs!$B$31*(X1522-inputs!$B$30)),0)</f>
        <v>0</v>
      </c>
      <c r="AA1522" s="3">
        <f t="shared" si="97"/>
        <v>63026.25</v>
      </c>
      <c r="AB1522" s="1">
        <f t="shared" si="98"/>
        <v>0.47</v>
      </c>
      <c r="AC1522" s="8">
        <f t="shared" si="95"/>
        <v>88973.75</v>
      </c>
    </row>
    <row r="1523" spans="1:29" x14ac:dyDescent="0.2">
      <c r="A1523" s="11">
        <f t="shared" si="96"/>
        <v>152100</v>
      </c>
      <c r="B1523" s="15">
        <f>inputs!$C$3-MAX(0,MIN((calculations!A1523-inputs!$B$8)*0.5,inputs!$C$3))+IF(AND(inputs!$B$23="YES",A1523&lt;=inputs!$B$25),inputs!$B$24,0)</f>
        <v>0</v>
      </c>
      <c r="C1523" s="15">
        <f>MAX(0,MIN(A1523-B1523,inputs!$C$4)*inputs!$B$3)</f>
        <v>7540</v>
      </c>
      <c r="D1523" s="16">
        <f>MAX(0,(MIN(A1523,inputs!$C$5)-(inputs!$C$4+B1523))*inputs!$B$4)</f>
        <v>44920</v>
      </c>
      <c r="E1523" s="16">
        <f>MAX(0, (calculations!A1523-inputs!$C$5)*inputs!$B$5)</f>
        <v>945</v>
      </c>
      <c r="F1523" s="19">
        <f>MAX(0,inputs!$B$13*(MIN(calculations!A1523,inputs!$C$14)-inputs!$C$13))+MAX(0,inputs!$B$14*(calculations!A1523-inputs!$C$14))</f>
        <v>7031.85</v>
      </c>
      <c r="G1523" s="22">
        <f>MAX(MIN((calculations!A1523-inputs!$B$21)/10000,100%),0) * inputs!$B$18</f>
        <v>2636.4</v>
      </c>
      <c r="H1523" s="24">
        <f>MIN(inputs!$B$32,A1523)</f>
        <v>20000</v>
      </c>
      <c r="I1523" s="24">
        <f>inputs!$B$29*(1+inputs!$B$33)-MAX(0,inputs!$B$31*(H1523-inputs!$B$30))</f>
        <v>46486.999999999993</v>
      </c>
      <c r="J1523" s="19">
        <f>$H1523+(INT(COLUMN(J$1)/2) - 5) * ($A1523-$H1523)/9</f>
        <v>20000</v>
      </c>
      <c r="K1523" s="24">
        <f>MAX(0,I1523*(1+inputs!$B$33)-MAX(0,inputs!$B$31*(J1523-inputs!$B$30)))</f>
        <v>47184.304999999986</v>
      </c>
      <c r="L1523" s="19">
        <f>$H1523+(INT(COLUMN(L$1)/2) - 5) * ($A1523-$H1523)/9</f>
        <v>34677.777777777781</v>
      </c>
      <c r="M1523" s="24">
        <f>MAX(0,K1523*(1+inputs!$B$33)-MAX(0,inputs!$B$31*(L1523-inputs!$B$30)))</f>
        <v>46587.629574999977</v>
      </c>
      <c r="N1523" s="19">
        <f>$H1523+(INT(COLUMN(N$1)/2) - 5) * ($A1523-$H1523)/9</f>
        <v>49355.555555555555</v>
      </c>
      <c r="O1523" s="24">
        <f>MAX(0,M1523*(1+inputs!$B$33)-MAX(0,inputs!$B$31*(N1523-inputs!$B$30)))</f>
        <v>44661.004018624968</v>
      </c>
      <c r="P1523" s="19">
        <f>$H1523+(INT(COLUMN(P$1)/2) - 5) * ($A1523-$H1523)/9</f>
        <v>64033.333333333336</v>
      </c>
      <c r="Q1523" s="24">
        <f>MAX(0,O1523*(1+inputs!$B$33)-MAX(0,inputs!$B$31*(P1523-inputs!$B$30)))</f>
        <v>41384.479078904333</v>
      </c>
      <c r="R1523" s="19">
        <f>$H1523+(INT(COLUMN(R$1)/2) - 5) * ($A1523-$H1523)/9</f>
        <v>78711.111111111109</v>
      </c>
      <c r="S1523" s="24">
        <f>MAX(0,Q1523*(1+inputs!$B$33)-MAX(0,inputs!$B$31*(R1523-inputs!$B$30)))</f>
        <v>36737.806265087893</v>
      </c>
      <c r="T1523" s="19">
        <f>$H1523+(INT(COLUMN(T$1)/2) - 5) * ($A1523-$H1523)/9</f>
        <v>93388.888888888891</v>
      </c>
      <c r="U1523" s="24">
        <f>MAX(0,S1523*(1+inputs!$B$33)-MAX(0,inputs!$B$31*(T1523-inputs!$B$30)))</f>
        <v>30700.433359064209</v>
      </c>
      <c r="V1523" s="19">
        <f>$H1523+(INT(COLUMN(V$1)/2) - 5) * ($A1523-$H1523)/9</f>
        <v>108066.66666666667</v>
      </c>
      <c r="W1523" s="24">
        <f>MAX(0,U1523*(1+inputs!$B$33)-MAX(0,inputs!$B$31*(V1523-inputs!$B$30)))</f>
        <v>23251.499859450167</v>
      </c>
      <c r="X1523" s="19">
        <f>$H1523+(INT(COLUMN(X$1)/2) - 5) * ($A1523-$H1523)/9</f>
        <v>122744.44444444444</v>
      </c>
      <c r="Y1523" s="24">
        <f>MAX(0,W1523*(1+inputs!$B$33)-MAX(0,inputs!$B$31*(X1523-inputs!$B$30)))</f>
        <v>14369.832357341918</v>
      </c>
      <c r="Z1523" s="19">
        <f>IF(inputs!$B$27="YES",MAX(0,inputs!$B$31*(X1523-inputs!$B$30)),0)</f>
        <v>0</v>
      </c>
      <c r="AA1523" s="3">
        <f t="shared" si="97"/>
        <v>63073.25</v>
      </c>
      <c r="AB1523" s="1">
        <f t="shared" si="98"/>
        <v>0.47</v>
      </c>
      <c r="AC1523" s="8">
        <f t="shared" si="95"/>
        <v>89026.75</v>
      </c>
    </row>
    <row r="1524" spans="1:29" x14ac:dyDescent="0.2">
      <c r="A1524" s="11">
        <f t="shared" si="96"/>
        <v>152200</v>
      </c>
      <c r="B1524" s="15">
        <f>inputs!$C$3-MAX(0,MIN((calculations!A1524-inputs!$B$8)*0.5,inputs!$C$3))+IF(AND(inputs!$B$23="YES",A1524&lt;=inputs!$B$25),inputs!$B$24,0)</f>
        <v>0</v>
      </c>
      <c r="C1524" s="15">
        <f>MAX(0,MIN(A1524-B1524,inputs!$C$4)*inputs!$B$3)</f>
        <v>7540</v>
      </c>
      <c r="D1524" s="16">
        <f>MAX(0,(MIN(A1524,inputs!$C$5)-(inputs!$C$4+B1524))*inputs!$B$4)</f>
        <v>44920</v>
      </c>
      <c r="E1524" s="16">
        <f>MAX(0, (calculations!A1524-inputs!$C$5)*inputs!$B$5)</f>
        <v>990</v>
      </c>
      <c r="F1524" s="19">
        <f>MAX(0,inputs!$B$13*(MIN(calculations!A1524,inputs!$C$14)-inputs!$C$13))+MAX(0,inputs!$B$14*(calculations!A1524-inputs!$C$14))</f>
        <v>7033.85</v>
      </c>
      <c r="G1524" s="22">
        <f>MAX(MIN((calculations!A1524-inputs!$B$21)/10000,100%),0) * inputs!$B$18</f>
        <v>2636.4</v>
      </c>
      <c r="H1524" s="24">
        <f>MIN(inputs!$B$32,A1524)</f>
        <v>20000</v>
      </c>
      <c r="I1524" s="24">
        <f>inputs!$B$29*(1+inputs!$B$33)-MAX(0,inputs!$B$31*(H1524-inputs!$B$30))</f>
        <v>46486.999999999993</v>
      </c>
      <c r="J1524" s="19">
        <f>$H1524+(INT(COLUMN(J$1)/2) - 5) * ($A1524-$H1524)/9</f>
        <v>20000</v>
      </c>
      <c r="K1524" s="24">
        <f>MAX(0,I1524*(1+inputs!$B$33)-MAX(0,inputs!$B$31*(J1524-inputs!$B$30)))</f>
        <v>47184.304999999986</v>
      </c>
      <c r="L1524" s="19">
        <f>$H1524+(INT(COLUMN(L$1)/2) - 5) * ($A1524-$H1524)/9</f>
        <v>34688.888888888891</v>
      </c>
      <c r="M1524" s="24">
        <f>MAX(0,K1524*(1+inputs!$B$33)-MAX(0,inputs!$B$31*(L1524-inputs!$B$30)))</f>
        <v>46586.629574999977</v>
      </c>
      <c r="N1524" s="19">
        <f>$H1524+(INT(COLUMN(N$1)/2) - 5) * ($A1524-$H1524)/9</f>
        <v>49377.777777777781</v>
      </c>
      <c r="O1524" s="24">
        <f>MAX(0,M1524*(1+inputs!$B$33)-MAX(0,inputs!$B$31*(N1524-inputs!$B$30)))</f>
        <v>44657.989018624969</v>
      </c>
      <c r="P1524" s="19">
        <f>$H1524+(INT(COLUMN(P$1)/2) - 5) * ($A1524-$H1524)/9</f>
        <v>64066.666666666664</v>
      </c>
      <c r="Q1524" s="24">
        <f>MAX(0,O1524*(1+inputs!$B$33)-MAX(0,inputs!$B$31*(P1524-inputs!$B$30)))</f>
        <v>41378.418853904339</v>
      </c>
      <c r="R1524" s="19">
        <f>$H1524+(INT(COLUMN(R$1)/2) - 5) * ($A1524-$H1524)/9</f>
        <v>78755.555555555562</v>
      </c>
      <c r="S1524" s="24">
        <f>MAX(0,Q1524*(1+inputs!$B$33)-MAX(0,inputs!$B$31*(R1524-inputs!$B$30)))</f>
        <v>36727.6551367129</v>
      </c>
      <c r="T1524" s="19">
        <f>$H1524+(INT(COLUMN(T$1)/2) - 5) * ($A1524-$H1524)/9</f>
        <v>93444.444444444438</v>
      </c>
      <c r="U1524" s="24">
        <f>MAX(0,S1524*(1+inputs!$B$33)-MAX(0,inputs!$B$31*(T1524-inputs!$B$30)))</f>
        <v>30685.129963763593</v>
      </c>
      <c r="V1524" s="19">
        <f>$H1524+(INT(COLUMN(V$1)/2) - 5) * ($A1524-$H1524)/9</f>
        <v>108133.33333333333</v>
      </c>
      <c r="W1524" s="24">
        <f>MAX(0,U1524*(1+inputs!$B$33)-MAX(0,inputs!$B$31*(V1524-inputs!$B$30)))</f>
        <v>23229.966913220047</v>
      </c>
      <c r="X1524" s="19">
        <f>$H1524+(INT(COLUMN(X$1)/2) - 5) * ($A1524-$H1524)/9</f>
        <v>122822.22222222222</v>
      </c>
      <c r="Y1524" s="24">
        <f>MAX(0,W1524*(1+inputs!$B$33)-MAX(0,inputs!$B$31*(X1524-inputs!$B$30)))</f>
        <v>14340.976416918347</v>
      </c>
      <c r="Z1524" s="19">
        <f>IF(inputs!$B$27="YES",MAX(0,inputs!$B$31*(X1524-inputs!$B$30)),0)</f>
        <v>0</v>
      </c>
      <c r="AA1524" s="3">
        <f t="shared" si="97"/>
        <v>63120.25</v>
      </c>
      <c r="AB1524" s="1">
        <f t="shared" si="98"/>
        <v>0.47</v>
      </c>
      <c r="AC1524" s="8">
        <f t="shared" si="95"/>
        <v>89079.75</v>
      </c>
    </row>
    <row r="1525" spans="1:29" x14ac:dyDescent="0.2">
      <c r="A1525" s="11">
        <f t="shared" si="96"/>
        <v>152300</v>
      </c>
      <c r="B1525" s="15">
        <f>inputs!$C$3-MAX(0,MIN((calculations!A1525-inputs!$B$8)*0.5,inputs!$C$3))+IF(AND(inputs!$B$23="YES",A1525&lt;=inputs!$B$25),inputs!$B$24,0)</f>
        <v>0</v>
      </c>
      <c r="C1525" s="15">
        <f>MAX(0,MIN(A1525-B1525,inputs!$C$4)*inputs!$B$3)</f>
        <v>7540</v>
      </c>
      <c r="D1525" s="16">
        <f>MAX(0,(MIN(A1525,inputs!$C$5)-(inputs!$C$4+B1525))*inputs!$B$4)</f>
        <v>44920</v>
      </c>
      <c r="E1525" s="16">
        <f>MAX(0, (calculations!A1525-inputs!$C$5)*inputs!$B$5)</f>
        <v>1035</v>
      </c>
      <c r="F1525" s="19">
        <f>MAX(0,inputs!$B$13*(MIN(calculations!A1525,inputs!$C$14)-inputs!$C$13))+MAX(0,inputs!$B$14*(calculations!A1525-inputs!$C$14))</f>
        <v>7035.85</v>
      </c>
      <c r="G1525" s="22">
        <f>MAX(MIN((calculations!A1525-inputs!$B$21)/10000,100%),0) * inputs!$B$18</f>
        <v>2636.4</v>
      </c>
      <c r="H1525" s="24">
        <f>MIN(inputs!$B$32,A1525)</f>
        <v>20000</v>
      </c>
      <c r="I1525" s="24">
        <f>inputs!$B$29*(1+inputs!$B$33)-MAX(0,inputs!$B$31*(H1525-inputs!$B$30))</f>
        <v>46486.999999999993</v>
      </c>
      <c r="J1525" s="19">
        <f>$H1525+(INT(COLUMN(J$1)/2) - 5) * ($A1525-$H1525)/9</f>
        <v>20000</v>
      </c>
      <c r="K1525" s="24">
        <f>MAX(0,I1525*(1+inputs!$B$33)-MAX(0,inputs!$B$31*(J1525-inputs!$B$30)))</f>
        <v>47184.304999999986</v>
      </c>
      <c r="L1525" s="19">
        <f>$H1525+(INT(COLUMN(L$1)/2) - 5) * ($A1525-$H1525)/9</f>
        <v>34700</v>
      </c>
      <c r="M1525" s="24">
        <f>MAX(0,K1525*(1+inputs!$B$33)-MAX(0,inputs!$B$31*(L1525-inputs!$B$30)))</f>
        <v>46585.629574999977</v>
      </c>
      <c r="N1525" s="19">
        <f>$H1525+(INT(COLUMN(N$1)/2) - 5) * ($A1525-$H1525)/9</f>
        <v>49400</v>
      </c>
      <c r="O1525" s="24">
        <f>MAX(0,M1525*(1+inputs!$B$33)-MAX(0,inputs!$B$31*(N1525-inputs!$B$30)))</f>
        <v>44654.974018624969</v>
      </c>
      <c r="P1525" s="19">
        <f>$H1525+(INT(COLUMN(P$1)/2) - 5) * ($A1525-$H1525)/9</f>
        <v>64100</v>
      </c>
      <c r="Q1525" s="24">
        <f>MAX(0,O1525*(1+inputs!$B$33)-MAX(0,inputs!$B$31*(P1525-inputs!$B$30)))</f>
        <v>41372.358628904338</v>
      </c>
      <c r="R1525" s="19">
        <f>$H1525+(INT(COLUMN(R$1)/2) - 5) * ($A1525-$H1525)/9</f>
        <v>78800</v>
      </c>
      <c r="S1525" s="24">
        <f>MAX(0,Q1525*(1+inputs!$B$33)-MAX(0,inputs!$B$31*(R1525-inputs!$B$30)))</f>
        <v>36717.504008337899</v>
      </c>
      <c r="T1525" s="19">
        <f>$H1525+(INT(COLUMN(T$1)/2) - 5) * ($A1525-$H1525)/9</f>
        <v>93500</v>
      </c>
      <c r="U1525" s="24">
        <f>MAX(0,S1525*(1+inputs!$B$33)-MAX(0,inputs!$B$31*(T1525-inputs!$B$30)))</f>
        <v>30669.826568462962</v>
      </c>
      <c r="V1525" s="19">
        <f>$H1525+(INT(COLUMN(V$1)/2) - 5) * ($A1525-$H1525)/9</f>
        <v>108200</v>
      </c>
      <c r="W1525" s="24">
        <f>MAX(0,U1525*(1+inputs!$B$33)-MAX(0,inputs!$B$31*(V1525-inputs!$B$30)))</f>
        <v>23208.433966989905</v>
      </c>
      <c r="X1525" s="19">
        <f>$H1525+(INT(COLUMN(X$1)/2) - 5) * ($A1525-$H1525)/9</f>
        <v>122900</v>
      </c>
      <c r="Y1525" s="24">
        <f>MAX(0,W1525*(1+inputs!$B$33)-MAX(0,inputs!$B$31*(X1525-inputs!$B$30)))</f>
        <v>14312.120476494752</v>
      </c>
      <c r="Z1525" s="19">
        <f>IF(inputs!$B$27="YES",MAX(0,inputs!$B$31*(X1525-inputs!$B$30)),0)</f>
        <v>0</v>
      </c>
      <c r="AA1525" s="3">
        <f t="shared" si="97"/>
        <v>63167.25</v>
      </c>
      <c r="AB1525" s="1">
        <f t="shared" si="98"/>
        <v>0.47</v>
      </c>
      <c r="AC1525" s="8">
        <f t="shared" si="95"/>
        <v>89132.75</v>
      </c>
    </row>
    <row r="1526" spans="1:29" x14ac:dyDescent="0.2">
      <c r="A1526" s="11">
        <f t="shared" si="96"/>
        <v>152400</v>
      </c>
      <c r="B1526" s="15">
        <f>inputs!$C$3-MAX(0,MIN((calculations!A1526-inputs!$B$8)*0.5,inputs!$C$3))+IF(AND(inputs!$B$23="YES",A1526&lt;=inputs!$B$25),inputs!$B$24,0)</f>
        <v>0</v>
      </c>
      <c r="C1526" s="15">
        <f>MAX(0,MIN(A1526-B1526,inputs!$C$4)*inputs!$B$3)</f>
        <v>7540</v>
      </c>
      <c r="D1526" s="16">
        <f>MAX(0,(MIN(A1526,inputs!$C$5)-(inputs!$C$4+B1526))*inputs!$B$4)</f>
        <v>44920</v>
      </c>
      <c r="E1526" s="16">
        <f>MAX(0, (calculations!A1526-inputs!$C$5)*inputs!$B$5)</f>
        <v>1080</v>
      </c>
      <c r="F1526" s="19">
        <f>MAX(0,inputs!$B$13*(MIN(calculations!A1526,inputs!$C$14)-inputs!$C$13))+MAX(0,inputs!$B$14*(calculations!A1526-inputs!$C$14))</f>
        <v>7037.85</v>
      </c>
      <c r="G1526" s="22">
        <f>MAX(MIN((calculations!A1526-inputs!$B$21)/10000,100%),0) * inputs!$B$18</f>
        <v>2636.4</v>
      </c>
      <c r="H1526" s="24">
        <f>MIN(inputs!$B$32,A1526)</f>
        <v>20000</v>
      </c>
      <c r="I1526" s="24">
        <f>inputs!$B$29*(1+inputs!$B$33)-MAX(0,inputs!$B$31*(H1526-inputs!$B$30))</f>
        <v>46486.999999999993</v>
      </c>
      <c r="J1526" s="19">
        <f>$H1526+(INT(COLUMN(J$1)/2) - 5) * ($A1526-$H1526)/9</f>
        <v>20000</v>
      </c>
      <c r="K1526" s="24">
        <f>MAX(0,I1526*(1+inputs!$B$33)-MAX(0,inputs!$B$31*(J1526-inputs!$B$30)))</f>
        <v>47184.304999999986</v>
      </c>
      <c r="L1526" s="19">
        <f>$H1526+(INT(COLUMN(L$1)/2) - 5) * ($A1526-$H1526)/9</f>
        <v>34711.111111111109</v>
      </c>
      <c r="M1526" s="24">
        <f>MAX(0,K1526*(1+inputs!$B$33)-MAX(0,inputs!$B$31*(L1526-inputs!$B$30)))</f>
        <v>46584.629574999977</v>
      </c>
      <c r="N1526" s="19">
        <f>$H1526+(INT(COLUMN(N$1)/2) - 5) * ($A1526-$H1526)/9</f>
        <v>49422.222222222219</v>
      </c>
      <c r="O1526" s="24">
        <f>MAX(0,M1526*(1+inputs!$B$33)-MAX(0,inputs!$B$31*(N1526-inputs!$B$30)))</f>
        <v>44651.95901862497</v>
      </c>
      <c r="P1526" s="19">
        <f>$H1526+(INT(COLUMN(P$1)/2) - 5) * ($A1526-$H1526)/9</f>
        <v>64133.333333333336</v>
      </c>
      <c r="Q1526" s="24">
        <f>MAX(0,O1526*(1+inputs!$B$33)-MAX(0,inputs!$B$31*(P1526-inputs!$B$30)))</f>
        <v>41366.298403904337</v>
      </c>
      <c r="R1526" s="19">
        <f>$H1526+(INT(COLUMN(R$1)/2) - 5) * ($A1526-$H1526)/9</f>
        <v>78844.444444444438</v>
      </c>
      <c r="S1526" s="24">
        <f>MAX(0,Q1526*(1+inputs!$B$33)-MAX(0,inputs!$B$31*(R1526-inputs!$B$30)))</f>
        <v>36707.352879962898</v>
      </c>
      <c r="T1526" s="19">
        <f>$H1526+(INT(COLUMN(T$1)/2) - 5) * ($A1526-$H1526)/9</f>
        <v>93555.555555555562</v>
      </c>
      <c r="U1526" s="24">
        <f>MAX(0,S1526*(1+inputs!$B$33)-MAX(0,inputs!$B$31*(T1526-inputs!$B$30)))</f>
        <v>30654.523173162335</v>
      </c>
      <c r="V1526" s="19">
        <f>$H1526+(INT(COLUMN(V$1)/2) - 5) * ($A1526-$H1526)/9</f>
        <v>108266.66666666667</v>
      </c>
      <c r="W1526" s="24">
        <f>MAX(0,U1526*(1+inputs!$B$33)-MAX(0,inputs!$B$31*(V1526-inputs!$B$30)))</f>
        <v>23186.901020759768</v>
      </c>
      <c r="X1526" s="19">
        <f>$H1526+(INT(COLUMN(X$1)/2) - 5) * ($A1526-$H1526)/9</f>
        <v>122977.77777777778</v>
      </c>
      <c r="Y1526" s="24">
        <f>MAX(0,W1526*(1+inputs!$B$33)-MAX(0,inputs!$B$31*(X1526-inputs!$B$30)))</f>
        <v>14283.264536071163</v>
      </c>
      <c r="Z1526" s="19">
        <f>IF(inputs!$B$27="YES",MAX(0,inputs!$B$31*(X1526-inputs!$B$30)),0)</f>
        <v>0</v>
      </c>
      <c r="AA1526" s="3">
        <f t="shared" si="97"/>
        <v>63214.25</v>
      </c>
      <c r="AB1526" s="1">
        <f t="shared" si="98"/>
        <v>0.47</v>
      </c>
      <c r="AC1526" s="8">
        <f t="shared" si="95"/>
        <v>89185.75</v>
      </c>
    </row>
    <row r="1527" spans="1:29" x14ac:dyDescent="0.2">
      <c r="A1527" s="11">
        <f t="shared" si="96"/>
        <v>152500</v>
      </c>
      <c r="B1527" s="15">
        <f>inputs!$C$3-MAX(0,MIN((calculations!A1527-inputs!$B$8)*0.5,inputs!$C$3))+IF(AND(inputs!$B$23="YES",A1527&lt;=inputs!$B$25),inputs!$B$24,0)</f>
        <v>0</v>
      </c>
      <c r="C1527" s="15">
        <f>MAX(0,MIN(A1527-B1527,inputs!$C$4)*inputs!$B$3)</f>
        <v>7540</v>
      </c>
      <c r="D1527" s="16">
        <f>MAX(0,(MIN(A1527,inputs!$C$5)-(inputs!$C$4+B1527))*inputs!$B$4)</f>
        <v>44920</v>
      </c>
      <c r="E1527" s="16">
        <f>MAX(0, (calculations!A1527-inputs!$C$5)*inputs!$B$5)</f>
        <v>1125</v>
      </c>
      <c r="F1527" s="19">
        <f>MAX(0,inputs!$B$13*(MIN(calculations!A1527,inputs!$C$14)-inputs!$C$13))+MAX(0,inputs!$B$14*(calculations!A1527-inputs!$C$14))</f>
        <v>7039.85</v>
      </c>
      <c r="G1527" s="22">
        <f>MAX(MIN((calculations!A1527-inputs!$B$21)/10000,100%),0) * inputs!$B$18</f>
        <v>2636.4</v>
      </c>
      <c r="H1527" s="24">
        <f>MIN(inputs!$B$32,A1527)</f>
        <v>20000</v>
      </c>
      <c r="I1527" s="24">
        <f>inputs!$B$29*(1+inputs!$B$33)-MAX(0,inputs!$B$31*(H1527-inputs!$B$30))</f>
        <v>46486.999999999993</v>
      </c>
      <c r="J1527" s="19">
        <f>$H1527+(INT(COLUMN(J$1)/2) - 5) * ($A1527-$H1527)/9</f>
        <v>20000</v>
      </c>
      <c r="K1527" s="24">
        <f>MAX(0,I1527*(1+inputs!$B$33)-MAX(0,inputs!$B$31*(J1527-inputs!$B$30)))</f>
        <v>47184.304999999986</v>
      </c>
      <c r="L1527" s="19">
        <f>$H1527+(INT(COLUMN(L$1)/2) - 5) * ($A1527-$H1527)/9</f>
        <v>34722.222222222219</v>
      </c>
      <c r="M1527" s="24">
        <f>MAX(0,K1527*(1+inputs!$B$33)-MAX(0,inputs!$B$31*(L1527-inputs!$B$30)))</f>
        <v>46583.629574999977</v>
      </c>
      <c r="N1527" s="19">
        <f>$H1527+(INT(COLUMN(N$1)/2) - 5) * ($A1527-$H1527)/9</f>
        <v>49444.444444444445</v>
      </c>
      <c r="O1527" s="24">
        <f>MAX(0,M1527*(1+inputs!$B$33)-MAX(0,inputs!$B$31*(N1527-inputs!$B$30)))</f>
        <v>44648.94401862497</v>
      </c>
      <c r="P1527" s="19">
        <f>$H1527+(INT(COLUMN(P$1)/2) - 5) * ($A1527-$H1527)/9</f>
        <v>64166.666666666664</v>
      </c>
      <c r="Q1527" s="24">
        <f>MAX(0,O1527*(1+inputs!$B$33)-MAX(0,inputs!$B$31*(P1527-inputs!$B$30)))</f>
        <v>41360.238178904336</v>
      </c>
      <c r="R1527" s="19">
        <f>$H1527+(INT(COLUMN(R$1)/2) - 5) * ($A1527-$H1527)/9</f>
        <v>78888.888888888891</v>
      </c>
      <c r="S1527" s="24">
        <f>MAX(0,Q1527*(1+inputs!$B$33)-MAX(0,inputs!$B$31*(R1527-inputs!$B$30)))</f>
        <v>36697.201751587898</v>
      </c>
      <c r="T1527" s="19">
        <f>$H1527+(INT(COLUMN(T$1)/2) - 5) * ($A1527-$H1527)/9</f>
        <v>93611.111111111109</v>
      </c>
      <c r="U1527" s="24">
        <f>MAX(0,S1527*(1+inputs!$B$33)-MAX(0,inputs!$B$31*(T1527-inputs!$B$30)))</f>
        <v>30639.219777861716</v>
      </c>
      <c r="V1527" s="19">
        <f>$H1527+(INT(COLUMN(V$1)/2) - 5) * ($A1527-$H1527)/9</f>
        <v>108333.33333333333</v>
      </c>
      <c r="W1527" s="24">
        <f>MAX(0,U1527*(1+inputs!$B$33)-MAX(0,inputs!$B$31*(V1527-inputs!$B$30)))</f>
        <v>23165.368074529641</v>
      </c>
      <c r="X1527" s="19">
        <f>$H1527+(INT(COLUMN(X$1)/2) - 5) * ($A1527-$H1527)/9</f>
        <v>123055.55555555556</v>
      </c>
      <c r="Y1527" s="24">
        <f>MAX(0,W1527*(1+inputs!$B$33)-MAX(0,inputs!$B$31*(X1527-inputs!$B$30)))</f>
        <v>14254.408595647581</v>
      </c>
      <c r="Z1527" s="19">
        <f>IF(inputs!$B$27="YES",MAX(0,inputs!$B$31*(X1527-inputs!$B$30)),0)</f>
        <v>0</v>
      </c>
      <c r="AA1527" s="3">
        <f t="shared" si="97"/>
        <v>63261.25</v>
      </c>
      <c r="AB1527" s="1">
        <f t="shared" si="98"/>
        <v>0.47</v>
      </c>
      <c r="AC1527" s="8">
        <f t="shared" si="95"/>
        <v>89238.75</v>
      </c>
    </row>
    <row r="1528" spans="1:29" x14ac:dyDescent="0.2">
      <c r="A1528" s="11">
        <f t="shared" si="96"/>
        <v>152600</v>
      </c>
      <c r="B1528" s="15">
        <f>inputs!$C$3-MAX(0,MIN((calculations!A1528-inputs!$B$8)*0.5,inputs!$C$3))+IF(AND(inputs!$B$23="YES",A1528&lt;=inputs!$B$25),inputs!$B$24,0)</f>
        <v>0</v>
      </c>
      <c r="C1528" s="15">
        <f>MAX(0,MIN(A1528-B1528,inputs!$C$4)*inputs!$B$3)</f>
        <v>7540</v>
      </c>
      <c r="D1528" s="16">
        <f>MAX(0,(MIN(A1528,inputs!$C$5)-(inputs!$C$4+B1528))*inputs!$B$4)</f>
        <v>44920</v>
      </c>
      <c r="E1528" s="16">
        <f>MAX(0, (calculations!A1528-inputs!$C$5)*inputs!$B$5)</f>
        <v>1170</v>
      </c>
      <c r="F1528" s="19">
        <f>MAX(0,inputs!$B$13*(MIN(calculations!A1528,inputs!$C$14)-inputs!$C$13))+MAX(0,inputs!$B$14*(calculations!A1528-inputs!$C$14))</f>
        <v>7041.85</v>
      </c>
      <c r="G1528" s="22">
        <f>MAX(MIN((calculations!A1528-inputs!$B$21)/10000,100%),0) * inputs!$B$18</f>
        <v>2636.4</v>
      </c>
      <c r="H1528" s="24">
        <f>MIN(inputs!$B$32,A1528)</f>
        <v>20000</v>
      </c>
      <c r="I1528" s="24">
        <f>inputs!$B$29*(1+inputs!$B$33)-MAX(0,inputs!$B$31*(H1528-inputs!$B$30))</f>
        <v>46486.999999999993</v>
      </c>
      <c r="J1528" s="19">
        <f>$H1528+(INT(COLUMN(J$1)/2) - 5) * ($A1528-$H1528)/9</f>
        <v>20000</v>
      </c>
      <c r="K1528" s="24">
        <f>MAX(0,I1528*(1+inputs!$B$33)-MAX(0,inputs!$B$31*(J1528-inputs!$B$30)))</f>
        <v>47184.304999999986</v>
      </c>
      <c r="L1528" s="19">
        <f>$H1528+(INT(COLUMN(L$1)/2) - 5) * ($A1528-$H1528)/9</f>
        <v>34733.333333333336</v>
      </c>
      <c r="M1528" s="24">
        <f>MAX(0,K1528*(1+inputs!$B$33)-MAX(0,inputs!$B$31*(L1528-inputs!$B$30)))</f>
        <v>46582.629574999977</v>
      </c>
      <c r="N1528" s="19">
        <f>$H1528+(INT(COLUMN(N$1)/2) - 5) * ($A1528-$H1528)/9</f>
        <v>49466.666666666672</v>
      </c>
      <c r="O1528" s="24">
        <f>MAX(0,M1528*(1+inputs!$B$33)-MAX(0,inputs!$B$31*(N1528-inputs!$B$30)))</f>
        <v>44645.929018624971</v>
      </c>
      <c r="P1528" s="19">
        <f>$H1528+(INT(COLUMN(P$1)/2) - 5) * ($A1528-$H1528)/9</f>
        <v>64200</v>
      </c>
      <c r="Q1528" s="24">
        <f>MAX(0,O1528*(1+inputs!$B$33)-MAX(0,inputs!$B$31*(P1528-inputs!$B$30)))</f>
        <v>41354.177953904342</v>
      </c>
      <c r="R1528" s="19">
        <f>$H1528+(INT(COLUMN(R$1)/2) - 5) * ($A1528-$H1528)/9</f>
        <v>78933.333333333343</v>
      </c>
      <c r="S1528" s="24">
        <f>MAX(0,Q1528*(1+inputs!$B$33)-MAX(0,inputs!$B$31*(R1528-inputs!$B$30)))</f>
        <v>36687.050623212897</v>
      </c>
      <c r="T1528" s="19">
        <f>$H1528+(INT(COLUMN(T$1)/2) - 5) * ($A1528-$H1528)/9</f>
        <v>93666.666666666672</v>
      </c>
      <c r="U1528" s="24">
        <f>MAX(0,S1528*(1+inputs!$B$33)-MAX(0,inputs!$B$31*(T1528-inputs!$B$30)))</f>
        <v>30623.916382561081</v>
      </c>
      <c r="V1528" s="19">
        <f>$H1528+(INT(COLUMN(V$1)/2) - 5) * ($A1528-$H1528)/9</f>
        <v>108400</v>
      </c>
      <c r="W1528" s="24">
        <f>MAX(0,U1528*(1+inputs!$B$33)-MAX(0,inputs!$B$31*(V1528-inputs!$B$30)))</f>
        <v>23143.835128299495</v>
      </c>
      <c r="X1528" s="19">
        <f>$H1528+(INT(COLUMN(X$1)/2) - 5) * ($A1528-$H1528)/9</f>
        <v>123133.33333333333</v>
      </c>
      <c r="Y1528" s="24">
        <f>MAX(0,W1528*(1+inputs!$B$33)-MAX(0,inputs!$B$31*(X1528-inputs!$B$30)))</f>
        <v>14225.552655223986</v>
      </c>
      <c r="Z1528" s="19">
        <f>IF(inputs!$B$27="YES",MAX(0,inputs!$B$31*(X1528-inputs!$B$30)),0)</f>
        <v>0</v>
      </c>
      <c r="AA1528" s="3">
        <f t="shared" si="97"/>
        <v>63308.25</v>
      </c>
      <c r="AB1528" s="1">
        <f t="shared" si="98"/>
        <v>0.47</v>
      </c>
      <c r="AC1528" s="8">
        <f t="shared" si="95"/>
        <v>89291.75</v>
      </c>
    </row>
    <row r="1529" spans="1:29" x14ac:dyDescent="0.2">
      <c r="A1529" s="11">
        <f t="shared" si="96"/>
        <v>152700</v>
      </c>
      <c r="B1529" s="15">
        <f>inputs!$C$3-MAX(0,MIN((calculations!A1529-inputs!$B$8)*0.5,inputs!$C$3))+IF(AND(inputs!$B$23="YES",A1529&lt;=inputs!$B$25),inputs!$B$24,0)</f>
        <v>0</v>
      </c>
      <c r="C1529" s="15">
        <f>MAX(0,MIN(A1529-B1529,inputs!$C$4)*inputs!$B$3)</f>
        <v>7540</v>
      </c>
      <c r="D1529" s="16">
        <f>MAX(0,(MIN(A1529,inputs!$C$5)-(inputs!$C$4+B1529))*inputs!$B$4)</f>
        <v>44920</v>
      </c>
      <c r="E1529" s="16">
        <f>MAX(0, (calculations!A1529-inputs!$C$5)*inputs!$B$5)</f>
        <v>1215</v>
      </c>
      <c r="F1529" s="19">
        <f>MAX(0,inputs!$B$13*(MIN(calculations!A1529,inputs!$C$14)-inputs!$C$13))+MAX(0,inputs!$B$14*(calculations!A1529-inputs!$C$14))</f>
        <v>7043.85</v>
      </c>
      <c r="G1529" s="22">
        <f>MAX(MIN((calculations!A1529-inputs!$B$21)/10000,100%),0) * inputs!$B$18</f>
        <v>2636.4</v>
      </c>
      <c r="H1529" s="24">
        <f>MIN(inputs!$B$32,A1529)</f>
        <v>20000</v>
      </c>
      <c r="I1529" s="24">
        <f>inputs!$B$29*(1+inputs!$B$33)-MAX(0,inputs!$B$31*(H1529-inputs!$B$30))</f>
        <v>46486.999999999993</v>
      </c>
      <c r="J1529" s="19">
        <f>$H1529+(INT(COLUMN(J$1)/2) - 5) * ($A1529-$H1529)/9</f>
        <v>20000</v>
      </c>
      <c r="K1529" s="24">
        <f>MAX(0,I1529*(1+inputs!$B$33)-MAX(0,inputs!$B$31*(J1529-inputs!$B$30)))</f>
        <v>47184.304999999986</v>
      </c>
      <c r="L1529" s="19">
        <f>$H1529+(INT(COLUMN(L$1)/2) - 5) * ($A1529-$H1529)/9</f>
        <v>34744.444444444445</v>
      </c>
      <c r="M1529" s="24">
        <f>MAX(0,K1529*(1+inputs!$B$33)-MAX(0,inputs!$B$31*(L1529-inputs!$B$30)))</f>
        <v>46581.629574999977</v>
      </c>
      <c r="N1529" s="19">
        <f>$H1529+(INT(COLUMN(N$1)/2) - 5) * ($A1529-$H1529)/9</f>
        <v>49488.888888888891</v>
      </c>
      <c r="O1529" s="24">
        <f>MAX(0,M1529*(1+inputs!$B$33)-MAX(0,inputs!$B$31*(N1529-inputs!$B$30)))</f>
        <v>44642.914018624972</v>
      </c>
      <c r="P1529" s="19">
        <f>$H1529+(INT(COLUMN(P$1)/2) - 5) * ($A1529-$H1529)/9</f>
        <v>64233.333333333336</v>
      </c>
      <c r="Q1529" s="24">
        <f>MAX(0,O1529*(1+inputs!$B$33)-MAX(0,inputs!$B$31*(P1529-inputs!$B$30)))</f>
        <v>41348.117728904341</v>
      </c>
      <c r="R1529" s="19">
        <f>$H1529+(INT(COLUMN(R$1)/2) - 5) * ($A1529-$H1529)/9</f>
        <v>78977.777777777781</v>
      </c>
      <c r="S1529" s="24">
        <f>MAX(0,Q1529*(1+inputs!$B$33)-MAX(0,inputs!$B$31*(R1529-inputs!$B$30)))</f>
        <v>36676.899494837897</v>
      </c>
      <c r="T1529" s="19">
        <f>$H1529+(INT(COLUMN(T$1)/2) - 5) * ($A1529-$H1529)/9</f>
        <v>93722.222222222219</v>
      </c>
      <c r="U1529" s="24">
        <f>MAX(0,S1529*(1+inputs!$B$33)-MAX(0,inputs!$B$31*(T1529-inputs!$B$30)))</f>
        <v>30608.612987260462</v>
      </c>
      <c r="V1529" s="19">
        <f>$H1529+(INT(COLUMN(V$1)/2) - 5) * ($A1529-$H1529)/9</f>
        <v>108466.66666666667</v>
      </c>
      <c r="W1529" s="24">
        <f>MAX(0,U1529*(1+inputs!$B$33)-MAX(0,inputs!$B$31*(V1529-inputs!$B$30)))</f>
        <v>23122.302182069368</v>
      </c>
      <c r="X1529" s="19">
        <f>$H1529+(INT(COLUMN(X$1)/2) - 5) * ($A1529-$H1529)/9</f>
        <v>123211.11111111111</v>
      </c>
      <c r="Y1529" s="24">
        <f>MAX(0,W1529*(1+inputs!$B$33)-MAX(0,inputs!$B$31*(X1529-inputs!$B$30)))</f>
        <v>14196.696714800408</v>
      </c>
      <c r="Z1529" s="19">
        <f>IF(inputs!$B$27="YES",MAX(0,inputs!$B$31*(X1529-inputs!$B$30)),0)</f>
        <v>0</v>
      </c>
      <c r="AA1529" s="3">
        <f t="shared" si="97"/>
        <v>63355.25</v>
      </c>
      <c r="AB1529" s="1">
        <f t="shared" si="98"/>
        <v>0.47</v>
      </c>
      <c r="AC1529" s="8">
        <f t="shared" si="95"/>
        <v>89344.75</v>
      </c>
    </row>
    <row r="1530" spans="1:29" x14ac:dyDescent="0.2">
      <c r="A1530" s="11">
        <f t="shared" si="96"/>
        <v>152800</v>
      </c>
      <c r="B1530" s="15">
        <f>inputs!$C$3-MAX(0,MIN((calculations!A1530-inputs!$B$8)*0.5,inputs!$C$3))+IF(AND(inputs!$B$23="YES",A1530&lt;=inputs!$B$25),inputs!$B$24,0)</f>
        <v>0</v>
      </c>
      <c r="C1530" s="15">
        <f>MAX(0,MIN(A1530-B1530,inputs!$C$4)*inputs!$B$3)</f>
        <v>7540</v>
      </c>
      <c r="D1530" s="16">
        <f>MAX(0,(MIN(A1530,inputs!$C$5)-(inputs!$C$4+B1530))*inputs!$B$4)</f>
        <v>44920</v>
      </c>
      <c r="E1530" s="16">
        <f>MAX(0, (calculations!A1530-inputs!$C$5)*inputs!$B$5)</f>
        <v>1260</v>
      </c>
      <c r="F1530" s="19">
        <f>MAX(0,inputs!$B$13*(MIN(calculations!A1530,inputs!$C$14)-inputs!$C$13))+MAX(0,inputs!$B$14*(calculations!A1530-inputs!$C$14))</f>
        <v>7045.85</v>
      </c>
      <c r="G1530" s="22">
        <f>MAX(MIN((calculations!A1530-inputs!$B$21)/10000,100%),0) * inputs!$B$18</f>
        <v>2636.4</v>
      </c>
      <c r="H1530" s="24">
        <f>MIN(inputs!$B$32,A1530)</f>
        <v>20000</v>
      </c>
      <c r="I1530" s="24">
        <f>inputs!$B$29*(1+inputs!$B$33)-MAX(0,inputs!$B$31*(H1530-inputs!$B$30))</f>
        <v>46486.999999999993</v>
      </c>
      <c r="J1530" s="19">
        <f>$H1530+(INT(COLUMN(J$1)/2) - 5) * ($A1530-$H1530)/9</f>
        <v>20000</v>
      </c>
      <c r="K1530" s="24">
        <f>MAX(0,I1530*(1+inputs!$B$33)-MAX(0,inputs!$B$31*(J1530-inputs!$B$30)))</f>
        <v>47184.304999999986</v>
      </c>
      <c r="L1530" s="19">
        <f>$H1530+(INT(COLUMN(L$1)/2) - 5) * ($A1530-$H1530)/9</f>
        <v>34755.555555555555</v>
      </c>
      <c r="M1530" s="24">
        <f>MAX(0,K1530*(1+inputs!$B$33)-MAX(0,inputs!$B$31*(L1530-inputs!$B$30)))</f>
        <v>46580.629574999977</v>
      </c>
      <c r="N1530" s="19">
        <f>$H1530+(INT(COLUMN(N$1)/2) - 5) * ($A1530-$H1530)/9</f>
        <v>49511.111111111109</v>
      </c>
      <c r="O1530" s="24">
        <f>MAX(0,M1530*(1+inputs!$B$33)-MAX(0,inputs!$B$31*(N1530-inputs!$B$30)))</f>
        <v>44639.899018624972</v>
      </c>
      <c r="P1530" s="19">
        <f>$H1530+(INT(COLUMN(P$1)/2) - 5) * ($A1530-$H1530)/9</f>
        <v>64266.666666666664</v>
      </c>
      <c r="Q1530" s="24">
        <f>MAX(0,O1530*(1+inputs!$B$33)-MAX(0,inputs!$B$31*(P1530-inputs!$B$30)))</f>
        <v>41342.05750390434</v>
      </c>
      <c r="R1530" s="19">
        <f>$H1530+(INT(COLUMN(R$1)/2) - 5) * ($A1530-$H1530)/9</f>
        <v>79022.222222222219</v>
      </c>
      <c r="S1530" s="24">
        <f>MAX(0,Q1530*(1+inputs!$B$33)-MAX(0,inputs!$B$31*(R1530-inputs!$B$30)))</f>
        <v>36666.748366462896</v>
      </c>
      <c r="T1530" s="19">
        <f>$H1530+(INT(COLUMN(T$1)/2) - 5) * ($A1530-$H1530)/9</f>
        <v>93777.777777777781</v>
      </c>
      <c r="U1530" s="24">
        <f>MAX(0,S1530*(1+inputs!$B$33)-MAX(0,inputs!$B$31*(T1530-inputs!$B$30)))</f>
        <v>30593.309591959838</v>
      </c>
      <c r="V1530" s="19">
        <f>$H1530+(INT(COLUMN(V$1)/2) - 5) * ($A1530-$H1530)/9</f>
        <v>108533.33333333333</v>
      </c>
      <c r="W1530" s="24">
        <f>MAX(0,U1530*(1+inputs!$B$33)-MAX(0,inputs!$B$31*(V1530-inputs!$B$30)))</f>
        <v>23100.769235839234</v>
      </c>
      <c r="X1530" s="19">
        <f>$H1530+(INT(COLUMN(X$1)/2) - 5) * ($A1530-$H1530)/9</f>
        <v>123288.88888888889</v>
      </c>
      <c r="Y1530" s="24">
        <f>MAX(0,W1530*(1+inputs!$B$33)-MAX(0,inputs!$B$31*(X1530-inputs!$B$30)))</f>
        <v>14167.84077437682</v>
      </c>
      <c r="Z1530" s="19">
        <f>IF(inputs!$B$27="YES",MAX(0,inputs!$B$31*(X1530-inputs!$B$30)),0)</f>
        <v>0</v>
      </c>
      <c r="AA1530" s="3">
        <f t="shared" si="97"/>
        <v>63402.25</v>
      </c>
      <c r="AB1530" s="1">
        <f t="shared" si="98"/>
        <v>0.47</v>
      </c>
      <c r="AC1530" s="8">
        <f t="shared" si="95"/>
        <v>89397.75</v>
      </c>
    </row>
    <row r="1531" spans="1:29" x14ac:dyDescent="0.2">
      <c r="A1531" s="11">
        <f t="shared" si="96"/>
        <v>152900</v>
      </c>
      <c r="B1531" s="15">
        <f>inputs!$C$3-MAX(0,MIN((calculations!A1531-inputs!$B$8)*0.5,inputs!$C$3))+IF(AND(inputs!$B$23="YES",A1531&lt;=inputs!$B$25),inputs!$B$24,0)</f>
        <v>0</v>
      </c>
      <c r="C1531" s="15">
        <f>MAX(0,MIN(A1531-B1531,inputs!$C$4)*inputs!$B$3)</f>
        <v>7540</v>
      </c>
      <c r="D1531" s="16">
        <f>MAX(0,(MIN(A1531,inputs!$C$5)-(inputs!$C$4+B1531))*inputs!$B$4)</f>
        <v>44920</v>
      </c>
      <c r="E1531" s="16">
        <f>MAX(0, (calculations!A1531-inputs!$C$5)*inputs!$B$5)</f>
        <v>1305</v>
      </c>
      <c r="F1531" s="19">
        <f>MAX(0,inputs!$B$13*(MIN(calculations!A1531,inputs!$C$14)-inputs!$C$13))+MAX(0,inputs!$B$14*(calculations!A1531-inputs!$C$14))</f>
        <v>7047.85</v>
      </c>
      <c r="G1531" s="22">
        <f>MAX(MIN((calculations!A1531-inputs!$B$21)/10000,100%),0) * inputs!$B$18</f>
        <v>2636.4</v>
      </c>
      <c r="H1531" s="24">
        <f>MIN(inputs!$B$32,A1531)</f>
        <v>20000</v>
      </c>
      <c r="I1531" s="24">
        <f>inputs!$B$29*(1+inputs!$B$33)-MAX(0,inputs!$B$31*(H1531-inputs!$B$30))</f>
        <v>46486.999999999993</v>
      </c>
      <c r="J1531" s="19">
        <f>$H1531+(INT(COLUMN(J$1)/2) - 5) * ($A1531-$H1531)/9</f>
        <v>20000</v>
      </c>
      <c r="K1531" s="24">
        <f>MAX(0,I1531*(1+inputs!$B$33)-MAX(0,inputs!$B$31*(J1531-inputs!$B$30)))</f>
        <v>47184.304999999986</v>
      </c>
      <c r="L1531" s="19">
        <f>$H1531+(INT(COLUMN(L$1)/2) - 5) * ($A1531-$H1531)/9</f>
        <v>34766.666666666664</v>
      </c>
      <c r="M1531" s="24">
        <f>MAX(0,K1531*(1+inputs!$B$33)-MAX(0,inputs!$B$31*(L1531-inputs!$B$30)))</f>
        <v>46579.629574999977</v>
      </c>
      <c r="N1531" s="19">
        <f>$H1531+(INT(COLUMN(N$1)/2) - 5) * ($A1531-$H1531)/9</f>
        <v>49533.333333333328</v>
      </c>
      <c r="O1531" s="24">
        <f>MAX(0,M1531*(1+inputs!$B$33)-MAX(0,inputs!$B$31*(N1531-inputs!$B$30)))</f>
        <v>44636.884018624973</v>
      </c>
      <c r="P1531" s="19">
        <f>$H1531+(INT(COLUMN(P$1)/2) - 5) * ($A1531-$H1531)/9</f>
        <v>64300</v>
      </c>
      <c r="Q1531" s="24">
        <f>MAX(0,O1531*(1+inputs!$B$33)-MAX(0,inputs!$B$31*(P1531-inputs!$B$30)))</f>
        <v>41335.997278904339</v>
      </c>
      <c r="R1531" s="19">
        <f>$H1531+(INT(COLUMN(R$1)/2) - 5) * ($A1531-$H1531)/9</f>
        <v>79066.666666666657</v>
      </c>
      <c r="S1531" s="24">
        <f>MAX(0,Q1531*(1+inputs!$B$33)-MAX(0,inputs!$B$31*(R1531-inputs!$B$30)))</f>
        <v>36656.597238087896</v>
      </c>
      <c r="T1531" s="19">
        <f>$H1531+(INT(COLUMN(T$1)/2) - 5) * ($A1531-$H1531)/9</f>
        <v>93833.333333333328</v>
      </c>
      <c r="U1531" s="24">
        <f>MAX(0,S1531*(1+inputs!$B$33)-MAX(0,inputs!$B$31*(T1531-inputs!$B$30)))</f>
        <v>30578.006196659215</v>
      </c>
      <c r="V1531" s="19">
        <f>$H1531+(INT(COLUMN(V$1)/2) - 5) * ($A1531-$H1531)/9</f>
        <v>108600</v>
      </c>
      <c r="W1531" s="24">
        <f>MAX(0,U1531*(1+inputs!$B$33)-MAX(0,inputs!$B$31*(V1531-inputs!$B$30)))</f>
        <v>23079.2362896091</v>
      </c>
      <c r="X1531" s="19">
        <f>$H1531+(INT(COLUMN(X$1)/2) - 5) * ($A1531-$H1531)/9</f>
        <v>123366.66666666667</v>
      </c>
      <c r="Y1531" s="24">
        <f>MAX(0,W1531*(1+inputs!$B$33)-MAX(0,inputs!$B$31*(X1531-inputs!$B$30)))</f>
        <v>14138.984833953235</v>
      </c>
      <c r="Z1531" s="19">
        <f>IF(inputs!$B$27="YES",MAX(0,inputs!$B$31*(X1531-inputs!$B$30)),0)</f>
        <v>0</v>
      </c>
      <c r="AA1531" s="3">
        <f t="shared" si="97"/>
        <v>63449.25</v>
      </c>
      <c r="AB1531" s="1">
        <f t="shared" si="98"/>
        <v>0.47</v>
      </c>
      <c r="AC1531" s="8">
        <f t="shared" si="95"/>
        <v>89450.75</v>
      </c>
    </row>
    <row r="1532" spans="1:29" x14ac:dyDescent="0.2">
      <c r="A1532" s="11">
        <f t="shared" si="96"/>
        <v>153000</v>
      </c>
      <c r="B1532" s="15">
        <f>inputs!$C$3-MAX(0,MIN((calculations!A1532-inputs!$B$8)*0.5,inputs!$C$3))+IF(AND(inputs!$B$23="YES",A1532&lt;=inputs!$B$25),inputs!$B$24,0)</f>
        <v>0</v>
      </c>
      <c r="C1532" s="15">
        <f>MAX(0,MIN(A1532-B1532,inputs!$C$4)*inputs!$B$3)</f>
        <v>7540</v>
      </c>
      <c r="D1532" s="16">
        <f>MAX(0,(MIN(A1532,inputs!$C$5)-(inputs!$C$4+B1532))*inputs!$B$4)</f>
        <v>44920</v>
      </c>
      <c r="E1532" s="16">
        <f>MAX(0, (calculations!A1532-inputs!$C$5)*inputs!$B$5)</f>
        <v>1350</v>
      </c>
      <c r="F1532" s="19">
        <f>MAX(0,inputs!$B$13*(MIN(calculations!A1532,inputs!$C$14)-inputs!$C$13))+MAX(0,inputs!$B$14*(calculations!A1532-inputs!$C$14))</f>
        <v>7049.85</v>
      </c>
      <c r="G1532" s="22">
        <f>MAX(MIN((calculations!A1532-inputs!$B$21)/10000,100%),0) * inputs!$B$18</f>
        <v>2636.4</v>
      </c>
      <c r="H1532" s="24">
        <f>MIN(inputs!$B$32,A1532)</f>
        <v>20000</v>
      </c>
      <c r="I1532" s="24">
        <f>inputs!$B$29*(1+inputs!$B$33)-MAX(0,inputs!$B$31*(H1532-inputs!$B$30))</f>
        <v>46486.999999999993</v>
      </c>
      <c r="J1532" s="19">
        <f>$H1532+(INT(COLUMN(J$1)/2) - 5) * ($A1532-$H1532)/9</f>
        <v>20000</v>
      </c>
      <c r="K1532" s="24">
        <f>MAX(0,I1532*(1+inputs!$B$33)-MAX(0,inputs!$B$31*(J1532-inputs!$B$30)))</f>
        <v>47184.304999999986</v>
      </c>
      <c r="L1532" s="19">
        <f>$H1532+(INT(COLUMN(L$1)/2) - 5) * ($A1532-$H1532)/9</f>
        <v>34777.777777777781</v>
      </c>
      <c r="M1532" s="24">
        <f>MAX(0,K1532*(1+inputs!$B$33)-MAX(0,inputs!$B$31*(L1532-inputs!$B$30)))</f>
        <v>46578.629574999977</v>
      </c>
      <c r="N1532" s="19">
        <f>$H1532+(INT(COLUMN(N$1)/2) - 5) * ($A1532-$H1532)/9</f>
        <v>49555.555555555555</v>
      </c>
      <c r="O1532" s="24">
        <f>MAX(0,M1532*(1+inputs!$B$33)-MAX(0,inputs!$B$31*(N1532-inputs!$B$30)))</f>
        <v>44633.869018624973</v>
      </c>
      <c r="P1532" s="19">
        <f>$H1532+(INT(COLUMN(P$1)/2) - 5) * ($A1532-$H1532)/9</f>
        <v>64333.333333333336</v>
      </c>
      <c r="Q1532" s="24">
        <f>MAX(0,O1532*(1+inputs!$B$33)-MAX(0,inputs!$B$31*(P1532-inputs!$B$30)))</f>
        <v>41329.937053904345</v>
      </c>
      <c r="R1532" s="19">
        <f>$H1532+(INT(COLUMN(R$1)/2) - 5) * ($A1532-$H1532)/9</f>
        <v>79111.111111111109</v>
      </c>
      <c r="S1532" s="24">
        <f>MAX(0,Q1532*(1+inputs!$B$33)-MAX(0,inputs!$B$31*(R1532-inputs!$B$30)))</f>
        <v>36646.446109712902</v>
      </c>
      <c r="T1532" s="19">
        <f>$H1532+(INT(COLUMN(T$1)/2) - 5) * ($A1532-$H1532)/9</f>
        <v>93888.888888888891</v>
      </c>
      <c r="U1532" s="24">
        <f>MAX(0,S1532*(1+inputs!$B$33)-MAX(0,inputs!$B$31*(T1532-inputs!$B$30)))</f>
        <v>30562.702801358591</v>
      </c>
      <c r="V1532" s="19">
        <f>$H1532+(INT(COLUMN(V$1)/2) - 5) * ($A1532-$H1532)/9</f>
        <v>108666.66666666667</v>
      </c>
      <c r="W1532" s="24">
        <f>MAX(0,U1532*(1+inputs!$B$33)-MAX(0,inputs!$B$31*(V1532-inputs!$B$30)))</f>
        <v>23057.703343378969</v>
      </c>
      <c r="X1532" s="19">
        <f>$H1532+(INT(COLUMN(X$1)/2) - 5) * ($A1532-$H1532)/9</f>
        <v>123444.44444444444</v>
      </c>
      <c r="Y1532" s="24">
        <f>MAX(0,W1532*(1+inputs!$B$33)-MAX(0,inputs!$B$31*(X1532-inputs!$B$30)))</f>
        <v>14110.128893529654</v>
      </c>
      <c r="Z1532" s="19">
        <f>IF(inputs!$B$27="YES",MAX(0,inputs!$B$31*(X1532-inputs!$B$30)),0)</f>
        <v>0</v>
      </c>
      <c r="AA1532" s="3">
        <f t="shared" si="97"/>
        <v>63496.25</v>
      </c>
      <c r="AB1532" s="1">
        <f t="shared" si="98"/>
        <v>0.47</v>
      </c>
      <c r="AC1532" s="8">
        <f t="shared" si="95"/>
        <v>89503.75</v>
      </c>
    </row>
    <row r="1533" spans="1:29" x14ac:dyDescent="0.2">
      <c r="A1533" s="11">
        <f t="shared" si="96"/>
        <v>153100</v>
      </c>
      <c r="B1533" s="15">
        <f>inputs!$C$3-MAX(0,MIN((calculations!A1533-inputs!$B$8)*0.5,inputs!$C$3))+IF(AND(inputs!$B$23="YES",A1533&lt;=inputs!$B$25),inputs!$B$24,0)</f>
        <v>0</v>
      </c>
      <c r="C1533" s="15">
        <f>MAX(0,MIN(A1533-B1533,inputs!$C$4)*inputs!$B$3)</f>
        <v>7540</v>
      </c>
      <c r="D1533" s="16">
        <f>MAX(0,(MIN(A1533,inputs!$C$5)-(inputs!$C$4+B1533))*inputs!$B$4)</f>
        <v>44920</v>
      </c>
      <c r="E1533" s="16">
        <f>MAX(0, (calculations!A1533-inputs!$C$5)*inputs!$B$5)</f>
        <v>1395</v>
      </c>
      <c r="F1533" s="19">
        <f>MAX(0,inputs!$B$13*(MIN(calculations!A1533,inputs!$C$14)-inputs!$C$13))+MAX(0,inputs!$B$14*(calculations!A1533-inputs!$C$14))</f>
        <v>7051.85</v>
      </c>
      <c r="G1533" s="22">
        <f>MAX(MIN((calculations!A1533-inputs!$B$21)/10000,100%),0) * inputs!$B$18</f>
        <v>2636.4</v>
      </c>
      <c r="H1533" s="24">
        <f>MIN(inputs!$B$32,A1533)</f>
        <v>20000</v>
      </c>
      <c r="I1533" s="24">
        <f>inputs!$B$29*(1+inputs!$B$33)-MAX(0,inputs!$B$31*(H1533-inputs!$B$30))</f>
        <v>46486.999999999993</v>
      </c>
      <c r="J1533" s="19">
        <f>$H1533+(INT(COLUMN(J$1)/2) - 5) * ($A1533-$H1533)/9</f>
        <v>20000</v>
      </c>
      <c r="K1533" s="24">
        <f>MAX(0,I1533*(1+inputs!$B$33)-MAX(0,inputs!$B$31*(J1533-inputs!$B$30)))</f>
        <v>47184.304999999986</v>
      </c>
      <c r="L1533" s="19">
        <f>$H1533+(INT(COLUMN(L$1)/2) - 5) * ($A1533-$H1533)/9</f>
        <v>34788.888888888891</v>
      </c>
      <c r="M1533" s="24">
        <f>MAX(0,K1533*(1+inputs!$B$33)-MAX(0,inputs!$B$31*(L1533-inputs!$B$30)))</f>
        <v>46577.629574999977</v>
      </c>
      <c r="N1533" s="19">
        <f>$H1533+(INT(COLUMN(N$1)/2) - 5) * ($A1533-$H1533)/9</f>
        <v>49577.777777777781</v>
      </c>
      <c r="O1533" s="24">
        <f>MAX(0,M1533*(1+inputs!$B$33)-MAX(0,inputs!$B$31*(N1533-inputs!$B$30)))</f>
        <v>44630.854018624967</v>
      </c>
      <c r="P1533" s="19">
        <f>$H1533+(INT(COLUMN(P$1)/2) - 5) * ($A1533-$H1533)/9</f>
        <v>64366.666666666664</v>
      </c>
      <c r="Q1533" s="24">
        <f>MAX(0,O1533*(1+inputs!$B$33)-MAX(0,inputs!$B$31*(P1533-inputs!$B$30)))</f>
        <v>41323.876828904336</v>
      </c>
      <c r="R1533" s="19">
        <f>$H1533+(INT(COLUMN(R$1)/2) - 5) * ($A1533-$H1533)/9</f>
        <v>79155.555555555562</v>
      </c>
      <c r="S1533" s="24">
        <f>MAX(0,Q1533*(1+inputs!$B$33)-MAX(0,inputs!$B$31*(R1533-inputs!$B$30)))</f>
        <v>36636.294981337895</v>
      </c>
      <c r="T1533" s="19">
        <f>$H1533+(INT(COLUMN(T$1)/2) - 5) * ($A1533-$H1533)/9</f>
        <v>93944.444444444438</v>
      </c>
      <c r="U1533" s="24">
        <f>MAX(0,S1533*(1+inputs!$B$33)-MAX(0,inputs!$B$31*(T1533-inputs!$B$30)))</f>
        <v>30547.399406057961</v>
      </c>
      <c r="V1533" s="19">
        <f>$H1533+(INT(COLUMN(V$1)/2) - 5) * ($A1533-$H1533)/9</f>
        <v>108733.33333333333</v>
      </c>
      <c r="W1533" s="24">
        <f>MAX(0,U1533*(1+inputs!$B$33)-MAX(0,inputs!$B$31*(V1533-inputs!$B$30)))</f>
        <v>23036.170397148828</v>
      </c>
      <c r="X1533" s="19">
        <f>$H1533+(INT(COLUMN(X$1)/2) - 5) * ($A1533-$H1533)/9</f>
        <v>123522.22222222222</v>
      </c>
      <c r="Y1533" s="24">
        <f>MAX(0,W1533*(1+inputs!$B$33)-MAX(0,inputs!$B$31*(X1533-inputs!$B$30)))</f>
        <v>14081.272953106058</v>
      </c>
      <c r="Z1533" s="19">
        <f>IF(inputs!$B$27="YES",MAX(0,inputs!$B$31*(X1533-inputs!$B$30)),0)</f>
        <v>0</v>
      </c>
      <c r="AA1533" s="3">
        <f t="shared" si="97"/>
        <v>63543.25</v>
      </c>
      <c r="AB1533" s="1">
        <f t="shared" si="98"/>
        <v>0.47</v>
      </c>
      <c r="AC1533" s="8">
        <f t="shared" si="95"/>
        <v>89556.75</v>
      </c>
    </row>
    <row r="1534" spans="1:29" x14ac:dyDescent="0.2">
      <c r="A1534" s="11">
        <f t="shared" si="96"/>
        <v>153200</v>
      </c>
      <c r="B1534" s="15">
        <f>inputs!$C$3-MAX(0,MIN((calculations!A1534-inputs!$B$8)*0.5,inputs!$C$3))+IF(AND(inputs!$B$23="YES",A1534&lt;=inputs!$B$25),inputs!$B$24,0)</f>
        <v>0</v>
      </c>
      <c r="C1534" s="15">
        <f>MAX(0,MIN(A1534-B1534,inputs!$C$4)*inputs!$B$3)</f>
        <v>7540</v>
      </c>
      <c r="D1534" s="16">
        <f>MAX(0,(MIN(A1534,inputs!$C$5)-(inputs!$C$4+B1534))*inputs!$B$4)</f>
        <v>44920</v>
      </c>
      <c r="E1534" s="16">
        <f>MAX(0, (calculations!A1534-inputs!$C$5)*inputs!$B$5)</f>
        <v>1440</v>
      </c>
      <c r="F1534" s="19">
        <f>MAX(0,inputs!$B$13*(MIN(calculations!A1534,inputs!$C$14)-inputs!$C$13))+MAX(0,inputs!$B$14*(calculations!A1534-inputs!$C$14))</f>
        <v>7053.85</v>
      </c>
      <c r="G1534" s="22">
        <f>MAX(MIN((calculations!A1534-inputs!$B$21)/10000,100%),0) * inputs!$B$18</f>
        <v>2636.4</v>
      </c>
      <c r="H1534" s="24">
        <f>MIN(inputs!$B$32,A1534)</f>
        <v>20000</v>
      </c>
      <c r="I1534" s="24">
        <f>inputs!$B$29*(1+inputs!$B$33)-MAX(0,inputs!$B$31*(H1534-inputs!$B$30))</f>
        <v>46486.999999999993</v>
      </c>
      <c r="J1534" s="19">
        <f>$H1534+(INT(COLUMN(J$1)/2) - 5) * ($A1534-$H1534)/9</f>
        <v>20000</v>
      </c>
      <c r="K1534" s="24">
        <f>MAX(0,I1534*(1+inputs!$B$33)-MAX(0,inputs!$B$31*(J1534-inputs!$B$30)))</f>
        <v>47184.304999999986</v>
      </c>
      <c r="L1534" s="19">
        <f>$H1534+(INT(COLUMN(L$1)/2) - 5) * ($A1534-$H1534)/9</f>
        <v>34800</v>
      </c>
      <c r="M1534" s="24">
        <f>MAX(0,K1534*(1+inputs!$B$33)-MAX(0,inputs!$B$31*(L1534-inputs!$B$30)))</f>
        <v>46576.629574999977</v>
      </c>
      <c r="N1534" s="19">
        <f>$H1534+(INT(COLUMN(N$1)/2) - 5) * ($A1534-$H1534)/9</f>
        <v>49600</v>
      </c>
      <c r="O1534" s="24">
        <f>MAX(0,M1534*(1+inputs!$B$33)-MAX(0,inputs!$B$31*(N1534-inputs!$B$30)))</f>
        <v>44627.839018624967</v>
      </c>
      <c r="P1534" s="19">
        <f>$H1534+(INT(COLUMN(P$1)/2) - 5) * ($A1534-$H1534)/9</f>
        <v>64400</v>
      </c>
      <c r="Q1534" s="24">
        <f>MAX(0,O1534*(1+inputs!$B$33)-MAX(0,inputs!$B$31*(P1534-inputs!$B$30)))</f>
        <v>41317.816603904335</v>
      </c>
      <c r="R1534" s="19">
        <f>$H1534+(INT(COLUMN(R$1)/2) - 5) * ($A1534-$H1534)/9</f>
        <v>79200</v>
      </c>
      <c r="S1534" s="24">
        <f>MAX(0,Q1534*(1+inputs!$B$33)-MAX(0,inputs!$B$31*(R1534-inputs!$B$30)))</f>
        <v>36626.143852962894</v>
      </c>
      <c r="T1534" s="19">
        <f>$H1534+(INT(COLUMN(T$1)/2) - 5) * ($A1534-$H1534)/9</f>
        <v>94000</v>
      </c>
      <c r="U1534" s="24">
        <f>MAX(0,S1534*(1+inputs!$B$33)-MAX(0,inputs!$B$31*(T1534-inputs!$B$30)))</f>
        <v>30532.096010757337</v>
      </c>
      <c r="V1534" s="19">
        <f>$H1534+(INT(COLUMN(V$1)/2) - 5) * ($A1534-$H1534)/9</f>
        <v>108800</v>
      </c>
      <c r="W1534" s="24">
        <f>MAX(0,U1534*(1+inputs!$B$33)-MAX(0,inputs!$B$31*(V1534-inputs!$B$30)))</f>
        <v>23014.637450918697</v>
      </c>
      <c r="X1534" s="19">
        <f>$H1534+(INT(COLUMN(X$1)/2) - 5) * ($A1534-$H1534)/9</f>
        <v>123600</v>
      </c>
      <c r="Y1534" s="24">
        <f>MAX(0,W1534*(1+inputs!$B$33)-MAX(0,inputs!$B$31*(X1534-inputs!$B$30)))</f>
        <v>14052.417012682474</v>
      </c>
      <c r="Z1534" s="19">
        <f>IF(inputs!$B$27="YES",MAX(0,inputs!$B$31*(X1534-inputs!$B$30)),0)</f>
        <v>0</v>
      </c>
      <c r="AA1534" s="3">
        <f t="shared" si="97"/>
        <v>63590.25</v>
      </c>
      <c r="AB1534" s="1">
        <f t="shared" si="98"/>
        <v>0.47</v>
      </c>
      <c r="AC1534" s="8">
        <f t="shared" si="95"/>
        <v>89609.75</v>
      </c>
    </row>
    <row r="1535" spans="1:29" x14ac:dyDescent="0.2">
      <c r="A1535" s="11">
        <f t="shared" si="96"/>
        <v>153300</v>
      </c>
      <c r="B1535" s="15">
        <f>inputs!$C$3-MAX(0,MIN((calculations!A1535-inputs!$B$8)*0.5,inputs!$C$3))+IF(AND(inputs!$B$23="YES",A1535&lt;=inputs!$B$25),inputs!$B$24,0)</f>
        <v>0</v>
      </c>
      <c r="C1535" s="15">
        <f>MAX(0,MIN(A1535-B1535,inputs!$C$4)*inputs!$B$3)</f>
        <v>7540</v>
      </c>
      <c r="D1535" s="16">
        <f>MAX(0,(MIN(A1535,inputs!$C$5)-(inputs!$C$4+B1535))*inputs!$B$4)</f>
        <v>44920</v>
      </c>
      <c r="E1535" s="16">
        <f>MAX(0, (calculations!A1535-inputs!$C$5)*inputs!$B$5)</f>
        <v>1485</v>
      </c>
      <c r="F1535" s="19">
        <f>MAX(0,inputs!$B$13*(MIN(calculations!A1535,inputs!$C$14)-inputs!$C$13))+MAX(0,inputs!$B$14*(calculations!A1535-inputs!$C$14))</f>
        <v>7055.85</v>
      </c>
      <c r="G1535" s="22">
        <f>MAX(MIN((calculations!A1535-inputs!$B$21)/10000,100%),0) * inputs!$B$18</f>
        <v>2636.4</v>
      </c>
      <c r="H1535" s="24">
        <f>MIN(inputs!$B$32,A1535)</f>
        <v>20000</v>
      </c>
      <c r="I1535" s="24">
        <f>inputs!$B$29*(1+inputs!$B$33)-MAX(0,inputs!$B$31*(H1535-inputs!$B$30))</f>
        <v>46486.999999999993</v>
      </c>
      <c r="J1535" s="19">
        <f>$H1535+(INT(COLUMN(J$1)/2) - 5) * ($A1535-$H1535)/9</f>
        <v>20000</v>
      </c>
      <c r="K1535" s="24">
        <f>MAX(0,I1535*(1+inputs!$B$33)-MAX(0,inputs!$B$31*(J1535-inputs!$B$30)))</f>
        <v>47184.304999999986</v>
      </c>
      <c r="L1535" s="19">
        <f>$H1535+(INT(COLUMN(L$1)/2) - 5) * ($A1535-$H1535)/9</f>
        <v>34811.111111111109</v>
      </c>
      <c r="M1535" s="24">
        <f>MAX(0,K1535*(1+inputs!$B$33)-MAX(0,inputs!$B$31*(L1535-inputs!$B$30)))</f>
        <v>46575.629574999977</v>
      </c>
      <c r="N1535" s="19">
        <f>$H1535+(INT(COLUMN(N$1)/2) - 5) * ($A1535-$H1535)/9</f>
        <v>49622.222222222219</v>
      </c>
      <c r="O1535" s="24">
        <f>MAX(0,M1535*(1+inputs!$B$33)-MAX(0,inputs!$B$31*(N1535-inputs!$B$30)))</f>
        <v>44624.824018624968</v>
      </c>
      <c r="P1535" s="19">
        <f>$H1535+(INT(COLUMN(P$1)/2) - 5) * ($A1535-$H1535)/9</f>
        <v>64433.333333333336</v>
      </c>
      <c r="Q1535" s="24">
        <f>MAX(0,O1535*(1+inputs!$B$33)-MAX(0,inputs!$B$31*(P1535-inputs!$B$30)))</f>
        <v>41311.756378904334</v>
      </c>
      <c r="R1535" s="19">
        <f>$H1535+(INT(COLUMN(R$1)/2) - 5) * ($A1535-$H1535)/9</f>
        <v>79244.444444444438</v>
      </c>
      <c r="S1535" s="24">
        <f>MAX(0,Q1535*(1+inputs!$B$33)-MAX(0,inputs!$B$31*(R1535-inputs!$B$30)))</f>
        <v>36615.992724587893</v>
      </c>
      <c r="T1535" s="19">
        <f>$H1535+(INT(COLUMN(T$1)/2) - 5) * ($A1535-$H1535)/9</f>
        <v>94055.555555555562</v>
      </c>
      <c r="U1535" s="24">
        <f>MAX(0,S1535*(1+inputs!$B$33)-MAX(0,inputs!$B$31*(T1535-inputs!$B$30)))</f>
        <v>30516.792615456703</v>
      </c>
      <c r="V1535" s="19">
        <f>$H1535+(INT(COLUMN(V$1)/2) - 5) * ($A1535-$H1535)/9</f>
        <v>108866.66666666667</v>
      </c>
      <c r="W1535" s="24">
        <f>MAX(0,U1535*(1+inputs!$B$33)-MAX(0,inputs!$B$31*(V1535-inputs!$B$30)))</f>
        <v>22993.104504688548</v>
      </c>
      <c r="X1535" s="19">
        <f>$H1535+(INT(COLUMN(X$1)/2) - 5) * ($A1535-$H1535)/9</f>
        <v>123677.77777777778</v>
      </c>
      <c r="Y1535" s="24">
        <f>MAX(0,W1535*(1+inputs!$B$33)-MAX(0,inputs!$B$31*(X1535-inputs!$B$30)))</f>
        <v>14023.561072258874</v>
      </c>
      <c r="Z1535" s="19">
        <f>IF(inputs!$B$27="YES",MAX(0,inputs!$B$31*(X1535-inputs!$B$30)),0)</f>
        <v>0</v>
      </c>
      <c r="AA1535" s="3">
        <f t="shared" si="97"/>
        <v>63637.25</v>
      </c>
      <c r="AB1535" s="1">
        <f t="shared" si="98"/>
        <v>0.47</v>
      </c>
      <c r="AC1535" s="8">
        <f t="shared" si="95"/>
        <v>89662.75</v>
      </c>
    </row>
    <row r="1536" spans="1:29" x14ac:dyDescent="0.2">
      <c r="A1536" s="11">
        <f t="shared" si="96"/>
        <v>153400</v>
      </c>
      <c r="B1536" s="15">
        <f>inputs!$C$3-MAX(0,MIN((calculations!A1536-inputs!$B$8)*0.5,inputs!$C$3))+IF(AND(inputs!$B$23="YES",A1536&lt;=inputs!$B$25),inputs!$B$24,0)</f>
        <v>0</v>
      </c>
      <c r="C1536" s="15">
        <f>MAX(0,MIN(A1536-B1536,inputs!$C$4)*inputs!$B$3)</f>
        <v>7540</v>
      </c>
      <c r="D1536" s="16">
        <f>MAX(0,(MIN(A1536,inputs!$C$5)-(inputs!$C$4+B1536))*inputs!$B$4)</f>
        <v>44920</v>
      </c>
      <c r="E1536" s="16">
        <f>MAX(0, (calculations!A1536-inputs!$C$5)*inputs!$B$5)</f>
        <v>1530</v>
      </c>
      <c r="F1536" s="19">
        <f>MAX(0,inputs!$B$13*(MIN(calculations!A1536,inputs!$C$14)-inputs!$C$13))+MAX(0,inputs!$B$14*(calculations!A1536-inputs!$C$14))</f>
        <v>7057.85</v>
      </c>
      <c r="G1536" s="22">
        <f>MAX(MIN((calculations!A1536-inputs!$B$21)/10000,100%),0) * inputs!$B$18</f>
        <v>2636.4</v>
      </c>
      <c r="H1536" s="24">
        <f>MIN(inputs!$B$32,A1536)</f>
        <v>20000</v>
      </c>
      <c r="I1536" s="24">
        <f>inputs!$B$29*(1+inputs!$B$33)-MAX(0,inputs!$B$31*(H1536-inputs!$B$30))</f>
        <v>46486.999999999993</v>
      </c>
      <c r="J1536" s="19">
        <f>$H1536+(INT(COLUMN(J$1)/2) - 5) * ($A1536-$H1536)/9</f>
        <v>20000</v>
      </c>
      <c r="K1536" s="24">
        <f>MAX(0,I1536*(1+inputs!$B$33)-MAX(0,inputs!$B$31*(J1536-inputs!$B$30)))</f>
        <v>47184.304999999986</v>
      </c>
      <c r="L1536" s="19">
        <f>$H1536+(INT(COLUMN(L$1)/2) - 5) * ($A1536-$H1536)/9</f>
        <v>34822.222222222219</v>
      </c>
      <c r="M1536" s="24">
        <f>MAX(0,K1536*(1+inputs!$B$33)-MAX(0,inputs!$B$31*(L1536-inputs!$B$30)))</f>
        <v>46574.629574999977</v>
      </c>
      <c r="N1536" s="19">
        <f>$H1536+(INT(COLUMN(N$1)/2) - 5) * ($A1536-$H1536)/9</f>
        <v>49644.444444444445</v>
      </c>
      <c r="O1536" s="24">
        <f>MAX(0,M1536*(1+inputs!$B$33)-MAX(0,inputs!$B$31*(N1536-inputs!$B$30)))</f>
        <v>44621.809018624968</v>
      </c>
      <c r="P1536" s="19">
        <f>$H1536+(INT(COLUMN(P$1)/2) - 5) * ($A1536-$H1536)/9</f>
        <v>64466.666666666664</v>
      </c>
      <c r="Q1536" s="24">
        <f>MAX(0,O1536*(1+inputs!$B$33)-MAX(0,inputs!$B$31*(P1536-inputs!$B$30)))</f>
        <v>41305.696153904333</v>
      </c>
      <c r="R1536" s="19">
        <f>$H1536+(INT(COLUMN(R$1)/2) - 5) * ($A1536-$H1536)/9</f>
        <v>79288.888888888891</v>
      </c>
      <c r="S1536" s="24">
        <f>MAX(0,Q1536*(1+inputs!$B$33)-MAX(0,inputs!$B$31*(R1536-inputs!$B$30)))</f>
        <v>36605.841596212893</v>
      </c>
      <c r="T1536" s="19">
        <f>$H1536+(INT(COLUMN(T$1)/2) - 5) * ($A1536-$H1536)/9</f>
        <v>94111.111111111109</v>
      </c>
      <c r="U1536" s="24">
        <f>MAX(0,S1536*(1+inputs!$B$33)-MAX(0,inputs!$B$31*(T1536-inputs!$B$30)))</f>
        <v>30501.489220156083</v>
      </c>
      <c r="V1536" s="19">
        <f>$H1536+(INT(COLUMN(V$1)/2) - 5) * ($A1536-$H1536)/9</f>
        <v>108933.33333333333</v>
      </c>
      <c r="W1536" s="24">
        <f>MAX(0,U1536*(1+inputs!$B$33)-MAX(0,inputs!$B$31*(V1536-inputs!$B$30)))</f>
        <v>22971.571558458421</v>
      </c>
      <c r="X1536" s="19">
        <f>$H1536+(INT(COLUMN(X$1)/2) - 5) * ($A1536-$H1536)/9</f>
        <v>123755.55555555556</v>
      </c>
      <c r="Y1536" s="24">
        <f>MAX(0,W1536*(1+inputs!$B$33)-MAX(0,inputs!$B$31*(X1536-inputs!$B$30)))</f>
        <v>13994.705131835295</v>
      </c>
      <c r="Z1536" s="19">
        <f>IF(inputs!$B$27="YES",MAX(0,inputs!$B$31*(X1536-inputs!$B$30)),0)</f>
        <v>0</v>
      </c>
      <c r="AA1536" s="3">
        <f t="shared" si="97"/>
        <v>63684.25</v>
      </c>
      <c r="AB1536" s="1">
        <f t="shared" si="98"/>
        <v>0.47</v>
      </c>
      <c r="AC1536" s="8">
        <f t="shared" si="95"/>
        <v>89715.75</v>
      </c>
    </row>
    <row r="1537" spans="1:29" x14ac:dyDescent="0.2">
      <c r="A1537" s="11">
        <f t="shared" si="96"/>
        <v>153500</v>
      </c>
      <c r="B1537" s="15">
        <f>inputs!$C$3-MAX(0,MIN((calculations!A1537-inputs!$B$8)*0.5,inputs!$C$3))+IF(AND(inputs!$B$23="YES",A1537&lt;=inputs!$B$25),inputs!$B$24,0)</f>
        <v>0</v>
      </c>
      <c r="C1537" s="15">
        <f>MAX(0,MIN(A1537-B1537,inputs!$C$4)*inputs!$B$3)</f>
        <v>7540</v>
      </c>
      <c r="D1537" s="16">
        <f>MAX(0,(MIN(A1537,inputs!$C$5)-(inputs!$C$4+B1537))*inputs!$B$4)</f>
        <v>44920</v>
      </c>
      <c r="E1537" s="16">
        <f>MAX(0, (calculations!A1537-inputs!$C$5)*inputs!$B$5)</f>
        <v>1575</v>
      </c>
      <c r="F1537" s="19">
        <f>MAX(0,inputs!$B$13*(MIN(calculations!A1537,inputs!$C$14)-inputs!$C$13))+MAX(0,inputs!$B$14*(calculations!A1537-inputs!$C$14))</f>
        <v>7059.85</v>
      </c>
      <c r="G1537" s="22">
        <f>MAX(MIN((calculations!A1537-inputs!$B$21)/10000,100%),0) * inputs!$B$18</f>
        <v>2636.4</v>
      </c>
      <c r="H1537" s="24">
        <f>MIN(inputs!$B$32,A1537)</f>
        <v>20000</v>
      </c>
      <c r="I1537" s="24">
        <f>inputs!$B$29*(1+inputs!$B$33)-MAX(0,inputs!$B$31*(H1537-inputs!$B$30))</f>
        <v>46486.999999999993</v>
      </c>
      <c r="J1537" s="19">
        <f>$H1537+(INT(COLUMN(J$1)/2) - 5) * ($A1537-$H1537)/9</f>
        <v>20000</v>
      </c>
      <c r="K1537" s="24">
        <f>MAX(0,I1537*(1+inputs!$B$33)-MAX(0,inputs!$B$31*(J1537-inputs!$B$30)))</f>
        <v>47184.304999999986</v>
      </c>
      <c r="L1537" s="19">
        <f>$H1537+(INT(COLUMN(L$1)/2) - 5) * ($A1537-$H1537)/9</f>
        <v>34833.333333333336</v>
      </c>
      <c r="M1537" s="24">
        <f>MAX(0,K1537*(1+inputs!$B$33)-MAX(0,inputs!$B$31*(L1537-inputs!$B$30)))</f>
        <v>46573.629574999977</v>
      </c>
      <c r="N1537" s="19">
        <f>$H1537+(INT(COLUMN(N$1)/2) - 5) * ($A1537-$H1537)/9</f>
        <v>49666.666666666672</v>
      </c>
      <c r="O1537" s="24">
        <f>MAX(0,M1537*(1+inputs!$B$33)-MAX(0,inputs!$B$31*(N1537-inputs!$B$30)))</f>
        <v>44618.794018624969</v>
      </c>
      <c r="P1537" s="19">
        <f>$H1537+(INT(COLUMN(P$1)/2) - 5) * ($A1537-$H1537)/9</f>
        <v>64500</v>
      </c>
      <c r="Q1537" s="24">
        <f>MAX(0,O1537*(1+inputs!$B$33)-MAX(0,inputs!$B$31*(P1537-inputs!$B$30)))</f>
        <v>41299.635928904339</v>
      </c>
      <c r="R1537" s="19">
        <f>$H1537+(INT(COLUMN(R$1)/2) - 5) * ($A1537-$H1537)/9</f>
        <v>79333.333333333343</v>
      </c>
      <c r="S1537" s="24">
        <f>MAX(0,Q1537*(1+inputs!$B$33)-MAX(0,inputs!$B$31*(R1537-inputs!$B$30)))</f>
        <v>36595.6904678379</v>
      </c>
      <c r="T1537" s="19">
        <f>$H1537+(INT(COLUMN(T$1)/2) - 5) * ($A1537-$H1537)/9</f>
        <v>94166.666666666672</v>
      </c>
      <c r="U1537" s="24">
        <f>MAX(0,S1537*(1+inputs!$B$33)-MAX(0,inputs!$B$31*(T1537-inputs!$B$30)))</f>
        <v>30486.185824855464</v>
      </c>
      <c r="V1537" s="19">
        <f>$H1537+(INT(COLUMN(V$1)/2) - 5) * ($A1537-$H1537)/9</f>
        <v>109000</v>
      </c>
      <c r="W1537" s="24">
        <f>MAX(0,U1537*(1+inputs!$B$33)-MAX(0,inputs!$B$31*(V1537-inputs!$B$30)))</f>
        <v>22950.038612228294</v>
      </c>
      <c r="X1537" s="19">
        <f>$H1537+(INT(COLUMN(X$1)/2) - 5) * ($A1537-$H1537)/9</f>
        <v>123833.33333333333</v>
      </c>
      <c r="Y1537" s="24">
        <f>MAX(0,W1537*(1+inputs!$B$33)-MAX(0,inputs!$B$31*(X1537-inputs!$B$30)))</f>
        <v>13965.849191411718</v>
      </c>
      <c r="Z1537" s="19">
        <f>IF(inputs!$B$27="YES",MAX(0,inputs!$B$31*(X1537-inputs!$B$30)),0)</f>
        <v>0</v>
      </c>
      <c r="AA1537" s="3">
        <f t="shared" si="97"/>
        <v>63731.25</v>
      </c>
      <c r="AB1537" s="1">
        <f t="shared" si="98"/>
        <v>0.47</v>
      </c>
      <c r="AC1537" s="8">
        <f t="shared" ref="AC1537:AC1600" si="99">A1537-AA1537</f>
        <v>89768.75</v>
      </c>
    </row>
    <row r="1538" spans="1:29" x14ac:dyDescent="0.2">
      <c r="A1538" s="11">
        <f t="shared" si="96"/>
        <v>153600</v>
      </c>
      <c r="B1538" s="15">
        <f>inputs!$C$3-MAX(0,MIN((calculations!A1538-inputs!$B$8)*0.5,inputs!$C$3))+IF(AND(inputs!$B$23="YES",A1538&lt;=inputs!$B$25),inputs!$B$24,0)</f>
        <v>0</v>
      </c>
      <c r="C1538" s="15">
        <f>MAX(0,MIN(A1538-B1538,inputs!$C$4)*inputs!$B$3)</f>
        <v>7540</v>
      </c>
      <c r="D1538" s="16">
        <f>MAX(0,(MIN(A1538,inputs!$C$5)-(inputs!$C$4+B1538))*inputs!$B$4)</f>
        <v>44920</v>
      </c>
      <c r="E1538" s="16">
        <f>MAX(0, (calculations!A1538-inputs!$C$5)*inputs!$B$5)</f>
        <v>1620</v>
      </c>
      <c r="F1538" s="19">
        <f>MAX(0,inputs!$B$13*(MIN(calculations!A1538,inputs!$C$14)-inputs!$C$13))+MAX(0,inputs!$B$14*(calculations!A1538-inputs!$C$14))</f>
        <v>7061.85</v>
      </c>
      <c r="G1538" s="22">
        <f>MAX(MIN((calculations!A1538-inputs!$B$21)/10000,100%),0) * inputs!$B$18</f>
        <v>2636.4</v>
      </c>
      <c r="H1538" s="24">
        <f>MIN(inputs!$B$32,A1538)</f>
        <v>20000</v>
      </c>
      <c r="I1538" s="24">
        <f>inputs!$B$29*(1+inputs!$B$33)-MAX(0,inputs!$B$31*(H1538-inputs!$B$30))</f>
        <v>46486.999999999993</v>
      </c>
      <c r="J1538" s="19">
        <f>$H1538+(INT(COLUMN(J$1)/2) - 5) * ($A1538-$H1538)/9</f>
        <v>20000</v>
      </c>
      <c r="K1538" s="24">
        <f>MAX(0,I1538*(1+inputs!$B$33)-MAX(0,inputs!$B$31*(J1538-inputs!$B$30)))</f>
        <v>47184.304999999986</v>
      </c>
      <c r="L1538" s="19">
        <f>$H1538+(INT(COLUMN(L$1)/2) - 5) * ($A1538-$H1538)/9</f>
        <v>34844.444444444445</v>
      </c>
      <c r="M1538" s="24">
        <f>MAX(0,K1538*(1+inputs!$B$33)-MAX(0,inputs!$B$31*(L1538-inputs!$B$30)))</f>
        <v>46572.629574999977</v>
      </c>
      <c r="N1538" s="19">
        <f>$H1538+(INT(COLUMN(N$1)/2) - 5) * ($A1538-$H1538)/9</f>
        <v>49688.888888888891</v>
      </c>
      <c r="O1538" s="24">
        <f>MAX(0,M1538*(1+inputs!$B$33)-MAX(0,inputs!$B$31*(N1538-inputs!$B$30)))</f>
        <v>44615.779018624969</v>
      </c>
      <c r="P1538" s="19">
        <f>$H1538+(INT(COLUMN(P$1)/2) - 5) * ($A1538-$H1538)/9</f>
        <v>64533.333333333336</v>
      </c>
      <c r="Q1538" s="24">
        <f>MAX(0,O1538*(1+inputs!$B$33)-MAX(0,inputs!$B$31*(P1538-inputs!$B$30)))</f>
        <v>41293.575703904338</v>
      </c>
      <c r="R1538" s="19">
        <f>$H1538+(INT(COLUMN(R$1)/2) - 5) * ($A1538-$H1538)/9</f>
        <v>79377.777777777781</v>
      </c>
      <c r="S1538" s="24">
        <f>MAX(0,Q1538*(1+inputs!$B$33)-MAX(0,inputs!$B$31*(R1538-inputs!$B$30)))</f>
        <v>36585.539339462899</v>
      </c>
      <c r="T1538" s="19">
        <f>$H1538+(INT(COLUMN(T$1)/2) - 5) * ($A1538-$H1538)/9</f>
        <v>94222.222222222219</v>
      </c>
      <c r="U1538" s="24">
        <f>MAX(0,S1538*(1+inputs!$B$33)-MAX(0,inputs!$B$31*(T1538-inputs!$B$30)))</f>
        <v>30470.882429554844</v>
      </c>
      <c r="V1538" s="19">
        <f>$H1538+(INT(COLUMN(V$1)/2) - 5) * ($A1538-$H1538)/9</f>
        <v>109066.66666666667</v>
      </c>
      <c r="W1538" s="24">
        <f>MAX(0,U1538*(1+inputs!$B$33)-MAX(0,inputs!$B$31*(V1538-inputs!$B$30)))</f>
        <v>22928.505665998164</v>
      </c>
      <c r="X1538" s="19">
        <f>$H1538+(INT(COLUMN(X$1)/2) - 5) * ($A1538-$H1538)/9</f>
        <v>123911.11111111111</v>
      </c>
      <c r="Y1538" s="24">
        <f>MAX(0,W1538*(1+inputs!$B$33)-MAX(0,inputs!$B$31*(X1538-inputs!$B$30)))</f>
        <v>13936.993250988136</v>
      </c>
      <c r="Z1538" s="19">
        <f>IF(inputs!$B$27="YES",MAX(0,inputs!$B$31*(X1538-inputs!$B$30)),0)</f>
        <v>0</v>
      </c>
      <c r="AA1538" s="3">
        <f t="shared" si="97"/>
        <v>63778.25</v>
      </c>
      <c r="AB1538" s="1">
        <f t="shared" si="98"/>
        <v>0.47</v>
      </c>
      <c r="AC1538" s="8">
        <f t="shared" si="99"/>
        <v>89821.75</v>
      </c>
    </row>
    <row r="1539" spans="1:29" x14ac:dyDescent="0.2">
      <c r="A1539" s="11">
        <f t="shared" ref="A1539:A1602" si="100">(ROW(A1539)-2)*100</f>
        <v>153700</v>
      </c>
      <c r="B1539" s="15">
        <f>inputs!$C$3-MAX(0,MIN((calculations!A1539-inputs!$B$8)*0.5,inputs!$C$3))+IF(AND(inputs!$B$23="YES",A1539&lt;=inputs!$B$25),inputs!$B$24,0)</f>
        <v>0</v>
      </c>
      <c r="C1539" s="15">
        <f>MAX(0,MIN(A1539-B1539,inputs!$C$4)*inputs!$B$3)</f>
        <v>7540</v>
      </c>
      <c r="D1539" s="16">
        <f>MAX(0,(MIN(A1539,inputs!$C$5)-(inputs!$C$4+B1539))*inputs!$B$4)</f>
        <v>44920</v>
      </c>
      <c r="E1539" s="16">
        <f>MAX(0, (calculations!A1539-inputs!$C$5)*inputs!$B$5)</f>
        <v>1665</v>
      </c>
      <c r="F1539" s="19">
        <f>MAX(0,inputs!$B$13*(MIN(calculations!A1539,inputs!$C$14)-inputs!$C$13))+MAX(0,inputs!$B$14*(calculations!A1539-inputs!$C$14))</f>
        <v>7063.85</v>
      </c>
      <c r="G1539" s="22">
        <f>MAX(MIN((calculations!A1539-inputs!$B$21)/10000,100%),0) * inputs!$B$18</f>
        <v>2636.4</v>
      </c>
      <c r="H1539" s="24">
        <f>MIN(inputs!$B$32,A1539)</f>
        <v>20000</v>
      </c>
      <c r="I1539" s="24">
        <f>inputs!$B$29*(1+inputs!$B$33)-MAX(0,inputs!$B$31*(H1539-inputs!$B$30))</f>
        <v>46486.999999999993</v>
      </c>
      <c r="J1539" s="19">
        <f>$H1539+(INT(COLUMN(J$1)/2) - 5) * ($A1539-$H1539)/9</f>
        <v>20000</v>
      </c>
      <c r="K1539" s="24">
        <f>MAX(0,I1539*(1+inputs!$B$33)-MAX(0,inputs!$B$31*(J1539-inputs!$B$30)))</f>
        <v>47184.304999999986</v>
      </c>
      <c r="L1539" s="19">
        <f>$H1539+(INT(COLUMN(L$1)/2) - 5) * ($A1539-$H1539)/9</f>
        <v>34855.555555555555</v>
      </c>
      <c r="M1539" s="24">
        <f>MAX(0,K1539*(1+inputs!$B$33)-MAX(0,inputs!$B$31*(L1539-inputs!$B$30)))</f>
        <v>46571.629574999977</v>
      </c>
      <c r="N1539" s="19">
        <f>$H1539+(INT(COLUMN(N$1)/2) - 5) * ($A1539-$H1539)/9</f>
        <v>49711.111111111109</v>
      </c>
      <c r="O1539" s="24">
        <f>MAX(0,M1539*(1+inputs!$B$33)-MAX(0,inputs!$B$31*(N1539-inputs!$B$30)))</f>
        <v>44612.76401862497</v>
      </c>
      <c r="P1539" s="19">
        <f>$H1539+(INT(COLUMN(P$1)/2) - 5) * ($A1539-$H1539)/9</f>
        <v>64566.666666666664</v>
      </c>
      <c r="Q1539" s="24">
        <f>MAX(0,O1539*(1+inputs!$B$33)-MAX(0,inputs!$B$31*(P1539-inputs!$B$30)))</f>
        <v>41287.515478904337</v>
      </c>
      <c r="R1539" s="19">
        <f>$H1539+(INT(COLUMN(R$1)/2) - 5) * ($A1539-$H1539)/9</f>
        <v>79422.222222222219</v>
      </c>
      <c r="S1539" s="24">
        <f>MAX(0,Q1539*(1+inputs!$B$33)-MAX(0,inputs!$B$31*(R1539-inputs!$B$30)))</f>
        <v>36575.388211087899</v>
      </c>
      <c r="T1539" s="19">
        <f>$H1539+(INT(COLUMN(T$1)/2) - 5) * ($A1539-$H1539)/9</f>
        <v>94277.777777777781</v>
      </c>
      <c r="U1539" s="24">
        <f>MAX(0,S1539*(1+inputs!$B$33)-MAX(0,inputs!$B$31*(T1539-inputs!$B$30)))</f>
        <v>30455.579034254213</v>
      </c>
      <c r="V1539" s="19">
        <f>$H1539+(INT(COLUMN(V$1)/2) - 5) * ($A1539-$H1539)/9</f>
        <v>109133.33333333333</v>
      </c>
      <c r="W1539" s="24">
        <f>MAX(0,U1539*(1+inputs!$B$33)-MAX(0,inputs!$B$31*(V1539-inputs!$B$30)))</f>
        <v>22906.972719768026</v>
      </c>
      <c r="X1539" s="19">
        <f>$H1539+(INT(COLUMN(X$1)/2) - 5) * ($A1539-$H1539)/9</f>
        <v>123988.88888888889</v>
      </c>
      <c r="Y1539" s="24">
        <f>MAX(0,W1539*(1+inputs!$B$33)-MAX(0,inputs!$B$31*(X1539-inputs!$B$30)))</f>
        <v>13908.137310564545</v>
      </c>
      <c r="Z1539" s="19">
        <f>IF(inputs!$B$27="YES",MAX(0,inputs!$B$31*(X1539-inputs!$B$30)),0)</f>
        <v>0</v>
      </c>
      <c r="AA1539" s="3">
        <f t="shared" ref="AA1539:AA1602" si="101">SUM(C1539:G1539)+Z1539</f>
        <v>63825.25</v>
      </c>
      <c r="AB1539" s="1">
        <f t="shared" ref="AB1539:AB1602" si="102">(AA1540-AA1539)/100</f>
        <v>0.47</v>
      </c>
      <c r="AC1539" s="8">
        <f t="shared" si="99"/>
        <v>89874.75</v>
      </c>
    </row>
    <row r="1540" spans="1:29" x14ac:dyDescent="0.2">
      <c r="A1540" s="11">
        <f t="shared" si="100"/>
        <v>153800</v>
      </c>
      <c r="B1540" s="15">
        <f>inputs!$C$3-MAX(0,MIN((calculations!A1540-inputs!$B$8)*0.5,inputs!$C$3))+IF(AND(inputs!$B$23="YES",A1540&lt;=inputs!$B$25),inputs!$B$24,0)</f>
        <v>0</v>
      </c>
      <c r="C1540" s="15">
        <f>MAX(0,MIN(A1540-B1540,inputs!$C$4)*inputs!$B$3)</f>
        <v>7540</v>
      </c>
      <c r="D1540" s="16">
        <f>MAX(0,(MIN(A1540,inputs!$C$5)-(inputs!$C$4+B1540))*inputs!$B$4)</f>
        <v>44920</v>
      </c>
      <c r="E1540" s="16">
        <f>MAX(0, (calculations!A1540-inputs!$C$5)*inputs!$B$5)</f>
        <v>1710</v>
      </c>
      <c r="F1540" s="19">
        <f>MAX(0,inputs!$B$13*(MIN(calculations!A1540,inputs!$C$14)-inputs!$C$13))+MAX(0,inputs!$B$14*(calculations!A1540-inputs!$C$14))</f>
        <v>7065.85</v>
      </c>
      <c r="G1540" s="22">
        <f>MAX(MIN((calculations!A1540-inputs!$B$21)/10000,100%),0) * inputs!$B$18</f>
        <v>2636.4</v>
      </c>
      <c r="H1540" s="24">
        <f>MIN(inputs!$B$32,A1540)</f>
        <v>20000</v>
      </c>
      <c r="I1540" s="24">
        <f>inputs!$B$29*(1+inputs!$B$33)-MAX(0,inputs!$B$31*(H1540-inputs!$B$30))</f>
        <v>46486.999999999993</v>
      </c>
      <c r="J1540" s="19">
        <f>$H1540+(INT(COLUMN(J$1)/2) - 5) * ($A1540-$H1540)/9</f>
        <v>20000</v>
      </c>
      <c r="K1540" s="24">
        <f>MAX(0,I1540*(1+inputs!$B$33)-MAX(0,inputs!$B$31*(J1540-inputs!$B$30)))</f>
        <v>47184.304999999986</v>
      </c>
      <c r="L1540" s="19">
        <f>$H1540+(INT(COLUMN(L$1)/2) - 5) * ($A1540-$H1540)/9</f>
        <v>34866.666666666664</v>
      </c>
      <c r="M1540" s="24">
        <f>MAX(0,K1540*(1+inputs!$B$33)-MAX(0,inputs!$B$31*(L1540-inputs!$B$30)))</f>
        <v>46570.629574999977</v>
      </c>
      <c r="N1540" s="19">
        <f>$H1540+(INT(COLUMN(N$1)/2) - 5) * ($A1540-$H1540)/9</f>
        <v>49733.333333333328</v>
      </c>
      <c r="O1540" s="24">
        <f>MAX(0,M1540*(1+inputs!$B$33)-MAX(0,inputs!$B$31*(N1540-inputs!$B$30)))</f>
        <v>44609.749018624971</v>
      </c>
      <c r="P1540" s="19">
        <f>$H1540+(INT(COLUMN(P$1)/2) - 5) * ($A1540-$H1540)/9</f>
        <v>64600</v>
      </c>
      <c r="Q1540" s="24">
        <f>MAX(0,O1540*(1+inputs!$B$33)-MAX(0,inputs!$B$31*(P1540-inputs!$B$30)))</f>
        <v>41281.455253904336</v>
      </c>
      <c r="R1540" s="19">
        <f>$H1540+(INT(COLUMN(R$1)/2) - 5) * ($A1540-$H1540)/9</f>
        <v>79466.666666666657</v>
      </c>
      <c r="S1540" s="24">
        <f>MAX(0,Q1540*(1+inputs!$B$33)-MAX(0,inputs!$B$31*(R1540-inputs!$B$30)))</f>
        <v>36565.237082712905</v>
      </c>
      <c r="T1540" s="19">
        <f>$H1540+(INT(COLUMN(T$1)/2) - 5) * ($A1540-$H1540)/9</f>
        <v>94333.333333333328</v>
      </c>
      <c r="U1540" s="24">
        <f>MAX(0,S1540*(1+inputs!$B$33)-MAX(0,inputs!$B$31*(T1540-inputs!$B$30)))</f>
        <v>30440.275638953597</v>
      </c>
      <c r="V1540" s="19">
        <f>$H1540+(INT(COLUMN(V$1)/2) - 5) * ($A1540-$H1540)/9</f>
        <v>109200</v>
      </c>
      <c r="W1540" s="24">
        <f>MAX(0,U1540*(1+inputs!$B$33)-MAX(0,inputs!$B$31*(V1540-inputs!$B$30)))</f>
        <v>22885.439773537899</v>
      </c>
      <c r="X1540" s="19">
        <f>$H1540+(INT(COLUMN(X$1)/2) - 5) * ($A1540-$H1540)/9</f>
        <v>124066.66666666667</v>
      </c>
      <c r="Y1540" s="24">
        <f>MAX(0,W1540*(1+inputs!$B$33)-MAX(0,inputs!$B$31*(X1540-inputs!$B$30)))</f>
        <v>13879.281370140963</v>
      </c>
      <c r="Z1540" s="19">
        <f>IF(inputs!$B$27="YES",MAX(0,inputs!$B$31*(X1540-inputs!$B$30)),0)</f>
        <v>0</v>
      </c>
      <c r="AA1540" s="3">
        <f t="shared" si="101"/>
        <v>63872.25</v>
      </c>
      <c r="AB1540" s="1">
        <f t="shared" si="102"/>
        <v>0.47</v>
      </c>
      <c r="AC1540" s="8">
        <f t="shared" si="99"/>
        <v>89927.75</v>
      </c>
    </row>
    <row r="1541" spans="1:29" x14ac:dyDescent="0.2">
      <c r="A1541" s="11">
        <f t="shared" si="100"/>
        <v>153900</v>
      </c>
      <c r="B1541" s="15">
        <f>inputs!$C$3-MAX(0,MIN((calculations!A1541-inputs!$B$8)*0.5,inputs!$C$3))+IF(AND(inputs!$B$23="YES",A1541&lt;=inputs!$B$25),inputs!$B$24,0)</f>
        <v>0</v>
      </c>
      <c r="C1541" s="15">
        <f>MAX(0,MIN(A1541-B1541,inputs!$C$4)*inputs!$B$3)</f>
        <v>7540</v>
      </c>
      <c r="D1541" s="16">
        <f>MAX(0,(MIN(A1541,inputs!$C$5)-(inputs!$C$4+B1541))*inputs!$B$4)</f>
        <v>44920</v>
      </c>
      <c r="E1541" s="16">
        <f>MAX(0, (calculations!A1541-inputs!$C$5)*inputs!$B$5)</f>
        <v>1755</v>
      </c>
      <c r="F1541" s="19">
        <f>MAX(0,inputs!$B$13*(MIN(calculations!A1541,inputs!$C$14)-inputs!$C$13))+MAX(0,inputs!$B$14*(calculations!A1541-inputs!$C$14))</f>
        <v>7067.85</v>
      </c>
      <c r="G1541" s="22">
        <f>MAX(MIN((calculations!A1541-inputs!$B$21)/10000,100%),0) * inputs!$B$18</f>
        <v>2636.4</v>
      </c>
      <c r="H1541" s="24">
        <f>MIN(inputs!$B$32,A1541)</f>
        <v>20000</v>
      </c>
      <c r="I1541" s="24">
        <f>inputs!$B$29*(1+inputs!$B$33)-MAX(0,inputs!$B$31*(H1541-inputs!$B$30))</f>
        <v>46486.999999999993</v>
      </c>
      <c r="J1541" s="19">
        <f>$H1541+(INT(COLUMN(J$1)/2) - 5) * ($A1541-$H1541)/9</f>
        <v>20000</v>
      </c>
      <c r="K1541" s="24">
        <f>MAX(0,I1541*(1+inputs!$B$33)-MAX(0,inputs!$B$31*(J1541-inputs!$B$30)))</f>
        <v>47184.304999999986</v>
      </c>
      <c r="L1541" s="19">
        <f>$H1541+(INT(COLUMN(L$1)/2) - 5) * ($A1541-$H1541)/9</f>
        <v>34877.777777777781</v>
      </c>
      <c r="M1541" s="24">
        <f>MAX(0,K1541*(1+inputs!$B$33)-MAX(0,inputs!$B$31*(L1541-inputs!$B$30)))</f>
        <v>46569.629574999977</v>
      </c>
      <c r="N1541" s="19">
        <f>$H1541+(INT(COLUMN(N$1)/2) - 5) * ($A1541-$H1541)/9</f>
        <v>49755.555555555555</v>
      </c>
      <c r="O1541" s="24">
        <f>MAX(0,M1541*(1+inputs!$B$33)-MAX(0,inputs!$B$31*(N1541-inputs!$B$30)))</f>
        <v>44606.734018624971</v>
      </c>
      <c r="P1541" s="19">
        <f>$H1541+(INT(COLUMN(P$1)/2) - 5) * ($A1541-$H1541)/9</f>
        <v>64633.333333333336</v>
      </c>
      <c r="Q1541" s="24">
        <f>MAX(0,O1541*(1+inputs!$B$33)-MAX(0,inputs!$B$31*(P1541-inputs!$B$30)))</f>
        <v>41275.395028904342</v>
      </c>
      <c r="R1541" s="19">
        <f>$H1541+(INT(COLUMN(R$1)/2) - 5) * ($A1541-$H1541)/9</f>
        <v>79511.111111111109</v>
      </c>
      <c r="S1541" s="24">
        <f>MAX(0,Q1541*(1+inputs!$B$33)-MAX(0,inputs!$B$31*(R1541-inputs!$B$30)))</f>
        <v>36555.085954337905</v>
      </c>
      <c r="T1541" s="19">
        <f>$H1541+(INT(COLUMN(T$1)/2) - 5) * ($A1541-$H1541)/9</f>
        <v>94388.888888888891</v>
      </c>
      <c r="U1541" s="24">
        <f>MAX(0,S1541*(1+inputs!$B$33)-MAX(0,inputs!$B$31*(T1541-inputs!$B$30)))</f>
        <v>30424.972243652974</v>
      </c>
      <c r="V1541" s="19">
        <f>$H1541+(INT(COLUMN(V$1)/2) - 5) * ($A1541-$H1541)/9</f>
        <v>109266.66666666667</v>
      </c>
      <c r="W1541" s="24">
        <f>MAX(0,U1541*(1+inputs!$B$33)-MAX(0,inputs!$B$31*(V1541-inputs!$B$30)))</f>
        <v>22863.906827307765</v>
      </c>
      <c r="X1541" s="19">
        <f>$H1541+(INT(COLUMN(X$1)/2) - 5) * ($A1541-$H1541)/9</f>
        <v>124144.44444444444</v>
      </c>
      <c r="Y1541" s="24">
        <f>MAX(0,W1541*(1+inputs!$B$33)-MAX(0,inputs!$B$31*(X1541-inputs!$B$30)))</f>
        <v>13850.425429717379</v>
      </c>
      <c r="Z1541" s="19">
        <f>IF(inputs!$B$27="YES",MAX(0,inputs!$B$31*(X1541-inputs!$B$30)),0)</f>
        <v>0</v>
      </c>
      <c r="AA1541" s="3">
        <f t="shared" si="101"/>
        <v>63919.25</v>
      </c>
      <c r="AB1541" s="1">
        <f t="shared" si="102"/>
        <v>0.47</v>
      </c>
      <c r="AC1541" s="8">
        <f t="shared" si="99"/>
        <v>89980.75</v>
      </c>
    </row>
    <row r="1542" spans="1:29" x14ac:dyDescent="0.2">
      <c r="A1542" s="11">
        <f t="shared" si="100"/>
        <v>154000</v>
      </c>
      <c r="B1542" s="15">
        <f>inputs!$C$3-MAX(0,MIN((calculations!A1542-inputs!$B$8)*0.5,inputs!$C$3))+IF(AND(inputs!$B$23="YES",A1542&lt;=inputs!$B$25),inputs!$B$24,0)</f>
        <v>0</v>
      </c>
      <c r="C1542" s="15">
        <f>MAX(0,MIN(A1542-B1542,inputs!$C$4)*inputs!$B$3)</f>
        <v>7540</v>
      </c>
      <c r="D1542" s="16">
        <f>MAX(0,(MIN(A1542,inputs!$C$5)-(inputs!$C$4+B1542))*inputs!$B$4)</f>
        <v>44920</v>
      </c>
      <c r="E1542" s="16">
        <f>MAX(0, (calculations!A1542-inputs!$C$5)*inputs!$B$5)</f>
        <v>1800</v>
      </c>
      <c r="F1542" s="19">
        <f>MAX(0,inputs!$B$13*(MIN(calculations!A1542,inputs!$C$14)-inputs!$C$13))+MAX(0,inputs!$B$14*(calculations!A1542-inputs!$C$14))</f>
        <v>7069.85</v>
      </c>
      <c r="G1542" s="22">
        <f>MAX(MIN((calculations!A1542-inputs!$B$21)/10000,100%),0) * inputs!$B$18</f>
        <v>2636.4</v>
      </c>
      <c r="H1542" s="24">
        <f>MIN(inputs!$B$32,A1542)</f>
        <v>20000</v>
      </c>
      <c r="I1542" s="24">
        <f>inputs!$B$29*(1+inputs!$B$33)-MAX(0,inputs!$B$31*(H1542-inputs!$B$30))</f>
        <v>46486.999999999993</v>
      </c>
      <c r="J1542" s="19">
        <f>$H1542+(INT(COLUMN(J$1)/2) - 5) * ($A1542-$H1542)/9</f>
        <v>20000</v>
      </c>
      <c r="K1542" s="24">
        <f>MAX(0,I1542*(1+inputs!$B$33)-MAX(0,inputs!$B$31*(J1542-inputs!$B$30)))</f>
        <v>47184.304999999986</v>
      </c>
      <c r="L1542" s="19">
        <f>$H1542+(INT(COLUMN(L$1)/2) - 5) * ($A1542-$H1542)/9</f>
        <v>34888.888888888891</v>
      </c>
      <c r="M1542" s="24">
        <f>MAX(0,K1542*(1+inputs!$B$33)-MAX(0,inputs!$B$31*(L1542-inputs!$B$30)))</f>
        <v>46568.629574999977</v>
      </c>
      <c r="N1542" s="19">
        <f>$H1542+(INT(COLUMN(N$1)/2) - 5) * ($A1542-$H1542)/9</f>
        <v>49777.777777777781</v>
      </c>
      <c r="O1542" s="24">
        <f>MAX(0,M1542*(1+inputs!$B$33)-MAX(0,inputs!$B$31*(N1542-inputs!$B$30)))</f>
        <v>44603.719018624972</v>
      </c>
      <c r="P1542" s="19">
        <f>$H1542+(INT(COLUMN(P$1)/2) - 5) * ($A1542-$H1542)/9</f>
        <v>64666.666666666664</v>
      </c>
      <c r="Q1542" s="24">
        <f>MAX(0,O1542*(1+inputs!$B$33)-MAX(0,inputs!$B$31*(P1542-inputs!$B$30)))</f>
        <v>41269.334803904341</v>
      </c>
      <c r="R1542" s="19">
        <f>$H1542+(INT(COLUMN(R$1)/2) - 5) * ($A1542-$H1542)/9</f>
        <v>79555.555555555562</v>
      </c>
      <c r="S1542" s="24">
        <f>MAX(0,Q1542*(1+inputs!$B$33)-MAX(0,inputs!$B$31*(R1542-inputs!$B$30)))</f>
        <v>36544.934825962897</v>
      </c>
      <c r="T1542" s="19">
        <f>$H1542+(INT(COLUMN(T$1)/2) - 5) * ($A1542-$H1542)/9</f>
        <v>94444.444444444438</v>
      </c>
      <c r="U1542" s="24">
        <f>MAX(0,S1542*(1+inputs!$B$33)-MAX(0,inputs!$B$31*(T1542-inputs!$B$30)))</f>
        <v>30409.668848352336</v>
      </c>
      <c r="V1542" s="19">
        <f>$H1542+(INT(COLUMN(V$1)/2) - 5) * ($A1542-$H1542)/9</f>
        <v>109333.33333333333</v>
      </c>
      <c r="W1542" s="24">
        <f>MAX(0,U1542*(1+inputs!$B$33)-MAX(0,inputs!$B$31*(V1542-inputs!$B$30)))</f>
        <v>22842.373881077619</v>
      </c>
      <c r="X1542" s="19">
        <f>$H1542+(INT(COLUMN(X$1)/2) - 5) * ($A1542-$H1542)/9</f>
        <v>124222.22222222222</v>
      </c>
      <c r="Y1542" s="24">
        <f>MAX(0,W1542*(1+inputs!$B$33)-MAX(0,inputs!$B$31*(X1542-inputs!$B$30)))</f>
        <v>13821.569489293783</v>
      </c>
      <c r="Z1542" s="19">
        <f>IF(inputs!$B$27="YES",MAX(0,inputs!$B$31*(X1542-inputs!$B$30)),0)</f>
        <v>0</v>
      </c>
      <c r="AA1542" s="3">
        <f t="shared" si="101"/>
        <v>63966.25</v>
      </c>
      <c r="AB1542" s="1">
        <f t="shared" si="102"/>
        <v>0.47</v>
      </c>
      <c r="AC1542" s="8">
        <f t="shared" si="99"/>
        <v>90033.75</v>
      </c>
    </row>
    <row r="1543" spans="1:29" x14ac:dyDescent="0.2">
      <c r="A1543" s="11">
        <f t="shared" si="100"/>
        <v>154100</v>
      </c>
      <c r="B1543" s="15">
        <f>inputs!$C$3-MAX(0,MIN((calculations!A1543-inputs!$B$8)*0.5,inputs!$C$3))+IF(AND(inputs!$B$23="YES",A1543&lt;=inputs!$B$25),inputs!$B$24,0)</f>
        <v>0</v>
      </c>
      <c r="C1543" s="15">
        <f>MAX(0,MIN(A1543-B1543,inputs!$C$4)*inputs!$B$3)</f>
        <v>7540</v>
      </c>
      <c r="D1543" s="16">
        <f>MAX(0,(MIN(A1543,inputs!$C$5)-(inputs!$C$4+B1543))*inputs!$B$4)</f>
        <v>44920</v>
      </c>
      <c r="E1543" s="16">
        <f>MAX(0, (calculations!A1543-inputs!$C$5)*inputs!$B$5)</f>
        <v>1845</v>
      </c>
      <c r="F1543" s="19">
        <f>MAX(0,inputs!$B$13*(MIN(calculations!A1543,inputs!$C$14)-inputs!$C$13))+MAX(0,inputs!$B$14*(calculations!A1543-inputs!$C$14))</f>
        <v>7071.85</v>
      </c>
      <c r="G1543" s="22">
        <f>MAX(MIN((calculations!A1543-inputs!$B$21)/10000,100%),0) * inputs!$B$18</f>
        <v>2636.4</v>
      </c>
      <c r="H1543" s="24">
        <f>MIN(inputs!$B$32,A1543)</f>
        <v>20000</v>
      </c>
      <c r="I1543" s="24">
        <f>inputs!$B$29*(1+inputs!$B$33)-MAX(0,inputs!$B$31*(H1543-inputs!$B$30))</f>
        <v>46486.999999999993</v>
      </c>
      <c r="J1543" s="19">
        <f>$H1543+(INT(COLUMN(J$1)/2) - 5) * ($A1543-$H1543)/9</f>
        <v>20000</v>
      </c>
      <c r="K1543" s="24">
        <f>MAX(0,I1543*(1+inputs!$B$33)-MAX(0,inputs!$B$31*(J1543-inputs!$B$30)))</f>
        <v>47184.304999999986</v>
      </c>
      <c r="L1543" s="19">
        <f>$H1543+(INT(COLUMN(L$1)/2) - 5) * ($A1543-$H1543)/9</f>
        <v>34900</v>
      </c>
      <c r="M1543" s="24">
        <f>MAX(0,K1543*(1+inputs!$B$33)-MAX(0,inputs!$B$31*(L1543-inputs!$B$30)))</f>
        <v>46567.629574999977</v>
      </c>
      <c r="N1543" s="19">
        <f>$H1543+(INT(COLUMN(N$1)/2) - 5) * ($A1543-$H1543)/9</f>
        <v>49800</v>
      </c>
      <c r="O1543" s="24">
        <f>MAX(0,M1543*(1+inputs!$B$33)-MAX(0,inputs!$B$31*(N1543-inputs!$B$30)))</f>
        <v>44600.704018624972</v>
      </c>
      <c r="P1543" s="19">
        <f>$H1543+(INT(COLUMN(P$1)/2) - 5) * ($A1543-$H1543)/9</f>
        <v>64700</v>
      </c>
      <c r="Q1543" s="24">
        <f>MAX(0,O1543*(1+inputs!$B$33)-MAX(0,inputs!$B$31*(P1543-inputs!$B$30)))</f>
        <v>41263.27457890434</v>
      </c>
      <c r="R1543" s="19">
        <f>$H1543+(INT(COLUMN(R$1)/2) - 5) * ($A1543-$H1543)/9</f>
        <v>79600</v>
      </c>
      <c r="S1543" s="24">
        <f>MAX(0,Q1543*(1+inputs!$B$33)-MAX(0,inputs!$B$31*(R1543-inputs!$B$30)))</f>
        <v>36534.783697587896</v>
      </c>
      <c r="T1543" s="19">
        <f>$H1543+(INT(COLUMN(T$1)/2) - 5) * ($A1543-$H1543)/9</f>
        <v>94500</v>
      </c>
      <c r="U1543" s="24">
        <f>MAX(0,S1543*(1+inputs!$B$33)-MAX(0,inputs!$B$31*(T1543-inputs!$B$30)))</f>
        <v>30394.365453051712</v>
      </c>
      <c r="V1543" s="19">
        <f>$H1543+(INT(COLUMN(V$1)/2) - 5) * ($A1543-$H1543)/9</f>
        <v>109400</v>
      </c>
      <c r="W1543" s="24">
        <f>MAX(0,U1543*(1+inputs!$B$33)-MAX(0,inputs!$B$31*(V1543-inputs!$B$30)))</f>
        <v>22820.840934847485</v>
      </c>
      <c r="X1543" s="19">
        <f>$H1543+(INT(COLUMN(X$1)/2) - 5) * ($A1543-$H1543)/9</f>
        <v>124300</v>
      </c>
      <c r="Y1543" s="24">
        <f>MAX(0,W1543*(1+inputs!$B$33)-MAX(0,inputs!$B$31*(X1543-inputs!$B$30)))</f>
        <v>13792.713548870195</v>
      </c>
      <c r="Z1543" s="19">
        <f>IF(inputs!$B$27="YES",MAX(0,inputs!$B$31*(X1543-inputs!$B$30)),0)</f>
        <v>0</v>
      </c>
      <c r="AA1543" s="3">
        <f t="shared" si="101"/>
        <v>64013.25</v>
      </c>
      <c r="AB1543" s="1">
        <f t="shared" si="102"/>
        <v>0.47</v>
      </c>
      <c r="AC1543" s="8">
        <f t="shared" si="99"/>
        <v>90086.75</v>
      </c>
    </row>
    <row r="1544" spans="1:29" x14ac:dyDescent="0.2">
      <c r="A1544" s="11">
        <f t="shared" si="100"/>
        <v>154200</v>
      </c>
      <c r="B1544" s="15">
        <f>inputs!$C$3-MAX(0,MIN((calculations!A1544-inputs!$B$8)*0.5,inputs!$C$3))+IF(AND(inputs!$B$23="YES",A1544&lt;=inputs!$B$25),inputs!$B$24,0)</f>
        <v>0</v>
      </c>
      <c r="C1544" s="15">
        <f>MAX(0,MIN(A1544-B1544,inputs!$C$4)*inputs!$B$3)</f>
        <v>7540</v>
      </c>
      <c r="D1544" s="16">
        <f>MAX(0,(MIN(A1544,inputs!$C$5)-(inputs!$C$4+B1544))*inputs!$B$4)</f>
        <v>44920</v>
      </c>
      <c r="E1544" s="16">
        <f>MAX(0, (calculations!A1544-inputs!$C$5)*inputs!$B$5)</f>
        <v>1890</v>
      </c>
      <c r="F1544" s="19">
        <f>MAX(0,inputs!$B$13*(MIN(calculations!A1544,inputs!$C$14)-inputs!$C$13))+MAX(0,inputs!$B$14*(calculations!A1544-inputs!$C$14))</f>
        <v>7073.85</v>
      </c>
      <c r="G1544" s="22">
        <f>MAX(MIN((calculations!A1544-inputs!$B$21)/10000,100%),0) * inputs!$B$18</f>
        <v>2636.4</v>
      </c>
      <c r="H1544" s="24">
        <f>MIN(inputs!$B$32,A1544)</f>
        <v>20000</v>
      </c>
      <c r="I1544" s="24">
        <f>inputs!$B$29*(1+inputs!$B$33)-MAX(0,inputs!$B$31*(H1544-inputs!$B$30))</f>
        <v>46486.999999999993</v>
      </c>
      <c r="J1544" s="19">
        <f>$H1544+(INT(COLUMN(J$1)/2) - 5) * ($A1544-$H1544)/9</f>
        <v>20000</v>
      </c>
      <c r="K1544" s="24">
        <f>MAX(0,I1544*(1+inputs!$B$33)-MAX(0,inputs!$B$31*(J1544-inputs!$B$30)))</f>
        <v>47184.304999999986</v>
      </c>
      <c r="L1544" s="19">
        <f>$H1544+(INT(COLUMN(L$1)/2) - 5) * ($A1544-$H1544)/9</f>
        <v>34911.111111111109</v>
      </c>
      <c r="M1544" s="24">
        <f>MAX(0,K1544*(1+inputs!$B$33)-MAX(0,inputs!$B$31*(L1544-inputs!$B$30)))</f>
        <v>46566.629574999977</v>
      </c>
      <c r="N1544" s="19">
        <f>$H1544+(INT(COLUMN(N$1)/2) - 5) * ($A1544-$H1544)/9</f>
        <v>49822.222222222219</v>
      </c>
      <c r="O1544" s="24">
        <f>MAX(0,M1544*(1+inputs!$B$33)-MAX(0,inputs!$B$31*(N1544-inputs!$B$30)))</f>
        <v>44597.689018624973</v>
      </c>
      <c r="P1544" s="19">
        <f>$H1544+(INT(COLUMN(P$1)/2) - 5) * ($A1544-$H1544)/9</f>
        <v>64733.333333333336</v>
      </c>
      <c r="Q1544" s="24">
        <f>MAX(0,O1544*(1+inputs!$B$33)-MAX(0,inputs!$B$31*(P1544-inputs!$B$30)))</f>
        <v>41257.214353904339</v>
      </c>
      <c r="R1544" s="19">
        <f>$H1544+(INT(COLUMN(R$1)/2) - 5) * ($A1544-$H1544)/9</f>
        <v>79644.444444444438</v>
      </c>
      <c r="S1544" s="24">
        <f>MAX(0,Q1544*(1+inputs!$B$33)-MAX(0,inputs!$B$31*(R1544-inputs!$B$30)))</f>
        <v>36524.632569212896</v>
      </c>
      <c r="T1544" s="19">
        <f>$H1544+(INT(COLUMN(T$1)/2) - 5) * ($A1544-$H1544)/9</f>
        <v>94555.555555555562</v>
      </c>
      <c r="U1544" s="24">
        <f>MAX(0,S1544*(1+inputs!$B$33)-MAX(0,inputs!$B$31*(T1544-inputs!$B$30)))</f>
        <v>30379.062057751085</v>
      </c>
      <c r="V1544" s="19">
        <f>$H1544+(INT(COLUMN(V$1)/2) - 5) * ($A1544-$H1544)/9</f>
        <v>109466.66666666667</v>
      </c>
      <c r="W1544" s="24">
        <f>MAX(0,U1544*(1+inputs!$B$33)-MAX(0,inputs!$B$31*(V1544-inputs!$B$30)))</f>
        <v>22799.307988617351</v>
      </c>
      <c r="X1544" s="19">
        <f>$H1544+(INT(COLUMN(X$1)/2) - 5) * ($A1544-$H1544)/9</f>
        <v>124377.77777777778</v>
      </c>
      <c r="Y1544" s="24">
        <f>MAX(0,W1544*(1+inputs!$B$33)-MAX(0,inputs!$B$31*(X1544-inputs!$B$30)))</f>
        <v>13763.857608446609</v>
      </c>
      <c r="Z1544" s="19">
        <f>IF(inputs!$B$27="YES",MAX(0,inputs!$B$31*(X1544-inputs!$B$30)),0)</f>
        <v>0</v>
      </c>
      <c r="AA1544" s="3">
        <f t="shared" si="101"/>
        <v>64060.25</v>
      </c>
      <c r="AB1544" s="1">
        <f t="shared" si="102"/>
        <v>0.47</v>
      </c>
      <c r="AC1544" s="8">
        <f t="shared" si="99"/>
        <v>90139.75</v>
      </c>
    </row>
    <row r="1545" spans="1:29" x14ac:dyDescent="0.2">
      <c r="A1545" s="11">
        <f t="shared" si="100"/>
        <v>154300</v>
      </c>
      <c r="B1545" s="15">
        <f>inputs!$C$3-MAX(0,MIN((calculations!A1545-inputs!$B$8)*0.5,inputs!$C$3))+IF(AND(inputs!$B$23="YES",A1545&lt;=inputs!$B$25),inputs!$B$24,0)</f>
        <v>0</v>
      </c>
      <c r="C1545" s="15">
        <f>MAX(0,MIN(A1545-B1545,inputs!$C$4)*inputs!$B$3)</f>
        <v>7540</v>
      </c>
      <c r="D1545" s="16">
        <f>MAX(0,(MIN(A1545,inputs!$C$5)-(inputs!$C$4+B1545))*inputs!$B$4)</f>
        <v>44920</v>
      </c>
      <c r="E1545" s="16">
        <f>MAX(0, (calculations!A1545-inputs!$C$5)*inputs!$B$5)</f>
        <v>1935</v>
      </c>
      <c r="F1545" s="19">
        <f>MAX(0,inputs!$B$13*(MIN(calculations!A1545,inputs!$C$14)-inputs!$C$13))+MAX(0,inputs!$B$14*(calculations!A1545-inputs!$C$14))</f>
        <v>7075.85</v>
      </c>
      <c r="G1545" s="22">
        <f>MAX(MIN((calculations!A1545-inputs!$B$21)/10000,100%),0) * inputs!$B$18</f>
        <v>2636.4</v>
      </c>
      <c r="H1545" s="24">
        <f>MIN(inputs!$B$32,A1545)</f>
        <v>20000</v>
      </c>
      <c r="I1545" s="24">
        <f>inputs!$B$29*(1+inputs!$B$33)-MAX(0,inputs!$B$31*(H1545-inputs!$B$30))</f>
        <v>46486.999999999993</v>
      </c>
      <c r="J1545" s="19">
        <f>$H1545+(INT(COLUMN(J$1)/2) - 5) * ($A1545-$H1545)/9</f>
        <v>20000</v>
      </c>
      <c r="K1545" s="24">
        <f>MAX(0,I1545*(1+inputs!$B$33)-MAX(0,inputs!$B$31*(J1545-inputs!$B$30)))</f>
        <v>47184.304999999986</v>
      </c>
      <c r="L1545" s="19">
        <f>$H1545+(INT(COLUMN(L$1)/2) - 5) * ($A1545-$H1545)/9</f>
        <v>34922.222222222219</v>
      </c>
      <c r="M1545" s="24">
        <f>MAX(0,K1545*(1+inputs!$B$33)-MAX(0,inputs!$B$31*(L1545-inputs!$B$30)))</f>
        <v>46565.629574999977</v>
      </c>
      <c r="N1545" s="19">
        <f>$H1545+(INT(COLUMN(N$1)/2) - 5) * ($A1545-$H1545)/9</f>
        <v>49844.444444444445</v>
      </c>
      <c r="O1545" s="24">
        <f>MAX(0,M1545*(1+inputs!$B$33)-MAX(0,inputs!$B$31*(N1545-inputs!$B$30)))</f>
        <v>44594.674018624974</v>
      </c>
      <c r="P1545" s="19">
        <f>$H1545+(INT(COLUMN(P$1)/2) - 5) * ($A1545-$H1545)/9</f>
        <v>64766.666666666664</v>
      </c>
      <c r="Q1545" s="24">
        <f>MAX(0,O1545*(1+inputs!$B$33)-MAX(0,inputs!$B$31*(P1545-inputs!$B$30)))</f>
        <v>41251.154128904338</v>
      </c>
      <c r="R1545" s="19">
        <f>$H1545+(INT(COLUMN(R$1)/2) - 5) * ($A1545-$H1545)/9</f>
        <v>79688.888888888891</v>
      </c>
      <c r="S1545" s="24">
        <f>MAX(0,Q1545*(1+inputs!$B$33)-MAX(0,inputs!$B$31*(R1545-inputs!$B$30)))</f>
        <v>36514.481440837895</v>
      </c>
      <c r="T1545" s="19">
        <f>$H1545+(INT(COLUMN(T$1)/2) - 5) * ($A1545-$H1545)/9</f>
        <v>94611.111111111109</v>
      </c>
      <c r="U1545" s="24">
        <f>MAX(0,S1545*(1+inputs!$B$33)-MAX(0,inputs!$B$31*(T1545-inputs!$B$30)))</f>
        <v>30363.758662450458</v>
      </c>
      <c r="V1545" s="19">
        <f>$H1545+(INT(COLUMN(V$1)/2) - 5) * ($A1545-$H1545)/9</f>
        <v>109533.33333333333</v>
      </c>
      <c r="W1545" s="24">
        <f>MAX(0,U1545*(1+inputs!$B$33)-MAX(0,inputs!$B$31*(V1545-inputs!$B$30)))</f>
        <v>22777.775042387213</v>
      </c>
      <c r="X1545" s="19">
        <f>$H1545+(INT(COLUMN(X$1)/2) - 5) * ($A1545-$H1545)/9</f>
        <v>124455.55555555556</v>
      </c>
      <c r="Y1545" s="24">
        <f>MAX(0,W1545*(1+inputs!$B$33)-MAX(0,inputs!$B$31*(X1545-inputs!$B$30)))</f>
        <v>13735.00166802302</v>
      </c>
      <c r="Z1545" s="19">
        <f>IF(inputs!$B$27="YES",MAX(0,inputs!$B$31*(X1545-inputs!$B$30)),0)</f>
        <v>0</v>
      </c>
      <c r="AA1545" s="3">
        <f t="shared" si="101"/>
        <v>64107.25</v>
      </c>
      <c r="AB1545" s="1">
        <f t="shared" si="102"/>
        <v>0.47</v>
      </c>
      <c r="AC1545" s="8">
        <f t="shared" si="99"/>
        <v>90192.75</v>
      </c>
    </row>
    <row r="1546" spans="1:29" x14ac:dyDescent="0.2">
      <c r="A1546" s="11">
        <f t="shared" si="100"/>
        <v>154400</v>
      </c>
      <c r="B1546" s="15">
        <f>inputs!$C$3-MAX(0,MIN((calculations!A1546-inputs!$B$8)*0.5,inputs!$C$3))+IF(AND(inputs!$B$23="YES",A1546&lt;=inputs!$B$25),inputs!$B$24,0)</f>
        <v>0</v>
      </c>
      <c r="C1546" s="15">
        <f>MAX(0,MIN(A1546-B1546,inputs!$C$4)*inputs!$B$3)</f>
        <v>7540</v>
      </c>
      <c r="D1546" s="16">
        <f>MAX(0,(MIN(A1546,inputs!$C$5)-(inputs!$C$4+B1546))*inputs!$B$4)</f>
        <v>44920</v>
      </c>
      <c r="E1546" s="16">
        <f>MAX(0, (calculations!A1546-inputs!$C$5)*inputs!$B$5)</f>
        <v>1980</v>
      </c>
      <c r="F1546" s="19">
        <f>MAX(0,inputs!$B$13*(MIN(calculations!A1546,inputs!$C$14)-inputs!$C$13))+MAX(0,inputs!$B$14*(calculations!A1546-inputs!$C$14))</f>
        <v>7077.85</v>
      </c>
      <c r="G1546" s="22">
        <f>MAX(MIN((calculations!A1546-inputs!$B$21)/10000,100%),0) * inputs!$B$18</f>
        <v>2636.4</v>
      </c>
      <c r="H1546" s="24">
        <f>MIN(inputs!$B$32,A1546)</f>
        <v>20000</v>
      </c>
      <c r="I1546" s="24">
        <f>inputs!$B$29*(1+inputs!$B$33)-MAX(0,inputs!$B$31*(H1546-inputs!$B$30))</f>
        <v>46486.999999999993</v>
      </c>
      <c r="J1546" s="19">
        <f>$H1546+(INT(COLUMN(J$1)/2) - 5) * ($A1546-$H1546)/9</f>
        <v>20000</v>
      </c>
      <c r="K1546" s="24">
        <f>MAX(0,I1546*(1+inputs!$B$33)-MAX(0,inputs!$B$31*(J1546-inputs!$B$30)))</f>
        <v>47184.304999999986</v>
      </c>
      <c r="L1546" s="19">
        <f>$H1546+(INT(COLUMN(L$1)/2) - 5) * ($A1546-$H1546)/9</f>
        <v>34933.333333333336</v>
      </c>
      <c r="M1546" s="24">
        <f>MAX(0,K1546*(1+inputs!$B$33)-MAX(0,inputs!$B$31*(L1546-inputs!$B$30)))</f>
        <v>46564.629574999977</v>
      </c>
      <c r="N1546" s="19">
        <f>$H1546+(INT(COLUMN(N$1)/2) - 5) * ($A1546-$H1546)/9</f>
        <v>49866.666666666672</v>
      </c>
      <c r="O1546" s="24">
        <f>MAX(0,M1546*(1+inputs!$B$33)-MAX(0,inputs!$B$31*(N1546-inputs!$B$30)))</f>
        <v>44591.659018624967</v>
      </c>
      <c r="P1546" s="19">
        <f>$H1546+(INT(COLUMN(P$1)/2) - 5) * ($A1546-$H1546)/9</f>
        <v>64800</v>
      </c>
      <c r="Q1546" s="24">
        <f>MAX(0,O1546*(1+inputs!$B$33)-MAX(0,inputs!$B$31*(P1546-inputs!$B$30)))</f>
        <v>41245.093903904337</v>
      </c>
      <c r="R1546" s="19">
        <f>$H1546+(INT(COLUMN(R$1)/2) - 5) * ($A1546-$H1546)/9</f>
        <v>79733.333333333343</v>
      </c>
      <c r="S1546" s="24">
        <f>MAX(0,Q1546*(1+inputs!$B$33)-MAX(0,inputs!$B$31*(R1546-inputs!$B$30)))</f>
        <v>36504.330312462895</v>
      </c>
      <c r="T1546" s="19">
        <f>$H1546+(INT(COLUMN(T$1)/2) - 5) * ($A1546-$H1546)/9</f>
        <v>94666.666666666672</v>
      </c>
      <c r="U1546" s="24">
        <f>MAX(0,S1546*(1+inputs!$B$33)-MAX(0,inputs!$B$31*(T1546-inputs!$B$30)))</f>
        <v>30348.455267149831</v>
      </c>
      <c r="V1546" s="19">
        <f>$H1546+(INT(COLUMN(V$1)/2) - 5) * ($A1546-$H1546)/9</f>
        <v>109600</v>
      </c>
      <c r="W1546" s="24">
        <f>MAX(0,U1546*(1+inputs!$B$33)-MAX(0,inputs!$B$31*(V1546-inputs!$B$30)))</f>
        <v>22756.242096157079</v>
      </c>
      <c r="X1546" s="19">
        <f>$H1546+(INT(COLUMN(X$1)/2) - 5) * ($A1546-$H1546)/9</f>
        <v>124533.33333333333</v>
      </c>
      <c r="Y1546" s="24">
        <f>MAX(0,W1546*(1+inputs!$B$33)-MAX(0,inputs!$B$31*(X1546-inputs!$B$30)))</f>
        <v>13706.145727599433</v>
      </c>
      <c r="Z1546" s="19">
        <f>IF(inputs!$B$27="YES",MAX(0,inputs!$B$31*(X1546-inputs!$B$30)),0)</f>
        <v>0</v>
      </c>
      <c r="AA1546" s="3">
        <f t="shared" si="101"/>
        <v>64154.25</v>
      </c>
      <c r="AB1546" s="1">
        <f t="shared" si="102"/>
        <v>0.47</v>
      </c>
      <c r="AC1546" s="8">
        <f t="shared" si="99"/>
        <v>90245.75</v>
      </c>
    </row>
    <row r="1547" spans="1:29" x14ac:dyDescent="0.2">
      <c r="A1547" s="11">
        <f t="shared" si="100"/>
        <v>154500</v>
      </c>
      <c r="B1547" s="15">
        <f>inputs!$C$3-MAX(0,MIN((calculations!A1547-inputs!$B$8)*0.5,inputs!$C$3))+IF(AND(inputs!$B$23="YES",A1547&lt;=inputs!$B$25),inputs!$B$24,0)</f>
        <v>0</v>
      </c>
      <c r="C1547" s="15">
        <f>MAX(0,MIN(A1547-B1547,inputs!$C$4)*inputs!$B$3)</f>
        <v>7540</v>
      </c>
      <c r="D1547" s="16">
        <f>MAX(0,(MIN(A1547,inputs!$C$5)-(inputs!$C$4+B1547))*inputs!$B$4)</f>
        <v>44920</v>
      </c>
      <c r="E1547" s="16">
        <f>MAX(0, (calculations!A1547-inputs!$C$5)*inputs!$B$5)</f>
        <v>2025</v>
      </c>
      <c r="F1547" s="19">
        <f>MAX(0,inputs!$B$13*(MIN(calculations!A1547,inputs!$C$14)-inputs!$C$13))+MAX(0,inputs!$B$14*(calculations!A1547-inputs!$C$14))</f>
        <v>7079.85</v>
      </c>
      <c r="G1547" s="22">
        <f>MAX(MIN((calculations!A1547-inputs!$B$21)/10000,100%),0) * inputs!$B$18</f>
        <v>2636.4</v>
      </c>
      <c r="H1547" s="24">
        <f>MIN(inputs!$B$32,A1547)</f>
        <v>20000</v>
      </c>
      <c r="I1547" s="24">
        <f>inputs!$B$29*(1+inputs!$B$33)-MAX(0,inputs!$B$31*(H1547-inputs!$B$30))</f>
        <v>46486.999999999993</v>
      </c>
      <c r="J1547" s="19">
        <f>$H1547+(INT(COLUMN(J$1)/2) - 5) * ($A1547-$H1547)/9</f>
        <v>20000</v>
      </c>
      <c r="K1547" s="24">
        <f>MAX(0,I1547*(1+inputs!$B$33)-MAX(0,inputs!$B$31*(J1547-inputs!$B$30)))</f>
        <v>47184.304999999986</v>
      </c>
      <c r="L1547" s="19">
        <f>$H1547+(INT(COLUMN(L$1)/2) - 5) * ($A1547-$H1547)/9</f>
        <v>34944.444444444445</v>
      </c>
      <c r="M1547" s="24">
        <f>MAX(0,K1547*(1+inputs!$B$33)-MAX(0,inputs!$B$31*(L1547-inputs!$B$30)))</f>
        <v>46563.629574999977</v>
      </c>
      <c r="N1547" s="19">
        <f>$H1547+(INT(COLUMN(N$1)/2) - 5) * ($A1547-$H1547)/9</f>
        <v>49888.888888888891</v>
      </c>
      <c r="O1547" s="24">
        <f>MAX(0,M1547*(1+inputs!$B$33)-MAX(0,inputs!$B$31*(N1547-inputs!$B$30)))</f>
        <v>44588.644018624967</v>
      </c>
      <c r="P1547" s="19">
        <f>$H1547+(INT(COLUMN(P$1)/2) - 5) * ($A1547-$H1547)/9</f>
        <v>64833.333333333336</v>
      </c>
      <c r="Q1547" s="24">
        <f>MAX(0,O1547*(1+inputs!$B$33)-MAX(0,inputs!$B$31*(P1547-inputs!$B$30)))</f>
        <v>41239.033678904336</v>
      </c>
      <c r="R1547" s="19">
        <f>$H1547+(INT(COLUMN(R$1)/2) - 5) * ($A1547-$H1547)/9</f>
        <v>79777.777777777781</v>
      </c>
      <c r="S1547" s="24">
        <f>MAX(0,Q1547*(1+inputs!$B$33)-MAX(0,inputs!$B$31*(R1547-inputs!$B$30)))</f>
        <v>36494.179184087894</v>
      </c>
      <c r="T1547" s="19">
        <f>$H1547+(INT(COLUMN(T$1)/2) - 5) * ($A1547-$H1547)/9</f>
        <v>94722.222222222219</v>
      </c>
      <c r="U1547" s="24">
        <f>MAX(0,S1547*(1+inputs!$B$33)-MAX(0,inputs!$B$31*(T1547-inputs!$B$30)))</f>
        <v>30333.151871849212</v>
      </c>
      <c r="V1547" s="19">
        <f>$H1547+(INT(COLUMN(V$1)/2) - 5) * ($A1547-$H1547)/9</f>
        <v>109666.66666666667</v>
      </c>
      <c r="W1547" s="24">
        <f>MAX(0,U1547*(1+inputs!$B$33)-MAX(0,inputs!$B$31*(V1547-inputs!$B$30)))</f>
        <v>22734.709149926945</v>
      </c>
      <c r="X1547" s="19">
        <f>$H1547+(INT(COLUMN(X$1)/2) - 5) * ($A1547-$H1547)/9</f>
        <v>124611.11111111111</v>
      </c>
      <c r="Y1547" s="24">
        <f>MAX(0,W1547*(1+inputs!$B$33)-MAX(0,inputs!$B$31*(X1547-inputs!$B$30)))</f>
        <v>13677.289787175847</v>
      </c>
      <c r="Z1547" s="19">
        <f>IF(inputs!$B$27="YES",MAX(0,inputs!$B$31*(X1547-inputs!$B$30)),0)</f>
        <v>0</v>
      </c>
      <c r="AA1547" s="3">
        <f t="shared" si="101"/>
        <v>64201.25</v>
      </c>
      <c r="AB1547" s="1">
        <f t="shared" si="102"/>
        <v>0.47</v>
      </c>
      <c r="AC1547" s="8">
        <f t="shared" si="99"/>
        <v>90298.75</v>
      </c>
    </row>
    <row r="1548" spans="1:29" x14ac:dyDescent="0.2">
      <c r="A1548" s="11">
        <f t="shared" si="100"/>
        <v>154600</v>
      </c>
      <c r="B1548" s="15">
        <f>inputs!$C$3-MAX(0,MIN((calculations!A1548-inputs!$B$8)*0.5,inputs!$C$3))+IF(AND(inputs!$B$23="YES",A1548&lt;=inputs!$B$25),inputs!$B$24,0)</f>
        <v>0</v>
      </c>
      <c r="C1548" s="15">
        <f>MAX(0,MIN(A1548-B1548,inputs!$C$4)*inputs!$B$3)</f>
        <v>7540</v>
      </c>
      <c r="D1548" s="16">
        <f>MAX(0,(MIN(A1548,inputs!$C$5)-(inputs!$C$4+B1548))*inputs!$B$4)</f>
        <v>44920</v>
      </c>
      <c r="E1548" s="16">
        <f>MAX(0, (calculations!A1548-inputs!$C$5)*inputs!$B$5)</f>
        <v>2070</v>
      </c>
      <c r="F1548" s="19">
        <f>MAX(0,inputs!$B$13*(MIN(calculations!A1548,inputs!$C$14)-inputs!$C$13))+MAX(0,inputs!$B$14*(calculations!A1548-inputs!$C$14))</f>
        <v>7081.85</v>
      </c>
      <c r="G1548" s="22">
        <f>MAX(MIN((calculations!A1548-inputs!$B$21)/10000,100%),0) * inputs!$B$18</f>
        <v>2636.4</v>
      </c>
      <c r="H1548" s="24">
        <f>MIN(inputs!$B$32,A1548)</f>
        <v>20000</v>
      </c>
      <c r="I1548" s="24">
        <f>inputs!$B$29*(1+inputs!$B$33)-MAX(0,inputs!$B$31*(H1548-inputs!$B$30))</f>
        <v>46486.999999999993</v>
      </c>
      <c r="J1548" s="19">
        <f>$H1548+(INT(COLUMN(J$1)/2) - 5) * ($A1548-$H1548)/9</f>
        <v>20000</v>
      </c>
      <c r="K1548" s="24">
        <f>MAX(0,I1548*(1+inputs!$B$33)-MAX(0,inputs!$B$31*(J1548-inputs!$B$30)))</f>
        <v>47184.304999999986</v>
      </c>
      <c r="L1548" s="19">
        <f>$H1548+(INT(COLUMN(L$1)/2) - 5) * ($A1548-$H1548)/9</f>
        <v>34955.555555555555</v>
      </c>
      <c r="M1548" s="24">
        <f>MAX(0,K1548*(1+inputs!$B$33)-MAX(0,inputs!$B$31*(L1548-inputs!$B$30)))</f>
        <v>46562.629574999977</v>
      </c>
      <c r="N1548" s="19">
        <f>$H1548+(INT(COLUMN(N$1)/2) - 5) * ($A1548-$H1548)/9</f>
        <v>49911.111111111109</v>
      </c>
      <c r="O1548" s="24">
        <f>MAX(0,M1548*(1+inputs!$B$33)-MAX(0,inputs!$B$31*(N1548-inputs!$B$30)))</f>
        <v>44585.629018624968</v>
      </c>
      <c r="P1548" s="19">
        <f>$H1548+(INT(COLUMN(P$1)/2) - 5) * ($A1548-$H1548)/9</f>
        <v>64866.666666666664</v>
      </c>
      <c r="Q1548" s="24">
        <f>MAX(0,O1548*(1+inputs!$B$33)-MAX(0,inputs!$B$31*(P1548-inputs!$B$30)))</f>
        <v>41232.973453904335</v>
      </c>
      <c r="R1548" s="19">
        <f>$H1548+(INT(COLUMN(R$1)/2) - 5) * ($A1548-$H1548)/9</f>
        <v>79822.222222222219</v>
      </c>
      <c r="S1548" s="24">
        <f>MAX(0,Q1548*(1+inputs!$B$33)-MAX(0,inputs!$B$31*(R1548-inputs!$B$30)))</f>
        <v>36484.028055712894</v>
      </c>
      <c r="T1548" s="19">
        <f>$H1548+(INT(COLUMN(T$1)/2) - 5) * ($A1548-$H1548)/9</f>
        <v>94777.777777777781</v>
      </c>
      <c r="U1548" s="24">
        <f>MAX(0,S1548*(1+inputs!$B$33)-MAX(0,inputs!$B$31*(T1548-inputs!$B$30)))</f>
        <v>30317.848476548588</v>
      </c>
      <c r="V1548" s="19">
        <f>$H1548+(INT(COLUMN(V$1)/2) - 5) * ($A1548-$H1548)/9</f>
        <v>109733.33333333333</v>
      </c>
      <c r="W1548" s="24">
        <f>MAX(0,U1548*(1+inputs!$B$33)-MAX(0,inputs!$B$31*(V1548-inputs!$B$30)))</f>
        <v>22713.176203696814</v>
      </c>
      <c r="X1548" s="19">
        <f>$H1548+(INT(COLUMN(X$1)/2) - 5) * ($A1548-$H1548)/9</f>
        <v>124688.88888888889</v>
      </c>
      <c r="Y1548" s="24">
        <f>MAX(0,W1548*(1+inputs!$B$33)-MAX(0,inputs!$B$31*(X1548-inputs!$B$30)))</f>
        <v>13648.433846752263</v>
      </c>
      <c r="Z1548" s="19">
        <f>IF(inputs!$B$27="YES",MAX(0,inputs!$B$31*(X1548-inputs!$B$30)),0)</f>
        <v>0</v>
      </c>
      <c r="AA1548" s="3">
        <f t="shared" si="101"/>
        <v>64248.25</v>
      </c>
      <c r="AB1548" s="1">
        <f t="shared" si="102"/>
        <v>0.47</v>
      </c>
      <c r="AC1548" s="8">
        <f t="shared" si="99"/>
        <v>90351.75</v>
      </c>
    </row>
    <row r="1549" spans="1:29" x14ac:dyDescent="0.2">
      <c r="A1549" s="11">
        <f t="shared" si="100"/>
        <v>154700</v>
      </c>
      <c r="B1549" s="15">
        <f>inputs!$C$3-MAX(0,MIN((calculations!A1549-inputs!$B$8)*0.5,inputs!$C$3))+IF(AND(inputs!$B$23="YES",A1549&lt;=inputs!$B$25),inputs!$B$24,0)</f>
        <v>0</v>
      </c>
      <c r="C1549" s="15">
        <f>MAX(0,MIN(A1549-B1549,inputs!$C$4)*inputs!$B$3)</f>
        <v>7540</v>
      </c>
      <c r="D1549" s="16">
        <f>MAX(0,(MIN(A1549,inputs!$C$5)-(inputs!$C$4+B1549))*inputs!$B$4)</f>
        <v>44920</v>
      </c>
      <c r="E1549" s="16">
        <f>MAX(0, (calculations!A1549-inputs!$C$5)*inputs!$B$5)</f>
        <v>2115</v>
      </c>
      <c r="F1549" s="19">
        <f>MAX(0,inputs!$B$13*(MIN(calculations!A1549,inputs!$C$14)-inputs!$C$13))+MAX(0,inputs!$B$14*(calculations!A1549-inputs!$C$14))</f>
        <v>7083.85</v>
      </c>
      <c r="G1549" s="22">
        <f>MAX(MIN((calculations!A1549-inputs!$B$21)/10000,100%),0) * inputs!$B$18</f>
        <v>2636.4</v>
      </c>
      <c r="H1549" s="24">
        <f>MIN(inputs!$B$32,A1549)</f>
        <v>20000</v>
      </c>
      <c r="I1549" s="24">
        <f>inputs!$B$29*(1+inputs!$B$33)-MAX(0,inputs!$B$31*(H1549-inputs!$B$30))</f>
        <v>46486.999999999993</v>
      </c>
      <c r="J1549" s="19">
        <f>$H1549+(INT(COLUMN(J$1)/2) - 5) * ($A1549-$H1549)/9</f>
        <v>20000</v>
      </c>
      <c r="K1549" s="24">
        <f>MAX(0,I1549*(1+inputs!$B$33)-MAX(0,inputs!$B$31*(J1549-inputs!$B$30)))</f>
        <v>47184.304999999986</v>
      </c>
      <c r="L1549" s="19">
        <f>$H1549+(INT(COLUMN(L$1)/2) - 5) * ($A1549-$H1549)/9</f>
        <v>34966.666666666664</v>
      </c>
      <c r="M1549" s="24">
        <f>MAX(0,K1549*(1+inputs!$B$33)-MAX(0,inputs!$B$31*(L1549-inputs!$B$30)))</f>
        <v>46561.629574999977</v>
      </c>
      <c r="N1549" s="19">
        <f>$H1549+(INT(COLUMN(N$1)/2) - 5) * ($A1549-$H1549)/9</f>
        <v>49933.333333333328</v>
      </c>
      <c r="O1549" s="24">
        <f>MAX(0,M1549*(1+inputs!$B$33)-MAX(0,inputs!$B$31*(N1549-inputs!$B$30)))</f>
        <v>44582.614018624969</v>
      </c>
      <c r="P1549" s="19">
        <f>$H1549+(INT(COLUMN(P$1)/2) - 5) * ($A1549-$H1549)/9</f>
        <v>64900</v>
      </c>
      <c r="Q1549" s="24">
        <f>MAX(0,O1549*(1+inputs!$B$33)-MAX(0,inputs!$B$31*(P1549-inputs!$B$30)))</f>
        <v>41226.913228904334</v>
      </c>
      <c r="R1549" s="19">
        <f>$H1549+(INT(COLUMN(R$1)/2) - 5) * ($A1549-$H1549)/9</f>
        <v>79866.666666666657</v>
      </c>
      <c r="S1549" s="24">
        <f>MAX(0,Q1549*(1+inputs!$B$33)-MAX(0,inputs!$B$31*(R1549-inputs!$B$30)))</f>
        <v>36473.8769273379</v>
      </c>
      <c r="T1549" s="19">
        <f>$H1549+(INT(COLUMN(T$1)/2) - 5) * ($A1549-$H1549)/9</f>
        <v>94833.333333333328</v>
      </c>
      <c r="U1549" s="24">
        <f>MAX(0,S1549*(1+inputs!$B$33)-MAX(0,inputs!$B$31*(T1549-inputs!$B$30)))</f>
        <v>30302.545081247965</v>
      </c>
      <c r="V1549" s="19">
        <f>$H1549+(INT(COLUMN(V$1)/2) - 5) * ($A1549-$H1549)/9</f>
        <v>109800</v>
      </c>
      <c r="W1549" s="24">
        <f>MAX(0,U1549*(1+inputs!$B$33)-MAX(0,inputs!$B$31*(V1549-inputs!$B$30)))</f>
        <v>22691.643257466683</v>
      </c>
      <c r="X1549" s="19">
        <f>$H1549+(INT(COLUMN(X$1)/2) - 5) * ($A1549-$H1549)/9</f>
        <v>124766.66666666667</v>
      </c>
      <c r="Y1549" s="24">
        <f>MAX(0,W1549*(1+inputs!$B$33)-MAX(0,inputs!$B$31*(X1549-inputs!$B$30)))</f>
        <v>13619.577906328681</v>
      </c>
      <c r="Z1549" s="19">
        <f>IF(inputs!$B$27="YES",MAX(0,inputs!$B$31*(X1549-inputs!$B$30)),0)</f>
        <v>0</v>
      </c>
      <c r="AA1549" s="3">
        <f t="shared" si="101"/>
        <v>64295.25</v>
      </c>
      <c r="AB1549" s="1">
        <f t="shared" si="102"/>
        <v>0.47</v>
      </c>
      <c r="AC1549" s="8">
        <f t="shared" si="99"/>
        <v>90404.75</v>
      </c>
    </row>
    <row r="1550" spans="1:29" x14ac:dyDescent="0.2">
      <c r="A1550" s="11">
        <f t="shared" si="100"/>
        <v>154800</v>
      </c>
      <c r="B1550" s="15">
        <f>inputs!$C$3-MAX(0,MIN((calculations!A1550-inputs!$B$8)*0.5,inputs!$C$3))+IF(AND(inputs!$B$23="YES",A1550&lt;=inputs!$B$25),inputs!$B$24,0)</f>
        <v>0</v>
      </c>
      <c r="C1550" s="15">
        <f>MAX(0,MIN(A1550-B1550,inputs!$C$4)*inputs!$B$3)</f>
        <v>7540</v>
      </c>
      <c r="D1550" s="16">
        <f>MAX(0,(MIN(A1550,inputs!$C$5)-(inputs!$C$4+B1550))*inputs!$B$4)</f>
        <v>44920</v>
      </c>
      <c r="E1550" s="16">
        <f>MAX(0, (calculations!A1550-inputs!$C$5)*inputs!$B$5)</f>
        <v>2160</v>
      </c>
      <c r="F1550" s="19">
        <f>MAX(0,inputs!$B$13*(MIN(calculations!A1550,inputs!$C$14)-inputs!$C$13))+MAX(0,inputs!$B$14*(calculations!A1550-inputs!$C$14))</f>
        <v>7085.85</v>
      </c>
      <c r="G1550" s="22">
        <f>MAX(MIN((calculations!A1550-inputs!$B$21)/10000,100%),0) * inputs!$B$18</f>
        <v>2636.4</v>
      </c>
      <c r="H1550" s="24">
        <f>MIN(inputs!$B$32,A1550)</f>
        <v>20000</v>
      </c>
      <c r="I1550" s="24">
        <f>inputs!$B$29*(1+inputs!$B$33)-MAX(0,inputs!$B$31*(H1550-inputs!$B$30))</f>
        <v>46486.999999999993</v>
      </c>
      <c r="J1550" s="19">
        <f>$H1550+(INT(COLUMN(J$1)/2) - 5) * ($A1550-$H1550)/9</f>
        <v>20000</v>
      </c>
      <c r="K1550" s="24">
        <f>MAX(0,I1550*(1+inputs!$B$33)-MAX(0,inputs!$B$31*(J1550-inputs!$B$30)))</f>
        <v>47184.304999999986</v>
      </c>
      <c r="L1550" s="19">
        <f>$H1550+(INT(COLUMN(L$1)/2) - 5) * ($A1550-$H1550)/9</f>
        <v>34977.777777777781</v>
      </c>
      <c r="M1550" s="24">
        <f>MAX(0,K1550*(1+inputs!$B$33)-MAX(0,inputs!$B$31*(L1550-inputs!$B$30)))</f>
        <v>46560.629574999977</v>
      </c>
      <c r="N1550" s="19">
        <f>$H1550+(INT(COLUMN(N$1)/2) - 5) * ($A1550-$H1550)/9</f>
        <v>49955.555555555555</v>
      </c>
      <c r="O1550" s="24">
        <f>MAX(0,M1550*(1+inputs!$B$33)-MAX(0,inputs!$B$31*(N1550-inputs!$B$30)))</f>
        <v>44579.599018624969</v>
      </c>
      <c r="P1550" s="19">
        <f>$H1550+(INT(COLUMN(P$1)/2) - 5) * ($A1550-$H1550)/9</f>
        <v>64933.333333333336</v>
      </c>
      <c r="Q1550" s="24">
        <f>MAX(0,O1550*(1+inputs!$B$33)-MAX(0,inputs!$B$31*(P1550-inputs!$B$30)))</f>
        <v>41220.85300390434</v>
      </c>
      <c r="R1550" s="19">
        <f>$H1550+(INT(COLUMN(R$1)/2) - 5) * ($A1550-$H1550)/9</f>
        <v>79911.111111111109</v>
      </c>
      <c r="S1550" s="24">
        <f>MAX(0,Q1550*(1+inputs!$B$33)-MAX(0,inputs!$B$31*(R1550-inputs!$B$30)))</f>
        <v>36463.7257989629</v>
      </c>
      <c r="T1550" s="19">
        <f>$H1550+(INT(COLUMN(T$1)/2) - 5) * ($A1550-$H1550)/9</f>
        <v>94888.888888888891</v>
      </c>
      <c r="U1550" s="24">
        <f>MAX(0,S1550*(1+inputs!$B$33)-MAX(0,inputs!$B$31*(T1550-inputs!$B$30)))</f>
        <v>30287.241685947341</v>
      </c>
      <c r="V1550" s="19">
        <f>$H1550+(INT(COLUMN(V$1)/2) - 5) * ($A1550-$H1550)/9</f>
        <v>109866.66666666667</v>
      </c>
      <c r="W1550" s="24">
        <f>MAX(0,U1550*(1+inputs!$B$33)-MAX(0,inputs!$B$31*(V1550-inputs!$B$30)))</f>
        <v>22670.110311236545</v>
      </c>
      <c r="X1550" s="19">
        <f>$H1550+(INT(COLUMN(X$1)/2) - 5) * ($A1550-$H1550)/9</f>
        <v>124844.44444444444</v>
      </c>
      <c r="Y1550" s="24">
        <f>MAX(0,W1550*(1+inputs!$B$33)-MAX(0,inputs!$B$31*(X1550-inputs!$B$30)))</f>
        <v>13590.721965905093</v>
      </c>
      <c r="Z1550" s="19">
        <f>IF(inputs!$B$27="YES",MAX(0,inputs!$B$31*(X1550-inputs!$B$30)),0)</f>
        <v>0</v>
      </c>
      <c r="AA1550" s="3">
        <f t="shared" si="101"/>
        <v>64342.25</v>
      </c>
      <c r="AB1550" s="1">
        <f t="shared" si="102"/>
        <v>0.47</v>
      </c>
      <c r="AC1550" s="8">
        <f t="shared" si="99"/>
        <v>90457.75</v>
      </c>
    </row>
    <row r="1551" spans="1:29" x14ac:dyDescent="0.2">
      <c r="A1551" s="11">
        <f t="shared" si="100"/>
        <v>154900</v>
      </c>
      <c r="B1551" s="15">
        <f>inputs!$C$3-MAX(0,MIN((calculations!A1551-inputs!$B$8)*0.5,inputs!$C$3))+IF(AND(inputs!$B$23="YES",A1551&lt;=inputs!$B$25),inputs!$B$24,0)</f>
        <v>0</v>
      </c>
      <c r="C1551" s="15">
        <f>MAX(0,MIN(A1551-B1551,inputs!$C$4)*inputs!$B$3)</f>
        <v>7540</v>
      </c>
      <c r="D1551" s="16">
        <f>MAX(0,(MIN(A1551,inputs!$C$5)-(inputs!$C$4+B1551))*inputs!$B$4)</f>
        <v>44920</v>
      </c>
      <c r="E1551" s="16">
        <f>MAX(0, (calculations!A1551-inputs!$C$5)*inputs!$B$5)</f>
        <v>2205</v>
      </c>
      <c r="F1551" s="19">
        <f>MAX(0,inputs!$B$13*(MIN(calculations!A1551,inputs!$C$14)-inputs!$C$13))+MAX(0,inputs!$B$14*(calculations!A1551-inputs!$C$14))</f>
        <v>7087.85</v>
      </c>
      <c r="G1551" s="22">
        <f>MAX(MIN((calculations!A1551-inputs!$B$21)/10000,100%),0) * inputs!$B$18</f>
        <v>2636.4</v>
      </c>
      <c r="H1551" s="24">
        <f>MIN(inputs!$B$32,A1551)</f>
        <v>20000</v>
      </c>
      <c r="I1551" s="24">
        <f>inputs!$B$29*(1+inputs!$B$33)-MAX(0,inputs!$B$31*(H1551-inputs!$B$30))</f>
        <v>46486.999999999993</v>
      </c>
      <c r="J1551" s="19">
        <f>$H1551+(INT(COLUMN(J$1)/2) - 5) * ($A1551-$H1551)/9</f>
        <v>20000</v>
      </c>
      <c r="K1551" s="24">
        <f>MAX(0,I1551*(1+inputs!$B$33)-MAX(0,inputs!$B$31*(J1551-inputs!$B$30)))</f>
        <v>47184.304999999986</v>
      </c>
      <c r="L1551" s="19">
        <f>$H1551+(INT(COLUMN(L$1)/2) - 5) * ($A1551-$H1551)/9</f>
        <v>34988.888888888891</v>
      </c>
      <c r="M1551" s="24">
        <f>MAX(0,K1551*(1+inputs!$B$33)-MAX(0,inputs!$B$31*(L1551-inputs!$B$30)))</f>
        <v>46559.629574999977</v>
      </c>
      <c r="N1551" s="19">
        <f>$H1551+(INT(COLUMN(N$1)/2) - 5) * ($A1551-$H1551)/9</f>
        <v>49977.777777777781</v>
      </c>
      <c r="O1551" s="24">
        <f>MAX(0,M1551*(1+inputs!$B$33)-MAX(0,inputs!$B$31*(N1551-inputs!$B$30)))</f>
        <v>44576.58401862497</v>
      </c>
      <c r="P1551" s="19">
        <f>$H1551+(INT(COLUMN(P$1)/2) - 5) * ($A1551-$H1551)/9</f>
        <v>64966.666666666664</v>
      </c>
      <c r="Q1551" s="24">
        <f>MAX(0,O1551*(1+inputs!$B$33)-MAX(0,inputs!$B$31*(P1551-inputs!$B$30)))</f>
        <v>41214.792778904339</v>
      </c>
      <c r="R1551" s="19">
        <f>$H1551+(INT(COLUMN(R$1)/2) - 5) * ($A1551-$H1551)/9</f>
        <v>79955.555555555562</v>
      </c>
      <c r="S1551" s="24">
        <f>MAX(0,Q1551*(1+inputs!$B$33)-MAX(0,inputs!$B$31*(R1551-inputs!$B$30)))</f>
        <v>36453.574670587899</v>
      </c>
      <c r="T1551" s="19">
        <f>$H1551+(INT(COLUMN(T$1)/2) - 5) * ($A1551-$H1551)/9</f>
        <v>94944.444444444438</v>
      </c>
      <c r="U1551" s="24">
        <f>MAX(0,S1551*(1+inputs!$B$33)-MAX(0,inputs!$B$31*(T1551-inputs!$B$30)))</f>
        <v>30271.938290646718</v>
      </c>
      <c r="V1551" s="19">
        <f>$H1551+(INT(COLUMN(V$1)/2) - 5) * ($A1551-$H1551)/9</f>
        <v>109933.33333333333</v>
      </c>
      <c r="W1551" s="24">
        <f>MAX(0,U1551*(1+inputs!$B$33)-MAX(0,inputs!$B$31*(V1551-inputs!$B$30)))</f>
        <v>22648.577365006418</v>
      </c>
      <c r="X1551" s="19">
        <f>$H1551+(INT(COLUMN(X$1)/2) - 5) * ($A1551-$H1551)/9</f>
        <v>124922.22222222222</v>
      </c>
      <c r="Y1551" s="24">
        <f>MAX(0,W1551*(1+inputs!$B$33)-MAX(0,inputs!$B$31*(X1551-inputs!$B$30)))</f>
        <v>13561.866025481515</v>
      </c>
      <c r="Z1551" s="19">
        <f>IF(inputs!$B$27="YES",MAX(0,inputs!$B$31*(X1551-inputs!$B$30)),0)</f>
        <v>0</v>
      </c>
      <c r="AA1551" s="3">
        <f t="shared" si="101"/>
        <v>64389.25</v>
      </c>
      <c r="AB1551" s="1">
        <f t="shared" si="102"/>
        <v>0.47</v>
      </c>
      <c r="AC1551" s="8">
        <f t="shared" si="99"/>
        <v>90510.75</v>
      </c>
    </row>
    <row r="1552" spans="1:29" x14ac:dyDescent="0.2">
      <c r="A1552" s="11">
        <f t="shared" si="100"/>
        <v>155000</v>
      </c>
      <c r="B1552" s="15">
        <f>inputs!$C$3-MAX(0,MIN((calculations!A1552-inputs!$B$8)*0.5,inputs!$C$3))+IF(AND(inputs!$B$23="YES",A1552&lt;=inputs!$B$25),inputs!$B$24,0)</f>
        <v>0</v>
      </c>
      <c r="C1552" s="15">
        <f>MAX(0,MIN(A1552-B1552,inputs!$C$4)*inputs!$B$3)</f>
        <v>7540</v>
      </c>
      <c r="D1552" s="16">
        <f>MAX(0,(MIN(A1552,inputs!$C$5)-(inputs!$C$4+B1552))*inputs!$B$4)</f>
        <v>44920</v>
      </c>
      <c r="E1552" s="16">
        <f>MAX(0, (calculations!A1552-inputs!$C$5)*inputs!$B$5)</f>
        <v>2250</v>
      </c>
      <c r="F1552" s="19">
        <f>MAX(0,inputs!$B$13*(MIN(calculations!A1552,inputs!$C$14)-inputs!$C$13))+MAX(0,inputs!$B$14*(calculations!A1552-inputs!$C$14))</f>
        <v>7089.85</v>
      </c>
      <c r="G1552" s="22">
        <f>MAX(MIN((calculations!A1552-inputs!$B$21)/10000,100%),0) * inputs!$B$18</f>
        <v>2636.4</v>
      </c>
      <c r="H1552" s="24">
        <f>MIN(inputs!$B$32,A1552)</f>
        <v>20000</v>
      </c>
      <c r="I1552" s="24">
        <f>inputs!$B$29*(1+inputs!$B$33)-MAX(0,inputs!$B$31*(H1552-inputs!$B$30))</f>
        <v>46486.999999999993</v>
      </c>
      <c r="J1552" s="19">
        <f>$H1552+(INT(COLUMN(J$1)/2) - 5) * ($A1552-$H1552)/9</f>
        <v>20000</v>
      </c>
      <c r="K1552" s="24">
        <f>MAX(0,I1552*(1+inputs!$B$33)-MAX(0,inputs!$B$31*(J1552-inputs!$B$30)))</f>
        <v>47184.304999999986</v>
      </c>
      <c r="L1552" s="19">
        <f>$H1552+(INT(COLUMN(L$1)/2) - 5) * ($A1552-$H1552)/9</f>
        <v>35000</v>
      </c>
      <c r="M1552" s="24">
        <f>MAX(0,K1552*(1+inputs!$B$33)-MAX(0,inputs!$B$31*(L1552-inputs!$B$30)))</f>
        <v>46558.629574999977</v>
      </c>
      <c r="N1552" s="19">
        <f>$H1552+(INT(COLUMN(N$1)/2) - 5) * ($A1552-$H1552)/9</f>
        <v>50000</v>
      </c>
      <c r="O1552" s="24">
        <f>MAX(0,M1552*(1+inputs!$B$33)-MAX(0,inputs!$B$31*(N1552-inputs!$B$30)))</f>
        <v>44573.56901862497</v>
      </c>
      <c r="P1552" s="19">
        <f>$H1552+(INT(COLUMN(P$1)/2) - 5) * ($A1552-$H1552)/9</f>
        <v>65000</v>
      </c>
      <c r="Q1552" s="24">
        <f>MAX(0,O1552*(1+inputs!$B$33)-MAX(0,inputs!$B$31*(P1552-inputs!$B$30)))</f>
        <v>41208.732553904338</v>
      </c>
      <c r="R1552" s="19">
        <f>$H1552+(INT(COLUMN(R$1)/2) - 5) * ($A1552-$H1552)/9</f>
        <v>80000</v>
      </c>
      <c r="S1552" s="24">
        <f>MAX(0,Q1552*(1+inputs!$B$33)-MAX(0,inputs!$B$31*(R1552-inputs!$B$30)))</f>
        <v>36443.423542212899</v>
      </c>
      <c r="T1552" s="19">
        <f>$H1552+(INT(COLUMN(T$1)/2) - 5) * ($A1552-$H1552)/9</f>
        <v>95000</v>
      </c>
      <c r="U1552" s="24">
        <f>MAX(0,S1552*(1+inputs!$B$33)-MAX(0,inputs!$B$31*(T1552-inputs!$B$30)))</f>
        <v>30256.634895346087</v>
      </c>
      <c r="V1552" s="19">
        <f>$H1552+(INT(COLUMN(V$1)/2) - 5) * ($A1552-$H1552)/9</f>
        <v>110000</v>
      </c>
      <c r="W1552" s="24">
        <f>MAX(0,U1552*(1+inputs!$B$33)-MAX(0,inputs!$B$31*(V1552-inputs!$B$30)))</f>
        <v>22627.044418776277</v>
      </c>
      <c r="X1552" s="19">
        <f>$H1552+(INT(COLUMN(X$1)/2) - 5) * ($A1552-$H1552)/9</f>
        <v>125000</v>
      </c>
      <c r="Y1552" s="24">
        <f>MAX(0,W1552*(1+inputs!$B$33)-MAX(0,inputs!$B$31*(X1552-inputs!$B$30)))</f>
        <v>13533.010085057917</v>
      </c>
      <c r="Z1552" s="19">
        <f>IF(inputs!$B$27="YES",MAX(0,inputs!$B$31*(X1552-inputs!$B$30)),0)</f>
        <v>0</v>
      </c>
      <c r="AA1552" s="3">
        <f t="shared" si="101"/>
        <v>64436.25</v>
      </c>
      <c r="AB1552" s="1">
        <f t="shared" si="102"/>
        <v>0.47</v>
      </c>
      <c r="AC1552" s="8">
        <f t="shared" si="99"/>
        <v>90563.75</v>
      </c>
    </row>
    <row r="1553" spans="1:29" x14ac:dyDescent="0.2">
      <c r="A1553" s="11">
        <f t="shared" si="100"/>
        <v>155100</v>
      </c>
      <c r="B1553" s="15">
        <f>inputs!$C$3-MAX(0,MIN((calculations!A1553-inputs!$B$8)*0.5,inputs!$C$3))+IF(AND(inputs!$B$23="YES",A1553&lt;=inputs!$B$25),inputs!$B$24,0)</f>
        <v>0</v>
      </c>
      <c r="C1553" s="15">
        <f>MAX(0,MIN(A1553-B1553,inputs!$C$4)*inputs!$B$3)</f>
        <v>7540</v>
      </c>
      <c r="D1553" s="16">
        <f>MAX(0,(MIN(A1553,inputs!$C$5)-(inputs!$C$4+B1553))*inputs!$B$4)</f>
        <v>44920</v>
      </c>
      <c r="E1553" s="16">
        <f>MAX(0, (calculations!A1553-inputs!$C$5)*inputs!$B$5)</f>
        <v>2295</v>
      </c>
      <c r="F1553" s="19">
        <f>MAX(0,inputs!$B$13*(MIN(calculations!A1553,inputs!$C$14)-inputs!$C$13))+MAX(0,inputs!$B$14*(calculations!A1553-inputs!$C$14))</f>
        <v>7091.85</v>
      </c>
      <c r="G1553" s="22">
        <f>MAX(MIN((calculations!A1553-inputs!$B$21)/10000,100%),0) * inputs!$B$18</f>
        <v>2636.4</v>
      </c>
      <c r="H1553" s="24">
        <f>MIN(inputs!$B$32,A1553)</f>
        <v>20000</v>
      </c>
      <c r="I1553" s="24">
        <f>inputs!$B$29*(1+inputs!$B$33)-MAX(0,inputs!$B$31*(H1553-inputs!$B$30))</f>
        <v>46486.999999999993</v>
      </c>
      <c r="J1553" s="19">
        <f>$H1553+(INT(COLUMN(J$1)/2) - 5) * ($A1553-$H1553)/9</f>
        <v>20000</v>
      </c>
      <c r="K1553" s="24">
        <f>MAX(0,I1553*(1+inputs!$B$33)-MAX(0,inputs!$B$31*(J1553-inputs!$B$30)))</f>
        <v>47184.304999999986</v>
      </c>
      <c r="L1553" s="19">
        <f>$H1553+(INT(COLUMN(L$1)/2) - 5) * ($A1553-$H1553)/9</f>
        <v>35011.111111111109</v>
      </c>
      <c r="M1553" s="24">
        <f>MAX(0,K1553*(1+inputs!$B$33)-MAX(0,inputs!$B$31*(L1553-inputs!$B$30)))</f>
        <v>46557.629574999977</v>
      </c>
      <c r="N1553" s="19">
        <f>$H1553+(INT(COLUMN(N$1)/2) - 5) * ($A1553-$H1553)/9</f>
        <v>50022.222222222219</v>
      </c>
      <c r="O1553" s="24">
        <f>MAX(0,M1553*(1+inputs!$B$33)-MAX(0,inputs!$B$31*(N1553-inputs!$B$30)))</f>
        <v>44570.554018624971</v>
      </c>
      <c r="P1553" s="19">
        <f>$H1553+(INT(COLUMN(P$1)/2) - 5) * ($A1553-$H1553)/9</f>
        <v>65033.333333333336</v>
      </c>
      <c r="Q1553" s="24">
        <f>MAX(0,O1553*(1+inputs!$B$33)-MAX(0,inputs!$B$31*(P1553-inputs!$B$30)))</f>
        <v>41202.672328904337</v>
      </c>
      <c r="R1553" s="19">
        <f>$H1553+(INT(COLUMN(R$1)/2) - 5) * ($A1553-$H1553)/9</f>
        <v>80044.444444444438</v>
      </c>
      <c r="S1553" s="24">
        <f>MAX(0,Q1553*(1+inputs!$B$33)-MAX(0,inputs!$B$31*(R1553-inputs!$B$30)))</f>
        <v>36433.272413837898</v>
      </c>
      <c r="T1553" s="19">
        <f>$H1553+(INT(COLUMN(T$1)/2) - 5) * ($A1553-$H1553)/9</f>
        <v>95055.555555555562</v>
      </c>
      <c r="U1553" s="24">
        <f>MAX(0,S1553*(1+inputs!$B$33)-MAX(0,inputs!$B$31*(T1553-inputs!$B$30)))</f>
        <v>30241.33150004546</v>
      </c>
      <c r="V1553" s="19">
        <f>$H1553+(INT(COLUMN(V$1)/2) - 5) * ($A1553-$H1553)/9</f>
        <v>110066.66666666667</v>
      </c>
      <c r="W1553" s="24">
        <f>MAX(0,U1553*(1+inputs!$B$33)-MAX(0,inputs!$B$31*(V1553-inputs!$B$30)))</f>
        <v>22605.511472546139</v>
      </c>
      <c r="X1553" s="19">
        <f>$H1553+(INT(COLUMN(X$1)/2) - 5) * ($A1553-$H1553)/9</f>
        <v>125077.77777777778</v>
      </c>
      <c r="Y1553" s="24">
        <f>MAX(0,W1553*(1+inputs!$B$33)-MAX(0,inputs!$B$31*(X1553-inputs!$B$30)))</f>
        <v>13504.154144634327</v>
      </c>
      <c r="Z1553" s="19">
        <f>IF(inputs!$B$27="YES",MAX(0,inputs!$B$31*(X1553-inputs!$B$30)),0)</f>
        <v>0</v>
      </c>
      <c r="AA1553" s="3">
        <f t="shared" si="101"/>
        <v>64483.25</v>
      </c>
      <c r="AB1553" s="1">
        <f t="shared" si="102"/>
        <v>0.47</v>
      </c>
      <c r="AC1553" s="8">
        <f t="shared" si="99"/>
        <v>90616.75</v>
      </c>
    </row>
    <row r="1554" spans="1:29" x14ac:dyDescent="0.2">
      <c r="A1554" s="11">
        <f t="shared" si="100"/>
        <v>155200</v>
      </c>
      <c r="B1554" s="15">
        <f>inputs!$C$3-MAX(0,MIN((calculations!A1554-inputs!$B$8)*0.5,inputs!$C$3))+IF(AND(inputs!$B$23="YES",A1554&lt;=inputs!$B$25),inputs!$B$24,0)</f>
        <v>0</v>
      </c>
      <c r="C1554" s="15">
        <f>MAX(0,MIN(A1554-B1554,inputs!$C$4)*inputs!$B$3)</f>
        <v>7540</v>
      </c>
      <c r="D1554" s="16">
        <f>MAX(0,(MIN(A1554,inputs!$C$5)-(inputs!$C$4+B1554))*inputs!$B$4)</f>
        <v>44920</v>
      </c>
      <c r="E1554" s="16">
        <f>MAX(0, (calculations!A1554-inputs!$C$5)*inputs!$B$5)</f>
        <v>2340</v>
      </c>
      <c r="F1554" s="19">
        <f>MAX(0,inputs!$B$13*(MIN(calculations!A1554,inputs!$C$14)-inputs!$C$13))+MAX(0,inputs!$B$14*(calculations!A1554-inputs!$C$14))</f>
        <v>7093.85</v>
      </c>
      <c r="G1554" s="22">
        <f>MAX(MIN((calculations!A1554-inputs!$B$21)/10000,100%),0) * inputs!$B$18</f>
        <v>2636.4</v>
      </c>
      <c r="H1554" s="24">
        <f>MIN(inputs!$B$32,A1554)</f>
        <v>20000</v>
      </c>
      <c r="I1554" s="24">
        <f>inputs!$B$29*(1+inputs!$B$33)-MAX(0,inputs!$B$31*(H1554-inputs!$B$30))</f>
        <v>46486.999999999993</v>
      </c>
      <c r="J1554" s="19">
        <f>$H1554+(INT(COLUMN(J$1)/2) - 5) * ($A1554-$H1554)/9</f>
        <v>20000</v>
      </c>
      <c r="K1554" s="24">
        <f>MAX(0,I1554*(1+inputs!$B$33)-MAX(0,inputs!$B$31*(J1554-inputs!$B$30)))</f>
        <v>47184.304999999986</v>
      </c>
      <c r="L1554" s="19">
        <f>$H1554+(INT(COLUMN(L$1)/2) - 5) * ($A1554-$H1554)/9</f>
        <v>35022.222222222219</v>
      </c>
      <c r="M1554" s="24">
        <f>MAX(0,K1554*(1+inputs!$B$33)-MAX(0,inputs!$B$31*(L1554-inputs!$B$30)))</f>
        <v>46556.629574999977</v>
      </c>
      <c r="N1554" s="19">
        <f>$H1554+(INT(COLUMN(N$1)/2) - 5) * ($A1554-$H1554)/9</f>
        <v>50044.444444444445</v>
      </c>
      <c r="O1554" s="24">
        <f>MAX(0,M1554*(1+inputs!$B$33)-MAX(0,inputs!$B$31*(N1554-inputs!$B$30)))</f>
        <v>44567.539018624972</v>
      </c>
      <c r="P1554" s="19">
        <f>$H1554+(INT(COLUMN(P$1)/2) - 5) * ($A1554-$H1554)/9</f>
        <v>65066.666666666664</v>
      </c>
      <c r="Q1554" s="24">
        <f>MAX(0,O1554*(1+inputs!$B$33)-MAX(0,inputs!$B$31*(P1554-inputs!$B$30)))</f>
        <v>41196.612103904343</v>
      </c>
      <c r="R1554" s="19">
        <f>$H1554+(INT(COLUMN(R$1)/2) - 5) * ($A1554-$H1554)/9</f>
        <v>80088.888888888891</v>
      </c>
      <c r="S1554" s="24">
        <f>MAX(0,Q1554*(1+inputs!$B$33)-MAX(0,inputs!$B$31*(R1554-inputs!$B$30)))</f>
        <v>36423.121285462905</v>
      </c>
      <c r="T1554" s="19">
        <f>$H1554+(INT(COLUMN(T$1)/2) - 5) * ($A1554-$H1554)/9</f>
        <v>95111.111111111109</v>
      </c>
      <c r="U1554" s="24">
        <f>MAX(0,S1554*(1+inputs!$B$33)-MAX(0,inputs!$B$31*(T1554-inputs!$B$30)))</f>
        <v>30226.028104744848</v>
      </c>
      <c r="V1554" s="19">
        <f>$H1554+(INT(COLUMN(V$1)/2) - 5) * ($A1554-$H1554)/9</f>
        <v>110133.33333333333</v>
      </c>
      <c r="W1554" s="24">
        <f>MAX(0,U1554*(1+inputs!$B$33)-MAX(0,inputs!$B$31*(V1554-inputs!$B$30)))</f>
        <v>22583.978526316019</v>
      </c>
      <c r="X1554" s="19">
        <f>$H1554+(INT(COLUMN(X$1)/2) - 5) * ($A1554-$H1554)/9</f>
        <v>125155.55555555556</v>
      </c>
      <c r="Y1554" s="24">
        <f>MAX(0,W1554*(1+inputs!$B$33)-MAX(0,inputs!$B$31*(X1554-inputs!$B$30)))</f>
        <v>13475.298204210756</v>
      </c>
      <c r="Z1554" s="19">
        <f>IF(inputs!$B$27="YES",MAX(0,inputs!$B$31*(X1554-inputs!$B$30)),0)</f>
        <v>0</v>
      </c>
      <c r="AA1554" s="3">
        <f t="shared" si="101"/>
        <v>64530.25</v>
      </c>
      <c r="AB1554" s="1">
        <f t="shared" si="102"/>
        <v>0.47</v>
      </c>
      <c r="AC1554" s="8">
        <f t="shared" si="99"/>
        <v>90669.75</v>
      </c>
    </row>
    <row r="1555" spans="1:29" x14ac:dyDescent="0.2">
      <c r="A1555" s="11">
        <f t="shared" si="100"/>
        <v>155300</v>
      </c>
      <c r="B1555" s="15">
        <f>inputs!$C$3-MAX(0,MIN((calculations!A1555-inputs!$B$8)*0.5,inputs!$C$3))+IF(AND(inputs!$B$23="YES",A1555&lt;=inputs!$B$25),inputs!$B$24,0)</f>
        <v>0</v>
      </c>
      <c r="C1555" s="15">
        <f>MAX(0,MIN(A1555-B1555,inputs!$C$4)*inputs!$B$3)</f>
        <v>7540</v>
      </c>
      <c r="D1555" s="16">
        <f>MAX(0,(MIN(A1555,inputs!$C$5)-(inputs!$C$4+B1555))*inputs!$B$4)</f>
        <v>44920</v>
      </c>
      <c r="E1555" s="16">
        <f>MAX(0, (calculations!A1555-inputs!$C$5)*inputs!$B$5)</f>
        <v>2385</v>
      </c>
      <c r="F1555" s="19">
        <f>MAX(0,inputs!$B$13*(MIN(calculations!A1555,inputs!$C$14)-inputs!$C$13))+MAX(0,inputs!$B$14*(calculations!A1555-inputs!$C$14))</f>
        <v>7095.85</v>
      </c>
      <c r="G1555" s="22">
        <f>MAX(MIN((calculations!A1555-inputs!$B$21)/10000,100%),0) * inputs!$B$18</f>
        <v>2636.4</v>
      </c>
      <c r="H1555" s="24">
        <f>MIN(inputs!$B$32,A1555)</f>
        <v>20000</v>
      </c>
      <c r="I1555" s="24">
        <f>inputs!$B$29*(1+inputs!$B$33)-MAX(0,inputs!$B$31*(H1555-inputs!$B$30))</f>
        <v>46486.999999999993</v>
      </c>
      <c r="J1555" s="19">
        <f>$H1555+(INT(COLUMN(J$1)/2) - 5) * ($A1555-$H1555)/9</f>
        <v>20000</v>
      </c>
      <c r="K1555" s="24">
        <f>MAX(0,I1555*(1+inputs!$B$33)-MAX(0,inputs!$B$31*(J1555-inputs!$B$30)))</f>
        <v>47184.304999999986</v>
      </c>
      <c r="L1555" s="19">
        <f>$H1555+(INT(COLUMN(L$1)/2) - 5) * ($A1555-$H1555)/9</f>
        <v>35033.333333333336</v>
      </c>
      <c r="M1555" s="24">
        <f>MAX(0,K1555*(1+inputs!$B$33)-MAX(0,inputs!$B$31*(L1555-inputs!$B$30)))</f>
        <v>46555.629574999977</v>
      </c>
      <c r="N1555" s="19">
        <f>$H1555+(INT(COLUMN(N$1)/2) - 5) * ($A1555-$H1555)/9</f>
        <v>50066.666666666672</v>
      </c>
      <c r="O1555" s="24">
        <f>MAX(0,M1555*(1+inputs!$B$33)-MAX(0,inputs!$B$31*(N1555-inputs!$B$30)))</f>
        <v>44564.524018624972</v>
      </c>
      <c r="P1555" s="19">
        <f>$H1555+(INT(COLUMN(P$1)/2) - 5) * ($A1555-$H1555)/9</f>
        <v>65100</v>
      </c>
      <c r="Q1555" s="24">
        <f>MAX(0,O1555*(1+inputs!$B$33)-MAX(0,inputs!$B$31*(P1555-inputs!$B$30)))</f>
        <v>41190.551878904342</v>
      </c>
      <c r="R1555" s="19">
        <f>$H1555+(INT(COLUMN(R$1)/2) - 5) * ($A1555-$H1555)/9</f>
        <v>80133.333333333343</v>
      </c>
      <c r="S1555" s="24">
        <f>MAX(0,Q1555*(1+inputs!$B$33)-MAX(0,inputs!$B$31*(R1555-inputs!$B$30)))</f>
        <v>36412.970157087897</v>
      </c>
      <c r="T1555" s="19">
        <f>$H1555+(INT(COLUMN(T$1)/2) - 5) * ($A1555-$H1555)/9</f>
        <v>95166.666666666672</v>
      </c>
      <c r="U1555" s="24">
        <f>MAX(0,S1555*(1+inputs!$B$33)-MAX(0,inputs!$B$31*(T1555-inputs!$B$30)))</f>
        <v>30210.724709444206</v>
      </c>
      <c r="V1555" s="19">
        <f>$H1555+(INT(COLUMN(V$1)/2) - 5) * ($A1555-$H1555)/9</f>
        <v>110200</v>
      </c>
      <c r="W1555" s="24">
        <f>MAX(0,U1555*(1+inputs!$B$33)-MAX(0,inputs!$B$31*(V1555-inputs!$B$30)))</f>
        <v>22562.445580085867</v>
      </c>
      <c r="X1555" s="19">
        <f>$H1555+(INT(COLUMN(X$1)/2) - 5) * ($A1555-$H1555)/9</f>
        <v>125233.33333333333</v>
      </c>
      <c r="Y1555" s="24">
        <f>MAX(0,W1555*(1+inputs!$B$33)-MAX(0,inputs!$B$31*(X1555-inputs!$B$30)))</f>
        <v>13446.442263787154</v>
      </c>
      <c r="Z1555" s="19">
        <f>IF(inputs!$B$27="YES",MAX(0,inputs!$B$31*(X1555-inputs!$B$30)),0)</f>
        <v>0</v>
      </c>
      <c r="AA1555" s="3">
        <f t="shared" si="101"/>
        <v>64577.25</v>
      </c>
      <c r="AB1555" s="1">
        <f t="shared" si="102"/>
        <v>0.47</v>
      </c>
      <c r="AC1555" s="8">
        <f t="shared" si="99"/>
        <v>90722.75</v>
      </c>
    </row>
    <row r="1556" spans="1:29" x14ac:dyDescent="0.2">
      <c r="A1556" s="11">
        <f t="shared" si="100"/>
        <v>155400</v>
      </c>
      <c r="B1556" s="15">
        <f>inputs!$C$3-MAX(0,MIN((calculations!A1556-inputs!$B$8)*0.5,inputs!$C$3))+IF(AND(inputs!$B$23="YES",A1556&lt;=inputs!$B$25),inputs!$B$24,0)</f>
        <v>0</v>
      </c>
      <c r="C1556" s="15">
        <f>MAX(0,MIN(A1556-B1556,inputs!$C$4)*inputs!$B$3)</f>
        <v>7540</v>
      </c>
      <c r="D1556" s="16">
        <f>MAX(0,(MIN(A1556,inputs!$C$5)-(inputs!$C$4+B1556))*inputs!$B$4)</f>
        <v>44920</v>
      </c>
      <c r="E1556" s="16">
        <f>MAX(0, (calculations!A1556-inputs!$C$5)*inputs!$B$5)</f>
        <v>2430</v>
      </c>
      <c r="F1556" s="19">
        <f>MAX(0,inputs!$B$13*(MIN(calculations!A1556,inputs!$C$14)-inputs!$C$13))+MAX(0,inputs!$B$14*(calculations!A1556-inputs!$C$14))</f>
        <v>7097.85</v>
      </c>
      <c r="G1556" s="22">
        <f>MAX(MIN((calculations!A1556-inputs!$B$21)/10000,100%),0) * inputs!$B$18</f>
        <v>2636.4</v>
      </c>
      <c r="H1556" s="24">
        <f>MIN(inputs!$B$32,A1556)</f>
        <v>20000</v>
      </c>
      <c r="I1556" s="24">
        <f>inputs!$B$29*(1+inputs!$B$33)-MAX(0,inputs!$B$31*(H1556-inputs!$B$30))</f>
        <v>46486.999999999993</v>
      </c>
      <c r="J1556" s="19">
        <f>$H1556+(INT(COLUMN(J$1)/2) - 5) * ($A1556-$H1556)/9</f>
        <v>20000</v>
      </c>
      <c r="K1556" s="24">
        <f>MAX(0,I1556*(1+inputs!$B$33)-MAX(0,inputs!$B$31*(J1556-inputs!$B$30)))</f>
        <v>47184.304999999986</v>
      </c>
      <c r="L1556" s="19">
        <f>$H1556+(INT(COLUMN(L$1)/2) - 5) * ($A1556-$H1556)/9</f>
        <v>35044.444444444445</v>
      </c>
      <c r="M1556" s="24">
        <f>MAX(0,K1556*(1+inputs!$B$33)-MAX(0,inputs!$B$31*(L1556-inputs!$B$30)))</f>
        <v>46554.629574999977</v>
      </c>
      <c r="N1556" s="19">
        <f>$H1556+(INT(COLUMN(N$1)/2) - 5) * ($A1556-$H1556)/9</f>
        <v>50088.888888888891</v>
      </c>
      <c r="O1556" s="24">
        <f>MAX(0,M1556*(1+inputs!$B$33)-MAX(0,inputs!$B$31*(N1556-inputs!$B$30)))</f>
        <v>44561.509018624973</v>
      </c>
      <c r="P1556" s="19">
        <f>$H1556+(INT(COLUMN(P$1)/2) - 5) * ($A1556-$H1556)/9</f>
        <v>65133.333333333336</v>
      </c>
      <c r="Q1556" s="24">
        <f>MAX(0,O1556*(1+inputs!$B$33)-MAX(0,inputs!$B$31*(P1556-inputs!$B$30)))</f>
        <v>41184.491653904341</v>
      </c>
      <c r="R1556" s="19">
        <f>$H1556+(INT(COLUMN(R$1)/2) - 5) * ($A1556-$H1556)/9</f>
        <v>80177.777777777781</v>
      </c>
      <c r="S1556" s="24">
        <f>MAX(0,Q1556*(1+inputs!$B$33)-MAX(0,inputs!$B$31*(R1556-inputs!$B$30)))</f>
        <v>36402.819028712896</v>
      </c>
      <c r="T1556" s="19">
        <f>$H1556+(INT(COLUMN(T$1)/2) - 5) * ($A1556-$H1556)/9</f>
        <v>95222.222222222219</v>
      </c>
      <c r="U1556" s="24">
        <f>MAX(0,S1556*(1+inputs!$B$33)-MAX(0,inputs!$B$31*(T1556-inputs!$B$30)))</f>
        <v>30195.421314143587</v>
      </c>
      <c r="V1556" s="19">
        <f>$H1556+(INT(COLUMN(V$1)/2) - 5) * ($A1556-$H1556)/9</f>
        <v>110266.66666666667</v>
      </c>
      <c r="W1556" s="24">
        <f>MAX(0,U1556*(1+inputs!$B$33)-MAX(0,inputs!$B$31*(V1556-inputs!$B$30)))</f>
        <v>22540.91263385574</v>
      </c>
      <c r="X1556" s="19">
        <f>$H1556+(INT(COLUMN(X$1)/2) - 5) * ($A1556-$H1556)/9</f>
        <v>125311.11111111111</v>
      </c>
      <c r="Y1556" s="24">
        <f>MAX(0,W1556*(1+inputs!$B$33)-MAX(0,inputs!$B$31*(X1556-inputs!$B$30)))</f>
        <v>13417.586323363576</v>
      </c>
      <c r="Z1556" s="19">
        <f>IF(inputs!$B$27="YES",MAX(0,inputs!$B$31*(X1556-inputs!$B$30)),0)</f>
        <v>0</v>
      </c>
      <c r="AA1556" s="3">
        <f t="shared" si="101"/>
        <v>64624.25</v>
      </c>
      <c r="AB1556" s="1">
        <f t="shared" si="102"/>
        <v>0.47</v>
      </c>
      <c r="AC1556" s="8">
        <f t="shared" si="99"/>
        <v>90775.75</v>
      </c>
    </row>
    <row r="1557" spans="1:29" x14ac:dyDescent="0.2">
      <c r="A1557" s="11">
        <f t="shared" si="100"/>
        <v>155500</v>
      </c>
      <c r="B1557" s="15">
        <f>inputs!$C$3-MAX(0,MIN((calculations!A1557-inputs!$B$8)*0.5,inputs!$C$3))+IF(AND(inputs!$B$23="YES",A1557&lt;=inputs!$B$25),inputs!$B$24,0)</f>
        <v>0</v>
      </c>
      <c r="C1557" s="15">
        <f>MAX(0,MIN(A1557-B1557,inputs!$C$4)*inputs!$B$3)</f>
        <v>7540</v>
      </c>
      <c r="D1557" s="16">
        <f>MAX(0,(MIN(A1557,inputs!$C$5)-(inputs!$C$4+B1557))*inputs!$B$4)</f>
        <v>44920</v>
      </c>
      <c r="E1557" s="16">
        <f>MAX(0, (calculations!A1557-inputs!$C$5)*inputs!$B$5)</f>
        <v>2475</v>
      </c>
      <c r="F1557" s="19">
        <f>MAX(0,inputs!$B$13*(MIN(calculations!A1557,inputs!$C$14)-inputs!$C$13))+MAX(0,inputs!$B$14*(calculations!A1557-inputs!$C$14))</f>
        <v>7099.85</v>
      </c>
      <c r="G1557" s="22">
        <f>MAX(MIN((calculations!A1557-inputs!$B$21)/10000,100%),0) * inputs!$B$18</f>
        <v>2636.4</v>
      </c>
      <c r="H1557" s="24">
        <f>MIN(inputs!$B$32,A1557)</f>
        <v>20000</v>
      </c>
      <c r="I1557" s="24">
        <f>inputs!$B$29*(1+inputs!$B$33)-MAX(0,inputs!$B$31*(H1557-inputs!$B$30))</f>
        <v>46486.999999999993</v>
      </c>
      <c r="J1557" s="19">
        <f>$H1557+(INT(COLUMN(J$1)/2) - 5) * ($A1557-$H1557)/9</f>
        <v>20000</v>
      </c>
      <c r="K1557" s="24">
        <f>MAX(0,I1557*(1+inputs!$B$33)-MAX(0,inputs!$B$31*(J1557-inputs!$B$30)))</f>
        <v>47184.304999999986</v>
      </c>
      <c r="L1557" s="19">
        <f>$H1557+(INT(COLUMN(L$1)/2) - 5) * ($A1557-$H1557)/9</f>
        <v>35055.555555555555</v>
      </c>
      <c r="M1557" s="24">
        <f>MAX(0,K1557*(1+inputs!$B$33)-MAX(0,inputs!$B$31*(L1557-inputs!$B$30)))</f>
        <v>46553.629574999977</v>
      </c>
      <c r="N1557" s="19">
        <f>$H1557+(INT(COLUMN(N$1)/2) - 5) * ($A1557-$H1557)/9</f>
        <v>50111.111111111109</v>
      </c>
      <c r="O1557" s="24">
        <f>MAX(0,M1557*(1+inputs!$B$33)-MAX(0,inputs!$B$31*(N1557-inputs!$B$30)))</f>
        <v>44558.494018624973</v>
      </c>
      <c r="P1557" s="19">
        <f>$H1557+(INT(COLUMN(P$1)/2) - 5) * ($A1557-$H1557)/9</f>
        <v>65166.666666666664</v>
      </c>
      <c r="Q1557" s="24">
        <f>MAX(0,O1557*(1+inputs!$B$33)-MAX(0,inputs!$B$31*(P1557-inputs!$B$30)))</f>
        <v>41178.43142890434</v>
      </c>
      <c r="R1557" s="19">
        <f>$H1557+(INT(COLUMN(R$1)/2) - 5) * ($A1557-$H1557)/9</f>
        <v>80222.222222222219</v>
      </c>
      <c r="S1557" s="24">
        <f>MAX(0,Q1557*(1+inputs!$B$33)-MAX(0,inputs!$B$31*(R1557-inputs!$B$30)))</f>
        <v>36392.667900337896</v>
      </c>
      <c r="T1557" s="19">
        <f>$H1557+(INT(COLUMN(T$1)/2) - 5) * ($A1557-$H1557)/9</f>
        <v>95277.777777777781</v>
      </c>
      <c r="U1557" s="24">
        <f>MAX(0,S1557*(1+inputs!$B$33)-MAX(0,inputs!$B$31*(T1557-inputs!$B$30)))</f>
        <v>30180.117918842963</v>
      </c>
      <c r="V1557" s="19">
        <f>$H1557+(INT(COLUMN(V$1)/2) - 5) * ($A1557-$H1557)/9</f>
        <v>110333.33333333333</v>
      </c>
      <c r="W1557" s="24">
        <f>MAX(0,U1557*(1+inputs!$B$33)-MAX(0,inputs!$B$31*(V1557-inputs!$B$30)))</f>
        <v>22519.379687625606</v>
      </c>
      <c r="X1557" s="19">
        <f>$H1557+(INT(COLUMN(X$1)/2) - 5) * ($A1557-$H1557)/9</f>
        <v>125388.88888888889</v>
      </c>
      <c r="Y1557" s="24">
        <f>MAX(0,W1557*(1+inputs!$B$33)-MAX(0,inputs!$B$31*(X1557-inputs!$B$30)))</f>
        <v>13388.730382939988</v>
      </c>
      <c r="Z1557" s="19">
        <f>IF(inputs!$B$27="YES",MAX(0,inputs!$B$31*(X1557-inputs!$B$30)),0)</f>
        <v>0</v>
      </c>
      <c r="AA1557" s="3">
        <f t="shared" si="101"/>
        <v>64671.25</v>
      </c>
      <c r="AB1557" s="1">
        <f t="shared" si="102"/>
        <v>0.47</v>
      </c>
      <c r="AC1557" s="8">
        <f t="shared" si="99"/>
        <v>90828.75</v>
      </c>
    </row>
    <row r="1558" spans="1:29" x14ac:dyDescent="0.2">
      <c r="A1558" s="11">
        <f t="shared" si="100"/>
        <v>155600</v>
      </c>
      <c r="B1558" s="15">
        <f>inputs!$C$3-MAX(0,MIN((calculations!A1558-inputs!$B$8)*0.5,inputs!$C$3))+IF(AND(inputs!$B$23="YES",A1558&lt;=inputs!$B$25),inputs!$B$24,0)</f>
        <v>0</v>
      </c>
      <c r="C1558" s="15">
        <f>MAX(0,MIN(A1558-B1558,inputs!$C$4)*inputs!$B$3)</f>
        <v>7540</v>
      </c>
      <c r="D1558" s="16">
        <f>MAX(0,(MIN(A1558,inputs!$C$5)-(inputs!$C$4+B1558))*inputs!$B$4)</f>
        <v>44920</v>
      </c>
      <c r="E1558" s="16">
        <f>MAX(0, (calculations!A1558-inputs!$C$5)*inputs!$B$5)</f>
        <v>2520</v>
      </c>
      <c r="F1558" s="19">
        <f>MAX(0,inputs!$B$13*(MIN(calculations!A1558,inputs!$C$14)-inputs!$C$13))+MAX(0,inputs!$B$14*(calculations!A1558-inputs!$C$14))</f>
        <v>7101.85</v>
      </c>
      <c r="G1558" s="22">
        <f>MAX(MIN((calculations!A1558-inputs!$B$21)/10000,100%),0) * inputs!$B$18</f>
        <v>2636.4</v>
      </c>
      <c r="H1558" s="24">
        <f>MIN(inputs!$B$32,A1558)</f>
        <v>20000</v>
      </c>
      <c r="I1558" s="24">
        <f>inputs!$B$29*(1+inputs!$B$33)-MAX(0,inputs!$B$31*(H1558-inputs!$B$30))</f>
        <v>46486.999999999993</v>
      </c>
      <c r="J1558" s="19">
        <f>$H1558+(INT(COLUMN(J$1)/2) - 5) * ($A1558-$H1558)/9</f>
        <v>20000</v>
      </c>
      <c r="K1558" s="24">
        <f>MAX(0,I1558*(1+inputs!$B$33)-MAX(0,inputs!$B$31*(J1558-inputs!$B$30)))</f>
        <v>47184.304999999986</v>
      </c>
      <c r="L1558" s="19">
        <f>$H1558+(INT(COLUMN(L$1)/2) - 5) * ($A1558-$H1558)/9</f>
        <v>35066.666666666664</v>
      </c>
      <c r="M1558" s="24">
        <f>MAX(0,K1558*(1+inputs!$B$33)-MAX(0,inputs!$B$31*(L1558-inputs!$B$30)))</f>
        <v>46552.629574999977</v>
      </c>
      <c r="N1558" s="19">
        <f>$H1558+(INT(COLUMN(N$1)/2) - 5) * ($A1558-$H1558)/9</f>
        <v>50133.333333333328</v>
      </c>
      <c r="O1558" s="24">
        <f>MAX(0,M1558*(1+inputs!$B$33)-MAX(0,inputs!$B$31*(N1558-inputs!$B$30)))</f>
        <v>44555.479018624967</v>
      </c>
      <c r="P1558" s="19">
        <f>$H1558+(INT(COLUMN(P$1)/2) - 5) * ($A1558-$H1558)/9</f>
        <v>65200</v>
      </c>
      <c r="Q1558" s="24">
        <f>MAX(0,O1558*(1+inputs!$B$33)-MAX(0,inputs!$B$31*(P1558-inputs!$B$30)))</f>
        <v>41172.371203904331</v>
      </c>
      <c r="R1558" s="19">
        <f>$H1558+(INT(COLUMN(R$1)/2) - 5) * ($A1558-$H1558)/9</f>
        <v>80266.666666666657</v>
      </c>
      <c r="S1558" s="24">
        <f>MAX(0,Q1558*(1+inputs!$B$33)-MAX(0,inputs!$B$31*(R1558-inputs!$B$30)))</f>
        <v>36382.516771962895</v>
      </c>
      <c r="T1558" s="19">
        <f>$H1558+(INT(COLUMN(T$1)/2) - 5) * ($A1558-$H1558)/9</f>
        <v>95333.333333333328</v>
      </c>
      <c r="U1558" s="24">
        <f>MAX(0,S1558*(1+inputs!$B$33)-MAX(0,inputs!$B$31*(T1558-inputs!$B$30)))</f>
        <v>30164.81452354234</v>
      </c>
      <c r="V1558" s="19">
        <f>$H1558+(INT(COLUMN(V$1)/2) - 5) * ($A1558-$H1558)/9</f>
        <v>110400</v>
      </c>
      <c r="W1558" s="24">
        <f>MAX(0,U1558*(1+inputs!$B$33)-MAX(0,inputs!$B$31*(V1558-inputs!$B$30)))</f>
        <v>22497.846741395475</v>
      </c>
      <c r="X1558" s="19">
        <f>$H1558+(INT(COLUMN(X$1)/2) - 5) * ($A1558-$H1558)/9</f>
        <v>125466.66666666667</v>
      </c>
      <c r="Y1558" s="24">
        <f>MAX(0,W1558*(1+inputs!$B$33)-MAX(0,inputs!$B$31*(X1558-inputs!$B$30)))</f>
        <v>13359.874442516406</v>
      </c>
      <c r="Z1558" s="19">
        <f>IF(inputs!$B$27="YES",MAX(0,inputs!$B$31*(X1558-inputs!$B$30)),0)</f>
        <v>0</v>
      </c>
      <c r="AA1558" s="3">
        <f t="shared" si="101"/>
        <v>64718.25</v>
      </c>
      <c r="AB1558" s="1">
        <f t="shared" si="102"/>
        <v>0.47</v>
      </c>
      <c r="AC1558" s="8">
        <f t="shared" si="99"/>
        <v>90881.75</v>
      </c>
    </row>
    <row r="1559" spans="1:29" x14ac:dyDescent="0.2">
      <c r="A1559" s="11">
        <f t="shared" si="100"/>
        <v>155700</v>
      </c>
      <c r="B1559" s="15">
        <f>inputs!$C$3-MAX(0,MIN((calculations!A1559-inputs!$B$8)*0.5,inputs!$C$3))+IF(AND(inputs!$B$23="YES",A1559&lt;=inputs!$B$25),inputs!$B$24,0)</f>
        <v>0</v>
      </c>
      <c r="C1559" s="15">
        <f>MAX(0,MIN(A1559-B1559,inputs!$C$4)*inputs!$B$3)</f>
        <v>7540</v>
      </c>
      <c r="D1559" s="16">
        <f>MAX(0,(MIN(A1559,inputs!$C$5)-(inputs!$C$4+B1559))*inputs!$B$4)</f>
        <v>44920</v>
      </c>
      <c r="E1559" s="16">
        <f>MAX(0, (calculations!A1559-inputs!$C$5)*inputs!$B$5)</f>
        <v>2565</v>
      </c>
      <c r="F1559" s="19">
        <f>MAX(0,inputs!$B$13*(MIN(calculations!A1559,inputs!$C$14)-inputs!$C$13))+MAX(0,inputs!$B$14*(calculations!A1559-inputs!$C$14))</f>
        <v>7103.85</v>
      </c>
      <c r="G1559" s="22">
        <f>MAX(MIN((calculations!A1559-inputs!$B$21)/10000,100%),0) * inputs!$B$18</f>
        <v>2636.4</v>
      </c>
      <c r="H1559" s="24">
        <f>MIN(inputs!$B$32,A1559)</f>
        <v>20000</v>
      </c>
      <c r="I1559" s="24">
        <f>inputs!$B$29*(1+inputs!$B$33)-MAX(0,inputs!$B$31*(H1559-inputs!$B$30))</f>
        <v>46486.999999999993</v>
      </c>
      <c r="J1559" s="19">
        <f>$H1559+(INT(COLUMN(J$1)/2) - 5) * ($A1559-$H1559)/9</f>
        <v>20000</v>
      </c>
      <c r="K1559" s="24">
        <f>MAX(0,I1559*(1+inputs!$B$33)-MAX(0,inputs!$B$31*(J1559-inputs!$B$30)))</f>
        <v>47184.304999999986</v>
      </c>
      <c r="L1559" s="19">
        <f>$H1559+(INT(COLUMN(L$1)/2) - 5) * ($A1559-$H1559)/9</f>
        <v>35077.777777777781</v>
      </c>
      <c r="M1559" s="24">
        <f>MAX(0,K1559*(1+inputs!$B$33)-MAX(0,inputs!$B$31*(L1559-inputs!$B$30)))</f>
        <v>46551.629574999977</v>
      </c>
      <c r="N1559" s="19">
        <f>$H1559+(INT(COLUMN(N$1)/2) - 5) * ($A1559-$H1559)/9</f>
        <v>50155.555555555555</v>
      </c>
      <c r="O1559" s="24">
        <f>MAX(0,M1559*(1+inputs!$B$33)-MAX(0,inputs!$B$31*(N1559-inputs!$B$30)))</f>
        <v>44552.464018624967</v>
      </c>
      <c r="P1559" s="19">
        <f>$H1559+(INT(COLUMN(P$1)/2) - 5) * ($A1559-$H1559)/9</f>
        <v>65233.333333333336</v>
      </c>
      <c r="Q1559" s="24">
        <f>MAX(0,O1559*(1+inputs!$B$33)-MAX(0,inputs!$B$31*(P1559-inputs!$B$30)))</f>
        <v>41166.310978904337</v>
      </c>
      <c r="R1559" s="19">
        <f>$H1559+(INT(COLUMN(R$1)/2) - 5) * ($A1559-$H1559)/9</f>
        <v>80311.111111111109</v>
      </c>
      <c r="S1559" s="24">
        <f>MAX(0,Q1559*(1+inputs!$B$33)-MAX(0,inputs!$B$31*(R1559-inputs!$B$30)))</f>
        <v>36372.365643587895</v>
      </c>
      <c r="T1559" s="19">
        <f>$H1559+(INT(COLUMN(T$1)/2) - 5) * ($A1559-$H1559)/9</f>
        <v>95388.888888888891</v>
      </c>
      <c r="U1559" s="24">
        <f>MAX(0,S1559*(1+inputs!$B$33)-MAX(0,inputs!$B$31*(T1559-inputs!$B$30)))</f>
        <v>30149.511128241709</v>
      </c>
      <c r="V1559" s="19">
        <f>$H1559+(INT(COLUMN(V$1)/2) - 5) * ($A1559-$H1559)/9</f>
        <v>110466.66666666667</v>
      </c>
      <c r="W1559" s="24">
        <f>MAX(0,U1559*(1+inputs!$B$33)-MAX(0,inputs!$B$31*(V1559-inputs!$B$30)))</f>
        <v>22476.313795165333</v>
      </c>
      <c r="X1559" s="19">
        <f>$H1559+(INT(COLUMN(X$1)/2) - 5) * ($A1559-$H1559)/9</f>
        <v>125544.44444444444</v>
      </c>
      <c r="Y1559" s="24">
        <f>MAX(0,W1559*(1+inputs!$B$33)-MAX(0,inputs!$B$31*(X1559-inputs!$B$30)))</f>
        <v>13331.018502092811</v>
      </c>
      <c r="Z1559" s="19">
        <f>IF(inputs!$B$27="YES",MAX(0,inputs!$B$31*(X1559-inputs!$B$30)),0)</f>
        <v>0</v>
      </c>
      <c r="AA1559" s="3">
        <f t="shared" si="101"/>
        <v>64765.25</v>
      </c>
      <c r="AB1559" s="1">
        <f t="shared" si="102"/>
        <v>0.47</v>
      </c>
      <c r="AC1559" s="8">
        <f t="shared" si="99"/>
        <v>90934.75</v>
      </c>
    </row>
    <row r="1560" spans="1:29" x14ac:dyDescent="0.2">
      <c r="A1560" s="11">
        <f t="shared" si="100"/>
        <v>155800</v>
      </c>
      <c r="B1560" s="15">
        <f>inputs!$C$3-MAX(0,MIN((calculations!A1560-inputs!$B$8)*0.5,inputs!$C$3))+IF(AND(inputs!$B$23="YES",A1560&lt;=inputs!$B$25),inputs!$B$24,0)</f>
        <v>0</v>
      </c>
      <c r="C1560" s="15">
        <f>MAX(0,MIN(A1560-B1560,inputs!$C$4)*inputs!$B$3)</f>
        <v>7540</v>
      </c>
      <c r="D1560" s="16">
        <f>MAX(0,(MIN(A1560,inputs!$C$5)-(inputs!$C$4+B1560))*inputs!$B$4)</f>
        <v>44920</v>
      </c>
      <c r="E1560" s="16">
        <f>MAX(0, (calculations!A1560-inputs!$C$5)*inputs!$B$5)</f>
        <v>2610</v>
      </c>
      <c r="F1560" s="19">
        <f>MAX(0,inputs!$B$13*(MIN(calculations!A1560,inputs!$C$14)-inputs!$C$13))+MAX(0,inputs!$B$14*(calculations!A1560-inputs!$C$14))</f>
        <v>7105.85</v>
      </c>
      <c r="G1560" s="22">
        <f>MAX(MIN((calculations!A1560-inputs!$B$21)/10000,100%),0) * inputs!$B$18</f>
        <v>2636.4</v>
      </c>
      <c r="H1560" s="24">
        <f>MIN(inputs!$B$32,A1560)</f>
        <v>20000</v>
      </c>
      <c r="I1560" s="24">
        <f>inputs!$B$29*(1+inputs!$B$33)-MAX(0,inputs!$B$31*(H1560-inputs!$B$30))</f>
        <v>46486.999999999993</v>
      </c>
      <c r="J1560" s="19">
        <f>$H1560+(INT(COLUMN(J$1)/2) - 5) * ($A1560-$H1560)/9</f>
        <v>20000</v>
      </c>
      <c r="K1560" s="24">
        <f>MAX(0,I1560*(1+inputs!$B$33)-MAX(0,inputs!$B$31*(J1560-inputs!$B$30)))</f>
        <v>47184.304999999986</v>
      </c>
      <c r="L1560" s="19">
        <f>$H1560+(INT(COLUMN(L$1)/2) - 5) * ($A1560-$H1560)/9</f>
        <v>35088.888888888891</v>
      </c>
      <c r="M1560" s="24">
        <f>MAX(0,K1560*(1+inputs!$B$33)-MAX(0,inputs!$B$31*(L1560-inputs!$B$30)))</f>
        <v>46550.629574999977</v>
      </c>
      <c r="N1560" s="19">
        <f>$H1560+(INT(COLUMN(N$1)/2) - 5) * ($A1560-$H1560)/9</f>
        <v>50177.777777777781</v>
      </c>
      <c r="O1560" s="24">
        <f>MAX(0,M1560*(1+inputs!$B$33)-MAX(0,inputs!$B$31*(N1560-inputs!$B$30)))</f>
        <v>44549.449018624968</v>
      </c>
      <c r="P1560" s="19">
        <f>$H1560+(INT(COLUMN(P$1)/2) - 5) * ($A1560-$H1560)/9</f>
        <v>65266.666666666664</v>
      </c>
      <c r="Q1560" s="24">
        <f>MAX(0,O1560*(1+inputs!$B$33)-MAX(0,inputs!$B$31*(P1560-inputs!$B$30)))</f>
        <v>41160.250753904336</v>
      </c>
      <c r="R1560" s="19">
        <f>$H1560+(INT(COLUMN(R$1)/2) - 5) * ($A1560-$H1560)/9</f>
        <v>80355.555555555562</v>
      </c>
      <c r="S1560" s="24">
        <f>MAX(0,Q1560*(1+inputs!$B$33)-MAX(0,inputs!$B$31*(R1560-inputs!$B$30)))</f>
        <v>36362.214515212894</v>
      </c>
      <c r="T1560" s="19">
        <f>$H1560+(INT(COLUMN(T$1)/2) - 5) * ($A1560-$H1560)/9</f>
        <v>95444.444444444438</v>
      </c>
      <c r="U1560" s="24">
        <f>MAX(0,S1560*(1+inputs!$B$33)-MAX(0,inputs!$B$31*(T1560-inputs!$B$30)))</f>
        <v>30134.207732941086</v>
      </c>
      <c r="V1560" s="19">
        <f>$H1560+(INT(COLUMN(V$1)/2) - 5) * ($A1560-$H1560)/9</f>
        <v>110533.33333333333</v>
      </c>
      <c r="W1560" s="24">
        <f>MAX(0,U1560*(1+inputs!$B$33)-MAX(0,inputs!$B$31*(V1560-inputs!$B$30)))</f>
        <v>22454.780848935199</v>
      </c>
      <c r="X1560" s="19">
        <f>$H1560+(INT(COLUMN(X$1)/2) - 5) * ($A1560-$H1560)/9</f>
        <v>125622.22222222222</v>
      </c>
      <c r="Y1560" s="24">
        <f>MAX(0,W1560*(1+inputs!$B$33)-MAX(0,inputs!$B$31*(X1560-inputs!$B$30)))</f>
        <v>13302.162561669225</v>
      </c>
      <c r="Z1560" s="19">
        <f>IF(inputs!$B$27="YES",MAX(0,inputs!$B$31*(X1560-inputs!$B$30)),0)</f>
        <v>0</v>
      </c>
      <c r="AA1560" s="3">
        <f t="shared" si="101"/>
        <v>64812.25</v>
      </c>
      <c r="AB1560" s="1">
        <f t="shared" si="102"/>
        <v>0.47</v>
      </c>
      <c r="AC1560" s="8">
        <f t="shared" si="99"/>
        <v>90987.75</v>
      </c>
    </row>
    <row r="1561" spans="1:29" x14ac:dyDescent="0.2">
      <c r="A1561" s="11">
        <f t="shared" si="100"/>
        <v>155900</v>
      </c>
      <c r="B1561" s="15">
        <f>inputs!$C$3-MAX(0,MIN((calculations!A1561-inputs!$B$8)*0.5,inputs!$C$3))+IF(AND(inputs!$B$23="YES",A1561&lt;=inputs!$B$25),inputs!$B$24,0)</f>
        <v>0</v>
      </c>
      <c r="C1561" s="15">
        <f>MAX(0,MIN(A1561-B1561,inputs!$C$4)*inputs!$B$3)</f>
        <v>7540</v>
      </c>
      <c r="D1561" s="16">
        <f>MAX(0,(MIN(A1561,inputs!$C$5)-(inputs!$C$4+B1561))*inputs!$B$4)</f>
        <v>44920</v>
      </c>
      <c r="E1561" s="16">
        <f>MAX(0, (calculations!A1561-inputs!$C$5)*inputs!$B$5)</f>
        <v>2655</v>
      </c>
      <c r="F1561" s="19">
        <f>MAX(0,inputs!$B$13*(MIN(calculations!A1561,inputs!$C$14)-inputs!$C$13))+MAX(0,inputs!$B$14*(calculations!A1561-inputs!$C$14))</f>
        <v>7107.85</v>
      </c>
      <c r="G1561" s="22">
        <f>MAX(MIN((calculations!A1561-inputs!$B$21)/10000,100%),0) * inputs!$B$18</f>
        <v>2636.4</v>
      </c>
      <c r="H1561" s="24">
        <f>MIN(inputs!$B$32,A1561)</f>
        <v>20000</v>
      </c>
      <c r="I1561" s="24">
        <f>inputs!$B$29*(1+inputs!$B$33)-MAX(0,inputs!$B$31*(H1561-inputs!$B$30))</f>
        <v>46486.999999999993</v>
      </c>
      <c r="J1561" s="19">
        <f>$H1561+(INT(COLUMN(J$1)/2) - 5) * ($A1561-$H1561)/9</f>
        <v>20000</v>
      </c>
      <c r="K1561" s="24">
        <f>MAX(0,I1561*(1+inputs!$B$33)-MAX(0,inputs!$B$31*(J1561-inputs!$B$30)))</f>
        <v>47184.304999999986</v>
      </c>
      <c r="L1561" s="19">
        <f>$H1561+(INT(COLUMN(L$1)/2) - 5) * ($A1561-$H1561)/9</f>
        <v>35100</v>
      </c>
      <c r="M1561" s="24">
        <f>MAX(0,K1561*(1+inputs!$B$33)-MAX(0,inputs!$B$31*(L1561-inputs!$B$30)))</f>
        <v>46549.629574999977</v>
      </c>
      <c r="N1561" s="19">
        <f>$H1561+(INT(COLUMN(N$1)/2) - 5) * ($A1561-$H1561)/9</f>
        <v>50200</v>
      </c>
      <c r="O1561" s="24">
        <f>MAX(0,M1561*(1+inputs!$B$33)-MAX(0,inputs!$B$31*(N1561-inputs!$B$30)))</f>
        <v>44546.434018624968</v>
      </c>
      <c r="P1561" s="19">
        <f>$H1561+(INT(COLUMN(P$1)/2) - 5) * ($A1561-$H1561)/9</f>
        <v>65300</v>
      </c>
      <c r="Q1561" s="24">
        <f>MAX(0,O1561*(1+inputs!$B$33)-MAX(0,inputs!$B$31*(P1561-inputs!$B$30)))</f>
        <v>41154.190528904335</v>
      </c>
      <c r="R1561" s="19">
        <f>$H1561+(INT(COLUMN(R$1)/2) - 5) * ($A1561-$H1561)/9</f>
        <v>80400</v>
      </c>
      <c r="S1561" s="24">
        <f>MAX(0,Q1561*(1+inputs!$B$33)-MAX(0,inputs!$B$31*(R1561-inputs!$B$30)))</f>
        <v>36352.063386837894</v>
      </c>
      <c r="T1561" s="19">
        <f>$H1561+(INT(COLUMN(T$1)/2) - 5) * ($A1561-$H1561)/9</f>
        <v>95500</v>
      </c>
      <c r="U1561" s="24">
        <f>MAX(0,S1561*(1+inputs!$B$33)-MAX(0,inputs!$B$31*(T1561-inputs!$B$30)))</f>
        <v>30118.904337640462</v>
      </c>
      <c r="V1561" s="19">
        <f>$H1561+(INT(COLUMN(V$1)/2) - 5) * ($A1561-$H1561)/9</f>
        <v>110600</v>
      </c>
      <c r="W1561" s="24">
        <f>MAX(0,U1561*(1+inputs!$B$33)-MAX(0,inputs!$B$31*(V1561-inputs!$B$30)))</f>
        <v>22433.247902705069</v>
      </c>
      <c r="X1561" s="19">
        <f>$H1561+(INT(COLUMN(X$1)/2) - 5) * ($A1561-$H1561)/9</f>
        <v>125700</v>
      </c>
      <c r="Y1561" s="24">
        <f>MAX(0,W1561*(1+inputs!$B$33)-MAX(0,inputs!$B$31*(X1561-inputs!$B$30)))</f>
        <v>13273.306621245642</v>
      </c>
      <c r="Z1561" s="19">
        <f>IF(inputs!$B$27="YES",MAX(0,inputs!$B$31*(X1561-inputs!$B$30)),0)</f>
        <v>0</v>
      </c>
      <c r="AA1561" s="3">
        <f t="shared" si="101"/>
        <v>64859.25</v>
      </c>
      <c r="AB1561" s="1">
        <f t="shared" si="102"/>
        <v>0.47</v>
      </c>
      <c r="AC1561" s="8">
        <f t="shared" si="99"/>
        <v>91040.75</v>
      </c>
    </row>
    <row r="1562" spans="1:29" x14ac:dyDescent="0.2">
      <c r="A1562" s="11">
        <f t="shared" si="100"/>
        <v>156000</v>
      </c>
      <c r="B1562" s="15">
        <f>inputs!$C$3-MAX(0,MIN((calculations!A1562-inputs!$B$8)*0.5,inputs!$C$3))+IF(AND(inputs!$B$23="YES",A1562&lt;=inputs!$B$25),inputs!$B$24,0)</f>
        <v>0</v>
      </c>
      <c r="C1562" s="15">
        <f>MAX(0,MIN(A1562-B1562,inputs!$C$4)*inputs!$B$3)</f>
        <v>7540</v>
      </c>
      <c r="D1562" s="16">
        <f>MAX(0,(MIN(A1562,inputs!$C$5)-(inputs!$C$4+B1562))*inputs!$B$4)</f>
        <v>44920</v>
      </c>
      <c r="E1562" s="16">
        <f>MAX(0, (calculations!A1562-inputs!$C$5)*inputs!$B$5)</f>
        <v>2700</v>
      </c>
      <c r="F1562" s="19">
        <f>MAX(0,inputs!$B$13*(MIN(calculations!A1562,inputs!$C$14)-inputs!$C$13))+MAX(0,inputs!$B$14*(calculations!A1562-inputs!$C$14))</f>
        <v>7109.85</v>
      </c>
      <c r="G1562" s="22">
        <f>MAX(MIN((calculations!A1562-inputs!$B$21)/10000,100%),0) * inputs!$B$18</f>
        <v>2636.4</v>
      </c>
      <c r="H1562" s="24">
        <f>MIN(inputs!$B$32,A1562)</f>
        <v>20000</v>
      </c>
      <c r="I1562" s="24">
        <f>inputs!$B$29*(1+inputs!$B$33)-MAX(0,inputs!$B$31*(H1562-inputs!$B$30))</f>
        <v>46486.999999999993</v>
      </c>
      <c r="J1562" s="19">
        <f>$H1562+(INT(COLUMN(J$1)/2) - 5) * ($A1562-$H1562)/9</f>
        <v>20000</v>
      </c>
      <c r="K1562" s="24">
        <f>MAX(0,I1562*(1+inputs!$B$33)-MAX(0,inputs!$B$31*(J1562-inputs!$B$30)))</f>
        <v>47184.304999999986</v>
      </c>
      <c r="L1562" s="19">
        <f>$H1562+(INT(COLUMN(L$1)/2) - 5) * ($A1562-$H1562)/9</f>
        <v>35111.111111111109</v>
      </c>
      <c r="M1562" s="24">
        <f>MAX(0,K1562*(1+inputs!$B$33)-MAX(0,inputs!$B$31*(L1562-inputs!$B$30)))</f>
        <v>46548.629574999977</v>
      </c>
      <c r="N1562" s="19">
        <f>$H1562+(INT(COLUMN(N$1)/2) - 5) * ($A1562-$H1562)/9</f>
        <v>50222.222222222219</v>
      </c>
      <c r="O1562" s="24">
        <f>MAX(0,M1562*(1+inputs!$B$33)-MAX(0,inputs!$B$31*(N1562-inputs!$B$30)))</f>
        <v>44543.419018624969</v>
      </c>
      <c r="P1562" s="19">
        <f>$H1562+(INT(COLUMN(P$1)/2) - 5) * ($A1562-$H1562)/9</f>
        <v>65333.333333333336</v>
      </c>
      <c r="Q1562" s="24">
        <f>MAX(0,O1562*(1+inputs!$B$33)-MAX(0,inputs!$B$31*(P1562-inputs!$B$30)))</f>
        <v>41148.130303904334</v>
      </c>
      <c r="R1562" s="19">
        <f>$H1562+(INT(COLUMN(R$1)/2) - 5) * ($A1562-$H1562)/9</f>
        <v>80444.444444444438</v>
      </c>
      <c r="S1562" s="24">
        <f>MAX(0,Q1562*(1+inputs!$B$33)-MAX(0,inputs!$B$31*(R1562-inputs!$B$30)))</f>
        <v>36341.912258462893</v>
      </c>
      <c r="T1562" s="19">
        <f>$H1562+(INT(COLUMN(T$1)/2) - 5) * ($A1562-$H1562)/9</f>
        <v>95555.555555555562</v>
      </c>
      <c r="U1562" s="24">
        <f>MAX(0,S1562*(1+inputs!$B$33)-MAX(0,inputs!$B$31*(T1562-inputs!$B$30)))</f>
        <v>30103.600942339828</v>
      </c>
      <c r="V1562" s="19">
        <f>$H1562+(INT(COLUMN(V$1)/2) - 5) * ($A1562-$H1562)/9</f>
        <v>110666.66666666667</v>
      </c>
      <c r="W1562" s="24">
        <f>MAX(0,U1562*(1+inputs!$B$33)-MAX(0,inputs!$B$31*(V1562-inputs!$B$30)))</f>
        <v>22411.71495647492</v>
      </c>
      <c r="X1562" s="19">
        <f>$H1562+(INT(COLUMN(X$1)/2) - 5) * ($A1562-$H1562)/9</f>
        <v>125777.77777777778</v>
      </c>
      <c r="Y1562" s="24">
        <f>MAX(0,W1562*(1+inputs!$B$33)-MAX(0,inputs!$B$31*(X1562-inputs!$B$30)))</f>
        <v>13244.450680822041</v>
      </c>
      <c r="Z1562" s="19">
        <f>IF(inputs!$B$27="YES",MAX(0,inputs!$B$31*(X1562-inputs!$B$30)),0)</f>
        <v>0</v>
      </c>
      <c r="AA1562" s="3">
        <f t="shared" si="101"/>
        <v>64906.25</v>
      </c>
      <c r="AB1562" s="1">
        <f t="shared" si="102"/>
        <v>0.47</v>
      </c>
      <c r="AC1562" s="8">
        <f t="shared" si="99"/>
        <v>91093.75</v>
      </c>
    </row>
    <row r="1563" spans="1:29" x14ac:dyDescent="0.2">
      <c r="A1563" s="11">
        <f t="shared" si="100"/>
        <v>156100</v>
      </c>
      <c r="B1563" s="15">
        <f>inputs!$C$3-MAX(0,MIN((calculations!A1563-inputs!$B$8)*0.5,inputs!$C$3))+IF(AND(inputs!$B$23="YES",A1563&lt;=inputs!$B$25),inputs!$B$24,0)</f>
        <v>0</v>
      </c>
      <c r="C1563" s="15">
        <f>MAX(0,MIN(A1563-B1563,inputs!$C$4)*inputs!$B$3)</f>
        <v>7540</v>
      </c>
      <c r="D1563" s="16">
        <f>MAX(0,(MIN(A1563,inputs!$C$5)-(inputs!$C$4+B1563))*inputs!$B$4)</f>
        <v>44920</v>
      </c>
      <c r="E1563" s="16">
        <f>MAX(0, (calculations!A1563-inputs!$C$5)*inputs!$B$5)</f>
        <v>2745</v>
      </c>
      <c r="F1563" s="19">
        <f>MAX(0,inputs!$B$13*(MIN(calculations!A1563,inputs!$C$14)-inputs!$C$13))+MAX(0,inputs!$B$14*(calculations!A1563-inputs!$C$14))</f>
        <v>7111.85</v>
      </c>
      <c r="G1563" s="22">
        <f>MAX(MIN((calculations!A1563-inputs!$B$21)/10000,100%),0) * inputs!$B$18</f>
        <v>2636.4</v>
      </c>
      <c r="H1563" s="24">
        <f>MIN(inputs!$B$32,A1563)</f>
        <v>20000</v>
      </c>
      <c r="I1563" s="24">
        <f>inputs!$B$29*(1+inputs!$B$33)-MAX(0,inputs!$B$31*(H1563-inputs!$B$30))</f>
        <v>46486.999999999993</v>
      </c>
      <c r="J1563" s="19">
        <f>$H1563+(INT(COLUMN(J$1)/2) - 5) * ($A1563-$H1563)/9</f>
        <v>20000</v>
      </c>
      <c r="K1563" s="24">
        <f>MAX(0,I1563*(1+inputs!$B$33)-MAX(0,inputs!$B$31*(J1563-inputs!$B$30)))</f>
        <v>47184.304999999986</v>
      </c>
      <c r="L1563" s="19">
        <f>$H1563+(INT(COLUMN(L$1)/2) - 5) * ($A1563-$H1563)/9</f>
        <v>35122.222222222219</v>
      </c>
      <c r="M1563" s="24">
        <f>MAX(0,K1563*(1+inputs!$B$33)-MAX(0,inputs!$B$31*(L1563-inputs!$B$30)))</f>
        <v>46547.629574999977</v>
      </c>
      <c r="N1563" s="19">
        <f>$H1563+(INT(COLUMN(N$1)/2) - 5) * ($A1563-$H1563)/9</f>
        <v>50244.444444444445</v>
      </c>
      <c r="O1563" s="24">
        <f>MAX(0,M1563*(1+inputs!$B$33)-MAX(0,inputs!$B$31*(N1563-inputs!$B$30)))</f>
        <v>44540.404018624969</v>
      </c>
      <c r="P1563" s="19">
        <f>$H1563+(INT(COLUMN(P$1)/2) - 5) * ($A1563-$H1563)/9</f>
        <v>65366.666666666664</v>
      </c>
      <c r="Q1563" s="24">
        <f>MAX(0,O1563*(1+inputs!$B$33)-MAX(0,inputs!$B$31*(P1563-inputs!$B$30)))</f>
        <v>41142.07007890434</v>
      </c>
      <c r="R1563" s="19">
        <f>$H1563+(INT(COLUMN(R$1)/2) - 5) * ($A1563-$H1563)/9</f>
        <v>80488.888888888891</v>
      </c>
      <c r="S1563" s="24">
        <f>MAX(0,Q1563*(1+inputs!$B$33)-MAX(0,inputs!$B$31*(R1563-inputs!$B$30)))</f>
        <v>36331.7611300879</v>
      </c>
      <c r="T1563" s="19">
        <f>$H1563+(INT(COLUMN(T$1)/2) - 5) * ($A1563-$H1563)/9</f>
        <v>95611.111111111109</v>
      </c>
      <c r="U1563" s="24">
        <f>MAX(0,S1563*(1+inputs!$B$33)-MAX(0,inputs!$B$31*(T1563-inputs!$B$30)))</f>
        <v>30088.297547039216</v>
      </c>
      <c r="V1563" s="19">
        <f>$H1563+(INT(COLUMN(V$1)/2) - 5) * ($A1563-$H1563)/9</f>
        <v>110733.33333333333</v>
      </c>
      <c r="W1563" s="24">
        <f>MAX(0,U1563*(1+inputs!$B$33)-MAX(0,inputs!$B$31*(V1563-inputs!$B$30)))</f>
        <v>22390.182010244804</v>
      </c>
      <c r="X1563" s="19">
        <f>$H1563+(INT(COLUMN(X$1)/2) - 5) * ($A1563-$H1563)/9</f>
        <v>125855.55555555556</v>
      </c>
      <c r="Y1563" s="24">
        <f>MAX(0,W1563*(1+inputs!$B$33)-MAX(0,inputs!$B$31*(X1563-inputs!$B$30)))</f>
        <v>13215.594740398474</v>
      </c>
      <c r="Z1563" s="19">
        <f>IF(inputs!$B$27="YES",MAX(0,inputs!$B$31*(X1563-inputs!$B$30)),0)</f>
        <v>0</v>
      </c>
      <c r="AA1563" s="3">
        <f t="shared" si="101"/>
        <v>64953.25</v>
      </c>
      <c r="AB1563" s="1">
        <f t="shared" si="102"/>
        <v>0.47</v>
      </c>
      <c r="AC1563" s="8">
        <f t="shared" si="99"/>
        <v>91146.75</v>
      </c>
    </row>
    <row r="1564" spans="1:29" x14ac:dyDescent="0.2">
      <c r="A1564" s="11">
        <f t="shared" si="100"/>
        <v>156200</v>
      </c>
      <c r="B1564" s="15">
        <f>inputs!$C$3-MAX(0,MIN((calculations!A1564-inputs!$B$8)*0.5,inputs!$C$3))+IF(AND(inputs!$B$23="YES",A1564&lt;=inputs!$B$25),inputs!$B$24,0)</f>
        <v>0</v>
      </c>
      <c r="C1564" s="15">
        <f>MAX(0,MIN(A1564-B1564,inputs!$C$4)*inputs!$B$3)</f>
        <v>7540</v>
      </c>
      <c r="D1564" s="16">
        <f>MAX(0,(MIN(A1564,inputs!$C$5)-(inputs!$C$4+B1564))*inputs!$B$4)</f>
        <v>44920</v>
      </c>
      <c r="E1564" s="16">
        <f>MAX(0, (calculations!A1564-inputs!$C$5)*inputs!$B$5)</f>
        <v>2790</v>
      </c>
      <c r="F1564" s="19">
        <f>MAX(0,inputs!$B$13*(MIN(calculations!A1564,inputs!$C$14)-inputs!$C$13))+MAX(0,inputs!$B$14*(calculations!A1564-inputs!$C$14))</f>
        <v>7113.85</v>
      </c>
      <c r="G1564" s="22">
        <f>MAX(MIN((calculations!A1564-inputs!$B$21)/10000,100%),0) * inputs!$B$18</f>
        <v>2636.4</v>
      </c>
      <c r="H1564" s="24">
        <f>MIN(inputs!$B$32,A1564)</f>
        <v>20000</v>
      </c>
      <c r="I1564" s="24">
        <f>inputs!$B$29*(1+inputs!$B$33)-MAX(0,inputs!$B$31*(H1564-inputs!$B$30))</f>
        <v>46486.999999999993</v>
      </c>
      <c r="J1564" s="19">
        <f>$H1564+(INT(COLUMN(J$1)/2) - 5) * ($A1564-$H1564)/9</f>
        <v>20000</v>
      </c>
      <c r="K1564" s="24">
        <f>MAX(0,I1564*(1+inputs!$B$33)-MAX(0,inputs!$B$31*(J1564-inputs!$B$30)))</f>
        <v>47184.304999999986</v>
      </c>
      <c r="L1564" s="19">
        <f>$H1564+(INT(COLUMN(L$1)/2) - 5) * ($A1564-$H1564)/9</f>
        <v>35133.333333333336</v>
      </c>
      <c r="M1564" s="24">
        <f>MAX(0,K1564*(1+inputs!$B$33)-MAX(0,inputs!$B$31*(L1564-inputs!$B$30)))</f>
        <v>46546.629574999977</v>
      </c>
      <c r="N1564" s="19">
        <f>$H1564+(INT(COLUMN(N$1)/2) - 5) * ($A1564-$H1564)/9</f>
        <v>50266.666666666672</v>
      </c>
      <c r="O1564" s="24">
        <f>MAX(0,M1564*(1+inputs!$B$33)-MAX(0,inputs!$B$31*(N1564-inputs!$B$30)))</f>
        <v>44537.38901862497</v>
      </c>
      <c r="P1564" s="19">
        <f>$H1564+(INT(COLUMN(P$1)/2) - 5) * ($A1564-$H1564)/9</f>
        <v>65400</v>
      </c>
      <c r="Q1564" s="24">
        <f>MAX(0,O1564*(1+inputs!$B$33)-MAX(0,inputs!$B$31*(P1564-inputs!$B$30)))</f>
        <v>41136.009853904339</v>
      </c>
      <c r="R1564" s="19">
        <f>$H1564+(INT(COLUMN(R$1)/2) - 5) * ($A1564-$H1564)/9</f>
        <v>80533.333333333343</v>
      </c>
      <c r="S1564" s="24">
        <f>MAX(0,Q1564*(1+inputs!$B$33)-MAX(0,inputs!$B$31*(R1564-inputs!$B$30)))</f>
        <v>36321.610001712899</v>
      </c>
      <c r="T1564" s="19">
        <f>$H1564+(INT(COLUMN(T$1)/2) - 5) * ($A1564-$H1564)/9</f>
        <v>95666.666666666672</v>
      </c>
      <c r="U1564" s="24">
        <f>MAX(0,S1564*(1+inputs!$B$33)-MAX(0,inputs!$B$31*(T1564-inputs!$B$30)))</f>
        <v>30072.994151738589</v>
      </c>
      <c r="V1564" s="19">
        <f>$H1564+(INT(COLUMN(V$1)/2) - 5) * ($A1564-$H1564)/9</f>
        <v>110800</v>
      </c>
      <c r="W1564" s="24">
        <f>MAX(0,U1564*(1+inputs!$B$33)-MAX(0,inputs!$B$31*(V1564-inputs!$B$30)))</f>
        <v>22368.649064014666</v>
      </c>
      <c r="X1564" s="19">
        <f>$H1564+(INT(COLUMN(X$1)/2) - 5) * ($A1564-$H1564)/9</f>
        <v>125933.33333333333</v>
      </c>
      <c r="Y1564" s="24">
        <f>MAX(0,W1564*(1+inputs!$B$33)-MAX(0,inputs!$B$31*(X1564-inputs!$B$30)))</f>
        <v>13186.738799974886</v>
      </c>
      <c r="Z1564" s="19">
        <f>IF(inputs!$B$27="YES",MAX(0,inputs!$B$31*(X1564-inputs!$B$30)),0)</f>
        <v>0</v>
      </c>
      <c r="AA1564" s="3">
        <f t="shared" si="101"/>
        <v>65000.25</v>
      </c>
      <c r="AB1564" s="1">
        <f t="shared" si="102"/>
        <v>0.47</v>
      </c>
      <c r="AC1564" s="8">
        <f t="shared" si="99"/>
        <v>91199.75</v>
      </c>
    </row>
    <row r="1565" spans="1:29" x14ac:dyDescent="0.2">
      <c r="A1565" s="11">
        <f t="shared" si="100"/>
        <v>156300</v>
      </c>
      <c r="B1565" s="15">
        <f>inputs!$C$3-MAX(0,MIN((calculations!A1565-inputs!$B$8)*0.5,inputs!$C$3))+IF(AND(inputs!$B$23="YES",A1565&lt;=inputs!$B$25),inputs!$B$24,0)</f>
        <v>0</v>
      </c>
      <c r="C1565" s="15">
        <f>MAX(0,MIN(A1565-B1565,inputs!$C$4)*inputs!$B$3)</f>
        <v>7540</v>
      </c>
      <c r="D1565" s="16">
        <f>MAX(0,(MIN(A1565,inputs!$C$5)-(inputs!$C$4+B1565))*inputs!$B$4)</f>
        <v>44920</v>
      </c>
      <c r="E1565" s="16">
        <f>MAX(0, (calculations!A1565-inputs!$C$5)*inputs!$B$5)</f>
        <v>2835</v>
      </c>
      <c r="F1565" s="19">
        <f>MAX(0,inputs!$B$13*(MIN(calculations!A1565,inputs!$C$14)-inputs!$C$13))+MAX(0,inputs!$B$14*(calculations!A1565-inputs!$C$14))</f>
        <v>7115.85</v>
      </c>
      <c r="G1565" s="22">
        <f>MAX(MIN((calculations!A1565-inputs!$B$21)/10000,100%),0) * inputs!$B$18</f>
        <v>2636.4</v>
      </c>
      <c r="H1565" s="24">
        <f>MIN(inputs!$B$32,A1565)</f>
        <v>20000</v>
      </c>
      <c r="I1565" s="24">
        <f>inputs!$B$29*(1+inputs!$B$33)-MAX(0,inputs!$B$31*(H1565-inputs!$B$30))</f>
        <v>46486.999999999993</v>
      </c>
      <c r="J1565" s="19">
        <f>$H1565+(INT(COLUMN(J$1)/2) - 5) * ($A1565-$H1565)/9</f>
        <v>20000</v>
      </c>
      <c r="K1565" s="24">
        <f>MAX(0,I1565*(1+inputs!$B$33)-MAX(0,inputs!$B$31*(J1565-inputs!$B$30)))</f>
        <v>47184.304999999986</v>
      </c>
      <c r="L1565" s="19">
        <f>$H1565+(INT(COLUMN(L$1)/2) - 5) * ($A1565-$H1565)/9</f>
        <v>35144.444444444445</v>
      </c>
      <c r="M1565" s="24">
        <f>MAX(0,K1565*(1+inputs!$B$33)-MAX(0,inputs!$B$31*(L1565-inputs!$B$30)))</f>
        <v>46545.629574999977</v>
      </c>
      <c r="N1565" s="19">
        <f>$H1565+(INT(COLUMN(N$1)/2) - 5) * ($A1565-$H1565)/9</f>
        <v>50288.888888888891</v>
      </c>
      <c r="O1565" s="24">
        <f>MAX(0,M1565*(1+inputs!$B$33)-MAX(0,inputs!$B$31*(N1565-inputs!$B$30)))</f>
        <v>44534.374018624971</v>
      </c>
      <c r="P1565" s="19">
        <f>$H1565+(INT(COLUMN(P$1)/2) - 5) * ($A1565-$H1565)/9</f>
        <v>65433.333333333336</v>
      </c>
      <c r="Q1565" s="24">
        <f>MAX(0,O1565*(1+inputs!$B$33)-MAX(0,inputs!$B$31*(P1565-inputs!$B$30)))</f>
        <v>41129.949628904338</v>
      </c>
      <c r="R1565" s="19">
        <f>$H1565+(INT(COLUMN(R$1)/2) - 5) * ($A1565-$H1565)/9</f>
        <v>80577.777777777781</v>
      </c>
      <c r="S1565" s="24">
        <f>MAX(0,Q1565*(1+inputs!$B$33)-MAX(0,inputs!$B$31*(R1565-inputs!$B$30)))</f>
        <v>36311.458873337899</v>
      </c>
      <c r="T1565" s="19">
        <f>$H1565+(INT(COLUMN(T$1)/2) - 5) * ($A1565-$H1565)/9</f>
        <v>95722.222222222219</v>
      </c>
      <c r="U1565" s="24">
        <f>MAX(0,S1565*(1+inputs!$B$33)-MAX(0,inputs!$B$31*(T1565-inputs!$B$30)))</f>
        <v>30057.690756437962</v>
      </c>
      <c r="V1565" s="19">
        <f>$H1565+(INT(COLUMN(V$1)/2) - 5) * ($A1565-$H1565)/9</f>
        <v>110866.66666666667</v>
      </c>
      <c r="W1565" s="24">
        <f>MAX(0,U1565*(1+inputs!$B$33)-MAX(0,inputs!$B$31*(V1565-inputs!$B$30)))</f>
        <v>22347.116117784528</v>
      </c>
      <c r="X1565" s="19">
        <f>$H1565+(INT(COLUMN(X$1)/2) - 5) * ($A1565-$H1565)/9</f>
        <v>126011.11111111111</v>
      </c>
      <c r="Y1565" s="24">
        <f>MAX(0,W1565*(1+inputs!$B$33)-MAX(0,inputs!$B$31*(X1565-inputs!$B$30)))</f>
        <v>13157.882859551293</v>
      </c>
      <c r="Z1565" s="19">
        <f>IF(inputs!$B$27="YES",MAX(0,inputs!$B$31*(X1565-inputs!$B$30)),0)</f>
        <v>0</v>
      </c>
      <c r="AA1565" s="3">
        <f t="shared" si="101"/>
        <v>65047.25</v>
      </c>
      <c r="AB1565" s="1">
        <f t="shared" si="102"/>
        <v>0.47</v>
      </c>
      <c r="AC1565" s="8">
        <f t="shared" si="99"/>
        <v>91252.75</v>
      </c>
    </row>
    <row r="1566" spans="1:29" x14ac:dyDescent="0.2">
      <c r="A1566" s="11">
        <f t="shared" si="100"/>
        <v>156400</v>
      </c>
      <c r="B1566" s="15">
        <f>inputs!$C$3-MAX(0,MIN((calculations!A1566-inputs!$B$8)*0.5,inputs!$C$3))+IF(AND(inputs!$B$23="YES",A1566&lt;=inputs!$B$25),inputs!$B$24,0)</f>
        <v>0</v>
      </c>
      <c r="C1566" s="15">
        <f>MAX(0,MIN(A1566-B1566,inputs!$C$4)*inputs!$B$3)</f>
        <v>7540</v>
      </c>
      <c r="D1566" s="16">
        <f>MAX(0,(MIN(A1566,inputs!$C$5)-(inputs!$C$4+B1566))*inputs!$B$4)</f>
        <v>44920</v>
      </c>
      <c r="E1566" s="16">
        <f>MAX(0, (calculations!A1566-inputs!$C$5)*inputs!$B$5)</f>
        <v>2880</v>
      </c>
      <c r="F1566" s="19">
        <f>MAX(0,inputs!$B$13*(MIN(calculations!A1566,inputs!$C$14)-inputs!$C$13))+MAX(0,inputs!$B$14*(calculations!A1566-inputs!$C$14))</f>
        <v>7117.85</v>
      </c>
      <c r="G1566" s="22">
        <f>MAX(MIN((calculations!A1566-inputs!$B$21)/10000,100%),0) * inputs!$B$18</f>
        <v>2636.4</v>
      </c>
      <c r="H1566" s="24">
        <f>MIN(inputs!$B$32,A1566)</f>
        <v>20000</v>
      </c>
      <c r="I1566" s="24">
        <f>inputs!$B$29*(1+inputs!$B$33)-MAX(0,inputs!$B$31*(H1566-inputs!$B$30))</f>
        <v>46486.999999999993</v>
      </c>
      <c r="J1566" s="19">
        <f>$H1566+(INT(COLUMN(J$1)/2) - 5) * ($A1566-$H1566)/9</f>
        <v>20000</v>
      </c>
      <c r="K1566" s="24">
        <f>MAX(0,I1566*(1+inputs!$B$33)-MAX(0,inputs!$B$31*(J1566-inputs!$B$30)))</f>
        <v>47184.304999999986</v>
      </c>
      <c r="L1566" s="19">
        <f>$H1566+(INT(COLUMN(L$1)/2) - 5) * ($A1566-$H1566)/9</f>
        <v>35155.555555555555</v>
      </c>
      <c r="M1566" s="24">
        <f>MAX(0,K1566*(1+inputs!$B$33)-MAX(0,inputs!$B$31*(L1566-inputs!$B$30)))</f>
        <v>46544.629574999977</v>
      </c>
      <c r="N1566" s="19">
        <f>$H1566+(INT(COLUMN(N$1)/2) - 5) * ($A1566-$H1566)/9</f>
        <v>50311.111111111109</v>
      </c>
      <c r="O1566" s="24">
        <f>MAX(0,M1566*(1+inputs!$B$33)-MAX(0,inputs!$B$31*(N1566-inputs!$B$30)))</f>
        <v>44531.359018624971</v>
      </c>
      <c r="P1566" s="19">
        <f>$H1566+(INT(COLUMN(P$1)/2) - 5) * ($A1566-$H1566)/9</f>
        <v>65466.666666666664</v>
      </c>
      <c r="Q1566" s="24">
        <f>MAX(0,O1566*(1+inputs!$B$33)-MAX(0,inputs!$B$31*(P1566-inputs!$B$30)))</f>
        <v>41123.889403904337</v>
      </c>
      <c r="R1566" s="19">
        <f>$H1566+(INT(COLUMN(R$1)/2) - 5) * ($A1566-$H1566)/9</f>
        <v>80622.222222222219</v>
      </c>
      <c r="S1566" s="24">
        <f>MAX(0,Q1566*(1+inputs!$B$33)-MAX(0,inputs!$B$31*(R1566-inputs!$B$30)))</f>
        <v>36301.307744962898</v>
      </c>
      <c r="T1566" s="19">
        <f>$H1566+(INT(COLUMN(T$1)/2) - 5) * ($A1566-$H1566)/9</f>
        <v>95777.777777777781</v>
      </c>
      <c r="U1566" s="24">
        <f>MAX(0,S1566*(1+inputs!$B$33)-MAX(0,inputs!$B$31*(T1566-inputs!$B$30)))</f>
        <v>30042.387361137338</v>
      </c>
      <c r="V1566" s="19">
        <f>$H1566+(INT(COLUMN(V$1)/2) - 5) * ($A1566-$H1566)/9</f>
        <v>110933.33333333333</v>
      </c>
      <c r="W1566" s="24">
        <f>MAX(0,U1566*(1+inputs!$B$33)-MAX(0,inputs!$B$31*(V1566-inputs!$B$30)))</f>
        <v>22325.583171554397</v>
      </c>
      <c r="X1566" s="19">
        <f>$H1566+(INT(COLUMN(X$1)/2) - 5) * ($A1566-$H1566)/9</f>
        <v>126088.88888888889</v>
      </c>
      <c r="Y1566" s="24">
        <f>MAX(0,W1566*(1+inputs!$B$33)-MAX(0,inputs!$B$31*(X1566-inputs!$B$30)))</f>
        <v>13129.026919127709</v>
      </c>
      <c r="Z1566" s="19">
        <f>IF(inputs!$B$27="YES",MAX(0,inputs!$B$31*(X1566-inputs!$B$30)),0)</f>
        <v>0</v>
      </c>
      <c r="AA1566" s="3">
        <f t="shared" si="101"/>
        <v>65094.25</v>
      </c>
      <c r="AB1566" s="1">
        <f t="shared" si="102"/>
        <v>0.47</v>
      </c>
      <c r="AC1566" s="8">
        <f t="shared" si="99"/>
        <v>91305.75</v>
      </c>
    </row>
    <row r="1567" spans="1:29" x14ac:dyDescent="0.2">
      <c r="A1567" s="11">
        <f t="shared" si="100"/>
        <v>156500</v>
      </c>
      <c r="B1567" s="15">
        <f>inputs!$C$3-MAX(0,MIN((calculations!A1567-inputs!$B$8)*0.5,inputs!$C$3))+IF(AND(inputs!$B$23="YES",A1567&lt;=inputs!$B$25),inputs!$B$24,0)</f>
        <v>0</v>
      </c>
      <c r="C1567" s="15">
        <f>MAX(0,MIN(A1567-B1567,inputs!$C$4)*inputs!$B$3)</f>
        <v>7540</v>
      </c>
      <c r="D1567" s="16">
        <f>MAX(0,(MIN(A1567,inputs!$C$5)-(inputs!$C$4+B1567))*inputs!$B$4)</f>
        <v>44920</v>
      </c>
      <c r="E1567" s="16">
        <f>MAX(0, (calculations!A1567-inputs!$C$5)*inputs!$B$5)</f>
        <v>2925</v>
      </c>
      <c r="F1567" s="19">
        <f>MAX(0,inputs!$B$13*(MIN(calculations!A1567,inputs!$C$14)-inputs!$C$13))+MAX(0,inputs!$B$14*(calculations!A1567-inputs!$C$14))</f>
        <v>7119.85</v>
      </c>
      <c r="G1567" s="22">
        <f>MAX(MIN((calculations!A1567-inputs!$B$21)/10000,100%),0) * inputs!$B$18</f>
        <v>2636.4</v>
      </c>
      <c r="H1567" s="24">
        <f>MIN(inputs!$B$32,A1567)</f>
        <v>20000</v>
      </c>
      <c r="I1567" s="24">
        <f>inputs!$B$29*(1+inputs!$B$33)-MAX(0,inputs!$B$31*(H1567-inputs!$B$30))</f>
        <v>46486.999999999993</v>
      </c>
      <c r="J1567" s="19">
        <f>$H1567+(INT(COLUMN(J$1)/2) - 5) * ($A1567-$H1567)/9</f>
        <v>20000</v>
      </c>
      <c r="K1567" s="24">
        <f>MAX(0,I1567*(1+inputs!$B$33)-MAX(0,inputs!$B$31*(J1567-inputs!$B$30)))</f>
        <v>47184.304999999986</v>
      </c>
      <c r="L1567" s="19">
        <f>$H1567+(INT(COLUMN(L$1)/2) - 5) * ($A1567-$H1567)/9</f>
        <v>35166.666666666664</v>
      </c>
      <c r="M1567" s="24">
        <f>MAX(0,K1567*(1+inputs!$B$33)-MAX(0,inputs!$B$31*(L1567-inputs!$B$30)))</f>
        <v>46543.629574999977</v>
      </c>
      <c r="N1567" s="19">
        <f>$H1567+(INT(COLUMN(N$1)/2) - 5) * ($A1567-$H1567)/9</f>
        <v>50333.333333333328</v>
      </c>
      <c r="O1567" s="24">
        <f>MAX(0,M1567*(1+inputs!$B$33)-MAX(0,inputs!$B$31*(N1567-inputs!$B$30)))</f>
        <v>44528.344018624972</v>
      </c>
      <c r="P1567" s="19">
        <f>$H1567+(INT(COLUMN(P$1)/2) - 5) * ($A1567-$H1567)/9</f>
        <v>65500</v>
      </c>
      <c r="Q1567" s="24">
        <f>MAX(0,O1567*(1+inputs!$B$33)-MAX(0,inputs!$B$31*(P1567-inputs!$B$30)))</f>
        <v>41117.829178904343</v>
      </c>
      <c r="R1567" s="19">
        <f>$H1567+(INT(COLUMN(R$1)/2) - 5) * ($A1567-$H1567)/9</f>
        <v>80666.666666666657</v>
      </c>
      <c r="S1567" s="24">
        <f>MAX(0,Q1567*(1+inputs!$B$33)-MAX(0,inputs!$B$31*(R1567-inputs!$B$30)))</f>
        <v>36291.156616587905</v>
      </c>
      <c r="T1567" s="19">
        <f>$H1567+(INT(COLUMN(T$1)/2) - 5) * ($A1567-$H1567)/9</f>
        <v>95833.333333333328</v>
      </c>
      <c r="U1567" s="24">
        <f>MAX(0,S1567*(1+inputs!$B$33)-MAX(0,inputs!$B$31*(T1567-inputs!$B$30)))</f>
        <v>30027.083965836722</v>
      </c>
      <c r="V1567" s="19">
        <f>$H1567+(INT(COLUMN(V$1)/2) - 5) * ($A1567-$H1567)/9</f>
        <v>111000</v>
      </c>
      <c r="W1567" s="24">
        <f>MAX(0,U1567*(1+inputs!$B$33)-MAX(0,inputs!$B$31*(V1567-inputs!$B$30)))</f>
        <v>22304.05022532427</v>
      </c>
      <c r="X1567" s="19">
        <f>$H1567+(INT(COLUMN(X$1)/2) - 5) * ($A1567-$H1567)/9</f>
        <v>126166.66666666667</v>
      </c>
      <c r="Y1567" s="24">
        <f>MAX(0,W1567*(1+inputs!$B$33)-MAX(0,inputs!$B$31*(X1567-inputs!$B$30)))</f>
        <v>13100.170978704131</v>
      </c>
      <c r="Z1567" s="19">
        <f>IF(inputs!$B$27="YES",MAX(0,inputs!$B$31*(X1567-inputs!$B$30)),0)</f>
        <v>0</v>
      </c>
      <c r="AA1567" s="3">
        <f t="shared" si="101"/>
        <v>65141.25</v>
      </c>
      <c r="AB1567" s="1">
        <f t="shared" si="102"/>
        <v>0.47</v>
      </c>
      <c r="AC1567" s="8">
        <f t="shared" si="99"/>
        <v>91358.75</v>
      </c>
    </row>
    <row r="1568" spans="1:29" x14ac:dyDescent="0.2">
      <c r="A1568" s="11">
        <f t="shared" si="100"/>
        <v>156600</v>
      </c>
      <c r="B1568" s="15">
        <f>inputs!$C$3-MAX(0,MIN((calculations!A1568-inputs!$B$8)*0.5,inputs!$C$3))+IF(AND(inputs!$B$23="YES",A1568&lt;=inputs!$B$25),inputs!$B$24,0)</f>
        <v>0</v>
      </c>
      <c r="C1568" s="15">
        <f>MAX(0,MIN(A1568-B1568,inputs!$C$4)*inputs!$B$3)</f>
        <v>7540</v>
      </c>
      <c r="D1568" s="16">
        <f>MAX(0,(MIN(A1568,inputs!$C$5)-(inputs!$C$4+B1568))*inputs!$B$4)</f>
        <v>44920</v>
      </c>
      <c r="E1568" s="16">
        <f>MAX(0, (calculations!A1568-inputs!$C$5)*inputs!$B$5)</f>
        <v>2970</v>
      </c>
      <c r="F1568" s="19">
        <f>MAX(0,inputs!$B$13*(MIN(calculations!A1568,inputs!$C$14)-inputs!$C$13))+MAX(0,inputs!$B$14*(calculations!A1568-inputs!$C$14))</f>
        <v>7121.85</v>
      </c>
      <c r="G1568" s="22">
        <f>MAX(MIN((calculations!A1568-inputs!$B$21)/10000,100%),0) * inputs!$B$18</f>
        <v>2636.4</v>
      </c>
      <c r="H1568" s="24">
        <f>MIN(inputs!$B$32,A1568)</f>
        <v>20000</v>
      </c>
      <c r="I1568" s="24">
        <f>inputs!$B$29*(1+inputs!$B$33)-MAX(0,inputs!$B$31*(H1568-inputs!$B$30))</f>
        <v>46486.999999999993</v>
      </c>
      <c r="J1568" s="19">
        <f>$H1568+(INT(COLUMN(J$1)/2) - 5) * ($A1568-$H1568)/9</f>
        <v>20000</v>
      </c>
      <c r="K1568" s="24">
        <f>MAX(0,I1568*(1+inputs!$B$33)-MAX(0,inputs!$B$31*(J1568-inputs!$B$30)))</f>
        <v>47184.304999999986</v>
      </c>
      <c r="L1568" s="19">
        <f>$H1568+(INT(COLUMN(L$1)/2) - 5) * ($A1568-$H1568)/9</f>
        <v>35177.777777777781</v>
      </c>
      <c r="M1568" s="24">
        <f>MAX(0,K1568*(1+inputs!$B$33)-MAX(0,inputs!$B$31*(L1568-inputs!$B$30)))</f>
        <v>46542.629574999977</v>
      </c>
      <c r="N1568" s="19">
        <f>$H1568+(INT(COLUMN(N$1)/2) - 5) * ($A1568-$H1568)/9</f>
        <v>50355.555555555555</v>
      </c>
      <c r="O1568" s="24">
        <f>MAX(0,M1568*(1+inputs!$B$33)-MAX(0,inputs!$B$31*(N1568-inputs!$B$30)))</f>
        <v>44525.329018624972</v>
      </c>
      <c r="P1568" s="19">
        <f>$H1568+(INT(COLUMN(P$1)/2) - 5) * ($A1568-$H1568)/9</f>
        <v>65533.333333333336</v>
      </c>
      <c r="Q1568" s="24">
        <f>MAX(0,O1568*(1+inputs!$B$33)-MAX(0,inputs!$B$31*(P1568-inputs!$B$30)))</f>
        <v>41111.768953904342</v>
      </c>
      <c r="R1568" s="19">
        <f>$H1568+(INT(COLUMN(R$1)/2) - 5) * ($A1568-$H1568)/9</f>
        <v>80711.111111111109</v>
      </c>
      <c r="S1568" s="24">
        <f>MAX(0,Q1568*(1+inputs!$B$33)-MAX(0,inputs!$B$31*(R1568-inputs!$B$30)))</f>
        <v>36281.005488212904</v>
      </c>
      <c r="T1568" s="19">
        <f>$H1568+(INT(COLUMN(T$1)/2) - 5) * ($A1568-$H1568)/9</f>
        <v>95888.888888888891</v>
      </c>
      <c r="U1568" s="24">
        <f>MAX(0,S1568*(1+inputs!$B$33)-MAX(0,inputs!$B$31*(T1568-inputs!$B$30)))</f>
        <v>30011.780570536099</v>
      </c>
      <c r="V1568" s="19">
        <f>$H1568+(INT(COLUMN(V$1)/2) - 5) * ($A1568-$H1568)/9</f>
        <v>111066.66666666667</v>
      </c>
      <c r="W1568" s="24">
        <f>MAX(0,U1568*(1+inputs!$B$33)-MAX(0,inputs!$B$31*(V1568-inputs!$B$30)))</f>
        <v>22282.517279094136</v>
      </c>
      <c r="X1568" s="19">
        <f>$H1568+(INT(COLUMN(X$1)/2) - 5) * ($A1568-$H1568)/9</f>
        <v>126244.44444444444</v>
      </c>
      <c r="Y1568" s="24">
        <f>MAX(0,W1568*(1+inputs!$B$33)-MAX(0,inputs!$B$31*(X1568-inputs!$B$30)))</f>
        <v>13071.315038280547</v>
      </c>
      <c r="Z1568" s="19">
        <f>IF(inputs!$B$27="YES",MAX(0,inputs!$B$31*(X1568-inputs!$B$30)),0)</f>
        <v>0</v>
      </c>
      <c r="AA1568" s="3">
        <f t="shared" si="101"/>
        <v>65188.25</v>
      </c>
      <c r="AB1568" s="1">
        <f t="shared" si="102"/>
        <v>0.47</v>
      </c>
      <c r="AC1568" s="8">
        <f t="shared" si="99"/>
        <v>91411.75</v>
      </c>
    </row>
    <row r="1569" spans="1:29" x14ac:dyDescent="0.2">
      <c r="A1569" s="11">
        <f t="shared" si="100"/>
        <v>156700</v>
      </c>
      <c r="B1569" s="15">
        <f>inputs!$C$3-MAX(0,MIN((calculations!A1569-inputs!$B$8)*0.5,inputs!$C$3))+IF(AND(inputs!$B$23="YES",A1569&lt;=inputs!$B$25),inputs!$B$24,0)</f>
        <v>0</v>
      </c>
      <c r="C1569" s="15">
        <f>MAX(0,MIN(A1569-B1569,inputs!$C$4)*inputs!$B$3)</f>
        <v>7540</v>
      </c>
      <c r="D1569" s="16">
        <f>MAX(0,(MIN(A1569,inputs!$C$5)-(inputs!$C$4+B1569))*inputs!$B$4)</f>
        <v>44920</v>
      </c>
      <c r="E1569" s="16">
        <f>MAX(0, (calculations!A1569-inputs!$C$5)*inputs!$B$5)</f>
        <v>3015</v>
      </c>
      <c r="F1569" s="19">
        <f>MAX(0,inputs!$B$13*(MIN(calculations!A1569,inputs!$C$14)-inputs!$C$13))+MAX(0,inputs!$B$14*(calculations!A1569-inputs!$C$14))</f>
        <v>7123.85</v>
      </c>
      <c r="G1569" s="22">
        <f>MAX(MIN((calculations!A1569-inputs!$B$21)/10000,100%),0) * inputs!$B$18</f>
        <v>2636.4</v>
      </c>
      <c r="H1569" s="24">
        <f>MIN(inputs!$B$32,A1569)</f>
        <v>20000</v>
      </c>
      <c r="I1569" s="24">
        <f>inputs!$B$29*(1+inputs!$B$33)-MAX(0,inputs!$B$31*(H1569-inputs!$B$30))</f>
        <v>46486.999999999993</v>
      </c>
      <c r="J1569" s="19">
        <f>$H1569+(INT(COLUMN(J$1)/2) - 5) * ($A1569-$H1569)/9</f>
        <v>20000</v>
      </c>
      <c r="K1569" s="24">
        <f>MAX(0,I1569*(1+inputs!$B$33)-MAX(0,inputs!$B$31*(J1569-inputs!$B$30)))</f>
        <v>47184.304999999986</v>
      </c>
      <c r="L1569" s="19">
        <f>$H1569+(INT(COLUMN(L$1)/2) - 5) * ($A1569-$H1569)/9</f>
        <v>35188.888888888891</v>
      </c>
      <c r="M1569" s="24">
        <f>MAX(0,K1569*(1+inputs!$B$33)-MAX(0,inputs!$B$31*(L1569-inputs!$B$30)))</f>
        <v>46541.629574999977</v>
      </c>
      <c r="N1569" s="19">
        <f>$H1569+(INT(COLUMN(N$1)/2) - 5) * ($A1569-$H1569)/9</f>
        <v>50377.777777777781</v>
      </c>
      <c r="O1569" s="24">
        <f>MAX(0,M1569*(1+inputs!$B$33)-MAX(0,inputs!$B$31*(N1569-inputs!$B$30)))</f>
        <v>44522.314018624973</v>
      </c>
      <c r="P1569" s="19">
        <f>$H1569+(INT(COLUMN(P$1)/2) - 5) * ($A1569-$H1569)/9</f>
        <v>65566.666666666657</v>
      </c>
      <c r="Q1569" s="24">
        <f>MAX(0,O1569*(1+inputs!$B$33)-MAX(0,inputs!$B$31*(P1569-inputs!$B$30)))</f>
        <v>41105.708728904341</v>
      </c>
      <c r="R1569" s="19">
        <f>$H1569+(INT(COLUMN(R$1)/2) - 5) * ($A1569-$H1569)/9</f>
        <v>80755.555555555562</v>
      </c>
      <c r="S1569" s="24">
        <f>MAX(0,Q1569*(1+inputs!$B$33)-MAX(0,inputs!$B$31*(R1569-inputs!$B$30)))</f>
        <v>36270.854359837896</v>
      </c>
      <c r="T1569" s="19">
        <f>$H1569+(INT(COLUMN(T$1)/2) - 5) * ($A1569-$H1569)/9</f>
        <v>95944.444444444438</v>
      </c>
      <c r="U1569" s="24">
        <f>MAX(0,S1569*(1+inputs!$B$33)-MAX(0,inputs!$B$31*(T1569-inputs!$B$30)))</f>
        <v>29996.477175235461</v>
      </c>
      <c r="V1569" s="19">
        <f>$H1569+(INT(COLUMN(V$1)/2) - 5) * ($A1569-$H1569)/9</f>
        <v>111133.33333333333</v>
      </c>
      <c r="W1569" s="24">
        <f>MAX(0,U1569*(1+inputs!$B$33)-MAX(0,inputs!$B$31*(V1569-inputs!$B$30)))</f>
        <v>22260.984332863991</v>
      </c>
      <c r="X1569" s="19">
        <f>$H1569+(INT(COLUMN(X$1)/2) - 5) * ($A1569-$H1569)/9</f>
        <v>126322.22222222222</v>
      </c>
      <c r="Y1569" s="24">
        <f>MAX(0,W1569*(1+inputs!$B$33)-MAX(0,inputs!$B$31*(X1569-inputs!$B$30)))</f>
        <v>13042.45909785695</v>
      </c>
      <c r="Z1569" s="19">
        <f>IF(inputs!$B$27="YES",MAX(0,inputs!$B$31*(X1569-inputs!$B$30)),0)</f>
        <v>0</v>
      </c>
      <c r="AA1569" s="3">
        <f t="shared" si="101"/>
        <v>65235.25</v>
      </c>
      <c r="AB1569" s="1">
        <f t="shared" si="102"/>
        <v>0.47</v>
      </c>
      <c r="AC1569" s="8">
        <f t="shared" si="99"/>
        <v>91464.75</v>
      </c>
    </row>
    <row r="1570" spans="1:29" x14ac:dyDescent="0.2">
      <c r="A1570" s="11">
        <f t="shared" si="100"/>
        <v>156800</v>
      </c>
      <c r="B1570" s="15">
        <f>inputs!$C$3-MAX(0,MIN((calculations!A1570-inputs!$B$8)*0.5,inputs!$C$3))+IF(AND(inputs!$B$23="YES",A1570&lt;=inputs!$B$25),inputs!$B$24,0)</f>
        <v>0</v>
      </c>
      <c r="C1570" s="15">
        <f>MAX(0,MIN(A1570-B1570,inputs!$C$4)*inputs!$B$3)</f>
        <v>7540</v>
      </c>
      <c r="D1570" s="16">
        <f>MAX(0,(MIN(A1570,inputs!$C$5)-(inputs!$C$4+B1570))*inputs!$B$4)</f>
        <v>44920</v>
      </c>
      <c r="E1570" s="16">
        <f>MAX(0, (calculations!A1570-inputs!$C$5)*inputs!$B$5)</f>
        <v>3060</v>
      </c>
      <c r="F1570" s="19">
        <f>MAX(0,inputs!$B$13*(MIN(calculations!A1570,inputs!$C$14)-inputs!$C$13))+MAX(0,inputs!$B$14*(calculations!A1570-inputs!$C$14))</f>
        <v>7125.85</v>
      </c>
      <c r="G1570" s="22">
        <f>MAX(MIN((calculations!A1570-inputs!$B$21)/10000,100%),0) * inputs!$B$18</f>
        <v>2636.4</v>
      </c>
      <c r="H1570" s="24">
        <f>MIN(inputs!$B$32,A1570)</f>
        <v>20000</v>
      </c>
      <c r="I1570" s="24">
        <f>inputs!$B$29*(1+inputs!$B$33)-MAX(0,inputs!$B$31*(H1570-inputs!$B$30))</f>
        <v>46486.999999999993</v>
      </c>
      <c r="J1570" s="19">
        <f>$H1570+(INT(COLUMN(J$1)/2) - 5) * ($A1570-$H1570)/9</f>
        <v>20000</v>
      </c>
      <c r="K1570" s="24">
        <f>MAX(0,I1570*(1+inputs!$B$33)-MAX(0,inputs!$B$31*(J1570-inputs!$B$30)))</f>
        <v>47184.304999999986</v>
      </c>
      <c r="L1570" s="19">
        <f>$H1570+(INT(COLUMN(L$1)/2) - 5) * ($A1570-$H1570)/9</f>
        <v>35200</v>
      </c>
      <c r="M1570" s="24">
        <f>MAX(0,K1570*(1+inputs!$B$33)-MAX(0,inputs!$B$31*(L1570-inputs!$B$30)))</f>
        <v>46540.629574999977</v>
      </c>
      <c r="N1570" s="19">
        <f>$H1570+(INT(COLUMN(N$1)/2) - 5) * ($A1570-$H1570)/9</f>
        <v>50400</v>
      </c>
      <c r="O1570" s="24">
        <f>MAX(0,M1570*(1+inputs!$B$33)-MAX(0,inputs!$B$31*(N1570-inputs!$B$30)))</f>
        <v>44519.299018624974</v>
      </c>
      <c r="P1570" s="19">
        <f>$H1570+(INT(COLUMN(P$1)/2) - 5) * ($A1570-$H1570)/9</f>
        <v>65600</v>
      </c>
      <c r="Q1570" s="24">
        <f>MAX(0,O1570*(1+inputs!$B$33)-MAX(0,inputs!$B$31*(P1570-inputs!$B$30)))</f>
        <v>41099.64850390434</v>
      </c>
      <c r="R1570" s="19">
        <f>$H1570+(INT(COLUMN(R$1)/2) - 5) * ($A1570-$H1570)/9</f>
        <v>80800</v>
      </c>
      <c r="S1570" s="24">
        <f>MAX(0,Q1570*(1+inputs!$B$33)-MAX(0,inputs!$B$31*(R1570-inputs!$B$30)))</f>
        <v>36260.703231462896</v>
      </c>
      <c r="T1570" s="19">
        <f>$H1570+(INT(COLUMN(T$1)/2) - 5) * ($A1570-$H1570)/9</f>
        <v>96000</v>
      </c>
      <c r="U1570" s="24">
        <f>MAX(0,S1570*(1+inputs!$B$33)-MAX(0,inputs!$B$31*(T1570-inputs!$B$30)))</f>
        <v>29981.173779934838</v>
      </c>
      <c r="V1570" s="19">
        <f>$H1570+(INT(COLUMN(V$1)/2) - 5) * ($A1570-$H1570)/9</f>
        <v>111200</v>
      </c>
      <c r="W1570" s="24">
        <f>MAX(0,U1570*(1+inputs!$B$33)-MAX(0,inputs!$B$31*(V1570-inputs!$B$30)))</f>
        <v>22239.45138663386</v>
      </c>
      <c r="X1570" s="19">
        <f>$H1570+(INT(COLUMN(X$1)/2) - 5) * ($A1570-$H1570)/9</f>
        <v>126400</v>
      </c>
      <c r="Y1570" s="24">
        <f>MAX(0,W1570*(1+inputs!$B$33)-MAX(0,inputs!$B$31*(X1570-inputs!$B$30)))</f>
        <v>13013.603157433367</v>
      </c>
      <c r="Z1570" s="19">
        <f>IF(inputs!$B$27="YES",MAX(0,inputs!$B$31*(X1570-inputs!$B$30)),0)</f>
        <v>0</v>
      </c>
      <c r="AA1570" s="3">
        <f t="shared" si="101"/>
        <v>65282.25</v>
      </c>
      <c r="AB1570" s="1">
        <f t="shared" si="102"/>
        <v>0.47</v>
      </c>
      <c r="AC1570" s="8">
        <f t="shared" si="99"/>
        <v>91517.75</v>
      </c>
    </row>
    <row r="1571" spans="1:29" x14ac:dyDescent="0.2">
      <c r="A1571" s="11">
        <f t="shared" si="100"/>
        <v>156900</v>
      </c>
      <c r="B1571" s="15">
        <f>inputs!$C$3-MAX(0,MIN((calculations!A1571-inputs!$B$8)*0.5,inputs!$C$3))+IF(AND(inputs!$B$23="YES",A1571&lt;=inputs!$B$25),inputs!$B$24,0)</f>
        <v>0</v>
      </c>
      <c r="C1571" s="15">
        <f>MAX(0,MIN(A1571-B1571,inputs!$C$4)*inputs!$B$3)</f>
        <v>7540</v>
      </c>
      <c r="D1571" s="16">
        <f>MAX(0,(MIN(A1571,inputs!$C$5)-(inputs!$C$4+B1571))*inputs!$B$4)</f>
        <v>44920</v>
      </c>
      <c r="E1571" s="16">
        <f>MAX(0, (calculations!A1571-inputs!$C$5)*inputs!$B$5)</f>
        <v>3105</v>
      </c>
      <c r="F1571" s="19">
        <f>MAX(0,inputs!$B$13*(MIN(calculations!A1571,inputs!$C$14)-inputs!$C$13))+MAX(0,inputs!$B$14*(calculations!A1571-inputs!$C$14))</f>
        <v>7127.85</v>
      </c>
      <c r="G1571" s="22">
        <f>MAX(MIN((calculations!A1571-inputs!$B$21)/10000,100%),0) * inputs!$B$18</f>
        <v>2636.4</v>
      </c>
      <c r="H1571" s="24">
        <f>MIN(inputs!$B$32,A1571)</f>
        <v>20000</v>
      </c>
      <c r="I1571" s="24">
        <f>inputs!$B$29*(1+inputs!$B$33)-MAX(0,inputs!$B$31*(H1571-inputs!$B$30))</f>
        <v>46486.999999999993</v>
      </c>
      <c r="J1571" s="19">
        <f>$H1571+(INT(COLUMN(J$1)/2) - 5) * ($A1571-$H1571)/9</f>
        <v>20000</v>
      </c>
      <c r="K1571" s="24">
        <f>MAX(0,I1571*(1+inputs!$B$33)-MAX(0,inputs!$B$31*(J1571-inputs!$B$30)))</f>
        <v>47184.304999999986</v>
      </c>
      <c r="L1571" s="19">
        <f>$H1571+(INT(COLUMN(L$1)/2) - 5) * ($A1571-$H1571)/9</f>
        <v>35211.111111111109</v>
      </c>
      <c r="M1571" s="24">
        <f>MAX(0,K1571*(1+inputs!$B$33)-MAX(0,inputs!$B$31*(L1571-inputs!$B$30)))</f>
        <v>46539.629574999977</v>
      </c>
      <c r="N1571" s="19">
        <f>$H1571+(INT(COLUMN(N$1)/2) - 5) * ($A1571-$H1571)/9</f>
        <v>50422.222222222219</v>
      </c>
      <c r="O1571" s="24">
        <f>MAX(0,M1571*(1+inputs!$B$33)-MAX(0,inputs!$B$31*(N1571-inputs!$B$30)))</f>
        <v>44516.284018624967</v>
      </c>
      <c r="P1571" s="19">
        <f>$H1571+(INT(COLUMN(P$1)/2) - 5) * ($A1571-$H1571)/9</f>
        <v>65633.333333333343</v>
      </c>
      <c r="Q1571" s="24">
        <f>MAX(0,O1571*(1+inputs!$B$33)-MAX(0,inputs!$B$31*(P1571-inputs!$B$30)))</f>
        <v>41093.588278904332</v>
      </c>
      <c r="R1571" s="19">
        <f>$H1571+(INT(COLUMN(R$1)/2) - 5) * ($A1571-$H1571)/9</f>
        <v>80844.444444444438</v>
      </c>
      <c r="S1571" s="24">
        <f>MAX(0,Q1571*(1+inputs!$B$33)-MAX(0,inputs!$B$31*(R1571-inputs!$B$30)))</f>
        <v>36250.552103087888</v>
      </c>
      <c r="T1571" s="19">
        <f>$H1571+(INT(COLUMN(T$1)/2) - 5) * ($A1571-$H1571)/9</f>
        <v>96055.555555555562</v>
      </c>
      <c r="U1571" s="24">
        <f>MAX(0,S1571*(1+inputs!$B$33)-MAX(0,inputs!$B$31*(T1571-inputs!$B$30)))</f>
        <v>29965.870384634203</v>
      </c>
      <c r="V1571" s="19">
        <f>$H1571+(INT(COLUMN(V$1)/2) - 5) * ($A1571-$H1571)/9</f>
        <v>111266.66666666667</v>
      </c>
      <c r="W1571" s="24">
        <f>MAX(0,U1571*(1+inputs!$B$33)-MAX(0,inputs!$B$31*(V1571-inputs!$B$30)))</f>
        <v>22217.918440403715</v>
      </c>
      <c r="X1571" s="19">
        <f>$H1571+(INT(COLUMN(X$1)/2) - 5) * ($A1571-$H1571)/9</f>
        <v>126477.77777777778</v>
      </c>
      <c r="Y1571" s="24">
        <f>MAX(0,W1571*(1+inputs!$B$33)-MAX(0,inputs!$B$31*(X1571-inputs!$B$30)))</f>
        <v>12984.74721700977</v>
      </c>
      <c r="Z1571" s="19">
        <f>IF(inputs!$B$27="YES",MAX(0,inputs!$B$31*(X1571-inputs!$B$30)),0)</f>
        <v>0</v>
      </c>
      <c r="AA1571" s="3">
        <f t="shared" si="101"/>
        <v>65329.25</v>
      </c>
      <c r="AB1571" s="1">
        <f t="shared" si="102"/>
        <v>0.47</v>
      </c>
      <c r="AC1571" s="8">
        <f t="shared" si="99"/>
        <v>91570.75</v>
      </c>
    </row>
    <row r="1572" spans="1:29" x14ac:dyDescent="0.2">
      <c r="A1572" s="11">
        <f t="shared" si="100"/>
        <v>157000</v>
      </c>
      <c r="B1572" s="15">
        <f>inputs!$C$3-MAX(0,MIN((calculations!A1572-inputs!$B$8)*0.5,inputs!$C$3))+IF(AND(inputs!$B$23="YES",A1572&lt;=inputs!$B$25),inputs!$B$24,0)</f>
        <v>0</v>
      </c>
      <c r="C1572" s="15">
        <f>MAX(0,MIN(A1572-B1572,inputs!$C$4)*inputs!$B$3)</f>
        <v>7540</v>
      </c>
      <c r="D1572" s="16">
        <f>MAX(0,(MIN(A1572,inputs!$C$5)-(inputs!$C$4+B1572))*inputs!$B$4)</f>
        <v>44920</v>
      </c>
      <c r="E1572" s="16">
        <f>MAX(0, (calculations!A1572-inputs!$C$5)*inputs!$B$5)</f>
        <v>3150</v>
      </c>
      <c r="F1572" s="19">
        <f>MAX(0,inputs!$B$13*(MIN(calculations!A1572,inputs!$C$14)-inputs!$C$13))+MAX(0,inputs!$B$14*(calculations!A1572-inputs!$C$14))</f>
        <v>7129.85</v>
      </c>
      <c r="G1572" s="22">
        <f>MAX(MIN((calculations!A1572-inputs!$B$21)/10000,100%),0) * inputs!$B$18</f>
        <v>2636.4</v>
      </c>
      <c r="H1572" s="24">
        <f>MIN(inputs!$B$32,A1572)</f>
        <v>20000</v>
      </c>
      <c r="I1572" s="24">
        <f>inputs!$B$29*(1+inputs!$B$33)-MAX(0,inputs!$B$31*(H1572-inputs!$B$30))</f>
        <v>46486.999999999993</v>
      </c>
      <c r="J1572" s="19">
        <f>$H1572+(INT(COLUMN(J$1)/2) - 5) * ($A1572-$H1572)/9</f>
        <v>20000</v>
      </c>
      <c r="K1572" s="24">
        <f>MAX(0,I1572*(1+inputs!$B$33)-MAX(0,inputs!$B$31*(J1572-inputs!$B$30)))</f>
        <v>47184.304999999986</v>
      </c>
      <c r="L1572" s="19">
        <f>$H1572+(INT(COLUMN(L$1)/2) - 5) * ($A1572-$H1572)/9</f>
        <v>35222.222222222219</v>
      </c>
      <c r="M1572" s="24">
        <f>MAX(0,K1572*(1+inputs!$B$33)-MAX(0,inputs!$B$31*(L1572-inputs!$B$30)))</f>
        <v>46538.629574999977</v>
      </c>
      <c r="N1572" s="19">
        <f>$H1572+(INT(COLUMN(N$1)/2) - 5) * ($A1572-$H1572)/9</f>
        <v>50444.444444444445</v>
      </c>
      <c r="O1572" s="24">
        <f>MAX(0,M1572*(1+inputs!$B$33)-MAX(0,inputs!$B$31*(N1572-inputs!$B$30)))</f>
        <v>44513.269018624967</v>
      </c>
      <c r="P1572" s="19">
        <f>$H1572+(INT(COLUMN(P$1)/2) - 5) * ($A1572-$H1572)/9</f>
        <v>65666.666666666657</v>
      </c>
      <c r="Q1572" s="24">
        <f>MAX(0,O1572*(1+inputs!$B$33)-MAX(0,inputs!$B$31*(P1572-inputs!$B$30)))</f>
        <v>41087.528053904338</v>
      </c>
      <c r="R1572" s="19">
        <f>$H1572+(INT(COLUMN(R$1)/2) - 5) * ($A1572-$H1572)/9</f>
        <v>80888.888888888891</v>
      </c>
      <c r="S1572" s="24">
        <f>MAX(0,Q1572*(1+inputs!$B$33)-MAX(0,inputs!$B$31*(R1572-inputs!$B$30)))</f>
        <v>36240.400974712895</v>
      </c>
      <c r="T1572" s="19">
        <f>$H1572+(INT(COLUMN(T$1)/2) - 5) * ($A1572-$H1572)/9</f>
        <v>96111.111111111109</v>
      </c>
      <c r="U1572" s="24">
        <f>MAX(0,S1572*(1+inputs!$B$33)-MAX(0,inputs!$B$31*(T1572-inputs!$B$30)))</f>
        <v>29950.566989333583</v>
      </c>
      <c r="V1572" s="19">
        <f>$H1572+(INT(COLUMN(V$1)/2) - 5) * ($A1572-$H1572)/9</f>
        <v>111333.33333333333</v>
      </c>
      <c r="W1572" s="24">
        <f>MAX(0,U1572*(1+inputs!$B$33)-MAX(0,inputs!$B$31*(V1572-inputs!$B$30)))</f>
        <v>22196.385494173584</v>
      </c>
      <c r="X1572" s="19">
        <f>$H1572+(INT(COLUMN(X$1)/2) - 5) * ($A1572-$H1572)/9</f>
        <v>126555.55555555556</v>
      </c>
      <c r="Y1572" s="24">
        <f>MAX(0,W1572*(1+inputs!$B$33)-MAX(0,inputs!$B$31*(X1572-inputs!$B$30)))</f>
        <v>12955.891276586184</v>
      </c>
      <c r="Z1572" s="19">
        <f>IF(inputs!$B$27="YES",MAX(0,inputs!$B$31*(X1572-inputs!$B$30)),0)</f>
        <v>0</v>
      </c>
      <c r="AA1572" s="3">
        <f t="shared" si="101"/>
        <v>65376.25</v>
      </c>
      <c r="AB1572" s="1">
        <f t="shared" si="102"/>
        <v>0.47</v>
      </c>
      <c r="AC1572" s="8">
        <f t="shared" si="99"/>
        <v>91623.75</v>
      </c>
    </row>
    <row r="1573" spans="1:29" x14ac:dyDescent="0.2">
      <c r="A1573" s="11">
        <f t="shared" si="100"/>
        <v>157100</v>
      </c>
      <c r="B1573" s="15">
        <f>inputs!$C$3-MAX(0,MIN((calculations!A1573-inputs!$B$8)*0.5,inputs!$C$3))+IF(AND(inputs!$B$23="YES",A1573&lt;=inputs!$B$25),inputs!$B$24,0)</f>
        <v>0</v>
      </c>
      <c r="C1573" s="15">
        <f>MAX(0,MIN(A1573-B1573,inputs!$C$4)*inputs!$B$3)</f>
        <v>7540</v>
      </c>
      <c r="D1573" s="16">
        <f>MAX(0,(MIN(A1573,inputs!$C$5)-(inputs!$C$4+B1573))*inputs!$B$4)</f>
        <v>44920</v>
      </c>
      <c r="E1573" s="16">
        <f>MAX(0, (calculations!A1573-inputs!$C$5)*inputs!$B$5)</f>
        <v>3195</v>
      </c>
      <c r="F1573" s="19">
        <f>MAX(0,inputs!$B$13*(MIN(calculations!A1573,inputs!$C$14)-inputs!$C$13))+MAX(0,inputs!$B$14*(calculations!A1573-inputs!$C$14))</f>
        <v>7131.85</v>
      </c>
      <c r="G1573" s="22">
        <f>MAX(MIN((calculations!A1573-inputs!$B$21)/10000,100%),0) * inputs!$B$18</f>
        <v>2636.4</v>
      </c>
      <c r="H1573" s="24">
        <f>MIN(inputs!$B$32,A1573)</f>
        <v>20000</v>
      </c>
      <c r="I1573" s="24">
        <f>inputs!$B$29*(1+inputs!$B$33)-MAX(0,inputs!$B$31*(H1573-inputs!$B$30))</f>
        <v>46486.999999999993</v>
      </c>
      <c r="J1573" s="19">
        <f>$H1573+(INT(COLUMN(J$1)/2) - 5) * ($A1573-$H1573)/9</f>
        <v>20000</v>
      </c>
      <c r="K1573" s="24">
        <f>MAX(0,I1573*(1+inputs!$B$33)-MAX(0,inputs!$B$31*(J1573-inputs!$B$30)))</f>
        <v>47184.304999999986</v>
      </c>
      <c r="L1573" s="19">
        <f>$H1573+(INT(COLUMN(L$1)/2) - 5) * ($A1573-$H1573)/9</f>
        <v>35233.333333333336</v>
      </c>
      <c r="M1573" s="24">
        <f>MAX(0,K1573*(1+inputs!$B$33)-MAX(0,inputs!$B$31*(L1573-inputs!$B$30)))</f>
        <v>46537.629574999977</v>
      </c>
      <c r="N1573" s="19">
        <f>$H1573+(INT(COLUMN(N$1)/2) - 5) * ($A1573-$H1573)/9</f>
        <v>50466.666666666672</v>
      </c>
      <c r="O1573" s="24">
        <f>MAX(0,M1573*(1+inputs!$B$33)-MAX(0,inputs!$B$31*(N1573-inputs!$B$30)))</f>
        <v>44510.254018624968</v>
      </c>
      <c r="P1573" s="19">
        <f>$H1573+(INT(COLUMN(P$1)/2) - 5) * ($A1573-$H1573)/9</f>
        <v>65700</v>
      </c>
      <c r="Q1573" s="24">
        <f>MAX(0,O1573*(1+inputs!$B$33)-MAX(0,inputs!$B$31*(P1573-inputs!$B$30)))</f>
        <v>41081.467828904337</v>
      </c>
      <c r="R1573" s="19">
        <f>$H1573+(INT(COLUMN(R$1)/2) - 5) * ($A1573-$H1573)/9</f>
        <v>80933.333333333343</v>
      </c>
      <c r="S1573" s="24">
        <f>MAX(0,Q1573*(1+inputs!$B$33)-MAX(0,inputs!$B$31*(R1573-inputs!$B$30)))</f>
        <v>36230.249846337894</v>
      </c>
      <c r="T1573" s="19">
        <f>$H1573+(INT(COLUMN(T$1)/2) - 5) * ($A1573-$H1573)/9</f>
        <v>96166.666666666672</v>
      </c>
      <c r="U1573" s="24">
        <f>MAX(0,S1573*(1+inputs!$B$33)-MAX(0,inputs!$B$31*(T1573-inputs!$B$30)))</f>
        <v>29935.263594032956</v>
      </c>
      <c r="V1573" s="19">
        <f>$H1573+(INT(COLUMN(V$1)/2) - 5) * ($A1573-$H1573)/9</f>
        <v>111400</v>
      </c>
      <c r="W1573" s="24">
        <f>MAX(0,U1573*(1+inputs!$B$33)-MAX(0,inputs!$B$31*(V1573-inputs!$B$30)))</f>
        <v>22174.852547943447</v>
      </c>
      <c r="X1573" s="19">
        <f>$H1573+(INT(COLUMN(X$1)/2) - 5) * ($A1573-$H1573)/9</f>
        <v>126633.33333333333</v>
      </c>
      <c r="Y1573" s="24">
        <f>MAX(0,W1573*(1+inputs!$B$33)-MAX(0,inputs!$B$31*(X1573-inputs!$B$30)))</f>
        <v>12927.035336162597</v>
      </c>
      <c r="Z1573" s="19">
        <f>IF(inputs!$B$27="YES",MAX(0,inputs!$B$31*(X1573-inputs!$B$30)),0)</f>
        <v>0</v>
      </c>
      <c r="AA1573" s="3">
        <f t="shared" si="101"/>
        <v>65423.25</v>
      </c>
      <c r="AB1573" s="1">
        <f t="shared" si="102"/>
        <v>0.47</v>
      </c>
      <c r="AC1573" s="8">
        <f t="shared" si="99"/>
        <v>91676.75</v>
      </c>
    </row>
    <row r="1574" spans="1:29" x14ac:dyDescent="0.2">
      <c r="A1574" s="11">
        <f t="shared" si="100"/>
        <v>157200</v>
      </c>
      <c r="B1574" s="15">
        <f>inputs!$C$3-MAX(0,MIN((calculations!A1574-inputs!$B$8)*0.5,inputs!$C$3))+IF(AND(inputs!$B$23="YES",A1574&lt;=inputs!$B$25),inputs!$B$24,0)</f>
        <v>0</v>
      </c>
      <c r="C1574" s="15">
        <f>MAX(0,MIN(A1574-B1574,inputs!$C$4)*inputs!$B$3)</f>
        <v>7540</v>
      </c>
      <c r="D1574" s="16">
        <f>MAX(0,(MIN(A1574,inputs!$C$5)-(inputs!$C$4+B1574))*inputs!$B$4)</f>
        <v>44920</v>
      </c>
      <c r="E1574" s="16">
        <f>MAX(0, (calculations!A1574-inputs!$C$5)*inputs!$B$5)</f>
        <v>3240</v>
      </c>
      <c r="F1574" s="19">
        <f>MAX(0,inputs!$B$13*(MIN(calculations!A1574,inputs!$C$14)-inputs!$C$13))+MAX(0,inputs!$B$14*(calculations!A1574-inputs!$C$14))</f>
        <v>7133.85</v>
      </c>
      <c r="G1574" s="22">
        <f>MAX(MIN((calculations!A1574-inputs!$B$21)/10000,100%),0) * inputs!$B$18</f>
        <v>2636.4</v>
      </c>
      <c r="H1574" s="24">
        <f>MIN(inputs!$B$32,A1574)</f>
        <v>20000</v>
      </c>
      <c r="I1574" s="24">
        <f>inputs!$B$29*(1+inputs!$B$33)-MAX(0,inputs!$B$31*(H1574-inputs!$B$30))</f>
        <v>46486.999999999993</v>
      </c>
      <c r="J1574" s="19">
        <f>$H1574+(INT(COLUMN(J$1)/2) - 5) * ($A1574-$H1574)/9</f>
        <v>20000</v>
      </c>
      <c r="K1574" s="24">
        <f>MAX(0,I1574*(1+inputs!$B$33)-MAX(0,inputs!$B$31*(J1574-inputs!$B$30)))</f>
        <v>47184.304999999986</v>
      </c>
      <c r="L1574" s="19">
        <f>$H1574+(INT(COLUMN(L$1)/2) - 5) * ($A1574-$H1574)/9</f>
        <v>35244.444444444445</v>
      </c>
      <c r="M1574" s="24">
        <f>MAX(0,K1574*(1+inputs!$B$33)-MAX(0,inputs!$B$31*(L1574-inputs!$B$30)))</f>
        <v>46536.629574999977</v>
      </c>
      <c r="N1574" s="19">
        <f>$H1574+(INT(COLUMN(N$1)/2) - 5) * ($A1574-$H1574)/9</f>
        <v>50488.888888888891</v>
      </c>
      <c r="O1574" s="24">
        <f>MAX(0,M1574*(1+inputs!$B$33)-MAX(0,inputs!$B$31*(N1574-inputs!$B$30)))</f>
        <v>44507.239018624969</v>
      </c>
      <c r="P1574" s="19">
        <f>$H1574+(INT(COLUMN(P$1)/2) - 5) * ($A1574-$H1574)/9</f>
        <v>65733.333333333343</v>
      </c>
      <c r="Q1574" s="24">
        <f>MAX(0,O1574*(1+inputs!$B$33)-MAX(0,inputs!$B$31*(P1574-inputs!$B$30)))</f>
        <v>41075.407603904336</v>
      </c>
      <c r="R1574" s="19">
        <f>$H1574+(INT(COLUMN(R$1)/2) - 5) * ($A1574-$H1574)/9</f>
        <v>80977.777777777781</v>
      </c>
      <c r="S1574" s="24">
        <f>MAX(0,Q1574*(1+inputs!$B$33)-MAX(0,inputs!$B$31*(R1574-inputs!$B$30)))</f>
        <v>36220.098717962894</v>
      </c>
      <c r="T1574" s="19">
        <f>$H1574+(INT(COLUMN(T$1)/2) - 5) * ($A1574-$H1574)/9</f>
        <v>96222.222222222219</v>
      </c>
      <c r="U1574" s="24">
        <f>MAX(0,S1574*(1+inputs!$B$33)-MAX(0,inputs!$B$31*(T1574-inputs!$B$30)))</f>
        <v>29919.960198732337</v>
      </c>
      <c r="V1574" s="19">
        <f>$H1574+(INT(COLUMN(V$1)/2) - 5) * ($A1574-$H1574)/9</f>
        <v>111466.66666666667</v>
      </c>
      <c r="W1574" s="24">
        <f>MAX(0,U1574*(1+inputs!$B$33)-MAX(0,inputs!$B$31*(V1574-inputs!$B$30)))</f>
        <v>22153.319601713316</v>
      </c>
      <c r="X1574" s="19">
        <f>$H1574+(INT(COLUMN(X$1)/2) - 5) * ($A1574-$H1574)/9</f>
        <v>126711.11111111111</v>
      </c>
      <c r="Y1574" s="24">
        <f>MAX(0,W1574*(1+inputs!$B$33)-MAX(0,inputs!$B$31*(X1574-inputs!$B$30)))</f>
        <v>12898.179395739015</v>
      </c>
      <c r="Z1574" s="19">
        <f>IF(inputs!$B$27="YES",MAX(0,inputs!$B$31*(X1574-inputs!$B$30)),0)</f>
        <v>0</v>
      </c>
      <c r="AA1574" s="3">
        <f t="shared" si="101"/>
        <v>65470.25</v>
      </c>
      <c r="AB1574" s="1">
        <f t="shared" si="102"/>
        <v>0.47</v>
      </c>
      <c r="AC1574" s="8">
        <f t="shared" si="99"/>
        <v>91729.75</v>
      </c>
    </row>
    <row r="1575" spans="1:29" x14ac:dyDescent="0.2">
      <c r="A1575" s="11">
        <f t="shared" si="100"/>
        <v>157300</v>
      </c>
      <c r="B1575" s="15">
        <f>inputs!$C$3-MAX(0,MIN((calculations!A1575-inputs!$B$8)*0.5,inputs!$C$3))+IF(AND(inputs!$B$23="YES",A1575&lt;=inputs!$B$25),inputs!$B$24,0)</f>
        <v>0</v>
      </c>
      <c r="C1575" s="15">
        <f>MAX(0,MIN(A1575-B1575,inputs!$C$4)*inputs!$B$3)</f>
        <v>7540</v>
      </c>
      <c r="D1575" s="16">
        <f>MAX(0,(MIN(A1575,inputs!$C$5)-(inputs!$C$4+B1575))*inputs!$B$4)</f>
        <v>44920</v>
      </c>
      <c r="E1575" s="16">
        <f>MAX(0, (calculations!A1575-inputs!$C$5)*inputs!$B$5)</f>
        <v>3285</v>
      </c>
      <c r="F1575" s="19">
        <f>MAX(0,inputs!$B$13*(MIN(calculations!A1575,inputs!$C$14)-inputs!$C$13))+MAX(0,inputs!$B$14*(calculations!A1575-inputs!$C$14))</f>
        <v>7135.85</v>
      </c>
      <c r="G1575" s="22">
        <f>MAX(MIN((calculations!A1575-inputs!$B$21)/10000,100%),0) * inputs!$B$18</f>
        <v>2636.4</v>
      </c>
      <c r="H1575" s="24">
        <f>MIN(inputs!$B$32,A1575)</f>
        <v>20000</v>
      </c>
      <c r="I1575" s="24">
        <f>inputs!$B$29*(1+inputs!$B$33)-MAX(0,inputs!$B$31*(H1575-inputs!$B$30))</f>
        <v>46486.999999999993</v>
      </c>
      <c r="J1575" s="19">
        <f>$H1575+(INT(COLUMN(J$1)/2) - 5) * ($A1575-$H1575)/9</f>
        <v>20000</v>
      </c>
      <c r="K1575" s="24">
        <f>MAX(0,I1575*(1+inputs!$B$33)-MAX(0,inputs!$B$31*(J1575-inputs!$B$30)))</f>
        <v>47184.304999999986</v>
      </c>
      <c r="L1575" s="19">
        <f>$H1575+(INT(COLUMN(L$1)/2) - 5) * ($A1575-$H1575)/9</f>
        <v>35255.555555555555</v>
      </c>
      <c r="M1575" s="24">
        <f>MAX(0,K1575*(1+inputs!$B$33)-MAX(0,inputs!$B$31*(L1575-inputs!$B$30)))</f>
        <v>46535.629574999977</v>
      </c>
      <c r="N1575" s="19">
        <f>$H1575+(INT(COLUMN(N$1)/2) - 5) * ($A1575-$H1575)/9</f>
        <v>50511.111111111109</v>
      </c>
      <c r="O1575" s="24">
        <f>MAX(0,M1575*(1+inputs!$B$33)-MAX(0,inputs!$B$31*(N1575-inputs!$B$30)))</f>
        <v>44504.224018624969</v>
      </c>
      <c r="P1575" s="19">
        <f>$H1575+(INT(COLUMN(P$1)/2) - 5) * ($A1575-$H1575)/9</f>
        <v>65766.666666666657</v>
      </c>
      <c r="Q1575" s="24">
        <f>MAX(0,O1575*(1+inputs!$B$33)-MAX(0,inputs!$B$31*(P1575-inputs!$B$30)))</f>
        <v>41069.347378904335</v>
      </c>
      <c r="R1575" s="19">
        <f>$H1575+(INT(COLUMN(R$1)/2) - 5) * ($A1575-$H1575)/9</f>
        <v>81022.222222222219</v>
      </c>
      <c r="S1575" s="24">
        <f>MAX(0,Q1575*(1+inputs!$B$33)-MAX(0,inputs!$B$31*(R1575-inputs!$B$30)))</f>
        <v>36209.947589587893</v>
      </c>
      <c r="T1575" s="19">
        <f>$H1575+(INT(COLUMN(T$1)/2) - 5) * ($A1575-$H1575)/9</f>
        <v>96277.777777777781</v>
      </c>
      <c r="U1575" s="24">
        <f>MAX(0,S1575*(1+inputs!$B$33)-MAX(0,inputs!$B$31*(T1575-inputs!$B$30)))</f>
        <v>29904.656803431706</v>
      </c>
      <c r="V1575" s="19">
        <f>$H1575+(INT(COLUMN(V$1)/2) - 5) * ($A1575-$H1575)/9</f>
        <v>111533.33333333333</v>
      </c>
      <c r="W1575" s="24">
        <f>MAX(0,U1575*(1+inputs!$B$33)-MAX(0,inputs!$B$31*(V1575-inputs!$B$30)))</f>
        <v>22131.786655483182</v>
      </c>
      <c r="X1575" s="19">
        <f>$H1575+(INT(COLUMN(X$1)/2) - 5) * ($A1575-$H1575)/9</f>
        <v>126788.88888888889</v>
      </c>
      <c r="Y1575" s="24">
        <f>MAX(0,W1575*(1+inputs!$B$33)-MAX(0,inputs!$B$31*(X1575-inputs!$B$30)))</f>
        <v>12869.323455315427</v>
      </c>
      <c r="Z1575" s="19">
        <f>IF(inputs!$B$27="YES",MAX(0,inputs!$B$31*(X1575-inputs!$B$30)),0)</f>
        <v>0</v>
      </c>
      <c r="AA1575" s="3">
        <f t="shared" si="101"/>
        <v>65517.25</v>
      </c>
      <c r="AB1575" s="1">
        <f t="shared" si="102"/>
        <v>0.47</v>
      </c>
      <c r="AC1575" s="8">
        <f t="shared" si="99"/>
        <v>91782.75</v>
      </c>
    </row>
    <row r="1576" spans="1:29" x14ac:dyDescent="0.2">
      <c r="A1576" s="11">
        <f t="shared" si="100"/>
        <v>157400</v>
      </c>
      <c r="B1576" s="15">
        <f>inputs!$C$3-MAX(0,MIN((calculations!A1576-inputs!$B$8)*0.5,inputs!$C$3))+IF(AND(inputs!$B$23="YES",A1576&lt;=inputs!$B$25),inputs!$B$24,0)</f>
        <v>0</v>
      </c>
      <c r="C1576" s="15">
        <f>MAX(0,MIN(A1576-B1576,inputs!$C$4)*inputs!$B$3)</f>
        <v>7540</v>
      </c>
      <c r="D1576" s="16">
        <f>MAX(0,(MIN(A1576,inputs!$C$5)-(inputs!$C$4+B1576))*inputs!$B$4)</f>
        <v>44920</v>
      </c>
      <c r="E1576" s="16">
        <f>MAX(0, (calculations!A1576-inputs!$C$5)*inputs!$B$5)</f>
        <v>3330</v>
      </c>
      <c r="F1576" s="19">
        <f>MAX(0,inputs!$B$13*(MIN(calculations!A1576,inputs!$C$14)-inputs!$C$13))+MAX(0,inputs!$B$14*(calculations!A1576-inputs!$C$14))</f>
        <v>7137.85</v>
      </c>
      <c r="G1576" s="22">
        <f>MAX(MIN((calculations!A1576-inputs!$B$21)/10000,100%),0) * inputs!$B$18</f>
        <v>2636.4</v>
      </c>
      <c r="H1576" s="24">
        <f>MIN(inputs!$B$32,A1576)</f>
        <v>20000</v>
      </c>
      <c r="I1576" s="24">
        <f>inputs!$B$29*(1+inputs!$B$33)-MAX(0,inputs!$B$31*(H1576-inputs!$B$30))</f>
        <v>46486.999999999993</v>
      </c>
      <c r="J1576" s="19">
        <f>$H1576+(INT(COLUMN(J$1)/2) - 5) * ($A1576-$H1576)/9</f>
        <v>20000</v>
      </c>
      <c r="K1576" s="24">
        <f>MAX(0,I1576*(1+inputs!$B$33)-MAX(0,inputs!$B$31*(J1576-inputs!$B$30)))</f>
        <v>47184.304999999986</v>
      </c>
      <c r="L1576" s="19">
        <f>$H1576+(INT(COLUMN(L$1)/2) - 5) * ($A1576-$H1576)/9</f>
        <v>35266.666666666664</v>
      </c>
      <c r="M1576" s="24">
        <f>MAX(0,K1576*(1+inputs!$B$33)-MAX(0,inputs!$B$31*(L1576-inputs!$B$30)))</f>
        <v>46534.629574999977</v>
      </c>
      <c r="N1576" s="19">
        <f>$H1576+(INT(COLUMN(N$1)/2) - 5) * ($A1576-$H1576)/9</f>
        <v>50533.333333333328</v>
      </c>
      <c r="O1576" s="24">
        <f>MAX(0,M1576*(1+inputs!$B$33)-MAX(0,inputs!$B$31*(N1576-inputs!$B$30)))</f>
        <v>44501.20901862497</v>
      </c>
      <c r="P1576" s="19">
        <f>$H1576+(INT(COLUMN(P$1)/2) - 5) * ($A1576-$H1576)/9</f>
        <v>65800</v>
      </c>
      <c r="Q1576" s="24">
        <f>MAX(0,O1576*(1+inputs!$B$33)-MAX(0,inputs!$B$31*(P1576-inputs!$B$30)))</f>
        <v>41063.287153904341</v>
      </c>
      <c r="R1576" s="19">
        <f>$H1576+(INT(COLUMN(R$1)/2) - 5) * ($A1576-$H1576)/9</f>
        <v>81066.666666666657</v>
      </c>
      <c r="S1576" s="24">
        <f>MAX(0,Q1576*(1+inputs!$B$33)-MAX(0,inputs!$B$31*(R1576-inputs!$B$30)))</f>
        <v>36199.7964612129</v>
      </c>
      <c r="T1576" s="19">
        <f>$H1576+(INT(COLUMN(T$1)/2) - 5) * ($A1576-$H1576)/9</f>
        <v>96333.333333333328</v>
      </c>
      <c r="U1576" s="24">
        <f>MAX(0,S1576*(1+inputs!$B$33)-MAX(0,inputs!$B$31*(T1576-inputs!$B$30)))</f>
        <v>29889.35340813109</v>
      </c>
      <c r="V1576" s="19">
        <f>$H1576+(INT(COLUMN(V$1)/2) - 5) * ($A1576-$H1576)/9</f>
        <v>111600</v>
      </c>
      <c r="W1576" s="24">
        <f>MAX(0,U1576*(1+inputs!$B$33)-MAX(0,inputs!$B$31*(V1576-inputs!$B$30)))</f>
        <v>22110.253709253055</v>
      </c>
      <c r="X1576" s="19">
        <f>$H1576+(INT(COLUMN(X$1)/2) - 5) * ($A1576-$H1576)/9</f>
        <v>126866.66666666667</v>
      </c>
      <c r="Y1576" s="24">
        <f>MAX(0,W1576*(1+inputs!$B$33)-MAX(0,inputs!$B$31*(X1576-inputs!$B$30)))</f>
        <v>12840.467514891849</v>
      </c>
      <c r="Z1576" s="19">
        <f>IF(inputs!$B$27="YES",MAX(0,inputs!$B$31*(X1576-inputs!$B$30)),0)</f>
        <v>0</v>
      </c>
      <c r="AA1576" s="3">
        <f t="shared" si="101"/>
        <v>65564.25</v>
      </c>
      <c r="AB1576" s="1">
        <f t="shared" si="102"/>
        <v>0.47</v>
      </c>
      <c r="AC1576" s="8">
        <f t="shared" si="99"/>
        <v>91835.75</v>
      </c>
    </row>
    <row r="1577" spans="1:29" x14ac:dyDescent="0.2">
      <c r="A1577" s="11">
        <f t="shared" si="100"/>
        <v>157500</v>
      </c>
      <c r="B1577" s="15">
        <f>inputs!$C$3-MAX(0,MIN((calculations!A1577-inputs!$B$8)*0.5,inputs!$C$3))+IF(AND(inputs!$B$23="YES",A1577&lt;=inputs!$B$25),inputs!$B$24,0)</f>
        <v>0</v>
      </c>
      <c r="C1577" s="15">
        <f>MAX(0,MIN(A1577-B1577,inputs!$C$4)*inputs!$B$3)</f>
        <v>7540</v>
      </c>
      <c r="D1577" s="16">
        <f>MAX(0,(MIN(A1577,inputs!$C$5)-(inputs!$C$4+B1577))*inputs!$B$4)</f>
        <v>44920</v>
      </c>
      <c r="E1577" s="16">
        <f>MAX(0, (calculations!A1577-inputs!$C$5)*inputs!$B$5)</f>
        <v>3375</v>
      </c>
      <c r="F1577" s="19">
        <f>MAX(0,inputs!$B$13*(MIN(calculations!A1577,inputs!$C$14)-inputs!$C$13))+MAX(0,inputs!$B$14*(calculations!A1577-inputs!$C$14))</f>
        <v>7139.85</v>
      </c>
      <c r="G1577" s="22">
        <f>MAX(MIN((calculations!A1577-inputs!$B$21)/10000,100%),0) * inputs!$B$18</f>
        <v>2636.4</v>
      </c>
      <c r="H1577" s="24">
        <f>MIN(inputs!$B$32,A1577)</f>
        <v>20000</v>
      </c>
      <c r="I1577" s="24">
        <f>inputs!$B$29*(1+inputs!$B$33)-MAX(0,inputs!$B$31*(H1577-inputs!$B$30))</f>
        <v>46486.999999999993</v>
      </c>
      <c r="J1577" s="19">
        <f>$H1577+(INT(COLUMN(J$1)/2) - 5) * ($A1577-$H1577)/9</f>
        <v>20000</v>
      </c>
      <c r="K1577" s="24">
        <f>MAX(0,I1577*(1+inputs!$B$33)-MAX(0,inputs!$B$31*(J1577-inputs!$B$30)))</f>
        <v>47184.304999999986</v>
      </c>
      <c r="L1577" s="19">
        <f>$H1577+(INT(COLUMN(L$1)/2) - 5) * ($A1577-$H1577)/9</f>
        <v>35277.777777777781</v>
      </c>
      <c r="M1577" s="24">
        <f>MAX(0,K1577*(1+inputs!$B$33)-MAX(0,inputs!$B$31*(L1577-inputs!$B$30)))</f>
        <v>46533.629574999977</v>
      </c>
      <c r="N1577" s="19">
        <f>$H1577+(INT(COLUMN(N$1)/2) - 5) * ($A1577-$H1577)/9</f>
        <v>50555.555555555555</v>
      </c>
      <c r="O1577" s="24">
        <f>MAX(0,M1577*(1+inputs!$B$33)-MAX(0,inputs!$B$31*(N1577-inputs!$B$30)))</f>
        <v>44498.19401862497</v>
      </c>
      <c r="P1577" s="19">
        <f>$H1577+(INT(COLUMN(P$1)/2) - 5) * ($A1577-$H1577)/9</f>
        <v>65833.333333333343</v>
      </c>
      <c r="Q1577" s="24">
        <f>MAX(0,O1577*(1+inputs!$B$33)-MAX(0,inputs!$B$31*(P1577-inputs!$B$30)))</f>
        <v>41057.22692890434</v>
      </c>
      <c r="R1577" s="19">
        <f>$H1577+(INT(COLUMN(R$1)/2) - 5) * ($A1577-$H1577)/9</f>
        <v>81111.111111111109</v>
      </c>
      <c r="S1577" s="24">
        <f>MAX(0,Q1577*(1+inputs!$B$33)-MAX(0,inputs!$B$31*(R1577-inputs!$B$30)))</f>
        <v>36189.645332837899</v>
      </c>
      <c r="T1577" s="19">
        <f>$H1577+(INT(COLUMN(T$1)/2) - 5) * ($A1577-$H1577)/9</f>
        <v>96388.888888888891</v>
      </c>
      <c r="U1577" s="24">
        <f>MAX(0,S1577*(1+inputs!$B$33)-MAX(0,inputs!$B$31*(T1577-inputs!$B$30)))</f>
        <v>29874.050012830467</v>
      </c>
      <c r="V1577" s="19">
        <f>$H1577+(INT(COLUMN(V$1)/2) - 5) * ($A1577-$H1577)/9</f>
        <v>111666.66666666667</v>
      </c>
      <c r="W1577" s="24">
        <f>MAX(0,U1577*(1+inputs!$B$33)-MAX(0,inputs!$B$31*(V1577-inputs!$B$30)))</f>
        <v>22088.720763022917</v>
      </c>
      <c r="X1577" s="19">
        <f>$H1577+(INT(COLUMN(X$1)/2) - 5) * ($A1577-$H1577)/9</f>
        <v>126944.44444444444</v>
      </c>
      <c r="Y1577" s="24">
        <f>MAX(0,W1577*(1+inputs!$B$33)-MAX(0,inputs!$B$31*(X1577-inputs!$B$30)))</f>
        <v>12811.611574468261</v>
      </c>
      <c r="Z1577" s="19">
        <f>IF(inputs!$B$27="YES",MAX(0,inputs!$B$31*(X1577-inputs!$B$30)),0)</f>
        <v>0</v>
      </c>
      <c r="AA1577" s="3">
        <f t="shared" si="101"/>
        <v>65611.25</v>
      </c>
      <c r="AB1577" s="1">
        <f t="shared" si="102"/>
        <v>0.47</v>
      </c>
      <c r="AC1577" s="8">
        <f t="shared" si="99"/>
        <v>91888.75</v>
      </c>
    </row>
    <row r="1578" spans="1:29" x14ac:dyDescent="0.2">
      <c r="A1578" s="11">
        <f t="shared" si="100"/>
        <v>157600</v>
      </c>
      <c r="B1578" s="15">
        <f>inputs!$C$3-MAX(0,MIN((calculations!A1578-inputs!$B$8)*0.5,inputs!$C$3))+IF(AND(inputs!$B$23="YES",A1578&lt;=inputs!$B$25),inputs!$B$24,0)</f>
        <v>0</v>
      </c>
      <c r="C1578" s="15">
        <f>MAX(0,MIN(A1578-B1578,inputs!$C$4)*inputs!$B$3)</f>
        <v>7540</v>
      </c>
      <c r="D1578" s="16">
        <f>MAX(0,(MIN(A1578,inputs!$C$5)-(inputs!$C$4+B1578))*inputs!$B$4)</f>
        <v>44920</v>
      </c>
      <c r="E1578" s="16">
        <f>MAX(0, (calculations!A1578-inputs!$C$5)*inputs!$B$5)</f>
        <v>3420</v>
      </c>
      <c r="F1578" s="19">
        <f>MAX(0,inputs!$B$13*(MIN(calculations!A1578,inputs!$C$14)-inputs!$C$13))+MAX(0,inputs!$B$14*(calculations!A1578-inputs!$C$14))</f>
        <v>7141.85</v>
      </c>
      <c r="G1578" s="22">
        <f>MAX(MIN((calculations!A1578-inputs!$B$21)/10000,100%),0) * inputs!$B$18</f>
        <v>2636.4</v>
      </c>
      <c r="H1578" s="24">
        <f>MIN(inputs!$B$32,A1578)</f>
        <v>20000</v>
      </c>
      <c r="I1578" s="24">
        <f>inputs!$B$29*(1+inputs!$B$33)-MAX(0,inputs!$B$31*(H1578-inputs!$B$30))</f>
        <v>46486.999999999993</v>
      </c>
      <c r="J1578" s="19">
        <f>$H1578+(INT(COLUMN(J$1)/2) - 5) * ($A1578-$H1578)/9</f>
        <v>20000</v>
      </c>
      <c r="K1578" s="24">
        <f>MAX(0,I1578*(1+inputs!$B$33)-MAX(0,inputs!$B$31*(J1578-inputs!$B$30)))</f>
        <v>47184.304999999986</v>
      </c>
      <c r="L1578" s="19">
        <f>$H1578+(INT(COLUMN(L$1)/2) - 5) * ($A1578-$H1578)/9</f>
        <v>35288.888888888891</v>
      </c>
      <c r="M1578" s="24">
        <f>MAX(0,K1578*(1+inputs!$B$33)-MAX(0,inputs!$B$31*(L1578-inputs!$B$30)))</f>
        <v>46532.629574999977</v>
      </c>
      <c r="N1578" s="19">
        <f>$H1578+(INT(COLUMN(N$1)/2) - 5) * ($A1578-$H1578)/9</f>
        <v>50577.777777777781</v>
      </c>
      <c r="O1578" s="24">
        <f>MAX(0,M1578*(1+inputs!$B$33)-MAX(0,inputs!$B$31*(N1578-inputs!$B$30)))</f>
        <v>44495.179018624971</v>
      </c>
      <c r="P1578" s="19">
        <f>$H1578+(INT(COLUMN(P$1)/2) - 5) * ($A1578-$H1578)/9</f>
        <v>65866.666666666657</v>
      </c>
      <c r="Q1578" s="24">
        <f>MAX(0,O1578*(1+inputs!$B$33)-MAX(0,inputs!$B$31*(P1578-inputs!$B$30)))</f>
        <v>41051.166703904339</v>
      </c>
      <c r="R1578" s="19">
        <f>$H1578+(INT(COLUMN(R$1)/2) - 5) * ($A1578-$H1578)/9</f>
        <v>81155.555555555562</v>
      </c>
      <c r="S1578" s="24">
        <f>MAX(0,Q1578*(1+inputs!$B$33)-MAX(0,inputs!$B$31*(R1578-inputs!$B$30)))</f>
        <v>36179.494204462899</v>
      </c>
      <c r="T1578" s="19">
        <f>$H1578+(INT(COLUMN(T$1)/2) - 5) * ($A1578-$H1578)/9</f>
        <v>96444.444444444438</v>
      </c>
      <c r="U1578" s="24">
        <f>MAX(0,S1578*(1+inputs!$B$33)-MAX(0,inputs!$B$31*(T1578-inputs!$B$30)))</f>
        <v>29858.746617529843</v>
      </c>
      <c r="V1578" s="19">
        <f>$H1578+(INT(COLUMN(V$1)/2) - 5) * ($A1578-$H1578)/9</f>
        <v>111733.33333333333</v>
      </c>
      <c r="W1578" s="24">
        <f>MAX(0,U1578*(1+inputs!$B$33)-MAX(0,inputs!$B$31*(V1578-inputs!$B$30)))</f>
        <v>22067.18781679279</v>
      </c>
      <c r="X1578" s="19">
        <f>$H1578+(INT(COLUMN(X$1)/2) - 5) * ($A1578-$H1578)/9</f>
        <v>127022.22222222222</v>
      </c>
      <c r="Y1578" s="24">
        <f>MAX(0,W1578*(1+inputs!$B$33)-MAX(0,inputs!$B$31*(X1578-inputs!$B$30)))</f>
        <v>12782.755634044679</v>
      </c>
      <c r="Z1578" s="19">
        <f>IF(inputs!$B$27="YES",MAX(0,inputs!$B$31*(X1578-inputs!$B$30)),0)</f>
        <v>0</v>
      </c>
      <c r="AA1578" s="3">
        <f t="shared" si="101"/>
        <v>65658.25</v>
      </c>
      <c r="AB1578" s="1">
        <f t="shared" si="102"/>
        <v>0.47</v>
      </c>
      <c r="AC1578" s="8">
        <f t="shared" si="99"/>
        <v>91941.75</v>
      </c>
    </row>
    <row r="1579" spans="1:29" x14ac:dyDescent="0.2">
      <c r="A1579" s="11">
        <f t="shared" si="100"/>
        <v>157700</v>
      </c>
      <c r="B1579" s="15">
        <f>inputs!$C$3-MAX(0,MIN((calculations!A1579-inputs!$B$8)*0.5,inputs!$C$3))+IF(AND(inputs!$B$23="YES",A1579&lt;=inputs!$B$25),inputs!$B$24,0)</f>
        <v>0</v>
      </c>
      <c r="C1579" s="15">
        <f>MAX(0,MIN(A1579-B1579,inputs!$C$4)*inputs!$B$3)</f>
        <v>7540</v>
      </c>
      <c r="D1579" s="16">
        <f>MAX(0,(MIN(A1579,inputs!$C$5)-(inputs!$C$4+B1579))*inputs!$B$4)</f>
        <v>44920</v>
      </c>
      <c r="E1579" s="16">
        <f>MAX(0, (calculations!A1579-inputs!$C$5)*inputs!$B$5)</f>
        <v>3465</v>
      </c>
      <c r="F1579" s="19">
        <f>MAX(0,inputs!$B$13*(MIN(calculations!A1579,inputs!$C$14)-inputs!$C$13))+MAX(0,inputs!$B$14*(calculations!A1579-inputs!$C$14))</f>
        <v>7143.85</v>
      </c>
      <c r="G1579" s="22">
        <f>MAX(MIN((calculations!A1579-inputs!$B$21)/10000,100%),0) * inputs!$B$18</f>
        <v>2636.4</v>
      </c>
      <c r="H1579" s="24">
        <f>MIN(inputs!$B$32,A1579)</f>
        <v>20000</v>
      </c>
      <c r="I1579" s="24">
        <f>inputs!$B$29*(1+inputs!$B$33)-MAX(0,inputs!$B$31*(H1579-inputs!$B$30))</f>
        <v>46486.999999999993</v>
      </c>
      <c r="J1579" s="19">
        <f>$H1579+(INT(COLUMN(J$1)/2) - 5) * ($A1579-$H1579)/9</f>
        <v>20000</v>
      </c>
      <c r="K1579" s="24">
        <f>MAX(0,I1579*(1+inputs!$B$33)-MAX(0,inputs!$B$31*(J1579-inputs!$B$30)))</f>
        <v>47184.304999999986</v>
      </c>
      <c r="L1579" s="19">
        <f>$H1579+(INT(COLUMN(L$1)/2) - 5) * ($A1579-$H1579)/9</f>
        <v>35300</v>
      </c>
      <c r="M1579" s="24">
        <f>MAX(0,K1579*(1+inputs!$B$33)-MAX(0,inputs!$B$31*(L1579-inputs!$B$30)))</f>
        <v>46531.629574999977</v>
      </c>
      <c r="N1579" s="19">
        <f>$H1579+(INT(COLUMN(N$1)/2) - 5) * ($A1579-$H1579)/9</f>
        <v>50600</v>
      </c>
      <c r="O1579" s="24">
        <f>MAX(0,M1579*(1+inputs!$B$33)-MAX(0,inputs!$B$31*(N1579-inputs!$B$30)))</f>
        <v>44492.164018624972</v>
      </c>
      <c r="P1579" s="19">
        <f>$H1579+(INT(COLUMN(P$1)/2) - 5) * ($A1579-$H1579)/9</f>
        <v>65900</v>
      </c>
      <c r="Q1579" s="24">
        <f>MAX(0,O1579*(1+inputs!$B$33)-MAX(0,inputs!$B$31*(P1579-inputs!$B$30)))</f>
        <v>41045.106478904338</v>
      </c>
      <c r="R1579" s="19">
        <f>$H1579+(INT(COLUMN(R$1)/2) - 5) * ($A1579-$H1579)/9</f>
        <v>81200</v>
      </c>
      <c r="S1579" s="24">
        <f>MAX(0,Q1579*(1+inputs!$B$33)-MAX(0,inputs!$B$31*(R1579-inputs!$B$30)))</f>
        <v>36169.343076087898</v>
      </c>
      <c r="T1579" s="19">
        <f>$H1579+(INT(COLUMN(T$1)/2) - 5) * ($A1579-$H1579)/9</f>
        <v>96500</v>
      </c>
      <c r="U1579" s="24">
        <f>MAX(0,S1579*(1+inputs!$B$33)-MAX(0,inputs!$B$31*(T1579-inputs!$B$30)))</f>
        <v>29843.443222229213</v>
      </c>
      <c r="V1579" s="19">
        <f>$H1579+(INT(COLUMN(V$1)/2) - 5) * ($A1579-$H1579)/9</f>
        <v>111800</v>
      </c>
      <c r="W1579" s="24">
        <f>MAX(0,U1579*(1+inputs!$B$33)-MAX(0,inputs!$B$31*(V1579-inputs!$B$30)))</f>
        <v>22045.654870562648</v>
      </c>
      <c r="X1579" s="19">
        <f>$H1579+(INT(COLUMN(X$1)/2) - 5) * ($A1579-$H1579)/9</f>
        <v>127100</v>
      </c>
      <c r="Y1579" s="24">
        <f>MAX(0,W1579*(1+inputs!$B$33)-MAX(0,inputs!$B$31*(X1579-inputs!$B$30)))</f>
        <v>12753.899693621084</v>
      </c>
      <c r="Z1579" s="19">
        <f>IF(inputs!$B$27="YES",MAX(0,inputs!$B$31*(X1579-inputs!$B$30)),0)</f>
        <v>0</v>
      </c>
      <c r="AA1579" s="3">
        <f t="shared" si="101"/>
        <v>65705.25</v>
      </c>
      <c r="AB1579" s="1">
        <f t="shared" si="102"/>
        <v>0.47</v>
      </c>
      <c r="AC1579" s="8">
        <f t="shared" si="99"/>
        <v>91994.75</v>
      </c>
    </row>
    <row r="1580" spans="1:29" x14ac:dyDescent="0.2">
      <c r="A1580" s="11">
        <f t="shared" si="100"/>
        <v>157800</v>
      </c>
      <c r="B1580" s="15">
        <f>inputs!$C$3-MAX(0,MIN((calculations!A1580-inputs!$B$8)*0.5,inputs!$C$3))+IF(AND(inputs!$B$23="YES",A1580&lt;=inputs!$B$25),inputs!$B$24,0)</f>
        <v>0</v>
      </c>
      <c r="C1580" s="15">
        <f>MAX(0,MIN(A1580-B1580,inputs!$C$4)*inputs!$B$3)</f>
        <v>7540</v>
      </c>
      <c r="D1580" s="16">
        <f>MAX(0,(MIN(A1580,inputs!$C$5)-(inputs!$C$4+B1580))*inputs!$B$4)</f>
        <v>44920</v>
      </c>
      <c r="E1580" s="16">
        <f>MAX(0, (calculations!A1580-inputs!$C$5)*inputs!$B$5)</f>
        <v>3510</v>
      </c>
      <c r="F1580" s="19">
        <f>MAX(0,inputs!$B$13*(MIN(calculations!A1580,inputs!$C$14)-inputs!$C$13))+MAX(0,inputs!$B$14*(calculations!A1580-inputs!$C$14))</f>
        <v>7145.85</v>
      </c>
      <c r="G1580" s="22">
        <f>MAX(MIN((calculations!A1580-inputs!$B$21)/10000,100%),0) * inputs!$B$18</f>
        <v>2636.4</v>
      </c>
      <c r="H1580" s="24">
        <f>MIN(inputs!$B$32,A1580)</f>
        <v>20000</v>
      </c>
      <c r="I1580" s="24">
        <f>inputs!$B$29*(1+inputs!$B$33)-MAX(0,inputs!$B$31*(H1580-inputs!$B$30))</f>
        <v>46486.999999999993</v>
      </c>
      <c r="J1580" s="19">
        <f>$H1580+(INT(COLUMN(J$1)/2) - 5) * ($A1580-$H1580)/9</f>
        <v>20000</v>
      </c>
      <c r="K1580" s="24">
        <f>MAX(0,I1580*(1+inputs!$B$33)-MAX(0,inputs!$B$31*(J1580-inputs!$B$30)))</f>
        <v>47184.304999999986</v>
      </c>
      <c r="L1580" s="19">
        <f>$H1580+(INT(COLUMN(L$1)/2) - 5) * ($A1580-$H1580)/9</f>
        <v>35311.111111111109</v>
      </c>
      <c r="M1580" s="24">
        <f>MAX(0,K1580*(1+inputs!$B$33)-MAX(0,inputs!$B$31*(L1580-inputs!$B$30)))</f>
        <v>46530.629574999977</v>
      </c>
      <c r="N1580" s="19">
        <f>$H1580+(INT(COLUMN(N$1)/2) - 5) * ($A1580-$H1580)/9</f>
        <v>50622.222222222219</v>
      </c>
      <c r="O1580" s="24">
        <f>MAX(0,M1580*(1+inputs!$B$33)-MAX(0,inputs!$B$31*(N1580-inputs!$B$30)))</f>
        <v>44489.149018624972</v>
      </c>
      <c r="P1580" s="19">
        <f>$H1580+(INT(COLUMN(P$1)/2) - 5) * ($A1580-$H1580)/9</f>
        <v>65933.333333333343</v>
      </c>
      <c r="Q1580" s="24">
        <f>MAX(0,O1580*(1+inputs!$B$33)-MAX(0,inputs!$B$31*(P1580-inputs!$B$30)))</f>
        <v>41039.046253904336</v>
      </c>
      <c r="R1580" s="19">
        <f>$H1580+(INT(COLUMN(R$1)/2) - 5) * ($A1580-$H1580)/9</f>
        <v>81244.444444444438</v>
      </c>
      <c r="S1580" s="24">
        <f>MAX(0,Q1580*(1+inputs!$B$33)-MAX(0,inputs!$B$31*(R1580-inputs!$B$30)))</f>
        <v>36159.191947712898</v>
      </c>
      <c r="T1580" s="19">
        <f>$H1580+(INT(COLUMN(T$1)/2) - 5) * ($A1580-$H1580)/9</f>
        <v>96555.555555555562</v>
      </c>
      <c r="U1580" s="24">
        <f>MAX(0,S1580*(1+inputs!$B$33)-MAX(0,inputs!$B$31*(T1580-inputs!$B$30)))</f>
        <v>29828.139826928586</v>
      </c>
      <c r="V1580" s="19">
        <f>$H1580+(INT(COLUMN(V$1)/2) - 5) * ($A1580-$H1580)/9</f>
        <v>111866.66666666667</v>
      </c>
      <c r="W1580" s="24">
        <f>MAX(0,U1580*(1+inputs!$B$33)-MAX(0,inputs!$B$31*(V1580-inputs!$B$30)))</f>
        <v>22024.12192433251</v>
      </c>
      <c r="X1580" s="19">
        <f>$H1580+(INT(COLUMN(X$1)/2) - 5) * ($A1580-$H1580)/9</f>
        <v>127177.77777777778</v>
      </c>
      <c r="Y1580" s="24">
        <f>MAX(0,W1580*(1+inputs!$B$33)-MAX(0,inputs!$B$31*(X1580-inputs!$B$30)))</f>
        <v>12725.043753197495</v>
      </c>
      <c r="Z1580" s="19">
        <f>IF(inputs!$B$27="YES",MAX(0,inputs!$B$31*(X1580-inputs!$B$30)),0)</f>
        <v>0</v>
      </c>
      <c r="AA1580" s="3">
        <f t="shared" si="101"/>
        <v>65752.25</v>
      </c>
      <c r="AB1580" s="1">
        <f t="shared" si="102"/>
        <v>0.47</v>
      </c>
      <c r="AC1580" s="8">
        <f t="shared" si="99"/>
        <v>92047.75</v>
      </c>
    </row>
    <row r="1581" spans="1:29" x14ac:dyDescent="0.2">
      <c r="A1581" s="11">
        <f t="shared" si="100"/>
        <v>157900</v>
      </c>
      <c r="B1581" s="15">
        <f>inputs!$C$3-MAX(0,MIN((calculations!A1581-inputs!$B$8)*0.5,inputs!$C$3))+IF(AND(inputs!$B$23="YES",A1581&lt;=inputs!$B$25),inputs!$B$24,0)</f>
        <v>0</v>
      </c>
      <c r="C1581" s="15">
        <f>MAX(0,MIN(A1581-B1581,inputs!$C$4)*inputs!$B$3)</f>
        <v>7540</v>
      </c>
      <c r="D1581" s="16">
        <f>MAX(0,(MIN(A1581,inputs!$C$5)-(inputs!$C$4+B1581))*inputs!$B$4)</f>
        <v>44920</v>
      </c>
      <c r="E1581" s="16">
        <f>MAX(0, (calculations!A1581-inputs!$C$5)*inputs!$B$5)</f>
        <v>3555</v>
      </c>
      <c r="F1581" s="19">
        <f>MAX(0,inputs!$B$13*(MIN(calculations!A1581,inputs!$C$14)-inputs!$C$13))+MAX(0,inputs!$B$14*(calculations!A1581-inputs!$C$14))</f>
        <v>7147.85</v>
      </c>
      <c r="G1581" s="22">
        <f>MAX(MIN((calculations!A1581-inputs!$B$21)/10000,100%),0) * inputs!$B$18</f>
        <v>2636.4</v>
      </c>
      <c r="H1581" s="24">
        <f>MIN(inputs!$B$32,A1581)</f>
        <v>20000</v>
      </c>
      <c r="I1581" s="24">
        <f>inputs!$B$29*(1+inputs!$B$33)-MAX(0,inputs!$B$31*(H1581-inputs!$B$30))</f>
        <v>46486.999999999993</v>
      </c>
      <c r="J1581" s="19">
        <f>$H1581+(INT(COLUMN(J$1)/2) - 5) * ($A1581-$H1581)/9</f>
        <v>20000</v>
      </c>
      <c r="K1581" s="24">
        <f>MAX(0,I1581*(1+inputs!$B$33)-MAX(0,inputs!$B$31*(J1581-inputs!$B$30)))</f>
        <v>47184.304999999986</v>
      </c>
      <c r="L1581" s="19">
        <f>$H1581+(INT(COLUMN(L$1)/2) - 5) * ($A1581-$H1581)/9</f>
        <v>35322.222222222219</v>
      </c>
      <c r="M1581" s="24">
        <f>MAX(0,K1581*(1+inputs!$B$33)-MAX(0,inputs!$B$31*(L1581-inputs!$B$30)))</f>
        <v>46529.629574999977</v>
      </c>
      <c r="N1581" s="19">
        <f>$H1581+(INT(COLUMN(N$1)/2) - 5) * ($A1581-$H1581)/9</f>
        <v>50644.444444444445</v>
      </c>
      <c r="O1581" s="24">
        <f>MAX(0,M1581*(1+inputs!$B$33)-MAX(0,inputs!$B$31*(N1581-inputs!$B$30)))</f>
        <v>44486.134018624973</v>
      </c>
      <c r="P1581" s="19">
        <f>$H1581+(INT(COLUMN(P$1)/2) - 5) * ($A1581-$H1581)/9</f>
        <v>65966.666666666657</v>
      </c>
      <c r="Q1581" s="24">
        <f>MAX(0,O1581*(1+inputs!$B$33)-MAX(0,inputs!$B$31*(P1581-inputs!$B$30)))</f>
        <v>41032.986028904343</v>
      </c>
      <c r="R1581" s="19">
        <f>$H1581+(INT(COLUMN(R$1)/2) - 5) * ($A1581-$H1581)/9</f>
        <v>81288.888888888891</v>
      </c>
      <c r="S1581" s="24">
        <f>MAX(0,Q1581*(1+inputs!$B$33)-MAX(0,inputs!$B$31*(R1581-inputs!$B$30)))</f>
        <v>36149.040819337904</v>
      </c>
      <c r="T1581" s="19">
        <f>$H1581+(INT(COLUMN(T$1)/2) - 5) * ($A1581-$H1581)/9</f>
        <v>96611.111111111109</v>
      </c>
      <c r="U1581" s="24">
        <f>MAX(0,S1581*(1+inputs!$B$33)-MAX(0,inputs!$B$31*(T1581-inputs!$B$30)))</f>
        <v>29812.836431627973</v>
      </c>
      <c r="V1581" s="19">
        <f>$H1581+(INT(COLUMN(V$1)/2) - 5) * ($A1581-$H1581)/9</f>
        <v>111933.33333333333</v>
      </c>
      <c r="W1581" s="24">
        <f>MAX(0,U1581*(1+inputs!$B$33)-MAX(0,inputs!$B$31*(V1581-inputs!$B$30)))</f>
        <v>22002.588978102391</v>
      </c>
      <c r="X1581" s="19">
        <f>$H1581+(INT(COLUMN(X$1)/2) - 5) * ($A1581-$H1581)/9</f>
        <v>127255.55555555556</v>
      </c>
      <c r="Y1581" s="24">
        <f>MAX(0,W1581*(1+inputs!$B$33)-MAX(0,inputs!$B$31*(X1581-inputs!$B$30)))</f>
        <v>12696.187812773924</v>
      </c>
      <c r="Z1581" s="19">
        <f>IF(inputs!$B$27="YES",MAX(0,inputs!$B$31*(X1581-inputs!$B$30)),0)</f>
        <v>0</v>
      </c>
      <c r="AA1581" s="3">
        <f t="shared" si="101"/>
        <v>65799.25</v>
      </c>
      <c r="AB1581" s="1">
        <f t="shared" si="102"/>
        <v>0.47</v>
      </c>
      <c r="AC1581" s="8">
        <f t="shared" si="99"/>
        <v>92100.75</v>
      </c>
    </row>
    <row r="1582" spans="1:29" x14ac:dyDescent="0.2">
      <c r="A1582" s="11">
        <f t="shared" si="100"/>
        <v>158000</v>
      </c>
      <c r="B1582" s="15">
        <f>inputs!$C$3-MAX(0,MIN((calculations!A1582-inputs!$B$8)*0.5,inputs!$C$3))+IF(AND(inputs!$B$23="YES",A1582&lt;=inputs!$B$25),inputs!$B$24,0)</f>
        <v>0</v>
      </c>
      <c r="C1582" s="15">
        <f>MAX(0,MIN(A1582-B1582,inputs!$C$4)*inputs!$B$3)</f>
        <v>7540</v>
      </c>
      <c r="D1582" s="16">
        <f>MAX(0,(MIN(A1582,inputs!$C$5)-(inputs!$C$4+B1582))*inputs!$B$4)</f>
        <v>44920</v>
      </c>
      <c r="E1582" s="16">
        <f>MAX(0, (calculations!A1582-inputs!$C$5)*inputs!$B$5)</f>
        <v>3600</v>
      </c>
      <c r="F1582" s="19">
        <f>MAX(0,inputs!$B$13*(MIN(calculations!A1582,inputs!$C$14)-inputs!$C$13))+MAX(0,inputs!$B$14*(calculations!A1582-inputs!$C$14))</f>
        <v>7149.85</v>
      </c>
      <c r="G1582" s="22">
        <f>MAX(MIN((calculations!A1582-inputs!$B$21)/10000,100%),0) * inputs!$B$18</f>
        <v>2636.4</v>
      </c>
      <c r="H1582" s="24">
        <f>MIN(inputs!$B$32,A1582)</f>
        <v>20000</v>
      </c>
      <c r="I1582" s="24">
        <f>inputs!$B$29*(1+inputs!$B$33)-MAX(0,inputs!$B$31*(H1582-inputs!$B$30))</f>
        <v>46486.999999999993</v>
      </c>
      <c r="J1582" s="19">
        <f>$H1582+(INT(COLUMN(J$1)/2) - 5) * ($A1582-$H1582)/9</f>
        <v>20000</v>
      </c>
      <c r="K1582" s="24">
        <f>MAX(0,I1582*(1+inputs!$B$33)-MAX(0,inputs!$B$31*(J1582-inputs!$B$30)))</f>
        <v>47184.304999999986</v>
      </c>
      <c r="L1582" s="19">
        <f>$H1582+(INT(COLUMN(L$1)/2) - 5) * ($A1582-$H1582)/9</f>
        <v>35333.333333333336</v>
      </c>
      <c r="M1582" s="24">
        <f>MAX(0,K1582*(1+inputs!$B$33)-MAX(0,inputs!$B$31*(L1582-inputs!$B$30)))</f>
        <v>46528.629574999977</v>
      </c>
      <c r="N1582" s="19">
        <f>$H1582+(INT(COLUMN(N$1)/2) - 5) * ($A1582-$H1582)/9</f>
        <v>50666.666666666672</v>
      </c>
      <c r="O1582" s="24">
        <f>MAX(0,M1582*(1+inputs!$B$33)-MAX(0,inputs!$B$31*(N1582-inputs!$B$30)))</f>
        <v>44483.119018624973</v>
      </c>
      <c r="P1582" s="19">
        <f>$H1582+(INT(COLUMN(P$1)/2) - 5) * ($A1582-$H1582)/9</f>
        <v>66000</v>
      </c>
      <c r="Q1582" s="24">
        <f>MAX(0,O1582*(1+inputs!$B$33)-MAX(0,inputs!$B$31*(P1582-inputs!$B$30)))</f>
        <v>41026.925803904342</v>
      </c>
      <c r="R1582" s="19">
        <f>$H1582+(INT(COLUMN(R$1)/2) - 5) * ($A1582-$H1582)/9</f>
        <v>81333.333333333343</v>
      </c>
      <c r="S1582" s="24">
        <f>MAX(0,Q1582*(1+inputs!$B$33)-MAX(0,inputs!$B$31*(R1582-inputs!$B$30)))</f>
        <v>36138.889690962904</v>
      </c>
      <c r="T1582" s="19">
        <f>$H1582+(INT(COLUMN(T$1)/2) - 5) * ($A1582-$H1582)/9</f>
        <v>96666.666666666672</v>
      </c>
      <c r="U1582" s="24">
        <f>MAX(0,S1582*(1+inputs!$B$33)-MAX(0,inputs!$B$31*(T1582-inputs!$B$30)))</f>
        <v>29797.533036327339</v>
      </c>
      <c r="V1582" s="19">
        <f>$H1582+(INT(COLUMN(V$1)/2) - 5) * ($A1582-$H1582)/9</f>
        <v>112000</v>
      </c>
      <c r="W1582" s="24">
        <f>MAX(0,U1582*(1+inputs!$B$33)-MAX(0,inputs!$B$31*(V1582-inputs!$B$30)))</f>
        <v>21981.056031872242</v>
      </c>
      <c r="X1582" s="19">
        <f>$H1582+(INT(COLUMN(X$1)/2) - 5) * ($A1582-$H1582)/9</f>
        <v>127333.33333333333</v>
      </c>
      <c r="Y1582" s="24">
        <f>MAX(0,W1582*(1+inputs!$B$33)-MAX(0,inputs!$B$31*(X1582-inputs!$B$30)))</f>
        <v>12667.331872350325</v>
      </c>
      <c r="Z1582" s="19">
        <f>IF(inputs!$B$27="YES",MAX(0,inputs!$B$31*(X1582-inputs!$B$30)),0)</f>
        <v>0</v>
      </c>
      <c r="AA1582" s="3">
        <f t="shared" si="101"/>
        <v>65846.25</v>
      </c>
      <c r="AB1582" s="1">
        <f t="shared" si="102"/>
        <v>0.47</v>
      </c>
      <c r="AC1582" s="8">
        <f t="shared" si="99"/>
        <v>92153.75</v>
      </c>
    </row>
    <row r="1583" spans="1:29" x14ac:dyDescent="0.2">
      <c r="A1583" s="11">
        <f t="shared" si="100"/>
        <v>158100</v>
      </c>
      <c r="B1583" s="15">
        <f>inputs!$C$3-MAX(0,MIN((calculations!A1583-inputs!$B$8)*0.5,inputs!$C$3))+IF(AND(inputs!$B$23="YES",A1583&lt;=inputs!$B$25),inputs!$B$24,0)</f>
        <v>0</v>
      </c>
      <c r="C1583" s="15">
        <f>MAX(0,MIN(A1583-B1583,inputs!$C$4)*inputs!$B$3)</f>
        <v>7540</v>
      </c>
      <c r="D1583" s="16">
        <f>MAX(0,(MIN(A1583,inputs!$C$5)-(inputs!$C$4+B1583))*inputs!$B$4)</f>
        <v>44920</v>
      </c>
      <c r="E1583" s="16">
        <f>MAX(0, (calculations!A1583-inputs!$C$5)*inputs!$B$5)</f>
        <v>3645</v>
      </c>
      <c r="F1583" s="19">
        <f>MAX(0,inputs!$B$13*(MIN(calculations!A1583,inputs!$C$14)-inputs!$C$13))+MAX(0,inputs!$B$14*(calculations!A1583-inputs!$C$14))</f>
        <v>7151.85</v>
      </c>
      <c r="G1583" s="22">
        <f>MAX(MIN((calculations!A1583-inputs!$B$21)/10000,100%),0) * inputs!$B$18</f>
        <v>2636.4</v>
      </c>
      <c r="H1583" s="24">
        <f>MIN(inputs!$B$32,A1583)</f>
        <v>20000</v>
      </c>
      <c r="I1583" s="24">
        <f>inputs!$B$29*(1+inputs!$B$33)-MAX(0,inputs!$B$31*(H1583-inputs!$B$30))</f>
        <v>46486.999999999993</v>
      </c>
      <c r="J1583" s="19">
        <f>$H1583+(INT(COLUMN(J$1)/2) - 5) * ($A1583-$H1583)/9</f>
        <v>20000</v>
      </c>
      <c r="K1583" s="24">
        <f>MAX(0,I1583*(1+inputs!$B$33)-MAX(0,inputs!$B$31*(J1583-inputs!$B$30)))</f>
        <v>47184.304999999986</v>
      </c>
      <c r="L1583" s="19">
        <f>$H1583+(INT(COLUMN(L$1)/2) - 5) * ($A1583-$H1583)/9</f>
        <v>35344.444444444445</v>
      </c>
      <c r="M1583" s="24">
        <f>MAX(0,K1583*(1+inputs!$B$33)-MAX(0,inputs!$B$31*(L1583-inputs!$B$30)))</f>
        <v>46527.629574999977</v>
      </c>
      <c r="N1583" s="19">
        <f>$H1583+(INT(COLUMN(N$1)/2) - 5) * ($A1583-$H1583)/9</f>
        <v>50688.888888888891</v>
      </c>
      <c r="O1583" s="24">
        <f>MAX(0,M1583*(1+inputs!$B$33)-MAX(0,inputs!$B$31*(N1583-inputs!$B$30)))</f>
        <v>44480.104018624967</v>
      </c>
      <c r="P1583" s="19">
        <f>$H1583+(INT(COLUMN(P$1)/2) - 5) * ($A1583-$H1583)/9</f>
        <v>66033.333333333343</v>
      </c>
      <c r="Q1583" s="24">
        <f>MAX(0,O1583*(1+inputs!$B$33)-MAX(0,inputs!$B$31*(P1583-inputs!$B$30)))</f>
        <v>41020.865578904333</v>
      </c>
      <c r="R1583" s="19">
        <f>$H1583+(INT(COLUMN(R$1)/2) - 5) * ($A1583-$H1583)/9</f>
        <v>81377.777777777781</v>
      </c>
      <c r="S1583" s="24">
        <f>MAX(0,Q1583*(1+inputs!$B$33)-MAX(0,inputs!$B$31*(R1583-inputs!$B$30)))</f>
        <v>36128.738562587889</v>
      </c>
      <c r="T1583" s="19">
        <f>$H1583+(INT(COLUMN(T$1)/2) - 5) * ($A1583-$H1583)/9</f>
        <v>96722.222222222219</v>
      </c>
      <c r="U1583" s="24">
        <f>MAX(0,S1583*(1+inputs!$B$33)-MAX(0,inputs!$B$31*(T1583-inputs!$B$30)))</f>
        <v>29782.229641026704</v>
      </c>
      <c r="V1583" s="19">
        <f>$H1583+(INT(COLUMN(V$1)/2) - 5) * ($A1583-$H1583)/9</f>
        <v>112066.66666666667</v>
      </c>
      <c r="W1583" s="24">
        <f>MAX(0,U1583*(1+inputs!$B$33)-MAX(0,inputs!$B$31*(V1583-inputs!$B$30)))</f>
        <v>21959.523085642104</v>
      </c>
      <c r="X1583" s="19">
        <f>$H1583+(INT(COLUMN(X$1)/2) - 5) * ($A1583-$H1583)/9</f>
        <v>127411.11111111111</v>
      </c>
      <c r="Y1583" s="24">
        <f>MAX(0,W1583*(1+inputs!$B$33)-MAX(0,inputs!$B$31*(X1583-inputs!$B$30)))</f>
        <v>12638.475931926736</v>
      </c>
      <c r="Z1583" s="19">
        <f>IF(inputs!$B$27="YES",MAX(0,inputs!$B$31*(X1583-inputs!$B$30)),0)</f>
        <v>0</v>
      </c>
      <c r="AA1583" s="3">
        <f t="shared" si="101"/>
        <v>65893.25</v>
      </c>
      <c r="AB1583" s="1">
        <f t="shared" si="102"/>
        <v>0.47</v>
      </c>
      <c r="AC1583" s="8">
        <f t="shared" si="99"/>
        <v>92206.75</v>
      </c>
    </row>
    <row r="1584" spans="1:29" x14ac:dyDescent="0.2">
      <c r="A1584" s="11">
        <f t="shared" si="100"/>
        <v>158200</v>
      </c>
      <c r="B1584" s="15">
        <f>inputs!$C$3-MAX(0,MIN((calculations!A1584-inputs!$B$8)*0.5,inputs!$C$3))+IF(AND(inputs!$B$23="YES",A1584&lt;=inputs!$B$25),inputs!$B$24,0)</f>
        <v>0</v>
      </c>
      <c r="C1584" s="15">
        <f>MAX(0,MIN(A1584-B1584,inputs!$C$4)*inputs!$B$3)</f>
        <v>7540</v>
      </c>
      <c r="D1584" s="16">
        <f>MAX(0,(MIN(A1584,inputs!$C$5)-(inputs!$C$4+B1584))*inputs!$B$4)</f>
        <v>44920</v>
      </c>
      <c r="E1584" s="16">
        <f>MAX(0, (calculations!A1584-inputs!$C$5)*inputs!$B$5)</f>
        <v>3690</v>
      </c>
      <c r="F1584" s="19">
        <f>MAX(0,inputs!$B$13*(MIN(calculations!A1584,inputs!$C$14)-inputs!$C$13))+MAX(0,inputs!$B$14*(calculations!A1584-inputs!$C$14))</f>
        <v>7153.85</v>
      </c>
      <c r="G1584" s="22">
        <f>MAX(MIN((calculations!A1584-inputs!$B$21)/10000,100%),0) * inputs!$B$18</f>
        <v>2636.4</v>
      </c>
      <c r="H1584" s="24">
        <f>MIN(inputs!$B$32,A1584)</f>
        <v>20000</v>
      </c>
      <c r="I1584" s="24">
        <f>inputs!$B$29*(1+inputs!$B$33)-MAX(0,inputs!$B$31*(H1584-inputs!$B$30))</f>
        <v>46486.999999999993</v>
      </c>
      <c r="J1584" s="19">
        <f>$H1584+(INT(COLUMN(J$1)/2) - 5) * ($A1584-$H1584)/9</f>
        <v>20000</v>
      </c>
      <c r="K1584" s="24">
        <f>MAX(0,I1584*(1+inputs!$B$33)-MAX(0,inputs!$B$31*(J1584-inputs!$B$30)))</f>
        <v>47184.304999999986</v>
      </c>
      <c r="L1584" s="19">
        <f>$H1584+(INT(COLUMN(L$1)/2) - 5) * ($A1584-$H1584)/9</f>
        <v>35355.555555555555</v>
      </c>
      <c r="M1584" s="24">
        <f>MAX(0,K1584*(1+inputs!$B$33)-MAX(0,inputs!$B$31*(L1584-inputs!$B$30)))</f>
        <v>46526.629574999977</v>
      </c>
      <c r="N1584" s="19">
        <f>$H1584+(INT(COLUMN(N$1)/2) - 5) * ($A1584-$H1584)/9</f>
        <v>50711.111111111109</v>
      </c>
      <c r="O1584" s="24">
        <f>MAX(0,M1584*(1+inputs!$B$33)-MAX(0,inputs!$B$31*(N1584-inputs!$B$30)))</f>
        <v>44477.089018624967</v>
      </c>
      <c r="P1584" s="19">
        <f>$H1584+(INT(COLUMN(P$1)/2) - 5) * ($A1584-$H1584)/9</f>
        <v>66066.666666666657</v>
      </c>
      <c r="Q1584" s="24">
        <f>MAX(0,O1584*(1+inputs!$B$33)-MAX(0,inputs!$B$31*(P1584-inputs!$B$30)))</f>
        <v>41014.805353904332</v>
      </c>
      <c r="R1584" s="19">
        <f>$H1584+(INT(COLUMN(R$1)/2) - 5) * ($A1584-$H1584)/9</f>
        <v>81422.222222222219</v>
      </c>
      <c r="S1584" s="24">
        <f>MAX(0,Q1584*(1+inputs!$B$33)-MAX(0,inputs!$B$31*(R1584-inputs!$B$30)))</f>
        <v>36118.587434212888</v>
      </c>
      <c r="T1584" s="19">
        <f>$H1584+(INT(COLUMN(T$1)/2) - 5) * ($A1584-$H1584)/9</f>
        <v>96777.777777777781</v>
      </c>
      <c r="U1584" s="24">
        <f>MAX(0,S1584*(1+inputs!$B$33)-MAX(0,inputs!$B$31*(T1584-inputs!$B$30)))</f>
        <v>29766.926245726081</v>
      </c>
      <c r="V1584" s="19">
        <f>$H1584+(INT(COLUMN(V$1)/2) - 5) * ($A1584-$H1584)/9</f>
        <v>112133.33333333333</v>
      </c>
      <c r="W1584" s="24">
        <f>MAX(0,U1584*(1+inputs!$B$33)-MAX(0,inputs!$B$31*(V1584-inputs!$B$30)))</f>
        <v>21937.99013941197</v>
      </c>
      <c r="X1584" s="19">
        <f>$H1584+(INT(COLUMN(X$1)/2) - 5) * ($A1584-$H1584)/9</f>
        <v>127488.88888888889</v>
      </c>
      <c r="Y1584" s="24">
        <f>MAX(0,W1584*(1+inputs!$B$33)-MAX(0,inputs!$B$31*(X1584-inputs!$B$30)))</f>
        <v>12609.619991503148</v>
      </c>
      <c r="Z1584" s="19">
        <f>IF(inputs!$B$27="YES",MAX(0,inputs!$B$31*(X1584-inputs!$B$30)),0)</f>
        <v>0</v>
      </c>
      <c r="AA1584" s="3">
        <f t="shared" si="101"/>
        <v>65940.25</v>
      </c>
      <c r="AB1584" s="1">
        <f t="shared" si="102"/>
        <v>0.47</v>
      </c>
      <c r="AC1584" s="8">
        <f t="shared" si="99"/>
        <v>92259.75</v>
      </c>
    </row>
    <row r="1585" spans="1:29" x14ac:dyDescent="0.2">
      <c r="A1585" s="11">
        <f t="shared" si="100"/>
        <v>158300</v>
      </c>
      <c r="B1585" s="15">
        <f>inputs!$C$3-MAX(0,MIN((calculations!A1585-inputs!$B$8)*0.5,inputs!$C$3))+IF(AND(inputs!$B$23="YES",A1585&lt;=inputs!$B$25),inputs!$B$24,0)</f>
        <v>0</v>
      </c>
      <c r="C1585" s="15">
        <f>MAX(0,MIN(A1585-B1585,inputs!$C$4)*inputs!$B$3)</f>
        <v>7540</v>
      </c>
      <c r="D1585" s="16">
        <f>MAX(0,(MIN(A1585,inputs!$C$5)-(inputs!$C$4+B1585))*inputs!$B$4)</f>
        <v>44920</v>
      </c>
      <c r="E1585" s="16">
        <f>MAX(0, (calculations!A1585-inputs!$C$5)*inputs!$B$5)</f>
        <v>3735</v>
      </c>
      <c r="F1585" s="19">
        <f>MAX(0,inputs!$B$13*(MIN(calculations!A1585,inputs!$C$14)-inputs!$C$13))+MAX(0,inputs!$B$14*(calculations!A1585-inputs!$C$14))</f>
        <v>7155.85</v>
      </c>
      <c r="G1585" s="22">
        <f>MAX(MIN((calculations!A1585-inputs!$B$21)/10000,100%),0) * inputs!$B$18</f>
        <v>2636.4</v>
      </c>
      <c r="H1585" s="24">
        <f>MIN(inputs!$B$32,A1585)</f>
        <v>20000</v>
      </c>
      <c r="I1585" s="24">
        <f>inputs!$B$29*(1+inputs!$B$33)-MAX(0,inputs!$B$31*(H1585-inputs!$B$30))</f>
        <v>46486.999999999993</v>
      </c>
      <c r="J1585" s="19">
        <f>$H1585+(INT(COLUMN(J$1)/2) - 5) * ($A1585-$H1585)/9</f>
        <v>20000</v>
      </c>
      <c r="K1585" s="24">
        <f>MAX(0,I1585*(1+inputs!$B$33)-MAX(0,inputs!$B$31*(J1585-inputs!$B$30)))</f>
        <v>47184.304999999986</v>
      </c>
      <c r="L1585" s="19">
        <f>$H1585+(INT(COLUMN(L$1)/2) - 5) * ($A1585-$H1585)/9</f>
        <v>35366.666666666664</v>
      </c>
      <c r="M1585" s="24">
        <f>MAX(0,K1585*(1+inputs!$B$33)-MAX(0,inputs!$B$31*(L1585-inputs!$B$30)))</f>
        <v>46525.629574999977</v>
      </c>
      <c r="N1585" s="19">
        <f>$H1585+(INT(COLUMN(N$1)/2) - 5) * ($A1585-$H1585)/9</f>
        <v>50733.333333333328</v>
      </c>
      <c r="O1585" s="24">
        <f>MAX(0,M1585*(1+inputs!$B$33)-MAX(0,inputs!$B$31*(N1585-inputs!$B$30)))</f>
        <v>44474.074018624968</v>
      </c>
      <c r="P1585" s="19">
        <f>$H1585+(INT(COLUMN(P$1)/2) - 5) * ($A1585-$H1585)/9</f>
        <v>66100</v>
      </c>
      <c r="Q1585" s="24">
        <f>MAX(0,O1585*(1+inputs!$B$33)-MAX(0,inputs!$B$31*(P1585-inputs!$B$30)))</f>
        <v>41008.745128904338</v>
      </c>
      <c r="R1585" s="19">
        <f>$H1585+(INT(COLUMN(R$1)/2) - 5) * ($A1585-$H1585)/9</f>
        <v>81466.666666666657</v>
      </c>
      <c r="S1585" s="24">
        <f>MAX(0,Q1585*(1+inputs!$B$33)-MAX(0,inputs!$B$31*(R1585-inputs!$B$30)))</f>
        <v>36108.436305837895</v>
      </c>
      <c r="T1585" s="19">
        <f>$H1585+(INT(COLUMN(T$1)/2) - 5) * ($A1585-$H1585)/9</f>
        <v>96833.333333333328</v>
      </c>
      <c r="U1585" s="24">
        <f>MAX(0,S1585*(1+inputs!$B$33)-MAX(0,inputs!$B$31*(T1585-inputs!$B$30)))</f>
        <v>29751.622850425458</v>
      </c>
      <c r="V1585" s="19">
        <f>$H1585+(INT(COLUMN(V$1)/2) - 5) * ($A1585-$H1585)/9</f>
        <v>112200</v>
      </c>
      <c r="W1585" s="24">
        <f>MAX(0,U1585*(1+inputs!$B$33)-MAX(0,inputs!$B$31*(V1585-inputs!$B$30)))</f>
        <v>21916.457193181835</v>
      </c>
      <c r="X1585" s="19">
        <f>$H1585+(INT(COLUMN(X$1)/2) - 5) * ($A1585-$H1585)/9</f>
        <v>127566.66666666667</v>
      </c>
      <c r="Y1585" s="24">
        <f>MAX(0,W1585*(1+inputs!$B$33)-MAX(0,inputs!$B$31*(X1585-inputs!$B$30)))</f>
        <v>12580.764051079559</v>
      </c>
      <c r="Z1585" s="19">
        <f>IF(inputs!$B$27="YES",MAX(0,inputs!$B$31*(X1585-inputs!$B$30)),0)</f>
        <v>0</v>
      </c>
      <c r="AA1585" s="3">
        <f t="shared" si="101"/>
        <v>65987.25</v>
      </c>
      <c r="AB1585" s="1">
        <f t="shared" si="102"/>
        <v>0.47</v>
      </c>
      <c r="AC1585" s="8">
        <f t="shared" si="99"/>
        <v>92312.75</v>
      </c>
    </row>
    <row r="1586" spans="1:29" x14ac:dyDescent="0.2">
      <c r="A1586" s="11">
        <f t="shared" si="100"/>
        <v>158400</v>
      </c>
      <c r="B1586" s="15">
        <f>inputs!$C$3-MAX(0,MIN((calculations!A1586-inputs!$B$8)*0.5,inputs!$C$3))+IF(AND(inputs!$B$23="YES",A1586&lt;=inputs!$B$25),inputs!$B$24,0)</f>
        <v>0</v>
      </c>
      <c r="C1586" s="15">
        <f>MAX(0,MIN(A1586-B1586,inputs!$C$4)*inputs!$B$3)</f>
        <v>7540</v>
      </c>
      <c r="D1586" s="16">
        <f>MAX(0,(MIN(A1586,inputs!$C$5)-(inputs!$C$4+B1586))*inputs!$B$4)</f>
        <v>44920</v>
      </c>
      <c r="E1586" s="16">
        <f>MAX(0, (calculations!A1586-inputs!$C$5)*inputs!$B$5)</f>
        <v>3780</v>
      </c>
      <c r="F1586" s="19">
        <f>MAX(0,inputs!$B$13*(MIN(calculations!A1586,inputs!$C$14)-inputs!$C$13))+MAX(0,inputs!$B$14*(calculations!A1586-inputs!$C$14))</f>
        <v>7157.85</v>
      </c>
      <c r="G1586" s="22">
        <f>MAX(MIN((calculations!A1586-inputs!$B$21)/10000,100%),0) * inputs!$B$18</f>
        <v>2636.4</v>
      </c>
      <c r="H1586" s="24">
        <f>MIN(inputs!$B$32,A1586)</f>
        <v>20000</v>
      </c>
      <c r="I1586" s="24">
        <f>inputs!$B$29*(1+inputs!$B$33)-MAX(0,inputs!$B$31*(H1586-inputs!$B$30))</f>
        <v>46486.999999999993</v>
      </c>
      <c r="J1586" s="19">
        <f>$H1586+(INT(COLUMN(J$1)/2) - 5) * ($A1586-$H1586)/9</f>
        <v>20000</v>
      </c>
      <c r="K1586" s="24">
        <f>MAX(0,I1586*(1+inputs!$B$33)-MAX(0,inputs!$B$31*(J1586-inputs!$B$30)))</f>
        <v>47184.304999999986</v>
      </c>
      <c r="L1586" s="19">
        <f>$H1586+(INT(COLUMN(L$1)/2) - 5) * ($A1586-$H1586)/9</f>
        <v>35377.777777777781</v>
      </c>
      <c r="M1586" s="24">
        <f>MAX(0,K1586*(1+inputs!$B$33)-MAX(0,inputs!$B$31*(L1586-inputs!$B$30)))</f>
        <v>46524.629574999977</v>
      </c>
      <c r="N1586" s="19">
        <f>$H1586+(INT(COLUMN(N$1)/2) - 5) * ($A1586-$H1586)/9</f>
        <v>50755.555555555555</v>
      </c>
      <c r="O1586" s="24">
        <f>MAX(0,M1586*(1+inputs!$B$33)-MAX(0,inputs!$B$31*(N1586-inputs!$B$30)))</f>
        <v>44471.059018624968</v>
      </c>
      <c r="P1586" s="19">
        <f>$H1586+(INT(COLUMN(P$1)/2) - 5) * ($A1586-$H1586)/9</f>
        <v>66133.333333333343</v>
      </c>
      <c r="Q1586" s="24">
        <f>MAX(0,O1586*(1+inputs!$B$33)-MAX(0,inputs!$B$31*(P1586-inputs!$B$30)))</f>
        <v>41002.684903904337</v>
      </c>
      <c r="R1586" s="19">
        <f>$H1586+(INT(COLUMN(R$1)/2) - 5) * ($A1586-$H1586)/9</f>
        <v>81511.111111111109</v>
      </c>
      <c r="S1586" s="24">
        <f>MAX(0,Q1586*(1+inputs!$B$33)-MAX(0,inputs!$B$31*(R1586-inputs!$B$30)))</f>
        <v>36098.285177462894</v>
      </c>
      <c r="T1586" s="19">
        <f>$H1586+(INT(COLUMN(T$1)/2) - 5) * ($A1586-$H1586)/9</f>
        <v>96888.888888888891</v>
      </c>
      <c r="U1586" s="24">
        <f>MAX(0,S1586*(1+inputs!$B$33)-MAX(0,inputs!$B$31*(T1586-inputs!$B$30)))</f>
        <v>29736.319455124834</v>
      </c>
      <c r="V1586" s="19">
        <f>$H1586+(INT(COLUMN(V$1)/2) - 5) * ($A1586-$H1586)/9</f>
        <v>112266.66666666667</v>
      </c>
      <c r="W1586" s="24">
        <f>MAX(0,U1586*(1+inputs!$B$33)-MAX(0,inputs!$B$31*(V1586-inputs!$B$30)))</f>
        <v>21894.924246951705</v>
      </c>
      <c r="X1586" s="19">
        <f>$H1586+(INT(COLUMN(X$1)/2) - 5) * ($A1586-$H1586)/9</f>
        <v>127644.44444444444</v>
      </c>
      <c r="Y1586" s="24">
        <f>MAX(0,W1586*(1+inputs!$B$33)-MAX(0,inputs!$B$31*(X1586-inputs!$B$30)))</f>
        <v>12551.908110655979</v>
      </c>
      <c r="Z1586" s="19">
        <f>IF(inputs!$B$27="YES",MAX(0,inputs!$B$31*(X1586-inputs!$B$30)),0)</f>
        <v>0</v>
      </c>
      <c r="AA1586" s="3">
        <f t="shared" si="101"/>
        <v>66034.25</v>
      </c>
      <c r="AB1586" s="1">
        <f t="shared" si="102"/>
        <v>0.47</v>
      </c>
      <c r="AC1586" s="8">
        <f t="shared" si="99"/>
        <v>92365.75</v>
      </c>
    </row>
    <row r="1587" spans="1:29" x14ac:dyDescent="0.2">
      <c r="A1587" s="11">
        <f t="shared" si="100"/>
        <v>158500</v>
      </c>
      <c r="B1587" s="15">
        <f>inputs!$C$3-MAX(0,MIN((calculations!A1587-inputs!$B$8)*0.5,inputs!$C$3))+IF(AND(inputs!$B$23="YES",A1587&lt;=inputs!$B$25),inputs!$B$24,0)</f>
        <v>0</v>
      </c>
      <c r="C1587" s="15">
        <f>MAX(0,MIN(A1587-B1587,inputs!$C$4)*inputs!$B$3)</f>
        <v>7540</v>
      </c>
      <c r="D1587" s="16">
        <f>MAX(0,(MIN(A1587,inputs!$C$5)-(inputs!$C$4+B1587))*inputs!$B$4)</f>
        <v>44920</v>
      </c>
      <c r="E1587" s="16">
        <f>MAX(0, (calculations!A1587-inputs!$C$5)*inputs!$B$5)</f>
        <v>3825</v>
      </c>
      <c r="F1587" s="19">
        <f>MAX(0,inputs!$B$13*(MIN(calculations!A1587,inputs!$C$14)-inputs!$C$13))+MAX(0,inputs!$B$14*(calculations!A1587-inputs!$C$14))</f>
        <v>7159.85</v>
      </c>
      <c r="G1587" s="22">
        <f>MAX(MIN((calculations!A1587-inputs!$B$21)/10000,100%),0) * inputs!$B$18</f>
        <v>2636.4</v>
      </c>
      <c r="H1587" s="24">
        <f>MIN(inputs!$B$32,A1587)</f>
        <v>20000</v>
      </c>
      <c r="I1587" s="24">
        <f>inputs!$B$29*(1+inputs!$B$33)-MAX(0,inputs!$B$31*(H1587-inputs!$B$30))</f>
        <v>46486.999999999993</v>
      </c>
      <c r="J1587" s="19">
        <f>$H1587+(INT(COLUMN(J$1)/2) - 5) * ($A1587-$H1587)/9</f>
        <v>20000</v>
      </c>
      <c r="K1587" s="24">
        <f>MAX(0,I1587*(1+inputs!$B$33)-MAX(0,inputs!$B$31*(J1587-inputs!$B$30)))</f>
        <v>47184.304999999986</v>
      </c>
      <c r="L1587" s="19">
        <f>$H1587+(INT(COLUMN(L$1)/2) - 5) * ($A1587-$H1587)/9</f>
        <v>35388.888888888891</v>
      </c>
      <c r="M1587" s="24">
        <f>MAX(0,K1587*(1+inputs!$B$33)-MAX(0,inputs!$B$31*(L1587-inputs!$B$30)))</f>
        <v>46523.629574999977</v>
      </c>
      <c r="N1587" s="19">
        <f>$H1587+(INT(COLUMN(N$1)/2) - 5) * ($A1587-$H1587)/9</f>
        <v>50777.777777777781</v>
      </c>
      <c r="O1587" s="24">
        <f>MAX(0,M1587*(1+inputs!$B$33)-MAX(0,inputs!$B$31*(N1587-inputs!$B$30)))</f>
        <v>44468.044018624969</v>
      </c>
      <c r="P1587" s="19">
        <f>$H1587+(INT(COLUMN(P$1)/2) - 5) * ($A1587-$H1587)/9</f>
        <v>66166.666666666657</v>
      </c>
      <c r="Q1587" s="24">
        <f>MAX(0,O1587*(1+inputs!$B$33)-MAX(0,inputs!$B$31*(P1587-inputs!$B$30)))</f>
        <v>40996.624678904336</v>
      </c>
      <c r="R1587" s="19">
        <f>$H1587+(INT(COLUMN(R$1)/2) - 5) * ($A1587-$H1587)/9</f>
        <v>81555.555555555562</v>
      </c>
      <c r="S1587" s="24">
        <f>MAX(0,Q1587*(1+inputs!$B$33)-MAX(0,inputs!$B$31*(R1587-inputs!$B$30)))</f>
        <v>36088.134049087894</v>
      </c>
      <c r="T1587" s="19">
        <f>$H1587+(INT(COLUMN(T$1)/2) - 5) * ($A1587-$H1587)/9</f>
        <v>96944.444444444438</v>
      </c>
      <c r="U1587" s="24">
        <f>MAX(0,S1587*(1+inputs!$B$33)-MAX(0,inputs!$B$31*(T1587-inputs!$B$30)))</f>
        <v>29721.016059824211</v>
      </c>
      <c r="V1587" s="19">
        <f>$H1587+(INT(COLUMN(V$1)/2) - 5) * ($A1587-$H1587)/9</f>
        <v>112333.33333333333</v>
      </c>
      <c r="W1587" s="24">
        <f>MAX(0,U1587*(1+inputs!$B$33)-MAX(0,inputs!$B$31*(V1587-inputs!$B$30)))</f>
        <v>21873.391300721574</v>
      </c>
      <c r="X1587" s="19">
        <f>$H1587+(INT(COLUMN(X$1)/2) - 5) * ($A1587-$H1587)/9</f>
        <v>127722.22222222222</v>
      </c>
      <c r="Y1587" s="24">
        <f>MAX(0,W1587*(1+inputs!$B$33)-MAX(0,inputs!$B$31*(X1587-inputs!$B$30)))</f>
        <v>12523.052170232397</v>
      </c>
      <c r="Z1587" s="19">
        <f>IF(inputs!$B$27="YES",MAX(0,inputs!$B$31*(X1587-inputs!$B$30)),0)</f>
        <v>0</v>
      </c>
      <c r="AA1587" s="3">
        <f t="shared" si="101"/>
        <v>66081.25</v>
      </c>
      <c r="AB1587" s="1">
        <f t="shared" si="102"/>
        <v>0.47</v>
      </c>
      <c r="AC1587" s="8">
        <f t="shared" si="99"/>
        <v>92418.75</v>
      </c>
    </row>
    <row r="1588" spans="1:29" x14ac:dyDescent="0.2">
      <c r="A1588" s="11">
        <f t="shared" si="100"/>
        <v>158600</v>
      </c>
      <c r="B1588" s="15">
        <f>inputs!$C$3-MAX(0,MIN((calculations!A1588-inputs!$B$8)*0.5,inputs!$C$3))+IF(AND(inputs!$B$23="YES",A1588&lt;=inputs!$B$25),inputs!$B$24,0)</f>
        <v>0</v>
      </c>
      <c r="C1588" s="15">
        <f>MAX(0,MIN(A1588-B1588,inputs!$C$4)*inputs!$B$3)</f>
        <v>7540</v>
      </c>
      <c r="D1588" s="16">
        <f>MAX(0,(MIN(A1588,inputs!$C$5)-(inputs!$C$4+B1588))*inputs!$B$4)</f>
        <v>44920</v>
      </c>
      <c r="E1588" s="16">
        <f>MAX(0, (calculations!A1588-inputs!$C$5)*inputs!$B$5)</f>
        <v>3870</v>
      </c>
      <c r="F1588" s="19">
        <f>MAX(0,inputs!$B$13*(MIN(calculations!A1588,inputs!$C$14)-inputs!$C$13))+MAX(0,inputs!$B$14*(calculations!A1588-inputs!$C$14))</f>
        <v>7161.85</v>
      </c>
      <c r="G1588" s="22">
        <f>MAX(MIN((calculations!A1588-inputs!$B$21)/10000,100%),0) * inputs!$B$18</f>
        <v>2636.4</v>
      </c>
      <c r="H1588" s="24">
        <f>MIN(inputs!$B$32,A1588)</f>
        <v>20000</v>
      </c>
      <c r="I1588" s="24">
        <f>inputs!$B$29*(1+inputs!$B$33)-MAX(0,inputs!$B$31*(H1588-inputs!$B$30))</f>
        <v>46486.999999999993</v>
      </c>
      <c r="J1588" s="19">
        <f>$H1588+(INT(COLUMN(J$1)/2) - 5) * ($A1588-$H1588)/9</f>
        <v>20000</v>
      </c>
      <c r="K1588" s="24">
        <f>MAX(0,I1588*(1+inputs!$B$33)-MAX(0,inputs!$B$31*(J1588-inputs!$B$30)))</f>
        <v>47184.304999999986</v>
      </c>
      <c r="L1588" s="19">
        <f>$H1588+(INT(COLUMN(L$1)/2) - 5) * ($A1588-$H1588)/9</f>
        <v>35400</v>
      </c>
      <c r="M1588" s="24">
        <f>MAX(0,K1588*(1+inputs!$B$33)-MAX(0,inputs!$B$31*(L1588-inputs!$B$30)))</f>
        <v>46522.629574999977</v>
      </c>
      <c r="N1588" s="19">
        <f>$H1588+(INT(COLUMN(N$1)/2) - 5) * ($A1588-$H1588)/9</f>
        <v>50800</v>
      </c>
      <c r="O1588" s="24">
        <f>MAX(0,M1588*(1+inputs!$B$33)-MAX(0,inputs!$B$31*(N1588-inputs!$B$30)))</f>
        <v>44465.029018624969</v>
      </c>
      <c r="P1588" s="19">
        <f>$H1588+(INT(COLUMN(P$1)/2) - 5) * ($A1588-$H1588)/9</f>
        <v>66200</v>
      </c>
      <c r="Q1588" s="24">
        <f>MAX(0,O1588*(1+inputs!$B$33)-MAX(0,inputs!$B$31*(P1588-inputs!$B$30)))</f>
        <v>40990.564453904335</v>
      </c>
      <c r="R1588" s="19">
        <f>$H1588+(INT(COLUMN(R$1)/2) - 5) * ($A1588-$H1588)/9</f>
        <v>81600</v>
      </c>
      <c r="S1588" s="24">
        <f>MAX(0,Q1588*(1+inputs!$B$33)-MAX(0,inputs!$B$31*(R1588-inputs!$B$30)))</f>
        <v>36077.982920712893</v>
      </c>
      <c r="T1588" s="19">
        <f>$H1588+(INT(COLUMN(T$1)/2) - 5) * ($A1588-$H1588)/9</f>
        <v>97000</v>
      </c>
      <c r="U1588" s="24">
        <f>MAX(0,S1588*(1+inputs!$B$33)-MAX(0,inputs!$B$31*(T1588-inputs!$B$30)))</f>
        <v>29705.712664523588</v>
      </c>
      <c r="V1588" s="19">
        <f>$H1588+(INT(COLUMN(V$1)/2) - 5) * ($A1588-$H1588)/9</f>
        <v>112400</v>
      </c>
      <c r="W1588" s="24">
        <f>MAX(0,U1588*(1+inputs!$B$33)-MAX(0,inputs!$B$31*(V1588-inputs!$B$30)))</f>
        <v>21851.858354491436</v>
      </c>
      <c r="X1588" s="19">
        <f>$H1588+(INT(COLUMN(X$1)/2) - 5) * ($A1588-$H1588)/9</f>
        <v>127800</v>
      </c>
      <c r="Y1588" s="24">
        <f>MAX(0,W1588*(1+inputs!$B$33)-MAX(0,inputs!$B$31*(X1588-inputs!$B$30)))</f>
        <v>12494.196229808806</v>
      </c>
      <c r="Z1588" s="19">
        <f>IF(inputs!$B$27="YES",MAX(0,inputs!$B$31*(X1588-inputs!$B$30)),0)</f>
        <v>0</v>
      </c>
      <c r="AA1588" s="3">
        <f t="shared" si="101"/>
        <v>66128.25</v>
      </c>
      <c r="AB1588" s="1">
        <f t="shared" si="102"/>
        <v>0.47</v>
      </c>
      <c r="AC1588" s="8">
        <f t="shared" si="99"/>
        <v>92471.75</v>
      </c>
    </row>
    <row r="1589" spans="1:29" x14ac:dyDescent="0.2">
      <c r="A1589" s="11">
        <f t="shared" si="100"/>
        <v>158700</v>
      </c>
      <c r="B1589" s="15">
        <f>inputs!$C$3-MAX(0,MIN((calculations!A1589-inputs!$B$8)*0.5,inputs!$C$3))+IF(AND(inputs!$B$23="YES",A1589&lt;=inputs!$B$25),inputs!$B$24,0)</f>
        <v>0</v>
      </c>
      <c r="C1589" s="15">
        <f>MAX(0,MIN(A1589-B1589,inputs!$C$4)*inputs!$B$3)</f>
        <v>7540</v>
      </c>
      <c r="D1589" s="16">
        <f>MAX(0,(MIN(A1589,inputs!$C$5)-(inputs!$C$4+B1589))*inputs!$B$4)</f>
        <v>44920</v>
      </c>
      <c r="E1589" s="16">
        <f>MAX(0, (calculations!A1589-inputs!$C$5)*inputs!$B$5)</f>
        <v>3915</v>
      </c>
      <c r="F1589" s="19">
        <f>MAX(0,inputs!$B$13*(MIN(calculations!A1589,inputs!$C$14)-inputs!$C$13))+MAX(0,inputs!$B$14*(calculations!A1589-inputs!$C$14))</f>
        <v>7163.85</v>
      </c>
      <c r="G1589" s="22">
        <f>MAX(MIN((calculations!A1589-inputs!$B$21)/10000,100%),0) * inputs!$B$18</f>
        <v>2636.4</v>
      </c>
      <c r="H1589" s="24">
        <f>MIN(inputs!$B$32,A1589)</f>
        <v>20000</v>
      </c>
      <c r="I1589" s="24">
        <f>inputs!$B$29*(1+inputs!$B$33)-MAX(0,inputs!$B$31*(H1589-inputs!$B$30))</f>
        <v>46486.999999999993</v>
      </c>
      <c r="J1589" s="19">
        <f>$H1589+(INT(COLUMN(J$1)/2) - 5) * ($A1589-$H1589)/9</f>
        <v>20000</v>
      </c>
      <c r="K1589" s="24">
        <f>MAX(0,I1589*(1+inputs!$B$33)-MAX(0,inputs!$B$31*(J1589-inputs!$B$30)))</f>
        <v>47184.304999999986</v>
      </c>
      <c r="L1589" s="19">
        <f>$H1589+(INT(COLUMN(L$1)/2) - 5) * ($A1589-$H1589)/9</f>
        <v>35411.111111111109</v>
      </c>
      <c r="M1589" s="24">
        <f>MAX(0,K1589*(1+inputs!$B$33)-MAX(0,inputs!$B$31*(L1589-inputs!$B$30)))</f>
        <v>46521.629574999977</v>
      </c>
      <c r="N1589" s="19">
        <f>$H1589+(INT(COLUMN(N$1)/2) - 5) * ($A1589-$H1589)/9</f>
        <v>50822.222222222219</v>
      </c>
      <c r="O1589" s="24">
        <f>MAX(0,M1589*(1+inputs!$B$33)-MAX(0,inputs!$B$31*(N1589-inputs!$B$30)))</f>
        <v>44462.01401862497</v>
      </c>
      <c r="P1589" s="19">
        <f>$H1589+(INT(COLUMN(P$1)/2) - 5) * ($A1589-$H1589)/9</f>
        <v>66233.333333333343</v>
      </c>
      <c r="Q1589" s="24">
        <f>MAX(0,O1589*(1+inputs!$B$33)-MAX(0,inputs!$B$31*(P1589-inputs!$B$30)))</f>
        <v>40984.504228904341</v>
      </c>
      <c r="R1589" s="19">
        <f>$H1589+(INT(COLUMN(R$1)/2) - 5) * ($A1589-$H1589)/9</f>
        <v>81644.444444444438</v>
      </c>
      <c r="S1589" s="24">
        <f>MAX(0,Q1589*(1+inputs!$B$33)-MAX(0,inputs!$B$31*(R1589-inputs!$B$30)))</f>
        <v>36067.8317923379</v>
      </c>
      <c r="T1589" s="19">
        <f>$H1589+(INT(COLUMN(T$1)/2) - 5) * ($A1589-$H1589)/9</f>
        <v>97055.555555555562</v>
      </c>
      <c r="U1589" s="24">
        <f>MAX(0,S1589*(1+inputs!$B$33)-MAX(0,inputs!$B$31*(T1589-inputs!$B$30)))</f>
        <v>29690.409269222961</v>
      </c>
      <c r="V1589" s="19">
        <f>$H1589+(INT(COLUMN(V$1)/2) - 5) * ($A1589-$H1589)/9</f>
        <v>112466.66666666667</v>
      </c>
      <c r="W1589" s="24">
        <f>MAX(0,U1589*(1+inputs!$B$33)-MAX(0,inputs!$B$31*(V1589-inputs!$B$30)))</f>
        <v>21830.325408261298</v>
      </c>
      <c r="X1589" s="19">
        <f>$H1589+(INT(COLUMN(X$1)/2) - 5) * ($A1589-$H1589)/9</f>
        <v>127877.77777777778</v>
      </c>
      <c r="Y1589" s="24">
        <f>MAX(0,W1589*(1+inputs!$B$33)-MAX(0,inputs!$B$31*(X1589-inputs!$B$30)))</f>
        <v>12465.340289385216</v>
      </c>
      <c r="Z1589" s="19">
        <f>IF(inputs!$B$27="YES",MAX(0,inputs!$B$31*(X1589-inputs!$B$30)),0)</f>
        <v>0</v>
      </c>
      <c r="AA1589" s="3">
        <f t="shared" si="101"/>
        <v>66175.25</v>
      </c>
      <c r="AB1589" s="1">
        <f t="shared" si="102"/>
        <v>0.47</v>
      </c>
      <c r="AC1589" s="8">
        <f t="shared" si="99"/>
        <v>92524.75</v>
      </c>
    </row>
    <row r="1590" spans="1:29" x14ac:dyDescent="0.2">
      <c r="A1590" s="11">
        <f t="shared" si="100"/>
        <v>158800</v>
      </c>
      <c r="B1590" s="15">
        <f>inputs!$C$3-MAX(0,MIN((calculations!A1590-inputs!$B$8)*0.5,inputs!$C$3))+IF(AND(inputs!$B$23="YES",A1590&lt;=inputs!$B$25),inputs!$B$24,0)</f>
        <v>0</v>
      </c>
      <c r="C1590" s="15">
        <f>MAX(0,MIN(A1590-B1590,inputs!$C$4)*inputs!$B$3)</f>
        <v>7540</v>
      </c>
      <c r="D1590" s="16">
        <f>MAX(0,(MIN(A1590,inputs!$C$5)-(inputs!$C$4+B1590))*inputs!$B$4)</f>
        <v>44920</v>
      </c>
      <c r="E1590" s="16">
        <f>MAX(0, (calculations!A1590-inputs!$C$5)*inputs!$B$5)</f>
        <v>3960</v>
      </c>
      <c r="F1590" s="19">
        <f>MAX(0,inputs!$B$13*(MIN(calculations!A1590,inputs!$C$14)-inputs!$C$13))+MAX(0,inputs!$B$14*(calculations!A1590-inputs!$C$14))</f>
        <v>7165.85</v>
      </c>
      <c r="G1590" s="22">
        <f>MAX(MIN((calculations!A1590-inputs!$B$21)/10000,100%),0) * inputs!$B$18</f>
        <v>2636.4</v>
      </c>
      <c r="H1590" s="24">
        <f>MIN(inputs!$B$32,A1590)</f>
        <v>20000</v>
      </c>
      <c r="I1590" s="24">
        <f>inputs!$B$29*(1+inputs!$B$33)-MAX(0,inputs!$B$31*(H1590-inputs!$B$30))</f>
        <v>46486.999999999993</v>
      </c>
      <c r="J1590" s="19">
        <f>$H1590+(INT(COLUMN(J$1)/2) - 5) * ($A1590-$H1590)/9</f>
        <v>20000</v>
      </c>
      <c r="K1590" s="24">
        <f>MAX(0,I1590*(1+inputs!$B$33)-MAX(0,inputs!$B$31*(J1590-inputs!$B$30)))</f>
        <v>47184.304999999986</v>
      </c>
      <c r="L1590" s="19">
        <f>$H1590+(INT(COLUMN(L$1)/2) - 5) * ($A1590-$H1590)/9</f>
        <v>35422.222222222219</v>
      </c>
      <c r="M1590" s="24">
        <f>MAX(0,K1590*(1+inputs!$B$33)-MAX(0,inputs!$B$31*(L1590-inputs!$B$30)))</f>
        <v>46520.629574999977</v>
      </c>
      <c r="N1590" s="19">
        <f>$H1590+(INT(COLUMN(N$1)/2) - 5) * ($A1590-$H1590)/9</f>
        <v>50844.444444444445</v>
      </c>
      <c r="O1590" s="24">
        <f>MAX(0,M1590*(1+inputs!$B$33)-MAX(0,inputs!$B$31*(N1590-inputs!$B$30)))</f>
        <v>44458.999018624971</v>
      </c>
      <c r="P1590" s="19">
        <f>$H1590+(INT(COLUMN(P$1)/2) - 5) * ($A1590-$H1590)/9</f>
        <v>66266.666666666657</v>
      </c>
      <c r="Q1590" s="24">
        <f>MAX(0,O1590*(1+inputs!$B$33)-MAX(0,inputs!$B$31*(P1590-inputs!$B$30)))</f>
        <v>40978.44400390434</v>
      </c>
      <c r="R1590" s="19">
        <f>$H1590+(INT(COLUMN(R$1)/2) - 5) * ($A1590-$H1590)/9</f>
        <v>81688.888888888891</v>
      </c>
      <c r="S1590" s="24">
        <f>MAX(0,Q1590*(1+inputs!$B$33)-MAX(0,inputs!$B$31*(R1590-inputs!$B$30)))</f>
        <v>36057.680663962899</v>
      </c>
      <c r="T1590" s="19">
        <f>$H1590+(INT(COLUMN(T$1)/2) - 5) * ($A1590-$H1590)/9</f>
        <v>97111.111111111109</v>
      </c>
      <c r="U1590" s="24">
        <f>MAX(0,S1590*(1+inputs!$B$33)-MAX(0,inputs!$B$31*(T1590-inputs!$B$30)))</f>
        <v>29675.105873922341</v>
      </c>
      <c r="V1590" s="19">
        <f>$H1590+(INT(COLUMN(V$1)/2) - 5) * ($A1590-$H1590)/9</f>
        <v>112533.33333333333</v>
      </c>
      <c r="W1590" s="24">
        <f>MAX(0,U1590*(1+inputs!$B$33)-MAX(0,inputs!$B$31*(V1590-inputs!$B$30)))</f>
        <v>21808.792462031175</v>
      </c>
      <c r="X1590" s="19">
        <f>$H1590+(INT(COLUMN(X$1)/2) - 5) * ($A1590-$H1590)/9</f>
        <v>127955.55555555556</v>
      </c>
      <c r="Y1590" s="24">
        <f>MAX(0,W1590*(1+inputs!$B$33)-MAX(0,inputs!$B$31*(X1590-inputs!$B$30)))</f>
        <v>12436.484348961641</v>
      </c>
      <c r="Z1590" s="19">
        <f>IF(inputs!$B$27="YES",MAX(0,inputs!$B$31*(X1590-inputs!$B$30)),0)</f>
        <v>0</v>
      </c>
      <c r="AA1590" s="3">
        <f t="shared" si="101"/>
        <v>66222.25</v>
      </c>
      <c r="AB1590" s="1">
        <f t="shared" si="102"/>
        <v>0.47</v>
      </c>
      <c r="AC1590" s="8">
        <f t="shared" si="99"/>
        <v>92577.75</v>
      </c>
    </row>
    <row r="1591" spans="1:29" x14ac:dyDescent="0.2">
      <c r="A1591" s="11">
        <f t="shared" si="100"/>
        <v>158900</v>
      </c>
      <c r="B1591" s="15">
        <f>inputs!$C$3-MAX(0,MIN((calculations!A1591-inputs!$B$8)*0.5,inputs!$C$3))+IF(AND(inputs!$B$23="YES",A1591&lt;=inputs!$B$25),inputs!$B$24,0)</f>
        <v>0</v>
      </c>
      <c r="C1591" s="15">
        <f>MAX(0,MIN(A1591-B1591,inputs!$C$4)*inputs!$B$3)</f>
        <v>7540</v>
      </c>
      <c r="D1591" s="16">
        <f>MAX(0,(MIN(A1591,inputs!$C$5)-(inputs!$C$4+B1591))*inputs!$B$4)</f>
        <v>44920</v>
      </c>
      <c r="E1591" s="16">
        <f>MAX(0, (calculations!A1591-inputs!$C$5)*inputs!$B$5)</f>
        <v>4005</v>
      </c>
      <c r="F1591" s="19">
        <f>MAX(0,inputs!$B$13*(MIN(calculations!A1591,inputs!$C$14)-inputs!$C$13))+MAX(0,inputs!$B$14*(calculations!A1591-inputs!$C$14))</f>
        <v>7167.85</v>
      </c>
      <c r="G1591" s="22">
        <f>MAX(MIN((calculations!A1591-inputs!$B$21)/10000,100%),0) * inputs!$B$18</f>
        <v>2636.4</v>
      </c>
      <c r="H1591" s="24">
        <f>MIN(inputs!$B$32,A1591)</f>
        <v>20000</v>
      </c>
      <c r="I1591" s="24">
        <f>inputs!$B$29*(1+inputs!$B$33)-MAX(0,inputs!$B$31*(H1591-inputs!$B$30))</f>
        <v>46486.999999999993</v>
      </c>
      <c r="J1591" s="19">
        <f>$H1591+(INT(COLUMN(J$1)/2) - 5) * ($A1591-$H1591)/9</f>
        <v>20000</v>
      </c>
      <c r="K1591" s="24">
        <f>MAX(0,I1591*(1+inputs!$B$33)-MAX(0,inputs!$B$31*(J1591-inputs!$B$30)))</f>
        <v>47184.304999999986</v>
      </c>
      <c r="L1591" s="19">
        <f>$H1591+(INT(COLUMN(L$1)/2) - 5) * ($A1591-$H1591)/9</f>
        <v>35433.333333333336</v>
      </c>
      <c r="M1591" s="24">
        <f>MAX(0,K1591*(1+inputs!$B$33)-MAX(0,inputs!$B$31*(L1591-inputs!$B$30)))</f>
        <v>46519.629574999977</v>
      </c>
      <c r="N1591" s="19">
        <f>$H1591+(INT(COLUMN(N$1)/2) - 5) * ($A1591-$H1591)/9</f>
        <v>50866.666666666672</v>
      </c>
      <c r="O1591" s="24">
        <f>MAX(0,M1591*(1+inputs!$B$33)-MAX(0,inputs!$B$31*(N1591-inputs!$B$30)))</f>
        <v>44455.984018624971</v>
      </c>
      <c r="P1591" s="19">
        <f>$H1591+(INT(COLUMN(P$1)/2) - 5) * ($A1591-$H1591)/9</f>
        <v>66300</v>
      </c>
      <c r="Q1591" s="24">
        <f>MAX(0,O1591*(1+inputs!$B$33)-MAX(0,inputs!$B$31*(P1591-inputs!$B$30)))</f>
        <v>40972.383778904339</v>
      </c>
      <c r="R1591" s="19">
        <f>$H1591+(INT(COLUMN(R$1)/2) - 5) * ($A1591-$H1591)/9</f>
        <v>81733.333333333343</v>
      </c>
      <c r="S1591" s="24">
        <f>MAX(0,Q1591*(1+inputs!$B$33)-MAX(0,inputs!$B$31*(R1591-inputs!$B$30)))</f>
        <v>36047.529535587899</v>
      </c>
      <c r="T1591" s="19">
        <f>$H1591+(INT(COLUMN(T$1)/2) - 5) * ($A1591-$H1591)/9</f>
        <v>97166.666666666672</v>
      </c>
      <c r="U1591" s="24">
        <f>MAX(0,S1591*(1+inputs!$B$33)-MAX(0,inputs!$B$31*(T1591-inputs!$B$30)))</f>
        <v>29659.802478621714</v>
      </c>
      <c r="V1591" s="19">
        <f>$H1591+(INT(COLUMN(V$1)/2) - 5) * ($A1591-$H1591)/9</f>
        <v>112600</v>
      </c>
      <c r="W1591" s="24">
        <f>MAX(0,U1591*(1+inputs!$B$33)-MAX(0,inputs!$B$31*(V1591-inputs!$B$30)))</f>
        <v>21787.259515801037</v>
      </c>
      <c r="X1591" s="19">
        <f>$H1591+(INT(COLUMN(X$1)/2) - 5) * ($A1591-$H1591)/9</f>
        <v>128033.33333333333</v>
      </c>
      <c r="Y1591" s="24">
        <f>MAX(0,W1591*(1+inputs!$B$33)-MAX(0,inputs!$B$31*(X1591-inputs!$B$30)))</f>
        <v>12407.62840853805</v>
      </c>
      <c r="Z1591" s="19">
        <f>IF(inputs!$B$27="YES",MAX(0,inputs!$B$31*(X1591-inputs!$B$30)),0)</f>
        <v>0</v>
      </c>
      <c r="AA1591" s="3">
        <f t="shared" si="101"/>
        <v>66269.25</v>
      </c>
      <c r="AB1591" s="1">
        <f t="shared" si="102"/>
        <v>0.47</v>
      </c>
      <c r="AC1591" s="8">
        <f t="shared" si="99"/>
        <v>92630.75</v>
      </c>
    </row>
    <row r="1592" spans="1:29" x14ac:dyDescent="0.2">
      <c r="A1592" s="11">
        <f t="shared" si="100"/>
        <v>159000</v>
      </c>
      <c r="B1592" s="15">
        <f>inputs!$C$3-MAX(0,MIN((calculations!A1592-inputs!$B$8)*0.5,inputs!$C$3))+IF(AND(inputs!$B$23="YES",A1592&lt;=inputs!$B$25),inputs!$B$24,0)</f>
        <v>0</v>
      </c>
      <c r="C1592" s="15">
        <f>MAX(0,MIN(A1592-B1592,inputs!$C$4)*inputs!$B$3)</f>
        <v>7540</v>
      </c>
      <c r="D1592" s="16">
        <f>MAX(0,(MIN(A1592,inputs!$C$5)-(inputs!$C$4+B1592))*inputs!$B$4)</f>
        <v>44920</v>
      </c>
      <c r="E1592" s="16">
        <f>MAX(0, (calculations!A1592-inputs!$C$5)*inputs!$B$5)</f>
        <v>4050</v>
      </c>
      <c r="F1592" s="19">
        <f>MAX(0,inputs!$B$13*(MIN(calculations!A1592,inputs!$C$14)-inputs!$C$13))+MAX(0,inputs!$B$14*(calculations!A1592-inputs!$C$14))</f>
        <v>7169.85</v>
      </c>
      <c r="G1592" s="22">
        <f>MAX(MIN((calculations!A1592-inputs!$B$21)/10000,100%),0) * inputs!$B$18</f>
        <v>2636.4</v>
      </c>
      <c r="H1592" s="24">
        <f>MIN(inputs!$B$32,A1592)</f>
        <v>20000</v>
      </c>
      <c r="I1592" s="24">
        <f>inputs!$B$29*(1+inputs!$B$33)-MAX(0,inputs!$B$31*(H1592-inputs!$B$30))</f>
        <v>46486.999999999993</v>
      </c>
      <c r="J1592" s="19">
        <f>$H1592+(INT(COLUMN(J$1)/2) - 5) * ($A1592-$H1592)/9</f>
        <v>20000</v>
      </c>
      <c r="K1592" s="24">
        <f>MAX(0,I1592*(1+inputs!$B$33)-MAX(0,inputs!$B$31*(J1592-inputs!$B$30)))</f>
        <v>47184.304999999986</v>
      </c>
      <c r="L1592" s="19">
        <f>$H1592+(INT(COLUMN(L$1)/2) - 5) * ($A1592-$H1592)/9</f>
        <v>35444.444444444445</v>
      </c>
      <c r="M1592" s="24">
        <f>MAX(0,K1592*(1+inputs!$B$33)-MAX(0,inputs!$B$31*(L1592-inputs!$B$30)))</f>
        <v>46518.629574999977</v>
      </c>
      <c r="N1592" s="19">
        <f>$H1592+(INT(COLUMN(N$1)/2) - 5) * ($A1592-$H1592)/9</f>
        <v>50888.888888888891</v>
      </c>
      <c r="O1592" s="24">
        <f>MAX(0,M1592*(1+inputs!$B$33)-MAX(0,inputs!$B$31*(N1592-inputs!$B$30)))</f>
        <v>44452.969018624972</v>
      </c>
      <c r="P1592" s="19">
        <f>$H1592+(INT(COLUMN(P$1)/2) - 5) * ($A1592-$H1592)/9</f>
        <v>66333.333333333343</v>
      </c>
      <c r="Q1592" s="24">
        <f>MAX(0,O1592*(1+inputs!$B$33)-MAX(0,inputs!$B$31*(P1592-inputs!$B$30)))</f>
        <v>40966.323553904338</v>
      </c>
      <c r="R1592" s="19">
        <f>$H1592+(INT(COLUMN(R$1)/2) - 5) * ($A1592-$H1592)/9</f>
        <v>81777.777777777781</v>
      </c>
      <c r="S1592" s="24">
        <f>MAX(0,Q1592*(1+inputs!$B$33)-MAX(0,inputs!$B$31*(R1592-inputs!$B$30)))</f>
        <v>36037.378407212898</v>
      </c>
      <c r="T1592" s="19">
        <f>$H1592+(INT(COLUMN(T$1)/2) - 5) * ($A1592-$H1592)/9</f>
        <v>97222.222222222219</v>
      </c>
      <c r="U1592" s="24">
        <f>MAX(0,S1592*(1+inputs!$B$33)-MAX(0,inputs!$B$31*(T1592-inputs!$B$30)))</f>
        <v>29644.499083321087</v>
      </c>
      <c r="V1592" s="19">
        <f>$H1592+(INT(COLUMN(V$1)/2) - 5) * ($A1592-$H1592)/9</f>
        <v>112666.66666666667</v>
      </c>
      <c r="W1592" s="24">
        <f>MAX(0,U1592*(1+inputs!$B$33)-MAX(0,inputs!$B$31*(V1592-inputs!$B$30)))</f>
        <v>21765.726569570899</v>
      </c>
      <c r="X1592" s="19">
        <f>$H1592+(INT(COLUMN(X$1)/2) - 5) * ($A1592-$H1592)/9</f>
        <v>128111.11111111111</v>
      </c>
      <c r="Y1592" s="24">
        <f>MAX(0,W1592*(1+inputs!$B$33)-MAX(0,inputs!$B$31*(X1592-inputs!$B$30)))</f>
        <v>12378.772468114461</v>
      </c>
      <c r="Z1592" s="19">
        <f>IF(inputs!$B$27="YES",MAX(0,inputs!$B$31*(X1592-inputs!$B$30)),0)</f>
        <v>0</v>
      </c>
      <c r="AA1592" s="3">
        <f t="shared" si="101"/>
        <v>66316.25</v>
      </c>
      <c r="AB1592" s="1">
        <f t="shared" si="102"/>
        <v>0.47</v>
      </c>
      <c r="AC1592" s="8">
        <f t="shared" si="99"/>
        <v>92683.75</v>
      </c>
    </row>
    <row r="1593" spans="1:29" x14ac:dyDescent="0.2">
      <c r="A1593" s="11">
        <f t="shared" si="100"/>
        <v>159100</v>
      </c>
      <c r="B1593" s="15">
        <f>inputs!$C$3-MAX(0,MIN((calculations!A1593-inputs!$B$8)*0.5,inputs!$C$3))+IF(AND(inputs!$B$23="YES",A1593&lt;=inputs!$B$25),inputs!$B$24,0)</f>
        <v>0</v>
      </c>
      <c r="C1593" s="15">
        <f>MAX(0,MIN(A1593-B1593,inputs!$C$4)*inputs!$B$3)</f>
        <v>7540</v>
      </c>
      <c r="D1593" s="16">
        <f>MAX(0,(MIN(A1593,inputs!$C$5)-(inputs!$C$4+B1593))*inputs!$B$4)</f>
        <v>44920</v>
      </c>
      <c r="E1593" s="16">
        <f>MAX(0, (calculations!A1593-inputs!$C$5)*inputs!$B$5)</f>
        <v>4095</v>
      </c>
      <c r="F1593" s="19">
        <f>MAX(0,inputs!$B$13*(MIN(calculations!A1593,inputs!$C$14)-inputs!$C$13))+MAX(0,inputs!$B$14*(calculations!A1593-inputs!$C$14))</f>
        <v>7171.85</v>
      </c>
      <c r="G1593" s="22">
        <f>MAX(MIN((calculations!A1593-inputs!$B$21)/10000,100%),0) * inputs!$B$18</f>
        <v>2636.4</v>
      </c>
      <c r="H1593" s="24">
        <f>MIN(inputs!$B$32,A1593)</f>
        <v>20000</v>
      </c>
      <c r="I1593" s="24">
        <f>inputs!$B$29*(1+inputs!$B$33)-MAX(0,inputs!$B$31*(H1593-inputs!$B$30))</f>
        <v>46486.999999999993</v>
      </c>
      <c r="J1593" s="19">
        <f>$H1593+(INT(COLUMN(J$1)/2) - 5) * ($A1593-$H1593)/9</f>
        <v>20000</v>
      </c>
      <c r="K1593" s="24">
        <f>MAX(0,I1593*(1+inputs!$B$33)-MAX(0,inputs!$B$31*(J1593-inputs!$B$30)))</f>
        <v>47184.304999999986</v>
      </c>
      <c r="L1593" s="19">
        <f>$H1593+(INT(COLUMN(L$1)/2) - 5) * ($A1593-$H1593)/9</f>
        <v>35455.555555555555</v>
      </c>
      <c r="M1593" s="24">
        <f>MAX(0,K1593*(1+inputs!$B$33)-MAX(0,inputs!$B$31*(L1593-inputs!$B$30)))</f>
        <v>46517.629574999977</v>
      </c>
      <c r="N1593" s="19">
        <f>$H1593+(INT(COLUMN(N$1)/2) - 5) * ($A1593-$H1593)/9</f>
        <v>50911.111111111109</v>
      </c>
      <c r="O1593" s="24">
        <f>MAX(0,M1593*(1+inputs!$B$33)-MAX(0,inputs!$B$31*(N1593-inputs!$B$30)))</f>
        <v>44449.954018624972</v>
      </c>
      <c r="P1593" s="19">
        <f>$H1593+(INT(COLUMN(P$1)/2) - 5) * ($A1593-$H1593)/9</f>
        <v>66366.666666666657</v>
      </c>
      <c r="Q1593" s="24">
        <f>MAX(0,O1593*(1+inputs!$B$33)-MAX(0,inputs!$B$31*(P1593-inputs!$B$30)))</f>
        <v>40960.263328904344</v>
      </c>
      <c r="R1593" s="19">
        <f>$H1593+(INT(COLUMN(R$1)/2) - 5) * ($A1593-$H1593)/9</f>
        <v>81822.222222222219</v>
      </c>
      <c r="S1593" s="24">
        <f>MAX(0,Q1593*(1+inputs!$B$33)-MAX(0,inputs!$B$31*(R1593-inputs!$B$30)))</f>
        <v>36027.227278837905</v>
      </c>
      <c r="T1593" s="19">
        <f>$H1593+(INT(COLUMN(T$1)/2) - 5) * ($A1593-$H1593)/9</f>
        <v>97277.777777777781</v>
      </c>
      <c r="U1593" s="24">
        <f>MAX(0,S1593*(1+inputs!$B$33)-MAX(0,inputs!$B$31*(T1593-inputs!$B$30)))</f>
        <v>29629.195688020471</v>
      </c>
      <c r="V1593" s="19">
        <f>$H1593+(INT(COLUMN(V$1)/2) - 5) * ($A1593-$H1593)/9</f>
        <v>112733.33333333333</v>
      </c>
      <c r="W1593" s="24">
        <f>MAX(0,U1593*(1+inputs!$B$33)-MAX(0,inputs!$B$31*(V1593-inputs!$B$30)))</f>
        <v>21744.193623340776</v>
      </c>
      <c r="X1593" s="19">
        <f>$H1593+(INT(COLUMN(X$1)/2) - 5) * ($A1593-$H1593)/9</f>
        <v>128188.88888888889</v>
      </c>
      <c r="Y1593" s="24">
        <f>MAX(0,W1593*(1+inputs!$B$33)-MAX(0,inputs!$B$31*(X1593-inputs!$B$30)))</f>
        <v>12349.916527690884</v>
      </c>
      <c r="Z1593" s="19">
        <f>IF(inputs!$B$27="YES",MAX(0,inputs!$B$31*(X1593-inputs!$B$30)),0)</f>
        <v>0</v>
      </c>
      <c r="AA1593" s="3">
        <f t="shared" si="101"/>
        <v>66363.25</v>
      </c>
      <c r="AB1593" s="1">
        <f t="shared" si="102"/>
        <v>0.47</v>
      </c>
      <c r="AC1593" s="8">
        <f t="shared" si="99"/>
        <v>92736.75</v>
      </c>
    </row>
    <row r="1594" spans="1:29" x14ac:dyDescent="0.2">
      <c r="A1594" s="11">
        <f t="shared" si="100"/>
        <v>159200</v>
      </c>
      <c r="B1594" s="15">
        <f>inputs!$C$3-MAX(0,MIN((calculations!A1594-inputs!$B$8)*0.5,inputs!$C$3))+IF(AND(inputs!$B$23="YES",A1594&lt;=inputs!$B$25),inputs!$B$24,0)</f>
        <v>0</v>
      </c>
      <c r="C1594" s="15">
        <f>MAX(0,MIN(A1594-B1594,inputs!$C$4)*inputs!$B$3)</f>
        <v>7540</v>
      </c>
      <c r="D1594" s="16">
        <f>MAX(0,(MIN(A1594,inputs!$C$5)-(inputs!$C$4+B1594))*inputs!$B$4)</f>
        <v>44920</v>
      </c>
      <c r="E1594" s="16">
        <f>MAX(0, (calculations!A1594-inputs!$C$5)*inputs!$B$5)</f>
        <v>4140</v>
      </c>
      <c r="F1594" s="19">
        <f>MAX(0,inputs!$B$13*(MIN(calculations!A1594,inputs!$C$14)-inputs!$C$13))+MAX(0,inputs!$B$14*(calculations!A1594-inputs!$C$14))</f>
        <v>7173.85</v>
      </c>
      <c r="G1594" s="22">
        <f>MAX(MIN((calculations!A1594-inputs!$B$21)/10000,100%),0) * inputs!$B$18</f>
        <v>2636.4</v>
      </c>
      <c r="H1594" s="24">
        <f>MIN(inputs!$B$32,A1594)</f>
        <v>20000</v>
      </c>
      <c r="I1594" s="24">
        <f>inputs!$B$29*(1+inputs!$B$33)-MAX(0,inputs!$B$31*(H1594-inputs!$B$30))</f>
        <v>46486.999999999993</v>
      </c>
      <c r="J1594" s="19">
        <f>$H1594+(INT(COLUMN(J$1)/2) - 5) * ($A1594-$H1594)/9</f>
        <v>20000</v>
      </c>
      <c r="K1594" s="24">
        <f>MAX(0,I1594*(1+inputs!$B$33)-MAX(0,inputs!$B$31*(J1594-inputs!$B$30)))</f>
        <v>47184.304999999986</v>
      </c>
      <c r="L1594" s="19">
        <f>$H1594+(INT(COLUMN(L$1)/2) - 5) * ($A1594-$H1594)/9</f>
        <v>35466.666666666664</v>
      </c>
      <c r="M1594" s="24">
        <f>MAX(0,K1594*(1+inputs!$B$33)-MAX(0,inputs!$B$31*(L1594-inputs!$B$30)))</f>
        <v>46516.629574999977</v>
      </c>
      <c r="N1594" s="19">
        <f>$H1594+(INT(COLUMN(N$1)/2) - 5) * ($A1594-$H1594)/9</f>
        <v>50933.333333333328</v>
      </c>
      <c r="O1594" s="24">
        <f>MAX(0,M1594*(1+inputs!$B$33)-MAX(0,inputs!$B$31*(N1594-inputs!$B$30)))</f>
        <v>44446.939018624973</v>
      </c>
      <c r="P1594" s="19">
        <f>$H1594+(INT(COLUMN(P$1)/2) - 5) * ($A1594-$H1594)/9</f>
        <v>66400</v>
      </c>
      <c r="Q1594" s="24">
        <f>MAX(0,O1594*(1+inputs!$B$33)-MAX(0,inputs!$B$31*(P1594-inputs!$B$30)))</f>
        <v>40954.203103904343</v>
      </c>
      <c r="R1594" s="19">
        <f>$H1594+(INT(COLUMN(R$1)/2) - 5) * ($A1594-$H1594)/9</f>
        <v>81866.666666666657</v>
      </c>
      <c r="S1594" s="24">
        <f>MAX(0,Q1594*(1+inputs!$B$33)-MAX(0,inputs!$B$31*(R1594-inputs!$B$30)))</f>
        <v>36017.076150462904</v>
      </c>
      <c r="T1594" s="19">
        <f>$H1594+(INT(COLUMN(T$1)/2) - 5) * ($A1594-$H1594)/9</f>
        <v>97333.333333333328</v>
      </c>
      <c r="U1594" s="24">
        <f>MAX(0,S1594*(1+inputs!$B$33)-MAX(0,inputs!$B$31*(T1594-inputs!$B$30)))</f>
        <v>29613.892292719847</v>
      </c>
      <c r="V1594" s="19">
        <f>$H1594+(INT(COLUMN(V$1)/2) - 5) * ($A1594-$H1594)/9</f>
        <v>112800</v>
      </c>
      <c r="W1594" s="24">
        <f>MAX(0,U1594*(1+inputs!$B$33)-MAX(0,inputs!$B$31*(V1594-inputs!$B$30)))</f>
        <v>21722.660677110638</v>
      </c>
      <c r="X1594" s="19">
        <f>$H1594+(INT(COLUMN(X$1)/2) - 5) * ($A1594-$H1594)/9</f>
        <v>128266.66666666667</v>
      </c>
      <c r="Y1594" s="24">
        <f>MAX(0,W1594*(1+inputs!$B$33)-MAX(0,inputs!$B$31*(X1594-inputs!$B$30)))</f>
        <v>12321.060587267295</v>
      </c>
      <c r="Z1594" s="19">
        <f>IF(inputs!$B$27="YES",MAX(0,inputs!$B$31*(X1594-inputs!$B$30)),0)</f>
        <v>0</v>
      </c>
      <c r="AA1594" s="3">
        <f t="shared" si="101"/>
        <v>66410.25</v>
      </c>
      <c r="AB1594" s="1">
        <f t="shared" si="102"/>
        <v>0.47</v>
      </c>
      <c r="AC1594" s="8">
        <f t="shared" si="99"/>
        <v>92789.75</v>
      </c>
    </row>
    <row r="1595" spans="1:29" x14ac:dyDescent="0.2">
      <c r="A1595" s="11">
        <f t="shared" si="100"/>
        <v>159300</v>
      </c>
      <c r="B1595" s="15">
        <f>inputs!$C$3-MAX(0,MIN((calculations!A1595-inputs!$B$8)*0.5,inputs!$C$3))+IF(AND(inputs!$B$23="YES",A1595&lt;=inputs!$B$25),inputs!$B$24,0)</f>
        <v>0</v>
      </c>
      <c r="C1595" s="15">
        <f>MAX(0,MIN(A1595-B1595,inputs!$C$4)*inputs!$B$3)</f>
        <v>7540</v>
      </c>
      <c r="D1595" s="16">
        <f>MAX(0,(MIN(A1595,inputs!$C$5)-(inputs!$C$4+B1595))*inputs!$B$4)</f>
        <v>44920</v>
      </c>
      <c r="E1595" s="16">
        <f>MAX(0, (calculations!A1595-inputs!$C$5)*inputs!$B$5)</f>
        <v>4185</v>
      </c>
      <c r="F1595" s="19">
        <f>MAX(0,inputs!$B$13*(MIN(calculations!A1595,inputs!$C$14)-inputs!$C$13))+MAX(0,inputs!$B$14*(calculations!A1595-inputs!$C$14))</f>
        <v>7175.85</v>
      </c>
      <c r="G1595" s="22">
        <f>MAX(MIN((calculations!A1595-inputs!$B$21)/10000,100%),0) * inputs!$B$18</f>
        <v>2636.4</v>
      </c>
      <c r="H1595" s="24">
        <f>MIN(inputs!$B$32,A1595)</f>
        <v>20000</v>
      </c>
      <c r="I1595" s="24">
        <f>inputs!$B$29*(1+inputs!$B$33)-MAX(0,inputs!$B$31*(H1595-inputs!$B$30))</f>
        <v>46486.999999999993</v>
      </c>
      <c r="J1595" s="19">
        <f>$H1595+(INT(COLUMN(J$1)/2) - 5) * ($A1595-$H1595)/9</f>
        <v>20000</v>
      </c>
      <c r="K1595" s="24">
        <f>MAX(0,I1595*(1+inputs!$B$33)-MAX(0,inputs!$B$31*(J1595-inputs!$B$30)))</f>
        <v>47184.304999999986</v>
      </c>
      <c r="L1595" s="19">
        <f>$H1595+(INT(COLUMN(L$1)/2) - 5) * ($A1595-$H1595)/9</f>
        <v>35477.777777777781</v>
      </c>
      <c r="M1595" s="24">
        <f>MAX(0,K1595*(1+inputs!$B$33)-MAX(0,inputs!$B$31*(L1595-inputs!$B$30)))</f>
        <v>46515.629574999977</v>
      </c>
      <c r="N1595" s="19">
        <f>$H1595+(INT(COLUMN(N$1)/2) - 5) * ($A1595-$H1595)/9</f>
        <v>50955.555555555555</v>
      </c>
      <c r="O1595" s="24">
        <f>MAX(0,M1595*(1+inputs!$B$33)-MAX(0,inputs!$B$31*(N1595-inputs!$B$30)))</f>
        <v>44443.924018624974</v>
      </c>
      <c r="P1595" s="19">
        <f>$H1595+(INT(COLUMN(P$1)/2) - 5) * ($A1595-$H1595)/9</f>
        <v>66433.333333333343</v>
      </c>
      <c r="Q1595" s="24">
        <f>MAX(0,O1595*(1+inputs!$B$33)-MAX(0,inputs!$B$31*(P1595-inputs!$B$30)))</f>
        <v>40948.142878904342</v>
      </c>
      <c r="R1595" s="19">
        <f>$H1595+(INT(COLUMN(R$1)/2) - 5) * ($A1595-$H1595)/9</f>
        <v>81911.111111111109</v>
      </c>
      <c r="S1595" s="24">
        <f>MAX(0,Q1595*(1+inputs!$B$33)-MAX(0,inputs!$B$31*(R1595-inputs!$B$30)))</f>
        <v>36006.925022087904</v>
      </c>
      <c r="T1595" s="19">
        <f>$H1595+(INT(COLUMN(T$1)/2) - 5) * ($A1595-$H1595)/9</f>
        <v>97388.888888888891</v>
      </c>
      <c r="U1595" s="24">
        <f>MAX(0,S1595*(1+inputs!$B$33)-MAX(0,inputs!$B$31*(T1595-inputs!$B$30)))</f>
        <v>29598.588897419217</v>
      </c>
      <c r="V1595" s="19">
        <f>$H1595+(INT(COLUMN(V$1)/2) - 5) * ($A1595-$H1595)/9</f>
        <v>112866.66666666667</v>
      </c>
      <c r="W1595" s="24">
        <f>MAX(0,U1595*(1+inputs!$B$33)-MAX(0,inputs!$B$31*(V1595-inputs!$B$30)))</f>
        <v>21701.1277308805</v>
      </c>
      <c r="X1595" s="19">
        <f>$H1595+(INT(COLUMN(X$1)/2) - 5) * ($A1595-$H1595)/9</f>
        <v>128344.44444444444</v>
      </c>
      <c r="Y1595" s="24">
        <f>MAX(0,W1595*(1+inputs!$B$33)-MAX(0,inputs!$B$31*(X1595-inputs!$B$30)))</f>
        <v>12292.204646843707</v>
      </c>
      <c r="Z1595" s="19">
        <f>IF(inputs!$B$27="YES",MAX(0,inputs!$B$31*(X1595-inputs!$B$30)),0)</f>
        <v>0</v>
      </c>
      <c r="AA1595" s="3">
        <f t="shared" si="101"/>
        <v>66457.25</v>
      </c>
      <c r="AB1595" s="1">
        <f t="shared" si="102"/>
        <v>0.47</v>
      </c>
      <c r="AC1595" s="8">
        <f t="shared" si="99"/>
        <v>92842.75</v>
      </c>
    </row>
    <row r="1596" spans="1:29" x14ac:dyDescent="0.2">
      <c r="A1596" s="11">
        <f t="shared" si="100"/>
        <v>159400</v>
      </c>
      <c r="B1596" s="15">
        <f>inputs!$C$3-MAX(0,MIN((calculations!A1596-inputs!$B$8)*0.5,inputs!$C$3))+IF(AND(inputs!$B$23="YES",A1596&lt;=inputs!$B$25),inputs!$B$24,0)</f>
        <v>0</v>
      </c>
      <c r="C1596" s="15">
        <f>MAX(0,MIN(A1596-B1596,inputs!$C$4)*inputs!$B$3)</f>
        <v>7540</v>
      </c>
      <c r="D1596" s="16">
        <f>MAX(0,(MIN(A1596,inputs!$C$5)-(inputs!$C$4+B1596))*inputs!$B$4)</f>
        <v>44920</v>
      </c>
      <c r="E1596" s="16">
        <f>MAX(0, (calculations!A1596-inputs!$C$5)*inputs!$B$5)</f>
        <v>4230</v>
      </c>
      <c r="F1596" s="19">
        <f>MAX(0,inputs!$B$13*(MIN(calculations!A1596,inputs!$C$14)-inputs!$C$13))+MAX(0,inputs!$B$14*(calculations!A1596-inputs!$C$14))</f>
        <v>7177.85</v>
      </c>
      <c r="G1596" s="22">
        <f>MAX(MIN((calculations!A1596-inputs!$B$21)/10000,100%),0) * inputs!$B$18</f>
        <v>2636.4</v>
      </c>
      <c r="H1596" s="24">
        <f>MIN(inputs!$B$32,A1596)</f>
        <v>20000</v>
      </c>
      <c r="I1596" s="24">
        <f>inputs!$B$29*(1+inputs!$B$33)-MAX(0,inputs!$B$31*(H1596-inputs!$B$30))</f>
        <v>46486.999999999993</v>
      </c>
      <c r="J1596" s="19">
        <f>$H1596+(INT(COLUMN(J$1)/2) - 5) * ($A1596-$H1596)/9</f>
        <v>20000</v>
      </c>
      <c r="K1596" s="24">
        <f>MAX(0,I1596*(1+inputs!$B$33)-MAX(0,inputs!$B$31*(J1596-inputs!$B$30)))</f>
        <v>47184.304999999986</v>
      </c>
      <c r="L1596" s="19">
        <f>$H1596+(INT(COLUMN(L$1)/2) - 5) * ($A1596-$H1596)/9</f>
        <v>35488.888888888891</v>
      </c>
      <c r="M1596" s="24">
        <f>MAX(0,K1596*(1+inputs!$B$33)-MAX(0,inputs!$B$31*(L1596-inputs!$B$30)))</f>
        <v>46514.629574999977</v>
      </c>
      <c r="N1596" s="19">
        <f>$H1596+(INT(COLUMN(N$1)/2) - 5) * ($A1596-$H1596)/9</f>
        <v>50977.777777777781</v>
      </c>
      <c r="O1596" s="24">
        <f>MAX(0,M1596*(1+inputs!$B$33)-MAX(0,inputs!$B$31*(N1596-inputs!$B$30)))</f>
        <v>44440.909018624967</v>
      </c>
      <c r="P1596" s="19">
        <f>$H1596+(INT(COLUMN(P$1)/2) - 5) * ($A1596-$H1596)/9</f>
        <v>66466.666666666657</v>
      </c>
      <c r="Q1596" s="24">
        <f>MAX(0,O1596*(1+inputs!$B$33)-MAX(0,inputs!$B$31*(P1596-inputs!$B$30)))</f>
        <v>40942.082653904334</v>
      </c>
      <c r="R1596" s="19">
        <f>$H1596+(INT(COLUMN(R$1)/2) - 5) * ($A1596-$H1596)/9</f>
        <v>81955.555555555562</v>
      </c>
      <c r="S1596" s="24">
        <f>MAX(0,Q1596*(1+inputs!$B$33)-MAX(0,inputs!$B$31*(R1596-inputs!$B$30)))</f>
        <v>35996.773893712889</v>
      </c>
      <c r="T1596" s="19">
        <f>$H1596+(INT(COLUMN(T$1)/2) - 5) * ($A1596-$H1596)/9</f>
        <v>97444.444444444438</v>
      </c>
      <c r="U1596" s="24">
        <f>MAX(0,S1596*(1+inputs!$B$33)-MAX(0,inputs!$B$31*(T1596-inputs!$B$30)))</f>
        <v>29583.285502118579</v>
      </c>
      <c r="V1596" s="19">
        <f>$H1596+(INT(COLUMN(V$1)/2) - 5) * ($A1596-$H1596)/9</f>
        <v>112933.33333333333</v>
      </c>
      <c r="W1596" s="24">
        <f>MAX(0,U1596*(1+inputs!$B$33)-MAX(0,inputs!$B$31*(V1596-inputs!$B$30)))</f>
        <v>21679.594784650355</v>
      </c>
      <c r="X1596" s="19">
        <f>$H1596+(INT(COLUMN(X$1)/2) - 5) * ($A1596-$H1596)/9</f>
        <v>128422.22222222222</v>
      </c>
      <c r="Y1596" s="24">
        <f>MAX(0,W1596*(1+inputs!$B$33)-MAX(0,inputs!$B$31*(X1596-inputs!$B$30)))</f>
        <v>12263.348706420111</v>
      </c>
      <c r="Z1596" s="19">
        <f>IF(inputs!$B$27="YES",MAX(0,inputs!$B$31*(X1596-inputs!$B$30)),0)</f>
        <v>0</v>
      </c>
      <c r="AA1596" s="3">
        <f t="shared" si="101"/>
        <v>66504.25</v>
      </c>
      <c r="AB1596" s="1">
        <f t="shared" si="102"/>
        <v>0.47</v>
      </c>
      <c r="AC1596" s="8">
        <f t="shared" si="99"/>
        <v>92895.75</v>
      </c>
    </row>
    <row r="1597" spans="1:29" x14ac:dyDescent="0.2">
      <c r="A1597" s="11">
        <f t="shared" si="100"/>
        <v>159500</v>
      </c>
      <c r="B1597" s="15">
        <f>inputs!$C$3-MAX(0,MIN((calculations!A1597-inputs!$B$8)*0.5,inputs!$C$3))+IF(AND(inputs!$B$23="YES",A1597&lt;=inputs!$B$25),inputs!$B$24,0)</f>
        <v>0</v>
      </c>
      <c r="C1597" s="15">
        <f>MAX(0,MIN(A1597-B1597,inputs!$C$4)*inputs!$B$3)</f>
        <v>7540</v>
      </c>
      <c r="D1597" s="16">
        <f>MAX(0,(MIN(A1597,inputs!$C$5)-(inputs!$C$4+B1597))*inputs!$B$4)</f>
        <v>44920</v>
      </c>
      <c r="E1597" s="16">
        <f>MAX(0, (calculations!A1597-inputs!$C$5)*inputs!$B$5)</f>
        <v>4275</v>
      </c>
      <c r="F1597" s="19">
        <f>MAX(0,inputs!$B$13*(MIN(calculations!A1597,inputs!$C$14)-inputs!$C$13))+MAX(0,inputs!$B$14*(calculations!A1597-inputs!$C$14))</f>
        <v>7179.85</v>
      </c>
      <c r="G1597" s="22">
        <f>MAX(MIN((calculations!A1597-inputs!$B$21)/10000,100%),0) * inputs!$B$18</f>
        <v>2636.4</v>
      </c>
      <c r="H1597" s="24">
        <f>MIN(inputs!$B$32,A1597)</f>
        <v>20000</v>
      </c>
      <c r="I1597" s="24">
        <f>inputs!$B$29*(1+inputs!$B$33)-MAX(0,inputs!$B$31*(H1597-inputs!$B$30))</f>
        <v>46486.999999999993</v>
      </c>
      <c r="J1597" s="19">
        <f>$H1597+(INT(COLUMN(J$1)/2) - 5) * ($A1597-$H1597)/9</f>
        <v>20000</v>
      </c>
      <c r="K1597" s="24">
        <f>MAX(0,I1597*(1+inputs!$B$33)-MAX(0,inputs!$B$31*(J1597-inputs!$B$30)))</f>
        <v>47184.304999999986</v>
      </c>
      <c r="L1597" s="19">
        <f>$H1597+(INT(COLUMN(L$1)/2) - 5) * ($A1597-$H1597)/9</f>
        <v>35500</v>
      </c>
      <c r="M1597" s="24">
        <f>MAX(0,K1597*(1+inputs!$B$33)-MAX(0,inputs!$B$31*(L1597-inputs!$B$30)))</f>
        <v>46513.629574999977</v>
      </c>
      <c r="N1597" s="19">
        <f>$H1597+(INT(COLUMN(N$1)/2) - 5) * ($A1597-$H1597)/9</f>
        <v>51000</v>
      </c>
      <c r="O1597" s="24">
        <f>MAX(0,M1597*(1+inputs!$B$33)-MAX(0,inputs!$B$31*(N1597-inputs!$B$30)))</f>
        <v>44437.894018624967</v>
      </c>
      <c r="P1597" s="19">
        <f>$H1597+(INT(COLUMN(P$1)/2) - 5) * ($A1597-$H1597)/9</f>
        <v>66500</v>
      </c>
      <c r="Q1597" s="24">
        <f>MAX(0,O1597*(1+inputs!$B$33)-MAX(0,inputs!$B$31*(P1597-inputs!$B$30)))</f>
        <v>40936.022428904333</v>
      </c>
      <c r="R1597" s="19">
        <f>$H1597+(INT(COLUMN(R$1)/2) - 5) * ($A1597-$H1597)/9</f>
        <v>82000</v>
      </c>
      <c r="S1597" s="24">
        <f>MAX(0,Q1597*(1+inputs!$B$33)-MAX(0,inputs!$B$31*(R1597-inputs!$B$30)))</f>
        <v>35986.622765337888</v>
      </c>
      <c r="T1597" s="19">
        <f>$H1597+(INT(COLUMN(T$1)/2) - 5) * ($A1597-$H1597)/9</f>
        <v>97500</v>
      </c>
      <c r="U1597" s="24">
        <f>MAX(0,S1597*(1+inputs!$B$33)-MAX(0,inputs!$B$31*(T1597-inputs!$B$30)))</f>
        <v>29567.982106817955</v>
      </c>
      <c r="V1597" s="19">
        <f>$H1597+(INT(COLUMN(V$1)/2) - 5) * ($A1597-$H1597)/9</f>
        <v>113000</v>
      </c>
      <c r="W1597" s="24">
        <f>MAX(0,U1597*(1+inputs!$B$33)-MAX(0,inputs!$B$31*(V1597-inputs!$B$30)))</f>
        <v>21658.061838420224</v>
      </c>
      <c r="X1597" s="19">
        <f>$H1597+(INT(COLUMN(X$1)/2) - 5) * ($A1597-$H1597)/9</f>
        <v>128500</v>
      </c>
      <c r="Y1597" s="24">
        <f>MAX(0,W1597*(1+inputs!$B$33)-MAX(0,inputs!$B$31*(X1597-inputs!$B$30)))</f>
        <v>12234.492765996523</v>
      </c>
      <c r="Z1597" s="19">
        <f>IF(inputs!$B$27="YES",MAX(0,inputs!$B$31*(X1597-inputs!$B$30)),0)</f>
        <v>0</v>
      </c>
      <c r="AA1597" s="3">
        <f t="shared" si="101"/>
        <v>66551.25</v>
      </c>
      <c r="AB1597" s="1">
        <f t="shared" si="102"/>
        <v>0.47</v>
      </c>
      <c r="AC1597" s="8">
        <f t="shared" si="99"/>
        <v>92948.75</v>
      </c>
    </row>
    <row r="1598" spans="1:29" x14ac:dyDescent="0.2">
      <c r="A1598" s="11">
        <f t="shared" si="100"/>
        <v>159600</v>
      </c>
      <c r="B1598" s="15">
        <f>inputs!$C$3-MAX(0,MIN((calculations!A1598-inputs!$B$8)*0.5,inputs!$C$3))+IF(AND(inputs!$B$23="YES",A1598&lt;=inputs!$B$25),inputs!$B$24,0)</f>
        <v>0</v>
      </c>
      <c r="C1598" s="15">
        <f>MAX(0,MIN(A1598-B1598,inputs!$C$4)*inputs!$B$3)</f>
        <v>7540</v>
      </c>
      <c r="D1598" s="16">
        <f>MAX(0,(MIN(A1598,inputs!$C$5)-(inputs!$C$4+B1598))*inputs!$B$4)</f>
        <v>44920</v>
      </c>
      <c r="E1598" s="16">
        <f>MAX(0, (calculations!A1598-inputs!$C$5)*inputs!$B$5)</f>
        <v>4320</v>
      </c>
      <c r="F1598" s="19">
        <f>MAX(0,inputs!$B$13*(MIN(calculations!A1598,inputs!$C$14)-inputs!$C$13))+MAX(0,inputs!$B$14*(calculations!A1598-inputs!$C$14))</f>
        <v>7181.85</v>
      </c>
      <c r="G1598" s="22">
        <f>MAX(MIN((calculations!A1598-inputs!$B$21)/10000,100%),0) * inputs!$B$18</f>
        <v>2636.4</v>
      </c>
      <c r="H1598" s="24">
        <f>MIN(inputs!$B$32,A1598)</f>
        <v>20000</v>
      </c>
      <c r="I1598" s="24">
        <f>inputs!$B$29*(1+inputs!$B$33)-MAX(0,inputs!$B$31*(H1598-inputs!$B$30))</f>
        <v>46486.999999999993</v>
      </c>
      <c r="J1598" s="19">
        <f>$H1598+(INT(COLUMN(J$1)/2) - 5) * ($A1598-$H1598)/9</f>
        <v>20000</v>
      </c>
      <c r="K1598" s="24">
        <f>MAX(0,I1598*(1+inputs!$B$33)-MAX(0,inputs!$B$31*(J1598-inputs!$B$30)))</f>
        <v>47184.304999999986</v>
      </c>
      <c r="L1598" s="19">
        <f>$H1598+(INT(COLUMN(L$1)/2) - 5) * ($A1598-$H1598)/9</f>
        <v>35511.111111111109</v>
      </c>
      <c r="M1598" s="24">
        <f>MAX(0,K1598*(1+inputs!$B$33)-MAX(0,inputs!$B$31*(L1598-inputs!$B$30)))</f>
        <v>46512.629574999977</v>
      </c>
      <c r="N1598" s="19">
        <f>$H1598+(INT(COLUMN(N$1)/2) - 5) * ($A1598-$H1598)/9</f>
        <v>51022.222222222219</v>
      </c>
      <c r="O1598" s="24">
        <f>MAX(0,M1598*(1+inputs!$B$33)-MAX(0,inputs!$B$31*(N1598-inputs!$B$30)))</f>
        <v>44434.879018624968</v>
      </c>
      <c r="P1598" s="19">
        <f>$H1598+(INT(COLUMN(P$1)/2) - 5) * ($A1598-$H1598)/9</f>
        <v>66533.333333333343</v>
      </c>
      <c r="Q1598" s="24">
        <f>MAX(0,O1598*(1+inputs!$B$33)-MAX(0,inputs!$B$31*(P1598-inputs!$B$30)))</f>
        <v>40929.962203904339</v>
      </c>
      <c r="R1598" s="19">
        <f>$H1598+(INT(COLUMN(R$1)/2) - 5) * ($A1598-$H1598)/9</f>
        <v>82044.444444444438</v>
      </c>
      <c r="S1598" s="24">
        <f>MAX(0,Q1598*(1+inputs!$B$33)-MAX(0,inputs!$B$31*(R1598-inputs!$B$30)))</f>
        <v>35976.471636962895</v>
      </c>
      <c r="T1598" s="19">
        <f>$H1598+(INT(COLUMN(T$1)/2) - 5) * ($A1598-$H1598)/9</f>
        <v>97555.555555555562</v>
      </c>
      <c r="U1598" s="24">
        <f>MAX(0,S1598*(1+inputs!$B$33)-MAX(0,inputs!$B$31*(T1598-inputs!$B$30)))</f>
        <v>29552.678711517336</v>
      </c>
      <c r="V1598" s="19">
        <f>$H1598+(INT(COLUMN(V$1)/2) - 5) * ($A1598-$H1598)/9</f>
        <v>113066.66666666667</v>
      </c>
      <c r="W1598" s="24">
        <f>MAX(0,U1598*(1+inputs!$B$33)-MAX(0,inputs!$B$31*(V1598-inputs!$B$30)))</f>
        <v>21636.528892190094</v>
      </c>
      <c r="X1598" s="19">
        <f>$H1598+(INT(COLUMN(X$1)/2) - 5) * ($A1598-$H1598)/9</f>
        <v>128577.77777777778</v>
      </c>
      <c r="Y1598" s="24">
        <f>MAX(0,W1598*(1+inputs!$B$33)-MAX(0,inputs!$B$31*(X1598-inputs!$B$30)))</f>
        <v>12205.636825572941</v>
      </c>
      <c r="Z1598" s="19">
        <f>IF(inputs!$B$27="YES",MAX(0,inputs!$B$31*(X1598-inputs!$B$30)),0)</f>
        <v>0</v>
      </c>
      <c r="AA1598" s="3">
        <f t="shared" si="101"/>
        <v>66598.25</v>
      </c>
      <c r="AB1598" s="1">
        <f t="shared" si="102"/>
        <v>0.47</v>
      </c>
      <c r="AC1598" s="8">
        <f t="shared" si="99"/>
        <v>93001.75</v>
      </c>
    </row>
    <row r="1599" spans="1:29" x14ac:dyDescent="0.2">
      <c r="A1599" s="11">
        <f t="shared" si="100"/>
        <v>159700</v>
      </c>
      <c r="B1599" s="15">
        <f>inputs!$C$3-MAX(0,MIN((calculations!A1599-inputs!$B$8)*0.5,inputs!$C$3))+IF(AND(inputs!$B$23="YES",A1599&lt;=inputs!$B$25),inputs!$B$24,0)</f>
        <v>0</v>
      </c>
      <c r="C1599" s="15">
        <f>MAX(0,MIN(A1599-B1599,inputs!$C$4)*inputs!$B$3)</f>
        <v>7540</v>
      </c>
      <c r="D1599" s="16">
        <f>MAX(0,(MIN(A1599,inputs!$C$5)-(inputs!$C$4+B1599))*inputs!$B$4)</f>
        <v>44920</v>
      </c>
      <c r="E1599" s="16">
        <f>MAX(0, (calculations!A1599-inputs!$C$5)*inputs!$B$5)</f>
        <v>4365</v>
      </c>
      <c r="F1599" s="19">
        <f>MAX(0,inputs!$B$13*(MIN(calculations!A1599,inputs!$C$14)-inputs!$C$13))+MAX(0,inputs!$B$14*(calculations!A1599-inputs!$C$14))</f>
        <v>7183.85</v>
      </c>
      <c r="G1599" s="22">
        <f>MAX(MIN((calculations!A1599-inputs!$B$21)/10000,100%),0) * inputs!$B$18</f>
        <v>2636.4</v>
      </c>
      <c r="H1599" s="24">
        <f>MIN(inputs!$B$32,A1599)</f>
        <v>20000</v>
      </c>
      <c r="I1599" s="24">
        <f>inputs!$B$29*(1+inputs!$B$33)-MAX(0,inputs!$B$31*(H1599-inputs!$B$30))</f>
        <v>46486.999999999993</v>
      </c>
      <c r="J1599" s="19">
        <f>$H1599+(INT(COLUMN(J$1)/2) - 5) * ($A1599-$H1599)/9</f>
        <v>20000</v>
      </c>
      <c r="K1599" s="24">
        <f>MAX(0,I1599*(1+inputs!$B$33)-MAX(0,inputs!$B$31*(J1599-inputs!$B$30)))</f>
        <v>47184.304999999986</v>
      </c>
      <c r="L1599" s="19">
        <f>$H1599+(INT(COLUMN(L$1)/2) - 5) * ($A1599-$H1599)/9</f>
        <v>35522.222222222219</v>
      </c>
      <c r="M1599" s="24">
        <f>MAX(0,K1599*(1+inputs!$B$33)-MAX(0,inputs!$B$31*(L1599-inputs!$B$30)))</f>
        <v>46511.629574999977</v>
      </c>
      <c r="N1599" s="19">
        <f>$H1599+(INT(COLUMN(N$1)/2) - 5) * ($A1599-$H1599)/9</f>
        <v>51044.444444444445</v>
      </c>
      <c r="O1599" s="24">
        <f>MAX(0,M1599*(1+inputs!$B$33)-MAX(0,inputs!$B$31*(N1599-inputs!$B$30)))</f>
        <v>44431.864018624969</v>
      </c>
      <c r="P1599" s="19">
        <f>$H1599+(INT(COLUMN(P$1)/2) - 5) * ($A1599-$H1599)/9</f>
        <v>66566.666666666657</v>
      </c>
      <c r="Q1599" s="24">
        <f>MAX(0,O1599*(1+inputs!$B$33)-MAX(0,inputs!$B$31*(P1599-inputs!$B$30)))</f>
        <v>40923.901978904338</v>
      </c>
      <c r="R1599" s="19">
        <f>$H1599+(INT(COLUMN(R$1)/2) - 5) * ($A1599-$H1599)/9</f>
        <v>82088.888888888891</v>
      </c>
      <c r="S1599" s="24">
        <f>MAX(0,Q1599*(1+inputs!$B$33)-MAX(0,inputs!$B$31*(R1599-inputs!$B$30)))</f>
        <v>35966.320508587894</v>
      </c>
      <c r="T1599" s="19">
        <f>$H1599+(INT(COLUMN(T$1)/2) - 5) * ($A1599-$H1599)/9</f>
        <v>97611.111111111109</v>
      </c>
      <c r="U1599" s="24">
        <f>MAX(0,S1599*(1+inputs!$B$33)-MAX(0,inputs!$B$31*(T1599-inputs!$B$30)))</f>
        <v>29537.375316216709</v>
      </c>
      <c r="V1599" s="19">
        <f>$H1599+(INT(COLUMN(V$1)/2) - 5) * ($A1599-$H1599)/9</f>
        <v>113133.33333333333</v>
      </c>
      <c r="W1599" s="24">
        <f>MAX(0,U1599*(1+inputs!$B$33)-MAX(0,inputs!$B$31*(V1599-inputs!$B$30)))</f>
        <v>21614.995945959956</v>
      </c>
      <c r="X1599" s="19">
        <f>$H1599+(INT(COLUMN(X$1)/2) - 5) * ($A1599-$H1599)/9</f>
        <v>128655.55555555556</v>
      </c>
      <c r="Y1599" s="24">
        <f>MAX(0,W1599*(1+inputs!$B$33)-MAX(0,inputs!$B$31*(X1599-inputs!$B$30)))</f>
        <v>12176.780885149352</v>
      </c>
      <c r="Z1599" s="19">
        <f>IF(inputs!$B$27="YES",MAX(0,inputs!$B$31*(X1599-inputs!$B$30)),0)</f>
        <v>0</v>
      </c>
      <c r="AA1599" s="3">
        <f t="shared" si="101"/>
        <v>66645.25</v>
      </c>
      <c r="AB1599" s="1">
        <f t="shared" si="102"/>
        <v>0.47</v>
      </c>
      <c r="AC1599" s="8">
        <f t="shared" si="99"/>
        <v>93054.75</v>
      </c>
    </row>
    <row r="1600" spans="1:29" x14ac:dyDescent="0.2">
      <c r="A1600" s="11">
        <f t="shared" si="100"/>
        <v>159800</v>
      </c>
      <c r="B1600" s="15">
        <f>inputs!$C$3-MAX(0,MIN((calculations!A1600-inputs!$B$8)*0.5,inputs!$C$3))+IF(AND(inputs!$B$23="YES",A1600&lt;=inputs!$B$25),inputs!$B$24,0)</f>
        <v>0</v>
      </c>
      <c r="C1600" s="15">
        <f>MAX(0,MIN(A1600-B1600,inputs!$C$4)*inputs!$B$3)</f>
        <v>7540</v>
      </c>
      <c r="D1600" s="16">
        <f>MAX(0,(MIN(A1600,inputs!$C$5)-(inputs!$C$4+B1600))*inputs!$B$4)</f>
        <v>44920</v>
      </c>
      <c r="E1600" s="16">
        <f>MAX(0, (calculations!A1600-inputs!$C$5)*inputs!$B$5)</f>
        <v>4410</v>
      </c>
      <c r="F1600" s="19">
        <f>MAX(0,inputs!$B$13*(MIN(calculations!A1600,inputs!$C$14)-inputs!$C$13))+MAX(0,inputs!$B$14*(calculations!A1600-inputs!$C$14))</f>
        <v>7185.85</v>
      </c>
      <c r="G1600" s="22">
        <f>MAX(MIN((calculations!A1600-inputs!$B$21)/10000,100%),0) * inputs!$B$18</f>
        <v>2636.4</v>
      </c>
      <c r="H1600" s="24">
        <f>MIN(inputs!$B$32,A1600)</f>
        <v>20000</v>
      </c>
      <c r="I1600" s="24">
        <f>inputs!$B$29*(1+inputs!$B$33)-MAX(0,inputs!$B$31*(H1600-inputs!$B$30))</f>
        <v>46486.999999999993</v>
      </c>
      <c r="J1600" s="19">
        <f>$H1600+(INT(COLUMN(J$1)/2) - 5) * ($A1600-$H1600)/9</f>
        <v>20000</v>
      </c>
      <c r="K1600" s="24">
        <f>MAX(0,I1600*(1+inputs!$B$33)-MAX(0,inputs!$B$31*(J1600-inputs!$B$30)))</f>
        <v>47184.304999999986</v>
      </c>
      <c r="L1600" s="19">
        <f>$H1600+(INT(COLUMN(L$1)/2) - 5) * ($A1600-$H1600)/9</f>
        <v>35533.333333333336</v>
      </c>
      <c r="M1600" s="24">
        <f>MAX(0,K1600*(1+inputs!$B$33)-MAX(0,inputs!$B$31*(L1600-inputs!$B$30)))</f>
        <v>46510.629574999977</v>
      </c>
      <c r="N1600" s="19">
        <f>$H1600+(INT(COLUMN(N$1)/2) - 5) * ($A1600-$H1600)/9</f>
        <v>51066.666666666672</v>
      </c>
      <c r="O1600" s="24">
        <f>MAX(0,M1600*(1+inputs!$B$33)-MAX(0,inputs!$B$31*(N1600-inputs!$B$30)))</f>
        <v>44428.849018624969</v>
      </c>
      <c r="P1600" s="19">
        <f>$H1600+(INT(COLUMN(P$1)/2) - 5) * ($A1600-$H1600)/9</f>
        <v>66600</v>
      </c>
      <c r="Q1600" s="24">
        <f>MAX(0,O1600*(1+inputs!$B$33)-MAX(0,inputs!$B$31*(P1600-inputs!$B$30)))</f>
        <v>40917.841753904337</v>
      </c>
      <c r="R1600" s="19">
        <f>$H1600+(INT(COLUMN(R$1)/2) - 5) * ($A1600-$H1600)/9</f>
        <v>82133.333333333343</v>
      </c>
      <c r="S1600" s="24">
        <f>MAX(0,Q1600*(1+inputs!$B$33)-MAX(0,inputs!$B$31*(R1600-inputs!$B$30)))</f>
        <v>35956.169380212894</v>
      </c>
      <c r="T1600" s="19">
        <f>$H1600+(INT(COLUMN(T$1)/2) - 5) * ($A1600-$H1600)/9</f>
        <v>97666.666666666672</v>
      </c>
      <c r="U1600" s="24">
        <f>MAX(0,S1600*(1+inputs!$B$33)-MAX(0,inputs!$B$31*(T1600-inputs!$B$30)))</f>
        <v>29522.071920916082</v>
      </c>
      <c r="V1600" s="19">
        <f>$H1600+(INT(COLUMN(V$1)/2) - 5) * ($A1600-$H1600)/9</f>
        <v>113200</v>
      </c>
      <c r="W1600" s="24">
        <f>MAX(0,U1600*(1+inputs!$B$33)-MAX(0,inputs!$B$31*(V1600-inputs!$B$30)))</f>
        <v>21593.462999729818</v>
      </c>
      <c r="X1600" s="19">
        <f>$H1600+(INT(COLUMN(X$1)/2) - 5) * ($A1600-$H1600)/9</f>
        <v>128733.33333333333</v>
      </c>
      <c r="Y1600" s="24">
        <f>MAX(0,W1600*(1+inputs!$B$33)-MAX(0,inputs!$B$31*(X1600-inputs!$B$30)))</f>
        <v>12147.924944725764</v>
      </c>
      <c r="Z1600" s="19">
        <f>IF(inputs!$B$27="YES",MAX(0,inputs!$B$31*(X1600-inputs!$B$30)),0)</f>
        <v>0</v>
      </c>
      <c r="AA1600" s="3">
        <f t="shared" si="101"/>
        <v>66692.25</v>
      </c>
      <c r="AB1600" s="1">
        <f t="shared" si="102"/>
        <v>0.47</v>
      </c>
      <c r="AC1600" s="8">
        <f t="shared" si="99"/>
        <v>93107.75</v>
      </c>
    </row>
    <row r="1601" spans="1:29" x14ac:dyDescent="0.2">
      <c r="A1601" s="11">
        <f t="shared" si="100"/>
        <v>159900</v>
      </c>
      <c r="B1601" s="15">
        <f>inputs!$C$3-MAX(0,MIN((calculations!A1601-inputs!$B$8)*0.5,inputs!$C$3))+IF(AND(inputs!$B$23="YES",A1601&lt;=inputs!$B$25),inputs!$B$24,0)</f>
        <v>0</v>
      </c>
      <c r="C1601" s="15">
        <f>MAX(0,MIN(A1601-B1601,inputs!$C$4)*inputs!$B$3)</f>
        <v>7540</v>
      </c>
      <c r="D1601" s="16">
        <f>MAX(0,(MIN(A1601,inputs!$C$5)-(inputs!$C$4+B1601))*inputs!$B$4)</f>
        <v>44920</v>
      </c>
      <c r="E1601" s="16">
        <f>MAX(0, (calculations!A1601-inputs!$C$5)*inputs!$B$5)</f>
        <v>4455</v>
      </c>
      <c r="F1601" s="19">
        <f>MAX(0,inputs!$B$13*(MIN(calculations!A1601,inputs!$C$14)-inputs!$C$13))+MAX(0,inputs!$B$14*(calculations!A1601-inputs!$C$14))</f>
        <v>7187.85</v>
      </c>
      <c r="G1601" s="22">
        <f>MAX(MIN((calculations!A1601-inputs!$B$21)/10000,100%),0) * inputs!$B$18</f>
        <v>2636.4</v>
      </c>
      <c r="H1601" s="24">
        <f>MIN(inputs!$B$32,A1601)</f>
        <v>20000</v>
      </c>
      <c r="I1601" s="24">
        <f>inputs!$B$29*(1+inputs!$B$33)-MAX(0,inputs!$B$31*(H1601-inputs!$B$30))</f>
        <v>46486.999999999993</v>
      </c>
      <c r="J1601" s="19">
        <f>$H1601+(INT(COLUMN(J$1)/2) - 5) * ($A1601-$H1601)/9</f>
        <v>20000</v>
      </c>
      <c r="K1601" s="24">
        <f>MAX(0,I1601*(1+inputs!$B$33)-MAX(0,inputs!$B$31*(J1601-inputs!$B$30)))</f>
        <v>47184.304999999986</v>
      </c>
      <c r="L1601" s="19">
        <f>$H1601+(INT(COLUMN(L$1)/2) - 5) * ($A1601-$H1601)/9</f>
        <v>35544.444444444445</v>
      </c>
      <c r="M1601" s="24">
        <f>MAX(0,K1601*(1+inputs!$B$33)-MAX(0,inputs!$B$31*(L1601-inputs!$B$30)))</f>
        <v>46509.629574999977</v>
      </c>
      <c r="N1601" s="19">
        <f>$H1601+(INT(COLUMN(N$1)/2) - 5) * ($A1601-$H1601)/9</f>
        <v>51088.888888888891</v>
      </c>
      <c r="O1601" s="24">
        <f>MAX(0,M1601*(1+inputs!$B$33)-MAX(0,inputs!$B$31*(N1601-inputs!$B$30)))</f>
        <v>44425.83401862497</v>
      </c>
      <c r="P1601" s="19">
        <f>$H1601+(INT(COLUMN(P$1)/2) - 5) * ($A1601-$H1601)/9</f>
        <v>66633.333333333343</v>
      </c>
      <c r="Q1601" s="24">
        <f>MAX(0,O1601*(1+inputs!$B$33)-MAX(0,inputs!$B$31*(P1601-inputs!$B$30)))</f>
        <v>40911.781528904336</v>
      </c>
      <c r="R1601" s="19">
        <f>$H1601+(INT(COLUMN(R$1)/2) - 5) * ($A1601-$H1601)/9</f>
        <v>82177.777777777781</v>
      </c>
      <c r="S1601" s="24">
        <f>MAX(0,Q1601*(1+inputs!$B$33)-MAX(0,inputs!$B$31*(R1601-inputs!$B$30)))</f>
        <v>35946.018251837893</v>
      </c>
      <c r="T1601" s="19">
        <f>$H1601+(INT(COLUMN(T$1)/2) - 5) * ($A1601-$H1601)/9</f>
        <v>97722.222222222219</v>
      </c>
      <c r="U1601" s="24">
        <f>MAX(0,S1601*(1+inputs!$B$33)-MAX(0,inputs!$B$31*(T1601-inputs!$B$30)))</f>
        <v>29506.768525615462</v>
      </c>
      <c r="V1601" s="19">
        <f>$H1601+(INT(COLUMN(V$1)/2) - 5) * ($A1601-$H1601)/9</f>
        <v>113266.66666666667</v>
      </c>
      <c r="W1601" s="24">
        <f>MAX(0,U1601*(1+inputs!$B$33)-MAX(0,inputs!$B$31*(V1601-inputs!$B$30)))</f>
        <v>21571.930053499687</v>
      </c>
      <c r="X1601" s="19">
        <f>$H1601+(INT(COLUMN(X$1)/2) - 5) * ($A1601-$H1601)/9</f>
        <v>128811.11111111111</v>
      </c>
      <c r="Y1601" s="24">
        <f>MAX(0,W1601*(1+inputs!$B$33)-MAX(0,inputs!$B$31*(X1601-inputs!$B$30)))</f>
        <v>12119.069004302182</v>
      </c>
      <c r="Z1601" s="19">
        <f>IF(inputs!$B$27="YES",MAX(0,inputs!$B$31*(X1601-inputs!$B$30)),0)</f>
        <v>0</v>
      </c>
      <c r="AA1601" s="3">
        <f t="shared" si="101"/>
        <v>66739.25</v>
      </c>
      <c r="AB1601" s="1">
        <f t="shared" si="102"/>
        <v>0.47</v>
      </c>
      <c r="AC1601" s="8">
        <f t="shared" ref="AC1601:AC1664" si="103">A1601-AA1601</f>
        <v>93160.75</v>
      </c>
    </row>
    <row r="1602" spans="1:29" x14ac:dyDescent="0.2">
      <c r="A1602" s="11">
        <f t="shared" si="100"/>
        <v>160000</v>
      </c>
      <c r="B1602" s="15">
        <f>inputs!$C$3-MAX(0,MIN((calculations!A1602-inputs!$B$8)*0.5,inputs!$C$3))+IF(AND(inputs!$B$23="YES",A1602&lt;=inputs!$B$25),inputs!$B$24,0)</f>
        <v>0</v>
      </c>
      <c r="C1602" s="15">
        <f>MAX(0,MIN(A1602-B1602,inputs!$C$4)*inputs!$B$3)</f>
        <v>7540</v>
      </c>
      <c r="D1602" s="16">
        <f>MAX(0,(MIN(A1602,inputs!$C$5)-(inputs!$C$4+B1602))*inputs!$B$4)</f>
        <v>44920</v>
      </c>
      <c r="E1602" s="16">
        <f>MAX(0, (calculations!A1602-inputs!$C$5)*inputs!$B$5)</f>
        <v>4500</v>
      </c>
      <c r="F1602" s="19">
        <f>MAX(0,inputs!$B$13*(MIN(calculations!A1602,inputs!$C$14)-inputs!$C$13))+MAX(0,inputs!$B$14*(calculations!A1602-inputs!$C$14))</f>
        <v>7189.85</v>
      </c>
      <c r="G1602" s="22">
        <f>MAX(MIN((calculations!A1602-inputs!$B$21)/10000,100%),0) * inputs!$B$18</f>
        <v>2636.4</v>
      </c>
      <c r="H1602" s="24">
        <f>MIN(inputs!$B$32,A1602)</f>
        <v>20000</v>
      </c>
      <c r="I1602" s="24">
        <f>inputs!$B$29*(1+inputs!$B$33)-MAX(0,inputs!$B$31*(H1602-inputs!$B$30))</f>
        <v>46486.999999999993</v>
      </c>
      <c r="J1602" s="19">
        <f>$H1602+(INT(COLUMN(J$1)/2) - 5) * ($A1602-$H1602)/9</f>
        <v>20000</v>
      </c>
      <c r="K1602" s="24">
        <f>MAX(0,I1602*(1+inputs!$B$33)-MAX(0,inputs!$B$31*(J1602-inputs!$B$30)))</f>
        <v>47184.304999999986</v>
      </c>
      <c r="L1602" s="19">
        <f>$H1602+(INT(COLUMN(L$1)/2) - 5) * ($A1602-$H1602)/9</f>
        <v>35555.555555555555</v>
      </c>
      <c r="M1602" s="24">
        <f>MAX(0,K1602*(1+inputs!$B$33)-MAX(0,inputs!$B$31*(L1602-inputs!$B$30)))</f>
        <v>46508.629574999977</v>
      </c>
      <c r="N1602" s="19">
        <f>$H1602+(INT(COLUMN(N$1)/2) - 5) * ($A1602-$H1602)/9</f>
        <v>51111.111111111109</v>
      </c>
      <c r="O1602" s="24">
        <f>MAX(0,M1602*(1+inputs!$B$33)-MAX(0,inputs!$B$31*(N1602-inputs!$B$30)))</f>
        <v>44422.81901862497</v>
      </c>
      <c r="P1602" s="19">
        <f>$H1602+(INT(COLUMN(P$1)/2) - 5) * ($A1602-$H1602)/9</f>
        <v>66666.666666666657</v>
      </c>
      <c r="Q1602" s="24">
        <f>MAX(0,O1602*(1+inputs!$B$33)-MAX(0,inputs!$B$31*(P1602-inputs!$B$30)))</f>
        <v>40905.721303904342</v>
      </c>
      <c r="R1602" s="19">
        <f>$H1602+(INT(COLUMN(R$1)/2) - 5) * ($A1602-$H1602)/9</f>
        <v>82222.222222222219</v>
      </c>
      <c r="S1602" s="24">
        <f>MAX(0,Q1602*(1+inputs!$B$33)-MAX(0,inputs!$B$31*(R1602-inputs!$B$30)))</f>
        <v>35935.8671234629</v>
      </c>
      <c r="T1602" s="19">
        <f>$H1602+(INT(COLUMN(T$1)/2) - 5) * ($A1602-$H1602)/9</f>
        <v>97777.777777777781</v>
      </c>
      <c r="U1602" s="24">
        <f>MAX(0,S1602*(1+inputs!$B$33)-MAX(0,inputs!$B$31*(T1602-inputs!$B$30)))</f>
        <v>29491.465130314838</v>
      </c>
      <c r="V1602" s="19">
        <f>$H1602+(INT(COLUMN(V$1)/2) - 5) * ($A1602-$H1602)/9</f>
        <v>113333.33333333333</v>
      </c>
      <c r="W1602" s="24">
        <f>MAX(0,U1602*(1+inputs!$B$33)-MAX(0,inputs!$B$31*(V1602-inputs!$B$30)))</f>
        <v>21550.39710726956</v>
      </c>
      <c r="X1602" s="19">
        <f>$H1602+(INT(COLUMN(X$1)/2) - 5) * ($A1602-$H1602)/9</f>
        <v>128888.88888888889</v>
      </c>
      <c r="Y1602" s="24">
        <f>MAX(0,W1602*(1+inputs!$B$33)-MAX(0,inputs!$B$31*(X1602-inputs!$B$30)))</f>
        <v>12090.213063878602</v>
      </c>
      <c r="Z1602" s="19">
        <f>IF(inputs!$B$27="YES",MAX(0,inputs!$B$31*(X1602-inputs!$B$30)),0)</f>
        <v>0</v>
      </c>
      <c r="AA1602" s="3">
        <f t="shared" si="101"/>
        <v>66786.25</v>
      </c>
      <c r="AB1602" s="1">
        <f t="shared" si="102"/>
        <v>0.47</v>
      </c>
      <c r="AC1602" s="8">
        <f t="shared" si="103"/>
        <v>93213.75</v>
      </c>
    </row>
    <row r="1603" spans="1:29" x14ac:dyDescent="0.2">
      <c r="A1603" s="11">
        <f t="shared" ref="A1603:A1666" si="104">(ROW(A1603)-2)*100</f>
        <v>160100</v>
      </c>
      <c r="B1603" s="15">
        <f>inputs!$C$3-MAX(0,MIN((calculations!A1603-inputs!$B$8)*0.5,inputs!$C$3))+IF(AND(inputs!$B$23="YES",A1603&lt;=inputs!$B$25),inputs!$B$24,0)</f>
        <v>0</v>
      </c>
      <c r="C1603" s="15">
        <f>MAX(0,MIN(A1603-B1603,inputs!$C$4)*inputs!$B$3)</f>
        <v>7540</v>
      </c>
      <c r="D1603" s="16">
        <f>MAX(0,(MIN(A1603,inputs!$C$5)-(inputs!$C$4+B1603))*inputs!$B$4)</f>
        <v>44920</v>
      </c>
      <c r="E1603" s="16">
        <f>MAX(0, (calculations!A1603-inputs!$C$5)*inputs!$B$5)</f>
        <v>4545</v>
      </c>
      <c r="F1603" s="19">
        <f>MAX(0,inputs!$B$13*(MIN(calculations!A1603,inputs!$C$14)-inputs!$C$13))+MAX(0,inputs!$B$14*(calculations!A1603-inputs!$C$14))</f>
        <v>7191.85</v>
      </c>
      <c r="G1603" s="22">
        <f>MAX(MIN((calculations!A1603-inputs!$B$21)/10000,100%),0) * inputs!$B$18</f>
        <v>2636.4</v>
      </c>
      <c r="H1603" s="24">
        <f>MIN(inputs!$B$32,A1603)</f>
        <v>20000</v>
      </c>
      <c r="I1603" s="24">
        <f>inputs!$B$29*(1+inputs!$B$33)-MAX(0,inputs!$B$31*(H1603-inputs!$B$30))</f>
        <v>46486.999999999993</v>
      </c>
      <c r="J1603" s="19">
        <f>$H1603+(INT(COLUMN(J$1)/2) - 5) * ($A1603-$H1603)/9</f>
        <v>20000</v>
      </c>
      <c r="K1603" s="24">
        <f>MAX(0,I1603*(1+inputs!$B$33)-MAX(0,inputs!$B$31*(J1603-inputs!$B$30)))</f>
        <v>47184.304999999986</v>
      </c>
      <c r="L1603" s="19">
        <f>$H1603+(INT(COLUMN(L$1)/2) - 5) * ($A1603-$H1603)/9</f>
        <v>35566.666666666664</v>
      </c>
      <c r="M1603" s="24">
        <f>MAX(0,K1603*(1+inputs!$B$33)-MAX(0,inputs!$B$31*(L1603-inputs!$B$30)))</f>
        <v>46507.629574999977</v>
      </c>
      <c r="N1603" s="19">
        <f>$H1603+(INT(COLUMN(N$1)/2) - 5) * ($A1603-$H1603)/9</f>
        <v>51133.333333333328</v>
      </c>
      <c r="O1603" s="24">
        <f>MAX(0,M1603*(1+inputs!$B$33)-MAX(0,inputs!$B$31*(N1603-inputs!$B$30)))</f>
        <v>44419.804018624971</v>
      </c>
      <c r="P1603" s="19">
        <f>$H1603+(INT(COLUMN(P$1)/2) - 5) * ($A1603-$H1603)/9</f>
        <v>66700</v>
      </c>
      <c r="Q1603" s="24">
        <f>MAX(0,O1603*(1+inputs!$B$33)-MAX(0,inputs!$B$31*(P1603-inputs!$B$30)))</f>
        <v>40899.661078904341</v>
      </c>
      <c r="R1603" s="19">
        <f>$H1603+(INT(COLUMN(R$1)/2) - 5) * ($A1603-$H1603)/9</f>
        <v>82266.666666666657</v>
      </c>
      <c r="S1603" s="24">
        <f>MAX(0,Q1603*(1+inputs!$B$33)-MAX(0,inputs!$B$31*(R1603-inputs!$B$30)))</f>
        <v>35925.7159950879</v>
      </c>
      <c r="T1603" s="19">
        <f>$H1603+(INT(COLUMN(T$1)/2) - 5) * ($A1603-$H1603)/9</f>
        <v>97833.333333333328</v>
      </c>
      <c r="U1603" s="24">
        <f>MAX(0,S1603*(1+inputs!$B$33)-MAX(0,inputs!$B$31*(T1603-inputs!$B$30)))</f>
        <v>29476.161735014215</v>
      </c>
      <c r="V1603" s="19">
        <f>$H1603+(INT(COLUMN(V$1)/2) - 5) * ($A1603-$H1603)/9</f>
        <v>113400</v>
      </c>
      <c r="W1603" s="24">
        <f>MAX(0,U1603*(1+inputs!$B$33)-MAX(0,inputs!$B$31*(V1603-inputs!$B$30)))</f>
        <v>21528.864161039426</v>
      </c>
      <c r="X1603" s="19">
        <f>$H1603+(INT(COLUMN(X$1)/2) - 5) * ($A1603-$H1603)/9</f>
        <v>128966.66666666667</v>
      </c>
      <c r="Y1603" s="24">
        <f>MAX(0,W1603*(1+inputs!$B$33)-MAX(0,inputs!$B$31*(X1603-inputs!$B$30)))</f>
        <v>12061.357123455016</v>
      </c>
      <c r="Z1603" s="19">
        <f>IF(inputs!$B$27="YES",MAX(0,inputs!$B$31*(X1603-inputs!$B$30)),0)</f>
        <v>0</v>
      </c>
      <c r="AA1603" s="3">
        <f t="shared" ref="AA1603:AA1666" si="105">SUM(C1603:G1603)+Z1603</f>
        <v>66833.25</v>
      </c>
      <c r="AB1603" s="1">
        <f t="shared" ref="AB1603:AB1666" si="106">(AA1604-AA1603)/100</f>
        <v>0.47</v>
      </c>
      <c r="AC1603" s="8">
        <f t="shared" si="103"/>
        <v>93266.75</v>
      </c>
    </row>
    <row r="1604" spans="1:29" x14ac:dyDescent="0.2">
      <c r="A1604" s="11">
        <f t="shared" si="104"/>
        <v>160200</v>
      </c>
      <c r="B1604" s="15">
        <f>inputs!$C$3-MAX(0,MIN((calculations!A1604-inputs!$B$8)*0.5,inputs!$C$3))+IF(AND(inputs!$B$23="YES",A1604&lt;=inputs!$B$25),inputs!$B$24,0)</f>
        <v>0</v>
      </c>
      <c r="C1604" s="15">
        <f>MAX(0,MIN(A1604-B1604,inputs!$C$4)*inputs!$B$3)</f>
        <v>7540</v>
      </c>
      <c r="D1604" s="16">
        <f>MAX(0,(MIN(A1604,inputs!$C$5)-(inputs!$C$4+B1604))*inputs!$B$4)</f>
        <v>44920</v>
      </c>
      <c r="E1604" s="16">
        <f>MAX(0, (calculations!A1604-inputs!$C$5)*inputs!$B$5)</f>
        <v>4590</v>
      </c>
      <c r="F1604" s="19">
        <f>MAX(0,inputs!$B$13*(MIN(calculations!A1604,inputs!$C$14)-inputs!$C$13))+MAX(0,inputs!$B$14*(calculations!A1604-inputs!$C$14))</f>
        <v>7193.85</v>
      </c>
      <c r="G1604" s="22">
        <f>MAX(MIN((calculations!A1604-inputs!$B$21)/10000,100%),0) * inputs!$B$18</f>
        <v>2636.4</v>
      </c>
      <c r="H1604" s="24">
        <f>MIN(inputs!$B$32,A1604)</f>
        <v>20000</v>
      </c>
      <c r="I1604" s="24">
        <f>inputs!$B$29*(1+inputs!$B$33)-MAX(0,inputs!$B$31*(H1604-inputs!$B$30))</f>
        <v>46486.999999999993</v>
      </c>
      <c r="J1604" s="19">
        <f>$H1604+(INT(COLUMN(J$1)/2) - 5) * ($A1604-$H1604)/9</f>
        <v>20000</v>
      </c>
      <c r="K1604" s="24">
        <f>MAX(0,I1604*(1+inputs!$B$33)-MAX(0,inputs!$B$31*(J1604-inputs!$B$30)))</f>
        <v>47184.304999999986</v>
      </c>
      <c r="L1604" s="19">
        <f>$H1604+(INT(COLUMN(L$1)/2) - 5) * ($A1604-$H1604)/9</f>
        <v>35577.777777777781</v>
      </c>
      <c r="M1604" s="24">
        <f>MAX(0,K1604*(1+inputs!$B$33)-MAX(0,inputs!$B$31*(L1604-inputs!$B$30)))</f>
        <v>46506.629574999977</v>
      </c>
      <c r="N1604" s="19">
        <f>$H1604+(INT(COLUMN(N$1)/2) - 5) * ($A1604-$H1604)/9</f>
        <v>51155.555555555555</v>
      </c>
      <c r="O1604" s="24">
        <f>MAX(0,M1604*(1+inputs!$B$33)-MAX(0,inputs!$B$31*(N1604-inputs!$B$30)))</f>
        <v>44416.789018624972</v>
      </c>
      <c r="P1604" s="19">
        <f>$H1604+(INT(COLUMN(P$1)/2) - 5) * ($A1604-$H1604)/9</f>
        <v>66733.333333333343</v>
      </c>
      <c r="Q1604" s="24">
        <f>MAX(0,O1604*(1+inputs!$B$33)-MAX(0,inputs!$B$31*(P1604-inputs!$B$30)))</f>
        <v>40893.60085390434</v>
      </c>
      <c r="R1604" s="19">
        <f>$H1604+(INT(COLUMN(R$1)/2) - 5) * ($A1604-$H1604)/9</f>
        <v>82311.111111111109</v>
      </c>
      <c r="S1604" s="24">
        <f>MAX(0,Q1604*(1+inputs!$B$33)-MAX(0,inputs!$B$31*(R1604-inputs!$B$30)))</f>
        <v>35915.564866712899</v>
      </c>
      <c r="T1604" s="19">
        <f>$H1604+(INT(COLUMN(T$1)/2) - 5) * ($A1604-$H1604)/9</f>
        <v>97888.888888888891</v>
      </c>
      <c r="U1604" s="24">
        <f>MAX(0,S1604*(1+inputs!$B$33)-MAX(0,inputs!$B$31*(T1604-inputs!$B$30)))</f>
        <v>29460.858339713592</v>
      </c>
      <c r="V1604" s="19">
        <f>$H1604+(INT(COLUMN(V$1)/2) - 5) * ($A1604-$H1604)/9</f>
        <v>113466.66666666667</v>
      </c>
      <c r="W1604" s="24">
        <f>MAX(0,U1604*(1+inputs!$B$33)-MAX(0,inputs!$B$31*(V1604-inputs!$B$30)))</f>
        <v>21507.331214809295</v>
      </c>
      <c r="X1604" s="19">
        <f>$H1604+(INT(COLUMN(X$1)/2) - 5) * ($A1604-$H1604)/9</f>
        <v>129044.44444444444</v>
      </c>
      <c r="Y1604" s="24">
        <f>MAX(0,W1604*(1+inputs!$B$33)-MAX(0,inputs!$B$31*(X1604-inputs!$B$30)))</f>
        <v>12032.501183031432</v>
      </c>
      <c r="Z1604" s="19">
        <f>IF(inputs!$B$27="YES",MAX(0,inputs!$B$31*(X1604-inputs!$B$30)),0)</f>
        <v>0</v>
      </c>
      <c r="AA1604" s="3">
        <f t="shared" si="105"/>
        <v>66880.25</v>
      </c>
      <c r="AB1604" s="1">
        <f t="shared" si="106"/>
        <v>0.47</v>
      </c>
      <c r="AC1604" s="8">
        <f t="shared" si="103"/>
        <v>93319.75</v>
      </c>
    </row>
    <row r="1605" spans="1:29" x14ac:dyDescent="0.2">
      <c r="A1605" s="11">
        <f t="shared" si="104"/>
        <v>160300</v>
      </c>
      <c r="B1605" s="15">
        <f>inputs!$C$3-MAX(0,MIN((calculations!A1605-inputs!$B$8)*0.5,inputs!$C$3))+IF(AND(inputs!$B$23="YES",A1605&lt;=inputs!$B$25),inputs!$B$24,0)</f>
        <v>0</v>
      </c>
      <c r="C1605" s="15">
        <f>MAX(0,MIN(A1605-B1605,inputs!$C$4)*inputs!$B$3)</f>
        <v>7540</v>
      </c>
      <c r="D1605" s="16">
        <f>MAX(0,(MIN(A1605,inputs!$C$5)-(inputs!$C$4+B1605))*inputs!$B$4)</f>
        <v>44920</v>
      </c>
      <c r="E1605" s="16">
        <f>MAX(0, (calculations!A1605-inputs!$C$5)*inputs!$B$5)</f>
        <v>4635</v>
      </c>
      <c r="F1605" s="19">
        <f>MAX(0,inputs!$B$13*(MIN(calculations!A1605,inputs!$C$14)-inputs!$C$13))+MAX(0,inputs!$B$14*(calculations!A1605-inputs!$C$14))</f>
        <v>7195.85</v>
      </c>
      <c r="G1605" s="22">
        <f>MAX(MIN((calculations!A1605-inputs!$B$21)/10000,100%),0) * inputs!$B$18</f>
        <v>2636.4</v>
      </c>
      <c r="H1605" s="24">
        <f>MIN(inputs!$B$32,A1605)</f>
        <v>20000</v>
      </c>
      <c r="I1605" s="24">
        <f>inputs!$B$29*(1+inputs!$B$33)-MAX(0,inputs!$B$31*(H1605-inputs!$B$30))</f>
        <v>46486.999999999993</v>
      </c>
      <c r="J1605" s="19">
        <f>$H1605+(INT(COLUMN(J$1)/2) - 5) * ($A1605-$H1605)/9</f>
        <v>20000</v>
      </c>
      <c r="K1605" s="24">
        <f>MAX(0,I1605*(1+inputs!$B$33)-MAX(0,inputs!$B$31*(J1605-inputs!$B$30)))</f>
        <v>47184.304999999986</v>
      </c>
      <c r="L1605" s="19">
        <f>$H1605+(INT(COLUMN(L$1)/2) - 5) * ($A1605-$H1605)/9</f>
        <v>35588.888888888891</v>
      </c>
      <c r="M1605" s="24">
        <f>MAX(0,K1605*(1+inputs!$B$33)-MAX(0,inputs!$B$31*(L1605-inputs!$B$30)))</f>
        <v>46505.629574999977</v>
      </c>
      <c r="N1605" s="19">
        <f>$H1605+(INT(COLUMN(N$1)/2) - 5) * ($A1605-$H1605)/9</f>
        <v>51177.777777777781</v>
      </c>
      <c r="O1605" s="24">
        <f>MAX(0,M1605*(1+inputs!$B$33)-MAX(0,inputs!$B$31*(N1605-inputs!$B$30)))</f>
        <v>44413.774018624972</v>
      </c>
      <c r="P1605" s="19">
        <f>$H1605+(INT(COLUMN(P$1)/2) - 5) * ($A1605-$H1605)/9</f>
        <v>66766.666666666657</v>
      </c>
      <c r="Q1605" s="24">
        <f>MAX(0,O1605*(1+inputs!$B$33)-MAX(0,inputs!$B$31*(P1605-inputs!$B$30)))</f>
        <v>40887.540628904346</v>
      </c>
      <c r="R1605" s="19">
        <f>$H1605+(INT(COLUMN(R$1)/2) - 5) * ($A1605-$H1605)/9</f>
        <v>82355.555555555562</v>
      </c>
      <c r="S1605" s="24">
        <f>MAX(0,Q1605*(1+inputs!$B$33)-MAX(0,inputs!$B$31*(R1605-inputs!$B$30)))</f>
        <v>35905.413738337906</v>
      </c>
      <c r="T1605" s="19">
        <f>$H1605+(INT(COLUMN(T$1)/2) - 5) * ($A1605-$H1605)/9</f>
        <v>97944.444444444438</v>
      </c>
      <c r="U1605" s="24">
        <f>MAX(0,S1605*(1+inputs!$B$33)-MAX(0,inputs!$B$31*(T1605-inputs!$B$30)))</f>
        <v>29445.554944412976</v>
      </c>
      <c r="V1605" s="19">
        <f>$H1605+(INT(COLUMN(V$1)/2) - 5) * ($A1605-$H1605)/9</f>
        <v>113533.33333333333</v>
      </c>
      <c r="W1605" s="24">
        <f>MAX(0,U1605*(1+inputs!$B$33)-MAX(0,inputs!$B$31*(V1605-inputs!$B$30)))</f>
        <v>21485.798268579169</v>
      </c>
      <c r="X1605" s="19">
        <f>$H1605+(INT(COLUMN(X$1)/2) - 5) * ($A1605-$H1605)/9</f>
        <v>129122.22222222222</v>
      </c>
      <c r="Y1605" s="24">
        <f>MAX(0,W1605*(1+inputs!$B$33)-MAX(0,inputs!$B$31*(X1605-inputs!$B$30)))</f>
        <v>12003.645242607854</v>
      </c>
      <c r="Z1605" s="19">
        <f>IF(inputs!$B$27="YES",MAX(0,inputs!$B$31*(X1605-inputs!$B$30)),0)</f>
        <v>0</v>
      </c>
      <c r="AA1605" s="3">
        <f t="shared" si="105"/>
        <v>66927.25</v>
      </c>
      <c r="AB1605" s="1">
        <f t="shared" si="106"/>
        <v>0.47</v>
      </c>
      <c r="AC1605" s="8">
        <f t="shared" si="103"/>
        <v>93372.75</v>
      </c>
    </row>
    <row r="1606" spans="1:29" x14ac:dyDescent="0.2">
      <c r="A1606" s="11">
        <f t="shared" si="104"/>
        <v>160400</v>
      </c>
      <c r="B1606" s="15">
        <f>inputs!$C$3-MAX(0,MIN((calculations!A1606-inputs!$B$8)*0.5,inputs!$C$3))+IF(AND(inputs!$B$23="YES",A1606&lt;=inputs!$B$25),inputs!$B$24,0)</f>
        <v>0</v>
      </c>
      <c r="C1606" s="15">
        <f>MAX(0,MIN(A1606-B1606,inputs!$C$4)*inputs!$B$3)</f>
        <v>7540</v>
      </c>
      <c r="D1606" s="16">
        <f>MAX(0,(MIN(A1606,inputs!$C$5)-(inputs!$C$4+B1606))*inputs!$B$4)</f>
        <v>44920</v>
      </c>
      <c r="E1606" s="16">
        <f>MAX(0, (calculations!A1606-inputs!$C$5)*inputs!$B$5)</f>
        <v>4680</v>
      </c>
      <c r="F1606" s="19">
        <f>MAX(0,inputs!$B$13*(MIN(calculations!A1606,inputs!$C$14)-inputs!$C$13))+MAX(0,inputs!$B$14*(calculations!A1606-inputs!$C$14))</f>
        <v>7197.85</v>
      </c>
      <c r="G1606" s="22">
        <f>MAX(MIN((calculations!A1606-inputs!$B$21)/10000,100%),0) * inputs!$B$18</f>
        <v>2636.4</v>
      </c>
      <c r="H1606" s="24">
        <f>MIN(inputs!$B$32,A1606)</f>
        <v>20000</v>
      </c>
      <c r="I1606" s="24">
        <f>inputs!$B$29*(1+inputs!$B$33)-MAX(0,inputs!$B$31*(H1606-inputs!$B$30))</f>
        <v>46486.999999999993</v>
      </c>
      <c r="J1606" s="19">
        <f>$H1606+(INT(COLUMN(J$1)/2) - 5) * ($A1606-$H1606)/9</f>
        <v>20000</v>
      </c>
      <c r="K1606" s="24">
        <f>MAX(0,I1606*(1+inputs!$B$33)-MAX(0,inputs!$B$31*(J1606-inputs!$B$30)))</f>
        <v>47184.304999999986</v>
      </c>
      <c r="L1606" s="19">
        <f>$H1606+(INT(COLUMN(L$1)/2) - 5) * ($A1606-$H1606)/9</f>
        <v>35600</v>
      </c>
      <c r="M1606" s="24">
        <f>MAX(0,K1606*(1+inputs!$B$33)-MAX(0,inputs!$B$31*(L1606-inputs!$B$30)))</f>
        <v>46504.629574999977</v>
      </c>
      <c r="N1606" s="19">
        <f>$H1606+(INT(COLUMN(N$1)/2) - 5) * ($A1606-$H1606)/9</f>
        <v>51200</v>
      </c>
      <c r="O1606" s="24">
        <f>MAX(0,M1606*(1+inputs!$B$33)-MAX(0,inputs!$B$31*(N1606-inputs!$B$30)))</f>
        <v>44410.759018624973</v>
      </c>
      <c r="P1606" s="19">
        <f>$H1606+(INT(COLUMN(P$1)/2) - 5) * ($A1606-$H1606)/9</f>
        <v>66800</v>
      </c>
      <c r="Q1606" s="24">
        <f>MAX(0,O1606*(1+inputs!$B$33)-MAX(0,inputs!$B$31*(P1606-inputs!$B$30)))</f>
        <v>40881.480403904337</v>
      </c>
      <c r="R1606" s="19">
        <f>$H1606+(INT(COLUMN(R$1)/2) - 5) * ($A1606-$H1606)/9</f>
        <v>82400</v>
      </c>
      <c r="S1606" s="24">
        <f>MAX(0,Q1606*(1+inputs!$B$33)-MAX(0,inputs!$B$31*(R1606-inputs!$B$30)))</f>
        <v>35895.262609962898</v>
      </c>
      <c r="T1606" s="19">
        <f>$H1606+(INT(COLUMN(T$1)/2) - 5) * ($A1606-$H1606)/9</f>
        <v>98000</v>
      </c>
      <c r="U1606" s="24">
        <f>MAX(0,S1606*(1+inputs!$B$33)-MAX(0,inputs!$B$31*(T1606-inputs!$B$30)))</f>
        <v>29430.251549112338</v>
      </c>
      <c r="V1606" s="19">
        <f>$H1606+(INT(COLUMN(V$1)/2) - 5) * ($A1606-$H1606)/9</f>
        <v>113600</v>
      </c>
      <c r="W1606" s="24">
        <f>MAX(0,U1606*(1+inputs!$B$33)-MAX(0,inputs!$B$31*(V1606-inputs!$B$30)))</f>
        <v>21464.26532234902</v>
      </c>
      <c r="X1606" s="19">
        <f>$H1606+(INT(COLUMN(X$1)/2) - 5) * ($A1606-$H1606)/9</f>
        <v>129200</v>
      </c>
      <c r="Y1606" s="24">
        <f>MAX(0,W1606*(1+inputs!$B$33)-MAX(0,inputs!$B$31*(X1606-inputs!$B$30)))</f>
        <v>11974.789302184252</v>
      </c>
      <c r="Z1606" s="19">
        <f>IF(inputs!$B$27="YES",MAX(0,inputs!$B$31*(X1606-inputs!$B$30)),0)</f>
        <v>0</v>
      </c>
      <c r="AA1606" s="3">
        <f t="shared" si="105"/>
        <v>66974.25</v>
      </c>
      <c r="AB1606" s="1">
        <f t="shared" si="106"/>
        <v>0.47</v>
      </c>
      <c r="AC1606" s="8">
        <f t="shared" si="103"/>
        <v>93425.75</v>
      </c>
    </row>
    <row r="1607" spans="1:29" x14ac:dyDescent="0.2">
      <c r="A1607" s="11">
        <f t="shared" si="104"/>
        <v>160500</v>
      </c>
      <c r="B1607" s="15">
        <f>inputs!$C$3-MAX(0,MIN((calculations!A1607-inputs!$B$8)*0.5,inputs!$C$3))+IF(AND(inputs!$B$23="YES",A1607&lt;=inputs!$B$25),inputs!$B$24,0)</f>
        <v>0</v>
      </c>
      <c r="C1607" s="15">
        <f>MAX(0,MIN(A1607-B1607,inputs!$C$4)*inputs!$B$3)</f>
        <v>7540</v>
      </c>
      <c r="D1607" s="16">
        <f>MAX(0,(MIN(A1607,inputs!$C$5)-(inputs!$C$4+B1607))*inputs!$B$4)</f>
        <v>44920</v>
      </c>
      <c r="E1607" s="16">
        <f>MAX(0, (calculations!A1607-inputs!$C$5)*inputs!$B$5)</f>
        <v>4725</v>
      </c>
      <c r="F1607" s="19">
        <f>MAX(0,inputs!$B$13*(MIN(calculations!A1607,inputs!$C$14)-inputs!$C$13))+MAX(0,inputs!$B$14*(calculations!A1607-inputs!$C$14))</f>
        <v>7199.85</v>
      </c>
      <c r="G1607" s="22">
        <f>MAX(MIN((calculations!A1607-inputs!$B$21)/10000,100%),0) * inputs!$B$18</f>
        <v>2636.4</v>
      </c>
      <c r="H1607" s="24">
        <f>MIN(inputs!$B$32,A1607)</f>
        <v>20000</v>
      </c>
      <c r="I1607" s="24">
        <f>inputs!$B$29*(1+inputs!$B$33)-MAX(0,inputs!$B$31*(H1607-inputs!$B$30))</f>
        <v>46486.999999999993</v>
      </c>
      <c r="J1607" s="19">
        <f>$H1607+(INT(COLUMN(J$1)/2) - 5) * ($A1607-$H1607)/9</f>
        <v>20000</v>
      </c>
      <c r="K1607" s="24">
        <f>MAX(0,I1607*(1+inputs!$B$33)-MAX(0,inputs!$B$31*(J1607-inputs!$B$30)))</f>
        <v>47184.304999999986</v>
      </c>
      <c r="L1607" s="19">
        <f>$H1607+(INT(COLUMN(L$1)/2) - 5) * ($A1607-$H1607)/9</f>
        <v>35611.111111111109</v>
      </c>
      <c r="M1607" s="24">
        <f>MAX(0,K1607*(1+inputs!$B$33)-MAX(0,inputs!$B$31*(L1607-inputs!$B$30)))</f>
        <v>46503.629574999977</v>
      </c>
      <c r="N1607" s="19">
        <f>$H1607+(INT(COLUMN(N$1)/2) - 5) * ($A1607-$H1607)/9</f>
        <v>51222.222222222219</v>
      </c>
      <c r="O1607" s="24">
        <f>MAX(0,M1607*(1+inputs!$B$33)-MAX(0,inputs!$B$31*(N1607-inputs!$B$30)))</f>
        <v>44407.744018624973</v>
      </c>
      <c r="P1607" s="19">
        <f>$H1607+(INT(COLUMN(P$1)/2) - 5) * ($A1607-$H1607)/9</f>
        <v>66833.333333333343</v>
      </c>
      <c r="Q1607" s="24">
        <f>MAX(0,O1607*(1+inputs!$B$33)-MAX(0,inputs!$B$31*(P1607-inputs!$B$30)))</f>
        <v>40875.420178904344</v>
      </c>
      <c r="R1607" s="19">
        <f>$H1607+(INT(COLUMN(R$1)/2) - 5) * ($A1607-$H1607)/9</f>
        <v>82444.444444444438</v>
      </c>
      <c r="S1607" s="24">
        <f>MAX(0,Q1607*(1+inputs!$B$33)-MAX(0,inputs!$B$31*(R1607-inputs!$B$30)))</f>
        <v>35885.111481587905</v>
      </c>
      <c r="T1607" s="19">
        <f>$H1607+(INT(COLUMN(T$1)/2) - 5) * ($A1607-$H1607)/9</f>
        <v>98055.555555555562</v>
      </c>
      <c r="U1607" s="24">
        <f>MAX(0,S1607*(1+inputs!$B$33)-MAX(0,inputs!$B$31*(T1607-inputs!$B$30)))</f>
        <v>29414.948153811718</v>
      </c>
      <c r="V1607" s="19">
        <f>$H1607+(INT(COLUMN(V$1)/2) - 5) * ($A1607-$H1607)/9</f>
        <v>113666.66666666667</v>
      </c>
      <c r="W1607" s="24">
        <f>MAX(0,U1607*(1+inputs!$B$33)-MAX(0,inputs!$B$31*(V1607-inputs!$B$30)))</f>
        <v>21442.732376118889</v>
      </c>
      <c r="X1607" s="19">
        <f>$H1607+(INT(COLUMN(X$1)/2) - 5) * ($A1607-$H1607)/9</f>
        <v>129277.77777777778</v>
      </c>
      <c r="Y1607" s="24">
        <f>MAX(0,W1607*(1+inputs!$B$33)-MAX(0,inputs!$B$31*(X1607-inputs!$B$30)))</f>
        <v>11945.93336176067</v>
      </c>
      <c r="Z1607" s="19">
        <f>IF(inputs!$B$27="YES",MAX(0,inputs!$B$31*(X1607-inputs!$B$30)),0)</f>
        <v>0</v>
      </c>
      <c r="AA1607" s="3">
        <f t="shared" si="105"/>
        <v>67021.25</v>
      </c>
      <c r="AB1607" s="1">
        <f t="shared" si="106"/>
        <v>0.47</v>
      </c>
      <c r="AC1607" s="8">
        <f t="shared" si="103"/>
        <v>93478.75</v>
      </c>
    </row>
    <row r="1608" spans="1:29" x14ac:dyDescent="0.2">
      <c r="A1608" s="11">
        <f t="shared" si="104"/>
        <v>160600</v>
      </c>
      <c r="B1608" s="15">
        <f>inputs!$C$3-MAX(0,MIN((calculations!A1608-inputs!$B$8)*0.5,inputs!$C$3))+IF(AND(inputs!$B$23="YES",A1608&lt;=inputs!$B$25),inputs!$B$24,0)</f>
        <v>0</v>
      </c>
      <c r="C1608" s="15">
        <f>MAX(0,MIN(A1608-B1608,inputs!$C$4)*inputs!$B$3)</f>
        <v>7540</v>
      </c>
      <c r="D1608" s="16">
        <f>MAX(0,(MIN(A1608,inputs!$C$5)-(inputs!$C$4+B1608))*inputs!$B$4)</f>
        <v>44920</v>
      </c>
      <c r="E1608" s="16">
        <f>MAX(0, (calculations!A1608-inputs!$C$5)*inputs!$B$5)</f>
        <v>4770</v>
      </c>
      <c r="F1608" s="19">
        <f>MAX(0,inputs!$B$13*(MIN(calculations!A1608,inputs!$C$14)-inputs!$C$13))+MAX(0,inputs!$B$14*(calculations!A1608-inputs!$C$14))</f>
        <v>7201.85</v>
      </c>
      <c r="G1608" s="22">
        <f>MAX(MIN((calculations!A1608-inputs!$B$21)/10000,100%),0) * inputs!$B$18</f>
        <v>2636.4</v>
      </c>
      <c r="H1608" s="24">
        <f>MIN(inputs!$B$32,A1608)</f>
        <v>20000</v>
      </c>
      <c r="I1608" s="24">
        <f>inputs!$B$29*(1+inputs!$B$33)-MAX(0,inputs!$B$31*(H1608-inputs!$B$30))</f>
        <v>46486.999999999993</v>
      </c>
      <c r="J1608" s="19">
        <f>$H1608+(INT(COLUMN(J$1)/2) - 5) * ($A1608-$H1608)/9</f>
        <v>20000</v>
      </c>
      <c r="K1608" s="24">
        <f>MAX(0,I1608*(1+inputs!$B$33)-MAX(0,inputs!$B$31*(J1608-inputs!$B$30)))</f>
        <v>47184.304999999986</v>
      </c>
      <c r="L1608" s="19">
        <f>$H1608+(INT(COLUMN(L$1)/2) - 5) * ($A1608-$H1608)/9</f>
        <v>35622.222222222219</v>
      </c>
      <c r="M1608" s="24">
        <f>MAX(0,K1608*(1+inputs!$B$33)-MAX(0,inputs!$B$31*(L1608-inputs!$B$30)))</f>
        <v>46502.629574999977</v>
      </c>
      <c r="N1608" s="19">
        <f>$H1608+(INT(COLUMN(N$1)/2) - 5) * ($A1608-$H1608)/9</f>
        <v>51244.444444444445</v>
      </c>
      <c r="O1608" s="24">
        <f>MAX(0,M1608*(1+inputs!$B$33)-MAX(0,inputs!$B$31*(N1608-inputs!$B$30)))</f>
        <v>44404.729018624967</v>
      </c>
      <c r="P1608" s="19">
        <f>$H1608+(INT(COLUMN(P$1)/2) - 5) * ($A1608-$H1608)/9</f>
        <v>66866.666666666657</v>
      </c>
      <c r="Q1608" s="24">
        <f>MAX(0,O1608*(1+inputs!$B$33)-MAX(0,inputs!$B$31*(P1608-inputs!$B$30)))</f>
        <v>40869.359953904335</v>
      </c>
      <c r="R1608" s="19">
        <f>$H1608+(INT(COLUMN(R$1)/2) - 5) * ($A1608-$H1608)/9</f>
        <v>82488.888888888891</v>
      </c>
      <c r="S1608" s="24">
        <f>MAX(0,Q1608*(1+inputs!$B$33)-MAX(0,inputs!$B$31*(R1608-inputs!$B$30)))</f>
        <v>35874.960353212897</v>
      </c>
      <c r="T1608" s="19">
        <f>$H1608+(INT(COLUMN(T$1)/2) - 5) * ($A1608-$H1608)/9</f>
        <v>98111.111111111109</v>
      </c>
      <c r="U1608" s="24">
        <f>MAX(0,S1608*(1+inputs!$B$33)-MAX(0,inputs!$B$31*(T1608-inputs!$B$30)))</f>
        <v>29399.644758511091</v>
      </c>
      <c r="V1608" s="19">
        <f>$H1608+(INT(COLUMN(V$1)/2) - 5) * ($A1608-$H1608)/9</f>
        <v>113733.33333333333</v>
      </c>
      <c r="W1608" s="24">
        <f>MAX(0,U1608*(1+inputs!$B$33)-MAX(0,inputs!$B$31*(V1608-inputs!$B$30)))</f>
        <v>21421.199429888755</v>
      </c>
      <c r="X1608" s="19">
        <f>$H1608+(INT(COLUMN(X$1)/2) - 5) * ($A1608-$H1608)/9</f>
        <v>129355.55555555556</v>
      </c>
      <c r="Y1608" s="24">
        <f>MAX(0,W1608*(1+inputs!$B$33)-MAX(0,inputs!$B$31*(X1608-inputs!$B$30)))</f>
        <v>11917.077421337084</v>
      </c>
      <c r="Z1608" s="19">
        <f>IF(inputs!$B$27="YES",MAX(0,inputs!$B$31*(X1608-inputs!$B$30)),0)</f>
        <v>0</v>
      </c>
      <c r="AA1608" s="3">
        <f t="shared" si="105"/>
        <v>67068.25</v>
      </c>
      <c r="AB1608" s="1">
        <f t="shared" si="106"/>
        <v>0.47</v>
      </c>
      <c r="AC1608" s="8">
        <f t="shared" si="103"/>
        <v>93531.75</v>
      </c>
    </row>
    <row r="1609" spans="1:29" x14ac:dyDescent="0.2">
      <c r="A1609" s="11">
        <f t="shared" si="104"/>
        <v>160700</v>
      </c>
      <c r="B1609" s="15">
        <f>inputs!$C$3-MAX(0,MIN((calculations!A1609-inputs!$B$8)*0.5,inputs!$C$3))+IF(AND(inputs!$B$23="YES",A1609&lt;=inputs!$B$25),inputs!$B$24,0)</f>
        <v>0</v>
      </c>
      <c r="C1609" s="15">
        <f>MAX(0,MIN(A1609-B1609,inputs!$C$4)*inputs!$B$3)</f>
        <v>7540</v>
      </c>
      <c r="D1609" s="16">
        <f>MAX(0,(MIN(A1609,inputs!$C$5)-(inputs!$C$4+B1609))*inputs!$B$4)</f>
        <v>44920</v>
      </c>
      <c r="E1609" s="16">
        <f>MAX(0, (calculations!A1609-inputs!$C$5)*inputs!$B$5)</f>
        <v>4815</v>
      </c>
      <c r="F1609" s="19">
        <f>MAX(0,inputs!$B$13*(MIN(calculations!A1609,inputs!$C$14)-inputs!$C$13))+MAX(0,inputs!$B$14*(calculations!A1609-inputs!$C$14))</f>
        <v>7203.85</v>
      </c>
      <c r="G1609" s="22">
        <f>MAX(MIN((calculations!A1609-inputs!$B$21)/10000,100%),0) * inputs!$B$18</f>
        <v>2636.4</v>
      </c>
      <c r="H1609" s="24">
        <f>MIN(inputs!$B$32,A1609)</f>
        <v>20000</v>
      </c>
      <c r="I1609" s="24">
        <f>inputs!$B$29*(1+inputs!$B$33)-MAX(0,inputs!$B$31*(H1609-inputs!$B$30))</f>
        <v>46486.999999999993</v>
      </c>
      <c r="J1609" s="19">
        <f>$H1609+(INT(COLUMN(J$1)/2) - 5) * ($A1609-$H1609)/9</f>
        <v>20000</v>
      </c>
      <c r="K1609" s="24">
        <f>MAX(0,I1609*(1+inputs!$B$33)-MAX(0,inputs!$B$31*(J1609-inputs!$B$30)))</f>
        <v>47184.304999999986</v>
      </c>
      <c r="L1609" s="19">
        <f>$H1609+(INT(COLUMN(L$1)/2) - 5) * ($A1609-$H1609)/9</f>
        <v>35633.333333333336</v>
      </c>
      <c r="M1609" s="24">
        <f>MAX(0,K1609*(1+inputs!$B$33)-MAX(0,inputs!$B$31*(L1609-inputs!$B$30)))</f>
        <v>46501.629574999977</v>
      </c>
      <c r="N1609" s="19">
        <f>$H1609+(INT(COLUMN(N$1)/2) - 5) * ($A1609-$H1609)/9</f>
        <v>51266.666666666672</v>
      </c>
      <c r="O1609" s="24">
        <f>MAX(0,M1609*(1+inputs!$B$33)-MAX(0,inputs!$B$31*(N1609-inputs!$B$30)))</f>
        <v>44401.714018624967</v>
      </c>
      <c r="P1609" s="19">
        <f>$H1609+(INT(COLUMN(P$1)/2) - 5) * ($A1609-$H1609)/9</f>
        <v>66900</v>
      </c>
      <c r="Q1609" s="24">
        <f>MAX(0,O1609*(1+inputs!$B$33)-MAX(0,inputs!$B$31*(P1609-inputs!$B$30)))</f>
        <v>40863.299728904334</v>
      </c>
      <c r="R1609" s="19">
        <f>$H1609+(INT(COLUMN(R$1)/2) - 5) * ($A1609-$H1609)/9</f>
        <v>82533.333333333343</v>
      </c>
      <c r="S1609" s="24">
        <f>MAX(0,Q1609*(1+inputs!$B$33)-MAX(0,inputs!$B$31*(R1609-inputs!$B$30)))</f>
        <v>35864.809224837896</v>
      </c>
      <c r="T1609" s="19">
        <f>$H1609+(INT(COLUMN(T$1)/2) - 5) * ($A1609-$H1609)/9</f>
        <v>98166.666666666672</v>
      </c>
      <c r="U1609" s="24">
        <f>MAX(0,S1609*(1+inputs!$B$33)-MAX(0,inputs!$B$31*(T1609-inputs!$B$30)))</f>
        <v>29384.341363210457</v>
      </c>
      <c r="V1609" s="19">
        <f>$H1609+(INT(COLUMN(V$1)/2) - 5) * ($A1609-$H1609)/9</f>
        <v>113800</v>
      </c>
      <c r="W1609" s="24">
        <f>MAX(0,U1609*(1+inputs!$B$33)-MAX(0,inputs!$B$31*(V1609-inputs!$B$30)))</f>
        <v>21399.666483658613</v>
      </c>
      <c r="X1609" s="19">
        <f>$H1609+(INT(COLUMN(X$1)/2) - 5) * ($A1609-$H1609)/9</f>
        <v>129433.33333333333</v>
      </c>
      <c r="Y1609" s="24">
        <f>MAX(0,W1609*(1+inputs!$B$33)-MAX(0,inputs!$B$31*(X1609-inputs!$B$30)))</f>
        <v>11888.221480913493</v>
      </c>
      <c r="Z1609" s="19">
        <f>IF(inputs!$B$27="YES",MAX(0,inputs!$B$31*(X1609-inputs!$B$30)),0)</f>
        <v>0</v>
      </c>
      <c r="AA1609" s="3">
        <f t="shared" si="105"/>
        <v>67115.25</v>
      </c>
      <c r="AB1609" s="1">
        <f t="shared" si="106"/>
        <v>0.47</v>
      </c>
      <c r="AC1609" s="8">
        <f t="shared" si="103"/>
        <v>93584.75</v>
      </c>
    </row>
    <row r="1610" spans="1:29" x14ac:dyDescent="0.2">
      <c r="A1610" s="11">
        <f t="shared" si="104"/>
        <v>160800</v>
      </c>
      <c r="B1610" s="15">
        <f>inputs!$C$3-MAX(0,MIN((calculations!A1610-inputs!$B$8)*0.5,inputs!$C$3))+IF(AND(inputs!$B$23="YES",A1610&lt;=inputs!$B$25),inputs!$B$24,0)</f>
        <v>0</v>
      </c>
      <c r="C1610" s="15">
        <f>MAX(0,MIN(A1610-B1610,inputs!$C$4)*inputs!$B$3)</f>
        <v>7540</v>
      </c>
      <c r="D1610" s="16">
        <f>MAX(0,(MIN(A1610,inputs!$C$5)-(inputs!$C$4+B1610))*inputs!$B$4)</f>
        <v>44920</v>
      </c>
      <c r="E1610" s="16">
        <f>MAX(0, (calculations!A1610-inputs!$C$5)*inputs!$B$5)</f>
        <v>4860</v>
      </c>
      <c r="F1610" s="19">
        <f>MAX(0,inputs!$B$13*(MIN(calculations!A1610,inputs!$C$14)-inputs!$C$13))+MAX(0,inputs!$B$14*(calculations!A1610-inputs!$C$14))</f>
        <v>7205.85</v>
      </c>
      <c r="G1610" s="22">
        <f>MAX(MIN((calculations!A1610-inputs!$B$21)/10000,100%),0) * inputs!$B$18</f>
        <v>2636.4</v>
      </c>
      <c r="H1610" s="24">
        <f>MIN(inputs!$B$32,A1610)</f>
        <v>20000</v>
      </c>
      <c r="I1610" s="24">
        <f>inputs!$B$29*(1+inputs!$B$33)-MAX(0,inputs!$B$31*(H1610-inputs!$B$30))</f>
        <v>46486.999999999993</v>
      </c>
      <c r="J1610" s="19">
        <f>$H1610+(INT(COLUMN(J$1)/2) - 5) * ($A1610-$H1610)/9</f>
        <v>20000</v>
      </c>
      <c r="K1610" s="24">
        <f>MAX(0,I1610*(1+inputs!$B$33)-MAX(0,inputs!$B$31*(J1610-inputs!$B$30)))</f>
        <v>47184.304999999986</v>
      </c>
      <c r="L1610" s="19">
        <f>$H1610+(INT(COLUMN(L$1)/2) - 5) * ($A1610-$H1610)/9</f>
        <v>35644.444444444445</v>
      </c>
      <c r="M1610" s="24">
        <f>MAX(0,K1610*(1+inputs!$B$33)-MAX(0,inputs!$B$31*(L1610-inputs!$B$30)))</f>
        <v>46500.629574999977</v>
      </c>
      <c r="N1610" s="19">
        <f>$H1610+(INT(COLUMN(N$1)/2) - 5) * ($A1610-$H1610)/9</f>
        <v>51288.888888888891</v>
      </c>
      <c r="O1610" s="24">
        <f>MAX(0,M1610*(1+inputs!$B$33)-MAX(0,inputs!$B$31*(N1610-inputs!$B$30)))</f>
        <v>44398.699018624968</v>
      </c>
      <c r="P1610" s="19">
        <f>$H1610+(INT(COLUMN(P$1)/2) - 5) * ($A1610-$H1610)/9</f>
        <v>66933.333333333343</v>
      </c>
      <c r="Q1610" s="24">
        <f>MAX(0,O1610*(1+inputs!$B$33)-MAX(0,inputs!$B$31*(P1610-inputs!$B$30)))</f>
        <v>40857.239503904333</v>
      </c>
      <c r="R1610" s="19">
        <f>$H1610+(INT(COLUMN(R$1)/2) - 5) * ($A1610-$H1610)/9</f>
        <v>82577.777777777781</v>
      </c>
      <c r="S1610" s="24">
        <f>MAX(0,Q1610*(1+inputs!$B$33)-MAX(0,inputs!$B$31*(R1610-inputs!$B$30)))</f>
        <v>35854.658096462888</v>
      </c>
      <c r="T1610" s="19">
        <f>$H1610+(INT(COLUMN(T$1)/2) - 5) * ($A1610-$H1610)/9</f>
        <v>98222.222222222219</v>
      </c>
      <c r="U1610" s="24">
        <f>MAX(0,S1610*(1+inputs!$B$33)-MAX(0,inputs!$B$31*(T1610-inputs!$B$30)))</f>
        <v>29369.03796790983</v>
      </c>
      <c r="V1610" s="19">
        <f>$H1610+(INT(COLUMN(V$1)/2) - 5) * ($A1610-$H1610)/9</f>
        <v>113866.66666666667</v>
      </c>
      <c r="W1610" s="24">
        <f>MAX(0,U1610*(1+inputs!$B$33)-MAX(0,inputs!$B$31*(V1610-inputs!$B$30)))</f>
        <v>21378.133537428475</v>
      </c>
      <c r="X1610" s="19">
        <f>$H1610+(INT(COLUMN(X$1)/2) - 5) * ($A1610-$H1610)/9</f>
        <v>129511.11111111111</v>
      </c>
      <c r="Y1610" s="24">
        <f>MAX(0,W1610*(1+inputs!$B$33)-MAX(0,inputs!$B$31*(X1610-inputs!$B$30)))</f>
        <v>11859.3655404899</v>
      </c>
      <c r="Z1610" s="19">
        <f>IF(inputs!$B$27="YES",MAX(0,inputs!$B$31*(X1610-inputs!$B$30)),0)</f>
        <v>0</v>
      </c>
      <c r="AA1610" s="3">
        <f t="shared" si="105"/>
        <v>67162.25</v>
      </c>
      <c r="AB1610" s="1">
        <f t="shared" si="106"/>
        <v>0.47</v>
      </c>
      <c r="AC1610" s="8">
        <f t="shared" si="103"/>
        <v>93637.75</v>
      </c>
    </row>
    <row r="1611" spans="1:29" x14ac:dyDescent="0.2">
      <c r="A1611" s="11">
        <f t="shared" si="104"/>
        <v>160900</v>
      </c>
      <c r="B1611" s="15">
        <f>inputs!$C$3-MAX(0,MIN((calculations!A1611-inputs!$B$8)*0.5,inputs!$C$3))+IF(AND(inputs!$B$23="YES",A1611&lt;=inputs!$B$25),inputs!$B$24,0)</f>
        <v>0</v>
      </c>
      <c r="C1611" s="15">
        <f>MAX(0,MIN(A1611-B1611,inputs!$C$4)*inputs!$B$3)</f>
        <v>7540</v>
      </c>
      <c r="D1611" s="16">
        <f>MAX(0,(MIN(A1611,inputs!$C$5)-(inputs!$C$4+B1611))*inputs!$B$4)</f>
        <v>44920</v>
      </c>
      <c r="E1611" s="16">
        <f>MAX(0, (calculations!A1611-inputs!$C$5)*inputs!$B$5)</f>
        <v>4905</v>
      </c>
      <c r="F1611" s="19">
        <f>MAX(0,inputs!$B$13*(MIN(calculations!A1611,inputs!$C$14)-inputs!$C$13))+MAX(0,inputs!$B$14*(calculations!A1611-inputs!$C$14))</f>
        <v>7207.85</v>
      </c>
      <c r="G1611" s="22">
        <f>MAX(MIN((calculations!A1611-inputs!$B$21)/10000,100%),0) * inputs!$B$18</f>
        <v>2636.4</v>
      </c>
      <c r="H1611" s="24">
        <f>MIN(inputs!$B$32,A1611)</f>
        <v>20000</v>
      </c>
      <c r="I1611" s="24">
        <f>inputs!$B$29*(1+inputs!$B$33)-MAX(0,inputs!$B$31*(H1611-inputs!$B$30))</f>
        <v>46486.999999999993</v>
      </c>
      <c r="J1611" s="19">
        <f>$H1611+(INT(COLUMN(J$1)/2) - 5) * ($A1611-$H1611)/9</f>
        <v>20000</v>
      </c>
      <c r="K1611" s="24">
        <f>MAX(0,I1611*(1+inputs!$B$33)-MAX(0,inputs!$B$31*(J1611-inputs!$B$30)))</f>
        <v>47184.304999999986</v>
      </c>
      <c r="L1611" s="19">
        <f>$H1611+(INT(COLUMN(L$1)/2) - 5) * ($A1611-$H1611)/9</f>
        <v>35655.555555555555</v>
      </c>
      <c r="M1611" s="24">
        <f>MAX(0,K1611*(1+inputs!$B$33)-MAX(0,inputs!$B$31*(L1611-inputs!$B$30)))</f>
        <v>46499.629574999977</v>
      </c>
      <c r="N1611" s="19">
        <f>$H1611+(INT(COLUMN(N$1)/2) - 5) * ($A1611-$H1611)/9</f>
        <v>51311.111111111109</v>
      </c>
      <c r="O1611" s="24">
        <f>MAX(0,M1611*(1+inputs!$B$33)-MAX(0,inputs!$B$31*(N1611-inputs!$B$30)))</f>
        <v>44395.684018624968</v>
      </c>
      <c r="P1611" s="19">
        <f>$H1611+(INT(COLUMN(P$1)/2) - 5) * ($A1611-$H1611)/9</f>
        <v>66966.666666666657</v>
      </c>
      <c r="Q1611" s="24">
        <f>MAX(0,O1611*(1+inputs!$B$33)-MAX(0,inputs!$B$31*(P1611-inputs!$B$30)))</f>
        <v>40851.179278904339</v>
      </c>
      <c r="R1611" s="19">
        <f>$H1611+(INT(COLUMN(R$1)/2) - 5) * ($A1611-$H1611)/9</f>
        <v>82622.222222222219</v>
      </c>
      <c r="S1611" s="24">
        <f>MAX(0,Q1611*(1+inputs!$B$33)-MAX(0,inputs!$B$31*(R1611-inputs!$B$30)))</f>
        <v>35844.506968087895</v>
      </c>
      <c r="T1611" s="19">
        <f>$H1611+(INT(COLUMN(T$1)/2) - 5) * ($A1611-$H1611)/9</f>
        <v>98277.777777777781</v>
      </c>
      <c r="U1611" s="24">
        <f>MAX(0,S1611*(1+inputs!$B$33)-MAX(0,inputs!$B$31*(T1611-inputs!$B$30)))</f>
        <v>29353.734572609214</v>
      </c>
      <c r="V1611" s="19">
        <f>$H1611+(INT(COLUMN(V$1)/2) - 5) * ($A1611-$H1611)/9</f>
        <v>113933.33333333333</v>
      </c>
      <c r="W1611" s="24">
        <f>MAX(0,U1611*(1+inputs!$B$33)-MAX(0,inputs!$B$31*(V1611-inputs!$B$30)))</f>
        <v>21356.600591198348</v>
      </c>
      <c r="X1611" s="19">
        <f>$H1611+(INT(COLUMN(X$1)/2) - 5) * ($A1611-$H1611)/9</f>
        <v>129588.88888888889</v>
      </c>
      <c r="Y1611" s="24">
        <f>MAX(0,W1611*(1+inputs!$B$33)-MAX(0,inputs!$B$31*(X1611-inputs!$B$30)))</f>
        <v>11830.50960006632</v>
      </c>
      <c r="Z1611" s="19">
        <f>IF(inputs!$B$27="YES",MAX(0,inputs!$B$31*(X1611-inputs!$B$30)),0)</f>
        <v>0</v>
      </c>
      <c r="AA1611" s="3">
        <f t="shared" si="105"/>
        <v>67209.25</v>
      </c>
      <c r="AB1611" s="1">
        <f t="shared" si="106"/>
        <v>0.47</v>
      </c>
      <c r="AC1611" s="8">
        <f t="shared" si="103"/>
        <v>93690.75</v>
      </c>
    </row>
    <row r="1612" spans="1:29" x14ac:dyDescent="0.2">
      <c r="A1612" s="11">
        <f t="shared" si="104"/>
        <v>161000</v>
      </c>
      <c r="B1612" s="15">
        <f>inputs!$C$3-MAX(0,MIN((calculations!A1612-inputs!$B$8)*0.5,inputs!$C$3))+IF(AND(inputs!$B$23="YES",A1612&lt;=inputs!$B$25),inputs!$B$24,0)</f>
        <v>0</v>
      </c>
      <c r="C1612" s="15">
        <f>MAX(0,MIN(A1612-B1612,inputs!$C$4)*inputs!$B$3)</f>
        <v>7540</v>
      </c>
      <c r="D1612" s="16">
        <f>MAX(0,(MIN(A1612,inputs!$C$5)-(inputs!$C$4+B1612))*inputs!$B$4)</f>
        <v>44920</v>
      </c>
      <c r="E1612" s="16">
        <f>MAX(0, (calculations!A1612-inputs!$C$5)*inputs!$B$5)</f>
        <v>4950</v>
      </c>
      <c r="F1612" s="19">
        <f>MAX(0,inputs!$B$13*(MIN(calculations!A1612,inputs!$C$14)-inputs!$C$13))+MAX(0,inputs!$B$14*(calculations!A1612-inputs!$C$14))</f>
        <v>7209.85</v>
      </c>
      <c r="G1612" s="22">
        <f>MAX(MIN((calculations!A1612-inputs!$B$21)/10000,100%),0) * inputs!$B$18</f>
        <v>2636.4</v>
      </c>
      <c r="H1612" s="24">
        <f>MIN(inputs!$B$32,A1612)</f>
        <v>20000</v>
      </c>
      <c r="I1612" s="24">
        <f>inputs!$B$29*(1+inputs!$B$33)-MAX(0,inputs!$B$31*(H1612-inputs!$B$30))</f>
        <v>46486.999999999993</v>
      </c>
      <c r="J1612" s="19">
        <f>$H1612+(INT(COLUMN(J$1)/2) - 5) * ($A1612-$H1612)/9</f>
        <v>20000</v>
      </c>
      <c r="K1612" s="24">
        <f>MAX(0,I1612*(1+inputs!$B$33)-MAX(0,inputs!$B$31*(J1612-inputs!$B$30)))</f>
        <v>47184.304999999986</v>
      </c>
      <c r="L1612" s="19">
        <f>$H1612+(INT(COLUMN(L$1)/2) - 5) * ($A1612-$H1612)/9</f>
        <v>35666.666666666664</v>
      </c>
      <c r="M1612" s="24">
        <f>MAX(0,K1612*(1+inputs!$B$33)-MAX(0,inputs!$B$31*(L1612-inputs!$B$30)))</f>
        <v>46498.629574999977</v>
      </c>
      <c r="N1612" s="19">
        <f>$H1612+(INT(COLUMN(N$1)/2) - 5) * ($A1612-$H1612)/9</f>
        <v>51333.333333333328</v>
      </c>
      <c r="O1612" s="24">
        <f>MAX(0,M1612*(1+inputs!$B$33)-MAX(0,inputs!$B$31*(N1612-inputs!$B$30)))</f>
        <v>44392.669018624969</v>
      </c>
      <c r="P1612" s="19">
        <f>$H1612+(INT(COLUMN(P$1)/2) - 5) * ($A1612-$H1612)/9</f>
        <v>67000</v>
      </c>
      <c r="Q1612" s="24">
        <f>MAX(0,O1612*(1+inputs!$B$33)-MAX(0,inputs!$B$31*(P1612-inputs!$B$30)))</f>
        <v>40845.119053904338</v>
      </c>
      <c r="R1612" s="19">
        <f>$H1612+(INT(COLUMN(R$1)/2) - 5) * ($A1612-$H1612)/9</f>
        <v>82666.666666666657</v>
      </c>
      <c r="S1612" s="24">
        <f>MAX(0,Q1612*(1+inputs!$B$33)-MAX(0,inputs!$B$31*(R1612-inputs!$B$30)))</f>
        <v>35834.355839712895</v>
      </c>
      <c r="T1612" s="19">
        <f>$H1612+(INT(COLUMN(T$1)/2) - 5) * ($A1612-$H1612)/9</f>
        <v>98333.333333333328</v>
      </c>
      <c r="U1612" s="24">
        <f>MAX(0,S1612*(1+inputs!$B$33)-MAX(0,inputs!$B$31*(T1612-inputs!$B$30)))</f>
        <v>29338.431177308583</v>
      </c>
      <c r="V1612" s="19">
        <f>$H1612+(INT(COLUMN(V$1)/2) - 5) * ($A1612-$H1612)/9</f>
        <v>114000</v>
      </c>
      <c r="W1612" s="24">
        <f>MAX(0,U1612*(1+inputs!$B$33)-MAX(0,inputs!$B$31*(V1612-inputs!$B$30)))</f>
        <v>21335.067644968207</v>
      </c>
      <c r="X1612" s="19">
        <f>$H1612+(INT(COLUMN(X$1)/2) - 5) * ($A1612-$H1612)/9</f>
        <v>129666.66666666667</v>
      </c>
      <c r="Y1612" s="24">
        <f>MAX(0,W1612*(1+inputs!$B$33)-MAX(0,inputs!$B$31*(X1612-inputs!$B$30)))</f>
        <v>11801.653659642727</v>
      </c>
      <c r="Z1612" s="19">
        <f>IF(inputs!$B$27="YES",MAX(0,inputs!$B$31*(X1612-inputs!$B$30)),0)</f>
        <v>0</v>
      </c>
      <c r="AA1612" s="3">
        <f t="shared" si="105"/>
        <v>67256.25</v>
      </c>
      <c r="AB1612" s="1">
        <f t="shared" si="106"/>
        <v>0.47</v>
      </c>
      <c r="AC1612" s="8">
        <f t="shared" si="103"/>
        <v>93743.75</v>
      </c>
    </row>
    <row r="1613" spans="1:29" x14ac:dyDescent="0.2">
      <c r="A1613" s="11">
        <f t="shared" si="104"/>
        <v>161100</v>
      </c>
      <c r="B1613" s="15">
        <f>inputs!$C$3-MAX(0,MIN((calculations!A1613-inputs!$B$8)*0.5,inputs!$C$3))+IF(AND(inputs!$B$23="YES",A1613&lt;=inputs!$B$25),inputs!$B$24,0)</f>
        <v>0</v>
      </c>
      <c r="C1613" s="15">
        <f>MAX(0,MIN(A1613-B1613,inputs!$C$4)*inputs!$B$3)</f>
        <v>7540</v>
      </c>
      <c r="D1613" s="16">
        <f>MAX(0,(MIN(A1613,inputs!$C$5)-(inputs!$C$4+B1613))*inputs!$B$4)</f>
        <v>44920</v>
      </c>
      <c r="E1613" s="16">
        <f>MAX(0, (calculations!A1613-inputs!$C$5)*inputs!$B$5)</f>
        <v>4995</v>
      </c>
      <c r="F1613" s="19">
        <f>MAX(0,inputs!$B$13*(MIN(calculations!A1613,inputs!$C$14)-inputs!$C$13))+MAX(0,inputs!$B$14*(calculations!A1613-inputs!$C$14))</f>
        <v>7211.85</v>
      </c>
      <c r="G1613" s="22">
        <f>MAX(MIN((calculations!A1613-inputs!$B$21)/10000,100%),0) * inputs!$B$18</f>
        <v>2636.4</v>
      </c>
      <c r="H1613" s="24">
        <f>MIN(inputs!$B$32,A1613)</f>
        <v>20000</v>
      </c>
      <c r="I1613" s="24">
        <f>inputs!$B$29*(1+inputs!$B$33)-MAX(0,inputs!$B$31*(H1613-inputs!$B$30))</f>
        <v>46486.999999999993</v>
      </c>
      <c r="J1613" s="19">
        <f>$H1613+(INT(COLUMN(J$1)/2) - 5) * ($A1613-$H1613)/9</f>
        <v>20000</v>
      </c>
      <c r="K1613" s="24">
        <f>MAX(0,I1613*(1+inputs!$B$33)-MAX(0,inputs!$B$31*(J1613-inputs!$B$30)))</f>
        <v>47184.304999999986</v>
      </c>
      <c r="L1613" s="19">
        <f>$H1613+(INT(COLUMN(L$1)/2) - 5) * ($A1613-$H1613)/9</f>
        <v>35677.777777777781</v>
      </c>
      <c r="M1613" s="24">
        <f>MAX(0,K1613*(1+inputs!$B$33)-MAX(0,inputs!$B$31*(L1613-inputs!$B$30)))</f>
        <v>46497.629574999977</v>
      </c>
      <c r="N1613" s="19">
        <f>$H1613+(INT(COLUMN(N$1)/2) - 5) * ($A1613-$H1613)/9</f>
        <v>51355.555555555555</v>
      </c>
      <c r="O1613" s="24">
        <f>MAX(0,M1613*(1+inputs!$B$33)-MAX(0,inputs!$B$31*(N1613-inputs!$B$30)))</f>
        <v>44389.654018624969</v>
      </c>
      <c r="P1613" s="19">
        <f>$H1613+(INT(COLUMN(P$1)/2) - 5) * ($A1613-$H1613)/9</f>
        <v>67033.333333333343</v>
      </c>
      <c r="Q1613" s="24">
        <f>MAX(0,O1613*(1+inputs!$B$33)-MAX(0,inputs!$B$31*(P1613-inputs!$B$30)))</f>
        <v>40839.058828904337</v>
      </c>
      <c r="R1613" s="19">
        <f>$H1613+(INT(COLUMN(R$1)/2) - 5) * ($A1613-$H1613)/9</f>
        <v>82711.111111111109</v>
      </c>
      <c r="S1613" s="24">
        <f>MAX(0,Q1613*(1+inputs!$B$33)-MAX(0,inputs!$B$31*(R1613-inputs!$B$30)))</f>
        <v>35824.204711337894</v>
      </c>
      <c r="T1613" s="19">
        <f>$H1613+(INT(COLUMN(T$1)/2) - 5) * ($A1613-$H1613)/9</f>
        <v>98388.888888888891</v>
      </c>
      <c r="U1613" s="24">
        <f>MAX(0,S1613*(1+inputs!$B$33)-MAX(0,inputs!$B$31*(T1613-inputs!$B$30)))</f>
        <v>29323.127782007959</v>
      </c>
      <c r="V1613" s="19">
        <f>$H1613+(INT(COLUMN(V$1)/2) - 5) * ($A1613-$H1613)/9</f>
        <v>114066.66666666667</v>
      </c>
      <c r="W1613" s="24">
        <f>MAX(0,U1613*(1+inputs!$B$33)-MAX(0,inputs!$B$31*(V1613-inputs!$B$30)))</f>
        <v>21313.534698738076</v>
      </c>
      <c r="X1613" s="19">
        <f>$H1613+(INT(COLUMN(X$1)/2) - 5) * ($A1613-$H1613)/9</f>
        <v>129744.44444444444</v>
      </c>
      <c r="Y1613" s="24">
        <f>MAX(0,W1613*(1+inputs!$B$33)-MAX(0,inputs!$B$31*(X1613-inputs!$B$30)))</f>
        <v>11772.797719219147</v>
      </c>
      <c r="Z1613" s="19">
        <f>IF(inputs!$B$27="YES",MAX(0,inputs!$B$31*(X1613-inputs!$B$30)),0)</f>
        <v>0</v>
      </c>
      <c r="AA1613" s="3">
        <f t="shared" si="105"/>
        <v>67303.25</v>
      </c>
      <c r="AB1613" s="1">
        <f t="shared" si="106"/>
        <v>0.47</v>
      </c>
      <c r="AC1613" s="8">
        <f t="shared" si="103"/>
        <v>93796.75</v>
      </c>
    </row>
    <row r="1614" spans="1:29" x14ac:dyDescent="0.2">
      <c r="A1614" s="11">
        <f t="shared" si="104"/>
        <v>161200</v>
      </c>
      <c r="B1614" s="15">
        <f>inputs!$C$3-MAX(0,MIN((calculations!A1614-inputs!$B$8)*0.5,inputs!$C$3))+IF(AND(inputs!$B$23="YES",A1614&lt;=inputs!$B$25),inputs!$B$24,0)</f>
        <v>0</v>
      </c>
      <c r="C1614" s="15">
        <f>MAX(0,MIN(A1614-B1614,inputs!$C$4)*inputs!$B$3)</f>
        <v>7540</v>
      </c>
      <c r="D1614" s="16">
        <f>MAX(0,(MIN(A1614,inputs!$C$5)-(inputs!$C$4+B1614))*inputs!$B$4)</f>
        <v>44920</v>
      </c>
      <c r="E1614" s="16">
        <f>MAX(0, (calculations!A1614-inputs!$C$5)*inputs!$B$5)</f>
        <v>5040</v>
      </c>
      <c r="F1614" s="19">
        <f>MAX(0,inputs!$B$13*(MIN(calculations!A1614,inputs!$C$14)-inputs!$C$13))+MAX(0,inputs!$B$14*(calculations!A1614-inputs!$C$14))</f>
        <v>7213.85</v>
      </c>
      <c r="G1614" s="22">
        <f>MAX(MIN((calculations!A1614-inputs!$B$21)/10000,100%),0) * inputs!$B$18</f>
        <v>2636.4</v>
      </c>
      <c r="H1614" s="24">
        <f>MIN(inputs!$B$32,A1614)</f>
        <v>20000</v>
      </c>
      <c r="I1614" s="24">
        <f>inputs!$B$29*(1+inputs!$B$33)-MAX(0,inputs!$B$31*(H1614-inputs!$B$30))</f>
        <v>46486.999999999993</v>
      </c>
      <c r="J1614" s="19">
        <f>$H1614+(INT(COLUMN(J$1)/2) - 5) * ($A1614-$H1614)/9</f>
        <v>20000</v>
      </c>
      <c r="K1614" s="24">
        <f>MAX(0,I1614*(1+inputs!$B$33)-MAX(0,inputs!$B$31*(J1614-inputs!$B$30)))</f>
        <v>47184.304999999986</v>
      </c>
      <c r="L1614" s="19">
        <f>$H1614+(INT(COLUMN(L$1)/2) - 5) * ($A1614-$H1614)/9</f>
        <v>35688.888888888891</v>
      </c>
      <c r="M1614" s="24">
        <f>MAX(0,K1614*(1+inputs!$B$33)-MAX(0,inputs!$B$31*(L1614-inputs!$B$30)))</f>
        <v>46496.629574999977</v>
      </c>
      <c r="N1614" s="19">
        <f>$H1614+(INT(COLUMN(N$1)/2) - 5) * ($A1614-$H1614)/9</f>
        <v>51377.777777777781</v>
      </c>
      <c r="O1614" s="24">
        <f>MAX(0,M1614*(1+inputs!$B$33)-MAX(0,inputs!$B$31*(N1614-inputs!$B$30)))</f>
        <v>44386.63901862497</v>
      </c>
      <c r="P1614" s="19">
        <f>$H1614+(INT(COLUMN(P$1)/2) - 5) * ($A1614-$H1614)/9</f>
        <v>67066.666666666657</v>
      </c>
      <c r="Q1614" s="24">
        <f>MAX(0,O1614*(1+inputs!$B$33)-MAX(0,inputs!$B$31*(P1614-inputs!$B$30)))</f>
        <v>40832.998603904343</v>
      </c>
      <c r="R1614" s="19">
        <f>$H1614+(INT(COLUMN(R$1)/2) - 5) * ($A1614-$H1614)/9</f>
        <v>82755.555555555562</v>
      </c>
      <c r="S1614" s="24">
        <f>MAX(0,Q1614*(1+inputs!$B$33)-MAX(0,inputs!$B$31*(R1614-inputs!$B$30)))</f>
        <v>35814.053582962901</v>
      </c>
      <c r="T1614" s="19">
        <f>$H1614+(INT(COLUMN(T$1)/2) - 5) * ($A1614-$H1614)/9</f>
        <v>98444.444444444438</v>
      </c>
      <c r="U1614" s="24">
        <f>MAX(0,S1614*(1+inputs!$B$33)-MAX(0,inputs!$B$31*(T1614-inputs!$B$30)))</f>
        <v>29307.824386707343</v>
      </c>
      <c r="V1614" s="19">
        <f>$H1614+(INT(COLUMN(V$1)/2) - 5) * ($A1614-$H1614)/9</f>
        <v>114133.33333333333</v>
      </c>
      <c r="W1614" s="24">
        <f>MAX(0,U1614*(1+inputs!$B$33)-MAX(0,inputs!$B$31*(V1614-inputs!$B$30)))</f>
        <v>21292.001752507953</v>
      </c>
      <c r="X1614" s="19">
        <f>$H1614+(INT(COLUMN(X$1)/2) - 5) * ($A1614-$H1614)/9</f>
        <v>129822.22222222222</v>
      </c>
      <c r="Y1614" s="24">
        <f>MAX(0,W1614*(1+inputs!$B$33)-MAX(0,inputs!$B$31*(X1614-inputs!$B$30)))</f>
        <v>11743.941778795572</v>
      </c>
      <c r="Z1614" s="19">
        <f>IF(inputs!$B$27="YES",MAX(0,inputs!$B$31*(X1614-inputs!$B$30)),0)</f>
        <v>0</v>
      </c>
      <c r="AA1614" s="3">
        <f t="shared" si="105"/>
        <v>67350.25</v>
      </c>
      <c r="AB1614" s="1">
        <f t="shared" si="106"/>
        <v>0.47</v>
      </c>
      <c r="AC1614" s="8">
        <f t="shared" si="103"/>
        <v>93849.75</v>
      </c>
    </row>
    <row r="1615" spans="1:29" x14ac:dyDescent="0.2">
      <c r="A1615" s="11">
        <f t="shared" si="104"/>
        <v>161300</v>
      </c>
      <c r="B1615" s="15">
        <f>inputs!$C$3-MAX(0,MIN((calculations!A1615-inputs!$B$8)*0.5,inputs!$C$3))+IF(AND(inputs!$B$23="YES",A1615&lt;=inputs!$B$25),inputs!$B$24,0)</f>
        <v>0</v>
      </c>
      <c r="C1615" s="15">
        <f>MAX(0,MIN(A1615-B1615,inputs!$C$4)*inputs!$B$3)</f>
        <v>7540</v>
      </c>
      <c r="D1615" s="16">
        <f>MAX(0,(MIN(A1615,inputs!$C$5)-(inputs!$C$4+B1615))*inputs!$B$4)</f>
        <v>44920</v>
      </c>
      <c r="E1615" s="16">
        <f>MAX(0, (calculations!A1615-inputs!$C$5)*inputs!$B$5)</f>
        <v>5085</v>
      </c>
      <c r="F1615" s="19">
        <f>MAX(0,inputs!$B$13*(MIN(calculations!A1615,inputs!$C$14)-inputs!$C$13))+MAX(0,inputs!$B$14*(calculations!A1615-inputs!$C$14))</f>
        <v>7215.85</v>
      </c>
      <c r="G1615" s="22">
        <f>MAX(MIN((calculations!A1615-inputs!$B$21)/10000,100%),0) * inputs!$B$18</f>
        <v>2636.4</v>
      </c>
      <c r="H1615" s="24">
        <f>MIN(inputs!$B$32,A1615)</f>
        <v>20000</v>
      </c>
      <c r="I1615" s="24">
        <f>inputs!$B$29*(1+inputs!$B$33)-MAX(0,inputs!$B$31*(H1615-inputs!$B$30))</f>
        <v>46486.999999999993</v>
      </c>
      <c r="J1615" s="19">
        <f>$H1615+(INT(COLUMN(J$1)/2) - 5) * ($A1615-$H1615)/9</f>
        <v>20000</v>
      </c>
      <c r="K1615" s="24">
        <f>MAX(0,I1615*(1+inputs!$B$33)-MAX(0,inputs!$B$31*(J1615-inputs!$B$30)))</f>
        <v>47184.304999999986</v>
      </c>
      <c r="L1615" s="19">
        <f>$H1615+(INT(COLUMN(L$1)/2) - 5) * ($A1615-$H1615)/9</f>
        <v>35700</v>
      </c>
      <c r="M1615" s="24">
        <f>MAX(0,K1615*(1+inputs!$B$33)-MAX(0,inputs!$B$31*(L1615-inputs!$B$30)))</f>
        <v>46495.629574999977</v>
      </c>
      <c r="N1615" s="19">
        <f>$H1615+(INT(COLUMN(N$1)/2) - 5) * ($A1615-$H1615)/9</f>
        <v>51400</v>
      </c>
      <c r="O1615" s="24">
        <f>MAX(0,M1615*(1+inputs!$B$33)-MAX(0,inputs!$B$31*(N1615-inputs!$B$30)))</f>
        <v>44383.624018624971</v>
      </c>
      <c r="P1615" s="19">
        <f>$H1615+(INT(COLUMN(P$1)/2) - 5) * ($A1615-$H1615)/9</f>
        <v>67100</v>
      </c>
      <c r="Q1615" s="24">
        <f>MAX(0,O1615*(1+inputs!$B$33)-MAX(0,inputs!$B$31*(P1615-inputs!$B$30)))</f>
        <v>40826.938378904335</v>
      </c>
      <c r="R1615" s="19">
        <f>$H1615+(INT(COLUMN(R$1)/2) - 5) * ($A1615-$H1615)/9</f>
        <v>82800</v>
      </c>
      <c r="S1615" s="24">
        <f>MAX(0,Q1615*(1+inputs!$B$33)-MAX(0,inputs!$B$31*(R1615-inputs!$B$30)))</f>
        <v>35803.902454587893</v>
      </c>
      <c r="T1615" s="19">
        <f>$H1615+(INT(COLUMN(T$1)/2) - 5) * ($A1615-$H1615)/9</f>
        <v>98500</v>
      </c>
      <c r="U1615" s="24">
        <f>MAX(0,S1615*(1+inputs!$B$33)-MAX(0,inputs!$B$31*(T1615-inputs!$B$30)))</f>
        <v>29292.520991406705</v>
      </c>
      <c r="V1615" s="19">
        <f>$H1615+(INT(COLUMN(V$1)/2) - 5) * ($A1615-$H1615)/9</f>
        <v>114200</v>
      </c>
      <c r="W1615" s="24">
        <f>MAX(0,U1615*(1+inputs!$B$33)-MAX(0,inputs!$B$31*(V1615-inputs!$B$30)))</f>
        <v>21270.4688062778</v>
      </c>
      <c r="X1615" s="19">
        <f>$H1615+(INT(COLUMN(X$1)/2) - 5) * ($A1615-$H1615)/9</f>
        <v>129900</v>
      </c>
      <c r="Y1615" s="24">
        <f>MAX(0,W1615*(1+inputs!$B$33)-MAX(0,inputs!$B$31*(X1615-inputs!$B$30)))</f>
        <v>11715.085838371966</v>
      </c>
      <c r="Z1615" s="19">
        <f>IF(inputs!$B$27="YES",MAX(0,inputs!$B$31*(X1615-inputs!$B$30)),0)</f>
        <v>0</v>
      </c>
      <c r="AA1615" s="3">
        <f t="shared" si="105"/>
        <v>67397.25</v>
      </c>
      <c r="AB1615" s="1">
        <f t="shared" si="106"/>
        <v>0.47</v>
      </c>
      <c r="AC1615" s="8">
        <f t="shared" si="103"/>
        <v>93902.75</v>
      </c>
    </row>
    <row r="1616" spans="1:29" x14ac:dyDescent="0.2">
      <c r="A1616" s="11">
        <f t="shared" si="104"/>
        <v>161400</v>
      </c>
      <c r="B1616" s="15">
        <f>inputs!$C$3-MAX(0,MIN((calculations!A1616-inputs!$B$8)*0.5,inputs!$C$3))+IF(AND(inputs!$B$23="YES",A1616&lt;=inputs!$B$25),inputs!$B$24,0)</f>
        <v>0</v>
      </c>
      <c r="C1616" s="15">
        <f>MAX(0,MIN(A1616-B1616,inputs!$C$4)*inputs!$B$3)</f>
        <v>7540</v>
      </c>
      <c r="D1616" s="16">
        <f>MAX(0,(MIN(A1616,inputs!$C$5)-(inputs!$C$4+B1616))*inputs!$B$4)</f>
        <v>44920</v>
      </c>
      <c r="E1616" s="16">
        <f>MAX(0, (calculations!A1616-inputs!$C$5)*inputs!$B$5)</f>
        <v>5130</v>
      </c>
      <c r="F1616" s="19">
        <f>MAX(0,inputs!$B$13*(MIN(calculations!A1616,inputs!$C$14)-inputs!$C$13))+MAX(0,inputs!$B$14*(calculations!A1616-inputs!$C$14))</f>
        <v>7217.85</v>
      </c>
      <c r="G1616" s="22">
        <f>MAX(MIN((calculations!A1616-inputs!$B$21)/10000,100%),0) * inputs!$B$18</f>
        <v>2636.4</v>
      </c>
      <c r="H1616" s="24">
        <f>MIN(inputs!$B$32,A1616)</f>
        <v>20000</v>
      </c>
      <c r="I1616" s="24">
        <f>inputs!$B$29*(1+inputs!$B$33)-MAX(0,inputs!$B$31*(H1616-inputs!$B$30))</f>
        <v>46486.999999999993</v>
      </c>
      <c r="J1616" s="19">
        <f>$H1616+(INT(COLUMN(J$1)/2) - 5) * ($A1616-$H1616)/9</f>
        <v>20000</v>
      </c>
      <c r="K1616" s="24">
        <f>MAX(0,I1616*(1+inputs!$B$33)-MAX(0,inputs!$B$31*(J1616-inputs!$B$30)))</f>
        <v>47184.304999999986</v>
      </c>
      <c r="L1616" s="19">
        <f>$H1616+(INT(COLUMN(L$1)/2) - 5) * ($A1616-$H1616)/9</f>
        <v>35711.111111111109</v>
      </c>
      <c r="M1616" s="24">
        <f>MAX(0,K1616*(1+inputs!$B$33)-MAX(0,inputs!$B$31*(L1616-inputs!$B$30)))</f>
        <v>46494.629574999977</v>
      </c>
      <c r="N1616" s="19">
        <f>$H1616+(INT(COLUMN(N$1)/2) - 5) * ($A1616-$H1616)/9</f>
        <v>51422.222222222219</v>
      </c>
      <c r="O1616" s="24">
        <f>MAX(0,M1616*(1+inputs!$B$33)-MAX(0,inputs!$B$31*(N1616-inputs!$B$30)))</f>
        <v>44380.609018624971</v>
      </c>
      <c r="P1616" s="19">
        <f>$H1616+(INT(COLUMN(P$1)/2) - 5) * ($A1616-$H1616)/9</f>
        <v>67133.333333333343</v>
      </c>
      <c r="Q1616" s="24">
        <f>MAX(0,O1616*(1+inputs!$B$33)-MAX(0,inputs!$B$31*(P1616-inputs!$B$30)))</f>
        <v>40820.878153904341</v>
      </c>
      <c r="R1616" s="19">
        <f>$H1616+(INT(COLUMN(R$1)/2) - 5) * ($A1616-$H1616)/9</f>
        <v>82844.444444444438</v>
      </c>
      <c r="S1616" s="24">
        <f>MAX(0,Q1616*(1+inputs!$B$33)-MAX(0,inputs!$B$31*(R1616-inputs!$B$30)))</f>
        <v>35793.7513262129</v>
      </c>
      <c r="T1616" s="19">
        <f>$H1616+(INT(COLUMN(T$1)/2) - 5) * ($A1616-$H1616)/9</f>
        <v>98555.555555555562</v>
      </c>
      <c r="U1616" s="24">
        <f>MAX(0,S1616*(1+inputs!$B$33)-MAX(0,inputs!$B$31*(T1616-inputs!$B$30)))</f>
        <v>29277.217596106086</v>
      </c>
      <c r="V1616" s="19">
        <f>$H1616+(INT(COLUMN(V$1)/2) - 5) * ($A1616-$H1616)/9</f>
        <v>114266.66666666667</v>
      </c>
      <c r="W1616" s="24">
        <f>MAX(0,U1616*(1+inputs!$B$33)-MAX(0,inputs!$B$31*(V1616-inputs!$B$30)))</f>
        <v>21248.935860047677</v>
      </c>
      <c r="X1616" s="19">
        <f>$H1616+(INT(COLUMN(X$1)/2) - 5) * ($A1616-$H1616)/9</f>
        <v>129977.77777777778</v>
      </c>
      <c r="Y1616" s="24">
        <f>MAX(0,W1616*(1+inputs!$B$33)-MAX(0,inputs!$B$31*(X1616-inputs!$B$30)))</f>
        <v>11686.229897948391</v>
      </c>
      <c r="Z1616" s="19">
        <f>IF(inputs!$B$27="YES",MAX(0,inputs!$B$31*(X1616-inputs!$B$30)),0)</f>
        <v>0</v>
      </c>
      <c r="AA1616" s="3">
        <f t="shared" si="105"/>
        <v>67444.25</v>
      </c>
      <c r="AB1616" s="1">
        <f t="shared" si="106"/>
        <v>0.47</v>
      </c>
      <c r="AC1616" s="8">
        <f t="shared" si="103"/>
        <v>93955.75</v>
      </c>
    </row>
    <row r="1617" spans="1:29" x14ac:dyDescent="0.2">
      <c r="A1617" s="11">
        <f t="shared" si="104"/>
        <v>161500</v>
      </c>
      <c r="B1617" s="15">
        <f>inputs!$C$3-MAX(0,MIN((calculations!A1617-inputs!$B$8)*0.5,inputs!$C$3))+IF(AND(inputs!$B$23="YES",A1617&lt;=inputs!$B$25),inputs!$B$24,0)</f>
        <v>0</v>
      </c>
      <c r="C1617" s="15">
        <f>MAX(0,MIN(A1617-B1617,inputs!$C$4)*inputs!$B$3)</f>
        <v>7540</v>
      </c>
      <c r="D1617" s="16">
        <f>MAX(0,(MIN(A1617,inputs!$C$5)-(inputs!$C$4+B1617))*inputs!$B$4)</f>
        <v>44920</v>
      </c>
      <c r="E1617" s="16">
        <f>MAX(0, (calculations!A1617-inputs!$C$5)*inputs!$B$5)</f>
        <v>5175</v>
      </c>
      <c r="F1617" s="19">
        <f>MAX(0,inputs!$B$13*(MIN(calculations!A1617,inputs!$C$14)-inputs!$C$13))+MAX(0,inputs!$B$14*(calculations!A1617-inputs!$C$14))</f>
        <v>7219.85</v>
      </c>
      <c r="G1617" s="22">
        <f>MAX(MIN((calculations!A1617-inputs!$B$21)/10000,100%),0) * inputs!$B$18</f>
        <v>2636.4</v>
      </c>
      <c r="H1617" s="24">
        <f>MIN(inputs!$B$32,A1617)</f>
        <v>20000</v>
      </c>
      <c r="I1617" s="24">
        <f>inputs!$B$29*(1+inputs!$B$33)-MAX(0,inputs!$B$31*(H1617-inputs!$B$30))</f>
        <v>46486.999999999993</v>
      </c>
      <c r="J1617" s="19">
        <f>$H1617+(INT(COLUMN(J$1)/2) - 5) * ($A1617-$H1617)/9</f>
        <v>20000</v>
      </c>
      <c r="K1617" s="24">
        <f>MAX(0,I1617*(1+inputs!$B$33)-MAX(0,inputs!$B$31*(J1617-inputs!$B$30)))</f>
        <v>47184.304999999986</v>
      </c>
      <c r="L1617" s="19">
        <f>$H1617+(INT(COLUMN(L$1)/2) - 5) * ($A1617-$H1617)/9</f>
        <v>35722.222222222219</v>
      </c>
      <c r="M1617" s="24">
        <f>MAX(0,K1617*(1+inputs!$B$33)-MAX(0,inputs!$B$31*(L1617-inputs!$B$30)))</f>
        <v>46493.629574999977</v>
      </c>
      <c r="N1617" s="19">
        <f>$H1617+(INT(COLUMN(N$1)/2) - 5) * ($A1617-$H1617)/9</f>
        <v>51444.444444444445</v>
      </c>
      <c r="O1617" s="24">
        <f>MAX(0,M1617*(1+inputs!$B$33)-MAX(0,inputs!$B$31*(N1617-inputs!$B$30)))</f>
        <v>44377.594018624972</v>
      </c>
      <c r="P1617" s="19">
        <f>$H1617+(INT(COLUMN(P$1)/2) - 5) * ($A1617-$H1617)/9</f>
        <v>67166.666666666657</v>
      </c>
      <c r="Q1617" s="24">
        <f>MAX(0,O1617*(1+inputs!$B$33)-MAX(0,inputs!$B$31*(P1617-inputs!$B$30)))</f>
        <v>40814.817928904347</v>
      </c>
      <c r="R1617" s="19">
        <f>$H1617+(INT(COLUMN(R$1)/2) - 5) * ($A1617-$H1617)/9</f>
        <v>82888.888888888891</v>
      </c>
      <c r="S1617" s="24">
        <f>MAX(0,Q1617*(1+inputs!$B$33)-MAX(0,inputs!$B$31*(R1617-inputs!$B$30)))</f>
        <v>35783.600197837906</v>
      </c>
      <c r="T1617" s="19">
        <f>$H1617+(INT(COLUMN(T$1)/2) - 5) * ($A1617-$H1617)/9</f>
        <v>98611.111111111109</v>
      </c>
      <c r="U1617" s="24">
        <f>MAX(0,S1617*(1+inputs!$B$33)-MAX(0,inputs!$B$31*(T1617-inputs!$B$30)))</f>
        <v>29261.914200805473</v>
      </c>
      <c r="V1617" s="19">
        <f>$H1617+(INT(COLUMN(V$1)/2) - 5) * ($A1617-$H1617)/9</f>
        <v>114333.33333333333</v>
      </c>
      <c r="W1617" s="24">
        <f>MAX(0,U1617*(1+inputs!$B$33)-MAX(0,inputs!$B$31*(V1617-inputs!$B$30)))</f>
        <v>21227.402913817554</v>
      </c>
      <c r="X1617" s="19">
        <f>$H1617+(INT(COLUMN(X$1)/2) - 5) * ($A1617-$H1617)/9</f>
        <v>130055.55555555556</v>
      </c>
      <c r="Y1617" s="24">
        <f>MAX(0,W1617*(1+inputs!$B$33)-MAX(0,inputs!$B$31*(X1617-inputs!$B$30)))</f>
        <v>11657.373957524813</v>
      </c>
      <c r="Z1617" s="19">
        <f>IF(inputs!$B$27="YES",MAX(0,inputs!$B$31*(X1617-inputs!$B$30)),0)</f>
        <v>0</v>
      </c>
      <c r="AA1617" s="3">
        <f t="shared" si="105"/>
        <v>67491.25</v>
      </c>
      <c r="AB1617" s="1">
        <f t="shared" si="106"/>
        <v>0.47</v>
      </c>
      <c r="AC1617" s="8">
        <f t="shared" si="103"/>
        <v>94008.75</v>
      </c>
    </row>
    <row r="1618" spans="1:29" x14ac:dyDescent="0.2">
      <c r="A1618" s="11">
        <f t="shared" si="104"/>
        <v>161600</v>
      </c>
      <c r="B1618" s="15">
        <f>inputs!$C$3-MAX(0,MIN((calculations!A1618-inputs!$B$8)*0.5,inputs!$C$3))+IF(AND(inputs!$B$23="YES",A1618&lt;=inputs!$B$25),inputs!$B$24,0)</f>
        <v>0</v>
      </c>
      <c r="C1618" s="15">
        <f>MAX(0,MIN(A1618-B1618,inputs!$C$4)*inputs!$B$3)</f>
        <v>7540</v>
      </c>
      <c r="D1618" s="16">
        <f>MAX(0,(MIN(A1618,inputs!$C$5)-(inputs!$C$4+B1618))*inputs!$B$4)</f>
        <v>44920</v>
      </c>
      <c r="E1618" s="16">
        <f>MAX(0, (calculations!A1618-inputs!$C$5)*inputs!$B$5)</f>
        <v>5220</v>
      </c>
      <c r="F1618" s="19">
        <f>MAX(0,inputs!$B$13*(MIN(calculations!A1618,inputs!$C$14)-inputs!$C$13))+MAX(0,inputs!$B$14*(calculations!A1618-inputs!$C$14))</f>
        <v>7221.85</v>
      </c>
      <c r="G1618" s="22">
        <f>MAX(MIN((calculations!A1618-inputs!$B$21)/10000,100%),0) * inputs!$B$18</f>
        <v>2636.4</v>
      </c>
      <c r="H1618" s="24">
        <f>MIN(inputs!$B$32,A1618)</f>
        <v>20000</v>
      </c>
      <c r="I1618" s="24">
        <f>inputs!$B$29*(1+inputs!$B$33)-MAX(0,inputs!$B$31*(H1618-inputs!$B$30))</f>
        <v>46486.999999999993</v>
      </c>
      <c r="J1618" s="19">
        <f>$H1618+(INT(COLUMN(J$1)/2) - 5) * ($A1618-$H1618)/9</f>
        <v>20000</v>
      </c>
      <c r="K1618" s="24">
        <f>MAX(0,I1618*(1+inputs!$B$33)-MAX(0,inputs!$B$31*(J1618-inputs!$B$30)))</f>
        <v>47184.304999999986</v>
      </c>
      <c r="L1618" s="19">
        <f>$H1618+(INT(COLUMN(L$1)/2) - 5) * ($A1618-$H1618)/9</f>
        <v>35733.333333333336</v>
      </c>
      <c r="M1618" s="24">
        <f>MAX(0,K1618*(1+inputs!$B$33)-MAX(0,inputs!$B$31*(L1618-inputs!$B$30)))</f>
        <v>46492.629574999977</v>
      </c>
      <c r="N1618" s="19">
        <f>$H1618+(INT(COLUMN(N$1)/2) - 5) * ($A1618-$H1618)/9</f>
        <v>51466.666666666672</v>
      </c>
      <c r="O1618" s="24">
        <f>MAX(0,M1618*(1+inputs!$B$33)-MAX(0,inputs!$B$31*(N1618-inputs!$B$30)))</f>
        <v>44374.579018624972</v>
      </c>
      <c r="P1618" s="19">
        <f>$H1618+(INT(COLUMN(P$1)/2) - 5) * ($A1618-$H1618)/9</f>
        <v>67200</v>
      </c>
      <c r="Q1618" s="24">
        <f>MAX(0,O1618*(1+inputs!$B$33)-MAX(0,inputs!$B$31*(P1618-inputs!$B$30)))</f>
        <v>40808.757703904339</v>
      </c>
      <c r="R1618" s="19">
        <f>$H1618+(INT(COLUMN(R$1)/2) - 5) * ($A1618-$H1618)/9</f>
        <v>82933.333333333343</v>
      </c>
      <c r="S1618" s="24">
        <f>MAX(0,Q1618*(1+inputs!$B$33)-MAX(0,inputs!$B$31*(R1618-inputs!$B$30)))</f>
        <v>35773.449069462898</v>
      </c>
      <c r="T1618" s="19">
        <f>$H1618+(INT(COLUMN(T$1)/2) - 5) * ($A1618-$H1618)/9</f>
        <v>98666.666666666672</v>
      </c>
      <c r="U1618" s="24">
        <f>MAX(0,S1618*(1+inputs!$B$33)-MAX(0,inputs!$B$31*(T1618-inputs!$B$30)))</f>
        <v>29246.610805504839</v>
      </c>
      <c r="V1618" s="19">
        <f>$H1618+(INT(COLUMN(V$1)/2) - 5) * ($A1618-$H1618)/9</f>
        <v>114400</v>
      </c>
      <c r="W1618" s="24">
        <f>MAX(0,U1618*(1+inputs!$B$33)-MAX(0,inputs!$B$31*(V1618-inputs!$B$30)))</f>
        <v>21205.869967587409</v>
      </c>
      <c r="X1618" s="19">
        <f>$H1618+(INT(COLUMN(X$1)/2) - 5) * ($A1618-$H1618)/9</f>
        <v>130133.33333333333</v>
      </c>
      <c r="Y1618" s="24">
        <f>MAX(0,W1618*(1+inputs!$B$33)-MAX(0,inputs!$B$31*(X1618-inputs!$B$30)))</f>
        <v>11628.518017101218</v>
      </c>
      <c r="Z1618" s="19">
        <f>IF(inputs!$B$27="YES",MAX(0,inputs!$B$31*(X1618-inputs!$B$30)),0)</f>
        <v>0</v>
      </c>
      <c r="AA1618" s="3">
        <f t="shared" si="105"/>
        <v>67538.25</v>
      </c>
      <c r="AB1618" s="1">
        <f t="shared" si="106"/>
        <v>0.47</v>
      </c>
      <c r="AC1618" s="8">
        <f t="shared" si="103"/>
        <v>94061.75</v>
      </c>
    </row>
    <row r="1619" spans="1:29" x14ac:dyDescent="0.2">
      <c r="A1619" s="11">
        <f t="shared" si="104"/>
        <v>161700</v>
      </c>
      <c r="B1619" s="15">
        <f>inputs!$C$3-MAX(0,MIN((calculations!A1619-inputs!$B$8)*0.5,inputs!$C$3))+IF(AND(inputs!$B$23="YES",A1619&lt;=inputs!$B$25),inputs!$B$24,0)</f>
        <v>0</v>
      </c>
      <c r="C1619" s="15">
        <f>MAX(0,MIN(A1619-B1619,inputs!$C$4)*inputs!$B$3)</f>
        <v>7540</v>
      </c>
      <c r="D1619" s="16">
        <f>MAX(0,(MIN(A1619,inputs!$C$5)-(inputs!$C$4+B1619))*inputs!$B$4)</f>
        <v>44920</v>
      </c>
      <c r="E1619" s="16">
        <f>MAX(0, (calculations!A1619-inputs!$C$5)*inputs!$B$5)</f>
        <v>5265</v>
      </c>
      <c r="F1619" s="19">
        <f>MAX(0,inputs!$B$13*(MIN(calculations!A1619,inputs!$C$14)-inputs!$C$13))+MAX(0,inputs!$B$14*(calculations!A1619-inputs!$C$14))</f>
        <v>7223.85</v>
      </c>
      <c r="G1619" s="22">
        <f>MAX(MIN((calculations!A1619-inputs!$B$21)/10000,100%),0) * inputs!$B$18</f>
        <v>2636.4</v>
      </c>
      <c r="H1619" s="24">
        <f>MIN(inputs!$B$32,A1619)</f>
        <v>20000</v>
      </c>
      <c r="I1619" s="24">
        <f>inputs!$B$29*(1+inputs!$B$33)-MAX(0,inputs!$B$31*(H1619-inputs!$B$30))</f>
        <v>46486.999999999993</v>
      </c>
      <c r="J1619" s="19">
        <f>$H1619+(INT(COLUMN(J$1)/2) - 5) * ($A1619-$H1619)/9</f>
        <v>20000</v>
      </c>
      <c r="K1619" s="24">
        <f>MAX(0,I1619*(1+inputs!$B$33)-MAX(0,inputs!$B$31*(J1619-inputs!$B$30)))</f>
        <v>47184.304999999986</v>
      </c>
      <c r="L1619" s="19">
        <f>$H1619+(INT(COLUMN(L$1)/2) - 5) * ($A1619-$H1619)/9</f>
        <v>35744.444444444445</v>
      </c>
      <c r="M1619" s="24">
        <f>MAX(0,K1619*(1+inputs!$B$33)-MAX(0,inputs!$B$31*(L1619-inputs!$B$30)))</f>
        <v>46491.629574999977</v>
      </c>
      <c r="N1619" s="19">
        <f>$H1619+(INT(COLUMN(N$1)/2) - 5) * ($A1619-$H1619)/9</f>
        <v>51488.888888888891</v>
      </c>
      <c r="O1619" s="24">
        <f>MAX(0,M1619*(1+inputs!$B$33)-MAX(0,inputs!$B$31*(N1619-inputs!$B$30)))</f>
        <v>44371.564018624973</v>
      </c>
      <c r="P1619" s="19">
        <f>$H1619+(INT(COLUMN(P$1)/2) - 5) * ($A1619-$H1619)/9</f>
        <v>67233.333333333343</v>
      </c>
      <c r="Q1619" s="24">
        <f>MAX(0,O1619*(1+inputs!$B$33)-MAX(0,inputs!$B$31*(P1619-inputs!$B$30)))</f>
        <v>40802.697478904338</v>
      </c>
      <c r="R1619" s="19">
        <f>$H1619+(INT(COLUMN(R$1)/2) - 5) * ($A1619-$H1619)/9</f>
        <v>82977.777777777781</v>
      </c>
      <c r="S1619" s="24">
        <f>MAX(0,Q1619*(1+inputs!$B$33)-MAX(0,inputs!$B$31*(R1619-inputs!$B$30)))</f>
        <v>35763.297941087898</v>
      </c>
      <c r="T1619" s="19">
        <f>$H1619+(INT(COLUMN(T$1)/2) - 5) * ($A1619-$H1619)/9</f>
        <v>98722.222222222219</v>
      </c>
      <c r="U1619" s="24">
        <f>MAX(0,S1619*(1+inputs!$B$33)-MAX(0,inputs!$B$31*(T1619-inputs!$B$30)))</f>
        <v>29231.307410204212</v>
      </c>
      <c r="V1619" s="19">
        <f>$H1619+(INT(COLUMN(V$1)/2) - 5) * ($A1619-$H1619)/9</f>
        <v>114466.66666666667</v>
      </c>
      <c r="W1619" s="24">
        <f>MAX(0,U1619*(1+inputs!$B$33)-MAX(0,inputs!$B$31*(V1619-inputs!$B$30)))</f>
        <v>21184.337021357271</v>
      </c>
      <c r="X1619" s="19">
        <f>$H1619+(INT(COLUMN(X$1)/2) - 5) * ($A1619-$H1619)/9</f>
        <v>130211.11111111111</v>
      </c>
      <c r="Y1619" s="24">
        <f>MAX(0,W1619*(1+inputs!$B$33)-MAX(0,inputs!$B$31*(X1619-inputs!$B$30)))</f>
        <v>11599.662076677629</v>
      </c>
      <c r="Z1619" s="19">
        <f>IF(inputs!$B$27="YES",MAX(0,inputs!$B$31*(X1619-inputs!$B$30)),0)</f>
        <v>0</v>
      </c>
      <c r="AA1619" s="3">
        <f t="shared" si="105"/>
        <v>67585.25</v>
      </c>
      <c r="AB1619" s="1">
        <f t="shared" si="106"/>
        <v>0.47</v>
      </c>
      <c r="AC1619" s="8">
        <f t="shared" si="103"/>
        <v>94114.75</v>
      </c>
    </row>
    <row r="1620" spans="1:29" x14ac:dyDescent="0.2">
      <c r="A1620" s="11">
        <f t="shared" si="104"/>
        <v>161800</v>
      </c>
      <c r="B1620" s="15">
        <f>inputs!$C$3-MAX(0,MIN((calculations!A1620-inputs!$B$8)*0.5,inputs!$C$3))+IF(AND(inputs!$B$23="YES",A1620&lt;=inputs!$B$25),inputs!$B$24,0)</f>
        <v>0</v>
      </c>
      <c r="C1620" s="15">
        <f>MAX(0,MIN(A1620-B1620,inputs!$C$4)*inputs!$B$3)</f>
        <v>7540</v>
      </c>
      <c r="D1620" s="16">
        <f>MAX(0,(MIN(A1620,inputs!$C$5)-(inputs!$C$4+B1620))*inputs!$B$4)</f>
        <v>44920</v>
      </c>
      <c r="E1620" s="16">
        <f>MAX(0, (calculations!A1620-inputs!$C$5)*inputs!$B$5)</f>
        <v>5310</v>
      </c>
      <c r="F1620" s="19">
        <f>MAX(0,inputs!$B$13*(MIN(calculations!A1620,inputs!$C$14)-inputs!$C$13))+MAX(0,inputs!$B$14*(calculations!A1620-inputs!$C$14))</f>
        <v>7225.85</v>
      </c>
      <c r="G1620" s="22">
        <f>MAX(MIN((calculations!A1620-inputs!$B$21)/10000,100%),0) * inputs!$B$18</f>
        <v>2636.4</v>
      </c>
      <c r="H1620" s="24">
        <f>MIN(inputs!$B$32,A1620)</f>
        <v>20000</v>
      </c>
      <c r="I1620" s="24">
        <f>inputs!$B$29*(1+inputs!$B$33)-MAX(0,inputs!$B$31*(H1620-inputs!$B$30))</f>
        <v>46486.999999999993</v>
      </c>
      <c r="J1620" s="19">
        <f>$H1620+(INT(COLUMN(J$1)/2) - 5) * ($A1620-$H1620)/9</f>
        <v>20000</v>
      </c>
      <c r="K1620" s="24">
        <f>MAX(0,I1620*(1+inputs!$B$33)-MAX(0,inputs!$B$31*(J1620-inputs!$B$30)))</f>
        <v>47184.304999999986</v>
      </c>
      <c r="L1620" s="19">
        <f>$H1620+(INT(COLUMN(L$1)/2) - 5) * ($A1620-$H1620)/9</f>
        <v>35755.555555555555</v>
      </c>
      <c r="M1620" s="24">
        <f>MAX(0,K1620*(1+inputs!$B$33)-MAX(0,inputs!$B$31*(L1620-inputs!$B$30)))</f>
        <v>46490.629574999977</v>
      </c>
      <c r="N1620" s="19">
        <f>$H1620+(INT(COLUMN(N$1)/2) - 5) * ($A1620-$H1620)/9</f>
        <v>51511.111111111109</v>
      </c>
      <c r="O1620" s="24">
        <f>MAX(0,M1620*(1+inputs!$B$33)-MAX(0,inputs!$B$31*(N1620-inputs!$B$30)))</f>
        <v>44368.549018624974</v>
      </c>
      <c r="P1620" s="19">
        <f>$H1620+(INT(COLUMN(P$1)/2) - 5) * ($A1620-$H1620)/9</f>
        <v>67266.666666666657</v>
      </c>
      <c r="Q1620" s="24">
        <f>MAX(0,O1620*(1+inputs!$B$33)-MAX(0,inputs!$B$31*(P1620-inputs!$B$30)))</f>
        <v>40796.637253904351</v>
      </c>
      <c r="R1620" s="19">
        <f>$H1620+(INT(COLUMN(R$1)/2) - 5) * ($A1620-$H1620)/9</f>
        <v>83022.222222222219</v>
      </c>
      <c r="S1620" s="24">
        <f>MAX(0,Q1620*(1+inputs!$B$33)-MAX(0,inputs!$B$31*(R1620-inputs!$B$30)))</f>
        <v>35753.146812712912</v>
      </c>
      <c r="T1620" s="19">
        <f>$H1620+(INT(COLUMN(T$1)/2) - 5) * ($A1620-$H1620)/9</f>
        <v>98777.777777777781</v>
      </c>
      <c r="U1620" s="24">
        <f>MAX(0,S1620*(1+inputs!$B$33)-MAX(0,inputs!$B$31*(T1620-inputs!$B$30)))</f>
        <v>29216.004014903603</v>
      </c>
      <c r="V1620" s="19">
        <f>$H1620+(INT(COLUMN(V$1)/2) - 5) * ($A1620-$H1620)/9</f>
        <v>114533.33333333333</v>
      </c>
      <c r="W1620" s="24">
        <f>MAX(0,U1620*(1+inputs!$B$33)-MAX(0,inputs!$B$31*(V1620-inputs!$B$30)))</f>
        <v>21162.804075127155</v>
      </c>
      <c r="X1620" s="19">
        <f>$H1620+(INT(COLUMN(X$1)/2) - 5) * ($A1620-$H1620)/9</f>
        <v>130288.88888888889</v>
      </c>
      <c r="Y1620" s="24">
        <f>MAX(0,W1620*(1+inputs!$B$33)-MAX(0,inputs!$B$31*(X1620-inputs!$B$30)))</f>
        <v>11570.806136254059</v>
      </c>
      <c r="Z1620" s="19">
        <f>IF(inputs!$B$27="YES",MAX(0,inputs!$B$31*(X1620-inputs!$B$30)),0)</f>
        <v>0</v>
      </c>
      <c r="AA1620" s="3">
        <f t="shared" si="105"/>
        <v>67632.25</v>
      </c>
      <c r="AB1620" s="1">
        <f t="shared" si="106"/>
        <v>0.47</v>
      </c>
      <c r="AC1620" s="8">
        <f t="shared" si="103"/>
        <v>94167.75</v>
      </c>
    </row>
    <row r="1621" spans="1:29" x14ac:dyDescent="0.2">
      <c r="A1621" s="11">
        <f t="shared" si="104"/>
        <v>161900</v>
      </c>
      <c r="B1621" s="15">
        <f>inputs!$C$3-MAX(0,MIN((calculations!A1621-inputs!$B$8)*0.5,inputs!$C$3))+IF(AND(inputs!$B$23="YES",A1621&lt;=inputs!$B$25),inputs!$B$24,0)</f>
        <v>0</v>
      </c>
      <c r="C1621" s="15">
        <f>MAX(0,MIN(A1621-B1621,inputs!$C$4)*inputs!$B$3)</f>
        <v>7540</v>
      </c>
      <c r="D1621" s="16">
        <f>MAX(0,(MIN(A1621,inputs!$C$5)-(inputs!$C$4+B1621))*inputs!$B$4)</f>
        <v>44920</v>
      </c>
      <c r="E1621" s="16">
        <f>MAX(0, (calculations!A1621-inputs!$C$5)*inputs!$B$5)</f>
        <v>5355</v>
      </c>
      <c r="F1621" s="19">
        <f>MAX(0,inputs!$B$13*(MIN(calculations!A1621,inputs!$C$14)-inputs!$C$13))+MAX(0,inputs!$B$14*(calculations!A1621-inputs!$C$14))</f>
        <v>7227.85</v>
      </c>
      <c r="G1621" s="22">
        <f>MAX(MIN((calculations!A1621-inputs!$B$21)/10000,100%),0) * inputs!$B$18</f>
        <v>2636.4</v>
      </c>
      <c r="H1621" s="24">
        <f>MIN(inputs!$B$32,A1621)</f>
        <v>20000</v>
      </c>
      <c r="I1621" s="24">
        <f>inputs!$B$29*(1+inputs!$B$33)-MAX(0,inputs!$B$31*(H1621-inputs!$B$30))</f>
        <v>46486.999999999993</v>
      </c>
      <c r="J1621" s="19">
        <f>$H1621+(INT(COLUMN(J$1)/2) - 5) * ($A1621-$H1621)/9</f>
        <v>20000</v>
      </c>
      <c r="K1621" s="24">
        <f>MAX(0,I1621*(1+inputs!$B$33)-MAX(0,inputs!$B$31*(J1621-inputs!$B$30)))</f>
        <v>47184.304999999986</v>
      </c>
      <c r="L1621" s="19">
        <f>$H1621+(INT(COLUMN(L$1)/2) - 5) * ($A1621-$H1621)/9</f>
        <v>35766.666666666664</v>
      </c>
      <c r="M1621" s="24">
        <f>MAX(0,K1621*(1+inputs!$B$33)-MAX(0,inputs!$B$31*(L1621-inputs!$B$30)))</f>
        <v>46489.629574999977</v>
      </c>
      <c r="N1621" s="19">
        <f>$H1621+(INT(COLUMN(N$1)/2) - 5) * ($A1621-$H1621)/9</f>
        <v>51533.333333333328</v>
      </c>
      <c r="O1621" s="24">
        <f>MAX(0,M1621*(1+inputs!$B$33)-MAX(0,inputs!$B$31*(N1621-inputs!$B$30)))</f>
        <v>44365.534018624967</v>
      </c>
      <c r="P1621" s="19">
        <f>$H1621+(INT(COLUMN(P$1)/2) - 5) * ($A1621-$H1621)/9</f>
        <v>67300</v>
      </c>
      <c r="Q1621" s="24">
        <f>MAX(0,O1621*(1+inputs!$B$33)-MAX(0,inputs!$B$31*(P1621-inputs!$B$30)))</f>
        <v>40790.577028904336</v>
      </c>
      <c r="R1621" s="19">
        <f>$H1621+(INT(COLUMN(R$1)/2) - 5) * ($A1621-$H1621)/9</f>
        <v>83066.666666666657</v>
      </c>
      <c r="S1621" s="24">
        <f>MAX(0,Q1621*(1+inputs!$B$33)-MAX(0,inputs!$B$31*(R1621-inputs!$B$30)))</f>
        <v>35742.995684337904</v>
      </c>
      <c r="T1621" s="19">
        <f>$H1621+(INT(COLUMN(T$1)/2) - 5) * ($A1621-$H1621)/9</f>
        <v>98833.333333333328</v>
      </c>
      <c r="U1621" s="24">
        <f>MAX(0,S1621*(1+inputs!$B$33)-MAX(0,inputs!$B$31*(T1621-inputs!$B$30)))</f>
        <v>29200.700619602972</v>
      </c>
      <c r="V1621" s="19">
        <f>$H1621+(INT(COLUMN(V$1)/2) - 5) * ($A1621-$H1621)/9</f>
        <v>114600</v>
      </c>
      <c r="W1621" s="24">
        <f>MAX(0,U1621*(1+inputs!$B$33)-MAX(0,inputs!$B$31*(V1621-inputs!$B$30)))</f>
        <v>21141.271128897017</v>
      </c>
      <c r="X1621" s="19">
        <f>$H1621+(INT(COLUMN(X$1)/2) - 5) * ($A1621-$H1621)/9</f>
        <v>130366.66666666667</v>
      </c>
      <c r="Y1621" s="24">
        <f>MAX(0,W1621*(1+inputs!$B$33)-MAX(0,inputs!$B$31*(X1621-inputs!$B$30)))</f>
        <v>11541.95019583047</v>
      </c>
      <c r="Z1621" s="19">
        <f>IF(inputs!$B$27="YES",MAX(0,inputs!$B$31*(X1621-inputs!$B$30)),0)</f>
        <v>0</v>
      </c>
      <c r="AA1621" s="3">
        <f t="shared" si="105"/>
        <v>67679.25</v>
      </c>
      <c r="AB1621" s="1">
        <f t="shared" si="106"/>
        <v>0.47</v>
      </c>
      <c r="AC1621" s="8">
        <f t="shared" si="103"/>
        <v>94220.75</v>
      </c>
    </row>
    <row r="1622" spans="1:29" x14ac:dyDescent="0.2">
      <c r="A1622" s="11">
        <f t="shared" si="104"/>
        <v>162000</v>
      </c>
      <c r="B1622" s="15">
        <f>inputs!$C$3-MAX(0,MIN((calculations!A1622-inputs!$B$8)*0.5,inputs!$C$3))+IF(AND(inputs!$B$23="YES",A1622&lt;=inputs!$B$25),inputs!$B$24,0)</f>
        <v>0</v>
      </c>
      <c r="C1622" s="15">
        <f>MAX(0,MIN(A1622-B1622,inputs!$C$4)*inputs!$B$3)</f>
        <v>7540</v>
      </c>
      <c r="D1622" s="16">
        <f>MAX(0,(MIN(A1622,inputs!$C$5)-(inputs!$C$4+B1622))*inputs!$B$4)</f>
        <v>44920</v>
      </c>
      <c r="E1622" s="16">
        <f>MAX(0, (calculations!A1622-inputs!$C$5)*inputs!$B$5)</f>
        <v>5400</v>
      </c>
      <c r="F1622" s="19">
        <f>MAX(0,inputs!$B$13*(MIN(calculations!A1622,inputs!$C$14)-inputs!$C$13))+MAX(0,inputs!$B$14*(calculations!A1622-inputs!$C$14))</f>
        <v>7229.85</v>
      </c>
      <c r="G1622" s="22">
        <f>MAX(MIN((calculations!A1622-inputs!$B$21)/10000,100%),0) * inputs!$B$18</f>
        <v>2636.4</v>
      </c>
      <c r="H1622" s="24">
        <f>MIN(inputs!$B$32,A1622)</f>
        <v>20000</v>
      </c>
      <c r="I1622" s="24">
        <f>inputs!$B$29*(1+inputs!$B$33)-MAX(0,inputs!$B$31*(H1622-inputs!$B$30))</f>
        <v>46486.999999999993</v>
      </c>
      <c r="J1622" s="19">
        <f>$H1622+(INT(COLUMN(J$1)/2) - 5) * ($A1622-$H1622)/9</f>
        <v>20000</v>
      </c>
      <c r="K1622" s="24">
        <f>MAX(0,I1622*(1+inputs!$B$33)-MAX(0,inputs!$B$31*(J1622-inputs!$B$30)))</f>
        <v>47184.304999999986</v>
      </c>
      <c r="L1622" s="19">
        <f>$H1622+(INT(COLUMN(L$1)/2) - 5) * ($A1622-$H1622)/9</f>
        <v>35777.777777777781</v>
      </c>
      <c r="M1622" s="24">
        <f>MAX(0,K1622*(1+inputs!$B$33)-MAX(0,inputs!$B$31*(L1622-inputs!$B$30)))</f>
        <v>46488.629574999977</v>
      </c>
      <c r="N1622" s="19">
        <f>$H1622+(INT(COLUMN(N$1)/2) - 5) * ($A1622-$H1622)/9</f>
        <v>51555.555555555555</v>
      </c>
      <c r="O1622" s="24">
        <f>MAX(0,M1622*(1+inputs!$B$33)-MAX(0,inputs!$B$31*(N1622-inputs!$B$30)))</f>
        <v>44362.519018624967</v>
      </c>
      <c r="P1622" s="19">
        <f>$H1622+(INT(COLUMN(P$1)/2) - 5) * ($A1622-$H1622)/9</f>
        <v>67333.333333333343</v>
      </c>
      <c r="Q1622" s="24">
        <f>MAX(0,O1622*(1+inputs!$B$33)-MAX(0,inputs!$B$31*(P1622-inputs!$B$30)))</f>
        <v>40784.516803904335</v>
      </c>
      <c r="R1622" s="19">
        <f>$H1622+(INT(COLUMN(R$1)/2) - 5) * ($A1622-$H1622)/9</f>
        <v>83111.111111111109</v>
      </c>
      <c r="S1622" s="24">
        <f>MAX(0,Q1622*(1+inputs!$B$33)-MAX(0,inputs!$B$31*(R1622-inputs!$B$30)))</f>
        <v>35732.844555962896</v>
      </c>
      <c r="T1622" s="19">
        <f>$H1622+(INT(COLUMN(T$1)/2) - 5) * ($A1622-$H1622)/9</f>
        <v>98888.888888888891</v>
      </c>
      <c r="U1622" s="24">
        <f>MAX(0,S1622*(1+inputs!$B$33)-MAX(0,inputs!$B$31*(T1622-inputs!$B$30)))</f>
        <v>29185.397224302335</v>
      </c>
      <c r="V1622" s="19">
        <f>$H1622+(INT(COLUMN(V$1)/2) - 5) * ($A1622-$H1622)/9</f>
        <v>114666.66666666667</v>
      </c>
      <c r="W1622" s="24">
        <f>MAX(0,U1622*(1+inputs!$B$33)-MAX(0,inputs!$B$31*(V1622-inputs!$B$30)))</f>
        <v>21119.738182666864</v>
      </c>
      <c r="X1622" s="19">
        <f>$H1622+(INT(COLUMN(X$1)/2) - 5) * ($A1622-$H1622)/9</f>
        <v>130444.44444444444</v>
      </c>
      <c r="Y1622" s="24">
        <f>MAX(0,W1622*(1+inputs!$B$33)-MAX(0,inputs!$B$31*(X1622-inputs!$B$30)))</f>
        <v>11513.094255406868</v>
      </c>
      <c r="Z1622" s="19">
        <f>IF(inputs!$B$27="YES",MAX(0,inputs!$B$31*(X1622-inputs!$B$30)),0)</f>
        <v>0</v>
      </c>
      <c r="AA1622" s="3">
        <f t="shared" si="105"/>
        <v>67726.25</v>
      </c>
      <c r="AB1622" s="1">
        <f t="shared" si="106"/>
        <v>0.47</v>
      </c>
      <c r="AC1622" s="8">
        <f t="shared" si="103"/>
        <v>94273.75</v>
      </c>
    </row>
    <row r="1623" spans="1:29" x14ac:dyDescent="0.2">
      <c r="A1623" s="11">
        <f t="shared" si="104"/>
        <v>162100</v>
      </c>
      <c r="B1623" s="15">
        <f>inputs!$C$3-MAX(0,MIN((calculations!A1623-inputs!$B$8)*0.5,inputs!$C$3))+IF(AND(inputs!$B$23="YES",A1623&lt;=inputs!$B$25),inputs!$B$24,0)</f>
        <v>0</v>
      </c>
      <c r="C1623" s="15">
        <f>MAX(0,MIN(A1623-B1623,inputs!$C$4)*inputs!$B$3)</f>
        <v>7540</v>
      </c>
      <c r="D1623" s="16">
        <f>MAX(0,(MIN(A1623,inputs!$C$5)-(inputs!$C$4+B1623))*inputs!$B$4)</f>
        <v>44920</v>
      </c>
      <c r="E1623" s="16">
        <f>MAX(0, (calculations!A1623-inputs!$C$5)*inputs!$B$5)</f>
        <v>5445</v>
      </c>
      <c r="F1623" s="19">
        <f>MAX(0,inputs!$B$13*(MIN(calculations!A1623,inputs!$C$14)-inputs!$C$13))+MAX(0,inputs!$B$14*(calculations!A1623-inputs!$C$14))</f>
        <v>7231.85</v>
      </c>
      <c r="G1623" s="22">
        <f>MAX(MIN((calculations!A1623-inputs!$B$21)/10000,100%),0) * inputs!$B$18</f>
        <v>2636.4</v>
      </c>
      <c r="H1623" s="24">
        <f>MIN(inputs!$B$32,A1623)</f>
        <v>20000</v>
      </c>
      <c r="I1623" s="24">
        <f>inputs!$B$29*(1+inputs!$B$33)-MAX(0,inputs!$B$31*(H1623-inputs!$B$30))</f>
        <v>46486.999999999993</v>
      </c>
      <c r="J1623" s="19">
        <f>$H1623+(INT(COLUMN(J$1)/2) - 5) * ($A1623-$H1623)/9</f>
        <v>20000</v>
      </c>
      <c r="K1623" s="24">
        <f>MAX(0,I1623*(1+inputs!$B$33)-MAX(0,inputs!$B$31*(J1623-inputs!$B$30)))</f>
        <v>47184.304999999986</v>
      </c>
      <c r="L1623" s="19">
        <f>$H1623+(INT(COLUMN(L$1)/2) - 5) * ($A1623-$H1623)/9</f>
        <v>35788.888888888891</v>
      </c>
      <c r="M1623" s="24">
        <f>MAX(0,K1623*(1+inputs!$B$33)-MAX(0,inputs!$B$31*(L1623-inputs!$B$30)))</f>
        <v>46487.629574999977</v>
      </c>
      <c r="N1623" s="19">
        <f>$H1623+(INT(COLUMN(N$1)/2) - 5) * ($A1623-$H1623)/9</f>
        <v>51577.777777777781</v>
      </c>
      <c r="O1623" s="24">
        <f>MAX(0,M1623*(1+inputs!$B$33)-MAX(0,inputs!$B$31*(N1623-inputs!$B$30)))</f>
        <v>44359.504018624968</v>
      </c>
      <c r="P1623" s="19">
        <f>$H1623+(INT(COLUMN(P$1)/2) - 5) * ($A1623-$H1623)/9</f>
        <v>67366.666666666657</v>
      </c>
      <c r="Q1623" s="24">
        <f>MAX(0,O1623*(1+inputs!$B$33)-MAX(0,inputs!$B$31*(P1623-inputs!$B$30)))</f>
        <v>40778.456578904341</v>
      </c>
      <c r="R1623" s="19">
        <f>$H1623+(INT(COLUMN(R$1)/2) - 5) * ($A1623-$H1623)/9</f>
        <v>83155.555555555562</v>
      </c>
      <c r="S1623" s="24">
        <f>MAX(0,Q1623*(1+inputs!$B$33)-MAX(0,inputs!$B$31*(R1623-inputs!$B$30)))</f>
        <v>35722.693427587903</v>
      </c>
      <c r="T1623" s="19">
        <f>$H1623+(INT(COLUMN(T$1)/2) - 5) * ($A1623-$H1623)/9</f>
        <v>98944.444444444438</v>
      </c>
      <c r="U1623" s="24">
        <f>MAX(0,S1623*(1+inputs!$B$33)-MAX(0,inputs!$B$31*(T1623-inputs!$B$30)))</f>
        <v>29170.093829001718</v>
      </c>
      <c r="V1623" s="19">
        <f>$H1623+(INT(COLUMN(V$1)/2) - 5) * ($A1623-$H1623)/9</f>
        <v>114733.33333333333</v>
      </c>
      <c r="W1623" s="24">
        <f>MAX(0,U1623*(1+inputs!$B$33)-MAX(0,inputs!$B$31*(V1623-inputs!$B$30)))</f>
        <v>21098.205236436741</v>
      </c>
      <c r="X1623" s="19">
        <f>$H1623+(INT(COLUMN(X$1)/2) - 5) * ($A1623-$H1623)/9</f>
        <v>130522.22222222222</v>
      </c>
      <c r="Y1623" s="24">
        <f>MAX(0,W1623*(1+inputs!$B$33)-MAX(0,inputs!$B$31*(X1623-inputs!$B$30)))</f>
        <v>11484.238314983293</v>
      </c>
      <c r="Z1623" s="19">
        <f>IF(inputs!$B$27="YES",MAX(0,inputs!$B$31*(X1623-inputs!$B$30)),0)</f>
        <v>0</v>
      </c>
      <c r="AA1623" s="3">
        <f t="shared" si="105"/>
        <v>67773.25</v>
      </c>
      <c r="AB1623" s="1">
        <f t="shared" si="106"/>
        <v>0.47</v>
      </c>
      <c r="AC1623" s="8">
        <f t="shared" si="103"/>
        <v>94326.75</v>
      </c>
    </row>
    <row r="1624" spans="1:29" x14ac:dyDescent="0.2">
      <c r="A1624" s="11">
        <f t="shared" si="104"/>
        <v>162200</v>
      </c>
      <c r="B1624" s="15">
        <f>inputs!$C$3-MAX(0,MIN((calculations!A1624-inputs!$B$8)*0.5,inputs!$C$3))+IF(AND(inputs!$B$23="YES",A1624&lt;=inputs!$B$25),inputs!$B$24,0)</f>
        <v>0</v>
      </c>
      <c r="C1624" s="15">
        <f>MAX(0,MIN(A1624-B1624,inputs!$C$4)*inputs!$B$3)</f>
        <v>7540</v>
      </c>
      <c r="D1624" s="16">
        <f>MAX(0,(MIN(A1624,inputs!$C$5)-(inputs!$C$4+B1624))*inputs!$B$4)</f>
        <v>44920</v>
      </c>
      <c r="E1624" s="16">
        <f>MAX(0, (calculations!A1624-inputs!$C$5)*inputs!$B$5)</f>
        <v>5490</v>
      </c>
      <c r="F1624" s="19">
        <f>MAX(0,inputs!$B$13*(MIN(calculations!A1624,inputs!$C$14)-inputs!$C$13))+MAX(0,inputs!$B$14*(calculations!A1624-inputs!$C$14))</f>
        <v>7233.85</v>
      </c>
      <c r="G1624" s="22">
        <f>MAX(MIN((calculations!A1624-inputs!$B$21)/10000,100%),0) * inputs!$B$18</f>
        <v>2636.4</v>
      </c>
      <c r="H1624" s="24">
        <f>MIN(inputs!$B$32,A1624)</f>
        <v>20000</v>
      </c>
      <c r="I1624" s="24">
        <f>inputs!$B$29*(1+inputs!$B$33)-MAX(0,inputs!$B$31*(H1624-inputs!$B$30))</f>
        <v>46486.999999999993</v>
      </c>
      <c r="J1624" s="19">
        <f>$H1624+(INT(COLUMN(J$1)/2) - 5) * ($A1624-$H1624)/9</f>
        <v>20000</v>
      </c>
      <c r="K1624" s="24">
        <f>MAX(0,I1624*(1+inputs!$B$33)-MAX(0,inputs!$B$31*(J1624-inputs!$B$30)))</f>
        <v>47184.304999999986</v>
      </c>
      <c r="L1624" s="19">
        <f>$H1624+(INT(COLUMN(L$1)/2) - 5) * ($A1624-$H1624)/9</f>
        <v>35800</v>
      </c>
      <c r="M1624" s="24">
        <f>MAX(0,K1624*(1+inputs!$B$33)-MAX(0,inputs!$B$31*(L1624-inputs!$B$30)))</f>
        <v>46486.629574999977</v>
      </c>
      <c r="N1624" s="19">
        <f>$H1624+(INT(COLUMN(N$1)/2) - 5) * ($A1624-$H1624)/9</f>
        <v>51600</v>
      </c>
      <c r="O1624" s="24">
        <f>MAX(0,M1624*(1+inputs!$B$33)-MAX(0,inputs!$B$31*(N1624-inputs!$B$30)))</f>
        <v>44356.489018624969</v>
      </c>
      <c r="P1624" s="19">
        <f>$H1624+(INT(COLUMN(P$1)/2) - 5) * ($A1624-$H1624)/9</f>
        <v>67400</v>
      </c>
      <c r="Q1624" s="24">
        <f>MAX(0,O1624*(1+inputs!$B$33)-MAX(0,inputs!$B$31*(P1624-inputs!$B$30)))</f>
        <v>40772.39635390434</v>
      </c>
      <c r="R1624" s="19">
        <f>$H1624+(INT(COLUMN(R$1)/2) - 5) * ($A1624-$H1624)/9</f>
        <v>83200</v>
      </c>
      <c r="S1624" s="24">
        <f>MAX(0,Q1624*(1+inputs!$B$33)-MAX(0,inputs!$B$31*(R1624-inputs!$B$30)))</f>
        <v>35712.542299212895</v>
      </c>
      <c r="T1624" s="19">
        <f>$H1624+(INT(COLUMN(T$1)/2) - 5) * ($A1624-$H1624)/9</f>
        <v>99000</v>
      </c>
      <c r="U1624" s="24">
        <f>MAX(0,S1624*(1+inputs!$B$33)-MAX(0,inputs!$B$31*(T1624-inputs!$B$30)))</f>
        <v>29154.790433701088</v>
      </c>
      <c r="V1624" s="19">
        <f>$H1624+(INT(COLUMN(V$1)/2) - 5) * ($A1624-$H1624)/9</f>
        <v>114800</v>
      </c>
      <c r="W1624" s="24">
        <f>MAX(0,U1624*(1+inputs!$B$33)-MAX(0,inputs!$B$31*(V1624-inputs!$B$30)))</f>
        <v>21076.672290206603</v>
      </c>
      <c r="X1624" s="19">
        <f>$H1624+(INT(COLUMN(X$1)/2) - 5) * ($A1624-$H1624)/9</f>
        <v>130600</v>
      </c>
      <c r="Y1624" s="24">
        <f>MAX(0,W1624*(1+inputs!$B$33)-MAX(0,inputs!$B$31*(X1624-inputs!$B$30)))</f>
        <v>11455.382374559698</v>
      </c>
      <c r="Z1624" s="19">
        <f>IF(inputs!$B$27="YES",MAX(0,inputs!$B$31*(X1624-inputs!$B$30)),0)</f>
        <v>0</v>
      </c>
      <c r="AA1624" s="3">
        <f t="shared" si="105"/>
        <v>67820.25</v>
      </c>
      <c r="AB1624" s="1">
        <f t="shared" si="106"/>
        <v>0.47</v>
      </c>
      <c r="AC1624" s="8">
        <f t="shared" si="103"/>
        <v>94379.75</v>
      </c>
    </row>
    <row r="1625" spans="1:29" x14ac:dyDescent="0.2">
      <c r="A1625" s="11">
        <f t="shared" si="104"/>
        <v>162300</v>
      </c>
      <c r="B1625" s="15">
        <f>inputs!$C$3-MAX(0,MIN((calculations!A1625-inputs!$B$8)*0.5,inputs!$C$3))+IF(AND(inputs!$B$23="YES",A1625&lt;=inputs!$B$25),inputs!$B$24,0)</f>
        <v>0</v>
      </c>
      <c r="C1625" s="15">
        <f>MAX(0,MIN(A1625-B1625,inputs!$C$4)*inputs!$B$3)</f>
        <v>7540</v>
      </c>
      <c r="D1625" s="16">
        <f>MAX(0,(MIN(A1625,inputs!$C$5)-(inputs!$C$4+B1625))*inputs!$B$4)</f>
        <v>44920</v>
      </c>
      <c r="E1625" s="16">
        <f>MAX(0, (calculations!A1625-inputs!$C$5)*inputs!$B$5)</f>
        <v>5535</v>
      </c>
      <c r="F1625" s="19">
        <f>MAX(0,inputs!$B$13*(MIN(calculations!A1625,inputs!$C$14)-inputs!$C$13))+MAX(0,inputs!$B$14*(calculations!A1625-inputs!$C$14))</f>
        <v>7235.85</v>
      </c>
      <c r="G1625" s="22">
        <f>MAX(MIN((calculations!A1625-inputs!$B$21)/10000,100%),0) * inputs!$B$18</f>
        <v>2636.4</v>
      </c>
      <c r="H1625" s="24">
        <f>MIN(inputs!$B$32,A1625)</f>
        <v>20000</v>
      </c>
      <c r="I1625" s="24">
        <f>inputs!$B$29*(1+inputs!$B$33)-MAX(0,inputs!$B$31*(H1625-inputs!$B$30))</f>
        <v>46486.999999999993</v>
      </c>
      <c r="J1625" s="19">
        <f>$H1625+(INT(COLUMN(J$1)/2) - 5) * ($A1625-$H1625)/9</f>
        <v>20000</v>
      </c>
      <c r="K1625" s="24">
        <f>MAX(0,I1625*(1+inputs!$B$33)-MAX(0,inputs!$B$31*(J1625-inputs!$B$30)))</f>
        <v>47184.304999999986</v>
      </c>
      <c r="L1625" s="19">
        <f>$H1625+(INT(COLUMN(L$1)/2) - 5) * ($A1625-$H1625)/9</f>
        <v>35811.111111111109</v>
      </c>
      <c r="M1625" s="24">
        <f>MAX(0,K1625*(1+inputs!$B$33)-MAX(0,inputs!$B$31*(L1625-inputs!$B$30)))</f>
        <v>46485.629574999977</v>
      </c>
      <c r="N1625" s="19">
        <f>$H1625+(INT(COLUMN(N$1)/2) - 5) * ($A1625-$H1625)/9</f>
        <v>51622.222222222219</v>
      </c>
      <c r="O1625" s="24">
        <f>MAX(0,M1625*(1+inputs!$B$33)-MAX(0,inputs!$B$31*(N1625-inputs!$B$30)))</f>
        <v>44353.474018624969</v>
      </c>
      <c r="P1625" s="19">
        <f>$H1625+(INT(COLUMN(P$1)/2) - 5) * ($A1625-$H1625)/9</f>
        <v>67433.333333333343</v>
      </c>
      <c r="Q1625" s="24">
        <f>MAX(0,O1625*(1+inputs!$B$33)-MAX(0,inputs!$B$31*(P1625-inputs!$B$30)))</f>
        <v>40766.336128904339</v>
      </c>
      <c r="R1625" s="19">
        <f>$H1625+(INT(COLUMN(R$1)/2) - 5) * ($A1625-$H1625)/9</f>
        <v>83244.444444444438</v>
      </c>
      <c r="S1625" s="24">
        <f>MAX(0,Q1625*(1+inputs!$B$33)-MAX(0,inputs!$B$31*(R1625-inputs!$B$30)))</f>
        <v>35702.391170837895</v>
      </c>
      <c r="T1625" s="19">
        <f>$H1625+(INT(COLUMN(T$1)/2) - 5) * ($A1625-$H1625)/9</f>
        <v>99055.555555555562</v>
      </c>
      <c r="U1625" s="24">
        <f>MAX(0,S1625*(1+inputs!$B$33)-MAX(0,inputs!$B$31*(T1625-inputs!$B$30)))</f>
        <v>29139.487038400461</v>
      </c>
      <c r="V1625" s="19">
        <f>$H1625+(INT(COLUMN(V$1)/2) - 5) * ($A1625-$H1625)/9</f>
        <v>114866.66666666667</v>
      </c>
      <c r="W1625" s="24">
        <f>MAX(0,U1625*(1+inputs!$B$33)-MAX(0,inputs!$B$31*(V1625-inputs!$B$30)))</f>
        <v>21055.139343976465</v>
      </c>
      <c r="X1625" s="19">
        <f>$H1625+(INT(COLUMN(X$1)/2) - 5) * ($A1625-$H1625)/9</f>
        <v>130677.77777777778</v>
      </c>
      <c r="Y1625" s="24">
        <f>MAX(0,W1625*(1+inputs!$B$33)-MAX(0,inputs!$B$31*(X1625-inputs!$B$30)))</f>
        <v>11426.526434136109</v>
      </c>
      <c r="Z1625" s="19">
        <f>IF(inputs!$B$27="YES",MAX(0,inputs!$B$31*(X1625-inputs!$B$30)),0)</f>
        <v>0</v>
      </c>
      <c r="AA1625" s="3">
        <f t="shared" si="105"/>
        <v>67867.25</v>
      </c>
      <c r="AB1625" s="1">
        <f t="shared" si="106"/>
        <v>0.47</v>
      </c>
      <c r="AC1625" s="8">
        <f t="shared" si="103"/>
        <v>94432.75</v>
      </c>
    </row>
    <row r="1626" spans="1:29" x14ac:dyDescent="0.2">
      <c r="A1626" s="11">
        <f t="shared" si="104"/>
        <v>162400</v>
      </c>
      <c r="B1626" s="15">
        <f>inputs!$C$3-MAX(0,MIN((calculations!A1626-inputs!$B$8)*0.5,inputs!$C$3))+IF(AND(inputs!$B$23="YES",A1626&lt;=inputs!$B$25),inputs!$B$24,0)</f>
        <v>0</v>
      </c>
      <c r="C1626" s="15">
        <f>MAX(0,MIN(A1626-B1626,inputs!$C$4)*inputs!$B$3)</f>
        <v>7540</v>
      </c>
      <c r="D1626" s="16">
        <f>MAX(0,(MIN(A1626,inputs!$C$5)-(inputs!$C$4+B1626))*inputs!$B$4)</f>
        <v>44920</v>
      </c>
      <c r="E1626" s="16">
        <f>MAX(0, (calculations!A1626-inputs!$C$5)*inputs!$B$5)</f>
        <v>5580</v>
      </c>
      <c r="F1626" s="19">
        <f>MAX(0,inputs!$B$13*(MIN(calculations!A1626,inputs!$C$14)-inputs!$C$13))+MAX(0,inputs!$B$14*(calculations!A1626-inputs!$C$14))</f>
        <v>7237.85</v>
      </c>
      <c r="G1626" s="22">
        <f>MAX(MIN((calculations!A1626-inputs!$B$21)/10000,100%),0) * inputs!$B$18</f>
        <v>2636.4</v>
      </c>
      <c r="H1626" s="24">
        <f>MIN(inputs!$B$32,A1626)</f>
        <v>20000</v>
      </c>
      <c r="I1626" s="24">
        <f>inputs!$B$29*(1+inputs!$B$33)-MAX(0,inputs!$B$31*(H1626-inputs!$B$30))</f>
        <v>46486.999999999993</v>
      </c>
      <c r="J1626" s="19">
        <f>$H1626+(INT(COLUMN(J$1)/2) - 5) * ($A1626-$H1626)/9</f>
        <v>20000</v>
      </c>
      <c r="K1626" s="24">
        <f>MAX(0,I1626*(1+inputs!$B$33)-MAX(0,inputs!$B$31*(J1626-inputs!$B$30)))</f>
        <v>47184.304999999986</v>
      </c>
      <c r="L1626" s="19">
        <f>$H1626+(INT(COLUMN(L$1)/2) - 5) * ($A1626-$H1626)/9</f>
        <v>35822.222222222219</v>
      </c>
      <c r="M1626" s="24">
        <f>MAX(0,K1626*(1+inputs!$B$33)-MAX(0,inputs!$B$31*(L1626-inputs!$B$30)))</f>
        <v>46484.629574999977</v>
      </c>
      <c r="N1626" s="19">
        <f>$H1626+(INT(COLUMN(N$1)/2) - 5) * ($A1626-$H1626)/9</f>
        <v>51644.444444444445</v>
      </c>
      <c r="O1626" s="24">
        <f>MAX(0,M1626*(1+inputs!$B$33)-MAX(0,inputs!$B$31*(N1626-inputs!$B$30)))</f>
        <v>44350.45901862497</v>
      </c>
      <c r="P1626" s="19">
        <f>$H1626+(INT(COLUMN(P$1)/2) - 5) * ($A1626-$H1626)/9</f>
        <v>67466.666666666657</v>
      </c>
      <c r="Q1626" s="24">
        <f>MAX(0,O1626*(1+inputs!$B$33)-MAX(0,inputs!$B$31*(P1626-inputs!$B$30)))</f>
        <v>40760.275903904345</v>
      </c>
      <c r="R1626" s="19">
        <f>$H1626+(INT(COLUMN(R$1)/2) - 5) * ($A1626-$H1626)/9</f>
        <v>83288.888888888891</v>
      </c>
      <c r="S1626" s="24">
        <f>MAX(0,Q1626*(1+inputs!$B$33)-MAX(0,inputs!$B$31*(R1626-inputs!$B$30)))</f>
        <v>35692.240042462901</v>
      </c>
      <c r="T1626" s="19">
        <f>$H1626+(INT(COLUMN(T$1)/2) - 5) * ($A1626-$H1626)/9</f>
        <v>99111.111111111109</v>
      </c>
      <c r="U1626" s="24">
        <f>MAX(0,S1626*(1+inputs!$B$33)-MAX(0,inputs!$B$31*(T1626-inputs!$B$30)))</f>
        <v>29124.183643099841</v>
      </c>
      <c r="V1626" s="19">
        <f>$H1626+(INT(COLUMN(V$1)/2) - 5) * ($A1626-$H1626)/9</f>
        <v>114933.33333333333</v>
      </c>
      <c r="W1626" s="24">
        <f>MAX(0,U1626*(1+inputs!$B$33)-MAX(0,inputs!$B$31*(V1626-inputs!$B$30)))</f>
        <v>21033.606397746338</v>
      </c>
      <c r="X1626" s="19">
        <f>$H1626+(INT(COLUMN(X$1)/2) - 5) * ($A1626-$H1626)/9</f>
        <v>130755.55555555556</v>
      </c>
      <c r="Y1626" s="24">
        <f>MAX(0,W1626*(1+inputs!$B$33)-MAX(0,inputs!$B$31*(X1626-inputs!$B$30)))</f>
        <v>11397.670493712531</v>
      </c>
      <c r="Z1626" s="19">
        <f>IF(inputs!$B$27="YES",MAX(0,inputs!$B$31*(X1626-inputs!$B$30)),0)</f>
        <v>0</v>
      </c>
      <c r="AA1626" s="3">
        <f t="shared" si="105"/>
        <v>67914.25</v>
      </c>
      <c r="AB1626" s="1">
        <f t="shared" si="106"/>
        <v>0.47</v>
      </c>
      <c r="AC1626" s="8">
        <f t="shared" si="103"/>
        <v>94485.75</v>
      </c>
    </row>
    <row r="1627" spans="1:29" x14ac:dyDescent="0.2">
      <c r="A1627" s="11">
        <f t="shared" si="104"/>
        <v>162500</v>
      </c>
      <c r="B1627" s="15">
        <f>inputs!$C$3-MAX(0,MIN((calculations!A1627-inputs!$B$8)*0.5,inputs!$C$3))+IF(AND(inputs!$B$23="YES",A1627&lt;=inputs!$B$25),inputs!$B$24,0)</f>
        <v>0</v>
      </c>
      <c r="C1627" s="15">
        <f>MAX(0,MIN(A1627-B1627,inputs!$C$4)*inputs!$B$3)</f>
        <v>7540</v>
      </c>
      <c r="D1627" s="16">
        <f>MAX(0,(MIN(A1627,inputs!$C$5)-(inputs!$C$4+B1627))*inputs!$B$4)</f>
        <v>44920</v>
      </c>
      <c r="E1627" s="16">
        <f>MAX(0, (calculations!A1627-inputs!$C$5)*inputs!$B$5)</f>
        <v>5625</v>
      </c>
      <c r="F1627" s="19">
        <f>MAX(0,inputs!$B$13*(MIN(calculations!A1627,inputs!$C$14)-inputs!$C$13))+MAX(0,inputs!$B$14*(calculations!A1627-inputs!$C$14))</f>
        <v>7239.85</v>
      </c>
      <c r="G1627" s="22">
        <f>MAX(MIN((calculations!A1627-inputs!$B$21)/10000,100%),0) * inputs!$B$18</f>
        <v>2636.4</v>
      </c>
      <c r="H1627" s="24">
        <f>MIN(inputs!$B$32,A1627)</f>
        <v>20000</v>
      </c>
      <c r="I1627" s="24">
        <f>inputs!$B$29*(1+inputs!$B$33)-MAX(0,inputs!$B$31*(H1627-inputs!$B$30))</f>
        <v>46486.999999999993</v>
      </c>
      <c r="J1627" s="19">
        <f>$H1627+(INT(COLUMN(J$1)/2) - 5) * ($A1627-$H1627)/9</f>
        <v>20000</v>
      </c>
      <c r="K1627" s="24">
        <f>MAX(0,I1627*(1+inputs!$B$33)-MAX(0,inputs!$B$31*(J1627-inputs!$B$30)))</f>
        <v>47184.304999999986</v>
      </c>
      <c r="L1627" s="19">
        <f>$H1627+(INT(COLUMN(L$1)/2) - 5) * ($A1627-$H1627)/9</f>
        <v>35833.333333333336</v>
      </c>
      <c r="M1627" s="24">
        <f>MAX(0,K1627*(1+inputs!$B$33)-MAX(0,inputs!$B$31*(L1627-inputs!$B$30)))</f>
        <v>46483.629574999977</v>
      </c>
      <c r="N1627" s="19">
        <f>$H1627+(INT(COLUMN(N$1)/2) - 5) * ($A1627-$H1627)/9</f>
        <v>51666.666666666672</v>
      </c>
      <c r="O1627" s="24">
        <f>MAX(0,M1627*(1+inputs!$B$33)-MAX(0,inputs!$B$31*(N1627-inputs!$B$30)))</f>
        <v>44347.44401862497</v>
      </c>
      <c r="P1627" s="19">
        <f>$H1627+(INT(COLUMN(P$1)/2) - 5) * ($A1627-$H1627)/9</f>
        <v>67500</v>
      </c>
      <c r="Q1627" s="24">
        <f>MAX(0,O1627*(1+inputs!$B$33)-MAX(0,inputs!$B$31*(P1627-inputs!$B$30)))</f>
        <v>40754.215678904337</v>
      </c>
      <c r="R1627" s="19">
        <f>$H1627+(INT(COLUMN(R$1)/2) - 5) * ($A1627-$H1627)/9</f>
        <v>83333.333333333343</v>
      </c>
      <c r="S1627" s="24">
        <f>MAX(0,Q1627*(1+inputs!$B$33)-MAX(0,inputs!$B$31*(R1627-inputs!$B$30)))</f>
        <v>35682.088914087893</v>
      </c>
      <c r="T1627" s="19">
        <f>$H1627+(INT(COLUMN(T$1)/2) - 5) * ($A1627-$H1627)/9</f>
        <v>99166.666666666672</v>
      </c>
      <c r="U1627" s="24">
        <f>MAX(0,S1627*(1+inputs!$B$33)-MAX(0,inputs!$B$31*(T1627-inputs!$B$30)))</f>
        <v>29108.880247799207</v>
      </c>
      <c r="V1627" s="19">
        <f>$H1627+(INT(COLUMN(V$1)/2) - 5) * ($A1627-$H1627)/9</f>
        <v>115000</v>
      </c>
      <c r="W1627" s="24">
        <f>MAX(0,U1627*(1+inputs!$B$33)-MAX(0,inputs!$B$31*(V1627-inputs!$B$30)))</f>
        <v>21012.073451516189</v>
      </c>
      <c r="X1627" s="19">
        <f>$H1627+(INT(COLUMN(X$1)/2) - 5) * ($A1627-$H1627)/9</f>
        <v>130833.33333333333</v>
      </c>
      <c r="Y1627" s="24">
        <f>MAX(0,W1627*(1+inputs!$B$33)-MAX(0,inputs!$B$31*(X1627-inputs!$B$30)))</f>
        <v>11368.814553288932</v>
      </c>
      <c r="Z1627" s="19">
        <f>IF(inputs!$B$27="YES",MAX(0,inputs!$B$31*(X1627-inputs!$B$30)),0)</f>
        <v>0</v>
      </c>
      <c r="AA1627" s="3">
        <f t="shared" si="105"/>
        <v>67961.25</v>
      </c>
      <c r="AB1627" s="1">
        <f t="shared" si="106"/>
        <v>0.47</v>
      </c>
      <c r="AC1627" s="8">
        <f t="shared" si="103"/>
        <v>94538.75</v>
      </c>
    </row>
    <row r="1628" spans="1:29" x14ac:dyDescent="0.2">
      <c r="A1628" s="11">
        <f t="shared" si="104"/>
        <v>162600</v>
      </c>
      <c r="B1628" s="15">
        <f>inputs!$C$3-MAX(0,MIN((calculations!A1628-inputs!$B$8)*0.5,inputs!$C$3))+IF(AND(inputs!$B$23="YES",A1628&lt;=inputs!$B$25),inputs!$B$24,0)</f>
        <v>0</v>
      </c>
      <c r="C1628" s="15">
        <f>MAX(0,MIN(A1628-B1628,inputs!$C$4)*inputs!$B$3)</f>
        <v>7540</v>
      </c>
      <c r="D1628" s="16">
        <f>MAX(0,(MIN(A1628,inputs!$C$5)-(inputs!$C$4+B1628))*inputs!$B$4)</f>
        <v>44920</v>
      </c>
      <c r="E1628" s="16">
        <f>MAX(0, (calculations!A1628-inputs!$C$5)*inputs!$B$5)</f>
        <v>5670</v>
      </c>
      <c r="F1628" s="19">
        <f>MAX(0,inputs!$B$13*(MIN(calculations!A1628,inputs!$C$14)-inputs!$C$13))+MAX(0,inputs!$B$14*(calculations!A1628-inputs!$C$14))</f>
        <v>7241.85</v>
      </c>
      <c r="G1628" s="22">
        <f>MAX(MIN((calculations!A1628-inputs!$B$21)/10000,100%),0) * inputs!$B$18</f>
        <v>2636.4</v>
      </c>
      <c r="H1628" s="24">
        <f>MIN(inputs!$B$32,A1628)</f>
        <v>20000</v>
      </c>
      <c r="I1628" s="24">
        <f>inputs!$B$29*(1+inputs!$B$33)-MAX(0,inputs!$B$31*(H1628-inputs!$B$30))</f>
        <v>46486.999999999993</v>
      </c>
      <c r="J1628" s="19">
        <f>$H1628+(INT(COLUMN(J$1)/2) - 5) * ($A1628-$H1628)/9</f>
        <v>20000</v>
      </c>
      <c r="K1628" s="24">
        <f>MAX(0,I1628*(1+inputs!$B$33)-MAX(0,inputs!$B$31*(J1628-inputs!$B$30)))</f>
        <v>47184.304999999986</v>
      </c>
      <c r="L1628" s="19">
        <f>$H1628+(INT(COLUMN(L$1)/2) - 5) * ($A1628-$H1628)/9</f>
        <v>35844.444444444445</v>
      </c>
      <c r="M1628" s="24">
        <f>MAX(0,K1628*(1+inputs!$B$33)-MAX(0,inputs!$B$31*(L1628-inputs!$B$30)))</f>
        <v>46482.629574999977</v>
      </c>
      <c r="N1628" s="19">
        <f>$H1628+(INT(COLUMN(N$1)/2) - 5) * ($A1628-$H1628)/9</f>
        <v>51688.888888888891</v>
      </c>
      <c r="O1628" s="24">
        <f>MAX(0,M1628*(1+inputs!$B$33)-MAX(0,inputs!$B$31*(N1628-inputs!$B$30)))</f>
        <v>44344.429018624971</v>
      </c>
      <c r="P1628" s="19">
        <f>$H1628+(INT(COLUMN(P$1)/2) - 5) * ($A1628-$H1628)/9</f>
        <v>67533.333333333343</v>
      </c>
      <c r="Q1628" s="24">
        <f>MAX(0,O1628*(1+inputs!$B$33)-MAX(0,inputs!$B$31*(P1628-inputs!$B$30)))</f>
        <v>40748.155453904335</v>
      </c>
      <c r="R1628" s="19">
        <f>$H1628+(INT(COLUMN(R$1)/2) - 5) * ($A1628-$H1628)/9</f>
        <v>83377.777777777781</v>
      </c>
      <c r="S1628" s="24">
        <f>MAX(0,Q1628*(1+inputs!$B$33)-MAX(0,inputs!$B$31*(R1628-inputs!$B$30)))</f>
        <v>35671.937785712893</v>
      </c>
      <c r="T1628" s="19">
        <f>$H1628+(INT(COLUMN(T$1)/2) - 5) * ($A1628-$H1628)/9</f>
        <v>99222.222222222219</v>
      </c>
      <c r="U1628" s="24">
        <f>MAX(0,S1628*(1+inputs!$B$33)-MAX(0,inputs!$B$31*(T1628-inputs!$B$30)))</f>
        <v>29093.576852498587</v>
      </c>
      <c r="V1628" s="19">
        <f>$H1628+(INT(COLUMN(V$1)/2) - 5) * ($A1628-$H1628)/9</f>
        <v>115066.66666666667</v>
      </c>
      <c r="W1628" s="24">
        <f>MAX(0,U1628*(1+inputs!$B$33)-MAX(0,inputs!$B$31*(V1628-inputs!$B$30)))</f>
        <v>20990.540505286066</v>
      </c>
      <c r="X1628" s="19">
        <f>$H1628+(INT(COLUMN(X$1)/2) - 5) * ($A1628-$H1628)/9</f>
        <v>130911.11111111111</v>
      </c>
      <c r="Y1628" s="24">
        <f>MAX(0,W1628*(1+inputs!$B$33)-MAX(0,inputs!$B$31*(X1628-inputs!$B$30)))</f>
        <v>11339.958612865357</v>
      </c>
      <c r="Z1628" s="19">
        <f>IF(inputs!$B$27="YES",MAX(0,inputs!$B$31*(X1628-inputs!$B$30)),0)</f>
        <v>0</v>
      </c>
      <c r="AA1628" s="3">
        <f t="shared" si="105"/>
        <v>68008.25</v>
      </c>
      <c r="AB1628" s="1">
        <f t="shared" si="106"/>
        <v>0.47</v>
      </c>
      <c r="AC1628" s="8">
        <f t="shared" si="103"/>
        <v>94591.75</v>
      </c>
    </row>
    <row r="1629" spans="1:29" x14ac:dyDescent="0.2">
      <c r="A1629" s="11">
        <f t="shared" si="104"/>
        <v>162700</v>
      </c>
      <c r="B1629" s="15">
        <f>inputs!$C$3-MAX(0,MIN((calculations!A1629-inputs!$B$8)*0.5,inputs!$C$3))+IF(AND(inputs!$B$23="YES",A1629&lt;=inputs!$B$25),inputs!$B$24,0)</f>
        <v>0</v>
      </c>
      <c r="C1629" s="15">
        <f>MAX(0,MIN(A1629-B1629,inputs!$C$4)*inputs!$B$3)</f>
        <v>7540</v>
      </c>
      <c r="D1629" s="16">
        <f>MAX(0,(MIN(A1629,inputs!$C$5)-(inputs!$C$4+B1629))*inputs!$B$4)</f>
        <v>44920</v>
      </c>
      <c r="E1629" s="16">
        <f>MAX(0, (calculations!A1629-inputs!$C$5)*inputs!$B$5)</f>
        <v>5715</v>
      </c>
      <c r="F1629" s="19">
        <f>MAX(0,inputs!$B$13*(MIN(calculations!A1629,inputs!$C$14)-inputs!$C$13))+MAX(0,inputs!$B$14*(calculations!A1629-inputs!$C$14))</f>
        <v>7243.85</v>
      </c>
      <c r="G1629" s="22">
        <f>MAX(MIN((calculations!A1629-inputs!$B$21)/10000,100%),0) * inputs!$B$18</f>
        <v>2636.4</v>
      </c>
      <c r="H1629" s="24">
        <f>MIN(inputs!$B$32,A1629)</f>
        <v>20000</v>
      </c>
      <c r="I1629" s="24">
        <f>inputs!$B$29*(1+inputs!$B$33)-MAX(0,inputs!$B$31*(H1629-inputs!$B$30))</f>
        <v>46486.999999999993</v>
      </c>
      <c r="J1629" s="19">
        <f>$H1629+(INT(COLUMN(J$1)/2) - 5) * ($A1629-$H1629)/9</f>
        <v>20000</v>
      </c>
      <c r="K1629" s="24">
        <f>MAX(0,I1629*(1+inputs!$B$33)-MAX(0,inputs!$B$31*(J1629-inputs!$B$30)))</f>
        <v>47184.304999999986</v>
      </c>
      <c r="L1629" s="19">
        <f>$H1629+(INT(COLUMN(L$1)/2) - 5) * ($A1629-$H1629)/9</f>
        <v>35855.555555555555</v>
      </c>
      <c r="M1629" s="24">
        <f>MAX(0,K1629*(1+inputs!$B$33)-MAX(0,inputs!$B$31*(L1629-inputs!$B$30)))</f>
        <v>46481.629574999977</v>
      </c>
      <c r="N1629" s="19">
        <f>$H1629+(INT(COLUMN(N$1)/2) - 5) * ($A1629-$H1629)/9</f>
        <v>51711.111111111109</v>
      </c>
      <c r="O1629" s="24">
        <f>MAX(0,M1629*(1+inputs!$B$33)-MAX(0,inputs!$B$31*(N1629-inputs!$B$30)))</f>
        <v>44341.414018624972</v>
      </c>
      <c r="P1629" s="19">
        <f>$H1629+(INT(COLUMN(P$1)/2) - 5) * ($A1629-$H1629)/9</f>
        <v>67566.666666666657</v>
      </c>
      <c r="Q1629" s="24">
        <f>MAX(0,O1629*(1+inputs!$B$33)-MAX(0,inputs!$B$31*(P1629-inputs!$B$30)))</f>
        <v>40742.095228904349</v>
      </c>
      <c r="R1629" s="19">
        <f>$H1629+(INT(COLUMN(R$1)/2) - 5) * ($A1629-$H1629)/9</f>
        <v>83422.222222222219</v>
      </c>
      <c r="S1629" s="24">
        <f>MAX(0,Q1629*(1+inputs!$B$33)-MAX(0,inputs!$B$31*(R1629-inputs!$B$30)))</f>
        <v>35661.786657337907</v>
      </c>
      <c r="T1629" s="19">
        <f>$H1629+(INT(COLUMN(T$1)/2) - 5) * ($A1629-$H1629)/9</f>
        <v>99277.777777777781</v>
      </c>
      <c r="U1629" s="24">
        <f>MAX(0,S1629*(1+inputs!$B$33)-MAX(0,inputs!$B$31*(T1629-inputs!$B$30)))</f>
        <v>29078.273457197971</v>
      </c>
      <c r="V1629" s="19">
        <f>$H1629+(INT(COLUMN(V$1)/2) - 5) * ($A1629-$H1629)/9</f>
        <v>115133.33333333333</v>
      </c>
      <c r="W1629" s="24">
        <f>MAX(0,U1629*(1+inputs!$B$33)-MAX(0,inputs!$B$31*(V1629-inputs!$B$30)))</f>
        <v>20969.007559055939</v>
      </c>
      <c r="X1629" s="19">
        <f>$H1629+(INT(COLUMN(X$1)/2) - 5) * ($A1629-$H1629)/9</f>
        <v>130988.88888888889</v>
      </c>
      <c r="Y1629" s="24">
        <f>MAX(0,W1629*(1+inputs!$B$33)-MAX(0,inputs!$B$31*(X1629-inputs!$B$30)))</f>
        <v>11311.102672441777</v>
      </c>
      <c r="Z1629" s="19">
        <f>IF(inputs!$B$27="YES",MAX(0,inputs!$B$31*(X1629-inputs!$B$30)),0)</f>
        <v>0</v>
      </c>
      <c r="AA1629" s="3">
        <f t="shared" si="105"/>
        <v>68055.25</v>
      </c>
      <c r="AB1629" s="1">
        <f t="shared" si="106"/>
        <v>0.47</v>
      </c>
      <c r="AC1629" s="8">
        <f t="shared" si="103"/>
        <v>94644.75</v>
      </c>
    </row>
    <row r="1630" spans="1:29" x14ac:dyDescent="0.2">
      <c r="A1630" s="11">
        <f t="shared" si="104"/>
        <v>162800</v>
      </c>
      <c r="B1630" s="15">
        <f>inputs!$C$3-MAX(0,MIN((calculations!A1630-inputs!$B$8)*0.5,inputs!$C$3))+IF(AND(inputs!$B$23="YES",A1630&lt;=inputs!$B$25),inputs!$B$24,0)</f>
        <v>0</v>
      </c>
      <c r="C1630" s="15">
        <f>MAX(0,MIN(A1630-B1630,inputs!$C$4)*inputs!$B$3)</f>
        <v>7540</v>
      </c>
      <c r="D1630" s="16">
        <f>MAX(0,(MIN(A1630,inputs!$C$5)-(inputs!$C$4+B1630))*inputs!$B$4)</f>
        <v>44920</v>
      </c>
      <c r="E1630" s="16">
        <f>MAX(0, (calculations!A1630-inputs!$C$5)*inputs!$B$5)</f>
        <v>5760</v>
      </c>
      <c r="F1630" s="19">
        <f>MAX(0,inputs!$B$13*(MIN(calculations!A1630,inputs!$C$14)-inputs!$C$13))+MAX(0,inputs!$B$14*(calculations!A1630-inputs!$C$14))</f>
        <v>7245.85</v>
      </c>
      <c r="G1630" s="22">
        <f>MAX(MIN((calculations!A1630-inputs!$B$21)/10000,100%),0) * inputs!$B$18</f>
        <v>2636.4</v>
      </c>
      <c r="H1630" s="24">
        <f>MIN(inputs!$B$32,A1630)</f>
        <v>20000</v>
      </c>
      <c r="I1630" s="24">
        <f>inputs!$B$29*(1+inputs!$B$33)-MAX(0,inputs!$B$31*(H1630-inputs!$B$30))</f>
        <v>46486.999999999993</v>
      </c>
      <c r="J1630" s="19">
        <f>$H1630+(INT(COLUMN(J$1)/2) - 5) * ($A1630-$H1630)/9</f>
        <v>20000</v>
      </c>
      <c r="K1630" s="24">
        <f>MAX(0,I1630*(1+inputs!$B$33)-MAX(0,inputs!$B$31*(J1630-inputs!$B$30)))</f>
        <v>47184.304999999986</v>
      </c>
      <c r="L1630" s="19">
        <f>$H1630+(INT(COLUMN(L$1)/2) - 5) * ($A1630-$H1630)/9</f>
        <v>35866.666666666664</v>
      </c>
      <c r="M1630" s="24">
        <f>MAX(0,K1630*(1+inputs!$B$33)-MAX(0,inputs!$B$31*(L1630-inputs!$B$30)))</f>
        <v>46480.629574999977</v>
      </c>
      <c r="N1630" s="19">
        <f>$H1630+(INT(COLUMN(N$1)/2) - 5) * ($A1630-$H1630)/9</f>
        <v>51733.333333333328</v>
      </c>
      <c r="O1630" s="24">
        <f>MAX(0,M1630*(1+inputs!$B$33)-MAX(0,inputs!$B$31*(N1630-inputs!$B$30)))</f>
        <v>44338.399018624972</v>
      </c>
      <c r="P1630" s="19">
        <f>$H1630+(INT(COLUMN(P$1)/2) - 5) * ($A1630-$H1630)/9</f>
        <v>67600</v>
      </c>
      <c r="Q1630" s="24">
        <f>MAX(0,O1630*(1+inputs!$B$33)-MAX(0,inputs!$B$31*(P1630-inputs!$B$30)))</f>
        <v>40736.035003904341</v>
      </c>
      <c r="R1630" s="19">
        <f>$H1630+(INT(COLUMN(R$1)/2) - 5) * ($A1630-$H1630)/9</f>
        <v>83466.666666666657</v>
      </c>
      <c r="S1630" s="24">
        <f>MAX(0,Q1630*(1+inputs!$B$33)-MAX(0,inputs!$B$31*(R1630-inputs!$B$30)))</f>
        <v>35651.635528962899</v>
      </c>
      <c r="T1630" s="19">
        <f>$H1630+(INT(COLUMN(T$1)/2) - 5) * ($A1630-$H1630)/9</f>
        <v>99333.333333333328</v>
      </c>
      <c r="U1630" s="24">
        <f>MAX(0,S1630*(1+inputs!$B$33)-MAX(0,inputs!$B$31*(T1630-inputs!$B$30)))</f>
        <v>29062.97006189734</v>
      </c>
      <c r="V1630" s="19">
        <f>$H1630+(INT(COLUMN(V$1)/2) - 5) * ($A1630-$H1630)/9</f>
        <v>115200</v>
      </c>
      <c r="W1630" s="24">
        <f>MAX(0,U1630*(1+inputs!$B$33)-MAX(0,inputs!$B$31*(V1630-inputs!$B$30)))</f>
        <v>20947.474612825798</v>
      </c>
      <c r="X1630" s="19">
        <f>$H1630+(INT(COLUMN(X$1)/2) - 5) * ($A1630-$H1630)/9</f>
        <v>131066.66666666667</v>
      </c>
      <c r="Y1630" s="24">
        <f>MAX(0,W1630*(1+inputs!$B$33)-MAX(0,inputs!$B$31*(X1630-inputs!$B$30)))</f>
        <v>11282.24673201818</v>
      </c>
      <c r="Z1630" s="19">
        <f>IF(inputs!$B$27="YES",MAX(0,inputs!$B$31*(X1630-inputs!$B$30)),0)</f>
        <v>0</v>
      </c>
      <c r="AA1630" s="3">
        <f t="shared" si="105"/>
        <v>68102.25</v>
      </c>
      <c r="AB1630" s="1">
        <f t="shared" si="106"/>
        <v>0.47</v>
      </c>
      <c r="AC1630" s="8">
        <f t="shared" si="103"/>
        <v>94697.75</v>
      </c>
    </row>
    <row r="1631" spans="1:29" x14ac:dyDescent="0.2">
      <c r="A1631" s="11">
        <f t="shared" si="104"/>
        <v>162900</v>
      </c>
      <c r="B1631" s="15">
        <f>inputs!$C$3-MAX(0,MIN((calculations!A1631-inputs!$B$8)*0.5,inputs!$C$3))+IF(AND(inputs!$B$23="YES",A1631&lt;=inputs!$B$25),inputs!$B$24,0)</f>
        <v>0</v>
      </c>
      <c r="C1631" s="15">
        <f>MAX(0,MIN(A1631-B1631,inputs!$C$4)*inputs!$B$3)</f>
        <v>7540</v>
      </c>
      <c r="D1631" s="16">
        <f>MAX(0,(MIN(A1631,inputs!$C$5)-(inputs!$C$4+B1631))*inputs!$B$4)</f>
        <v>44920</v>
      </c>
      <c r="E1631" s="16">
        <f>MAX(0, (calculations!A1631-inputs!$C$5)*inputs!$B$5)</f>
        <v>5805</v>
      </c>
      <c r="F1631" s="19">
        <f>MAX(0,inputs!$B$13*(MIN(calculations!A1631,inputs!$C$14)-inputs!$C$13))+MAX(0,inputs!$B$14*(calculations!A1631-inputs!$C$14))</f>
        <v>7247.85</v>
      </c>
      <c r="G1631" s="22">
        <f>MAX(MIN((calculations!A1631-inputs!$B$21)/10000,100%),0) * inputs!$B$18</f>
        <v>2636.4</v>
      </c>
      <c r="H1631" s="24">
        <f>MIN(inputs!$B$32,A1631)</f>
        <v>20000</v>
      </c>
      <c r="I1631" s="24">
        <f>inputs!$B$29*(1+inputs!$B$33)-MAX(0,inputs!$B$31*(H1631-inputs!$B$30))</f>
        <v>46486.999999999993</v>
      </c>
      <c r="J1631" s="19">
        <f>$H1631+(INT(COLUMN(J$1)/2) - 5) * ($A1631-$H1631)/9</f>
        <v>20000</v>
      </c>
      <c r="K1631" s="24">
        <f>MAX(0,I1631*(1+inputs!$B$33)-MAX(0,inputs!$B$31*(J1631-inputs!$B$30)))</f>
        <v>47184.304999999986</v>
      </c>
      <c r="L1631" s="19">
        <f>$H1631+(INT(COLUMN(L$1)/2) - 5) * ($A1631-$H1631)/9</f>
        <v>35877.777777777781</v>
      </c>
      <c r="M1631" s="24">
        <f>MAX(0,K1631*(1+inputs!$B$33)-MAX(0,inputs!$B$31*(L1631-inputs!$B$30)))</f>
        <v>46479.629574999977</v>
      </c>
      <c r="N1631" s="19">
        <f>$H1631+(INT(COLUMN(N$1)/2) - 5) * ($A1631-$H1631)/9</f>
        <v>51755.555555555555</v>
      </c>
      <c r="O1631" s="24">
        <f>MAX(0,M1631*(1+inputs!$B$33)-MAX(0,inputs!$B$31*(N1631-inputs!$B$30)))</f>
        <v>44335.384018624973</v>
      </c>
      <c r="P1631" s="19">
        <f>$H1631+(INT(COLUMN(P$1)/2) - 5) * ($A1631-$H1631)/9</f>
        <v>67633.333333333343</v>
      </c>
      <c r="Q1631" s="24">
        <f>MAX(0,O1631*(1+inputs!$B$33)-MAX(0,inputs!$B$31*(P1631-inputs!$B$30)))</f>
        <v>40729.974778904339</v>
      </c>
      <c r="R1631" s="19">
        <f>$H1631+(INT(COLUMN(R$1)/2) - 5) * ($A1631-$H1631)/9</f>
        <v>83511.111111111109</v>
      </c>
      <c r="S1631" s="24">
        <f>MAX(0,Q1631*(1+inputs!$B$33)-MAX(0,inputs!$B$31*(R1631-inputs!$B$30)))</f>
        <v>35641.484400587899</v>
      </c>
      <c r="T1631" s="19">
        <f>$H1631+(INT(COLUMN(T$1)/2) - 5) * ($A1631-$H1631)/9</f>
        <v>99388.888888888891</v>
      </c>
      <c r="U1631" s="24">
        <f>MAX(0,S1631*(1+inputs!$B$33)-MAX(0,inputs!$B$31*(T1631-inputs!$B$30)))</f>
        <v>29047.666666596717</v>
      </c>
      <c r="V1631" s="19">
        <f>$H1631+(INT(COLUMN(V$1)/2) - 5) * ($A1631-$H1631)/9</f>
        <v>115266.66666666667</v>
      </c>
      <c r="W1631" s="24">
        <f>MAX(0,U1631*(1+inputs!$B$33)-MAX(0,inputs!$B$31*(V1631-inputs!$B$30)))</f>
        <v>20925.941666595667</v>
      </c>
      <c r="X1631" s="19">
        <f>$H1631+(INT(COLUMN(X$1)/2) - 5) * ($A1631-$H1631)/9</f>
        <v>131144.44444444444</v>
      </c>
      <c r="Y1631" s="24">
        <f>MAX(0,W1631*(1+inputs!$B$33)-MAX(0,inputs!$B$31*(X1631-inputs!$B$30)))</f>
        <v>11253.3907915946</v>
      </c>
      <c r="Z1631" s="19">
        <f>IF(inputs!$B$27="YES",MAX(0,inputs!$B$31*(X1631-inputs!$B$30)),0)</f>
        <v>0</v>
      </c>
      <c r="AA1631" s="3">
        <f t="shared" si="105"/>
        <v>68149.25</v>
      </c>
      <c r="AB1631" s="1">
        <f t="shared" si="106"/>
        <v>0.47</v>
      </c>
      <c r="AC1631" s="8">
        <f t="shared" si="103"/>
        <v>94750.75</v>
      </c>
    </row>
    <row r="1632" spans="1:29" x14ac:dyDescent="0.2">
      <c r="A1632" s="11">
        <f t="shared" si="104"/>
        <v>163000</v>
      </c>
      <c r="B1632" s="15">
        <f>inputs!$C$3-MAX(0,MIN((calculations!A1632-inputs!$B$8)*0.5,inputs!$C$3))+IF(AND(inputs!$B$23="YES",A1632&lt;=inputs!$B$25),inputs!$B$24,0)</f>
        <v>0</v>
      </c>
      <c r="C1632" s="15">
        <f>MAX(0,MIN(A1632-B1632,inputs!$C$4)*inputs!$B$3)</f>
        <v>7540</v>
      </c>
      <c r="D1632" s="16">
        <f>MAX(0,(MIN(A1632,inputs!$C$5)-(inputs!$C$4+B1632))*inputs!$B$4)</f>
        <v>44920</v>
      </c>
      <c r="E1632" s="16">
        <f>MAX(0, (calculations!A1632-inputs!$C$5)*inputs!$B$5)</f>
        <v>5850</v>
      </c>
      <c r="F1632" s="19">
        <f>MAX(0,inputs!$B$13*(MIN(calculations!A1632,inputs!$C$14)-inputs!$C$13))+MAX(0,inputs!$B$14*(calculations!A1632-inputs!$C$14))</f>
        <v>7249.85</v>
      </c>
      <c r="G1632" s="22">
        <f>MAX(MIN((calculations!A1632-inputs!$B$21)/10000,100%),0) * inputs!$B$18</f>
        <v>2636.4</v>
      </c>
      <c r="H1632" s="24">
        <f>MIN(inputs!$B$32,A1632)</f>
        <v>20000</v>
      </c>
      <c r="I1632" s="24">
        <f>inputs!$B$29*(1+inputs!$B$33)-MAX(0,inputs!$B$31*(H1632-inputs!$B$30))</f>
        <v>46486.999999999993</v>
      </c>
      <c r="J1632" s="19">
        <f>$H1632+(INT(COLUMN(J$1)/2) - 5) * ($A1632-$H1632)/9</f>
        <v>20000</v>
      </c>
      <c r="K1632" s="24">
        <f>MAX(0,I1632*(1+inputs!$B$33)-MAX(0,inputs!$B$31*(J1632-inputs!$B$30)))</f>
        <v>47184.304999999986</v>
      </c>
      <c r="L1632" s="19">
        <f>$H1632+(INT(COLUMN(L$1)/2) - 5) * ($A1632-$H1632)/9</f>
        <v>35888.888888888891</v>
      </c>
      <c r="M1632" s="24">
        <f>MAX(0,K1632*(1+inputs!$B$33)-MAX(0,inputs!$B$31*(L1632-inputs!$B$30)))</f>
        <v>46478.629574999977</v>
      </c>
      <c r="N1632" s="19">
        <f>$H1632+(INT(COLUMN(N$1)/2) - 5) * ($A1632-$H1632)/9</f>
        <v>51777.777777777781</v>
      </c>
      <c r="O1632" s="24">
        <f>MAX(0,M1632*(1+inputs!$B$33)-MAX(0,inputs!$B$31*(N1632-inputs!$B$30)))</f>
        <v>44332.369018624973</v>
      </c>
      <c r="P1632" s="19">
        <f>$H1632+(INT(COLUMN(P$1)/2) - 5) * ($A1632-$H1632)/9</f>
        <v>67666.666666666657</v>
      </c>
      <c r="Q1632" s="24">
        <f>MAX(0,O1632*(1+inputs!$B$33)-MAX(0,inputs!$B$31*(P1632-inputs!$B$30)))</f>
        <v>40723.914553904338</v>
      </c>
      <c r="R1632" s="19">
        <f>$H1632+(INT(COLUMN(R$1)/2) - 5) * ($A1632-$H1632)/9</f>
        <v>83555.555555555562</v>
      </c>
      <c r="S1632" s="24">
        <f>MAX(0,Q1632*(1+inputs!$B$33)-MAX(0,inputs!$B$31*(R1632-inputs!$B$30)))</f>
        <v>35631.333272212898</v>
      </c>
      <c r="T1632" s="19">
        <f>$H1632+(INT(COLUMN(T$1)/2) - 5) * ($A1632-$H1632)/9</f>
        <v>99444.444444444438</v>
      </c>
      <c r="U1632" s="24">
        <f>MAX(0,S1632*(1+inputs!$B$33)-MAX(0,inputs!$B$31*(T1632-inputs!$B$30)))</f>
        <v>29032.363271296086</v>
      </c>
      <c r="V1632" s="19">
        <f>$H1632+(INT(COLUMN(V$1)/2) - 5) * ($A1632-$H1632)/9</f>
        <v>115333.33333333333</v>
      </c>
      <c r="W1632" s="24">
        <f>MAX(0,U1632*(1+inputs!$B$33)-MAX(0,inputs!$B$31*(V1632-inputs!$B$30)))</f>
        <v>20904.408720365525</v>
      </c>
      <c r="X1632" s="19">
        <f>$H1632+(INT(COLUMN(X$1)/2) - 5) * ($A1632-$H1632)/9</f>
        <v>131222.22222222222</v>
      </c>
      <c r="Y1632" s="24">
        <f>MAX(0,W1632*(1+inputs!$B$33)-MAX(0,inputs!$B$31*(X1632-inputs!$B$30)))</f>
        <v>11224.534851171007</v>
      </c>
      <c r="Z1632" s="19">
        <f>IF(inputs!$B$27="YES",MAX(0,inputs!$B$31*(X1632-inputs!$B$30)),0)</f>
        <v>0</v>
      </c>
      <c r="AA1632" s="3">
        <f t="shared" si="105"/>
        <v>68196.25</v>
      </c>
      <c r="AB1632" s="1">
        <f t="shared" si="106"/>
        <v>0.47</v>
      </c>
      <c r="AC1632" s="8">
        <f t="shared" si="103"/>
        <v>94803.75</v>
      </c>
    </row>
    <row r="1633" spans="1:29" x14ac:dyDescent="0.2">
      <c r="A1633" s="11">
        <f t="shared" si="104"/>
        <v>163100</v>
      </c>
      <c r="B1633" s="15">
        <f>inputs!$C$3-MAX(0,MIN((calculations!A1633-inputs!$B$8)*0.5,inputs!$C$3))+IF(AND(inputs!$B$23="YES",A1633&lt;=inputs!$B$25),inputs!$B$24,0)</f>
        <v>0</v>
      </c>
      <c r="C1633" s="15">
        <f>MAX(0,MIN(A1633-B1633,inputs!$C$4)*inputs!$B$3)</f>
        <v>7540</v>
      </c>
      <c r="D1633" s="16">
        <f>MAX(0,(MIN(A1633,inputs!$C$5)-(inputs!$C$4+B1633))*inputs!$B$4)</f>
        <v>44920</v>
      </c>
      <c r="E1633" s="16">
        <f>MAX(0, (calculations!A1633-inputs!$C$5)*inputs!$B$5)</f>
        <v>5895</v>
      </c>
      <c r="F1633" s="19">
        <f>MAX(0,inputs!$B$13*(MIN(calculations!A1633,inputs!$C$14)-inputs!$C$13))+MAX(0,inputs!$B$14*(calculations!A1633-inputs!$C$14))</f>
        <v>7251.85</v>
      </c>
      <c r="G1633" s="22">
        <f>MAX(MIN((calculations!A1633-inputs!$B$21)/10000,100%),0) * inputs!$B$18</f>
        <v>2636.4</v>
      </c>
      <c r="H1633" s="24">
        <f>MIN(inputs!$B$32,A1633)</f>
        <v>20000</v>
      </c>
      <c r="I1633" s="24">
        <f>inputs!$B$29*(1+inputs!$B$33)-MAX(0,inputs!$B$31*(H1633-inputs!$B$30))</f>
        <v>46486.999999999993</v>
      </c>
      <c r="J1633" s="19">
        <f>$H1633+(INT(COLUMN(J$1)/2) - 5) * ($A1633-$H1633)/9</f>
        <v>20000</v>
      </c>
      <c r="K1633" s="24">
        <f>MAX(0,I1633*(1+inputs!$B$33)-MAX(0,inputs!$B$31*(J1633-inputs!$B$30)))</f>
        <v>47184.304999999986</v>
      </c>
      <c r="L1633" s="19">
        <f>$H1633+(INT(COLUMN(L$1)/2) - 5) * ($A1633-$H1633)/9</f>
        <v>35900</v>
      </c>
      <c r="M1633" s="24">
        <f>MAX(0,K1633*(1+inputs!$B$33)-MAX(0,inputs!$B$31*(L1633-inputs!$B$30)))</f>
        <v>46477.629574999977</v>
      </c>
      <c r="N1633" s="19">
        <f>$H1633+(INT(COLUMN(N$1)/2) - 5) * ($A1633-$H1633)/9</f>
        <v>51800</v>
      </c>
      <c r="O1633" s="24">
        <f>MAX(0,M1633*(1+inputs!$B$33)-MAX(0,inputs!$B$31*(N1633-inputs!$B$30)))</f>
        <v>44329.354018624967</v>
      </c>
      <c r="P1633" s="19">
        <f>$H1633+(INT(COLUMN(P$1)/2) - 5) * ($A1633-$H1633)/9</f>
        <v>67700</v>
      </c>
      <c r="Q1633" s="24">
        <f>MAX(0,O1633*(1+inputs!$B$33)-MAX(0,inputs!$B$31*(P1633-inputs!$B$30)))</f>
        <v>40717.854328904337</v>
      </c>
      <c r="R1633" s="19">
        <f>$H1633+(INT(COLUMN(R$1)/2) - 5) * ($A1633-$H1633)/9</f>
        <v>83600</v>
      </c>
      <c r="S1633" s="24">
        <f>MAX(0,Q1633*(1+inputs!$B$33)-MAX(0,inputs!$B$31*(R1633-inputs!$B$30)))</f>
        <v>35621.182143837897</v>
      </c>
      <c r="T1633" s="19">
        <f>$H1633+(INT(COLUMN(T$1)/2) - 5) * ($A1633-$H1633)/9</f>
        <v>99500</v>
      </c>
      <c r="U1633" s="24">
        <f>MAX(0,S1633*(1+inputs!$B$33)-MAX(0,inputs!$B$31*(T1633-inputs!$B$30)))</f>
        <v>29017.059875995463</v>
      </c>
      <c r="V1633" s="19">
        <f>$H1633+(INT(COLUMN(V$1)/2) - 5) * ($A1633-$H1633)/9</f>
        <v>115400</v>
      </c>
      <c r="W1633" s="24">
        <f>MAX(0,U1633*(1+inputs!$B$33)-MAX(0,inputs!$B$31*(V1633-inputs!$B$30)))</f>
        <v>20882.875774135391</v>
      </c>
      <c r="X1633" s="19">
        <f>$H1633+(INT(COLUMN(X$1)/2) - 5) * ($A1633-$H1633)/9</f>
        <v>131300</v>
      </c>
      <c r="Y1633" s="24">
        <f>MAX(0,W1633*(1+inputs!$B$33)-MAX(0,inputs!$B$31*(X1633-inputs!$B$30)))</f>
        <v>11195.67891074742</v>
      </c>
      <c r="Z1633" s="19">
        <f>IF(inputs!$B$27="YES",MAX(0,inputs!$B$31*(X1633-inputs!$B$30)),0)</f>
        <v>0</v>
      </c>
      <c r="AA1633" s="3">
        <f t="shared" si="105"/>
        <v>68243.25</v>
      </c>
      <c r="AB1633" s="1">
        <f t="shared" si="106"/>
        <v>0.47</v>
      </c>
      <c r="AC1633" s="8">
        <f t="shared" si="103"/>
        <v>94856.75</v>
      </c>
    </row>
    <row r="1634" spans="1:29" x14ac:dyDescent="0.2">
      <c r="A1634" s="11">
        <f t="shared" si="104"/>
        <v>163200</v>
      </c>
      <c r="B1634" s="15">
        <f>inputs!$C$3-MAX(0,MIN((calculations!A1634-inputs!$B$8)*0.5,inputs!$C$3))+IF(AND(inputs!$B$23="YES",A1634&lt;=inputs!$B$25),inputs!$B$24,0)</f>
        <v>0</v>
      </c>
      <c r="C1634" s="15">
        <f>MAX(0,MIN(A1634-B1634,inputs!$C$4)*inputs!$B$3)</f>
        <v>7540</v>
      </c>
      <c r="D1634" s="16">
        <f>MAX(0,(MIN(A1634,inputs!$C$5)-(inputs!$C$4+B1634))*inputs!$B$4)</f>
        <v>44920</v>
      </c>
      <c r="E1634" s="16">
        <f>MAX(0, (calculations!A1634-inputs!$C$5)*inputs!$B$5)</f>
        <v>5940</v>
      </c>
      <c r="F1634" s="19">
        <f>MAX(0,inputs!$B$13*(MIN(calculations!A1634,inputs!$C$14)-inputs!$C$13))+MAX(0,inputs!$B$14*(calculations!A1634-inputs!$C$14))</f>
        <v>7253.85</v>
      </c>
      <c r="G1634" s="22">
        <f>MAX(MIN((calculations!A1634-inputs!$B$21)/10000,100%),0) * inputs!$B$18</f>
        <v>2636.4</v>
      </c>
      <c r="H1634" s="24">
        <f>MIN(inputs!$B$32,A1634)</f>
        <v>20000</v>
      </c>
      <c r="I1634" s="24">
        <f>inputs!$B$29*(1+inputs!$B$33)-MAX(0,inputs!$B$31*(H1634-inputs!$B$30))</f>
        <v>46486.999999999993</v>
      </c>
      <c r="J1634" s="19">
        <f>$H1634+(INT(COLUMN(J$1)/2) - 5) * ($A1634-$H1634)/9</f>
        <v>20000</v>
      </c>
      <c r="K1634" s="24">
        <f>MAX(0,I1634*(1+inputs!$B$33)-MAX(0,inputs!$B$31*(J1634-inputs!$B$30)))</f>
        <v>47184.304999999986</v>
      </c>
      <c r="L1634" s="19">
        <f>$H1634+(INT(COLUMN(L$1)/2) - 5) * ($A1634-$H1634)/9</f>
        <v>35911.111111111109</v>
      </c>
      <c r="M1634" s="24">
        <f>MAX(0,K1634*(1+inputs!$B$33)-MAX(0,inputs!$B$31*(L1634-inputs!$B$30)))</f>
        <v>46476.629574999977</v>
      </c>
      <c r="N1634" s="19">
        <f>$H1634+(INT(COLUMN(N$1)/2) - 5) * ($A1634-$H1634)/9</f>
        <v>51822.222222222219</v>
      </c>
      <c r="O1634" s="24">
        <f>MAX(0,M1634*(1+inputs!$B$33)-MAX(0,inputs!$B$31*(N1634-inputs!$B$30)))</f>
        <v>44326.339018624967</v>
      </c>
      <c r="P1634" s="19">
        <f>$H1634+(INT(COLUMN(P$1)/2) - 5) * ($A1634-$H1634)/9</f>
        <v>67733.333333333343</v>
      </c>
      <c r="Q1634" s="24">
        <f>MAX(0,O1634*(1+inputs!$B$33)-MAX(0,inputs!$B$31*(P1634-inputs!$B$30)))</f>
        <v>40711.794103904336</v>
      </c>
      <c r="R1634" s="19">
        <f>$H1634+(INT(COLUMN(R$1)/2) - 5) * ($A1634-$H1634)/9</f>
        <v>83644.444444444438</v>
      </c>
      <c r="S1634" s="24">
        <f>MAX(0,Q1634*(1+inputs!$B$33)-MAX(0,inputs!$B$31*(R1634-inputs!$B$30)))</f>
        <v>35611.031015462897</v>
      </c>
      <c r="T1634" s="19">
        <f>$H1634+(INT(COLUMN(T$1)/2) - 5) * ($A1634-$H1634)/9</f>
        <v>99555.555555555562</v>
      </c>
      <c r="U1634" s="24">
        <f>MAX(0,S1634*(1+inputs!$B$33)-MAX(0,inputs!$B$31*(T1634-inputs!$B$30)))</f>
        <v>29001.756480694836</v>
      </c>
      <c r="V1634" s="19">
        <f>$H1634+(INT(COLUMN(V$1)/2) - 5) * ($A1634-$H1634)/9</f>
        <v>115466.66666666667</v>
      </c>
      <c r="W1634" s="24">
        <f>MAX(0,U1634*(1+inputs!$B$33)-MAX(0,inputs!$B$31*(V1634-inputs!$B$30)))</f>
        <v>20861.342827905253</v>
      </c>
      <c r="X1634" s="19">
        <f>$H1634+(INT(COLUMN(X$1)/2) - 5) * ($A1634-$H1634)/9</f>
        <v>131377.77777777778</v>
      </c>
      <c r="Y1634" s="24">
        <f>MAX(0,W1634*(1+inputs!$B$33)-MAX(0,inputs!$B$31*(X1634-inputs!$B$30)))</f>
        <v>11166.82297032383</v>
      </c>
      <c r="Z1634" s="19">
        <f>IF(inputs!$B$27="YES",MAX(0,inputs!$B$31*(X1634-inputs!$B$30)),0)</f>
        <v>0</v>
      </c>
      <c r="AA1634" s="3">
        <f t="shared" si="105"/>
        <v>68290.25</v>
      </c>
      <c r="AB1634" s="1">
        <f t="shared" si="106"/>
        <v>0.47</v>
      </c>
      <c r="AC1634" s="8">
        <f t="shared" si="103"/>
        <v>94909.75</v>
      </c>
    </row>
    <row r="1635" spans="1:29" x14ac:dyDescent="0.2">
      <c r="A1635" s="11">
        <f t="shared" si="104"/>
        <v>163300</v>
      </c>
      <c r="B1635" s="15">
        <f>inputs!$C$3-MAX(0,MIN((calculations!A1635-inputs!$B$8)*0.5,inputs!$C$3))+IF(AND(inputs!$B$23="YES",A1635&lt;=inputs!$B$25),inputs!$B$24,0)</f>
        <v>0</v>
      </c>
      <c r="C1635" s="15">
        <f>MAX(0,MIN(A1635-B1635,inputs!$C$4)*inputs!$B$3)</f>
        <v>7540</v>
      </c>
      <c r="D1635" s="16">
        <f>MAX(0,(MIN(A1635,inputs!$C$5)-(inputs!$C$4+B1635))*inputs!$B$4)</f>
        <v>44920</v>
      </c>
      <c r="E1635" s="16">
        <f>MAX(0, (calculations!A1635-inputs!$C$5)*inputs!$B$5)</f>
        <v>5985</v>
      </c>
      <c r="F1635" s="19">
        <f>MAX(0,inputs!$B$13*(MIN(calculations!A1635,inputs!$C$14)-inputs!$C$13))+MAX(0,inputs!$B$14*(calculations!A1635-inputs!$C$14))</f>
        <v>7255.85</v>
      </c>
      <c r="G1635" s="22">
        <f>MAX(MIN((calculations!A1635-inputs!$B$21)/10000,100%),0) * inputs!$B$18</f>
        <v>2636.4</v>
      </c>
      <c r="H1635" s="24">
        <f>MIN(inputs!$B$32,A1635)</f>
        <v>20000</v>
      </c>
      <c r="I1635" s="24">
        <f>inputs!$B$29*(1+inputs!$B$33)-MAX(0,inputs!$B$31*(H1635-inputs!$B$30))</f>
        <v>46486.999999999993</v>
      </c>
      <c r="J1635" s="19">
        <f>$H1635+(INT(COLUMN(J$1)/2) - 5) * ($A1635-$H1635)/9</f>
        <v>20000</v>
      </c>
      <c r="K1635" s="24">
        <f>MAX(0,I1635*(1+inputs!$B$33)-MAX(0,inputs!$B$31*(J1635-inputs!$B$30)))</f>
        <v>47184.304999999986</v>
      </c>
      <c r="L1635" s="19">
        <f>$H1635+(INT(COLUMN(L$1)/2) - 5) * ($A1635-$H1635)/9</f>
        <v>35922.222222222219</v>
      </c>
      <c r="M1635" s="24">
        <f>MAX(0,K1635*(1+inputs!$B$33)-MAX(0,inputs!$B$31*(L1635-inputs!$B$30)))</f>
        <v>46475.629574999977</v>
      </c>
      <c r="N1635" s="19">
        <f>$H1635+(INT(COLUMN(N$1)/2) - 5) * ($A1635-$H1635)/9</f>
        <v>51844.444444444445</v>
      </c>
      <c r="O1635" s="24">
        <f>MAX(0,M1635*(1+inputs!$B$33)-MAX(0,inputs!$B$31*(N1635-inputs!$B$30)))</f>
        <v>44323.324018624968</v>
      </c>
      <c r="P1635" s="19">
        <f>$H1635+(INT(COLUMN(P$1)/2) - 5) * ($A1635-$H1635)/9</f>
        <v>67766.666666666657</v>
      </c>
      <c r="Q1635" s="24">
        <f>MAX(0,O1635*(1+inputs!$B$33)-MAX(0,inputs!$B$31*(P1635-inputs!$B$30)))</f>
        <v>40705.733878904342</v>
      </c>
      <c r="R1635" s="19">
        <f>$H1635+(INT(COLUMN(R$1)/2) - 5) * ($A1635-$H1635)/9</f>
        <v>83688.888888888891</v>
      </c>
      <c r="S1635" s="24">
        <f>MAX(0,Q1635*(1+inputs!$B$33)-MAX(0,inputs!$B$31*(R1635-inputs!$B$30)))</f>
        <v>35600.879887087904</v>
      </c>
      <c r="T1635" s="19">
        <f>$H1635+(INT(COLUMN(T$1)/2) - 5) * ($A1635-$H1635)/9</f>
        <v>99611.111111111109</v>
      </c>
      <c r="U1635" s="24">
        <f>MAX(0,S1635*(1+inputs!$B$33)-MAX(0,inputs!$B$31*(T1635-inputs!$B$30)))</f>
        <v>28986.453085394223</v>
      </c>
      <c r="V1635" s="19">
        <f>$H1635+(INT(COLUMN(V$1)/2) - 5) * ($A1635-$H1635)/9</f>
        <v>115533.33333333333</v>
      </c>
      <c r="W1635" s="24">
        <f>MAX(0,U1635*(1+inputs!$B$33)-MAX(0,inputs!$B$31*(V1635-inputs!$B$30)))</f>
        <v>20839.809881675134</v>
      </c>
      <c r="X1635" s="19">
        <f>$H1635+(INT(COLUMN(X$1)/2) - 5) * ($A1635-$H1635)/9</f>
        <v>131455.55555555556</v>
      </c>
      <c r="Y1635" s="24">
        <f>MAX(0,W1635*(1+inputs!$B$33)-MAX(0,inputs!$B$31*(X1635-inputs!$B$30)))</f>
        <v>11137.967029900259</v>
      </c>
      <c r="Z1635" s="19">
        <f>IF(inputs!$B$27="YES",MAX(0,inputs!$B$31*(X1635-inputs!$B$30)),0)</f>
        <v>0</v>
      </c>
      <c r="AA1635" s="3">
        <f t="shared" si="105"/>
        <v>68337.25</v>
      </c>
      <c r="AB1635" s="1">
        <f t="shared" si="106"/>
        <v>0.47</v>
      </c>
      <c r="AC1635" s="8">
        <f t="shared" si="103"/>
        <v>94962.75</v>
      </c>
    </row>
    <row r="1636" spans="1:29" x14ac:dyDescent="0.2">
      <c r="A1636" s="11">
        <f t="shared" si="104"/>
        <v>163400</v>
      </c>
      <c r="B1636" s="15">
        <f>inputs!$C$3-MAX(0,MIN((calculations!A1636-inputs!$B$8)*0.5,inputs!$C$3))+IF(AND(inputs!$B$23="YES",A1636&lt;=inputs!$B$25),inputs!$B$24,0)</f>
        <v>0</v>
      </c>
      <c r="C1636" s="15">
        <f>MAX(0,MIN(A1636-B1636,inputs!$C$4)*inputs!$B$3)</f>
        <v>7540</v>
      </c>
      <c r="D1636" s="16">
        <f>MAX(0,(MIN(A1636,inputs!$C$5)-(inputs!$C$4+B1636))*inputs!$B$4)</f>
        <v>44920</v>
      </c>
      <c r="E1636" s="16">
        <f>MAX(0, (calculations!A1636-inputs!$C$5)*inputs!$B$5)</f>
        <v>6030</v>
      </c>
      <c r="F1636" s="19">
        <f>MAX(0,inputs!$B$13*(MIN(calculations!A1636,inputs!$C$14)-inputs!$C$13))+MAX(0,inputs!$B$14*(calculations!A1636-inputs!$C$14))</f>
        <v>7257.85</v>
      </c>
      <c r="G1636" s="22">
        <f>MAX(MIN((calculations!A1636-inputs!$B$21)/10000,100%),0) * inputs!$B$18</f>
        <v>2636.4</v>
      </c>
      <c r="H1636" s="24">
        <f>MIN(inputs!$B$32,A1636)</f>
        <v>20000</v>
      </c>
      <c r="I1636" s="24">
        <f>inputs!$B$29*(1+inputs!$B$33)-MAX(0,inputs!$B$31*(H1636-inputs!$B$30))</f>
        <v>46486.999999999993</v>
      </c>
      <c r="J1636" s="19">
        <f>$H1636+(INT(COLUMN(J$1)/2) - 5) * ($A1636-$H1636)/9</f>
        <v>20000</v>
      </c>
      <c r="K1636" s="24">
        <f>MAX(0,I1636*(1+inputs!$B$33)-MAX(0,inputs!$B$31*(J1636-inputs!$B$30)))</f>
        <v>47184.304999999986</v>
      </c>
      <c r="L1636" s="19">
        <f>$H1636+(INT(COLUMN(L$1)/2) - 5) * ($A1636-$H1636)/9</f>
        <v>35933.333333333336</v>
      </c>
      <c r="M1636" s="24">
        <f>MAX(0,K1636*(1+inputs!$B$33)-MAX(0,inputs!$B$31*(L1636-inputs!$B$30)))</f>
        <v>46474.629574999977</v>
      </c>
      <c r="N1636" s="19">
        <f>$H1636+(INT(COLUMN(N$1)/2) - 5) * ($A1636-$H1636)/9</f>
        <v>51866.666666666672</v>
      </c>
      <c r="O1636" s="24">
        <f>MAX(0,M1636*(1+inputs!$B$33)-MAX(0,inputs!$B$31*(N1636-inputs!$B$30)))</f>
        <v>44320.309018624968</v>
      </c>
      <c r="P1636" s="19">
        <f>$H1636+(INT(COLUMN(P$1)/2) - 5) * ($A1636-$H1636)/9</f>
        <v>67800</v>
      </c>
      <c r="Q1636" s="24">
        <f>MAX(0,O1636*(1+inputs!$B$33)-MAX(0,inputs!$B$31*(P1636-inputs!$B$30)))</f>
        <v>40699.673653904334</v>
      </c>
      <c r="R1636" s="19">
        <f>$H1636+(INT(COLUMN(R$1)/2) - 5) * ($A1636-$H1636)/9</f>
        <v>83733.333333333343</v>
      </c>
      <c r="S1636" s="24">
        <f>MAX(0,Q1636*(1+inputs!$B$33)-MAX(0,inputs!$B$31*(R1636-inputs!$B$30)))</f>
        <v>35590.728758712896</v>
      </c>
      <c r="T1636" s="19">
        <f>$H1636+(INT(COLUMN(T$1)/2) - 5) * ($A1636-$H1636)/9</f>
        <v>99666.666666666672</v>
      </c>
      <c r="U1636" s="24">
        <f>MAX(0,S1636*(1+inputs!$B$33)-MAX(0,inputs!$B$31*(T1636-inputs!$B$30)))</f>
        <v>28971.149690093582</v>
      </c>
      <c r="V1636" s="19">
        <f>$H1636+(INT(COLUMN(V$1)/2) - 5) * ($A1636-$H1636)/9</f>
        <v>115600</v>
      </c>
      <c r="W1636" s="24">
        <f>MAX(0,U1636*(1+inputs!$B$33)-MAX(0,inputs!$B$31*(V1636-inputs!$B$30)))</f>
        <v>20818.276935444985</v>
      </c>
      <c r="X1636" s="19">
        <f>$H1636+(INT(COLUMN(X$1)/2) - 5) * ($A1636-$H1636)/9</f>
        <v>131533.33333333331</v>
      </c>
      <c r="Y1636" s="24">
        <f>MAX(0,W1636*(1+inputs!$B$33)-MAX(0,inputs!$B$31*(X1636-inputs!$B$30)))</f>
        <v>11109.111089476657</v>
      </c>
      <c r="Z1636" s="19">
        <f>IF(inputs!$B$27="YES",MAX(0,inputs!$B$31*(X1636-inputs!$B$30)),0)</f>
        <v>0</v>
      </c>
      <c r="AA1636" s="3">
        <f t="shared" si="105"/>
        <v>68384.25</v>
      </c>
      <c r="AB1636" s="1">
        <f t="shared" si="106"/>
        <v>0.47</v>
      </c>
      <c r="AC1636" s="8">
        <f t="shared" si="103"/>
        <v>95015.75</v>
      </c>
    </row>
    <row r="1637" spans="1:29" x14ac:dyDescent="0.2">
      <c r="A1637" s="11">
        <f t="shared" si="104"/>
        <v>163500</v>
      </c>
      <c r="B1637" s="15">
        <f>inputs!$C$3-MAX(0,MIN((calculations!A1637-inputs!$B$8)*0.5,inputs!$C$3))+IF(AND(inputs!$B$23="YES",A1637&lt;=inputs!$B$25),inputs!$B$24,0)</f>
        <v>0</v>
      </c>
      <c r="C1637" s="15">
        <f>MAX(0,MIN(A1637-B1637,inputs!$C$4)*inputs!$B$3)</f>
        <v>7540</v>
      </c>
      <c r="D1637" s="16">
        <f>MAX(0,(MIN(A1637,inputs!$C$5)-(inputs!$C$4+B1637))*inputs!$B$4)</f>
        <v>44920</v>
      </c>
      <c r="E1637" s="16">
        <f>MAX(0, (calculations!A1637-inputs!$C$5)*inputs!$B$5)</f>
        <v>6075</v>
      </c>
      <c r="F1637" s="19">
        <f>MAX(0,inputs!$B$13*(MIN(calculations!A1637,inputs!$C$14)-inputs!$C$13))+MAX(0,inputs!$B$14*(calculations!A1637-inputs!$C$14))</f>
        <v>7259.85</v>
      </c>
      <c r="G1637" s="22">
        <f>MAX(MIN((calculations!A1637-inputs!$B$21)/10000,100%),0) * inputs!$B$18</f>
        <v>2636.4</v>
      </c>
      <c r="H1637" s="24">
        <f>MIN(inputs!$B$32,A1637)</f>
        <v>20000</v>
      </c>
      <c r="I1637" s="24">
        <f>inputs!$B$29*(1+inputs!$B$33)-MAX(0,inputs!$B$31*(H1637-inputs!$B$30))</f>
        <v>46486.999999999993</v>
      </c>
      <c r="J1637" s="19">
        <f>$H1637+(INT(COLUMN(J$1)/2) - 5) * ($A1637-$H1637)/9</f>
        <v>20000</v>
      </c>
      <c r="K1637" s="24">
        <f>MAX(0,I1637*(1+inputs!$B$33)-MAX(0,inputs!$B$31*(J1637-inputs!$B$30)))</f>
        <v>47184.304999999986</v>
      </c>
      <c r="L1637" s="19">
        <f>$H1637+(INT(COLUMN(L$1)/2) - 5) * ($A1637-$H1637)/9</f>
        <v>35944.444444444445</v>
      </c>
      <c r="M1637" s="24">
        <f>MAX(0,K1637*(1+inputs!$B$33)-MAX(0,inputs!$B$31*(L1637-inputs!$B$30)))</f>
        <v>46473.629574999977</v>
      </c>
      <c r="N1637" s="19">
        <f>$H1637+(INT(COLUMN(N$1)/2) - 5) * ($A1637-$H1637)/9</f>
        <v>51888.888888888891</v>
      </c>
      <c r="O1637" s="24">
        <f>MAX(0,M1637*(1+inputs!$B$33)-MAX(0,inputs!$B$31*(N1637-inputs!$B$30)))</f>
        <v>44317.294018624969</v>
      </c>
      <c r="P1637" s="19">
        <f>$H1637+(INT(COLUMN(P$1)/2) - 5) * ($A1637-$H1637)/9</f>
        <v>67833.333333333343</v>
      </c>
      <c r="Q1637" s="24">
        <f>MAX(0,O1637*(1+inputs!$B$33)-MAX(0,inputs!$B$31*(P1637-inputs!$B$30)))</f>
        <v>40693.61342890434</v>
      </c>
      <c r="R1637" s="19">
        <f>$H1637+(INT(COLUMN(R$1)/2) - 5) * ($A1637-$H1637)/9</f>
        <v>83777.777777777781</v>
      </c>
      <c r="S1637" s="24">
        <f>MAX(0,Q1637*(1+inputs!$B$33)-MAX(0,inputs!$B$31*(R1637-inputs!$B$30)))</f>
        <v>35580.577630337903</v>
      </c>
      <c r="T1637" s="19">
        <f>$H1637+(INT(COLUMN(T$1)/2) - 5) * ($A1637-$H1637)/9</f>
        <v>99722.222222222219</v>
      </c>
      <c r="U1637" s="24">
        <f>MAX(0,S1637*(1+inputs!$B$33)-MAX(0,inputs!$B$31*(T1637-inputs!$B$30)))</f>
        <v>28955.846294792969</v>
      </c>
      <c r="V1637" s="19">
        <f>$H1637+(INT(COLUMN(V$1)/2) - 5) * ($A1637-$H1637)/9</f>
        <v>115666.66666666667</v>
      </c>
      <c r="W1637" s="24">
        <f>MAX(0,U1637*(1+inputs!$B$33)-MAX(0,inputs!$B$31*(V1637-inputs!$B$30)))</f>
        <v>20796.743989214861</v>
      </c>
      <c r="X1637" s="19">
        <f>$H1637+(INT(COLUMN(X$1)/2) - 5) * ($A1637-$H1637)/9</f>
        <v>131611.11111111112</v>
      </c>
      <c r="Y1637" s="24">
        <f>MAX(0,W1637*(1+inputs!$B$33)-MAX(0,inputs!$B$31*(X1637-inputs!$B$30)))</f>
        <v>11080.25514905308</v>
      </c>
      <c r="Z1637" s="19">
        <f>IF(inputs!$B$27="YES",MAX(0,inputs!$B$31*(X1637-inputs!$B$30)),0)</f>
        <v>0</v>
      </c>
      <c r="AA1637" s="3">
        <f t="shared" si="105"/>
        <v>68431.25</v>
      </c>
      <c r="AB1637" s="1">
        <f t="shared" si="106"/>
        <v>0.47</v>
      </c>
      <c r="AC1637" s="8">
        <f t="shared" si="103"/>
        <v>95068.75</v>
      </c>
    </row>
    <row r="1638" spans="1:29" x14ac:dyDescent="0.2">
      <c r="A1638" s="11">
        <f t="shared" si="104"/>
        <v>163600</v>
      </c>
      <c r="B1638" s="15">
        <f>inputs!$C$3-MAX(0,MIN((calculations!A1638-inputs!$B$8)*0.5,inputs!$C$3))+IF(AND(inputs!$B$23="YES",A1638&lt;=inputs!$B$25),inputs!$B$24,0)</f>
        <v>0</v>
      </c>
      <c r="C1638" s="15">
        <f>MAX(0,MIN(A1638-B1638,inputs!$C$4)*inputs!$B$3)</f>
        <v>7540</v>
      </c>
      <c r="D1638" s="16">
        <f>MAX(0,(MIN(A1638,inputs!$C$5)-(inputs!$C$4+B1638))*inputs!$B$4)</f>
        <v>44920</v>
      </c>
      <c r="E1638" s="16">
        <f>MAX(0, (calculations!A1638-inputs!$C$5)*inputs!$B$5)</f>
        <v>6120</v>
      </c>
      <c r="F1638" s="19">
        <f>MAX(0,inputs!$B$13*(MIN(calculations!A1638,inputs!$C$14)-inputs!$C$13))+MAX(0,inputs!$B$14*(calculations!A1638-inputs!$C$14))</f>
        <v>7261.85</v>
      </c>
      <c r="G1638" s="22">
        <f>MAX(MIN((calculations!A1638-inputs!$B$21)/10000,100%),0) * inputs!$B$18</f>
        <v>2636.4</v>
      </c>
      <c r="H1638" s="24">
        <f>MIN(inputs!$B$32,A1638)</f>
        <v>20000</v>
      </c>
      <c r="I1638" s="24">
        <f>inputs!$B$29*(1+inputs!$B$33)-MAX(0,inputs!$B$31*(H1638-inputs!$B$30))</f>
        <v>46486.999999999993</v>
      </c>
      <c r="J1638" s="19">
        <f>$H1638+(INT(COLUMN(J$1)/2) - 5) * ($A1638-$H1638)/9</f>
        <v>20000</v>
      </c>
      <c r="K1638" s="24">
        <f>MAX(0,I1638*(1+inputs!$B$33)-MAX(0,inputs!$B$31*(J1638-inputs!$B$30)))</f>
        <v>47184.304999999986</v>
      </c>
      <c r="L1638" s="19">
        <f>$H1638+(INT(COLUMN(L$1)/2) - 5) * ($A1638-$H1638)/9</f>
        <v>35955.555555555555</v>
      </c>
      <c r="M1638" s="24">
        <f>MAX(0,K1638*(1+inputs!$B$33)-MAX(0,inputs!$B$31*(L1638-inputs!$B$30)))</f>
        <v>46472.629574999977</v>
      </c>
      <c r="N1638" s="19">
        <f>$H1638+(INT(COLUMN(N$1)/2) - 5) * ($A1638-$H1638)/9</f>
        <v>51911.111111111109</v>
      </c>
      <c r="O1638" s="24">
        <f>MAX(0,M1638*(1+inputs!$B$33)-MAX(0,inputs!$B$31*(N1638-inputs!$B$30)))</f>
        <v>44314.279018624969</v>
      </c>
      <c r="P1638" s="19">
        <f>$H1638+(INT(COLUMN(P$1)/2) - 5) * ($A1638-$H1638)/9</f>
        <v>67866.666666666657</v>
      </c>
      <c r="Q1638" s="24">
        <f>MAX(0,O1638*(1+inputs!$B$33)-MAX(0,inputs!$B$31*(P1638-inputs!$B$30)))</f>
        <v>40687.553203904346</v>
      </c>
      <c r="R1638" s="19">
        <f>$H1638+(INT(COLUMN(R$1)/2) - 5) * ($A1638-$H1638)/9</f>
        <v>83822.222222222219</v>
      </c>
      <c r="S1638" s="24">
        <f>MAX(0,Q1638*(1+inputs!$B$33)-MAX(0,inputs!$B$31*(R1638-inputs!$B$30)))</f>
        <v>35570.426501962902</v>
      </c>
      <c r="T1638" s="19">
        <f>$H1638+(INT(COLUMN(T$1)/2) - 5) * ($A1638-$H1638)/9</f>
        <v>99777.777777777781</v>
      </c>
      <c r="U1638" s="24">
        <f>MAX(0,S1638*(1+inputs!$B$33)-MAX(0,inputs!$B$31*(T1638-inputs!$B$30)))</f>
        <v>28940.542899492346</v>
      </c>
      <c r="V1638" s="19">
        <f>$H1638+(INT(COLUMN(V$1)/2) - 5) * ($A1638-$H1638)/9</f>
        <v>115733.33333333333</v>
      </c>
      <c r="W1638" s="24">
        <f>MAX(0,U1638*(1+inputs!$B$33)-MAX(0,inputs!$B$31*(V1638-inputs!$B$30)))</f>
        <v>20775.211042984731</v>
      </c>
      <c r="X1638" s="19">
        <f>$H1638+(INT(COLUMN(X$1)/2) - 5) * ($A1638-$H1638)/9</f>
        <v>131688.88888888888</v>
      </c>
      <c r="Y1638" s="24">
        <f>MAX(0,W1638*(1+inputs!$B$33)-MAX(0,inputs!$B$31*(X1638-inputs!$B$30)))</f>
        <v>11051.3992086295</v>
      </c>
      <c r="Z1638" s="19">
        <f>IF(inputs!$B$27="YES",MAX(0,inputs!$B$31*(X1638-inputs!$B$30)),0)</f>
        <v>0</v>
      </c>
      <c r="AA1638" s="3">
        <f t="shared" si="105"/>
        <v>68478.25</v>
      </c>
      <c r="AB1638" s="1">
        <f t="shared" si="106"/>
        <v>0.47</v>
      </c>
      <c r="AC1638" s="8">
        <f t="shared" si="103"/>
        <v>95121.75</v>
      </c>
    </row>
    <row r="1639" spans="1:29" x14ac:dyDescent="0.2">
      <c r="A1639" s="11">
        <f t="shared" si="104"/>
        <v>163700</v>
      </c>
      <c r="B1639" s="15">
        <f>inputs!$C$3-MAX(0,MIN((calculations!A1639-inputs!$B$8)*0.5,inputs!$C$3))+IF(AND(inputs!$B$23="YES",A1639&lt;=inputs!$B$25),inputs!$B$24,0)</f>
        <v>0</v>
      </c>
      <c r="C1639" s="15">
        <f>MAX(0,MIN(A1639-B1639,inputs!$C$4)*inputs!$B$3)</f>
        <v>7540</v>
      </c>
      <c r="D1639" s="16">
        <f>MAX(0,(MIN(A1639,inputs!$C$5)-(inputs!$C$4+B1639))*inputs!$B$4)</f>
        <v>44920</v>
      </c>
      <c r="E1639" s="16">
        <f>MAX(0, (calculations!A1639-inputs!$C$5)*inputs!$B$5)</f>
        <v>6165</v>
      </c>
      <c r="F1639" s="19">
        <f>MAX(0,inputs!$B$13*(MIN(calculations!A1639,inputs!$C$14)-inputs!$C$13))+MAX(0,inputs!$B$14*(calculations!A1639-inputs!$C$14))</f>
        <v>7263.85</v>
      </c>
      <c r="G1639" s="22">
        <f>MAX(MIN((calculations!A1639-inputs!$B$21)/10000,100%),0) * inputs!$B$18</f>
        <v>2636.4</v>
      </c>
      <c r="H1639" s="24">
        <f>MIN(inputs!$B$32,A1639)</f>
        <v>20000</v>
      </c>
      <c r="I1639" s="24">
        <f>inputs!$B$29*(1+inputs!$B$33)-MAX(0,inputs!$B$31*(H1639-inputs!$B$30))</f>
        <v>46486.999999999993</v>
      </c>
      <c r="J1639" s="19">
        <f>$H1639+(INT(COLUMN(J$1)/2) - 5) * ($A1639-$H1639)/9</f>
        <v>20000</v>
      </c>
      <c r="K1639" s="24">
        <f>MAX(0,I1639*(1+inputs!$B$33)-MAX(0,inputs!$B$31*(J1639-inputs!$B$30)))</f>
        <v>47184.304999999986</v>
      </c>
      <c r="L1639" s="19">
        <f>$H1639+(INT(COLUMN(L$1)/2) - 5) * ($A1639-$H1639)/9</f>
        <v>35966.666666666664</v>
      </c>
      <c r="M1639" s="24">
        <f>MAX(0,K1639*(1+inputs!$B$33)-MAX(0,inputs!$B$31*(L1639-inputs!$B$30)))</f>
        <v>46471.629574999977</v>
      </c>
      <c r="N1639" s="19">
        <f>$H1639+(INT(COLUMN(N$1)/2) - 5) * ($A1639-$H1639)/9</f>
        <v>51933.333333333328</v>
      </c>
      <c r="O1639" s="24">
        <f>MAX(0,M1639*(1+inputs!$B$33)-MAX(0,inputs!$B$31*(N1639-inputs!$B$30)))</f>
        <v>44311.26401862497</v>
      </c>
      <c r="P1639" s="19">
        <f>$H1639+(INT(COLUMN(P$1)/2) - 5) * ($A1639-$H1639)/9</f>
        <v>67900</v>
      </c>
      <c r="Q1639" s="24">
        <f>MAX(0,O1639*(1+inputs!$B$33)-MAX(0,inputs!$B$31*(P1639-inputs!$B$30)))</f>
        <v>40681.492978904338</v>
      </c>
      <c r="R1639" s="19">
        <f>$H1639+(INT(COLUMN(R$1)/2) - 5) * ($A1639-$H1639)/9</f>
        <v>83866.666666666657</v>
      </c>
      <c r="S1639" s="24">
        <f>MAX(0,Q1639*(1+inputs!$B$33)-MAX(0,inputs!$B$31*(R1639-inputs!$B$30)))</f>
        <v>35560.275373587894</v>
      </c>
      <c r="T1639" s="19">
        <f>$H1639+(INT(COLUMN(T$1)/2) - 5) * ($A1639-$H1639)/9</f>
        <v>99833.333333333328</v>
      </c>
      <c r="U1639" s="24">
        <f>MAX(0,S1639*(1+inputs!$B$33)-MAX(0,inputs!$B$31*(T1639-inputs!$B$30)))</f>
        <v>28925.239504191708</v>
      </c>
      <c r="V1639" s="19">
        <f>$H1639+(INT(COLUMN(V$1)/2) - 5) * ($A1639-$H1639)/9</f>
        <v>115800</v>
      </c>
      <c r="W1639" s="24">
        <f>MAX(0,U1639*(1+inputs!$B$33)-MAX(0,inputs!$B$31*(V1639-inputs!$B$30)))</f>
        <v>20753.678096754578</v>
      </c>
      <c r="X1639" s="19">
        <f>$H1639+(INT(COLUMN(X$1)/2) - 5) * ($A1639-$H1639)/9</f>
        <v>131766.66666666669</v>
      </c>
      <c r="Y1639" s="24">
        <f>MAX(0,W1639*(1+inputs!$B$33)-MAX(0,inputs!$B$31*(X1639-inputs!$B$30)))</f>
        <v>11022.543268205894</v>
      </c>
      <c r="Z1639" s="19">
        <f>IF(inputs!$B$27="YES",MAX(0,inputs!$B$31*(X1639-inputs!$B$30)),0)</f>
        <v>0</v>
      </c>
      <c r="AA1639" s="3">
        <f t="shared" si="105"/>
        <v>68525.25</v>
      </c>
      <c r="AB1639" s="1">
        <f t="shared" si="106"/>
        <v>0.47</v>
      </c>
      <c r="AC1639" s="8">
        <f t="shared" si="103"/>
        <v>95174.75</v>
      </c>
    </row>
    <row r="1640" spans="1:29" x14ac:dyDescent="0.2">
      <c r="A1640" s="11">
        <f t="shared" si="104"/>
        <v>163800</v>
      </c>
      <c r="B1640" s="15">
        <f>inputs!$C$3-MAX(0,MIN((calculations!A1640-inputs!$B$8)*0.5,inputs!$C$3))+IF(AND(inputs!$B$23="YES",A1640&lt;=inputs!$B$25),inputs!$B$24,0)</f>
        <v>0</v>
      </c>
      <c r="C1640" s="15">
        <f>MAX(0,MIN(A1640-B1640,inputs!$C$4)*inputs!$B$3)</f>
        <v>7540</v>
      </c>
      <c r="D1640" s="16">
        <f>MAX(0,(MIN(A1640,inputs!$C$5)-(inputs!$C$4+B1640))*inputs!$B$4)</f>
        <v>44920</v>
      </c>
      <c r="E1640" s="16">
        <f>MAX(0, (calculations!A1640-inputs!$C$5)*inputs!$B$5)</f>
        <v>6210</v>
      </c>
      <c r="F1640" s="19">
        <f>MAX(0,inputs!$B$13*(MIN(calculations!A1640,inputs!$C$14)-inputs!$C$13))+MAX(0,inputs!$B$14*(calculations!A1640-inputs!$C$14))</f>
        <v>7265.85</v>
      </c>
      <c r="G1640" s="22">
        <f>MAX(MIN((calculations!A1640-inputs!$B$21)/10000,100%),0) * inputs!$B$18</f>
        <v>2636.4</v>
      </c>
      <c r="H1640" s="24">
        <f>MIN(inputs!$B$32,A1640)</f>
        <v>20000</v>
      </c>
      <c r="I1640" s="24">
        <f>inputs!$B$29*(1+inputs!$B$33)-MAX(0,inputs!$B$31*(H1640-inputs!$B$30))</f>
        <v>46486.999999999993</v>
      </c>
      <c r="J1640" s="19">
        <f>$H1640+(INT(COLUMN(J$1)/2) - 5) * ($A1640-$H1640)/9</f>
        <v>20000</v>
      </c>
      <c r="K1640" s="24">
        <f>MAX(0,I1640*(1+inputs!$B$33)-MAX(0,inputs!$B$31*(J1640-inputs!$B$30)))</f>
        <v>47184.304999999986</v>
      </c>
      <c r="L1640" s="19">
        <f>$H1640+(INT(COLUMN(L$1)/2) - 5) * ($A1640-$H1640)/9</f>
        <v>35977.777777777781</v>
      </c>
      <c r="M1640" s="24">
        <f>MAX(0,K1640*(1+inputs!$B$33)-MAX(0,inputs!$B$31*(L1640-inputs!$B$30)))</f>
        <v>46470.629574999977</v>
      </c>
      <c r="N1640" s="19">
        <f>$H1640+(INT(COLUMN(N$1)/2) - 5) * ($A1640-$H1640)/9</f>
        <v>51955.555555555555</v>
      </c>
      <c r="O1640" s="24">
        <f>MAX(0,M1640*(1+inputs!$B$33)-MAX(0,inputs!$B$31*(N1640-inputs!$B$30)))</f>
        <v>44308.249018624971</v>
      </c>
      <c r="P1640" s="19">
        <f>$H1640+(INT(COLUMN(P$1)/2) - 5) * ($A1640-$H1640)/9</f>
        <v>67933.333333333343</v>
      </c>
      <c r="Q1640" s="24">
        <f>MAX(0,O1640*(1+inputs!$B$33)-MAX(0,inputs!$B$31*(P1640-inputs!$B$30)))</f>
        <v>40675.432753904337</v>
      </c>
      <c r="R1640" s="19">
        <f>$H1640+(INT(COLUMN(R$1)/2) - 5) * ($A1640-$H1640)/9</f>
        <v>83911.111111111109</v>
      </c>
      <c r="S1640" s="24">
        <f>MAX(0,Q1640*(1+inputs!$B$33)-MAX(0,inputs!$B$31*(R1640-inputs!$B$30)))</f>
        <v>35550.124245212894</v>
      </c>
      <c r="T1640" s="19">
        <f>$H1640+(INT(COLUMN(T$1)/2) - 5) * ($A1640-$H1640)/9</f>
        <v>99888.888888888891</v>
      </c>
      <c r="U1640" s="24">
        <f>MAX(0,S1640*(1+inputs!$B$33)-MAX(0,inputs!$B$31*(T1640-inputs!$B$30)))</f>
        <v>28909.936108891085</v>
      </c>
      <c r="V1640" s="19">
        <f>$H1640+(INT(COLUMN(V$1)/2) - 5) * ($A1640-$H1640)/9</f>
        <v>115866.66666666667</v>
      </c>
      <c r="W1640" s="24">
        <f>MAX(0,U1640*(1+inputs!$B$33)-MAX(0,inputs!$B$31*(V1640-inputs!$B$30)))</f>
        <v>20732.145150524448</v>
      </c>
      <c r="X1640" s="19">
        <f>$H1640+(INT(COLUMN(X$1)/2) - 5) * ($A1640-$H1640)/9</f>
        <v>131844.44444444444</v>
      </c>
      <c r="Y1640" s="24">
        <f>MAX(0,W1640*(1+inputs!$B$33)-MAX(0,inputs!$B$31*(X1640-inputs!$B$30)))</f>
        <v>10993.687327782314</v>
      </c>
      <c r="Z1640" s="19">
        <f>IF(inputs!$B$27="YES",MAX(0,inputs!$B$31*(X1640-inputs!$B$30)),0)</f>
        <v>0</v>
      </c>
      <c r="AA1640" s="3">
        <f t="shared" si="105"/>
        <v>68572.25</v>
      </c>
      <c r="AB1640" s="1">
        <f t="shared" si="106"/>
        <v>0.47</v>
      </c>
      <c r="AC1640" s="8">
        <f t="shared" si="103"/>
        <v>95227.75</v>
      </c>
    </row>
    <row r="1641" spans="1:29" x14ac:dyDescent="0.2">
      <c r="A1641" s="11">
        <f t="shared" si="104"/>
        <v>163900</v>
      </c>
      <c r="B1641" s="15">
        <f>inputs!$C$3-MAX(0,MIN((calculations!A1641-inputs!$B$8)*0.5,inputs!$C$3))+IF(AND(inputs!$B$23="YES",A1641&lt;=inputs!$B$25),inputs!$B$24,0)</f>
        <v>0</v>
      </c>
      <c r="C1641" s="15">
        <f>MAX(0,MIN(A1641-B1641,inputs!$C$4)*inputs!$B$3)</f>
        <v>7540</v>
      </c>
      <c r="D1641" s="16">
        <f>MAX(0,(MIN(A1641,inputs!$C$5)-(inputs!$C$4+B1641))*inputs!$B$4)</f>
        <v>44920</v>
      </c>
      <c r="E1641" s="16">
        <f>MAX(0, (calculations!A1641-inputs!$C$5)*inputs!$B$5)</f>
        <v>6255</v>
      </c>
      <c r="F1641" s="19">
        <f>MAX(0,inputs!$B$13*(MIN(calculations!A1641,inputs!$C$14)-inputs!$C$13))+MAX(0,inputs!$B$14*(calculations!A1641-inputs!$C$14))</f>
        <v>7267.85</v>
      </c>
      <c r="G1641" s="22">
        <f>MAX(MIN((calculations!A1641-inputs!$B$21)/10000,100%),0) * inputs!$B$18</f>
        <v>2636.4</v>
      </c>
      <c r="H1641" s="24">
        <f>MIN(inputs!$B$32,A1641)</f>
        <v>20000</v>
      </c>
      <c r="I1641" s="24">
        <f>inputs!$B$29*(1+inputs!$B$33)-MAX(0,inputs!$B$31*(H1641-inputs!$B$30))</f>
        <v>46486.999999999993</v>
      </c>
      <c r="J1641" s="19">
        <f>$H1641+(INT(COLUMN(J$1)/2) - 5) * ($A1641-$H1641)/9</f>
        <v>20000</v>
      </c>
      <c r="K1641" s="24">
        <f>MAX(0,I1641*(1+inputs!$B$33)-MAX(0,inputs!$B$31*(J1641-inputs!$B$30)))</f>
        <v>47184.304999999986</v>
      </c>
      <c r="L1641" s="19">
        <f>$H1641+(INT(COLUMN(L$1)/2) - 5) * ($A1641-$H1641)/9</f>
        <v>35988.888888888891</v>
      </c>
      <c r="M1641" s="24">
        <f>MAX(0,K1641*(1+inputs!$B$33)-MAX(0,inputs!$B$31*(L1641-inputs!$B$30)))</f>
        <v>46469.629574999977</v>
      </c>
      <c r="N1641" s="19">
        <f>$H1641+(INT(COLUMN(N$1)/2) - 5) * ($A1641-$H1641)/9</f>
        <v>51977.777777777781</v>
      </c>
      <c r="O1641" s="24">
        <f>MAX(0,M1641*(1+inputs!$B$33)-MAX(0,inputs!$B$31*(N1641-inputs!$B$30)))</f>
        <v>44305.234018624971</v>
      </c>
      <c r="P1641" s="19">
        <f>$H1641+(INT(COLUMN(P$1)/2) - 5) * ($A1641-$H1641)/9</f>
        <v>67966.666666666657</v>
      </c>
      <c r="Q1641" s="24">
        <f>MAX(0,O1641*(1+inputs!$B$33)-MAX(0,inputs!$B$31*(P1641-inputs!$B$30)))</f>
        <v>40669.372528904336</v>
      </c>
      <c r="R1641" s="19">
        <f>$H1641+(INT(COLUMN(R$1)/2) - 5) * ($A1641-$H1641)/9</f>
        <v>83955.555555555562</v>
      </c>
      <c r="S1641" s="24">
        <f>MAX(0,Q1641*(1+inputs!$B$33)-MAX(0,inputs!$B$31*(R1641-inputs!$B$30)))</f>
        <v>35539.973116837893</v>
      </c>
      <c r="T1641" s="19">
        <f>$H1641+(INT(COLUMN(T$1)/2) - 5) * ($A1641-$H1641)/9</f>
        <v>99944.444444444438</v>
      </c>
      <c r="U1641" s="24">
        <f>MAX(0,S1641*(1+inputs!$B$33)-MAX(0,inputs!$B$31*(T1641-inputs!$B$30)))</f>
        <v>28894.632713590461</v>
      </c>
      <c r="V1641" s="19">
        <f>$H1641+(INT(COLUMN(V$1)/2) - 5) * ($A1641-$H1641)/9</f>
        <v>115933.33333333333</v>
      </c>
      <c r="W1641" s="24">
        <f>MAX(0,U1641*(1+inputs!$B$33)-MAX(0,inputs!$B$31*(V1641-inputs!$B$30)))</f>
        <v>20710.612204294317</v>
      </c>
      <c r="X1641" s="19">
        <f>$H1641+(INT(COLUMN(X$1)/2) - 5) * ($A1641-$H1641)/9</f>
        <v>131922.22222222222</v>
      </c>
      <c r="Y1641" s="24">
        <f>MAX(0,W1641*(1+inputs!$B$33)-MAX(0,inputs!$B$31*(X1641-inputs!$B$30)))</f>
        <v>10964.831387358732</v>
      </c>
      <c r="Z1641" s="19">
        <f>IF(inputs!$B$27="YES",MAX(0,inputs!$B$31*(X1641-inputs!$B$30)),0)</f>
        <v>0</v>
      </c>
      <c r="AA1641" s="3">
        <f t="shared" si="105"/>
        <v>68619.25</v>
      </c>
      <c r="AB1641" s="1">
        <f t="shared" si="106"/>
        <v>0.47</v>
      </c>
      <c r="AC1641" s="8">
        <f t="shared" si="103"/>
        <v>95280.75</v>
      </c>
    </row>
    <row r="1642" spans="1:29" x14ac:dyDescent="0.2">
      <c r="A1642" s="11">
        <f t="shared" si="104"/>
        <v>164000</v>
      </c>
      <c r="B1642" s="15">
        <f>inputs!$C$3-MAX(0,MIN((calculations!A1642-inputs!$B$8)*0.5,inputs!$C$3))+IF(AND(inputs!$B$23="YES",A1642&lt;=inputs!$B$25),inputs!$B$24,0)</f>
        <v>0</v>
      </c>
      <c r="C1642" s="15">
        <f>MAX(0,MIN(A1642-B1642,inputs!$C$4)*inputs!$B$3)</f>
        <v>7540</v>
      </c>
      <c r="D1642" s="16">
        <f>MAX(0,(MIN(A1642,inputs!$C$5)-(inputs!$C$4+B1642))*inputs!$B$4)</f>
        <v>44920</v>
      </c>
      <c r="E1642" s="16">
        <f>MAX(0, (calculations!A1642-inputs!$C$5)*inputs!$B$5)</f>
        <v>6300</v>
      </c>
      <c r="F1642" s="19">
        <f>MAX(0,inputs!$B$13*(MIN(calculations!A1642,inputs!$C$14)-inputs!$C$13))+MAX(0,inputs!$B$14*(calculations!A1642-inputs!$C$14))</f>
        <v>7269.85</v>
      </c>
      <c r="G1642" s="22">
        <f>MAX(MIN((calculations!A1642-inputs!$B$21)/10000,100%),0) * inputs!$B$18</f>
        <v>2636.4</v>
      </c>
      <c r="H1642" s="24">
        <f>MIN(inputs!$B$32,A1642)</f>
        <v>20000</v>
      </c>
      <c r="I1642" s="24">
        <f>inputs!$B$29*(1+inputs!$B$33)-MAX(0,inputs!$B$31*(H1642-inputs!$B$30))</f>
        <v>46486.999999999993</v>
      </c>
      <c r="J1642" s="19">
        <f>$H1642+(INT(COLUMN(J$1)/2) - 5) * ($A1642-$H1642)/9</f>
        <v>20000</v>
      </c>
      <c r="K1642" s="24">
        <f>MAX(0,I1642*(1+inputs!$B$33)-MAX(0,inputs!$B$31*(J1642-inputs!$B$30)))</f>
        <v>47184.304999999986</v>
      </c>
      <c r="L1642" s="19">
        <f>$H1642+(INT(COLUMN(L$1)/2) - 5) * ($A1642-$H1642)/9</f>
        <v>36000</v>
      </c>
      <c r="M1642" s="24">
        <f>MAX(0,K1642*(1+inputs!$B$33)-MAX(0,inputs!$B$31*(L1642-inputs!$B$30)))</f>
        <v>46468.629574999977</v>
      </c>
      <c r="N1642" s="19">
        <f>$H1642+(INT(COLUMN(N$1)/2) - 5) * ($A1642-$H1642)/9</f>
        <v>52000</v>
      </c>
      <c r="O1642" s="24">
        <f>MAX(0,M1642*(1+inputs!$B$33)-MAX(0,inputs!$B$31*(N1642-inputs!$B$30)))</f>
        <v>44302.219018624972</v>
      </c>
      <c r="P1642" s="19">
        <f>$H1642+(INT(COLUMN(P$1)/2) - 5) * ($A1642-$H1642)/9</f>
        <v>68000</v>
      </c>
      <c r="Q1642" s="24">
        <f>MAX(0,O1642*(1+inputs!$B$33)-MAX(0,inputs!$B$31*(P1642-inputs!$B$30)))</f>
        <v>40663.312303904342</v>
      </c>
      <c r="R1642" s="19">
        <f>$H1642+(INT(COLUMN(R$1)/2) - 5) * ($A1642-$H1642)/9</f>
        <v>84000</v>
      </c>
      <c r="S1642" s="24">
        <f>MAX(0,Q1642*(1+inputs!$B$33)-MAX(0,inputs!$B$31*(R1642-inputs!$B$30)))</f>
        <v>35529.8219884629</v>
      </c>
      <c r="T1642" s="19">
        <f>$H1642+(INT(COLUMN(T$1)/2) - 5) * ($A1642-$H1642)/9</f>
        <v>100000</v>
      </c>
      <c r="U1642" s="24">
        <f>MAX(0,S1642*(1+inputs!$B$33)-MAX(0,inputs!$B$31*(T1642-inputs!$B$30)))</f>
        <v>28879.329318289838</v>
      </c>
      <c r="V1642" s="19">
        <f>$H1642+(INT(COLUMN(V$1)/2) - 5) * ($A1642-$H1642)/9</f>
        <v>116000</v>
      </c>
      <c r="W1642" s="24">
        <f>MAX(0,U1642*(1+inputs!$B$33)-MAX(0,inputs!$B$31*(V1642-inputs!$B$30)))</f>
        <v>20689.079258064179</v>
      </c>
      <c r="X1642" s="19">
        <f>$H1642+(INT(COLUMN(X$1)/2) - 5) * ($A1642-$H1642)/9</f>
        <v>132000</v>
      </c>
      <c r="Y1642" s="24">
        <f>MAX(0,W1642*(1+inputs!$B$33)-MAX(0,inputs!$B$31*(X1642-inputs!$B$30)))</f>
        <v>10935.975446935141</v>
      </c>
      <c r="Z1642" s="19">
        <f>IF(inputs!$B$27="YES",MAX(0,inputs!$B$31*(X1642-inputs!$B$30)),0)</f>
        <v>0</v>
      </c>
      <c r="AA1642" s="3">
        <f t="shared" si="105"/>
        <v>68666.25</v>
      </c>
      <c r="AB1642" s="1">
        <f t="shared" si="106"/>
        <v>0.47</v>
      </c>
      <c r="AC1642" s="8">
        <f t="shared" si="103"/>
        <v>95333.75</v>
      </c>
    </row>
    <row r="1643" spans="1:29" x14ac:dyDescent="0.2">
      <c r="A1643" s="11">
        <f t="shared" si="104"/>
        <v>164100</v>
      </c>
      <c r="B1643" s="15">
        <f>inputs!$C$3-MAX(0,MIN((calculations!A1643-inputs!$B$8)*0.5,inputs!$C$3))+IF(AND(inputs!$B$23="YES",A1643&lt;=inputs!$B$25),inputs!$B$24,0)</f>
        <v>0</v>
      </c>
      <c r="C1643" s="15">
        <f>MAX(0,MIN(A1643-B1643,inputs!$C$4)*inputs!$B$3)</f>
        <v>7540</v>
      </c>
      <c r="D1643" s="16">
        <f>MAX(0,(MIN(A1643,inputs!$C$5)-(inputs!$C$4+B1643))*inputs!$B$4)</f>
        <v>44920</v>
      </c>
      <c r="E1643" s="16">
        <f>MAX(0, (calculations!A1643-inputs!$C$5)*inputs!$B$5)</f>
        <v>6345</v>
      </c>
      <c r="F1643" s="19">
        <f>MAX(0,inputs!$B$13*(MIN(calculations!A1643,inputs!$C$14)-inputs!$C$13))+MAX(0,inputs!$B$14*(calculations!A1643-inputs!$C$14))</f>
        <v>7271.85</v>
      </c>
      <c r="G1643" s="22">
        <f>MAX(MIN((calculations!A1643-inputs!$B$21)/10000,100%),0) * inputs!$B$18</f>
        <v>2636.4</v>
      </c>
      <c r="H1643" s="24">
        <f>MIN(inputs!$B$32,A1643)</f>
        <v>20000</v>
      </c>
      <c r="I1643" s="24">
        <f>inputs!$B$29*(1+inputs!$B$33)-MAX(0,inputs!$B$31*(H1643-inputs!$B$30))</f>
        <v>46486.999999999993</v>
      </c>
      <c r="J1643" s="19">
        <f>$H1643+(INT(COLUMN(J$1)/2) - 5) * ($A1643-$H1643)/9</f>
        <v>20000</v>
      </c>
      <c r="K1643" s="24">
        <f>MAX(0,I1643*(1+inputs!$B$33)-MAX(0,inputs!$B$31*(J1643-inputs!$B$30)))</f>
        <v>47184.304999999986</v>
      </c>
      <c r="L1643" s="19">
        <f>$H1643+(INT(COLUMN(L$1)/2) - 5) * ($A1643-$H1643)/9</f>
        <v>36011.111111111109</v>
      </c>
      <c r="M1643" s="24">
        <f>MAX(0,K1643*(1+inputs!$B$33)-MAX(0,inputs!$B$31*(L1643-inputs!$B$30)))</f>
        <v>46467.629574999977</v>
      </c>
      <c r="N1643" s="19">
        <f>$H1643+(INT(COLUMN(N$1)/2) - 5) * ($A1643-$H1643)/9</f>
        <v>52022.222222222219</v>
      </c>
      <c r="O1643" s="24">
        <f>MAX(0,M1643*(1+inputs!$B$33)-MAX(0,inputs!$B$31*(N1643-inputs!$B$30)))</f>
        <v>44299.204018624972</v>
      </c>
      <c r="P1643" s="19">
        <f>$H1643+(INT(COLUMN(P$1)/2) - 5) * ($A1643-$H1643)/9</f>
        <v>68033.333333333343</v>
      </c>
      <c r="Q1643" s="24">
        <f>MAX(0,O1643*(1+inputs!$B$33)-MAX(0,inputs!$B$31*(P1643-inputs!$B$30)))</f>
        <v>40657.252078904341</v>
      </c>
      <c r="R1643" s="19">
        <f>$H1643+(INT(COLUMN(R$1)/2) - 5) * ($A1643-$H1643)/9</f>
        <v>84044.444444444438</v>
      </c>
      <c r="S1643" s="24">
        <f>MAX(0,Q1643*(1+inputs!$B$33)-MAX(0,inputs!$B$31*(R1643-inputs!$B$30)))</f>
        <v>35519.670860087899</v>
      </c>
      <c r="T1643" s="19">
        <f>$H1643+(INT(COLUMN(T$1)/2) - 5) * ($A1643-$H1643)/9</f>
        <v>100055.55555555556</v>
      </c>
      <c r="U1643" s="24">
        <f>MAX(0,S1643*(1+inputs!$B$33)-MAX(0,inputs!$B$31*(T1643-inputs!$B$30)))</f>
        <v>28864.025922989211</v>
      </c>
      <c r="V1643" s="19">
        <f>$H1643+(INT(COLUMN(V$1)/2) - 5) * ($A1643-$H1643)/9</f>
        <v>116066.66666666667</v>
      </c>
      <c r="W1643" s="24">
        <f>MAX(0,U1643*(1+inputs!$B$33)-MAX(0,inputs!$B$31*(V1643-inputs!$B$30)))</f>
        <v>20667.546311834049</v>
      </c>
      <c r="X1643" s="19">
        <f>$H1643+(INT(COLUMN(X$1)/2) - 5) * ($A1643-$H1643)/9</f>
        <v>132077.77777777778</v>
      </c>
      <c r="Y1643" s="24">
        <f>MAX(0,W1643*(1+inputs!$B$33)-MAX(0,inputs!$B$31*(X1643-inputs!$B$30)))</f>
        <v>10907.119506511555</v>
      </c>
      <c r="Z1643" s="19">
        <f>IF(inputs!$B$27="YES",MAX(0,inputs!$B$31*(X1643-inputs!$B$30)),0)</f>
        <v>0</v>
      </c>
      <c r="AA1643" s="3">
        <f t="shared" si="105"/>
        <v>68713.25</v>
      </c>
      <c r="AB1643" s="1">
        <f t="shared" si="106"/>
        <v>0.47</v>
      </c>
      <c r="AC1643" s="8">
        <f t="shared" si="103"/>
        <v>95386.75</v>
      </c>
    </row>
    <row r="1644" spans="1:29" x14ac:dyDescent="0.2">
      <c r="A1644" s="11">
        <f t="shared" si="104"/>
        <v>164200</v>
      </c>
      <c r="B1644" s="15">
        <f>inputs!$C$3-MAX(0,MIN((calculations!A1644-inputs!$B$8)*0.5,inputs!$C$3))+IF(AND(inputs!$B$23="YES",A1644&lt;=inputs!$B$25),inputs!$B$24,0)</f>
        <v>0</v>
      </c>
      <c r="C1644" s="15">
        <f>MAX(0,MIN(A1644-B1644,inputs!$C$4)*inputs!$B$3)</f>
        <v>7540</v>
      </c>
      <c r="D1644" s="16">
        <f>MAX(0,(MIN(A1644,inputs!$C$5)-(inputs!$C$4+B1644))*inputs!$B$4)</f>
        <v>44920</v>
      </c>
      <c r="E1644" s="16">
        <f>MAX(0, (calculations!A1644-inputs!$C$5)*inputs!$B$5)</f>
        <v>6390</v>
      </c>
      <c r="F1644" s="19">
        <f>MAX(0,inputs!$B$13*(MIN(calculations!A1644,inputs!$C$14)-inputs!$C$13))+MAX(0,inputs!$B$14*(calculations!A1644-inputs!$C$14))</f>
        <v>7273.85</v>
      </c>
      <c r="G1644" s="22">
        <f>MAX(MIN((calculations!A1644-inputs!$B$21)/10000,100%),0) * inputs!$B$18</f>
        <v>2636.4</v>
      </c>
      <c r="H1644" s="24">
        <f>MIN(inputs!$B$32,A1644)</f>
        <v>20000</v>
      </c>
      <c r="I1644" s="24">
        <f>inputs!$B$29*(1+inputs!$B$33)-MAX(0,inputs!$B$31*(H1644-inputs!$B$30))</f>
        <v>46486.999999999993</v>
      </c>
      <c r="J1644" s="19">
        <f>$H1644+(INT(COLUMN(J$1)/2) - 5) * ($A1644-$H1644)/9</f>
        <v>20000</v>
      </c>
      <c r="K1644" s="24">
        <f>MAX(0,I1644*(1+inputs!$B$33)-MAX(0,inputs!$B$31*(J1644-inputs!$B$30)))</f>
        <v>47184.304999999986</v>
      </c>
      <c r="L1644" s="19">
        <f>$H1644+(INT(COLUMN(L$1)/2) - 5) * ($A1644-$H1644)/9</f>
        <v>36022.222222222219</v>
      </c>
      <c r="M1644" s="24">
        <f>MAX(0,K1644*(1+inputs!$B$33)-MAX(0,inputs!$B$31*(L1644-inputs!$B$30)))</f>
        <v>46466.629574999977</v>
      </c>
      <c r="N1644" s="19">
        <f>$H1644+(INT(COLUMN(N$1)/2) - 5) * ($A1644-$H1644)/9</f>
        <v>52044.444444444445</v>
      </c>
      <c r="O1644" s="24">
        <f>MAX(0,M1644*(1+inputs!$B$33)-MAX(0,inputs!$B$31*(N1644-inputs!$B$30)))</f>
        <v>44296.189018624973</v>
      </c>
      <c r="P1644" s="19">
        <f>$H1644+(INT(COLUMN(P$1)/2) - 5) * ($A1644-$H1644)/9</f>
        <v>68066.666666666657</v>
      </c>
      <c r="Q1644" s="24">
        <f>MAX(0,O1644*(1+inputs!$B$33)-MAX(0,inputs!$B$31*(P1644-inputs!$B$30)))</f>
        <v>40651.19185390434</v>
      </c>
      <c r="R1644" s="19">
        <f>$H1644+(INT(COLUMN(R$1)/2) - 5) * ($A1644-$H1644)/9</f>
        <v>84088.888888888891</v>
      </c>
      <c r="S1644" s="24">
        <f>MAX(0,Q1644*(1+inputs!$B$33)-MAX(0,inputs!$B$31*(R1644-inputs!$B$30)))</f>
        <v>35509.519731712899</v>
      </c>
      <c r="T1644" s="19">
        <f>$H1644+(INT(COLUMN(T$1)/2) - 5) * ($A1644-$H1644)/9</f>
        <v>100111.11111111111</v>
      </c>
      <c r="U1644" s="24">
        <f>MAX(0,S1644*(1+inputs!$B$33)-MAX(0,inputs!$B$31*(T1644-inputs!$B$30)))</f>
        <v>28848.722527688591</v>
      </c>
      <c r="V1644" s="19">
        <f>$H1644+(INT(COLUMN(V$1)/2) - 5) * ($A1644-$H1644)/9</f>
        <v>116133.33333333333</v>
      </c>
      <c r="W1644" s="24">
        <f>MAX(0,U1644*(1+inputs!$B$33)-MAX(0,inputs!$B$31*(V1644-inputs!$B$30)))</f>
        <v>20646.013365603918</v>
      </c>
      <c r="X1644" s="19">
        <f>$H1644+(INT(COLUMN(X$1)/2) - 5) * ($A1644-$H1644)/9</f>
        <v>132155.55555555556</v>
      </c>
      <c r="Y1644" s="24">
        <f>MAX(0,W1644*(1+inputs!$B$33)-MAX(0,inputs!$B$31*(X1644-inputs!$B$30)))</f>
        <v>10878.263566087973</v>
      </c>
      <c r="Z1644" s="19">
        <f>IF(inputs!$B$27="YES",MAX(0,inputs!$B$31*(X1644-inputs!$B$30)),0)</f>
        <v>0</v>
      </c>
      <c r="AA1644" s="3">
        <f t="shared" si="105"/>
        <v>68760.25</v>
      </c>
      <c r="AB1644" s="1">
        <f t="shared" si="106"/>
        <v>0.47</v>
      </c>
      <c r="AC1644" s="8">
        <f t="shared" si="103"/>
        <v>95439.75</v>
      </c>
    </row>
    <row r="1645" spans="1:29" x14ac:dyDescent="0.2">
      <c r="A1645" s="11">
        <f t="shared" si="104"/>
        <v>164300</v>
      </c>
      <c r="B1645" s="15">
        <f>inputs!$C$3-MAX(0,MIN((calculations!A1645-inputs!$B$8)*0.5,inputs!$C$3))+IF(AND(inputs!$B$23="YES",A1645&lt;=inputs!$B$25),inputs!$B$24,0)</f>
        <v>0</v>
      </c>
      <c r="C1645" s="15">
        <f>MAX(0,MIN(A1645-B1645,inputs!$C$4)*inputs!$B$3)</f>
        <v>7540</v>
      </c>
      <c r="D1645" s="16">
        <f>MAX(0,(MIN(A1645,inputs!$C$5)-(inputs!$C$4+B1645))*inputs!$B$4)</f>
        <v>44920</v>
      </c>
      <c r="E1645" s="16">
        <f>MAX(0, (calculations!A1645-inputs!$C$5)*inputs!$B$5)</f>
        <v>6435</v>
      </c>
      <c r="F1645" s="19">
        <f>MAX(0,inputs!$B$13*(MIN(calculations!A1645,inputs!$C$14)-inputs!$C$13))+MAX(0,inputs!$B$14*(calculations!A1645-inputs!$C$14))</f>
        <v>7275.85</v>
      </c>
      <c r="G1645" s="22">
        <f>MAX(MIN((calculations!A1645-inputs!$B$21)/10000,100%),0) * inputs!$B$18</f>
        <v>2636.4</v>
      </c>
      <c r="H1645" s="24">
        <f>MIN(inputs!$B$32,A1645)</f>
        <v>20000</v>
      </c>
      <c r="I1645" s="24">
        <f>inputs!$B$29*(1+inputs!$B$33)-MAX(0,inputs!$B$31*(H1645-inputs!$B$30))</f>
        <v>46486.999999999993</v>
      </c>
      <c r="J1645" s="19">
        <f>$H1645+(INT(COLUMN(J$1)/2) - 5) * ($A1645-$H1645)/9</f>
        <v>20000</v>
      </c>
      <c r="K1645" s="24">
        <f>MAX(0,I1645*(1+inputs!$B$33)-MAX(0,inputs!$B$31*(J1645-inputs!$B$30)))</f>
        <v>47184.304999999986</v>
      </c>
      <c r="L1645" s="19">
        <f>$H1645+(INT(COLUMN(L$1)/2) - 5) * ($A1645-$H1645)/9</f>
        <v>36033.333333333336</v>
      </c>
      <c r="M1645" s="24">
        <f>MAX(0,K1645*(1+inputs!$B$33)-MAX(0,inputs!$B$31*(L1645-inputs!$B$30)))</f>
        <v>46465.629574999977</v>
      </c>
      <c r="N1645" s="19">
        <f>$H1645+(INT(COLUMN(N$1)/2) - 5) * ($A1645-$H1645)/9</f>
        <v>52066.666666666672</v>
      </c>
      <c r="O1645" s="24">
        <f>MAX(0,M1645*(1+inputs!$B$33)-MAX(0,inputs!$B$31*(N1645-inputs!$B$30)))</f>
        <v>44293.174018624974</v>
      </c>
      <c r="P1645" s="19">
        <f>$H1645+(INT(COLUMN(P$1)/2) - 5) * ($A1645-$H1645)/9</f>
        <v>68100</v>
      </c>
      <c r="Q1645" s="24">
        <f>MAX(0,O1645*(1+inputs!$B$33)-MAX(0,inputs!$B$31*(P1645-inputs!$B$30)))</f>
        <v>40645.131628904339</v>
      </c>
      <c r="R1645" s="19">
        <f>$H1645+(INT(COLUMN(R$1)/2) - 5) * ($A1645-$H1645)/9</f>
        <v>84133.333333333343</v>
      </c>
      <c r="S1645" s="24">
        <f>MAX(0,Q1645*(1+inputs!$B$33)-MAX(0,inputs!$B$31*(R1645-inputs!$B$30)))</f>
        <v>35499.368603337898</v>
      </c>
      <c r="T1645" s="19">
        <f>$H1645+(INT(COLUMN(T$1)/2) - 5) * ($A1645-$H1645)/9</f>
        <v>100166.66666666667</v>
      </c>
      <c r="U1645" s="24">
        <f>MAX(0,S1645*(1+inputs!$B$33)-MAX(0,inputs!$B$31*(T1645-inputs!$B$30)))</f>
        <v>28833.419132387964</v>
      </c>
      <c r="V1645" s="19">
        <f>$H1645+(INT(COLUMN(V$1)/2) - 5) * ($A1645-$H1645)/9</f>
        <v>116200</v>
      </c>
      <c r="W1645" s="24">
        <f>MAX(0,U1645*(1+inputs!$B$33)-MAX(0,inputs!$B$31*(V1645-inputs!$B$30)))</f>
        <v>20624.48041937378</v>
      </c>
      <c r="X1645" s="19">
        <f>$H1645+(INT(COLUMN(X$1)/2) - 5) * ($A1645-$H1645)/9</f>
        <v>132233.33333333331</v>
      </c>
      <c r="Y1645" s="24">
        <f>MAX(0,W1645*(1+inputs!$B$33)-MAX(0,inputs!$B$31*(X1645-inputs!$B$30)))</f>
        <v>10849.407625664386</v>
      </c>
      <c r="Z1645" s="19">
        <f>IF(inputs!$B$27="YES",MAX(0,inputs!$B$31*(X1645-inputs!$B$30)),0)</f>
        <v>0</v>
      </c>
      <c r="AA1645" s="3">
        <f t="shared" si="105"/>
        <v>68807.25</v>
      </c>
      <c r="AB1645" s="1">
        <f t="shared" si="106"/>
        <v>0.47</v>
      </c>
      <c r="AC1645" s="8">
        <f t="shared" si="103"/>
        <v>95492.75</v>
      </c>
    </row>
    <row r="1646" spans="1:29" x14ac:dyDescent="0.2">
      <c r="A1646" s="11">
        <f t="shared" si="104"/>
        <v>164400</v>
      </c>
      <c r="B1646" s="15">
        <f>inputs!$C$3-MAX(0,MIN((calculations!A1646-inputs!$B$8)*0.5,inputs!$C$3))+IF(AND(inputs!$B$23="YES",A1646&lt;=inputs!$B$25),inputs!$B$24,0)</f>
        <v>0</v>
      </c>
      <c r="C1646" s="15">
        <f>MAX(0,MIN(A1646-B1646,inputs!$C$4)*inputs!$B$3)</f>
        <v>7540</v>
      </c>
      <c r="D1646" s="16">
        <f>MAX(0,(MIN(A1646,inputs!$C$5)-(inputs!$C$4+B1646))*inputs!$B$4)</f>
        <v>44920</v>
      </c>
      <c r="E1646" s="16">
        <f>MAX(0, (calculations!A1646-inputs!$C$5)*inputs!$B$5)</f>
        <v>6480</v>
      </c>
      <c r="F1646" s="19">
        <f>MAX(0,inputs!$B$13*(MIN(calculations!A1646,inputs!$C$14)-inputs!$C$13))+MAX(0,inputs!$B$14*(calculations!A1646-inputs!$C$14))</f>
        <v>7277.85</v>
      </c>
      <c r="G1646" s="22">
        <f>MAX(MIN((calculations!A1646-inputs!$B$21)/10000,100%),0) * inputs!$B$18</f>
        <v>2636.4</v>
      </c>
      <c r="H1646" s="24">
        <f>MIN(inputs!$B$32,A1646)</f>
        <v>20000</v>
      </c>
      <c r="I1646" s="24">
        <f>inputs!$B$29*(1+inputs!$B$33)-MAX(0,inputs!$B$31*(H1646-inputs!$B$30))</f>
        <v>46486.999999999993</v>
      </c>
      <c r="J1646" s="19">
        <f>$H1646+(INT(COLUMN(J$1)/2) - 5) * ($A1646-$H1646)/9</f>
        <v>20000</v>
      </c>
      <c r="K1646" s="24">
        <f>MAX(0,I1646*(1+inputs!$B$33)-MAX(0,inputs!$B$31*(J1646-inputs!$B$30)))</f>
        <v>47184.304999999986</v>
      </c>
      <c r="L1646" s="19">
        <f>$H1646+(INT(COLUMN(L$1)/2) - 5) * ($A1646-$H1646)/9</f>
        <v>36044.444444444445</v>
      </c>
      <c r="M1646" s="24">
        <f>MAX(0,K1646*(1+inputs!$B$33)-MAX(0,inputs!$B$31*(L1646-inputs!$B$30)))</f>
        <v>46464.629574999977</v>
      </c>
      <c r="N1646" s="19">
        <f>$H1646+(INT(COLUMN(N$1)/2) - 5) * ($A1646-$H1646)/9</f>
        <v>52088.888888888891</v>
      </c>
      <c r="O1646" s="24">
        <f>MAX(0,M1646*(1+inputs!$B$33)-MAX(0,inputs!$B$31*(N1646-inputs!$B$30)))</f>
        <v>44290.159018624967</v>
      </c>
      <c r="P1646" s="19">
        <f>$H1646+(INT(COLUMN(P$1)/2) - 5) * ($A1646-$H1646)/9</f>
        <v>68133.333333333343</v>
      </c>
      <c r="Q1646" s="24">
        <f>MAX(0,O1646*(1+inputs!$B$33)-MAX(0,inputs!$B$31*(P1646-inputs!$B$30)))</f>
        <v>40639.071403904338</v>
      </c>
      <c r="R1646" s="19">
        <f>$H1646+(INT(COLUMN(R$1)/2) - 5) * ($A1646-$H1646)/9</f>
        <v>84177.777777777781</v>
      </c>
      <c r="S1646" s="24">
        <f>MAX(0,Q1646*(1+inputs!$B$33)-MAX(0,inputs!$B$31*(R1646-inputs!$B$30)))</f>
        <v>35489.217474962898</v>
      </c>
      <c r="T1646" s="19">
        <f>$H1646+(INT(COLUMN(T$1)/2) - 5) * ($A1646-$H1646)/9</f>
        <v>100222.22222222222</v>
      </c>
      <c r="U1646" s="24">
        <f>MAX(0,S1646*(1+inputs!$B$33)-MAX(0,inputs!$B$31*(T1646-inputs!$B$30)))</f>
        <v>28818.115737087337</v>
      </c>
      <c r="V1646" s="19">
        <f>$H1646+(INT(COLUMN(V$1)/2) - 5) * ($A1646-$H1646)/9</f>
        <v>116266.66666666667</v>
      </c>
      <c r="W1646" s="24">
        <f>MAX(0,U1646*(1+inputs!$B$33)-MAX(0,inputs!$B$31*(V1646-inputs!$B$30)))</f>
        <v>20602.947473143642</v>
      </c>
      <c r="X1646" s="19">
        <f>$H1646+(INT(COLUMN(X$1)/2) - 5) * ($A1646-$H1646)/9</f>
        <v>132311.11111111112</v>
      </c>
      <c r="Y1646" s="24">
        <f>MAX(0,W1646*(1+inputs!$B$33)-MAX(0,inputs!$B$31*(X1646-inputs!$B$30)))</f>
        <v>10820.551685240795</v>
      </c>
      <c r="Z1646" s="19">
        <f>IF(inputs!$B$27="YES",MAX(0,inputs!$B$31*(X1646-inputs!$B$30)),0)</f>
        <v>0</v>
      </c>
      <c r="AA1646" s="3">
        <f t="shared" si="105"/>
        <v>68854.25</v>
      </c>
      <c r="AB1646" s="1">
        <f t="shared" si="106"/>
        <v>0.47</v>
      </c>
      <c r="AC1646" s="8">
        <f t="shared" si="103"/>
        <v>95545.75</v>
      </c>
    </row>
    <row r="1647" spans="1:29" x14ac:dyDescent="0.2">
      <c r="A1647" s="11">
        <f t="shared" si="104"/>
        <v>164500</v>
      </c>
      <c r="B1647" s="15">
        <f>inputs!$C$3-MAX(0,MIN((calculations!A1647-inputs!$B$8)*0.5,inputs!$C$3))+IF(AND(inputs!$B$23="YES",A1647&lt;=inputs!$B$25),inputs!$B$24,0)</f>
        <v>0</v>
      </c>
      <c r="C1647" s="15">
        <f>MAX(0,MIN(A1647-B1647,inputs!$C$4)*inputs!$B$3)</f>
        <v>7540</v>
      </c>
      <c r="D1647" s="16">
        <f>MAX(0,(MIN(A1647,inputs!$C$5)-(inputs!$C$4+B1647))*inputs!$B$4)</f>
        <v>44920</v>
      </c>
      <c r="E1647" s="16">
        <f>MAX(0, (calculations!A1647-inputs!$C$5)*inputs!$B$5)</f>
        <v>6525</v>
      </c>
      <c r="F1647" s="19">
        <f>MAX(0,inputs!$B$13*(MIN(calculations!A1647,inputs!$C$14)-inputs!$C$13))+MAX(0,inputs!$B$14*(calculations!A1647-inputs!$C$14))</f>
        <v>7279.85</v>
      </c>
      <c r="G1647" s="22">
        <f>MAX(MIN((calculations!A1647-inputs!$B$21)/10000,100%),0) * inputs!$B$18</f>
        <v>2636.4</v>
      </c>
      <c r="H1647" s="24">
        <f>MIN(inputs!$B$32,A1647)</f>
        <v>20000</v>
      </c>
      <c r="I1647" s="24">
        <f>inputs!$B$29*(1+inputs!$B$33)-MAX(0,inputs!$B$31*(H1647-inputs!$B$30))</f>
        <v>46486.999999999993</v>
      </c>
      <c r="J1647" s="19">
        <f>$H1647+(INT(COLUMN(J$1)/2) - 5) * ($A1647-$H1647)/9</f>
        <v>20000</v>
      </c>
      <c r="K1647" s="24">
        <f>MAX(0,I1647*(1+inputs!$B$33)-MAX(0,inputs!$B$31*(J1647-inputs!$B$30)))</f>
        <v>47184.304999999986</v>
      </c>
      <c r="L1647" s="19">
        <f>$H1647+(INT(COLUMN(L$1)/2) - 5) * ($A1647-$H1647)/9</f>
        <v>36055.555555555555</v>
      </c>
      <c r="M1647" s="24">
        <f>MAX(0,K1647*(1+inputs!$B$33)-MAX(0,inputs!$B$31*(L1647-inputs!$B$30)))</f>
        <v>46463.629574999977</v>
      </c>
      <c r="N1647" s="19">
        <f>$H1647+(INT(COLUMN(N$1)/2) - 5) * ($A1647-$H1647)/9</f>
        <v>52111.111111111109</v>
      </c>
      <c r="O1647" s="24">
        <f>MAX(0,M1647*(1+inputs!$B$33)-MAX(0,inputs!$B$31*(N1647-inputs!$B$30)))</f>
        <v>44287.144018624967</v>
      </c>
      <c r="P1647" s="19">
        <f>$H1647+(INT(COLUMN(P$1)/2) - 5) * ($A1647-$H1647)/9</f>
        <v>68166.666666666657</v>
      </c>
      <c r="Q1647" s="24">
        <f>MAX(0,O1647*(1+inputs!$B$33)-MAX(0,inputs!$B$31*(P1647-inputs!$B$30)))</f>
        <v>40633.011178904344</v>
      </c>
      <c r="R1647" s="19">
        <f>$H1647+(INT(COLUMN(R$1)/2) - 5) * ($A1647-$H1647)/9</f>
        <v>84222.222222222219</v>
      </c>
      <c r="S1647" s="24">
        <f>MAX(0,Q1647*(1+inputs!$B$33)-MAX(0,inputs!$B$31*(R1647-inputs!$B$30)))</f>
        <v>35479.066346587904</v>
      </c>
      <c r="T1647" s="19">
        <f>$H1647+(INT(COLUMN(T$1)/2) - 5) * ($A1647-$H1647)/9</f>
        <v>100277.77777777778</v>
      </c>
      <c r="U1647" s="24">
        <f>MAX(0,S1647*(1+inputs!$B$33)-MAX(0,inputs!$B$31*(T1647-inputs!$B$30)))</f>
        <v>28802.812341786721</v>
      </c>
      <c r="V1647" s="19">
        <f>$H1647+(INT(COLUMN(V$1)/2) - 5) * ($A1647-$H1647)/9</f>
        <v>116333.33333333333</v>
      </c>
      <c r="W1647" s="24">
        <f>MAX(0,U1647*(1+inputs!$B$33)-MAX(0,inputs!$B$31*(V1647-inputs!$B$30)))</f>
        <v>20581.414526913519</v>
      </c>
      <c r="X1647" s="19">
        <f>$H1647+(INT(COLUMN(X$1)/2) - 5) * ($A1647-$H1647)/9</f>
        <v>132388.88888888888</v>
      </c>
      <c r="Y1647" s="24">
        <f>MAX(0,W1647*(1+inputs!$B$33)-MAX(0,inputs!$B$31*(X1647-inputs!$B$30)))</f>
        <v>10791.695744817222</v>
      </c>
      <c r="Z1647" s="19">
        <f>IF(inputs!$B$27="YES",MAX(0,inputs!$B$31*(X1647-inputs!$B$30)),0)</f>
        <v>0</v>
      </c>
      <c r="AA1647" s="3">
        <f t="shared" si="105"/>
        <v>68901.25</v>
      </c>
      <c r="AB1647" s="1">
        <f t="shared" si="106"/>
        <v>0.47</v>
      </c>
      <c r="AC1647" s="8">
        <f t="shared" si="103"/>
        <v>95598.75</v>
      </c>
    </row>
    <row r="1648" spans="1:29" x14ac:dyDescent="0.2">
      <c r="A1648" s="11">
        <f t="shared" si="104"/>
        <v>164600</v>
      </c>
      <c r="B1648" s="15">
        <f>inputs!$C$3-MAX(0,MIN((calculations!A1648-inputs!$B$8)*0.5,inputs!$C$3))+IF(AND(inputs!$B$23="YES",A1648&lt;=inputs!$B$25),inputs!$B$24,0)</f>
        <v>0</v>
      </c>
      <c r="C1648" s="15">
        <f>MAX(0,MIN(A1648-B1648,inputs!$C$4)*inputs!$B$3)</f>
        <v>7540</v>
      </c>
      <c r="D1648" s="16">
        <f>MAX(0,(MIN(A1648,inputs!$C$5)-(inputs!$C$4+B1648))*inputs!$B$4)</f>
        <v>44920</v>
      </c>
      <c r="E1648" s="16">
        <f>MAX(0, (calculations!A1648-inputs!$C$5)*inputs!$B$5)</f>
        <v>6570</v>
      </c>
      <c r="F1648" s="19">
        <f>MAX(0,inputs!$B$13*(MIN(calculations!A1648,inputs!$C$14)-inputs!$C$13))+MAX(0,inputs!$B$14*(calculations!A1648-inputs!$C$14))</f>
        <v>7281.85</v>
      </c>
      <c r="G1648" s="22">
        <f>MAX(MIN((calculations!A1648-inputs!$B$21)/10000,100%),0) * inputs!$B$18</f>
        <v>2636.4</v>
      </c>
      <c r="H1648" s="24">
        <f>MIN(inputs!$B$32,A1648)</f>
        <v>20000</v>
      </c>
      <c r="I1648" s="24">
        <f>inputs!$B$29*(1+inputs!$B$33)-MAX(0,inputs!$B$31*(H1648-inputs!$B$30))</f>
        <v>46486.999999999993</v>
      </c>
      <c r="J1648" s="19">
        <f>$H1648+(INT(COLUMN(J$1)/2) - 5) * ($A1648-$H1648)/9</f>
        <v>20000</v>
      </c>
      <c r="K1648" s="24">
        <f>MAX(0,I1648*(1+inputs!$B$33)-MAX(0,inputs!$B$31*(J1648-inputs!$B$30)))</f>
        <v>47184.304999999986</v>
      </c>
      <c r="L1648" s="19">
        <f>$H1648+(INT(COLUMN(L$1)/2) - 5) * ($A1648-$H1648)/9</f>
        <v>36066.666666666664</v>
      </c>
      <c r="M1648" s="24">
        <f>MAX(0,K1648*(1+inputs!$B$33)-MAX(0,inputs!$B$31*(L1648-inputs!$B$30)))</f>
        <v>46462.629574999977</v>
      </c>
      <c r="N1648" s="19">
        <f>$H1648+(INT(COLUMN(N$1)/2) - 5) * ($A1648-$H1648)/9</f>
        <v>52133.333333333328</v>
      </c>
      <c r="O1648" s="24">
        <f>MAX(0,M1648*(1+inputs!$B$33)-MAX(0,inputs!$B$31*(N1648-inputs!$B$30)))</f>
        <v>44284.129018624968</v>
      </c>
      <c r="P1648" s="19">
        <f>$H1648+(INT(COLUMN(P$1)/2) - 5) * ($A1648-$H1648)/9</f>
        <v>68200</v>
      </c>
      <c r="Q1648" s="24">
        <f>MAX(0,O1648*(1+inputs!$B$33)-MAX(0,inputs!$B$31*(P1648-inputs!$B$30)))</f>
        <v>40626.950953904336</v>
      </c>
      <c r="R1648" s="19">
        <f>$H1648+(INT(COLUMN(R$1)/2) - 5) * ($A1648-$H1648)/9</f>
        <v>84266.666666666657</v>
      </c>
      <c r="S1648" s="24">
        <f>MAX(0,Q1648*(1+inputs!$B$33)-MAX(0,inputs!$B$31*(R1648-inputs!$B$30)))</f>
        <v>35468.915218212904</v>
      </c>
      <c r="T1648" s="19">
        <f>$H1648+(INT(COLUMN(T$1)/2) - 5) * ($A1648-$H1648)/9</f>
        <v>100333.33333333333</v>
      </c>
      <c r="U1648" s="24">
        <f>MAX(0,S1648*(1+inputs!$B$33)-MAX(0,inputs!$B$31*(T1648-inputs!$B$30)))</f>
        <v>28787.508946486098</v>
      </c>
      <c r="V1648" s="19">
        <f>$H1648+(INT(COLUMN(V$1)/2) - 5) * ($A1648-$H1648)/9</f>
        <v>116400</v>
      </c>
      <c r="W1648" s="24">
        <f>MAX(0,U1648*(1+inputs!$B$33)-MAX(0,inputs!$B$31*(V1648-inputs!$B$30)))</f>
        <v>20559.881580683388</v>
      </c>
      <c r="X1648" s="19">
        <f>$H1648+(INT(COLUMN(X$1)/2) - 5) * ($A1648-$H1648)/9</f>
        <v>132466.66666666669</v>
      </c>
      <c r="Y1648" s="24">
        <f>MAX(0,W1648*(1+inputs!$B$33)-MAX(0,inputs!$B$31*(X1648-inputs!$B$30)))</f>
        <v>10762.839804393638</v>
      </c>
      <c r="Z1648" s="19">
        <f>IF(inputs!$B$27="YES",MAX(0,inputs!$B$31*(X1648-inputs!$B$30)),0)</f>
        <v>0</v>
      </c>
      <c r="AA1648" s="3">
        <f t="shared" si="105"/>
        <v>68948.25</v>
      </c>
      <c r="AB1648" s="1">
        <f t="shared" si="106"/>
        <v>0.47</v>
      </c>
      <c r="AC1648" s="8">
        <f t="shared" si="103"/>
        <v>95651.75</v>
      </c>
    </row>
    <row r="1649" spans="1:29" x14ac:dyDescent="0.2">
      <c r="A1649" s="11">
        <f t="shared" si="104"/>
        <v>164700</v>
      </c>
      <c r="B1649" s="15">
        <f>inputs!$C$3-MAX(0,MIN((calculations!A1649-inputs!$B$8)*0.5,inputs!$C$3))+IF(AND(inputs!$B$23="YES",A1649&lt;=inputs!$B$25),inputs!$B$24,0)</f>
        <v>0</v>
      </c>
      <c r="C1649" s="15">
        <f>MAX(0,MIN(A1649-B1649,inputs!$C$4)*inputs!$B$3)</f>
        <v>7540</v>
      </c>
      <c r="D1649" s="16">
        <f>MAX(0,(MIN(A1649,inputs!$C$5)-(inputs!$C$4+B1649))*inputs!$B$4)</f>
        <v>44920</v>
      </c>
      <c r="E1649" s="16">
        <f>MAX(0, (calculations!A1649-inputs!$C$5)*inputs!$B$5)</f>
        <v>6615</v>
      </c>
      <c r="F1649" s="19">
        <f>MAX(0,inputs!$B$13*(MIN(calculations!A1649,inputs!$C$14)-inputs!$C$13))+MAX(0,inputs!$B$14*(calculations!A1649-inputs!$C$14))</f>
        <v>7283.85</v>
      </c>
      <c r="G1649" s="22">
        <f>MAX(MIN((calculations!A1649-inputs!$B$21)/10000,100%),0) * inputs!$B$18</f>
        <v>2636.4</v>
      </c>
      <c r="H1649" s="24">
        <f>MIN(inputs!$B$32,A1649)</f>
        <v>20000</v>
      </c>
      <c r="I1649" s="24">
        <f>inputs!$B$29*(1+inputs!$B$33)-MAX(0,inputs!$B$31*(H1649-inputs!$B$30))</f>
        <v>46486.999999999993</v>
      </c>
      <c r="J1649" s="19">
        <f>$H1649+(INT(COLUMN(J$1)/2) - 5) * ($A1649-$H1649)/9</f>
        <v>20000</v>
      </c>
      <c r="K1649" s="24">
        <f>MAX(0,I1649*(1+inputs!$B$33)-MAX(0,inputs!$B$31*(J1649-inputs!$B$30)))</f>
        <v>47184.304999999986</v>
      </c>
      <c r="L1649" s="19">
        <f>$H1649+(INT(COLUMN(L$1)/2) - 5) * ($A1649-$H1649)/9</f>
        <v>36077.777777777781</v>
      </c>
      <c r="M1649" s="24">
        <f>MAX(0,K1649*(1+inputs!$B$33)-MAX(0,inputs!$B$31*(L1649-inputs!$B$30)))</f>
        <v>46461.629574999977</v>
      </c>
      <c r="N1649" s="19">
        <f>$H1649+(INT(COLUMN(N$1)/2) - 5) * ($A1649-$H1649)/9</f>
        <v>52155.555555555555</v>
      </c>
      <c r="O1649" s="24">
        <f>MAX(0,M1649*(1+inputs!$B$33)-MAX(0,inputs!$B$31*(N1649-inputs!$B$30)))</f>
        <v>44281.114018624969</v>
      </c>
      <c r="P1649" s="19">
        <f>$H1649+(INT(COLUMN(P$1)/2) - 5) * ($A1649-$H1649)/9</f>
        <v>68233.333333333343</v>
      </c>
      <c r="Q1649" s="24">
        <f>MAX(0,O1649*(1+inputs!$B$33)-MAX(0,inputs!$B$31*(P1649-inputs!$B$30)))</f>
        <v>40620.890728904335</v>
      </c>
      <c r="R1649" s="19">
        <f>$H1649+(INT(COLUMN(R$1)/2) - 5) * ($A1649-$H1649)/9</f>
        <v>84311.111111111109</v>
      </c>
      <c r="S1649" s="24">
        <f>MAX(0,Q1649*(1+inputs!$B$33)-MAX(0,inputs!$B$31*(R1649-inputs!$B$30)))</f>
        <v>35458.764089837896</v>
      </c>
      <c r="T1649" s="19">
        <f>$H1649+(INT(COLUMN(T$1)/2) - 5) * ($A1649-$H1649)/9</f>
        <v>100388.88888888889</v>
      </c>
      <c r="U1649" s="24">
        <f>MAX(0,S1649*(1+inputs!$B$33)-MAX(0,inputs!$B$31*(T1649-inputs!$B$30)))</f>
        <v>28772.20555118546</v>
      </c>
      <c r="V1649" s="19">
        <f>$H1649+(INT(COLUMN(V$1)/2) - 5) * ($A1649-$H1649)/9</f>
        <v>116466.66666666667</v>
      </c>
      <c r="W1649" s="24">
        <f>MAX(0,U1649*(1+inputs!$B$33)-MAX(0,inputs!$B$31*(V1649-inputs!$B$30)))</f>
        <v>20538.348634453236</v>
      </c>
      <c r="X1649" s="19">
        <f>$H1649+(INT(COLUMN(X$1)/2) - 5) * ($A1649-$H1649)/9</f>
        <v>132544.44444444444</v>
      </c>
      <c r="Y1649" s="24">
        <f>MAX(0,W1649*(1+inputs!$B$33)-MAX(0,inputs!$B$31*(X1649-inputs!$B$30)))</f>
        <v>10733.983863970032</v>
      </c>
      <c r="Z1649" s="19">
        <f>IF(inputs!$B$27="YES",MAX(0,inputs!$B$31*(X1649-inputs!$B$30)),0)</f>
        <v>0</v>
      </c>
      <c r="AA1649" s="3">
        <f t="shared" si="105"/>
        <v>68995.25</v>
      </c>
      <c r="AB1649" s="1">
        <f t="shared" si="106"/>
        <v>0.47</v>
      </c>
      <c r="AC1649" s="8">
        <f t="shared" si="103"/>
        <v>95704.75</v>
      </c>
    </row>
    <row r="1650" spans="1:29" x14ac:dyDescent="0.2">
      <c r="A1650" s="11">
        <f t="shared" si="104"/>
        <v>164800</v>
      </c>
      <c r="B1650" s="15">
        <f>inputs!$C$3-MAX(0,MIN((calculations!A1650-inputs!$B$8)*0.5,inputs!$C$3))+IF(AND(inputs!$B$23="YES",A1650&lt;=inputs!$B$25),inputs!$B$24,0)</f>
        <v>0</v>
      </c>
      <c r="C1650" s="15">
        <f>MAX(0,MIN(A1650-B1650,inputs!$C$4)*inputs!$B$3)</f>
        <v>7540</v>
      </c>
      <c r="D1650" s="16">
        <f>MAX(0,(MIN(A1650,inputs!$C$5)-(inputs!$C$4+B1650))*inputs!$B$4)</f>
        <v>44920</v>
      </c>
      <c r="E1650" s="16">
        <f>MAX(0, (calculations!A1650-inputs!$C$5)*inputs!$B$5)</f>
        <v>6660</v>
      </c>
      <c r="F1650" s="19">
        <f>MAX(0,inputs!$B$13*(MIN(calculations!A1650,inputs!$C$14)-inputs!$C$13))+MAX(0,inputs!$B$14*(calculations!A1650-inputs!$C$14))</f>
        <v>7285.85</v>
      </c>
      <c r="G1650" s="22">
        <f>MAX(MIN((calculations!A1650-inputs!$B$21)/10000,100%),0) * inputs!$B$18</f>
        <v>2636.4</v>
      </c>
      <c r="H1650" s="24">
        <f>MIN(inputs!$B$32,A1650)</f>
        <v>20000</v>
      </c>
      <c r="I1650" s="24">
        <f>inputs!$B$29*(1+inputs!$B$33)-MAX(0,inputs!$B$31*(H1650-inputs!$B$30))</f>
        <v>46486.999999999993</v>
      </c>
      <c r="J1650" s="19">
        <f>$H1650+(INT(COLUMN(J$1)/2) - 5) * ($A1650-$H1650)/9</f>
        <v>20000</v>
      </c>
      <c r="K1650" s="24">
        <f>MAX(0,I1650*(1+inputs!$B$33)-MAX(0,inputs!$B$31*(J1650-inputs!$B$30)))</f>
        <v>47184.304999999986</v>
      </c>
      <c r="L1650" s="19">
        <f>$H1650+(INT(COLUMN(L$1)/2) - 5) * ($A1650-$H1650)/9</f>
        <v>36088.888888888891</v>
      </c>
      <c r="M1650" s="24">
        <f>MAX(0,K1650*(1+inputs!$B$33)-MAX(0,inputs!$B$31*(L1650-inputs!$B$30)))</f>
        <v>46460.629574999977</v>
      </c>
      <c r="N1650" s="19">
        <f>$H1650+(INT(COLUMN(N$1)/2) - 5) * ($A1650-$H1650)/9</f>
        <v>52177.777777777781</v>
      </c>
      <c r="O1650" s="24">
        <f>MAX(0,M1650*(1+inputs!$B$33)-MAX(0,inputs!$B$31*(N1650-inputs!$B$30)))</f>
        <v>44278.099018624969</v>
      </c>
      <c r="P1650" s="19">
        <f>$H1650+(INT(COLUMN(P$1)/2) - 5) * ($A1650-$H1650)/9</f>
        <v>68266.666666666657</v>
      </c>
      <c r="Q1650" s="24">
        <f>MAX(0,O1650*(1+inputs!$B$33)-MAX(0,inputs!$B$31*(P1650-inputs!$B$30)))</f>
        <v>40614.830503904333</v>
      </c>
      <c r="R1650" s="19">
        <f>$H1650+(INT(COLUMN(R$1)/2) - 5) * ($A1650-$H1650)/9</f>
        <v>84355.555555555562</v>
      </c>
      <c r="S1650" s="24">
        <f>MAX(0,Q1650*(1+inputs!$B$33)-MAX(0,inputs!$B$31*(R1650-inputs!$B$30)))</f>
        <v>35448.612961462895</v>
      </c>
      <c r="T1650" s="19">
        <f>$H1650+(INT(COLUMN(T$1)/2) - 5) * ($A1650-$H1650)/9</f>
        <v>100444.44444444444</v>
      </c>
      <c r="U1650" s="24">
        <f>MAX(0,S1650*(1+inputs!$B$33)-MAX(0,inputs!$B$31*(T1650-inputs!$B$30)))</f>
        <v>28756.902155884836</v>
      </c>
      <c r="V1650" s="19">
        <f>$H1650+(INT(COLUMN(V$1)/2) - 5) * ($A1650-$H1650)/9</f>
        <v>116533.33333333333</v>
      </c>
      <c r="W1650" s="24">
        <f>MAX(0,U1650*(1+inputs!$B$33)-MAX(0,inputs!$B$31*(V1650-inputs!$B$30)))</f>
        <v>20516.815688223109</v>
      </c>
      <c r="X1650" s="19">
        <f>$H1650+(INT(COLUMN(X$1)/2) - 5) * ($A1650-$H1650)/9</f>
        <v>132622.22222222222</v>
      </c>
      <c r="Y1650" s="24">
        <f>MAX(0,W1650*(1+inputs!$B$33)-MAX(0,inputs!$B$31*(X1650-inputs!$B$30)))</f>
        <v>10705.127923546454</v>
      </c>
      <c r="Z1650" s="19">
        <f>IF(inputs!$B$27="YES",MAX(0,inputs!$B$31*(X1650-inputs!$B$30)),0)</f>
        <v>0</v>
      </c>
      <c r="AA1650" s="3">
        <f t="shared" si="105"/>
        <v>69042.25</v>
      </c>
      <c r="AB1650" s="1">
        <f t="shared" si="106"/>
        <v>0.47</v>
      </c>
      <c r="AC1650" s="8">
        <f t="shared" si="103"/>
        <v>95757.75</v>
      </c>
    </row>
    <row r="1651" spans="1:29" x14ac:dyDescent="0.2">
      <c r="A1651" s="11">
        <f t="shared" si="104"/>
        <v>164900</v>
      </c>
      <c r="B1651" s="15">
        <f>inputs!$C$3-MAX(0,MIN((calculations!A1651-inputs!$B$8)*0.5,inputs!$C$3))+IF(AND(inputs!$B$23="YES",A1651&lt;=inputs!$B$25),inputs!$B$24,0)</f>
        <v>0</v>
      </c>
      <c r="C1651" s="15">
        <f>MAX(0,MIN(A1651-B1651,inputs!$C$4)*inputs!$B$3)</f>
        <v>7540</v>
      </c>
      <c r="D1651" s="16">
        <f>MAX(0,(MIN(A1651,inputs!$C$5)-(inputs!$C$4+B1651))*inputs!$B$4)</f>
        <v>44920</v>
      </c>
      <c r="E1651" s="16">
        <f>MAX(0, (calculations!A1651-inputs!$C$5)*inputs!$B$5)</f>
        <v>6705</v>
      </c>
      <c r="F1651" s="19">
        <f>MAX(0,inputs!$B$13*(MIN(calculations!A1651,inputs!$C$14)-inputs!$C$13))+MAX(0,inputs!$B$14*(calculations!A1651-inputs!$C$14))</f>
        <v>7287.85</v>
      </c>
      <c r="G1651" s="22">
        <f>MAX(MIN((calculations!A1651-inputs!$B$21)/10000,100%),0) * inputs!$B$18</f>
        <v>2636.4</v>
      </c>
      <c r="H1651" s="24">
        <f>MIN(inputs!$B$32,A1651)</f>
        <v>20000</v>
      </c>
      <c r="I1651" s="24">
        <f>inputs!$B$29*(1+inputs!$B$33)-MAX(0,inputs!$B$31*(H1651-inputs!$B$30))</f>
        <v>46486.999999999993</v>
      </c>
      <c r="J1651" s="19">
        <f>$H1651+(INT(COLUMN(J$1)/2) - 5) * ($A1651-$H1651)/9</f>
        <v>20000</v>
      </c>
      <c r="K1651" s="24">
        <f>MAX(0,I1651*(1+inputs!$B$33)-MAX(0,inputs!$B$31*(J1651-inputs!$B$30)))</f>
        <v>47184.304999999986</v>
      </c>
      <c r="L1651" s="19">
        <f>$H1651+(INT(COLUMN(L$1)/2) - 5) * ($A1651-$H1651)/9</f>
        <v>36100</v>
      </c>
      <c r="M1651" s="24">
        <f>MAX(0,K1651*(1+inputs!$B$33)-MAX(0,inputs!$B$31*(L1651-inputs!$B$30)))</f>
        <v>46459.629574999977</v>
      </c>
      <c r="N1651" s="19">
        <f>$H1651+(INT(COLUMN(N$1)/2) - 5) * ($A1651-$H1651)/9</f>
        <v>52200</v>
      </c>
      <c r="O1651" s="24">
        <f>MAX(0,M1651*(1+inputs!$B$33)-MAX(0,inputs!$B$31*(N1651-inputs!$B$30)))</f>
        <v>44275.08401862497</v>
      </c>
      <c r="P1651" s="19">
        <f>$H1651+(INT(COLUMN(P$1)/2) - 5) * ($A1651-$H1651)/9</f>
        <v>68300</v>
      </c>
      <c r="Q1651" s="24">
        <f>MAX(0,O1651*(1+inputs!$B$33)-MAX(0,inputs!$B$31*(P1651-inputs!$B$30)))</f>
        <v>40608.77027890434</v>
      </c>
      <c r="R1651" s="19">
        <f>$H1651+(INT(COLUMN(R$1)/2) - 5) * ($A1651-$H1651)/9</f>
        <v>84400</v>
      </c>
      <c r="S1651" s="24">
        <f>MAX(0,Q1651*(1+inputs!$B$33)-MAX(0,inputs!$B$31*(R1651-inputs!$B$30)))</f>
        <v>35438.461833087902</v>
      </c>
      <c r="T1651" s="19">
        <f>$H1651+(INT(COLUMN(T$1)/2) - 5) * ($A1651-$H1651)/9</f>
        <v>100500</v>
      </c>
      <c r="U1651" s="24">
        <f>MAX(0,S1651*(1+inputs!$B$33)-MAX(0,inputs!$B$31*(T1651-inputs!$B$30)))</f>
        <v>28741.59876058422</v>
      </c>
      <c r="V1651" s="19">
        <f>$H1651+(INT(COLUMN(V$1)/2) - 5) * ($A1651-$H1651)/9</f>
        <v>116600</v>
      </c>
      <c r="W1651" s="24">
        <f>MAX(0,U1651*(1+inputs!$B$33)-MAX(0,inputs!$B$31*(V1651-inputs!$B$30)))</f>
        <v>20495.282741992982</v>
      </c>
      <c r="X1651" s="19">
        <f>$H1651+(INT(COLUMN(X$1)/2) - 5) * ($A1651-$H1651)/9</f>
        <v>132700</v>
      </c>
      <c r="Y1651" s="24">
        <f>MAX(0,W1651*(1+inputs!$B$33)-MAX(0,inputs!$B$31*(X1651-inputs!$B$30)))</f>
        <v>10676.271983122873</v>
      </c>
      <c r="Z1651" s="19">
        <f>IF(inputs!$B$27="YES",MAX(0,inputs!$B$31*(X1651-inputs!$B$30)),0)</f>
        <v>0</v>
      </c>
      <c r="AA1651" s="3">
        <f t="shared" si="105"/>
        <v>69089.25</v>
      </c>
      <c r="AB1651" s="1">
        <f t="shared" si="106"/>
        <v>0.47</v>
      </c>
      <c r="AC1651" s="8">
        <f t="shared" si="103"/>
        <v>95810.75</v>
      </c>
    </row>
    <row r="1652" spans="1:29" x14ac:dyDescent="0.2">
      <c r="A1652" s="11">
        <f t="shared" si="104"/>
        <v>165000</v>
      </c>
      <c r="B1652" s="15">
        <f>inputs!$C$3-MAX(0,MIN((calculations!A1652-inputs!$B$8)*0.5,inputs!$C$3))+IF(AND(inputs!$B$23="YES",A1652&lt;=inputs!$B$25),inputs!$B$24,0)</f>
        <v>0</v>
      </c>
      <c r="C1652" s="15">
        <f>MAX(0,MIN(A1652-B1652,inputs!$C$4)*inputs!$B$3)</f>
        <v>7540</v>
      </c>
      <c r="D1652" s="16">
        <f>MAX(0,(MIN(A1652,inputs!$C$5)-(inputs!$C$4+B1652))*inputs!$B$4)</f>
        <v>44920</v>
      </c>
      <c r="E1652" s="16">
        <f>MAX(0, (calculations!A1652-inputs!$C$5)*inputs!$B$5)</f>
        <v>6750</v>
      </c>
      <c r="F1652" s="19">
        <f>MAX(0,inputs!$B$13*(MIN(calculations!A1652,inputs!$C$14)-inputs!$C$13))+MAX(0,inputs!$B$14*(calculations!A1652-inputs!$C$14))</f>
        <v>7289.85</v>
      </c>
      <c r="G1652" s="22">
        <f>MAX(MIN((calculations!A1652-inputs!$B$21)/10000,100%),0) * inputs!$B$18</f>
        <v>2636.4</v>
      </c>
      <c r="H1652" s="24">
        <f>MIN(inputs!$B$32,A1652)</f>
        <v>20000</v>
      </c>
      <c r="I1652" s="24">
        <f>inputs!$B$29*(1+inputs!$B$33)-MAX(0,inputs!$B$31*(H1652-inputs!$B$30))</f>
        <v>46486.999999999993</v>
      </c>
      <c r="J1652" s="19">
        <f>$H1652+(INT(COLUMN(J$1)/2) - 5) * ($A1652-$H1652)/9</f>
        <v>20000</v>
      </c>
      <c r="K1652" s="24">
        <f>MAX(0,I1652*(1+inputs!$B$33)-MAX(0,inputs!$B$31*(J1652-inputs!$B$30)))</f>
        <v>47184.304999999986</v>
      </c>
      <c r="L1652" s="19">
        <f>$H1652+(INT(COLUMN(L$1)/2) - 5) * ($A1652-$H1652)/9</f>
        <v>36111.111111111109</v>
      </c>
      <c r="M1652" s="24">
        <f>MAX(0,K1652*(1+inputs!$B$33)-MAX(0,inputs!$B$31*(L1652-inputs!$B$30)))</f>
        <v>46458.629574999977</v>
      </c>
      <c r="N1652" s="19">
        <f>$H1652+(INT(COLUMN(N$1)/2) - 5) * ($A1652-$H1652)/9</f>
        <v>52222.222222222219</v>
      </c>
      <c r="O1652" s="24">
        <f>MAX(0,M1652*(1+inputs!$B$33)-MAX(0,inputs!$B$31*(N1652-inputs!$B$30)))</f>
        <v>44272.06901862497</v>
      </c>
      <c r="P1652" s="19">
        <f>$H1652+(INT(COLUMN(P$1)/2) - 5) * ($A1652-$H1652)/9</f>
        <v>68333.333333333343</v>
      </c>
      <c r="Q1652" s="24">
        <f>MAX(0,O1652*(1+inputs!$B$33)-MAX(0,inputs!$B$31*(P1652-inputs!$B$30)))</f>
        <v>40602.710053904339</v>
      </c>
      <c r="R1652" s="19">
        <f>$H1652+(INT(COLUMN(R$1)/2) - 5) * ($A1652-$H1652)/9</f>
        <v>84444.444444444438</v>
      </c>
      <c r="S1652" s="24">
        <f>MAX(0,Q1652*(1+inputs!$B$33)-MAX(0,inputs!$B$31*(R1652-inputs!$B$30)))</f>
        <v>35428.310704712894</v>
      </c>
      <c r="T1652" s="19">
        <f>$H1652+(INT(COLUMN(T$1)/2) - 5) * ($A1652-$H1652)/9</f>
        <v>100555.55555555556</v>
      </c>
      <c r="U1652" s="24">
        <f>MAX(0,S1652*(1+inputs!$B$33)-MAX(0,inputs!$B$31*(T1652-inputs!$B$30)))</f>
        <v>28726.295365283579</v>
      </c>
      <c r="V1652" s="19">
        <f>$H1652+(INT(COLUMN(V$1)/2) - 5) * ($A1652-$H1652)/9</f>
        <v>116666.66666666667</v>
      </c>
      <c r="W1652" s="24">
        <f>MAX(0,U1652*(1+inputs!$B$33)-MAX(0,inputs!$B$31*(V1652-inputs!$B$30)))</f>
        <v>20473.749795762829</v>
      </c>
      <c r="X1652" s="19">
        <f>$H1652+(INT(COLUMN(X$1)/2) - 5) * ($A1652-$H1652)/9</f>
        <v>132777.77777777778</v>
      </c>
      <c r="Y1652" s="24">
        <f>MAX(0,W1652*(1+inputs!$B$33)-MAX(0,inputs!$B$31*(X1652-inputs!$B$30)))</f>
        <v>10647.416042699269</v>
      </c>
      <c r="Z1652" s="19">
        <f>IF(inputs!$B$27="YES",MAX(0,inputs!$B$31*(X1652-inputs!$B$30)),0)</f>
        <v>0</v>
      </c>
      <c r="AA1652" s="3">
        <f t="shared" si="105"/>
        <v>69136.25</v>
      </c>
      <c r="AB1652" s="1">
        <f t="shared" si="106"/>
        <v>0.47</v>
      </c>
      <c r="AC1652" s="8">
        <f t="shared" si="103"/>
        <v>95863.75</v>
      </c>
    </row>
    <row r="1653" spans="1:29" x14ac:dyDescent="0.2">
      <c r="A1653" s="11">
        <f t="shared" si="104"/>
        <v>165100</v>
      </c>
      <c r="B1653" s="15">
        <f>inputs!$C$3-MAX(0,MIN((calculations!A1653-inputs!$B$8)*0.5,inputs!$C$3))+IF(AND(inputs!$B$23="YES",A1653&lt;=inputs!$B$25),inputs!$B$24,0)</f>
        <v>0</v>
      </c>
      <c r="C1653" s="15">
        <f>MAX(0,MIN(A1653-B1653,inputs!$C$4)*inputs!$B$3)</f>
        <v>7540</v>
      </c>
      <c r="D1653" s="16">
        <f>MAX(0,(MIN(A1653,inputs!$C$5)-(inputs!$C$4+B1653))*inputs!$B$4)</f>
        <v>44920</v>
      </c>
      <c r="E1653" s="16">
        <f>MAX(0, (calculations!A1653-inputs!$C$5)*inputs!$B$5)</f>
        <v>6795</v>
      </c>
      <c r="F1653" s="19">
        <f>MAX(0,inputs!$B$13*(MIN(calculations!A1653,inputs!$C$14)-inputs!$C$13))+MAX(0,inputs!$B$14*(calculations!A1653-inputs!$C$14))</f>
        <v>7291.85</v>
      </c>
      <c r="G1653" s="22">
        <f>MAX(MIN((calculations!A1653-inputs!$B$21)/10000,100%),0) * inputs!$B$18</f>
        <v>2636.4</v>
      </c>
      <c r="H1653" s="24">
        <f>MIN(inputs!$B$32,A1653)</f>
        <v>20000</v>
      </c>
      <c r="I1653" s="24">
        <f>inputs!$B$29*(1+inputs!$B$33)-MAX(0,inputs!$B$31*(H1653-inputs!$B$30))</f>
        <v>46486.999999999993</v>
      </c>
      <c r="J1653" s="19">
        <f>$H1653+(INT(COLUMN(J$1)/2) - 5) * ($A1653-$H1653)/9</f>
        <v>20000</v>
      </c>
      <c r="K1653" s="24">
        <f>MAX(0,I1653*(1+inputs!$B$33)-MAX(0,inputs!$B$31*(J1653-inputs!$B$30)))</f>
        <v>47184.304999999986</v>
      </c>
      <c r="L1653" s="19">
        <f>$H1653+(INT(COLUMN(L$1)/2) - 5) * ($A1653-$H1653)/9</f>
        <v>36122.222222222219</v>
      </c>
      <c r="M1653" s="24">
        <f>MAX(0,K1653*(1+inputs!$B$33)-MAX(0,inputs!$B$31*(L1653-inputs!$B$30)))</f>
        <v>46457.629574999977</v>
      </c>
      <c r="N1653" s="19">
        <f>$H1653+(INT(COLUMN(N$1)/2) - 5) * ($A1653-$H1653)/9</f>
        <v>52244.444444444445</v>
      </c>
      <c r="O1653" s="24">
        <f>MAX(0,M1653*(1+inputs!$B$33)-MAX(0,inputs!$B$31*(N1653-inputs!$B$30)))</f>
        <v>44269.054018624971</v>
      </c>
      <c r="P1653" s="19">
        <f>$H1653+(INT(COLUMN(P$1)/2) - 5) * ($A1653-$H1653)/9</f>
        <v>68366.666666666657</v>
      </c>
      <c r="Q1653" s="24">
        <f>MAX(0,O1653*(1+inputs!$B$33)-MAX(0,inputs!$B$31*(P1653-inputs!$B$30)))</f>
        <v>40596.649828904337</v>
      </c>
      <c r="R1653" s="19">
        <f>$H1653+(INT(COLUMN(R$1)/2) - 5) * ($A1653-$H1653)/9</f>
        <v>84488.888888888891</v>
      </c>
      <c r="S1653" s="24">
        <f>MAX(0,Q1653*(1+inputs!$B$33)-MAX(0,inputs!$B$31*(R1653-inputs!$B$30)))</f>
        <v>35418.159576337894</v>
      </c>
      <c r="T1653" s="19">
        <f>$H1653+(INT(COLUMN(T$1)/2) - 5) * ($A1653-$H1653)/9</f>
        <v>100611.11111111111</v>
      </c>
      <c r="U1653" s="24">
        <f>MAX(0,S1653*(1+inputs!$B$33)-MAX(0,inputs!$B$31*(T1653-inputs!$B$30)))</f>
        <v>28710.991969982959</v>
      </c>
      <c r="V1653" s="19">
        <f>$H1653+(INT(COLUMN(V$1)/2) - 5) * ($A1653-$H1653)/9</f>
        <v>116733.33333333333</v>
      </c>
      <c r="W1653" s="24">
        <f>MAX(0,U1653*(1+inputs!$B$33)-MAX(0,inputs!$B$31*(V1653-inputs!$B$30)))</f>
        <v>20452.216849532702</v>
      </c>
      <c r="X1653" s="19">
        <f>$H1653+(INT(COLUMN(X$1)/2) - 5) * ($A1653-$H1653)/9</f>
        <v>132855.55555555556</v>
      </c>
      <c r="Y1653" s="24">
        <f>MAX(0,W1653*(1+inputs!$B$33)-MAX(0,inputs!$B$31*(X1653-inputs!$B$30)))</f>
        <v>10618.560102275691</v>
      </c>
      <c r="Z1653" s="19">
        <f>IF(inputs!$B$27="YES",MAX(0,inputs!$B$31*(X1653-inputs!$B$30)),0)</f>
        <v>0</v>
      </c>
      <c r="AA1653" s="3">
        <f t="shared" si="105"/>
        <v>69183.25</v>
      </c>
      <c r="AB1653" s="1">
        <f t="shared" si="106"/>
        <v>0.47</v>
      </c>
      <c r="AC1653" s="8">
        <f t="shared" si="103"/>
        <v>95916.75</v>
      </c>
    </row>
    <row r="1654" spans="1:29" x14ac:dyDescent="0.2">
      <c r="A1654" s="11">
        <f t="shared" si="104"/>
        <v>165200</v>
      </c>
      <c r="B1654" s="15">
        <f>inputs!$C$3-MAX(0,MIN((calculations!A1654-inputs!$B$8)*0.5,inputs!$C$3))+IF(AND(inputs!$B$23="YES",A1654&lt;=inputs!$B$25),inputs!$B$24,0)</f>
        <v>0</v>
      </c>
      <c r="C1654" s="15">
        <f>MAX(0,MIN(A1654-B1654,inputs!$C$4)*inputs!$B$3)</f>
        <v>7540</v>
      </c>
      <c r="D1654" s="16">
        <f>MAX(0,(MIN(A1654,inputs!$C$5)-(inputs!$C$4+B1654))*inputs!$B$4)</f>
        <v>44920</v>
      </c>
      <c r="E1654" s="16">
        <f>MAX(0, (calculations!A1654-inputs!$C$5)*inputs!$B$5)</f>
        <v>6840</v>
      </c>
      <c r="F1654" s="19">
        <f>MAX(0,inputs!$B$13*(MIN(calculations!A1654,inputs!$C$14)-inputs!$C$13))+MAX(0,inputs!$B$14*(calculations!A1654-inputs!$C$14))</f>
        <v>7293.85</v>
      </c>
      <c r="G1654" s="22">
        <f>MAX(MIN((calculations!A1654-inputs!$B$21)/10000,100%),0) * inputs!$B$18</f>
        <v>2636.4</v>
      </c>
      <c r="H1654" s="24">
        <f>MIN(inputs!$B$32,A1654)</f>
        <v>20000</v>
      </c>
      <c r="I1654" s="24">
        <f>inputs!$B$29*(1+inputs!$B$33)-MAX(0,inputs!$B$31*(H1654-inputs!$B$30))</f>
        <v>46486.999999999993</v>
      </c>
      <c r="J1654" s="19">
        <f>$H1654+(INT(COLUMN(J$1)/2) - 5) * ($A1654-$H1654)/9</f>
        <v>20000</v>
      </c>
      <c r="K1654" s="24">
        <f>MAX(0,I1654*(1+inputs!$B$33)-MAX(0,inputs!$B$31*(J1654-inputs!$B$30)))</f>
        <v>47184.304999999986</v>
      </c>
      <c r="L1654" s="19">
        <f>$H1654+(INT(COLUMN(L$1)/2) - 5) * ($A1654-$H1654)/9</f>
        <v>36133.333333333336</v>
      </c>
      <c r="M1654" s="24">
        <f>MAX(0,K1654*(1+inputs!$B$33)-MAX(0,inputs!$B$31*(L1654-inputs!$B$30)))</f>
        <v>46456.629574999977</v>
      </c>
      <c r="N1654" s="19">
        <f>$H1654+(INT(COLUMN(N$1)/2) - 5) * ($A1654-$H1654)/9</f>
        <v>52266.666666666672</v>
      </c>
      <c r="O1654" s="24">
        <f>MAX(0,M1654*(1+inputs!$B$33)-MAX(0,inputs!$B$31*(N1654-inputs!$B$30)))</f>
        <v>44266.039018624972</v>
      </c>
      <c r="P1654" s="19">
        <f>$H1654+(INT(COLUMN(P$1)/2) - 5) * ($A1654-$H1654)/9</f>
        <v>68400</v>
      </c>
      <c r="Q1654" s="24">
        <f>MAX(0,O1654*(1+inputs!$B$33)-MAX(0,inputs!$B$31*(P1654-inputs!$B$30)))</f>
        <v>40590.589603904336</v>
      </c>
      <c r="R1654" s="19">
        <f>$H1654+(INT(COLUMN(R$1)/2) - 5) * ($A1654-$H1654)/9</f>
        <v>84533.333333333343</v>
      </c>
      <c r="S1654" s="24">
        <f>MAX(0,Q1654*(1+inputs!$B$33)-MAX(0,inputs!$B$31*(R1654-inputs!$B$30)))</f>
        <v>35408.008447962893</v>
      </c>
      <c r="T1654" s="19">
        <f>$H1654+(INT(COLUMN(T$1)/2) - 5) * ($A1654-$H1654)/9</f>
        <v>100666.66666666667</v>
      </c>
      <c r="U1654" s="24">
        <f>MAX(0,S1654*(1+inputs!$B$33)-MAX(0,inputs!$B$31*(T1654-inputs!$B$30)))</f>
        <v>28695.688574682332</v>
      </c>
      <c r="V1654" s="19">
        <f>$H1654+(INT(COLUMN(V$1)/2) - 5) * ($A1654-$H1654)/9</f>
        <v>116800</v>
      </c>
      <c r="W1654" s="24">
        <f>MAX(0,U1654*(1+inputs!$B$33)-MAX(0,inputs!$B$31*(V1654-inputs!$B$30)))</f>
        <v>20430.683903302561</v>
      </c>
      <c r="X1654" s="19">
        <f>$H1654+(INT(COLUMN(X$1)/2) - 5) * ($A1654-$H1654)/9</f>
        <v>132933.33333333331</v>
      </c>
      <c r="Y1654" s="24">
        <f>MAX(0,W1654*(1+inputs!$B$33)-MAX(0,inputs!$B$31*(X1654-inputs!$B$30)))</f>
        <v>10589.7041618521</v>
      </c>
      <c r="Z1654" s="19">
        <f>IF(inputs!$B$27="YES",MAX(0,inputs!$B$31*(X1654-inputs!$B$30)),0)</f>
        <v>0</v>
      </c>
      <c r="AA1654" s="3">
        <f t="shared" si="105"/>
        <v>69230.25</v>
      </c>
      <c r="AB1654" s="1">
        <f t="shared" si="106"/>
        <v>0.47</v>
      </c>
      <c r="AC1654" s="8">
        <f t="shared" si="103"/>
        <v>95969.75</v>
      </c>
    </row>
    <row r="1655" spans="1:29" x14ac:dyDescent="0.2">
      <c r="A1655" s="11">
        <f t="shared" si="104"/>
        <v>165300</v>
      </c>
      <c r="B1655" s="15">
        <f>inputs!$C$3-MAX(0,MIN((calculations!A1655-inputs!$B$8)*0.5,inputs!$C$3))+IF(AND(inputs!$B$23="YES",A1655&lt;=inputs!$B$25),inputs!$B$24,0)</f>
        <v>0</v>
      </c>
      <c r="C1655" s="15">
        <f>MAX(0,MIN(A1655-B1655,inputs!$C$4)*inputs!$B$3)</f>
        <v>7540</v>
      </c>
      <c r="D1655" s="16">
        <f>MAX(0,(MIN(A1655,inputs!$C$5)-(inputs!$C$4+B1655))*inputs!$B$4)</f>
        <v>44920</v>
      </c>
      <c r="E1655" s="16">
        <f>MAX(0, (calculations!A1655-inputs!$C$5)*inputs!$B$5)</f>
        <v>6885</v>
      </c>
      <c r="F1655" s="19">
        <f>MAX(0,inputs!$B$13*(MIN(calculations!A1655,inputs!$C$14)-inputs!$C$13))+MAX(0,inputs!$B$14*(calculations!A1655-inputs!$C$14))</f>
        <v>7295.85</v>
      </c>
      <c r="G1655" s="22">
        <f>MAX(MIN((calculations!A1655-inputs!$B$21)/10000,100%),0) * inputs!$B$18</f>
        <v>2636.4</v>
      </c>
      <c r="H1655" s="24">
        <f>MIN(inputs!$B$32,A1655)</f>
        <v>20000</v>
      </c>
      <c r="I1655" s="24">
        <f>inputs!$B$29*(1+inputs!$B$33)-MAX(0,inputs!$B$31*(H1655-inputs!$B$30))</f>
        <v>46486.999999999993</v>
      </c>
      <c r="J1655" s="19">
        <f>$H1655+(INT(COLUMN(J$1)/2) - 5) * ($A1655-$H1655)/9</f>
        <v>20000</v>
      </c>
      <c r="K1655" s="24">
        <f>MAX(0,I1655*(1+inputs!$B$33)-MAX(0,inputs!$B$31*(J1655-inputs!$B$30)))</f>
        <v>47184.304999999986</v>
      </c>
      <c r="L1655" s="19">
        <f>$H1655+(INT(COLUMN(L$1)/2) - 5) * ($A1655-$H1655)/9</f>
        <v>36144.444444444445</v>
      </c>
      <c r="M1655" s="24">
        <f>MAX(0,K1655*(1+inputs!$B$33)-MAX(0,inputs!$B$31*(L1655-inputs!$B$30)))</f>
        <v>46455.629574999977</v>
      </c>
      <c r="N1655" s="19">
        <f>$H1655+(INT(COLUMN(N$1)/2) - 5) * ($A1655-$H1655)/9</f>
        <v>52288.888888888891</v>
      </c>
      <c r="O1655" s="24">
        <f>MAX(0,M1655*(1+inputs!$B$33)-MAX(0,inputs!$B$31*(N1655-inputs!$B$30)))</f>
        <v>44263.024018624972</v>
      </c>
      <c r="P1655" s="19">
        <f>$H1655+(INT(COLUMN(P$1)/2) - 5) * ($A1655-$H1655)/9</f>
        <v>68433.333333333343</v>
      </c>
      <c r="Q1655" s="24">
        <f>MAX(0,O1655*(1+inputs!$B$33)-MAX(0,inputs!$B$31*(P1655-inputs!$B$30)))</f>
        <v>40584.529378904343</v>
      </c>
      <c r="R1655" s="19">
        <f>$H1655+(INT(COLUMN(R$1)/2) - 5) * ($A1655-$H1655)/9</f>
        <v>84577.777777777781</v>
      </c>
      <c r="S1655" s="24">
        <f>MAX(0,Q1655*(1+inputs!$B$33)-MAX(0,inputs!$B$31*(R1655-inputs!$B$30)))</f>
        <v>35397.8573195879</v>
      </c>
      <c r="T1655" s="19">
        <f>$H1655+(INT(COLUMN(T$1)/2) - 5) * ($A1655-$H1655)/9</f>
        <v>100722.22222222222</v>
      </c>
      <c r="U1655" s="24">
        <f>MAX(0,S1655*(1+inputs!$B$33)-MAX(0,inputs!$B$31*(T1655-inputs!$B$30)))</f>
        <v>28680.385179381719</v>
      </c>
      <c r="V1655" s="19">
        <f>$H1655+(INT(COLUMN(V$1)/2) - 5) * ($A1655-$H1655)/9</f>
        <v>116866.66666666667</v>
      </c>
      <c r="W1655" s="24">
        <f>MAX(0,U1655*(1+inputs!$B$33)-MAX(0,inputs!$B$31*(V1655-inputs!$B$30)))</f>
        <v>20409.150957072445</v>
      </c>
      <c r="X1655" s="19">
        <f>$H1655+(INT(COLUMN(X$1)/2) - 5) * ($A1655-$H1655)/9</f>
        <v>133011.11111111112</v>
      </c>
      <c r="Y1655" s="24">
        <f>MAX(0,W1655*(1+inputs!$B$33)-MAX(0,inputs!$B$31*(X1655-inputs!$B$30)))</f>
        <v>10560.84822142853</v>
      </c>
      <c r="Z1655" s="19">
        <f>IF(inputs!$B$27="YES",MAX(0,inputs!$B$31*(X1655-inputs!$B$30)),0)</f>
        <v>0</v>
      </c>
      <c r="AA1655" s="3">
        <f t="shared" si="105"/>
        <v>69277.25</v>
      </c>
      <c r="AB1655" s="1">
        <f t="shared" si="106"/>
        <v>0.47</v>
      </c>
      <c r="AC1655" s="8">
        <f t="shared" si="103"/>
        <v>96022.75</v>
      </c>
    </row>
    <row r="1656" spans="1:29" x14ac:dyDescent="0.2">
      <c r="A1656" s="11">
        <f t="shared" si="104"/>
        <v>165400</v>
      </c>
      <c r="B1656" s="15">
        <f>inputs!$C$3-MAX(0,MIN((calculations!A1656-inputs!$B$8)*0.5,inputs!$C$3))+IF(AND(inputs!$B$23="YES",A1656&lt;=inputs!$B$25),inputs!$B$24,0)</f>
        <v>0</v>
      </c>
      <c r="C1656" s="15">
        <f>MAX(0,MIN(A1656-B1656,inputs!$C$4)*inputs!$B$3)</f>
        <v>7540</v>
      </c>
      <c r="D1656" s="16">
        <f>MAX(0,(MIN(A1656,inputs!$C$5)-(inputs!$C$4+B1656))*inputs!$B$4)</f>
        <v>44920</v>
      </c>
      <c r="E1656" s="16">
        <f>MAX(0, (calculations!A1656-inputs!$C$5)*inputs!$B$5)</f>
        <v>6930</v>
      </c>
      <c r="F1656" s="19">
        <f>MAX(0,inputs!$B$13*(MIN(calculations!A1656,inputs!$C$14)-inputs!$C$13))+MAX(0,inputs!$B$14*(calculations!A1656-inputs!$C$14))</f>
        <v>7297.85</v>
      </c>
      <c r="G1656" s="22">
        <f>MAX(MIN((calculations!A1656-inputs!$B$21)/10000,100%),0) * inputs!$B$18</f>
        <v>2636.4</v>
      </c>
      <c r="H1656" s="24">
        <f>MIN(inputs!$B$32,A1656)</f>
        <v>20000</v>
      </c>
      <c r="I1656" s="24">
        <f>inputs!$B$29*(1+inputs!$B$33)-MAX(0,inputs!$B$31*(H1656-inputs!$B$30))</f>
        <v>46486.999999999993</v>
      </c>
      <c r="J1656" s="19">
        <f>$H1656+(INT(COLUMN(J$1)/2) - 5) * ($A1656-$H1656)/9</f>
        <v>20000</v>
      </c>
      <c r="K1656" s="24">
        <f>MAX(0,I1656*(1+inputs!$B$33)-MAX(0,inputs!$B$31*(J1656-inputs!$B$30)))</f>
        <v>47184.304999999986</v>
      </c>
      <c r="L1656" s="19">
        <f>$H1656+(INT(COLUMN(L$1)/2) - 5) * ($A1656-$H1656)/9</f>
        <v>36155.555555555555</v>
      </c>
      <c r="M1656" s="24">
        <f>MAX(0,K1656*(1+inputs!$B$33)-MAX(0,inputs!$B$31*(L1656-inputs!$B$30)))</f>
        <v>46454.629574999977</v>
      </c>
      <c r="N1656" s="19">
        <f>$H1656+(INT(COLUMN(N$1)/2) - 5) * ($A1656-$H1656)/9</f>
        <v>52311.111111111109</v>
      </c>
      <c r="O1656" s="24">
        <f>MAX(0,M1656*(1+inputs!$B$33)-MAX(0,inputs!$B$31*(N1656-inputs!$B$30)))</f>
        <v>44260.009018624973</v>
      </c>
      <c r="P1656" s="19">
        <f>$H1656+(INT(COLUMN(P$1)/2) - 5) * ($A1656-$H1656)/9</f>
        <v>68466.666666666657</v>
      </c>
      <c r="Q1656" s="24">
        <f>MAX(0,O1656*(1+inputs!$B$33)-MAX(0,inputs!$B$31*(P1656-inputs!$B$30)))</f>
        <v>40578.469153904342</v>
      </c>
      <c r="R1656" s="19">
        <f>$H1656+(INT(COLUMN(R$1)/2) - 5) * ($A1656-$H1656)/9</f>
        <v>84622.222222222219</v>
      </c>
      <c r="S1656" s="24">
        <f>MAX(0,Q1656*(1+inputs!$B$33)-MAX(0,inputs!$B$31*(R1656-inputs!$B$30)))</f>
        <v>35387.706191212899</v>
      </c>
      <c r="T1656" s="19">
        <f>$H1656+(INT(COLUMN(T$1)/2) - 5) * ($A1656-$H1656)/9</f>
        <v>100777.77777777778</v>
      </c>
      <c r="U1656" s="24">
        <f>MAX(0,S1656*(1+inputs!$B$33)-MAX(0,inputs!$B$31*(T1656-inputs!$B$30)))</f>
        <v>28665.081784081089</v>
      </c>
      <c r="V1656" s="19">
        <f>$H1656+(INT(COLUMN(V$1)/2) - 5) * ($A1656-$H1656)/9</f>
        <v>116933.33333333333</v>
      </c>
      <c r="W1656" s="24">
        <f>MAX(0,U1656*(1+inputs!$B$33)-MAX(0,inputs!$B$31*(V1656-inputs!$B$30)))</f>
        <v>20387.618010842303</v>
      </c>
      <c r="X1656" s="19">
        <f>$H1656+(INT(COLUMN(X$1)/2) - 5) * ($A1656-$H1656)/9</f>
        <v>133088.88888888888</v>
      </c>
      <c r="Y1656" s="24">
        <f>MAX(0,W1656*(1+inputs!$B$33)-MAX(0,inputs!$B$31*(X1656-inputs!$B$30)))</f>
        <v>10531.992281004936</v>
      </c>
      <c r="Z1656" s="19">
        <f>IF(inputs!$B$27="YES",MAX(0,inputs!$B$31*(X1656-inputs!$B$30)),0)</f>
        <v>0</v>
      </c>
      <c r="AA1656" s="3">
        <f t="shared" si="105"/>
        <v>69324.25</v>
      </c>
      <c r="AB1656" s="1">
        <f t="shared" si="106"/>
        <v>0.47</v>
      </c>
      <c r="AC1656" s="8">
        <f t="shared" si="103"/>
        <v>96075.75</v>
      </c>
    </row>
    <row r="1657" spans="1:29" x14ac:dyDescent="0.2">
      <c r="A1657" s="11">
        <f t="shared" si="104"/>
        <v>165500</v>
      </c>
      <c r="B1657" s="15">
        <f>inputs!$C$3-MAX(0,MIN((calculations!A1657-inputs!$B$8)*0.5,inputs!$C$3))+IF(AND(inputs!$B$23="YES",A1657&lt;=inputs!$B$25),inputs!$B$24,0)</f>
        <v>0</v>
      </c>
      <c r="C1657" s="15">
        <f>MAX(0,MIN(A1657-B1657,inputs!$C$4)*inputs!$B$3)</f>
        <v>7540</v>
      </c>
      <c r="D1657" s="16">
        <f>MAX(0,(MIN(A1657,inputs!$C$5)-(inputs!$C$4+B1657))*inputs!$B$4)</f>
        <v>44920</v>
      </c>
      <c r="E1657" s="16">
        <f>MAX(0, (calculations!A1657-inputs!$C$5)*inputs!$B$5)</f>
        <v>6975</v>
      </c>
      <c r="F1657" s="19">
        <f>MAX(0,inputs!$B$13*(MIN(calculations!A1657,inputs!$C$14)-inputs!$C$13))+MAX(0,inputs!$B$14*(calculations!A1657-inputs!$C$14))</f>
        <v>7299.85</v>
      </c>
      <c r="G1657" s="22">
        <f>MAX(MIN((calculations!A1657-inputs!$B$21)/10000,100%),0) * inputs!$B$18</f>
        <v>2636.4</v>
      </c>
      <c r="H1657" s="24">
        <f>MIN(inputs!$B$32,A1657)</f>
        <v>20000</v>
      </c>
      <c r="I1657" s="24">
        <f>inputs!$B$29*(1+inputs!$B$33)-MAX(0,inputs!$B$31*(H1657-inputs!$B$30))</f>
        <v>46486.999999999993</v>
      </c>
      <c r="J1657" s="19">
        <f>$H1657+(INT(COLUMN(J$1)/2) - 5) * ($A1657-$H1657)/9</f>
        <v>20000</v>
      </c>
      <c r="K1657" s="24">
        <f>MAX(0,I1657*(1+inputs!$B$33)-MAX(0,inputs!$B$31*(J1657-inputs!$B$30)))</f>
        <v>47184.304999999986</v>
      </c>
      <c r="L1657" s="19">
        <f>$H1657+(INT(COLUMN(L$1)/2) - 5) * ($A1657-$H1657)/9</f>
        <v>36166.666666666664</v>
      </c>
      <c r="M1657" s="24">
        <f>MAX(0,K1657*(1+inputs!$B$33)-MAX(0,inputs!$B$31*(L1657-inputs!$B$30)))</f>
        <v>46453.629574999977</v>
      </c>
      <c r="N1657" s="19">
        <f>$H1657+(INT(COLUMN(N$1)/2) - 5) * ($A1657-$H1657)/9</f>
        <v>52333.333333333328</v>
      </c>
      <c r="O1657" s="24">
        <f>MAX(0,M1657*(1+inputs!$B$33)-MAX(0,inputs!$B$31*(N1657-inputs!$B$30)))</f>
        <v>44256.994018624973</v>
      </c>
      <c r="P1657" s="19">
        <f>$H1657+(INT(COLUMN(P$1)/2) - 5) * ($A1657-$H1657)/9</f>
        <v>68500</v>
      </c>
      <c r="Q1657" s="24">
        <f>MAX(0,O1657*(1+inputs!$B$33)-MAX(0,inputs!$B$31*(P1657-inputs!$B$30)))</f>
        <v>40572.40892890434</v>
      </c>
      <c r="R1657" s="19">
        <f>$H1657+(INT(COLUMN(R$1)/2) - 5) * ($A1657-$H1657)/9</f>
        <v>84666.666666666657</v>
      </c>
      <c r="S1657" s="24">
        <f>MAX(0,Q1657*(1+inputs!$B$33)-MAX(0,inputs!$B$31*(R1657-inputs!$B$30)))</f>
        <v>35377.555062837899</v>
      </c>
      <c r="T1657" s="19">
        <f>$H1657+(INT(COLUMN(T$1)/2) - 5) * ($A1657-$H1657)/9</f>
        <v>100833.33333333333</v>
      </c>
      <c r="U1657" s="24">
        <f>MAX(0,S1657*(1+inputs!$B$33)-MAX(0,inputs!$B$31*(T1657-inputs!$B$30)))</f>
        <v>28649.778388780465</v>
      </c>
      <c r="V1657" s="19">
        <f>$H1657+(INT(COLUMN(V$1)/2) - 5) * ($A1657-$H1657)/9</f>
        <v>117000</v>
      </c>
      <c r="W1657" s="24">
        <f>MAX(0,U1657*(1+inputs!$B$33)-MAX(0,inputs!$B$31*(V1657-inputs!$B$30)))</f>
        <v>20366.085064612169</v>
      </c>
      <c r="X1657" s="19">
        <f>$H1657+(INT(COLUMN(X$1)/2) - 5) * ($A1657-$H1657)/9</f>
        <v>133166.66666666669</v>
      </c>
      <c r="Y1657" s="24">
        <f>MAX(0,W1657*(1+inputs!$B$33)-MAX(0,inputs!$B$31*(X1657-inputs!$B$30)))</f>
        <v>10503.136340581348</v>
      </c>
      <c r="Z1657" s="19">
        <f>IF(inputs!$B$27="YES",MAX(0,inputs!$B$31*(X1657-inputs!$B$30)),0)</f>
        <v>0</v>
      </c>
      <c r="AA1657" s="3">
        <f t="shared" si="105"/>
        <v>69371.25</v>
      </c>
      <c r="AB1657" s="1">
        <f t="shared" si="106"/>
        <v>0.47</v>
      </c>
      <c r="AC1657" s="8">
        <f t="shared" si="103"/>
        <v>96128.75</v>
      </c>
    </row>
    <row r="1658" spans="1:29" x14ac:dyDescent="0.2">
      <c r="A1658" s="11">
        <f t="shared" si="104"/>
        <v>165600</v>
      </c>
      <c r="B1658" s="15">
        <f>inputs!$C$3-MAX(0,MIN((calculations!A1658-inputs!$B$8)*0.5,inputs!$C$3))+IF(AND(inputs!$B$23="YES",A1658&lt;=inputs!$B$25),inputs!$B$24,0)</f>
        <v>0</v>
      </c>
      <c r="C1658" s="15">
        <f>MAX(0,MIN(A1658-B1658,inputs!$C$4)*inputs!$B$3)</f>
        <v>7540</v>
      </c>
      <c r="D1658" s="16">
        <f>MAX(0,(MIN(A1658,inputs!$C$5)-(inputs!$C$4+B1658))*inputs!$B$4)</f>
        <v>44920</v>
      </c>
      <c r="E1658" s="16">
        <f>MAX(0, (calculations!A1658-inputs!$C$5)*inputs!$B$5)</f>
        <v>7020</v>
      </c>
      <c r="F1658" s="19">
        <f>MAX(0,inputs!$B$13*(MIN(calculations!A1658,inputs!$C$14)-inputs!$C$13))+MAX(0,inputs!$B$14*(calculations!A1658-inputs!$C$14))</f>
        <v>7301.85</v>
      </c>
      <c r="G1658" s="22">
        <f>MAX(MIN((calculations!A1658-inputs!$B$21)/10000,100%),0) * inputs!$B$18</f>
        <v>2636.4</v>
      </c>
      <c r="H1658" s="24">
        <f>MIN(inputs!$B$32,A1658)</f>
        <v>20000</v>
      </c>
      <c r="I1658" s="24">
        <f>inputs!$B$29*(1+inputs!$B$33)-MAX(0,inputs!$B$31*(H1658-inputs!$B$30))</f>
        <v>46486.999999999993</v>
      </c>
      <c r="J1658" s="19">
        <f>$H1658+(INT(COLUMN(J$1)/2) - 5) * ($A1658-$H1658)/9</f>
        <v>20000</v>
      </c>
      <c r="K1658" s="24">
        <f>MAX(0,I1658*(1+inputs!$B$33)-MAX(0,inputs!$B$31*(J1658-inputs!$B$30)))</f>
        <v>47184.304999999986</v>
      </c>
      <c r="L1658" s="19">
        <f>$H1658+(INT(COLUMN(L$1)/2) - 5) * ($A1658-$H1658)/9</f>
        <v>36177.777777777781</v>
      </c>
      <c r="M1658" s="24">
        <f>MAX(0,K1658*(1+inputs!$B$33)-MAX(0,inputs!$B$31*(L1658-inputs!$B$30)))</f>
        <v>46452.629574999977</v>
      </c>
      <c r="N1658" s="19">
        <f>$H1658+(INT(COLUMN(N$1)/2) - 5) * ($A1658-$H1658)/9</f>
        <v>52355.555555555555</v>
      </c>
      <c r="O1658" s="24">
        <f>MAX(0,M1658*(1+inputs!$B$33)-MAX(0,inputs!$B$31*(N1658-inputs!$B$30)))</f>
        <v>44253.979018624967</v>
      </c>
      <c r="P1658" s="19">
        <f>$H1658+(INT(COLUMN(P$1)/2) - 5) * ($A1658-$H1658)/9</f>
        <v>68533.333333333343</v>
      </c>
      <c r="Q1658" s="24">
        <f>MAX(0,O1658*(1+inputs!$B$33)-MAX(0,inputs!$B$31*(P1658-inputs!$B$30)))</f>
        <v>40566.348703904332</v>
      </c>
      <c r="R1658" s="19">
        <f>$H1658+(INT(COLUMN(R$1)/2) - 5) * ($A1658-$H1658)/9</f>
        <v>84711.111111111109</v>
      </c>
      <c r="S1658" s="24">
        <f>MAX(0,Q1658*(1+inputs!$B$33)-MAX(0,inputs!$B$31*(R1658-inputs!$B$30)))</f>
        <v>35367.403934462891</v>
      </c>
      <c r="T1658" s="19">
        <f>$H1658+(INT(COLUMN(T$1)/2) - 5) * ($A1658-$H1658)/9</f>
        <v>100888.88888888889</v>
      </c>
      <c r="U1658" s="24">
        <f>MAX(0,S1658*(1+inputs!$B$33)-MAX(0,inputs!$B$31*(T1658-inputs!$B$30)))</f>
        <v>28634.474993479835</v>
      </c>
      <c r="V1658" s="19">
        <f>$H1658+(INT(COLUMN(V$1)/2) - 5) * ($A1658-$H1658)/9</f>
        <v>117066.66666666667</v>
      </c>
      <c r="W1658" s="24">
        <f>MAX(0,U1658*(1+inputs!$B$33)-MAX(0,inputs!$B$31*(V1658-inputs!$B$30)))</f>
        <v>20344.552118382031</v>
      </c>
      <c r="X1658" s="19">
        <f>$H1658+(INT(COLUMN(X$1)/2) - 5) * ($A1658-$H1658)/9</f>
        <v>133244.44444444444</v>
      </c>
      <c r="Y1658" s="24">
        <f>MAX(0,W1658*(1+inputs!$B$33)-MAX(0,inputs!$B$31*(X1658-inputs!$B$30)))</f>
        <v>10474.280400157761</v>
      </c>
      <c r="Z1658" s="19">
        <f>IF(inputs!$B$27="YES",MAX(0,inputs!$B$31*(X1658-inputs!$B$30)),0)</f>
        <v>0</v>
      </c>
      <c r="AA1658" s="3">
        <f t="shared" si="105"/>
        <v>69418.25</v>
      </c>
      <c r="AB1658" s="1">
        <f t="shared" si="106"/>
        <v>0.47</v>
      </c>
      <c r="AC1658" s="8">
        <f t="shared" si="103"/>
        <v>96181.75</v>
      </c>
    </row>
    <row r="1659" spans="1:29" x14ac:dyDescent="0.2">
      <c r="A1659" s="11">
        <f t="shared" si="104"/>
        <v>165700</v>
      </c>
      <c r="B1659" s="15">
        <f>inputs!$C$3-MAX(0,MIN((calculations!A1659-inputs!$B$8)*0.5,inputs!$C$3))+IF(AND(inputs!$B$23="YES",A1659&lt;=inputs!$B$25),inputs!$B$24,0)</f>
        <v>0</v>
      </c>
      <c r="C1659" s="15">
        <f>MAX(0,MIN(A1659-B1659,inputs!$C$4)*inputs!$B$3)</f>
        <v>7540</v>
      </c>
      <c r="D1659" s="16">
        <f>MAX(0,(MIN(A1659,inputs!$C$5)-(inputs!$C$4+B1659))*inputs!$B$4)</f>
        <v>44920</v>
      </c>
      <c r="E1659" s="16">
        <f>MAX(0, (calculations!A1659-inputs!$C$5)*inputs!$B$5)</f>
        <v>7065</v>
      </c>
      <c r="F1659" s="19">
        <f>MAX(0,inputs!$B$13*(MIN(calculations!A1659,inputs!$C$14)-inputs!$C$13))+MAX(0,inputs!$B$14*(calculations!A1659-inputs!$C$14))</f>
        <v>7303.85</v>
      </c>
      <c r="G1659" s="22">
        <f>MAX(MIN((calculations!A1659-inputs!$B$21)/10000,100%),0) * inputs!$B$18</f>
        <v>2636.4</v>
      </c>
      <c r="H1659" s="24">
        <f>MIN(inputs!$B$32,A1659)</f>
        <v>20000</v>
      </c>
      <c r="I1659" s="24">
        <f>inputs!$B$29*(1+inputs!$B$33)-MAX(0,inputs!$B$31*(H1659-inputs!$B$30))</f>
        <v>46486.999999999993</v>
      </c>
      <c r="J1659" s="19">
        <f>$H1659+(INT(COLUMN(J$1)/2) - 5) * ($A1659-$H1659)/9</f>
        <v>20000</v>
      </c>
      <c r="K1659" s="24">
        <f>MAX(0,I1659*(1+inputs!$B$33)-MAX(0,inputs!$B$31*(J1659-inputs!$B$30)))</f>
        <v>47184.304999999986</v>
      </c>
      <c r="L1659" s="19">
        <f>$H1659+(INT(COLUMN(L$1)/2) - 5) * ($A1659-$H1659)/9</f>
        <v>36188.888888888891</v>
      </c>
      <c r="M1659" s="24">
        <f>MAX(0,K1659*(1+inputs!$B$33)-MAX(0,inputs!$B$31*(L1659-inputs!$B$30)))</f>
        <v>46451.629574999977</v>
      </c>
      <c r="N1659" s="19">
        <f>$H1659+(INT(COLUMN(N$1)/2) - 5) * ($A1659-$H1659)/9</f>
        <v>52377.777777777781</v>
      </c>
      <c r="O1659" s="24">
        <f>MAX(0,M1659*(1+inputs!$B$33)-MAX(0,inputs!$B$31*(N1659-inputs!$B$30)))</f>
        <v>44250.964018624967</v>
      </c>
      <c r="P1659" s="19">
        <f>$H1659+(INT(COLUMN(P$1)/2) - 5) * ($A1659-$H1659)/9</f>
        <v>68566.666666666657</v>
      </c>
      <c r="Q1659" s="24">
        <f>MAX(0,O1659*(1+inputs!$B$33)-MAX(0,inputs!$B$31*(P1659-inputs!$B$30)))</f>
        <v>40560.288478904346</v>
      </c>
      <c r="R1659" s="19">
        <f>$H1659+(INT(COLUMN(R$1)/2) - 5) * ($A1659-$H1659)/9</f>
        <v>84755.555555555562</v>
      </c>
      <c r="S1659" s="24">
        <f>MAX(0,Q1659*(1+inputs!$B$33)-MAX(0,inputs!$B$31*(R1659-inputs!$B$30)))</f>
        <v>35357.252806087905</v>
      </c>
      <c r="T1659" s="19">
        <f>$H1659+(INT(COLUMN(T$1)/2) - 5) * ($A1659-$H1659)/9</f>
        <v>100944.44444444444</v>
      </c>
      <c r="U1659" s="24">
        <f>MAX(0,S1659*(1+inputs!$B$33)-MAX(0,inputs!$B$31*(T1659-inputs!$B$30)))</f>
        <v>28619.171598179219</v>
      </c>
      <c r="V1659" s="19">
        <f>$H1659+(INT(COLUMN(V$1)/2) - 5) * ($A1659-$H1659)/9</f>
        <v>117133.33333333333</v>
      </c>
      <c r="W1659" s="24">
        <f>MAX(0,U1659*(1+inputs!$B$33)-MAX(0,inputs!$B$31*(V1659-inputs!$B$30)))</f>
        <v>20323.019172151904</v>
      </c>
      <c r="X1659" s="19">
        <f>$H1659+(INT(COLUMN(X$1)/2) - 5) * ($A1659-$H1659)/9</f>
        <v>133322.22222222222</v>
      </c>
      <c r="Y1659" s="24">
        <f>MAX(0,W1659*(1+inputs!$B$33)-MAX(0,inputs!$B$31*(X1659-inputs!$B$30)))</f>
        <v>10445.424459734182</v>
      </c>
      <c r="Z1659" s="19">
        <f>IF(inputs!$B$27="YES",MAX(0,inputs!$B$31*(X1659-inputs!$B$30)),0)</f>
        <v>0</v>
      </c>
      <c r="AA1659" s="3">
        <f t="shared" si="105"/>
        <v>69465.25</v>
      </c>
      <c r="AB1659" s="1">
        <f t="shared" si="106"/>
        <v>0.47</v>
      </c>
      <c r="AC1659" s="8">
        <f t="shared" si="103"/>
        <v>96234.75</v>
      </c>
    </row>
    <row r="1660" spans="1:29" x14ac:dyDescent="0.2">
      <c r="A1660" s="11">
        <f t="shared" si="104"/>
        <v>165800</v>
      </c>
      <c r="B1660" s="15">
        <f>inputs!$C$3-MAX(0,MIN((calculations!A1660-inputs!$B$8)*0.5,inputs!$C$3))+IF(AND(inputs!$B$23="YES",A1660&lt;=inputs!$B$25),inputs!$B$24,0)</f>
        <v>0</v>
      </c>
      <c r="C1660" s="15">
        <f>MAX(0,MIN(A1660-B1660,inputs!$C$4)*inputs!$B$3)</f>
        <v>7540</v>
      </c>
      <c r="D1660" s="16">
        <f>MAX(0,(MIN(A1660,inputs!$C$5)-(inputs!$C$4+B1660))*inputs!$B$4)</f>
        <v>44920</v>
      </c>
      <c r="E1660" s="16">
        <f>MAX(0, (calculations!A1660-inputs!$C$5)*inputs!$B$5)</f>
        <v>7110</v>
      </c>
      <c r="F1660" s="19">
        <f>MAX(0,inputs!$B$13*(MIN(calculations!A1660,inputs!$C$14)-inputs!$C$13))+MAX(0,inputs!$B$14*(calculations!A1660-inputs!$C$14))</f>
        <v>7305.85</v>
      </c>
      <c r="G1660" s="22">
        <f>MAX(MIN((calculations!A1660-inputs!$B$21)/10000,100%),0) * inputs!$B$18</f>
        <v>2636.4</v>
      </c>
      <c r="H1660" s="24">
        <f>MIN(inputs!$B$32,A1660)</f>
        <v>20000</v>
      </c>
      <c r="I1660" s="24">
        <f>inputs!$B$29*(1+inputs!$B$33)-MAX(0,inputs!$B$31*(H1660-inputs!$B$30))</f>
        <v>46486.999999999993</v>
      </c>
      <c r="J1660" s="19">
        <f>$H1660+(INT(COLUMN(J$1)/2) - 5) * ($A1660-$H1660)/9</f>
        <v>20000</v>
      </c>
      <c r="K1660" s="24">
        <f>MAX(0,I1660*(1+inputs!$B$33)-MAX(0,inputs!$B$31*(J1660-inputs!$B$30)))</f>
        <v>47184.304999999986</v>
      </c>
      <c r="L1660" s="19">
        <f>$H1660+(INT(COLUMN(L$1)/2) - 5) * ($A1660-$H1660)/9</f>
        <v>36200</v>
      </c>
      <c r="M1660" s="24">
        <f>MAX(0,K1660*(1+inputs!$B$33)-MAX(0,inputs!$B$31*(L1660-inputs!$B$30)))</f>
        <v>46450.629574999977</v>
      </c>
      <c r="N1660" s="19">
        <f>$H1660+(INT(COLUMN(N$1)/2) - 5) * ($A1660-$H1660)/9</f>
        <v>52400</v>
      </c>
      <c r="O1660" s="24">
        <f>MAX(0,M1660*(1+inputs!$B$33)-MAX(0,inputs!$B$31*(N1660-inputs!$B$30)))</f>
        <v>44247.949018624968</v>
      </c>
      <c r="P1660" s="19">
        <f>$H1660+(INT(COLUMN(P$1)/2) - 5) * ($A1660-$H1660)/9</f>
        <v>68600</v>
      </c>
      <c r="Q1660" s="24">
        <f>MAX(0,O1660*(1+inputs!$B$33)-MAX(0,inputs!$B$31*(P1660-inputs!$B$30)))</f>
        <v>40554.228253904337</v>
      </c>
      <c r="R1660" s="19">
        <f>$H1660+(INT(COLUMN(R$1)/2) - 5) * ($A1660-$H1660)/9</f>
        <v>84800</v>
      </c>
      <c r="S1660" s="24">
        <f>MAX(0,Q1660*(1+inputs!$B$33)-MAX(0,inputs!$B$31*(R1660-inputs!$B$30)))</f>
        <v>35347.101677712897</v>
      </c>
      <c r="T1660" s="19">
        <f>$H1660+(INT(COLUMN(T$1)/2) - 5) * ($A1660-$H1660)/9</f>
        <v>101000</v>
      </c>
      <c r="U1660" s="24">
        <f>MAX(0,S1660*(1+inputs!$B$33)-MAX(0,inputs!$B$31*(T1660-inputs!$B$30)))</f>
        <v>28603.868202878588</v>
      </c>
      <c r="V1660" s="19">
        <f>$H1660+(INT(COLUMN(V$1)/2) - 5) * ($A1660-$H1660)/9</f>
        <v>117200</v>
      </c>
      <c r="W1660" s="24">
        <f>MAX(0,U1660*(1+inputs!$B$33)-MAX(0,inputs!$B$31*(V1660-inputs!$B$30)))</f>
        <v>20301.486225921763</v>
      </c>
      <c r="X1660" s="19">
        <f>$H1660+(INT(COLUMN(X$1)/2) - 5) * ($A1660-$H1660)/9</f>
        <v>133400</v>
      </c>
      <c r="Y1660" s="24">
        <f>MAX(0,W1660*(1+inputs!$B$33)-MAX(0,inputs!$B$31*(X1660-inputs!$B$30)))</f>
        <v>10416.568519310587</v>
      </c>
      <c r="Z1660" s="19">
        <f>IF(inputs!$B$27="YES",MAX(0,inputs!$B$31*(X1660-inputs!$B$30)),0)</f>
        <v>0</v>
      </c>
      <c r="AA1660" s="3">
        <f t="shared" si="105"/>
        <v>69512.25</v>
      </c>
      <c r="AB1660" s="1">
        <f t="shared" si="106"/>
        <v>0.47</v>
      </c>
      <c r="AC1660" s="8">
        <f t="shared" si="103"/>
        <v>96287.75</v>
      </c>
    </row>
    <row r="1661" spans="1:29" x14ac:dyDescent="0.2">
      <c r="A1661" s="11">
        <f t="shared" si="104"/>
        <v>165900</v>
      </c>
      <c r="B1661" s="15">
        <f>inputs!$C$3-MAX(0,MIN((calculations!A1661-inputs!$B$8)*0.5,inputs!$C$3))+IF(AND(inputs!$B$23="YES",A1661&lt;=inputs!$B$25),inputs!$B$24,0)</f>
        <v>0</v>
      </c>
      <c r="C1661" s="15">
        <f>MAX(0,MIN(A1661-B1661,inputs!$C$4)*inputs!$B$3)</f>
        <v>7540</v>
      </c>
      <c r="D1661" s="16">
        <f>MAX(0,(MIN(A1661,inputs!$C$5)-(inputs!$C$4+B1661))*inputs!$B$4)</f>
        <v>44920</v>
      </c>
      <c r="E1661" s="16">
        <f>MAX(0, (calculations!A1661-inputs!$C$5)*inputs!$B$5)</f>
        <v>7155</v>
      </c>
      <c r="F1661" s="19">
        <f>MAX(0,inputs!$B$13*(MIN(calculations!A1661,inputs!$C$14)-inputs!$C$13))+MAX(0,inputs!$B$14*(calculations!A1661-inputs!$C$14))</f>
        <v>7307.85</v>
      </c>
      <c r="G1661" s="22">
        <f>MAX(MIN((calculations!A1661-inputs!$B$21)/10000,100%),0) * inputs!$B$18</f>
        <v>2636.4</v>
      </c>
      <c r="H1661" s="24">
        <f>MIN(inputs!$B$32,A1661)</f>
        <v>20000</v>
      </c>
      <c r="I1661" s="24">
        <f>inputs!$B$29*(1+inputs!$B$33)-MAX(0,inputs!$B$31*(H1661-inputs!$B$30))</f>
        <v>46486.999999999993</v>
      </c>
      <c r="J1661" s="19">
        <f>$H1661+(INT(COLUMN(J$1)/2) - 5) * ($A1661-$H1661)/9</f>
        <v>20000</v>
      </c>
      <c r="K1661" s="24">
        <f>MAX(0,I1661*(1+inputs!$B$33)-MAX(0,inputs!$B$31*(J1661-inputs!$B$30)))</f>
        <v>47184.304999999986</v>
      </c>
      <c r="L1661" s="19">
        <f>$H1661+(INT(COLUMN(L$1)/2) - 5) * ($A1661-$H1661)/9</f>
        <v>36211.111111111109</v>
      </c>
      <c r="M1661" s="24">
        <f>MAX(0,K1661*(1+inputs!$B$33)-MAX(0,inputs!$B$31*(L1661-inputs!$B$30)))</f>
        <v>46449.629574999977</v>
      </c>
      <c r="N1661" s="19">
        <f>$H1661+(INT(COLUMN(N$1)/2) - 5) * ($A1661-$H1661)/9</f>
        <v>52422.222222222219</v>
      </c>
      <c r="O1661" s="24">
        <f>MAX(0,M1661*(1+inputs!$B$33)-MAX(0,inputs!$B$31*(N1661-inputs!$B$30)))</f>
        <v>44244.934018624968</v>
      </c>
      <c r="P1661" s="19">
        <f>$H1661+(INT(COLUMN(P$1)/2) - 5) * ($A1661-$H1661)/9</f>
        <v>68633.333333333343</v>
      </c>
      <c r="Q1661" s="24">
        <f>MAX(0,O1661*(1+inputs!$B$33)-MAX(0,inputs!$B$31*(P1661-inputs!$B$30)))</f>
        <v>40548.168028904336</v>
      </c>
      <c r="R1661" s="19">
        <f>$H1661+(INT(COLUMN(R$1)/2) - 5) * ($A1661-$H1661)/9</f>
        <v>84844.444444444438</v>
      </c>
      <c r="S1661" s="24">
        <f>MAX(0,Q1661*(1+inputs!$B$33)-MAX(0,inputs!$B$31*(R1661-inputs!$B$30)))</f>
        <v>35336.950549337897</v>
      </c>
      <c r="T1661" s="19">
        <f>$H1661+(INT(COLUMN(T$1)/2) - 5) * ($A1661-$H1661)/9</f>
        <v>101055.55555555556</v>
      </c>
      <c r="U1661" s="24">
        <f>MAX(0,S1661*(1+inputs!$B$33)-MAX(0,inputs!$B$31*(T1661-inputs!$B$30)))</f>
        <v>28588.564807577961</v>
      </c>
      <c r="V1661" s="19">
        <f>$H1661+(INT(COLUMN(V$1)/2) - 5) * ($A1661-$H1661)/9</f>
        <v>117266.66666666667</v>
      </c>
      <c r="W1661" s="24">
        <f>MAX(0,U1661*(1+inputs!$B$33)-MAX(0,inputs!$B$31*(V1661-inputs!$B$30)))</f>
        <v>20279.953279691625</v>
      </c>
      <c r="X1661" s="19">
        <f>$H1661+(INT(COLUMN(X$1)/2) - 5) * ($A1661-$H1661)/9</f>
        <v>133477.77777777778</v>
      </c>
      <c r="Y1661" s="24">
        <f>MAX(0,W1661*(1+inputs!$B$33)-MAX(0,inputs!$B$31*(X1661-inputs!$B$30)))</f>
        <v>10387.712578886998</v>
      </c>
      <c r="Z1661" s="19">
        <f>IF(inputs!$B$27="YES",MAX(0,inputs!$B$31*(X1661-inputs!$B$30)),0)</f>
        <v>0</v>
      </c>
      <c r="AA1661" s="3">
        <f t="shared" si="105"/>
        <v>69559.25</v>
      </c>
      <c r="AB1661" s="1">
        <f t="shared" si="106"/>
        <v>0.47</v>
      </c>
      <c r="AC1661" s="8">
        <f t="shared" si="103"/>
        <v>96340.75</v>
      </c>
    </row>
    <row r="1662" spans="1:29" x14ac:dyDescent="0.2">
      <c r="A1662" s="11">
        <f t="shared" si="104"/>
        <v>166000</v>
      </c>
      <c r="B1662" s="15">
        <f>inputs!$C$3-MAX(0,MIN((calculations!A1662-inputs!$B$8)*0.5,inputs!$C$3))+IF(AND(inputs!$B$23="YES",A1662&lt;=inputs!$B$25),inputs!$B$24,0)</f>
        <v>0</v>
      </c>
      <c r="C1662" s="15">
        <f>MAX(0,MIN(A1662-B1662,inputs!$C$4)*inputs!$B$3)</f>
        <v>7540</v>
      </c>
      <c r="D1662" s="16">
        <f>MAX(0,(MIN(A1662,inputs!$C$5)-(inputs!$C$4+B1662))*inputs!$B$4)</f>
        <v>44920</v>
      </c>
      <c r="E1662" s="16">
        <f>MAX(0, (calculations!A1662-inputs!$C$5)*inputs!$B$5)</f>
        <v>7200</v>
      </c>
      <c r="F1662" s="19">
        <f>MAX(0,inputs!$B$13*(MIN(calculations!A1662,inputs!$C$14)-inputs!$C$13))+MAX(0,inputs!$B$14*(calculations!A1662-inputs!$C$14))</f>
        <v>7309.85</v>
      </c>
      <c r="G1662" s="22">
        <f>MAX(MIN((calculations!A1662-inputs!$B$21)/10000,100%),0) * inputs!$B$18</f>
        <v>2636.4</v>
      </c>
      <c r="H1662" s="24">
        <f>MIN(inputs!$B$32,A1662)</f>
        <v>20000</v>
      </c>
      <c r="I1662" s="24">
        <f>inputs!$B$29*(1+inputs!$B$33)-MAX(0,inputs!$B$31*(H1662-inputs!$B$30))</f>
        <v>46486.999999999993</v>
      </c>
      <c r="J1662" s="19">
        <f>$H1662+(INT(COLUMN(J$1)/2) - 5) * ($A1662-$H1662)/9</f>
        <v>20000</v>
      </c>
      <c r="K1662" s="24">
        <f>MAX(0,I1662*(1+inputs!$B$33)-MAX(0,inputs!$B$31*(J1662-inputs!$B$30)))</f>
        <v>47184.304999999986</v>
      </c>
      <c r="L1662" s="19">
        <f>$H1662+(INT(COLUMN(L$1)/2) - 5) * ($A1662-$H1662)/9</f>
        <v>36222.222222222219</v>
      </c>
      <c r="M1662" s="24">
        <f>MAX(0,K1662*(1+inputs!$B$33)-MAX(0,inputs!$B$31*(L1662-inputs!$B$30)))</f>
        <v>46448.629574999977</v>
      </c>
      <c r="N1662" s="19">
        <f>$H1662+(INT(COLUMN(N$1)/2) - 5) * ($A1662-$H1662)/9</f>
        <v>52444.444444444445</v>
      </c>
      <c r="O1662" s="24">
        <f>MAX(0,M1662*(1+inputs!$B$33)-MAX(0,inputs!$B$31*(N1662-inputs!$B$30)))</f>
        <v>44241.919018624969</v>
      </c>
      <c r="P1662" s="19">
        <f>$H1662+(INT(COLUMN(P$1)/2) - 5) * ($A1662-$H1662)/9</f>
        <v>68666.666666666657</v>
      </c>
      <c r="Q1662" s="24">
        <f>MAX(0,O1662*(1+inputs!$B$33)-MAX(0,inputs!$B$31*(P1662-inputs!$B$30)))</f>
        <v>40542.107803904335</v>
      </c>
      <c r="R1662" s="19">
        <f>$H1662+(INT(COLUMN(R$1)/2) - 5) * ($A1662-$H1662)/9</f>
        <v>84888.888888888891</v>
      </c>
      <c r="S1662" s="24">
        <f>MAX(0,Q1662*(1+inputs!$B$33)-MAX(0,inputs!$B$31*(R1662-inputs!$B$30)))</f>
        <v>35326.799420962896</v>
      </c>
      <c r="T1662" s="19">
        <f>$H1662+(INT(COLUMN(T$1)/2) - 5) * ($A1662-$H1662)/9</f>
        <v>101111.11111111111</v>
      </c>
      <c r="U1662" s="24">
        <f>MAX(0,S1662*(1+inputs!$B$33)-MAX(0,inputs!$B$31*(T1662-inputs!$B$30)))</f>
        <v>28573.261412277334</v>
      </c>
      <c r="V1662" s="19">
        <f>$H1662+(INT(COLUMN(V$1)/2) - 5) * ($A1662-$H1662)/9</f>
        <v>117333.33333333333</v>
      </c>
      <c r="W1662" s="24">
        <f>MAX(0,U1662*(1+inputs!$B$33)-MAX(0,inputs!$B$31*(V1662-inputs!$B$30)))</f>
        <v>20258.420333461494</v>
      </c>
      <c r="X1662" s="19">
        <f>$H1662+(INT(COLUMN(X$1)/2) - 5) * ($A1662-$H1662)/9</f>
        <v>133555.55555555556</v>
      </c>
      <c r="Y1662" s="24">
        <f>MAX(0,W1662*(1+inputs!$B$33)-MAX(0,inputs!$B$31*(X1662-inputs!$B$30)))</f>
        <v>10358.856638463412</v>
      </c>
      <c r="Z1662" s="19">
        <f>IF(inputs!$B$27="YES",MAX(0,inputs!$B$31*(X1662-inputs!$B$30)),0)</f>
        <v>0</v>
      </c>
      <c r="AA1662" s="3">
        <f t="shared" si="105"/>
        <v>69606.25</v>
      </c>
      <c r="AB1662" s="1">
        <f t="shared" si="106"/>
        <v>0.47</v>
      </c>
      <c r="AC1662" s="8">
        <f t="shared" si="103"/>
        <v>96393.75</v>
      </c>
    </row>
    <row r="1663" spans="1:29" x14ac:dyDescent="0.2">
      <c r="A1663" s="11">
        <f t="shared" si="104"/>
        <v>166100</v>
      </c>
      <c r="B1663" s="15">
        <f>inputs!$C$3-MAX(0,MIN((calculations!A1663-inputs!$B$8)*0.5,inputs!$C$3))+IF(AND(inputs!$B$23="YES",A1663&lt;=inputs!$B$25),inputs!$B$24,0)</f>
        <v>0</v>
      </c>
      <c r="C1663" s="15">
        <f>MAX(0,MIN(A1663-B1663,inputs!$C$4)*inputs!$B$3)</f>
        <v>7540</v>
      </c>
      <c r="D1663" s="16">
        <f>MAX(0,(MIN(A1663,inputs!$C$5)-(inputs!$C$4+B1663))*inputs!$B$4)</f>
        <v>44920</v>
      </c>
      <c r="E1663" s="16">
        <f>MAX(0, (calculations!A1663-inputs!$C$5)*inputs!$B$5)</f>
        <v>7245</v>
      </c>
      <c r="F1663" s="19">
        <f>MAX(0,inputs!$B$13*(MIN(calculations!A1663,inputs!$C$14)-inputs!$C$13))+MAX(0,inputs!$B$14*(calculations!A1663-inputs!$C$14))</f>
        <v>7311.85</v>
      </c>
      <c r="G1663" s="22">
        <f>MAX(MIN((calculations!A1663-inputs!$B$21)/10000,100%),0) * inputs!$B$18</f>
        <v>2636.4</v>
      </c>
      <c r="H1663" s="24">
        <f>MIN(inputs!$B$32,A1663)</f>
        <v>20000</v>
      </c>
      <c r="I1663" s="24">
        <f>inputs!$B$29*(1+inputs!$B$33)-MAX(0,inputs!$B$31*(H1663-inputs!$B$30))</f>
        <v>46486.999999999993</v>
      </c>
      <c r="J1663" s="19">
        <f>$H1663+(INT(COLUMN(J$1)/2) - 5) * ($A1663-$H1663)/9</f>
        <v>20000</v>
      </c>
      <c r="K1663" s="24">
        <f>MAX(0,I1663*(1+inputs!$B$33)-MAX(0,inputs!$B$31*(J1663-inputs!$B$30)))</f>
        <v>47184.304999999986</v>
      </c>
      <c r="L1663" s="19">
        <f>$H1663+(INT(COLUMN(L$1)/2) - 5) * ($A1663-$H1663)/9</f>
        <v>36233.333333333336</v>
      </c>
      <c r="M1663" s="24">
        <f>MAX(0,K1663*(1+inputs!$B$33)-MAX(0,inputs!$B$31*(L1663-inputs!$B$30)))</f>
        <v>46447.629574999977</v>
      </c>
      <c r="N1663" s="19">
        <f>$H1663+(INT(COLUMN(N$1)/2) - 5) * ($A1663-$H1663)/9</f>
        <v>52466.666666666672</v>
      </c>
      <c r="O1663" s="24">
        <f>MAX(0,M1663*(1+inputs!$B$33)-MAX(0,inputs!$B$31*(N1663-inputs!$B$30)))</f>
        <v>44238.904018624969</v>
      </c>
      <c r="P1663" s="19">
        <f>$H1663+(INT(COLUMN(P$1)/2) - 5) * ($A1663-$H1663)/9</f>
        <v>68700</v>
      </c>
      <c r="Q1663" s="24">
        <f>MAX(0,O1663*(1+inputs!$B$33)-MAX(0,inputs!$B$31*(P1663-inputs!$B$30)))</f>
        <v>40536.047578904334</v>
      </c>
      <c r="R1663" s="19">
        <f>$H1663+(INT(COLUMN(R$1)/2) - 5) * ($A1663-$H1663)/9</f>
        <v>84933.333333333343</v>
      </c>
      <c r="S1663" s="24">
        <f>MAX(0,Q1663*(1+inputs!$B$33)-MAX(0,inputs!$B$31*(R1663-inputs!$B$30)))</f>
        <v>35316.648292587895</v>
      </c>
      <c r="T1663" s="19">
        <f>$H1663+(INT(COLUMN(T$1)/2) - 5) * ($A1663-$H1663)/9</f>
        <v>101166.66666666667</v>
      </c>
      <c r="U1663" s="24">
        <f>MAX(0,S1663*(1+inputs!$B$33)-MAX(0,inputs!$B$31*(T1663-inputs!$B$30)))</f>
        <v>28557.958016976707</v>
      </c>
      <c r="V1663" s="19">
        <f>$H1663+(INT(COLUMN(V$1)/2) - 5) * ($A1663-$H1663)/9</f>
        <v>117400</v>
      </c>
      <c r="W1663" s="24">
        <f>MAX(0,U1663*(1+inputs!$B$33)-MAX(0,inputs!$B$31*(V1663-inputs!$B$30)))</f>
        <v>20236.887387231356</v>
      </c>
      <c r="X1663" s="19">
        <f>$H1663+(INT(COLUMN(X$1)/2) - 5) * ($A1663-$H1663)/9</f>
        <v>133633.33333333331</v>
      </c>
      <c r="Y1663" s="24">
        <f>MAX(0,W1663*(1+inputs!$B$33)-MAX(0,inputs!$B$31*(X1663-inputs!$B$30)))</f>
        <v>10330.000698039825</v>
      </c>
      <c r="Z1663" s="19">
        <f>IF(inputs!$B$27="YES",MAX(0,inputs!$B$31*(X1663-inputs!$B$30)),0)</f>
        <v>0</v>
      </c>
      <c r="AA1663" s="3">
        <f t="shared" si="105"/>
        <v>69653.25</v>
      </c>
      <c r="AB1663" s="1">
        <f t="shared" si="106"/>
        <v>0.47</v>
      </c>
      <c r="AC1663" s="8">
        <f t="shared" si="103"/>
        <v>96446.75</v>
      </c>
    </row>
    <row r="1664" spans="1:29" x14ac:dyDescent="0.2">
      <c r="A1664" s="11">
        <f t="shared" si="104"/>
        <v>166200</v>
      </c>
      <c r="B1664" s="15">
        <f>inputs!$C$3-MAX(0,MIN((calculations!A1664-inputs!$B$8)*0.5,inputs!$C$3))+IF(AND(inputs!$B$23="YES",A1664&lt;=inputs!$B$25),inputs!$B$24,0)</f>
        <v>0</v>
      </c>
      <c r="C1664" s="15">
        <f>MAX(0,MIN(A1664-B1664,inputs!$C$4)*inputs!$B$3)</f>
        <v>7540</v>
      </c>
      <c r="D1664" s="16">
        <f>MAX(0,(MIN(A1664,inputs!$C$5)-(inputs!$C$4+B1664))*inputs!$B$4)</f>
        <v>44920</v>
      </c>
      <c r="E1664" s="16">
        <f>MAX(0, (calculations!A1664-inputs!$C$5)*inputs!$B$5)</f>
        <v>7290</v>
      </c>
      <c r="F1664" s="19">
        <f>MAX(0,inputs!$B$13*(MIN(calculations!A1664,inputs!$C$14)-inputs!$C$13))+MAX(0,inputs!$B$14*(calculations!A1664-inputs!$C$14))</f>
        <v>7313.85</v>
      </c>
      <c r="G1664" s="22">
        <f>MAX(MIN((calculations!A1664-inputs!$B$21)/10000,100%),0) * inputs!$B$18</f>
        <v>2636.4</v>
      </c>
      <c r="H1664" s="24">
        <f>MIN(inputs!$B$32,A1664)</f>
        <v>20000</v>
      </c>
      <c r="I1664" s="24">
        <f>inputs!$B$29*(1+inputs!$B$33)-MAX(0,inputs!$B$31*(H1664-inputs!$B$30))</f>
        <v>46486.999999999993</v>
      </c>
      <c r="J1664" s="19">
        <f>$H1664+(INT(COLUMN(J$1)/2) - 5) * ($A1664-$H1664)/9</f>
        <v>20000</v>
      </c>
      <c r="K1664" s="24">
        <f>MAX(0,I1664*(1+inputs!$B$33)-MAX(0,inputs!$B$31*(J1664-inputs!$B$30)))</f>
        <v>47184.304999999986</v>
      </c>
      <c r="L1664" s="19">
        <f>$H1664+(INT(COLUMN(L$1)/2) - 5) * ($A1664-$H1664)/9</f>
        <v>36244.444444444445</v>
      </c>
      <c r="M1664" s="24">
        <f>MAX(0,K1664*(1+inputs!$B$33)-MAX(0,inputs!$B$31*(L1664-inputs!$B$30)))</f>
        <v>46446.629574999977</v>
      </c>
      <c r="N1664" s="19">
        <f>$H1664+(INT(COLUMN(N$1)/2) - 5) * ($A1664-$H1664)/9</f>
        <v>52488.888888888891</v>
      </c>
      <c r="O1664" s="24">
        <f>MAX(0,M1664*(1+inputs!$B$33)-MAX(0,inputs!$B$31*(N1664-inputs!$B$30)))</f>
        <v>44235.88901862497</v>
      </c>
      <c r="P1664" s="19">
        <f>$H1664+(INT(COLUMN(P$1)/2) - 5) * ($A1664-$H1664)/9</f>
        <v>68733.333333333343</v>
      </c>
      <c r="Q1664" s="24">
        <f>MAX(0,O1664*(1+inputs!$B$33)-MAX(0,inputs!$B$31*(P1664-inputs!$B$30)))</f>
        <v>40529.98735390434</v>
      </c>
      <c r="R1664" s="19">
        <f>$H1664+(INT(COLUMN(R$1)/2) - 5) * ($A1664-$H1664)/9</f>
        <v>84977.777777777781</v>
      </c>
      <c r="S1664" s="24">
        <f>MAX(0,Q1664*(1+inputs!$B$33)-MAX(0,inputs!$B$31*(R1664-inputs!$B$30)))</f>
        <v>35306.497164212902</v>
      </c>
      <c r="T1664" s="19">
        <f>$H1664+(INT(COLUMN(T$1)/2) - 5) * ($A1664-$H1664)/9</f>
        <v>101222.22222222222</v>
      </c>
      <c r="U1664" s="24">
        <f>MAX(0,S1664*(1+inputs!$B$33)-MAX(0,inputs!$B$31*(T1664-inputs!$B$30)))</f>
        <v>28542.654621676094</v>
      </c>
      <c r="V1664" s="19">
        <f>$H1664+(INT(COLUMN(V$1)/2) - 5) * ($A1664-$H1664)/9</f>
        <v>117466.66666666667</v>
      </c>
      <c r="W1664" s="24">
        <f>MAX(0,U1664*(1+inputs!$B$33)-MAX(0,inputs!$B$31*(V1664-inputs!$B$30)))</f>
        <v>20215.354441001233</v>
      </c>
      <c r="X1664" s="19">
        <f>$H1664+(INT(COLUMN(X$1)/2) - 5) * ($A1664-$H1664)/9</f>
        <v>133711.11111111112</v>
      </c>
      <c r="Y1664" s="24">
        <f>MAX(0,W1664*(1+inputs!$B$33)-MAX(0,inputs!$B$31*(X1664-inputs!$B$30)))</f>
        <v>10301.144757616248</v>
      </c>
      <c r="Z1664" s="19">
        <f>IF(inputs!$B$27="YES",MAX(0,inputs!$B$31*(X1664-inputs!$B$30)),0)</f>
        <v>0</v>
      </c>
      <c r="AA1664" s="3">
        <f t="shared" si="105"/>
        <v>69700.25</v>
      </c>
      <c r="AB1664" s="1">
        <f t="shared" si="106"/>
        <v>0.47</v>
      </c>
      <c r="AC1664" s="8">
        <f t="shared" si="103"/>
        <v>96499.75</v>
      </c>
    </row>
    <row r="1665" spans="1:29" x14ac:dyDescent="0.2">
      <c r="A1665" s="11">
        <f t="shared" si="104"/>
        <v>166300</v>
      </c>
      <c r="B1665" s="15">
        <f>inputs!$C$3-MAX(0,MIN((calculations!A1665-inputs!$B$8)*0.5,inputs!$C$3))+IF(AND(inputs!$B$23="YES",A1665&lt;=inputs!$B$25),inputs!$B$24,0)</f>
        <v>0</v>
      </c>
      <c r="C1665" s="15">
        <f>MAX(0,MIN(A1665-B1665,inputs!$C$4)*inputs!$B$3)</f>
        <v>7540</v>
      </c>
      <c r="D1665" s="16">
        <f>MAX(0,(MIN(A1665,inputs!$C$5)-(inputs!$C$4+B1665))*inputs!$B$4)</f>
        <v>44920</v>
      </c>
      <c r="E1665" s="16">
        <f>MAX(0, (calculations!A1665-inputs!$C$5)*inputs!$B$5)</f>
        <v>7335</v>
      </c>
      <c r="F1665" s="19">
        <f>MAX(0,inputs!$B$13*(MIN(calculations!A1665,inputs!$C$14)-inputs!$C$13))+MAX(0,inputs!$B$14*(calculations!A1665-inputs!$C$14))</f>
        <v>7315.85</v>
      </c>
      <c r="G1665" s="22">
        <f>MAX(MIN((calculations!A1665-inputs!$B$21)/10000,100%),0) * inputs!$B$18</f>
        <v>2636.4</v>
      </c>
      <c r="H1665" s="24">
        <f>MIN(inputs!$B$32,A1665)</f>
        <v>20000</v>
      </c>
      <c r="I1665" s="24">
        <f>inputs!$B$29*(1+inputs!$B$33)-MAX(0,inputs!$B$31*(H1665-inputs!$B$30))</f>
        <v>46486.999999999993</v>
      </c>
      <c r="J1665" s="19">
        <f>$H1665+(INT(COLUMN(J$1)/2) - 5) * ($A1665-$H1665)/9</f>
        <v>20000</v>
      </c>
      <c r="K1665" s="24">
        <f>MAX(0,I1665*(1+inputs!$B$33)-MAX(0,inputs!$B$31*(J1665-inputs!$B$30)))</f>
        <v>47184.304999999986</v>
      </c>
      <c r="L1665" s="19">
        <f>$H1665+(INT(COLUMN(L$1)/2) - 5) * ($A1665-$H1665)/9</f>
        <v>36255.555555555555</v>
      </c>
      <c r="M1665" s="24">
        <f>MAX(0,K1665*(1+inputs!$B$33)-MAX(0,inputs!$B$31*(L1665-inputs!$B$30)))</f>
        <v>46445.629574999977</v>
      </c>
      <c r="N1665" s="19">
        <f>$H1665+(INT(COLUMN(N$1)/2) - 5) * ($A1665-$H1665)/9</f>
        <v>52511.111111111109</v>
      </c>
      <c r="O1665" s="24">
        <f>MAX(0,M1665*(1+inputs!$B$33)-MAX(0,inputs!$B$31*(N1665-inputs!$B$30)))</f>
        <v>44232.874018624971</v>
      </c>
      <c r="P1665" s="19">
        <f>$H1665+(INT(COLUMN(P$1)/2) - 5) * ($A1665-$H1665)/9</f>
        <v>68766.666666666657</v>
      </c>
      <c r="Q1665" s="24">
        <f>MAX(0,O1665*(1+inputs!$B$33)-MAX(0,inputs!$B$31*(P1665-inputs!$B$30)))</f>
        <v>40523.927128904339</v>
      </c>
      <c r="R1665" s="19">
        <f>$H1665+(INT(COLUMN(R$1)/2) - 5) * ($A1665-$H1665)/9</f>
        <v>85022.222222222219</v>
      </c>
      <c r="S1665" s="24">
        <f>MAX(0,Q1665*(1+inputs!$B$33)-MAX(0,inputs!$B$31*(R1665-inputs!$B$30)))</f>
        <v>35296.346035837894</v>
      </c>
      <c r="T1665" s="19">
        <f>$H1665+(INT(COLUMN(T$1)/2) - 5) * ($A1665-$H1665)/9</f>
        <v>101277.77777777778</v>
      </c>
      <c r="U1665" s="24">
        <f>MAX(0,S1665*(1+inputs!$B$33)-MAX(0,inputs!$B$31*(T1665-inputs!$B$30)))</f>
        <v>28527.351226375464</v>
      </c>
      <c r="V1665" s="19">
        <f>$H1665+(INT(COLUMN(V$1)/2) - 5) * ($A1665-$H1665)/9</f>
        <v>117533.33333333333</v>
      </c>
      <c r="W1665" s="24">
        <f>MAX(0,U1665*(1+inputs!$B$33)-MAX(0,inputs!$B$31*(V1665-inputs!$B$30)))</f>
        <v>20193.821494771095</v>
      </c>
      <c r="X1665" s="19">
        <f>$H1665+(INT(COLUMN(X$1)/2) - 5) * ($A1665-$H1665)/9</f>
        <v>133788.88888888888</v>
      </c>
      <c r="Y1665" s="24">
        <f>MAX(0,W1665*(1+inputs!$B$33)-MAX(0,inputs!$B$31*(X1665-inputs!$B$30)))</f>
        <v>10272.288817192661</v>
      </c>
      <c r="Z1665" s="19">
        <f>IF(inputs!$B$27="YES",MAX(0,inputs!$B$31*(X1665-inputs!$B$30)),0)</f>
        <v>0</v>
      </c>
      <c r="AA1665" s="3">
        <f t="shared" si="105"/>
        <v>69747.25</v>
      </c>
      <c r="AB1665" s="1">
        <f t="shared" si="106"/>
        <v>0.47</v>
      </c>
      <c r="AC1665" s="8">
        <f t="shared" ref="AC1665:AC1728" si="107">A1665-AA1665</f>
        <v>96552.75</v>
      </c>
    </row>
    <row r="1666" spans="1:29" x14ac:dyDescent="0.2">
      <c r="A1666" s="11">
        <f t="shared" si="104"/>
        <v>166400</v>
      </c>
      <c r="B1666" s="15">
        <f>inputs!$C$3-MAX(0,MIN((calculations!A1666-inputs!$B$8)*0.5,inputs!$C$3))+IF(AND(inputs!$B$23="YES",A1666&lt;=inputs!$B$25),inputs!$B$24,0)</f>
        <v>0</v>
      </c>
      <c r="C1666" s="15">
        <f>MAX(0,MIN(A1666-B1666,inputs!$C$4)*inputs!$B$3)</f>
        <v>7540</v>
      </c>
      <c r="D1666" s="16">
        <f>MAX(0,(MIN(A1666,inputs!$C$5)-(inputs!$C$4+B1666))*inputs!$B$4)</f>
        <v>44920</v>
      </c>
      <c r="E1666" s="16">
        <f>MAX(0, (calculations!A1666-inputs!$C$5)*inputs!$B$5)</f>
        <v>7380</v>
      </c>
      <c r="F1666" s="19">
        <f>MAX(0,inputs!$B$13*(MIN(calculations!A1666,inputs!$C$14)-inputs!$C$13))+MAX(0,inputs!$B$14*(calculations!A1666-inputs!$C$14))</f>
        <v>7317.85</v>
      </c>
      <c r="G1666" s="22">
        <f>MAX(MIN((calculations!A1666-inputs!$B$21)/10000,100%),0) * inputs!$B$18</f>
        <v>2636.4</v>
      </c>
      <c r="H1666" s="24">
        <f>MIN(inputs!$B$32,A1666)</f>
        <v>20000</v>
      </c>
      <c r="I1666" s="24">
        <f>inputs!$B$29*(1+inputs!$B$33)-MAX(0,inputs!$B$31*(H1666-inputs!$B$30))</f>
        <v>46486.999999999993</v>
      </c>
      <c r="J1666" s="19">
        <f>$H1666+(INT(COLUMN(J$1)/2) - 5) * ($A1666-$H1666)/9</f>
        <v>20000</v>
      </c>
      <c r="K1666" s="24">
        <f>MAX(0,I1666*(1+inputs!$B$33)-MAX(0,inputs!$B$31*(J1666-inputs!$B$30)))</f>
        <v>47184.304999999986</v>
      </c>
      <c r="L1666" s="19">
        <f>$H1666+(INT(COLUMN(L$1)/2) - 5) * ($A1666-$H1666)/9</f>
        <v>36266.666666666664</v>
      </c>
      <c r="M1666" s="24">
        <f>MAX(0,K1666*(1+inputs!$B$33)-MAX(0,inputs!$B$31*(L1666-inputs!$B$30)))</f>
        <v>46444.629574999977</v>
      </c>
      <c r="N1666" s="19">
        <f>$H1666+(INT(COLUMN(N$1)/2) - 5) * ($A1666-$H1666)/9</f>
        <v>52533.333333333328</v>
      </c>
      <c r="O1666" s="24">
        <f>MAX(0,M1666*(1+inputs!$B$33)-MAX(0,inputs!$B$31*(N1666-inputs!$B$30)))</f>
        <v>44229.859018624971</v>
      </c>
      <c r="P1666" s="19">
        <f>$H1666+(INT(COLUMN(P$1)/2) - 5) * ($A1666-$H1666)/9</f>
        <v>68800</v>
      </c>
      <c r="Q1666" s="24">
        <f>MAX(0,O1666*(1+inputs!$B$33)-MAX(0,inputs!$B$31*(P1666-inputs!$B$30)))</f>
        <v>40517.866903904338</v>
      </c>
      <c r="R1666" s="19">
        <f>$H1666+(INT(COLUMN(R$1)/2) - 5) * ($A1666-$H1666)/9</f>
        <v>85066.666666666657</v>
      </c>
      <c r="S1666" s="24">
        <f>MAX(0,Q1666*(1+inputs!$B$33)-MAX(0,inputs!$B$31*(R1666-inputs!$B$30)))</f>
        <v>35286.194907462894</v>
      </c>
      <c r="T1666" s="19">
        <f>$H1666+(INT(COLUMN(T$1)/2) - 5) * ($A1666-$H1666)/9</f>
        <v>101333.33333333333</v>
      </c>
      <c r="U1666" s="24">
        <f>MAX(0,S1666*(1+inputs!$B$33)-MAX(0,inputs!$B$31*(T1666-inputs!$B$30)))</f>
        <v>28512.047831074833</v>
      </c>
      <c r="V1666" s="19">
        <f>$H1666+(INT(COLUMN(V$1)/2) - 5) * ($A1666-$H1666)/9</f>
        <v>117600</v>
      </c>
      <c r="W1666" s="24">
        <f>MAX(0,U1666*(1+inputs!$B$33)-MAX(0,inputs!$B$31*(V1666-inputs!$B$30)))</f>
        <v>20172.28854854095</v>
      </c>
      <c r="X1666" s="19">
        <f>$H1666+(INT(COLUMN(X$1)/2) - 5) * ($A1666-$H1666)/9</f>
        <v>133866.66666666669</v>
      </c>
      <c r="Y1666" s="24">
        <f>MAX(0,W1666*(1+inputs!$B$33)-MAX(0,inputs!$B$31*(X1666-inputs!$B$30)))</f>
        <v>10243.432876769062</v>
      </c>
      <c r="Z1666" s="19">
        <f>IF(inputs!$B$27="YES",MAX(0,inputs!$B$31*(X1666-inputs!$B$30)),0)</f>
        <v>0</v>
      </c>
      <c r="AA1666" s="3">
        <f t="shared" si="105"/>
        <v>69794.25</v>
      </c>
      <c r="AB1666" s="1">
        <f t="shared" si="106"/>
        <v>0.47</v>
      </c>
      <c r="AC1666" s="8">
        <f t="shared" si="107"/>
        <v>96605.75</v>
      </c>
    </row>
    <row r="1667" spans="1:29" x14ac:dyDescent="0.2">
      <c r="A1667" s="11">
        <f t="shared" ref="A1667:A1730" si="108">(ROW(A1667)-2)*100</f>
        <v>166500</v>
      </c>
      <c r="B1667" s="15">
        <f>inputs!$C$3-MAX(0,MIN((calculations!A1667-inputs!$B$8)*0.5,inputs!$C$3))+IF(AND(inputs!$B$23="YES",A1667&lt;=inputs!$B$25),inputs!$B$24,0)</f>
        <v>0</v>
      </c>
      <c r="C1667" s="15">
        <f>MAX(0,MIN(A1667-B1667,inputs!$C$4)*inputs!$B$3)</f>
        <v>7540</v>
      </c>
      <c r="D1667" s="16">
        <f>MAX(0,(MIN(A1667,inputs!$C$5)-(inputs!$C$4+B1667))*inputs!$B$4)</f>
        <v>44920</v>
      </c>
      <c r="E1667" s="16">
        <f>MAX(0, (calculations!A1667-inputs!$C$5)*inputs!$B$5)</f>
        <v>7425</v>
      </c>
      <c r="F1667" s="19">
        <f>MAX(0,inputs!$B$13*(MIN(calculations!A1667,inputs!$C$14)-inputs!$C$13))+MAX(0,inputs!$B$14*(calculations!A1667-inputs!$C$14))</f>
        <v>7319.85</v>
      </c>
      <c r="G1667" s="22">
        <f>MAX(MIN((calculations!A1667-inputs!$B$21)/10000,100%),0) * inputs!$B$18</f>
        <v>2636.4</v>
      </c>
      <c r="H1667" s="24">
        <f>MIN(inputs!$B$32,A1667)</f>
        <v>20000</v>
      </c>
      <c r="I1667" s="24">
        <f>inputs!$B$29*(1+inputs!$B$33)-MAX(0,inputs!$B$31*(H1667-inputs!$B$30))</f>
        <v>46486.999999999993</v>
      </c>
      <c r="J1667" s="19">
        <f>$H1667+(INT(COLUMN(J$1)/2) - 5) * ($A1667-$H1667)/9</f>
        <v>20000</v>
      </c>
      <c r="K1667" s="24">
        <f>MAX(0,I1667*(1+inputs!$B$33)-MAX(0,inputs!$B$31*(J1667-inputs!$B$30)))</f>
        <v>47184.304999999986</v>
      </c>
      <c r="L1667" s="19">
        <f>$H1667+(INT(COLUMN(L$1)/2) - 5) * ($A1667-$H1667)/9</f>
        <v>36277.777777777781</v>
      </c>
      <c r="M1667" s="24">
        <f>MAX(0,K1667*(1+inputs!$B$33)-MAX(0,inputs!$B$31*(L1667-inputs!$B$30)))</f>
        <v>46443.629574999977</v>
      </c>
      <c r="N1667" s="19">
        <f>$H1667+(INT(COLUMN(N$1)/2) - 5) * ($A1667-$H1667)/9</f>
        <v>52555.555555555555</v>
      </c>
      <c r="O1667" s="24">
        <f>MAX(0,M1667*(1+inputs!$B$33)-MAX(0,inputs!$B$31*(N1667-inputs!$B$30)))</f>
        <v>44226.844018624972</v>
      </c>
      <c r="P1667" s="19">
        <f>$H1667+(INT(COLUMN(P$1)/2) - 5) * ($A1667-$H1667)/9</f>
        <v>68833.333333333343</v>
      </c>
      <c r="Q1667" s="24">
        <f>MAX(0,O1667*(1+inputs!$B$33)-MAX(0,inputs!$B$31*(P1667-inputs!$B$30)))</f>
        <v>40511.806678904337</v>
      </c>
      <c r="R1667" s="19">
        <f>$H1667+(INT(COLUMN(R$1)/2) - 5) * ($A1667-$H1667)/9</f>
        <v>85111.111111111109</v>
      </c>
      <c r="S1667" s="24">
        <f>MAX(0,Q1667*(1+inputs!$B$33)-MAX(0,inputs!$B$31*(R1667-inputs!$B$30)))</f>
        <v>35276.043779087893</v>
      </c>
      <c r="T1667" s="19">
        <f>$H1667+(INT(COLUMN(T$1)/2) - 5) * ($A1667-$H1667)/9</f>
        <v>101388.88888888889</v>
      </c>
      <c r="U1667" s="24">
        <f>MAX(0,S1667*(1+inputs!$B$33)-MAX(0,inputs!$B$31*(T1667-inputs!$B$30)))</f>
        <v>28496.74443577421</v>
      </c>
      <c r="V1667" s="19">
        <f>$H1667+(INT(COLUMN(V$1)/2) - 5) * ($A1667-$H1667)/9</f>
        <v>117666.66666666667</v>
      </c>
      <c r="W1667" s="24">
        <f>MAX(0,U1667*(1+inputs!$B$33)-MAX(0,inputs!$B$31*(V1667-inputs!$B$30)))</f>
        <v>20150.755602310819</v>
      </c>
      <c r="X1667" s="19">
        <f>$H1667+(INT(COLUMN(X$1)/2) - 5) * ($A1667-$H1667)/9</f>
        <v>133944.44444444444</v>
      </c>
      <c r="Y1667" s="24">
        <f>MAX(0,W1667*(1+inputs!$B$33)-MAX(0,inputs!$B$31*(X1667-inputs!$B$30)))</f>
        <v>10214.576936345482</v>
      </c>
      <c r="Z1667" s="19">
        <f>IF(inputs!$B$27="YES",MAX(0,inputs!$B$31*(X1667-inputs!$B$30)),0)</f>
        <v>0</v>
      </c>
      <c r="AA1667" s="3">
        <f t="shared" ref="AA1667:AA1730" si="109">SUM(C1667:G1667)+Z1667</f>
        <v>69841.25</v>
      </c>
      <c r="AB1667" s="1">
        <f t="shared" ref="AB1667:AB1730" si="110">(AA1668-AA1667)/100</f>
        <v>0.47</v>
      </c>
      <c r="AC1667" s="8">
        <f t="shared" si="107"/>
        <v>96658.75</v>
      </c>
    </row>
    <row r="1668" spans="1:29" x14ac:dyDescent="0.2">
      <c r="A1668" s="11">
        <f t="shared" si="108"/>
        <v>166600</v>
      </c>
      <c r="B1668" s="15">
        <f>inputs!$C$3-MAX(0,MIN((calculations!A1668-inputs!$B$8)*0.5,inputs!$C$3))+IF(AND(inputs!$B$23="YES",A1668&lt;=inputs!$B$25),inputs!$B$24,0)</f>
        <v>0</v>
      </c>
      <c r="C1668" s="15">
        <f>MAX(0,MIN(A1668-B1668,inputs!$C$4)*inputs!$B$3)</f>
        <v>7540</v>
      </c>
      <c r="D1668" s="16">
        <f>MAX(0,(MIN(A1668,inputs!$C$5)-(inputs!$C$4+B1668))*inputs!$B$4)</f>
        <v>44920</v>
      </c>
      <c r="E1668" s="16">
        <f>MAX(0, (calculations!A1668-inputs!$C$5)*inputs!$B$5)</f>
        <v>7470</v>
      </c>
      <c r="F1668" s="19">
        <f>MAX(0,inputs!$B$13*(MIN(calculations!A1668,inputs!$C$14)-inputs!$C$13))+MAX(0,inputs!$B$14*(calculations!A1668-inputs!$C$14))</f>
        <v>7321.85</v>
      </c>
      <c r="G1668" s="22">
        <f>MAX(MIN((calculations!A1668-inputs!$B$21)/10000,100%),0) * inputs!$B$18</f>
        <v>2636.4</v>
      </c>
      <c r="H1668" s="24">
        <f>MIN(inputs!$B$32,A1668)</f>
        <v>20000</v>
      </c>
      <c r="I1668" s="24">
        <f>inputs!$B$29*(1+inputs!$B$33)-MAX(0,inputs!$B$31*(H1668-inputs!$B$30))</f>
        <v>46486.999999999993</v>
      </c>
      <c r="J1668" s="19">
        <f>$H1668+(INT(COLUMN(J$1)/2) - 5) * ($A1668-$H1668)/9</f>
        <v>20000</v>
      </c>
      <c r="K1668" s="24">
        <f>MAX(0,I1668*(1+inputs!$B$33)-MAX(0,inputs!$B$31*(J1668-inputs!$B$30)))</f>
        <v>47184.304999999986</v>
      </c>
      <c r="L1668" s="19">
        <f>$H1668+(INT(COLUMN(L$1)/2) - 5) * ($A1668-$H1668)/9</f>
        <v>36288.888888888891</v>
      </c>
      <c r="M1668" s="24">
        <f>MAX(0,K1668*(1+inputs!$B$33)-MAX(0,inputs!$B$31*(L1668-inputs!$B$30)))</f>
        <v>46442.629574999977</v>
      </c>
      <c r="N1668" s="19">
        <f>$H1668+(INT(COLUMN(N$1)/2) - 5) * ($A1668-$H1668)/9</f>
        <v>52577.777777777781</v>
      </c>
      <c r="O1668" s="24">
        <f>MAX(0,M1668*(1+inputs!$B$33)-MAX(0,inputs!$B$31*(N1668-inputs!$B$30)))</f>
        <v>44223.829018624972</v>
      </c>
      <c r="P1668" s="19">
        <f>$H1668+(INT(COLUMN(P$1)/2) - 5) * ($A1668-$H1668)/9</f>
        <v>68866.666666666657</v>
      </c>
      <c r="Q1668" s="24">
        <f>MAX(0,O1668*(1+inputs!$B$33)-MAX(0,inputs!$B$31*(P1668-inputs!$B$30)))</f>
        <v>40505.746453904343</v>
      </c>
      <c r="R1668" s="19">
        <f>$H1668+(INT(COLUMN(R$1)/2) - 5) * ($A1668-$H1668)/9</f>
        <v>85155.555555555562</v>
      </c>
      <c r="S1668" s="24">
        <f>MAX(0,Q1668*(1+inputs!$B$33)-MAX(0,inputs!$B$31*(R1668-inputs!$B$30)))</f>
        <v>35265.8926507129</v>
      </c>
      <c r="T1668" s="19">
        <f>$H1668+(INT(COLUMN(T$1)/2) - 5) * ($A1668-$H1668)/9</f>
        <v>101444.44444444444</v>
      </c>
      <c r="U1668" s="24">
        <f>MAX(0,S1668*(1+inputs!$B$33)-MAX(0,inputs!$B$31*(T1668-inputs!$B$30)))</f>
        <v>28481.441040473594</v>
      </c>
      <c r="V1668" s="19">
        <f>$H1668+(INT(COLUMN(V$1)/2) - 5) * ($A1668-$H1668)/9</f>
        <v>117733.33333333333</v>
      </c>
      <c r="W1668" s="24">
        <f>MAX(0,U1668*(1+inputs!$B$33)-MAX(0,inputs!$B$31*(V1668-inputs!$B$30)))</f>
        <v>20129.222656080696</v>
      </c>
      <c r="X1668" s="19">
        <f>$H1668+(INT(COLUMN(X$1)/2) - 5) * ($A1668-$H1668)/9</f>
        <v>134022.22222222222</v>
      </c>
      <c r="Y1668" s="24">
        <f>MAX(0,W1668*(1+inputs!$B$33)-MAX(0,inputs!$B$31*(X1668-inputs!$B$30)))</f>
        <v>10185.720995921907</v>
      </c>
      <c r="Z1668" s="19">
        <f>IF(inputs!$B$27="YES",MAX(0,inputs!$B$31*(X1668-inputs!$B$30)),0)</f>
        <v>0</v>
      </c>
      <c r="AA1668" s="3">
        <f t="shared" si="109"/>
        <v>69888.25</v>
      </c>
      <c r="AB1668" s="1">
        <f t="shared" si="110"/>
        <v>0.47</v>
      </c>
      <c r="AC1668" s="8">
        <f t="shared" si="107"/>
        <v>96711.75</v>
      </c>
    </row>
    <row r="1669" spans="1:29" x14ac:dyDescent="0.2">
      <c r="A1669" s="11">
        <f t="shared" si="108"/>
        <v>166700</v>
      </c>
      <c r="B1669" s="15">
        <f>inputs!$C$3-MAX(0,MIN((calculations!A1669-inputs!$B$8)*0.5,inputs!$C$3))+IF(AND(inputs!$B$23="YES",A1669&lt;=inputs!$B$25),inputs!$B$24,0)</f>
        <v>0</v>
      </c>
      <c r="C1669" s="15">
        <f>MAX(0,MIN(A1669-B1669,inputs!$C$4)*inputs!$B$3)</f>
        <v>7540</v>
      </c>
      <c r="D1669" s="16">
        <f>MAX(0,(MIN(A1669,inputs!$C$5)-(inputs!$C$4+B1669))*inputs!$B$4)</f>
        <v>44920</v>
      </c>
      <c r="E1669" s="16">
        <f>MAX(0, (calculations!A1669-inputs!$C$5)*inputs!$B$5)</f>
        <v>7515</v>
      </c>
      <c r="F1669" s="19">
        <f>MAX(0,inputs!$B$13*(MIN(calculations!A1669,inputs!$C$14)-inputs!$C$13))+MAX(0,inputs!$B$14*(calculations!A1669-inputs!$C$14))</f>
        <v>7323.85</v>
      </c>
      <c r="G1669" s="22">
        <f>MAX(MIN((calculations!A1669-inputs!$B$21)/10000,100%),0) * inputs!$B$18</f>
        <v>2636.4</v>
      </c>
      <c r="H1669" s="24">
        <f>MIN(inputs!$B$32,A1669)</f>
        <v>20000</v>
      </c>
      <c r="I1669" s="24">
        <f>inputs!$B$29*(1+inputs!$B$33)-MAX(0,inputs!$B$31*(H1669-inputs!$B$30))</f>
        <v>46486.999999999993</v>
      </c>
      <c r="J1669" s="19">
        <f>$H1669+(INT(COLUMN(J$1)/2) - 5) * ($A1669-$H1669)/9</f>
        <v>20000</v>
      </c>
      <c r="K1669" s="24">
        <f>MAX(0,I1669*(1+inputs!$B$33)-MAX(0,inputs!$B$31*(J1669-inputs!$B$30)))</f>
        <v>47184.304999999986</v>
      </c>
      <c r="L1669" s="19">
        <f>$H1669+(INT(COLUMN(L$1)/2) - 5) * ($A1669-$H1669)/9</f>
        <v>36300</v>
      </c>
      <c r="M1669" s="24">
        <f>MAX(0,K1669*(1+inputs!$B$33)-MAX(0,inputs!$B$31*(L1669-inputs!$B$30)))</f>
        <v>46441.629574999977</v>
      </c>
      <c r="N1669" s="19">
        <f>$H1669+(INT(COLUMN(N$1)/2) - 5) * ($A1669-$H1669)/9</f>
        <v>52600</v>
      </c>
      <c r="O1669" s="24">
        <f>MAX(0,M1669*(1+inputs!$B$33)-MAX(0,inputs!$B$31*(N1669-inputs!$B$30)))</f>
        <v>44220.814018624973</v>
      </c>
      <c r="P1669" s="19">
        <f>$H1669+(INT(COLUMN(P$1)/2) - 5) * ($A1669-$H1669)/9</f>
        <v>68900</v>
      </c>
      <c r="Q1669" s="24">
        <f>MAX(0,O1669*(1+inputs!$B$33)-MAX(0,inputs!$B$31*(P1669-inputs!$B$30)))</f>
        <v>40499.686228904342</v>
      </c>
      <c r="R1669" s="19">
        <f>$H1669+(INT(COLUMN(R$1)/2) - 5) * ($A1669-$H1669)/9</f>
        <v>85200</v>
      </c>
      <c r="S1669" s="24">
        <f>MAX(0,Q1669*(1+inputs!$B$33)-MAX(0,inputs!$B$31*(R1669-inputs!$B$30)))</f>
        <v>35255.741522337899</v>
      </c>
      <c r="T1669" s="19">
        <f>$H1669+(INT(COLUMN(T$1)/2) - 5) * ($A1669-$H1669)/9</f>
        <v>101500</v>
      </c>
      <c r="U1669" s="24">
        <f>MAX(0,S1669*(1+inputs!$B$33)-MAX(0,inputs!$B$31*(T1669-inputs!$B$30)))</f>
        <v>28466.137645172963</v>
      </c>
      <c r="V1669" s="19">
        <f>$H1669+(INT(COLUMN(V$1)/2) - 5) * ($A1669-$H1669)/9</f>
        <v>117800</v>
      </c>
      <c r="W1669" s="24">
        <f>MAX(0,U1669*(1+inputs!$B$33)-MAX(0,inputs!$B$31*(V1669-inputs!$B$30)))</f>
        <v>20107.689709850551</v>
      </c>
      <c r="X1669" s="19">
        <f>$H1669+(INT(COLUMN(X$1)/2) - 5) * ($A1669-$H1669)/9</f>
        <v>134100</v>
      </c>
      <c r="Y1669" s="24">
        <f>MAX(0,W1669*(1+inputs!$B$33)-MAX(0,inputs!$B$31*(X1669-inputs!$B$30)))</f>
        <v>10156.865055498305</v>
      </c>
      <c r="Z1669" s="19">
        <f>IF(inputs!$B$27="YES",MAX(0,inputs!$B$31*(X1669-inputs!$B$30)),0)</f>
        <v>0</v>
      </c>
      <c r="AA1669" s="3">
        <f t="shared" si="109"/>
        <v>69935.25</v>
      </c>
      <c r="AB1669" s="1">
        <f t="shared" si="110"/>
        <v>0.47</v>
      </c>
      <c r="AC1669" s="8">
        <f t="shared" si="107"/>
        <v>96764.75</v>
      </c>
    </row>
    <row r="1670" spans="1:29" x14ac:dyDescent="0.2">
      <c r="A1670" s="11">
        <f t="shared" si="108"/>
        <v>166800</v>
      </c>
      <c r="B1670" s="15">
        <f>inputs!$C$3-MAX(0,MIN((calculations!A1670-inputs!$B$8)*0.5,inputs!$C$3))+IF(AND(inputs!$B$23="YES",A1670&lt;=inputs!$B$25),inputs!$B$24,0)</f>
        <v>0</v>
      </c>
      <c r="C1670" s="15">
        <f>MAX(0,MIN(A1670-B1670,inputs!$C$4)*inputs!$B$3)</f>
        <v>7540</v>
      </c>
      <c r="D1670" s="16">
        <f>MAX(0,(MIN(A1670,inputs!$C$5)-(inputs!$C$4+B1670))*inputs!$B$4)</f>
        <v>44920</v>
      </c>
      <c r="E1670" s="16">
        <f>MAX(0, (calculations!A1670-inputs!$C$5)*inputs!$B$5)</f>
        <v>7560</v>
      </c>
      <c r="F1670" s="19">
        <f>MAX(0,inputs!$B$13*(MIN(calculations!A1670,inputs!$C$14)-inputs!$C$13))+MAX(0,inputs!$B$14*(calculations!A1670-inputs!$C$14))</f>
        <v>7325.85</v>
      </c>
      <c r="G1670" s="22">
        <f>MAX(MIN((calculations!A1670-inputs!$B$21)/10000,100%),0) * inputs!$B$18</f>
        <v>2636.4</v>
      </c>
      <c r="H1670" s="24">
        <f>MIN(inputs!$B$32,A1670)</f>
        <v>20000</v>
      </c>
      <c r="I1670" s="24">
        <f>inputs!$B$29*(1+inputs!$B$33)-MAX(0,inputs!$B$31*(H1670-inputs!$B$30))</f>
        <v>46486.999999999993</v>
      </c>
      <c r="J1670" s="19">
        <f>$H1670+(INT(COLUMN(J$1)/2) - 5) * ($A1670-$H1670)/9</f>
        <v>20000</v>
      </c>
      <c r="K1670" s="24">
        <f>MAX(0,I1670*(1+inputs!$B$33)-MAX(0,inputs!$B$31*(J1670-inputs!$B$30)))</f>
        <v>47184.304999999986</v>
      </c>
      <c r="L1670" s="19">
        <f>$H1670+(INT(COLUMN(L$1)/2) - 5) * ($A1670-$H1670)/9</f>
        <v>36311.111111111109</v>
      </c>
      <c r="M1670" s="24">
        <f>MAX(0,K1670*(1+inputs!$B$33)-MAX(0,inputs!$B$31*(L1670-inputs!$B$30)))</f>
        <v>46440.629574999977</v>
      </c>
      <c r="N1670" s="19">
        <f>$H1670+(INT(COLUMN(N$1)/2) - 5) * ($A1670-$H1670)/9</f>
        <v>52622.222222222219</v>
      </c>
      <c r="O1670" s="24">
        <f>MAX(0,M1670*(1+inputs!$B$33)-MAX(0,inputs!$B$31*(N1670-inputs!$B$30)))</f>
        <v>44217.799018624974</v>
      </c>
      <c r="P1670" s="19">
        <f>$H1670+(INT(COLUMN(P$1)/2) - 5) * ($A1670-$H1670)/9</f>
        <v>68933.333333333343</v>
      </c>
      <c r="Q1670" s="24">
        <f>MAX(0,O1670*(1+inputs!$B$33)-MAX(0,inputs!$B$31*(P1670-inputs!$B$30)))</f>
        <v>40493.626003904341</v>
      </c>
      <c r="R1670" s="19">
        <f>$H1670+(INT(COLUMN(R$1)/2) - 5) * ($A1670-$H1670)/9</f>
        <v>85244.444444444438</v>
      </c>
      <c r="S1670" s="24">
        <f>MAX(0,Q1670*(1+inputs!$B$33)-MAX(0,inputs!$B$31*(R1670-inputs!$B$30)))</f>
        <v>35245.590393962899</v>
      </c>
      <c r="T1670" s="19">
        <f>$H1670+(INT(COLUMN(T$1)/2) - 5) * ($A1670-$H1670)/9</f>
        <v>101555.55555555556</v>
      </c>
      <c r="U1670" s="24">
        <f>MAX(0,S1670*(1+inputs!$B$33)-MAX(0,inputs!$B$31*(T1670-inputs!$B$30)))</f>
        <v>28450.834249872336</v>
      </c>
      <c r="V1670" s="19">
        <f>$H1670+(INT(COLUMN(V$1)/2) - 5) * ($A1670-$H1670)/9</f>
        <v>117866.66666666667</v>
      </c>
      <c r="W1670" s="24">
        <f>MAX(0,U1670*(1+inputs!$B$33)-MAX(0,inputs!$B$31*(V1670-inputs!$B$30)))</f>
        <v>20086.15676362042</v>
      </c>
      <c r="X1670" s="19">
        <f>$H1670+(INT(COLUMN(X$1)/2) - 5) * ($A1670-$H1670)/9</f>
        <v>134177.77777777778</v>
      </c>
      <c r="Y1670" s="24">
        <f>MAX(0,W1670*(1+inputs!$B$33)-MAX(0,inputs!$B$31*(X1670-inputs!$B$30)))</f>
        <v>10128.009115074723</v>
      </c>
      <c r="Z1670" s="19">
        <f>IF(inputs!$B$27="YES",MAX(0,inputs!$B$31*(X1670-inputs!$B$30)),0)</f>
        <v>0</v>
      </c>
      <c r="AA1670" s="3">
        <f t="shared" si="109"/>
        <v>69982.25</v>
      </c>
      <c r="AB1670" s="1">
        <f t="shared" si="110"/>
        <v>0.47</v>
      </c>
      <c r="AC1670" s="8">
        <f t="shared" si="107"/>
        <v>96817.75</v>
      </c>
    </row>
    <row r="1671" spans="1:29" x14ac:dyDescent="0.2">
      <c r="A1671" s="11">
        <f t="shared" si="108"/>
        <v>166900</v>
      </c>
      <c r="B1671" s="15">
        <f>inputs!$C$3-MAX(0,MIN((calculations!A1671-inputs!$B$8)*0.5,inputs!$C$3))+IF(AND(inputs!$B$23="YES",A1671&lt;=inputs!$B$25),inputs!$B$24,0)</f>
        <v>0</v>
      </c>
      <c r="C1671" s="15">
        <f>MAX(0,MIN(A1671-B1671,inputs!$C$4)*inputs!$B$3)</f>
        <v>7540</v>
      </c>
      <c r="D1671" s="16">
        <f>MAX(0,(MIN(A1671,inputs!$C$5)-(inputs!$C$4+B1671))*inputs!$B$4)</f>
        <v>44920</v>
      </c>
      <c r="E1671" s="16">
        <f>MAX(0, (calculations!A1671-inputs!$C$5)*inputs!$B$5)</f>
        <v>7605</v>
      </c>
      <c r="F1671" s="19">
        <f>MAX(0,inputs!$B$13*(MIN(calculations!A1671,inputs!$C$14)-inputs!$C$13))+MAX(0,inputs!$B$14*(calculations!A1671-inputs!$C$14))</f>
        <v>7327.85</v>
      </c>
      <c r="G1671" s="22">
        <f>MAX(MIN((calculations!A1671-inputs!$B$21)/10000,100%),0) * inputs!$B$18</f>
        <v>2636.4</v>
      </c>
      <c r="H1671" s="24">
        <f>MIN(inputs!$B$32,A1671)</f>
        <v>20000</v>
      </c>
      <c r="I1671" s="24">
        <f>inputs!$B$29*(1+inputs!$B$33)-MAX(0,inputs!$B$31*(H1671-inputs!$B$30))</f>
        <v>46486.999999999993</v>
      </c>
      <c r="J1671" s="19">
        <f>$H1671+(INT(COLUMN(J$1)/2) - 5) * ($A1671-$H1671)/9</f>
        <v>20000</v>
      </c>
      <c r="K1671" s="24">
        <f>MAX(0,I1671*(1+inputs!$B$33)-MAX(0,inputs!$B$31*(J1671-inputs!$B$30)))</f>
        <v>47184.304999999986</v>
      </c>
      <c r="L1671" s="19">
        <f>$H1671+(INT(COLUMN(L$1)/2) - 5) * ($A1671-$H1671)/9</f>
        <v>36322.222222222219</v>
      </c>
      <c r="M1671" s="24">
        <f>MAX(0,K1671*(1+inputs!$B$33)-MAX(0,inputs!$B$31*(L1671-inputs!$B$30)))</f>
        <v>46439.629574999977</v>
      </c>
      <c r="N1671" s="19">
        <f>$H1671+(INT(COLUMN(N$1)/2) - 5) * ($A1671-$H1671)/9</f>
        <v>52644.444444444445</v>
      </c>
      <c r="O1671" s="24">
        <f>MAX(0,M1671*(1+inputs!$B$33)-MAX(0,inputs!$B$31*(N1671-inputs!$B$30)))</f>
        <v>44214.784018624967</v>
      </c>
      <c r="P1671" s="19">
        <f>$H1671+(INT(COLUMN(P$1)/2) - 5) * ($A1671-$H1671)/9</f>
        <v>68966.666666666657</v>
      </c>
      <c r="Q1671" s="24">
        <f>MAX(0,O1671*(1+inputs!$B$33)-MAX(0,inputs!$B$31*(P1671-inputs!$B$30)))</f>
        <v>40487.565778904333</v>
      </c>
      <c r="R1671" s="19">
        <f>$H1671+(INT(COLUMN(R$1)/2) - 5) * ($A1671-$H1671)/9</f>
        <v>85288.888888888891</v>
      </c>
      <c r="S1671" s="24">
        <f>MAX(0,Q1671*(1+inputs!$B$33)-MAX(0,inputs!$B$31*(R1671-inputs!$B$30)))</f>
        <v>35235.439265587891</v>
      </c>
      <c r="T1671" s="19">
        <f>$H1671+(INT(COLUMN(T$1)/2) - 5) * ($A1671-$H1671)/9</f>
        <v>101611.11111111111</v>
      </c>
      <c r="U1671" s="24">
        <f>MAX(0,S1671*(1+inputs!$B$33)-MAX(0,inputs!$B$31*(T1671-inputs!$B$30)))</f>
        <v>28435.530854571709</v>
      </c>
      <c r="V1671" s="19">
        <f>$H1671+(INT(COLUMN(V$1)/2) - 5) * ($A1671-$H1671)/9</f>
        <v>117933.33333333333</v>
      </c>
      <c r="W1671" s="24">
        <f>MAX(0,U1671*(1+inputs!$B$33)-MAX(0,inputs!$B$31*(V1671-inputs!$B$30)))</f>
        <v>20064.623817390282</v>
      </c>
      <c r="X1671" s="19">
        <f>$H1671+(INT(COLUMN(X$1)/2) - 5) * ($A1671-$H1671)/9</f>
        <v>134255.55555555556</v>
      </c>
      <c r="Y1671" s="24">
        <f>MAX(0,W1671*(1+inputs!$B$33)-MAX(0,inputs!$B$31*(X1671-inputs!$B$30)))</f>
        <v>10099.153174651134</v>
      </c>
      <c r="Z1671" s="19">
        <f>IF(inputs!$B$27="YES",MAX(0,inputs!$B$31*(X1671-inputs!$B$30)),0)</f>
        <v>0</v>
      </c>
      <c r="AA1671" s="3">
        <f t="shared" si="109"/>
        <v>70029.25</v>
      </c>
      <c r="AB1671" s="1">
        <f t="shared" si="110"/>
        <v>0.47</v>
      </c>
      <c r="AC1671" s="8">
        <f t="shared" si="107"/>
        <v>96870.75</v>
      </c>
    </row>
    <row r="1672" spans="1:29" x14ac:dyDescent="0.2">
      <c r="A1672" s="11">
        <f t="shared" si="108"/>
        <v>167000</v>
      </c>
      <c r="B1672" s="15">
        <f>inputs!$C$3-MAX(0,MIN((calculations!A1672-inputs!$B$8)*0.5,inputs!$C$3))+IF(AND(inputs!$B$23="YES",A1672&lt;=inputs!$B$25),inputs!$B$24,0)</f>
        <v>0</v>
      </c>
      <c r="C1672" s="15">
        <f>MAX(0,MIN(A1672-B1672,inputs!$C$4)*inputs!$B$3)</f>
        <v>7540</v>
      </c>
      <c r="D1672" s="16">
        <f>MAX(0,(MIN(A1672,inputs!$C$5)-(inputs!$C$4+B1672))*inputs!$B$4)</f>
        <v>44920</v>
      </c>
      <c r="E1672" s="16">
        <f>MAX(0, (calculations!A1672-inputs!$C$5)*inputs!$B$5)</f>
        <v>7650</v>
      </c>
      <c r="F1672" s="19">
        <f>MAX(0,inputs!$B$13*(MIN(calculations!A1672,inputs!$C$14)-inputs!$C$13))+MAX(0,inputs!$B$14*(calculations!A1672-inputs!$C$14))</f>
        <v>7329.85</v>
      </c>
      <c r="G1672" s="22">
        <f>MAX(MIN((calculations!A1672-inputs!$B$21)/10000,100%),0) * inputs!$B$18</f>
        <v>2636.4</v>
      </c>
      <c r="H1672" s="24">
        <f>MIN(inputs!$B$32,A1672)</f>
        <v>20000</v>
      </c>
      <c r="I1672" s="24">
        <f>inputs!$B$29*(1+inputs!$B$33)-MAX(0,inputs!$B$31*(H1672-inputs!$B$30))</f>
        <v>46486.999999999993</v>
      </c>
      <c r="J1672" s="19">
        <f>$H1672+(INT(COLUMN(J$1)/2) - 5) * ($A1672-$H1672)/9</f>
        <v>20000</v>
      </c>
      <c r="K1672" s="24">
        <f>MAX(0,I1672*(1+inputs!$B$33)-MAX(0,inputs!$B$31*(J1672-inputs!$B$30)))</f>
        <v>47184.304999999986</v>
      </c>
      <c r="L1672" s="19">
        <f>$H1672+(INT(COLUMN(L$1)/2) - 5) * ($A1672-$H1672)/9</f>
        <v>36333.333333333336</v>
      </c>
      <c r="M1672" s="24">
        <f>MAX(0,K1672*(1+inputs!$B$33)-MAX(0,inputs!$B$31*(L1672-inputs!$B$30)))</f>
        <v>46438.629574999977</v>
      </c>
      <c r="N1672" s="19">
        <f>$H1672+(INT(COLUMN(N$1)/2) - 5) * ($A1672-$H1672)/9</f>
        <v>52666.666666666672</v>
      </c>
      <c r="O1672" s="24">
        <f>MAX(0,M1672*(1+inputs!$B$33)-MAX(0,inputs!$B$31*(N1672-inputs!$B$30)))</f>
        <v>44211.769018624967</v>
      </c>
      <c r="P1672" s="19">
        <f>$H1672+(INT(COLUMN(P$1)/2) - 5) * ($A1672-$H1672)/9</f>
        <v>69000</v>
      </c>
      <c r="Q1672" s="24">
        <f>MAX(0,O1672*(1+inputs!$B$33)-MAX(0,inputs!$B$31*(P1672-inputs!$B$30)))</f>
        <v>40481.505553904339</v>
      </c>
      <c r="R1672" s="19">
        <f>$H1672+(INT(COLUMN(R$1)/2) - 5) * ($A1672-$H1672)/9</f>
        <v>85333.333333333343</v>
      </c>
      <c r="S1672" s="24">
        <f>MAX(0,Q1672*(1+inputs!$B$33)-MAX(0,inputs!$B$31*(R1672-inputs!$B$30)))</f>
        <v>35225.288137212898</v>
      </c>
      <c r="T1672" s="19">
        <f>$H1672+(INT(COLUMN(T$1)/2) - 5) * ($A1672-$H1672)/9</f>
        <v>101666.66666666667</v>
      </c>
      <c r="U1672" s="24">
        <f>MAX(0,S1672*(1+inputs!$B$33)-MAX(0,inputs!$B$31*(T1672-inputs!$B$30)))</f>
        <v>28420.227459271082</v>
      </c>
      <c r="V1672" s="19">
        <f>$H1672+(INT(COLUMN(V$1)/2) - 5) * ($A1672-$H1672)/9</f>
        <v>118000</v>
      </c>
      <c r="W1672" s="24">
        <f>MAX(0,U1672*(1+inputs!$B$33)-MAX(0,inputs!$B$31*(V1672-inputs!$B$30)))</f>
        <v>20043.090871160144</v>
      </c>
      <c r="X1672" s="19">
        <f>$H1672+(INT(COLUMN(X$1)/2) - 5) * ($A1672-$H1672)/9</f>
        <v>134333.33333333331</v>
      </c>
      <c r="Y1672" s="24">
        <f>MAX(0,W1672*(1+inputs!$B$33)-MAX(0,inputs!$B$31*(X1672-inputs!$B$30)))</f>
        <v>10070.297234227546</v>
      </c>
      <c r="Z1672" s="19">
        <f>IF(inputs!$B$27="YES",MAX(0,inputs!$B$31*(X1672-inputs!$B$30)),0)</f>
        <v>0</v>
      </c>
      <c r="AA1672" s="3">
        <f t="shared" si="109"/>
        <v>70076.25</v>
      </c>
      <c r="AB1672" s="1">
        <f t="shared" si="110"/>
        <v>0.47</v>
      </c>
      <c r="AC1672" s="8">
        <f t="shared" si="107"/>
        <v>96923.75</v>
      </c>
    </row>
    <row r="1673" spans="1:29" x14ac:dyDescent="0.2">
      <c r="A1673" s="11">
        <f t="shared" si="108"/>
        <v>167100</v>
      </c>
      <c r="B1673" s="15">
        <f>inputs!$C$3-MAX(0,MIN((calculations!A1673-inputs!$B$8)*0.5,inputs!$C$3))+IF(AND(inputs!$B$23="YES",A1673&lt;=inputs!$B$25),inputs!$B$24,0)</f>
        <v>0</v>
      </c>
      <c r="C1673" s="15">
        <f>MAX(0,MIN(A1673-B1673,inputs!$C$4)*inputs!$B$3)</f>
        <v>7540</v>
      </c>
      <c r="D1673" s="16">
        <f>MAX(0,(MIN(A1673,inputs!$C$5)-(inputs!$C$4+B1673))*inputs!$B$4)</f>
        <v>44920</v>
      </c>
      <c r="E1673" s="16">
        <f>MAX(0, (calculations!A1673-inputs!$C$5)*inputs!$B$5)</f>
        <v>7695</v>
      </c>
      <c r="F1673" s="19">
        <f>MAX(0,inputs!$B$13*(MIN(calculations!A1673,inputs!$C$14)-inputs!$C$13))+MAX(0,inputs!$B$14*(calculations!A1673-inputs!$C$14))</f>
        <v>7331.85</v>
      </c>
      <c r="G1673" s="22">
        <f>MAX(MIN((calculations!A1673-inputs!$B$21)/10000,100%),0) * inputs!$B$18</f>
        <v>2636.4</v>
      </c>
      <c r="H1673" s="24">
        <f>MIN(inputs!$B$32,A1673)</f>
        <v>20000</v>
      </c>
      <c r="I1673" s="24">
        <f>inputs!$B$29*(1+inputs!$B$33)-MAX(0,inputs!$B$31*(H1673-inputs!$B$30))</f>
        <v>46486.999999999993</v>
      </c>
      <c r="J1673" s="19">
        <f>$H1673+(INT(COLUMN(J$1)/2) - 5) * ($A1673-$H1673)/9</f>
        <v>20000</v>
      </c>
      <c r="K1673" s="24">
        <f>MAX(0,I1673*(1+inputs!$B$33)-MAX(0,inputs!$B$31*(J1673-inputs!$B$30)))</f>
        <v>47184.304999999986</v>
      </c>
      <c r="L1673" s="19">
        <f>$H1673+(INT(COLUMN(L$1)/2) - 5) * ($A1673-$H1673)/9</f>
        <v>36344.444444444445</v>
      </c>
      <c r="M1673" s="24">
        <f>MAX(0,K1673*(1+inputs!$B$33)-MAX(0,inputs!$B$31*(L1673-inputs!$B$30)))</f>
        <v>46437.629574999977</v>
      </c>
      <c r="N1673" s="19">
        <f>$H1673+(INT(COLUMN(N$1)/2) - 5) * ($A1673-$H1673)/9</f>
        <v>52688.888888888891</v>
      </c>
      <c r="O1673" s="24">
        <f>MAX(0,M1673*(1+inputs!$B$33)-MAX(0,inputs!$B$31*(N1673-inputs!$B$30)))</f>
        <v>44208.754018624968</v>
      </c>
      <c r="P1673" s="19">
        <f>$H1673+(INT(COLUMN(P$1)/2) - 5) * ($A1673-$H1673)/9</f>
        <v>69033.333333333343</v>
      </c>
      <c r="Q1673" s="24">
        <f>MAX(0,O1673*(1+inputs!$B$33)-MAX(0,inputs!$B$31*(P1673-inputs!$B$30)))</f>
        <v>40475.445328904338</v>
      </c>
      <c r="R1673" s="19">
        <f>$H1673+(INT(COLUMN(R$1)/2) - 5) * ($A1673-$H1673)/9</f>
        <v>85377.777777777781</v>
      </c>
      <c r="S1673" s="24">
        <f>MAX(0,Q1673*(1+inputs!$B$33)-MAX(0,inputs!$B$31*(R1673-inputs!$B$30)))</f>
        <v>35215.137008837897</v>
      </c>
      <c r="T1673" s="19">
        <f>$H1673+(INT(COLUMN(T$1)/2) - 5) * ($A1673-$H1673)/9</f>
        <v>101722.22222222222</v>
      </c>
      <c r="U1673" s="24">
        <f>MAX(0,S1673*(1+inputs!$B$33)-MAX(0,inputs!$B$31*(T1673-inputs!$B$30)))</f>
        <v>28404.924063970462</v>
      </c>
      <c r="V1673" s="19">
        <f>$H1673+(INT(COLUMN(V$1)/2) - 5) * ($A1673-$H1673)/9</f>
        <v>118066.66666666667</v>
      </c>
      <c r="W1673" s="24">
        <f>MAX(0,U1673*(1+inputs!$B$33)-MAX(0,inputs!$B$31*(V1673-inputs!$B$30)))</f>
        <v>20021.557924930014</v>
      </c>
      <c r="X1673" s="19">
        <f>$H1673+(INT(COLUMN(X$1)/2) - 5) * ($A1673-$H1673)/9</f>
        <v>134411.11111111112</v>
      </c>
      <c r="Y1673" s="24">
        <f>MAX(0,W1673*(1+inputs!$B$33)-MAX(0,inputs!$B$31*(X1673-inputs!$B$30)))</f>
        <v>10041.441293803962</v>
      </c>
      <c r="Z1673" s="19">
        <f>IF(inputs!$B$27="YES",MAX(0,inputs!$B$31*(X1673-inputs!$B$30)),0)</f>
        <v>0</v>
      </c>
      <c r="AA1673" s="3">
        <f t="shared" si="109"/>
        <v>70123.25</v>
      </c>
      <c r="AB1673" s="1">
        <f t="shared" si="110"/>
        <v>0.47</v>
      </c>
      <c r="AC1673" s="8">
        <f t="shared" si="107"/>
        <v>96976.75</v>
      </c>
    </row>
    <row r="1674" spans="1:29" x14ac:dyDescent="0.2">
      <c r="A1674" s="11">
        <f t="shared" si="108"/>
        <v>167200</v>
      </c>
      <c r="B1674" s="15">
        <f>inputs!$C$3-MAX(0,MIN((calculations!A1674-inputs!$B$8)*0.5,inputs!$C$3))+IF(AND(inputs!$B$23="YES",A1674&lt;=inputs!$B$25),inputs!$B$24,0)</f>
        <v>0</v>
      </c>
      <c r="C1674" s="15">
        <f>MAX(0,MIN(A1674-B1674,inputs!$C$4)*inputs!$B$3)</f>
        <v>7540</v>
      </c>
      <c r="D1674" s="16">
        <f>MAX(0,(MIN(A1674,inputs!$C$5)-(inputs!$C$4+B1674))*inputs!$B$4)</f>
        <v>44920</v>
      </c>
      <c r="E1674" s="16">
        <f>MAX(0, (calculations!A1674-inputs!$C$5)*inputs!$B$5)</f>
        <v>7740</v>
      </c>
      <c r="F1674" s="19">
        <f>MAX(0,inputs!$B$13*(MIN(calculations!A1674,inputs!$C$14)-inputs!$C$13))+MAX(0,inputs!$B$14*(calculations!A1674-inputs!$C$14))</f>
        <v>7333.85</v>
      </c>
      <c r="G1674" s="22">
        <f>MAX(MIN((calculations!A1674-inputs!$B$21)/10000,100%),0) * inputs!$B$18</f>
        <v>2636.4</v>
      </c>
      <c r="H1674" s="24">
        <f>MIN(inputs!$B$32,A1674)</f>
        <v>20000</v>
      </c>
      <c r="I1674" s="24">
        <f>inputs!$B$29*(1+inputs!$B$33)-MAX(0,inputs!$B$31*(H1674-inputs!$B$30))</f>
        <v>46486.999999999993</v>
      </c>
      <c r="J1674" s="19">
        <f>$H1674+(INT(COLUMN(J$1)/2) - 5) * ($A1674-$H1674)/9</f>
        <v>20000</v>
      </c>
      <c r="K1674" s="24">
        <f>MAX(0,I1674*(1+inputs!$B$33)-MAX(0,inputs!$B$31*(J1674-inputs!$B$30)))</f>
        <v>47184.304999999986</v>
      </c>
      <c r="L1674" s="19">
        <f>$H1674+(INT(COLUMN(L$1)/2) - 5) * ($A1674-$H1674)/9</f>
        <v>36355.555555555555</v>
      </c>
      <c r="M1674" s="24">
        <f>MAX(0,K1674*(1+inputs!$B$33)-MAX(0,inputs!$B$31*(L1674-inputs!$B$30)))</f>
        <v>46436.629574999977</v>
      </c>
      <c r="N1674" s="19">
        <f>$H1674+(INT(COLUMN(N$1)/2) - 5) * ($A1674-$H1674)/9</f>
        <v>52711.111111111109</v>
      </c>
      <c r="O1674" s="24">
        <f>MAX(0,M1674*(1+inputs!$B$33)-MAX(0,inputs!$B$31*(N1674-inputs!$B$30)))</f>
        <v>44205.739018624969</v>
      </c>
      <c r="P1674" s="19">
        <f>$H1674+(INT(COLUMN(P$1)/2) - 5) * ($A1674-$H1674)/9</f>
        <v>69066.666666666657</v>
      </c>
      <c r="Q1674" s="24">
        <f>MAX(0,O1674*(1+inputs!$B$33)-MAX(0,inputs!$B$31*(P1674-inputs!$B$30)))</f>
        <v>40469.385103904337</v>
      </c>
      <c r="R1674" s="19">
        <f>$H1674+(INT(COLUMN(R$1)/2) - 5) * ($A1674-$H1674)/9</f>
        <v>85422.222222222219</v>
      </c>
      <c r="S1674" s="24">
        <f>MAX(0,Q1674*(1+inputs!$B$33)-MAX(0,inputs!$B$31*(R1674-inputs!$B$30)))</f>
        <v>35204.985880462897</v>
      </c>
      <c r="T1674" s="19">
        <f>$H1674+(INT(COLUMN(T$1)/2) - 5) * ($A1674-$H1674)/9</f>
        <v>101777.77777777778</v>
      </c>
      <c r="U1674" s="24">
        <f>MAX(0,S1674*(1+inputs!$B$33)-MAX(0,inputs!$B$31*(T1674-inputs!$B$30)))</f>
        <v>28389.620668669839</v>
      </c>
      <c r="V1674" s="19">
        <f>$H1674+(INT(COLUMN(V$1)/2) - 5) * ($A1674-$H1674)/9</f>
        <v>118133.33333333333</v>
      </c>
      <c r="W1674" s="24">
        <f>MAX(0,U1674*(1+inputs!$B$33)-MAX(0,inputs!$B$31*(V1674-inputs!$B$30)))</f>
        <v>20000.024978699887</v>
      </c>
      <c r="X1674" s="19">
        <f>$H1674+(INT(COLUMN(X$1)/2) - 5) * ($A1674-$H1674)/9</f>
        <v>134488.88888888888</v>
      </c>
      <c r="Y1674" s="24">
        <f>MAX(0,W1674*(1+inputs!$B$33)-MAX(0,inputs!$B$31*(X1674-inputs!$B$30)))</f>
        <v>10012.585353380386</v>
      </c>
      <c r="Z1674" s="19">
        <f>IF(inputs!$B$27="YES",MAX(0,inputs!$B$31*(X1674-inputs!$B$30)),0)</f>
        <v>0</v>
      </c>
      <c r="AA1674" s="3">
        <f t="shared" si="109"/>
        <v>70170.25</v>
      </c>
      <c r="AB1674" s="1">
        <f t="shared" si="110"/>
        <v>0.47</v>
      </c>
      <c r="AC1674" s="8">
        <f t="shared" si="107"/>
        <v>97029.75</v>
      </c>
    </row>
    <row r="1675" spans="1:29" x14ac:dyDescent="0.2">
      <c r="A1675" s="11">
        <f t="shared" si="108"/>
        <v>167300</v>
      </c>
      <c r="B1675" s="15">
        <f>inputs!$C$3-MAX(0,MIN((calculations!A1675-inputs!$B$8)*0.5,inputs!$C$3))+IF(AND(inputs!$B$23="YES",A1675&lt;=inputs!$B$25),inputs!$B$24,0)</f>
        <v>0</v>
      </c>
      <c r="C1675" s="15">
        <f>MAX(0,MIN(A1675-B1675,inputs!$C$4)*inputs!$B$3)</f>
        <v>7540</v>
      </c>
      <c r="D1675" s="16">
        <f>MAX(0,(MIN(A1675,inputs!$C$5)-(inputs!$C$4+B1675))*inputs!$B$4)</f>
        <v>44920</v>
      </c>
      <c r="E1675" s="16">
        <f>MAX(0, (calculations!A1675-inputs!$C$5)*inputs!$B$5)</f>
        <v>7785</v>
      </c>
      <c r="F1675" s="19">
        <f>MAX(0,inputs!$B$13*(MIN(calculations!A1675,inputs!$C$14)-inputs!$C$13))+MAX(0,inputs!$B$14*(calculations!A1675-inputs!$C$14))</f>
        <v>7335.85</v>
      </c>
      <c r="G1675" s="22">
        <f>MAX(MIN((calculations!A1675-inputs!$B$21)/10000,100%),0) * inputs!$B$18</f>
        <v>2636.4</v>
      </c>
      <c r="H1675" s="24">
        <f>MIN(inputs!$B$32,A1675)</f>
        <v>20000</v>
      </c>
      <c r="I1675" s="24">
        <f>inputs!$B$29*(1+inputs!$B$33)-MAX(0,inputs!$B$31*(H1675-inputs!$B$30))</f>
        <v>46486.999999999993</v>
      </c>
      <c r="J1675" s="19">
        <f>$H1675+(INT(COLUMN(J$1)/2) - 5) * ($A1675-$H1675)/9</f>
        <v>20000</v>
      </c>
      <c r="K1675" s="24">
        <f>MAX(0,I1675*(1+inputs!$B$33)-MAX(0,inputs!$B$31*(J1675-inputs!$B$30)))</f>
        <v>47184.304999999986</v>
      </c>
      <c r="L1675" s="19">
        <f>$H1675+(INT(COLUMN(L$1)/2) - 5) * ($A1675-$H1675)/9</f>
        <v>36366.666666666664</v>
      </c>
      <c r="M1675" s="24">
        <f>MAX(0,K1675*(1+inputs!$B$33)-MAX(0,inputs!$B$31*(L1675-inputs!$B$30)))</f>
        <v>46435.629574999977</v>
      </c>
      <c r="N1675" s="19">
        <f>$H1675+(INT(COLUMN(N$1)/2) - 5) * ($A1675-$H1675)/9</f>
        <v>52733.333333333328</v>
      </c>
      <c r="O1675" s="24">
        <f>MAX(0,M1675*(1+inputs!$B$33)-MAX(0,inputs!$B$31*(N1675-inputs!$B$30)))</f>
        <v>44202.724018624969</v>
      </c>
      <c r="P1675" s="19">
        <f>$H1675+(INT(COLUMN(P$1)/2) - 5) * ($A1675-$H1675)/9</f>
        <v>69100</v>
      </c>
      <c r="Q1675" s="24">
        <f>MAX(0,O1675*(1+inputs!$B$33)-MAX(0,inputs!$B$31*(P1675-inputs!$B$30)))</f>
        <v>40463.324878904335</v>
      </c>
      <c r="R1675" s="19">
        <f>$H1675+(INT(COLUMN(R$1)/2) - 5) * ($A1675-$H1675)/9</f>
        <v>85466.666666666657</v>
      </c>
      <c r="S1675" s="24">
        <f>MAX(0,Q1675*(1+inputs!$B$33)-MAX(0,inputs!$B$31*(R1675-inputs!$B$30)))</f>
        <v>35194.834752087903</v>
      </c>
      <c r="T1675" s="19">
        <f>$H1675+(INT(COLUMN(T$1)/2) - 5) * ($A1675-$H1675)/9</f>
        <v>101833.33333333333</v>
      </c>
      <c r="U1675" s="24">
        <f>MAX(0,S1675*(1+inputs!$B$33)-MAX(0,inputs!$B$31*(T1675-inputs!$B$30)))</f>
        <v>28374.317273369223</v>
      </c>
      <c r="V1675" s="19">
        <f>$H1675+(INT(COLUMN(V$1)/2) - 5) * ($A1675-$H1675)/9</f>
        <v>118200</v>
      </c>
      <c r="W1675" s="24">
        <f>MAX(0,U1675*(1+inputs!$B$33)-MAX(0,inputs!$B$31*(V1675-inputs!$B$30)))</f>
        <v>19978.49203246976</v>
      </c>
      <c r="X1675" s="19">
        <f>$H1675+(INT(COLUMN(X$1)/2) - 5) * ($A1675-$H1675)/9</f>
        <v>134566.66666666669</v>
      </c>
      <c r="Y1675" s="24">
        <f>MAX(0,W1675*(1+inputs!$B$33)-MAX(0,inputs!$B$31*(X1675-inputs!$B$30)))</f>
        <v>9983.7294129568018</v>
      </c>
      <c r="Z1675" s="19">
        <f>IF(inputs!$B$27="YES",MAX(0,inputs!$B$31*(X1675-inputs!$B$30)),0)</f>
        <v>0</v>
      </c>
      <c r="AA1675" s="3">
        <f t="shared" si="109"/>
        <v>70217.25</v>
      </c>
      <c r="AB1675" s="1">
        <f t="shared" si="110"/>
        <v>0.47</v>
      </c>
      <c r="AC1675" s="8">
        <f t="shared" si="107"/>
        <v>97082.75</v>
      </c>
    </row>
    <row r="1676" spans="1:29" x14ac:dyDescent="0.2">
      <c r="A1676" s="11">
        <f t="shared" si="108"/>
        <v>167400</v>
      </c>
      <c r="B1676" s="15">
        <f>inputs!$C$3-MAX(0,MIN((calculations!A1676-inputs!$B$8)*0.5,inputs!$C$3))+IF(AND(inputs!$B$23="YES",A1676&lt;=inputs!$B$25),inputs!$B$24,0)</f>
        <v>0</v>
      </c>
      <c r="C1676" s="15">
        <f>MAX(0,MIN(A1676-B1676,inputs!$C$4)*inputs!$B$3)</f>
        <v>7540</v>
      </c>
      <c r="D1676" s="16">
        <f>MAX(0,(MIN(A1676,inputs!$C$5)-(inputs!$C$4+B1676))*inputs!$B$4)</f>
        <v>44920</v>
      </c>
      <c r="E1676" s="16">
        <f>MAX(0, (calculations!A1676-inputs!$C$5)*inputs!$B$5)</f>
        <v>7830</v>
      </c>
      <c r="F1676" s="19">
        <f>MAX(0,inputs!$B$13*(MIN(calculations!A1676,inputs!$C$14)-inputs!$C$13))+MAX(0,inputs!$B$14*(calculations!A1676-inputs!$C$14))</f>
        <v>7337.85</v>
      </c>
      <c r="G1676" s="22">
        <f>MAX(MIN((calculations!A1676-inputs!$B$21)/10000,100%),0) * inputs!$B$18</f>
        <v>2636.4</v>
      </c>
      <c r="H1676" s="24">
        <f>MIN(inputs!$B$32,A1676)</f>
        <v>20000</v>
      </c>
      <c r="I1676" s="24">
        <f>inputs!$B$29*(1+inputs!$B$33)-MAX(0,inputs!$B$31*(H1676-inputs!$B$30))</f>
        <v>46486.999999999993</v>
      </c>
      <c r="J1676" s="19">
        <f>$H1676+(INT(COLUMN(J$1)/2) - 5) * ($A1676-$H1676)/9</f>
        <v>20000</v>
      </c>
      <c r="K1676" s="24">
        <f>MAX(0,I1676*(1+inputs!$B$33)-MAX(0,inputs!$B$31*(J1676-inputs!$B$30)))</f>
        <v>47184.304999999986</v>
      </c>
      <c r="L1676" s="19">
        <f>$H1676+(INT(COLUMN(L$1)/2) - 5) * ($A1676-$H1676)/9</f>
        <v>36377.777777777781</v>
      </c>
      <c r="M1676" s="24">
        <f>MAX(0,K1676*(1+inputs!$B$33)-MAX(0,inputs!$B$31*(L1676-inputs!$B$30)))</f>
        <v>46434.629574999977</v>
      </c>
      <c r="N1676" s="19">
        <f>$H1676+(INT(COLUMN(N$1)/2) - 5) * ($A1676-$H1676)/9</f>
        <v>52755.555555555555</v>
      </c>
      <c r="O1676" s="24">
        <f>MAX(0,M1676*(1+inputs!$B$33)-MAX(0,inputs!$B$31*(N1676-inputs!$B$30)))</f>
        <v>44199.70901862497</v>
      </c>
      <c r="P1676" s="19">
        <f>$H1676+(INT(COLUMN(P$1)/2) - 5) * ($A1676-$H1676)/9</f>
        <v>69133.333333333343</v>
      </c>
      <c r="Q1676" s="24">
        <f>MAX(0,O1676*(1+inputs!$B$33)-MAX(0,inputs!$B$31*(P1676-inputs!$B$30)))</f>
        <v>40457.264653904334</v>
      </c>
      <c r="R1676" s="19">
        <f>$H1676+(INT(COLUMN(R$1)/2) - 5) * ($A1676-$H1676)/9</f>
        <v>85511.111111111109</v>
      </c>
      <c r="S1676" s="24">
        <f>MAX(0,Q1676*(1+inputs!$B$33)-MAX(0,inputs!$B$31*(R1676-inputs!$B$30)))</f>
        <v>35184.683623712895</v>
      </c>
      <c r="T1676" s="19">
        <f>$H1676+(INT(COLUMN(T$1)/2) - 5) * ($A1676-$H1676)/9</f>
        <v>101888.88888888889</v>
      </c>
      <c r="U1676" s="24">
        <f>MAX(0,S1676*(1+inputs!$B$33)-MAX(0,inputs!$B$31*(T1676-inputs!$B$30)))</f>
        <v>28359.013878068585</v>
      </c>
      <c r="V1676" s="19">
        <f>$H1676+(INT(COLUMN(V$1)/2) - 5) * ($A1676-$H1676)/9</f>
        <v>118266.66666666667</v>
      </c>
      <c r="W1676" s="24">
        <f>MAX(0,U1676*(1+inputs!$B$33)-MAX(0,inputs!$B$31*(V1676-inputs!$B$30)))</f>
        <v>19956.959086239607</v>
      </c>
      <c r="X1676" s="19">
        <f>$H1676+(INT(COLUMN(X$1)/2) - 5) * ($A1676-$H1676)/9</f>
        <v>134644.44444444444</v>
      </c>
      <c r="Y1676" s="24">
        <f>MAX(0,W1676*(1+inputs!$B$33)-MAX(0,inputs!$B$31*(X1676-inputs!$B$30)))</f>
        <v>9954.8734725331997</v>
      </c>
      <c r="Z1676" s="19">
        <f>IF(inputs!$B$27="YES",MAX(0,inputs!$B$31*(X1676-inputs!$B$30)),0)</f>
        <v>0</v>
      </c>
      <c r="AA1676" s="3">
        <f t="shared" si="109"/>
        <v>70264.25</v>
      </c>
      <c r="AB1676" s="1">
        <f t="shared" si="110"/>
        <v>0.47</v>
      </c>
      <c r="AC1676" s="8">
        <f t="shared" si="107"/>
        <v>97135.75</v>
      </c>
    </row>
    <row r="1677" spans="1:29" x14ac:dyDescent="0.2">
      <c r="A1677" s="11">
        <f t="shared" si="108"/>
        <v>167500</v>
      </c>
      <c r="B1677" s="15">
        <f>inputs!$C$3-MAX(0,MIN((calculations!A1677-inputs!$B$8)*0.5,inputs!$C$3))+IF(AND(inputs!$B$23="YES",A1677&lt;=inputs!$B$25),inputs!$B$24,0)</f>
        <v>0</v>
      </c>
      <c r="C1677" s="15">
        <f>MAX(0,MIN(A1677-B1677,inputs!$C$4)*inputs!$B$3)</f>
        <v>7540</v>
      </c>
      <c r="D1677" s="16">
        <f>MAX(0,(MIN(A1677,inputs!$C$5)-(inputs!$C$4+B1677))*inputs!$B$4)</f>
        <v>44920</v>
      </c>
      <c r="E1677" s="16">
        <f>MAX(0, (calculations!A1677-inputs!$C$5)*inputs!$B$5)</f>
        <v>7875</v>
      </c>
      <c r="F1677" s="19">
        <f>MAX(0,inputs!$B$13*(MIN(calculations!A1677,inputs!$C$14)-inputs!$C$13))+MAX(0,inputs!$B$14*(calculations!A1677-inputs!$C$14))</f>
        <v>7339.85</v>
      </c>
      <c r="G1677" s="22">
        <f>MAX(MIN((calculations!A1677-inputs!$B$21)/10000,100%),0) * inputs!$B$18</f>
        <v>2636.4</v>
      </c>
      <c r="H1677" s="24">
        <f>MIN(inputs!$B$32,A1677)</f>
        <v>20000</v>
      </c>
      <c r="I1677" s="24">
        <f>inputs!$B$29*(1+inputs!$B$33)-MAX(0,inputs!$B$31*(H1677-inputs!$B$30))</f>
        <v>46486.999999999993</v>
      </c>
      <c r="J1677" s="19">
        <f>$H1677+(INT(COLUMN(J$1)/2) - 5) * ($A1677-$H1677)/9</f>
        <v>20000</v>
      </c>
      <c r="K1677" s="24">
        <f>MAX(0,I1677*(1+inputs!$B$33)-MAX(0,inputs!$B$31*(J1677-inputs!$B$30)))</f>
        <v>47184.304999999986</v>
      </c>
      <c r="L1677" s="19">
        <f>$H1677+(INT(COLUMN(L$1)/2) - 5) * ($A1677-$H1677)/9</f>
        <v>36388.888888888891</v>
      </c>
      <c r="M1677" s="24">
        <f>MAX(0,K1677*(1+inputs!$B$33)-MAX(0,inputs!$B$31*(L1677-inputs!$B$30)))</f>
        <v>46433.629574999977</v>
      </c>
      <c r="N1677" s="19">
        <f>$H1677+(INT(COLUMN(N$1)/2) - 5) * ($A1677-$H1677)/9</f>
        <v>52777.777777777781</v>
      </c>
      <c r="O1677" s="24">
        <f>MAX(0,M1677*(1+inputs!$B$33)-MAX(0,inputs!$B$31*(N1677-inputs!$B$30)))</f>
        <v>44196.69401862497</v>
      </c>
      <c r="P1677" s="19">
        <f>$H1677+(INT(COLUMN(P$1)/2) - 5) * ($A1677-$H1677)/9</f>
        <v>69166.666666666657</v>
      </c>
      <c r="Q1677" s="24">
        <f>MAX(0,O1677*(1+inputs!$B$33)-MAX(0,inputs!$B$31*(P1677-inputs!$B$30)))</f>
        <v>40451.204428904341</v>
      </c>
      <c r="R1677" s="19">
        <f>$H1677+(INT(COLUMN(R$1)/2) - 5) * ($A1677-$H1677)/9</f>
        <v>85555.555555555562</v>
      </c>
      <c r="S1677" s="24">
        <f>MAX(0,Q1677*(1+inputs!$B$33)-MAX(0,inputs!$B$31*(R1677-inputs!$B$30)))</f>
        <v>35174.532495337902</v>
      </c>
      <c r="T1677" s="19">
        <f>$H1677+(INT(COLUMN(T$1)/2) - 5) * ($A1677-$H1677)/9</f>
        <v>101944.44444444444</v>
      </c>
      <c r="U1677" s="24">
        <f>MAX(0,S1677*(1+inputs!$B$33)-MAX(0,inputs!$B$31*(T1677-inputs!$B$30)))</f>
        <v>28343.710482767969</v>
      </c>
      <c r="V1677" s="19">
        <f>$H1677+(INT(COLUMN(V$1)/2) - 5) * ($A1677-$H1677)/9</f>
        <v>118333.33333333333</v>
      </c>
      <c r="W1677" s="24">
        <f>MAX(0,U1677*(1+inputs!$B$33)-MAX(0,inputs!$B$31*(V1677-inputs!$B$30)))</f>
        <v>19935.426140009487</v>
      </c>
      <c r="X1677" s="19">
        <f>$H1677+(INT(COLUMN(X$1)/2) - 5) * ($A1677-$H1677)/9</f>
        <v>134722.22222222222</v>
      </c>
      <c r="Y1677" s="24">
        <f>MAX(0,W1677*(1+inputs!$B$33)-MAX(0,inputs!$B$31*(X1677-inputs!$B$30)))</f>
        <v>9926.0175321096285</v>
      </c>
      <c r="Z1677" s="19">
        <f>IF(inputs!$B$27="YES",MAX(0,inputs!$B$31*(X1677-inputs!$B$30)),0)</f>
        <v>0</v>
      </c>
      <c r="AA1677" s="3">
        <f t="shared" si="109"/>
        <v>70311.25</v>
      </c>
      <c r="AB1677" s="1">
        <f t="shared" si="110"/>
        <v>0.47</v>
      </c>
      <c r="AC1677" s="8">
        <f t="shared" si="107"/>
        <v>97188.75</v>
      </c>
    </row>
    <row r="1678" spans="1:29" x14ac:dyDescent="0.2">
      <c r="A1678" s="11">
        <f t="shared" si="108"/>
        <v>167600</v>
      </c>
      <c r="B1678" s="15">
        <f>inputs!$C$3-MAX(0,MIN((calculations!A1678-inputs!$B$8)*0.5,inputs!$C$3))+IF(AND(inputs!$B$23="YES",A1678&lt;=inputs!$B$25),inputs!$B$24,0)</f>
        <v>0</v>
      </c>
      <c r="C1678" s="15">
        <f>MAX(0,MIN(A1678-B1678,inputs!$C$4)*inputs!$B$3)</f>
        <v>7540</v>
      </c>
      <c r="D1678" s="16">
        <f>MAX(0,(MIN(A1678,inputs!$C$5)-(inputs!$C$4+B1678))*inputs!$B$4)</f>
        <v>44920</v>
      </c>
      <c r="E1678" s="16">
        <f>MAX(0, (calculations!A1678-inputs!$C$5)*inputs!$B$5)</f>
        <v>7920</v>
      </c>
      <c r="F1678" s="19">
        <f>MAX(0,inputs!$B$13*(MIN(calculations!A1678,inputs!$C$14)-inputs!$C$13))+MAX(0,inputs!$B$14*(calculations!A1678-inputs!$C$14))</f>
        <v>7341.85</v>
      </c>
      <c r="G1678" s="22">
        <f>MAX(MIN((calculations!A1678-inputs!$B$21)/10000,100%),0) * inputs!$B$18</f>
        <v>2636.4</v>
      </c>
      <c r="H1678" s="24">
        <f>MIN(inputs!$B$32,A1678)</f>
        <v>20000</v>
      </c>
      <c r="I1678" s="24">
        <f>inputs!$B$29*(1+inputs!$B$33)-MAX(0,inputs!$B$31*(H1678-inputs!$B$30))</f>
        <v>46486.999999999993</v>
      </c>
      <c r="J1678" s="19">
        <f>$H1678+(INT(COLUMN(J$1)/2) - 5) * ($A1678-$H1678)/9</f>
        <v>20000</v>
      </c>
      <c r="K1678" s="24">
        <f>MAX(0,I1678*(1+inputs!$B$33)-MAX(0,inputs!$B$31*(J1678-inputs!$B$30)))</f>
        <v>47184.304999999986</v>
      </c>
      <c r="L1678" s="19">
        <f>$H1678+(INT(COLUMN(L$1)/2) - 5) * ($A1678-$H1678)/9</f>
        <v>36400</v>
      </c>
      <c r="M1678" s="24">
        <f>MAX(0,K1678*(1+inputs!$B$33)-MAX(0,inputs!$B$31*(L1678-inputs!$B$30)))</f>
        <v>46432.629574999977</v>
      </c>
      <c r="N1678" s="19">
        <f>$H1678+(INT(COLUMN(N$1)/2) - 5) * ($A1678-$H1678)/9</f>
        <v>52800</v>
      </c>
      <c r="O1678" s="24">
        <f>MAX(0,M1678*(1+inputs!$B$33)-MAX(0,inputs!$B$31*(N1678-inputs!$B$30)))</f>
        <v>44193.679018624971</v>
      </c>
      <c r="P1678" s="19">
        <f>$H1678+(INT(COLUMN(P$1)/2) - 5) * ($A1678-$H1678)/9</f>
        <v>69200</v>
      </c>
      <c r="Q1678" s="24">
        <f>MAX(0,O1678*(1+inputs!$B$33)-MAX(0,inputs!$B$31*(P1678-inputs!$B$30)))</f>
        <v>40445.14420390434</v>
      </c>
      <c r="R1678" s="19">
        <f>$H1678+(INT(COLUMN(R$1)/2) - 5) * ($A1678-$H1678)/9</f>
        <v>85600</v>
      </c>
      <c r="S1678" s="24">
        <f>MAX(0,Q1678*(1+inputs!$B$33)-MAX(0,inputs!$B$31*(R1678-inputs!$B$30)))</f>
        <v>35164.381366962902</v>
      </c>
      <c r="T1678" s="19">
        <f>$H1678+(INT(COLUMN(T$1)/2) - 5) * ($A1678-$H1678)/9</f>
        <v>102000</v>
      </c>
      <c r="U1678" s="24">
        <f>MAX(0,S1678*(1+inputs!$B$33)-MAX(0,inputs!$B$31*(T1678-inputs!$B$30)))</f>
        <v>28328.407087467345</v>
      </c>
      <c r="V1678" s="19">
        <f>$H1678+(INT(COLUMN(V$1)/2) - 5) * ($A1678-$H1678)/9</f>
        <v>118400</v>
      </c>
      <c r="W1678" s="24">
        <f>MAX(0,U1678*(1+inputs!$B$33)-MAX(0,inputs!$B$31*(V1678-inputs!$B$30)))</f>
        <v>19913.893193779353</v>
      </c>
      <c r="X1678" s="19">
        <f>$H1678+(INT(COLUMN(X$1)/2) - 5) * ($A1678-$H1678)/9</f>
        <v>134800</v>
      </c>
      <c r="Y1678" s="24">
        <f>MAX(0,W1678*(1+inputs!$B$33)-MAX(0,inputs!$B$31*(X1678-inputs!$B$30)))</f>
        <v>9897.161591686041</v>
      </c>
      <c r="Z1678" s="19">
        <f>IF(inputs!$B$27="YES",MAX(0,inputs!$B$31*(X1678-inputs!$B$30)),0)</f>
        <v>0</v>
      </c>
      <c r="AA1678" s="3">
        <f t="shared" si="109"/>
        <v>70358.25</v>
      </c>
      <c r="AB1678" s="1">
        <f t="shared" si="110"/>
        <v>0.47</v>
      </c>
      <c r="AC1678" s="8">
        <f t="shared" si="107"/>
        <v>97241.75</v>
      </c>
    </row>
    <row r="1679" spans="1:29" x14ac:dyDescent="0.2">
      <c r="A1679" s="11">
        <f t="shared" si="108"/>
        <v>167700</v>
      </c>
      <c r="B1679" s="15">
        <f>inputs!$C$3-MAX(0,MIN((calculations!A1679-inputs!$B$8)*0.5,inputs!$C$3))+IF(AND(inputs!$B$23="YES",A1679&lt;=inputs!$B$25),inputs!$B$24,0)</f>
        <v>0</v>
      </c>
      <c r="C1679" s="15">
        <f>MAX(0,MIN(A1679-B1679,inputs!$C$4)*inputs!$B$3)</f>
        <v>7540</v>
      </c>
      <c r="D1679" s="16">
        <f>MAX(0,(MIN(A1679,inputs!$C$5)-(inputs!$C$4+B1679))*inputs!$B$4)</f>
        <v>44920</v>
      </c>
      <c r="E1679" s="16">
        <f>MAX(0, (calculations!A1679-inputs!$C$5)*inputs!$B$5)</f>
        <v>7965</v>
      </c>
      <c r="F1679" s="19">
        <f>MAX(0,inputs!$B$13*(MIN(calculations!A1679,inputs!$C$14)-inputs!$C$13))+MAX(0,inputs!$B$14*(calculations!A1679-inputs!$C$14))</f>
        <v>7343.85</v>
      </c>
      <c r="G1679" s="22">
        <f>MAX(MIN((calculations!A1679-inputs!$B$21)/10000,100%),0) * inputs!$B$18</f>
        <v>2636.4</v>
      </c>
      <c r="H1679" s="24">
        <f>MIN(inputs!$B$32,A1679)</f>
        <v>20000</v>
      </c>
      <c r="I1679" s="24">
        <f>inputs!$B$29*(1+inputs!$B$33)-MAX(0,inputs!$B$31*(H1679-inputs!$B$30))</f>
        <v>46486.999999999993</v>
      </c>
      <c r="J1679" s="19">
        <f>$H1679+(INT(COLUMN(J$1)/2) - 5) * ($A1679-$H1679)/9</f>
        <v>20000</v>
      </c>
      <c r="K1679" s="24">
        <f>MAX(0,I1679*(1+inputs!$B$33)-MAX(0,inputs!$B$31*(J1679-inputs!$B$30)))</f>
        <v>47184.304999999986</v>
      </c>
      <c r="L1679" s="19">
        <f>$H1679+(INT(COLUMN(L$1)/2) - 5) * ($A1679-$H1679)/9</f>
        <v>36411.111111111109</v>
      </c>
      <c r="M1679" s="24">
        <f>MAX(0,K1679*(1+inputs!$B$33)-MAX(0,inputs!$B$31*(L1679-inputs!$B$30)))</f>
        <v>46431.629574999977</v>
      </c>
      <c r="N1679" s="19">
        <f>$H1679+(INT(COLUMN(N$1)/2) - 5) * ($A1679-$H1679)/9</f>
        <v>52822.222222222219</v>
      </c>
      <c r="O1679" s="24">
        <f>MAX(0,M1679*(1+inputs!$B$33)-MAX(0,inputs!$B$31*(N1679-inputs!$B$30)))</f>
        <v>44190.664018624972</v>
      </c>
      <c r="P1679" s="19">
        <f>$H1679+(INT(COLUMN(P$1)/2) - 5) * ($A1679-$H1679)/9</f>
        <v>69233.333333333343</v>
      </c>
      <c r="Q1679" s="24">
        <f>MAX(0,O1679*(1+inputs!$B$33)-MAX(0,inputs!$B$31*(P1679-inputs!$B$30)))</f>
        <v>40439.083978904338</v>
      </c>
      <c r="R1679" s="19">
        <f>$H1679+(INT(COLUMN(R$1)/2) - 5) * ($A1679-$H1679)/9</f>
        <v>85644.444444444438</v>
      </c>
      <c r="S1679" s="24">
        <f>MAX(0,Q1679*(1+inputs!$B$33)-MAX(0,inputs!$B$31*(R1679-inputs!$B$30)))</f>
        <v>35154.230238587894</v>
      </c>
      <c r="T1679" s="19">
        <f>$H1679+(INT(COLUMN(T$1)/2) - 5) * ($A1679-$H1679)/9</f>
        <v>102055.55555555556</v>
      </c>
      <c r="U1679" s="24">
        <f>MAX(0,S1679*(1+inputs!$B$33)-MAX(0,inputs!$B$31*(T1679-inputs!$B$30)))</f>
        <v>28313.103692166704</v>
      </c>
      <c r="V1679" s="19">
        <f>$H1679+(INT(COLUMN(V$1)/2) - 5) * ($A1679-$H1679)/9</f>
        <v>118466.66666666667</v>
      </c>
      <c r="W1679" s="24">
        <f>MAX(0,U1679*(1+inputs!$B$33)-MAX(0,inputs!$B$31*(V1679-inputs!$B$30)))</f>
        <v>19892.360247549201</v>
      </c>
      <c r="X1679" s="19">
        <f>$H1679+(INT(COLUMN(X$1)/2) - 5) * ($A1679-$H1679)/9</f>
        <v>134877.77777777778</v>
      </c>
      <c r="Y1679" s="24">
        <f>MAX(0,W1679*(1+inputs!$B$33)-MAX(0,inputs!$B$31*(X1679-inputs!$B$30)))</f>
        <v>9868.3056512624371</v>
      </c>
      <c r="Z1679" s="19">
        <f>IF(inputs!$B$27="YES",MAX(0,inputs!$B$31*(X1679-inputs!$B$30)),0)</f>
        <v>0</v>
      </c>
      <c r="AA1679" s="3">
        <f t="shared" si="109"/>
        <v>70405.25</v>
      </c>
      <c r="AB1679" s="1">
        <f t="shared" si="110"/>
        <v>0.47</v>
      </c>
      <c r="AC1679" s="8">
        <f t="shared" si="107"/>
        <v>97294.75</v>
      </c>
    </row>
    <row r="1680" spans="1:29" x14ac:dyDescent="0.2">
      <c r="A1680" s="11">
        <f t="shared" si="108"/>
        <v>167800</v>
      </c>
      <c r="B1680" s="15">
        <f>inputs!$C$3-MAX(0,MIN((calculations!A1680-inputs!$B$8)*0.5,inputs!$C$3))+IF(AND(inputs!$B$23="YES",A1680&lt;=inputs!$B$25),inputs!$B$24,0)</f>
        <v>0</v>
      </c>
      <c r="C1680" s="15">
        <f>MAX(0,MIN(A1680-B1680,inputs!$C$4)*inputs!$B$3)</f>
        <v>7540</v>
      </c>
      <c r="D1680" s="16">
        <f>MAX(0,(MIN(A1680,inputs!$C$5)-(inputs!$C$4+B1680))*inputs!$B$4)</f>
        <v>44920</v>
      </c>
      <c r="E1680" s="16">
        <f>MAX(0, (calculations!A1680-inputs!$C$5)*inputs!$B$5)</f>
        <v>8010</v>
      </c>
      <c r="F1680" s="19">
        <f>MAX(0,inputs!$B$13*(MIN(calculations!A1680,inputs!$C$14)-inputs!$C$13))+MAX(0,inputs!$B$14*(calculations!A1680-inputs!$C$14))</f>
        <v>7345.85</v>
      </c>
      <c r="G1680" s="22">
        <f>MAX(MIN((calculations!A1680-inputs!$B$21)/10000,100%),0) * inputs!$B$18</f>
        <v>2636.4</v>
      </c>
      <c r="H1680" s="24">
        <f>MIN(inputs!$B$32,A1680)</f>
        <v>20000</v>
      </c>
      <c r="I1680" s="24">
        <f>inputs!$B$29*(1+inputs!$B$33)-MAX(0,inputs!$B$31*(H1680-inputs!$B$30))</f>
        <v>46486.999999999993</v>
      </c>
      <c r="J1680" s="19">
        <f>$H1680+(INT(COLUMN(J$1)/2) - 5) * ($A1680-$H1680)/9</f>
        <v>20000</v>
      </c>
      <c r="K1680" s="24">
        <f>MAX(0,I1680*(1+inputs!$B$33)-MAX(0,inputs!$B$31*(J1680-inputs!$B$30)))</f>
        <v>47184.304999999986</v>
      </c>
      <c r="L1680" s="19">
        <f>$H1680+(INT(COLUMN(L$1)/2) - 5) * ($A1680-$H1680)/9</f>
        <v>36422.222222222219</v>
      </c>
      <c r="M1680" s="24">
        <f>MAX(0,K1680*(1+inputs!$B$33)-MAX(0,inputs!$B$31*(L1680-inputs!$B$30)))</f>
        <v>46430.629574999977</v>
      </c>
      <c r="N1680" s="19">
        <f>$H1680+(INT(COLUMN(N$1)/2) - 5) * ($A1680-$H1680)/9</f>
        <v>52844.444444444445</v>
      </c>
      <c r="O1680" s="24">
        <f>MAX(0,M1680*(1+inputs!$B$33)-MAX(0,inputs!$B$31*(N1680-inputs!$B$30)))</f>
        <v>44187.649018624972</v>
      </c>
      <c r="P1680" s="19">
        <f>$H1680+(INT(COLUMN(P$1)/2) - 5) * ($A1680-$H1680)/9</f>
        <v>69266.666666666657</v>
      </c>
      <c r="Q1680" s="24">
        <f>MAX(0,O1680*(1+inputs!$B$33)-MAX(0,inputs!$B$31*(P1680-inputs!$B$30)))</f>
        <v>40433.023753904345</v>
      </c>
      <c r="R1680" s="19">
        <f>$H1680+(INT(COLUMN(R$1)/2) - 5) * ($A1680-$H1680)/9</f>
        <v>85688.888888888891</v>
      </c>
      <c r="S1680" s="24">
        <f>MAX(0,Q1680*(1+inputs!$B$33)-MAX(0,inputs!$B$31*(R1680-inputs!$B$30)))</f>
        <v>35144.079110212901</v>
      </c>
      <c r="T1680" s="19">
        <f>$H1680+(INT(COLUMN(T$1)/2) - 5) * ($A1680-$H1680)/9</f>
        <v>102111.11111111111</v>
      </c>
      <c r="U1680" s="24">
        <f>MAX(0,S1680*(1+inputs!$B$33)-MAX(0,inputs!$B$31*(T1680-inputs!$B$30)))</f>
        <v>28297.800296866091</v>
      </c>
      <c r="V1680" s="19">
        <f>$H1680+(INT(COLUMN(V$1)/2) - 5) * ($A1680-$H1680)/9</f>
        <v>118533.33333333333</v>
      </c>
      <c r="W1680" s="24">
        <f>MAX(0,U1680*(1+inputs!$B$33)-MAX(0,inputs!$B$31*(V1680-inputs!$B$30)))</f>
        <v>19870.827301319081</v>
      </c>
      <c r="X1680" s="19">
        <f>$H1680+(INT(COLUMN(X$1)/2) - 5) * ($A1680-$H1680)/9</f>
        <v>134955.55555555556</v>
      </c>
      <c r="Y1680" s="24">
        <f>MAX(0,W1680*(1+inputs!$B$33)-MAX(0,inputs!$B$31*(X1680-inputs!$B$30)))</f>
        <v>9839.4497108388659</v>
      </c>
      <c r="Z1680" s="19">
        <f>IF(inputs!$B$27="YES",MAX(0,inputs!$B$31*(X1680-inputs!$B$30)),0)</f>
        <v>0</v>
      </c>
      <c r="AA1680" s="3">
        <f t="shared" si="109"/>
        <v>70452.25</v>
      </c>
      <c r="AB1680" s="1">
        <f t="shared" si="110"/>
        <v>0.47</v>
      </c>
      <c r="AC1680" s="8">
        <f t="shared" si="107"/>
        <v>97347.75</v>
      </c>
    </row>
    <row r="1681" spans="1:29" x14ac:dyDescent="0.2">
      <c r="A1681" s="11">
        <f t="shared" si="108"/>
        <v>167900</v>
      </c>
      <c r="B1681" s="15">
        <f>inputs!$C$3-MAX(0,MIN((calculations!A1681-inputs!$B$8)*0.5,inputs!$C$3))+IF(AND(inputs!$B$23="YES",A1681&lt;=inputs!$B$25),inputs!$B$24,0)</f>
        <v>0</v>
      </c>
      <c r="C1681" s="15">
        <f>MAX(0,MIN(A1681-B1681,inputs!$C$4)*inputs!$B$3)</f>
        <v>7540</v>
      </c>
      <c r="D1681" s="16">
        <f>MAX(0,(MIN(A1681,inputs!$C$5)-(inputs!$C$4+B1681))*inputs!$B$4)</f>
        <v>44920</v>
      </c>
      <c r="E1681" s="16">
        <f>MAX(0, (calculations!A1681-inputs!$C$5)*inputs!$B$5)</f>
        <v>8055</v>
      </c>
      <c r="F1681" s="19">
        <f>MAX(0,inputs!$B$13*(MIN(calculations!A1681,inputs!$C$14)-inputs!$C$13))+MAX(0,inputs!$B$14*(calculations!A1681-inputs!$C$14))</f>
        <v>7347.85</v>
      </c>
      <c r="G1681" s="22">
        <f>MAX(MIN((calculations!A1681-inputs!$B$21)/10000,100%),0) * inputs!$B$18</f>
        <v>2636.4</v>
      </c>
      <c r="H1681" s="24">
        <f>MIN(inputs!$B$32,A1681)</f>
        <v>20000</v>
      </c>
      <c r="I1681" s="24">
        <f>inputs!$B$29*(1+inputs!$B$33)-MAX(0,inputs!$B$31*(H1681-inputs!$B$30))</f>
        <v>46486.999999999993</v>
      </c>
      <c r="J1681" s="19">
        <f>$H1681+(INT(COLUMN(J$1)/2) - 5) * ($A1681-$H1681)/9</f>
        <v>20000</v>
      </c>
      <c r="K1681" s="24">
        <f>MAX(0,I1681*(1+inputs!$B$33)-MAX(0,inputs!$B$31*(J1681-inputs!$B$30)))</f>
        <v>47184.304999999986</v>
      </c>
      <c r="L1681" s="19">
        <f>$H1681+(INT(COLUMN(L$1)/2) - 5) * ($A1681-$H1681)/9</f>
        <v>36433.333333333328</v>
      </c>
      <c r="M1681" s="24">
        <f>MAX(0,K1681*(1+inputs!$B$33)-MAX(0,inputs!$B$31*(L1681-inputs!$B$30)))</f>
        <v>46429.629574999977</v>
      </c>
      <c r="N1681" s="19">
        <f>$H1681+(INT(COLUMN(N$1)/2) - 5) * ($A1681-$H1681)/9</f>
        <v>52866.666666666664</v>
      </c>
      <c r="O1681" s="24">
        <f>MAX(0,M1681*(1+inputs!$B$33)-MAX(0,inputs!$B$31*(N1681-inputs!$B$30)))</f>
        <v>44184.634018624973</v>
      </c>
      <c r="P1681" s="19">
        <f>$H1681+(INT(COLUMN(P$1)/2) - 5) * ($A1681-$H1681)/9</f>
        <v>69300</v>
      </c>
      <c r="Q1681" s="24">
        <f>MAX(0,O1681*(1+inputs!$B$33)-MAX(0,inputs!$B$31*(P1681-inputs!$B$30)))</f>
        <v>40426.963528904344</v>
      </c>
      <c r="R1681" s="19">
        <f>$H1681+(INT(COLUMN(R$1)/2) - 5) * ($A1681-$H1681)/9</f>
        <v>85733.333333333328</v>
      </c>
      <c r="S1681" s="24">
        <f>MAX(0,Q1681*(1+inputs!$B$33)-MAX(0,inputs!$B$31*(R1681-inputs!$B$30)))</f>
        <v>35133.9279818379</v>
      </c>
      <c r="T1681" s="19">
        <f>$H1681+(INT(COLUMN(T$1)/2) - 5) * ($A1681-$H1681)/9</f>
        <v>102166.66666666667</v>
      </c>
      <c r="U1681" s="24">
        <f>MAX(0,S1681*(1+inputs!$B$33)-MAX(0,inputs!$B$31*(T1681-inputs!$B$30)))</f>
        <v>28282.496901565464</v>
      </c>
      <c r="V1681" s="19">
        <f>$H1681+(INT(COLUMN(V$1)/2) - 5) * ($A1681-$H1681)/9</f>
        <v>118600</v>
      </c>
      <c r="W1681" s="24">
        <f>MAX(0,U1681*(1+inputs!$B$33)-MAX(0,inputs!$B$31*(V1681-inputs!$B$30)))</f>
        <v>19849.294355088939</v>
      </c>
      <c r="X1681" s="19">
        <f>$H1681+(INT(COLUMN(X$1)/2) - 5) * ($A1681-$H1681)/9</f>
        <v>135033.33333333331</v>
      </c>
      <c r="Y1681" s="24">
        <f>MAX(0,W1681*(1+inputs!$B$33)-MAX(0,inputs!$B$31*(X1681-inputs!$B$30)))</f>
        <v>9810.5937704152711</v>
      </c>
      <c r="Z1681" s="19">
        <f>IF(inputs!$B$27="YES",MAX(0,inputs!$B$31*(X1681-inputs!$B$30)),0)</f>
        <v>0</v>
      </c>
      <c r="AA1681" s="3">
        <f t="shared" si="109"/>
        <v>70499.25</v>
      </c>
      <c r="AB1681" s="1">
        <f t="shared" si="110"/>
        <v>0.47</v>
      </c>
      <c r="AC1681" s="8">
        <f t="shared" si="107"/>
        <v>97400.75</v>
      </c>
    </row>
    <row r="1682" spans="1:29" x14ac:dyDescent="0.2">
      <c r="A1682" s="11">
        <f t="shared" si="108"/>
        <v>168000</v>
      </c>
      <c r="B1682" s="15">
        <f>inputs!$C$3-MAX(0,MIN((calculations!A1682-inputs!$B$8)*0.5,inputs!$C$3))+IF(AND(inputs!$B$23="YES",A1682&lt;=inputs!$B$25),inputs!$B$24,0)</f>
        <v>0</v>
      </c>
      <c r="C1682" s="15">
        <f>MAX(0,MIN(A1682-B1682,inputs!$C$4)*inputs!$B$3)</f>
        <v>7540</v>
      </c>
      <c r="D1682" s="16">
        <f>MAX(0,(MIN(A1682,inputs!$C$5)-(inputs!$C$4+B1682))*inputs!$B$4)</f>
        <v>44920</v>
      </c>
      <c r="E1682" s="16">
        <f>MAX(0, (calculations!A1682-inputs!$C$5)*inputs!$B$5)</f>
        <v>8100</v>
      </c>
      <c r="F1682" s="19">
        <f>MAX(0,inputs!$B$13*(MIN(calculations!A1682,inputs!$C$14)-inputs!$C$13))+MAX(0,inputs!$B$14*(calculations!A1682-inputs!$C$14))</f>
        <v>7349.85</v>
      </c>
      <c r="G1682" s="22">
        <f>MAX(MIN((calculations!A1682-inputs!$B$21)/10000,100%),0) * inputs!$B$18</f>
        <v>2636.4</v>
      </c>
      <c r="H1682" s="24">
        <f>MIN(inputs!$B$32,A1682)</f>
        <v>20000</v>
      </c>
      <c r="I1682" s="24">
        <f>inputs!$B$29*(1+inputs!$B$33)-MAX(0,inputs!$B$31*(H1682-inputs!$B$30))</f>
        <v>46486.999999999993</v>
      </c>
      <c r="J1682" s="19">
        <f>$H1682+(INT(COLUMN(J$1)/2) - 5) * ($A1682-$H1682)/9</f>
        <v>20000</v>
      </c>
      <c r="K1682" s="24">
        <f>MAX(0,I1682*(1+inputs!$B$33)-MAX(0,inputs!$B$31*(J1682-inputs!$B$30)))</f>
        <v>47184.304999999986</v>
      </c>
      <c r="L1682" s="19">
        <f>$H1682+(INT(COLUMN(L$1)/2) - 5) * ($A1682-$H1682)/9</f>
        <v>36444.444444444445</v>
      </c>
      <c r="M1682" s="24">
        <f>MAX(0,K1682*(1+inputs!$B$33)-MAX(0,inputs!$B$31*(L1682-inputs!$B$30)))</f>
        <v>46428.629574999977</v>
      </c>
      <c r="N1682" s="19">
        <f>$H1682+(INT(COLUMN(N$1)/2) - 5) * ($A1682-$H1682)/9</f>
        <v>52888.888888888891</v>
      </c>
      <c r="O1682" s="24">
        <f>MAX(0,M1682*(1+inputs!$B$33)-MAX(0,inputs!$B$31*(N1682-inputs!$B$30)))</f>
        <v>44181.619018624973</v>
      </c>
      <c r="P1682" s="19">
        <f>$H1682+(INT(COLUMN(P$1)/2) - 5) * ($A1682-$H1682)/9</f>
        <v>69333.333333333343</v>
      </c>
      <c r="Q1682" s="24">
        <f>MAX(0,O1682*(1+inputs!$B$33)-MAX(0,inputs!$B$31*(P1682-inputs!$B$30)))</f>
        <v>40420.903303904342</v>
      </c>
      <c r="R1682" s="19">
        <f>$H1682+(INT(COLUMN(R$1)/2) - 5) * ($A1682-$H1682)/9</f>
        <v>85777.777777777781</v>
      </c>
      <c r="S1682" s="24">
        <f>MAX(0,Q1682*(1+inputs!$B$33)-MAX(0,inputs!$B$31*(R1682-inputs!$B$30)))</f>
        <v>35123.776853462899</v>
      </c>
      <c r="T1682" s="19">
        <f>$H1682+(INT(COLUMN(T$1)/2) - 5) * ($A1682-$H1682)/9</f>
        <v>102222.22222222222</v>
      </c>
      <c r="U1682" s="24">
        <f>MAX(0,S1682*(1+inputs!$B$33)-MAX(0,inputs!$B$31*(T1682-inputs!$B$30)))</f>
        <v>28267.193506264837</v>
      </c>
      <c r="V1682" s="19">
        <f>$H1682+(INT(COLUMN(V$1)/2) - 5) * ($A1682-$H1682)/9</f>
        <v>118666.66666666667</v>
      </c>
      <c r="W1682" s="24">
        <f>MAX(0,U1682*(1+inputs!$B$33)-MAX(0,inputs!$B$31*(V1682-inputs!$B$30)))</f>
        <v>19827.761408858809</v>
      </c>
      <c r="X1682" s="19">
        <f>$H1682+(INT(COLUMN(X$1)/2) - 5) * ($A1682-$H1682)/9</f>
        <v>135111.11111111112</v>
      </c>
      <c r="Y1682" s="24">
        <f>MAX(0,W1682*(1+inputs!$B$33)-MAX(0,inputs!$B$31*(X1682-inputs!$B$30)))</f>
        <v>9781.7378299916872</v>
      </c>
      <c r="Z1682" s="19">
        <f>IF(inputs!$B$27="YES",MAX(0,inputs!$B$31*(X1682-inputs!$B$30)),0)</f>
        <v>0</v>
      </c>
      <c r="AA1682" s="3">
        <f t="shared" si="109"/>
        <v>70546.25</v>
      </c>
      <c r="AB1682" s="1">
        <f t="shared" si="110"/>
        <v>0.47</v>
      </c>
      <c r="AC1682" s="8">
        <f t="shared" si="107"/>
        <v>97453.75</v>
      </c>
    </row>
    <row r="1683" spans="1:29" x14ac:dyDescent="0.2">
      <c r="A1683" s="11">
        <f t="shared" si="108"/>
        <v>168100</v>
      </c>
      <c r="B1683" s="15">
        <f>inputs!$C$3-MAX(0,MIN((calculations!A1683-inputs!$B$8)*0.5,inputs!$C$3))+IF(AND(inputs!$B$23="YES",A1683&lt;=inputs!$B$25),inputs!$B$24,0)</f>
        <v>0</v>
      </c>
      <c r="C1683" s="15">
        <f>MAX(0,MIN(A1683-B1683,inputs!$C$4)*inputs!$B$3)</f>
        <v>7540</v>
      </c>
      <c r="D1683" s="16">
        <f>MAX(0,(MIN(A1683,inputs!$C$5)-(inputs!$C$4+B1683))*inputs!$B$4)</f>
        <v>44920</v>
      </c>
      <c r="E1683" s="16">
        <f>MAX(0, (calculations!A1683-inputs!$C$5)*inputs!$B$5)</f>
        <v>8145</v>
      </c>
      <c r="F1683" s="19">
        <f>MAX(0,inputs!$B$13*(MIN(calculations!A1683,inputs!$C$14)-inputs!$C$13))+MAX(0,inputs!$B$14*(calculations!A1683-inputs!$C$14))</f>
        <v>7351.85</v>
      </c>
      <c r="G1683" s="22">
        <f>MAX(MIN((calculations!A1683-inputs!$B$21)/10000,100%),0) * inputs!$B$18</f>
        <v>2636.4</v>
      </c>
      <c r="H1683" s="24">
        <f>MIN(inputs!$B$32,A1683)</f>
        <v>20000</v>
      </c>
      <c r="I1683" s="24">
        <f>inputs!$B$29*(1+inputs!$B$33)-MAX(0,inputs!$B$31*(H1683-inputs!$B$30))</f>
        <v>46486.999999999993</v>
      </c>
      <c r="J1683" s="19">
        <f>$H1683+(INT(COLUMN(J$1)/2) - 5) * ($A1683-$H1683)/9</f>
        <v>20000</v>
      </c>
      <c r="K1683" s="24">
        <f>MAX(0,I1683*(1+inputs!$B$33)-MAX(0,inputs!$B$31*(J1683-inputs!$B$30)))</f>
        <v>47184.304999999986</v>
      </c>
      <c r="L1683" s="19">
        <f>$H1683+(INT(COLUMN(L$1)/2) - 5) * ($A1683-$H1683)/9</f>
        <v>36455.555555555555</v>
      </c>
      <c r="M1683" s="24">
        <f>MAX(0,K1683*(1+inputs!$B$33)-MAX(0,inputs!$B$31*(L1683-inputs!$B$30)))</f>
        <v>46427.629574999977</v>
      </c>
      <c r="N1683" s="19">
        <f>$H1683+(INT(COLUMN(N$1)/2) - 5) * ($A1683-$H1683)/9</f>
        <v>52911.111111111109</v>
      </c>
      <c r="O1683" s="24">
        <f>MAX(0,M1683*(1+inputs!$B$33)-MAX(0,inputs!$B$31*(N1683-inputs!$B$30)))</f>
        <v>44178.604018624967</v>
      </c>
      <c r="P1683" s="19">
        <f>$H1683+(INT(COLUMN(P$1)/2) - 5) * ($A1683-$H1683)/9</f>
        <v>69366.666666666657</v>
      </c>
      <c r="Q1683" s="24">
        <f>MAX(0,O1683*(1+inputs!$B$33)-MAX(0,inputs!$B$31*(P1683-inputs!$B$30)))</f>
        <v>40414.843078904334</v>
      </c>
      <c r="R1683" s="19">
        <f>$H1683+(INT(COLUMN(R$1)/2) - 5) * ($A1683-$H1683)/9</f>
        <v>85822.222222222219</v>
      </c>
      <c r="S1683" s="24">
        <f>MAX(0,Q1683*(1+inputs!$B$33)-MAX(0,inputs!$B$31*(R1683-inputs!$B$30)))</f>
        <v>35113.625725087892</v>
      </c>
      <c r="T1683" s="19">
        <f>$H1683+(INT(COLUMN(T$1)/2) - 5) * ($A1683-$H1683)/9</f>
        <v>102277.77777777778</v>
      </c>
      <c r="U1683" s="24">
        <f>MAX(0,S1683*(1+inputs!$B$33)-MAX(0,inputs!$B$31*(T1683-inputs!$B$30)))</f>
        <v>28251.890110964207</v>
      </c>
      <c r="V1683" s="19">
        <f>$H1683+(INT(COLUMN(V$1)/2) - 5) * ($A1683-$H1683)/9</f>
        <v>118733.33333333333</v>
      </c>
      <c r="W1683" s="24">
        <f>MAX(0,U1683*(1+inputs!$B$33)-MAX(0,inputs!$B$31*(V1683-inputs!$B$30)))</f>
        <v>19806.228462628667</v>
      </c>
      <c r="X1683" s="19">
        <f>$H1683+(INT(COLUMN(X$1)/2) - 5) * ($A1683-$H1683)/9</f>
        <v>135188.88888888888</v>
      </c>
      <c r="Y1683" s="24">
        <f>MAX(0,W1683*(1+inputs!$B$33)-MAX(0,inputs!$B$31*(X1683-inputs!$B$30)))</f>
        <v>9752.8818895680961</v>
      </c>
      <c r="Z1683" s="19">
        <f>IF(inputs!$B$27="YES",MAX(0,inputs!$B$31*(X1683-inputs!$B$30)),0)</f>
        <v>0</v>
      </c>
      <c r="AA1683" s="3">
        <f t="shared" si="109"/>
        <v>70593.25</v>
      </c>
      <c r="AB1683" s="1">
        <f t="shared" si="110"/>
        <v>0.47</v>
      </c>
      <c r="AC1683" s="8">
        <f t="shared" si="107"/>
        <v>97506.75</v>
      </c>
    </row>
    <row r="1684" spans="1:29" x14ac:dyDescent="0.2">
      <c r="A1684" s="11">
        <f t="shared" si="108"/>
        <v>168200</v>
      </c>
      <c r="B1684" s="15">
        <f>inputs!$C$3-MAX(0,MIN((calculations!A1684-inputs!$B$8)*0.5,inputs!$C$3))+IF(AND(inputs!$B$23="YES",A1684&lt;=inputs!$B$25),inputs!$B$24,0)</f>
        <v>0</v>
      </c>
      <c r="C1684" s="15">
        <f>MAX(0,MIN(A1684-B1684,inputs!$C$4)*inputs!$B$3)</f>
        <v>7540</v>
      </c>
      <c r="D1684" s="16">
        <f>MAX(0,(MIN(A1684,inputs!$C$5)-(inputs!$C$4+B1684))*inputs!$B$4)</f>
        <v>44920</v>
      </c>
      <c r="E1684" s="16">
        <f>MAX(0, (calculations!A1684-inputs!$C$5)*inputs!$B$5)</f>
        <v>8190</v>
      </c>
      <c r="F1684" s="19">
        <f>MAX(0,inputs!$B$13*(MIN(calculations!A1684,inputs!$C$14)-inputs!$C$13))+MAX(0,inputs!$B$14*(calculations!A1684-inputs!$C$14))</f>
        <v>7353.85</v>
      </c>
      <c r="G1684" s="22">
        <f>MAX(MIN((calculations!A1684-inputs!$B$21)/10000,100%),0) * inputs!$B$18</f>
        <v>2636.4</v>
      </c>
      <c r="H1684" s="24">
        <f>MIN(inputs!$B$32,A1684)</f>
        <v>20000</v>
      </c>
      <c r="I1684" s="24">
        <f>inputs!$B$29*(1+inputs!$B$33)-MAX(0,inputs!$B$31*(H1684-inputs!$B$30))</f>
        <v>46486.999999999993</v>
      </c>
      <c r="J1684" s="19">
        <f>$H1684+(INT(COLUMN(J$1)/2) - 5) * ($A1684-$H1684)/9</f>
        <v>20000</v>
      </c>
      <c r="K1684" s="24">
        <f>MAX(0,I1684*(1+inputs!$B$33)-MAX(0,inputs!$B$31*(J1684-inputs!$B$30)))</f>
        <v>47184.304999999986</v>
      </c>
      <c r="L1684" s="19">
        <f>$H1684+(INT(COLUMN(L$1)/2) - 5) * ($A1684-$H1684)/9</f>
        <v>36466.666666666672</v>
      </c>
      <c r="M1684" s="24">
        <f>MAX(0,K1684*(1+inputs!$B$33)-MAX(0,inputs!$B$31*(L1684-inputs!$B$30)))</f>
        <v>46426.629574999977</v>
      </c>
      <c r="N1684" s="19">
        <f>$H1684+(INT(COLUMN(N$1)/2) - 5) * ($A1684-$H1684)/9</f>
        <v>52933.333333333336</v>
      </c>
      <c r="O1684" s="24">
        <f>MAX(0,M1684*(1+inputs!$B$33)-MAX(0,inputs!$B$31*(N1684-inputs!$B$30)))</f>
        <v>44175.589018624967</v>
      </c>
      <c r="P1684" s="19">
        <f>$H1684+(INT(COLUMN(P$1)/2) - 5) * ($A1684-$H1684)/9</f>
        <v>69400</v>
      </c>
      <c r="Q1684" s="24">
        <f>MAX(0,O1684*(1+inputs!$B$33)-MAX(0,inputs!$B$31*(P1684-inputs!$B$30)))</f>
        <v>40408.782853904333</v>
      </c>
      <c r="R1684" s="19">
        <f>$H1684+(INT(COLUMN(R$1)/2) - 5) * ($A1684-$H1684)/9</f>
        <v>85866.666666666672</v>
      </c>
      <c r="S1684" s="24">
        <f>MAX(0,Q1684*(1+inputs!$B$33)-MAX(0,inputs!$B$31*(R1684-inputs!$B$30)))</f>
        <v>35103.474596712891</v>
      </c>
      <c r="T1684" s="19">
        <f>$H1684+(INT(COLUMN(T$1)/2) - 5) * ($A1684-$H1684)/9</f>
        <v>102333.33333333333</v>
      </c>
      <c r="U1684" s="24">
        <f>MAX(0,S1684*(1+inputs!$B$33)-MAX(0,inputs!$B$31*(T1684-inputs!$B$30)))</f>
        <v>28236.586715663583</v>
      </c>
      <c r="V1684" s="19">
        <f>$H1684+(INT(COLUMN(V$1)/2) - 5) * ($A1684-$H1684)/9</f>
        <v>118800</v>
      </c>
      <c r="W1684" s="24">
        <f>MAX(0,U1684*(1+inputs!$B$33)-MAX(0,inputs!$B$31*(V1684-inputs!$B$30)))</f>
        <v>19784.695516398533</v>
      </c>
      <c r="X1684" s="19">
        <f>$H1684+(INT(COLUMN(X$1)/2) - 5) * ($A1684-$H1684)/9</f>
        <v>135266.66666666669</v>
      </c>
      <c r="Y1684" s="24">
        <f>MAX(0,W1684*(1+inputs!$B$33)-MAX(0,inputs!$B$31*(X1684-inputs!$B$30)))</f>
        <v>9724.0259491445086</v>
      </c>
      <c r="Z1684" s="19">
        <f>IF(inputs!$B$27="YES",MAX(0,inputs!$B$31*(X1684-inputs!$B$30)),0)</f>
        <v>0</v>
      </c>
      <c r="AA1684" s="3">
        <f t="shared" si="109"/>
        <v>70640.25</v>
      </c>
      <c r="AB1684" s="1">
        <f t="shared" si="110"/>
        <v>0.47</v>
      </c>
      <c r="AC1684" s="8">
        <f t="shared" si="107"/>
        <v>97559.75</v>
      </c>
    </row>
    <row r="1685" spans="1:29" x14ac:dyDescent="0.2">
      <c r="A1685" s="11">
        <f t="shared" si="108"/>
        <v>168300</v>
      </c>
      <c r="B1685" s="15">
        <f>inputs!$C$3-MAX(0,MIN((calculations!A1685-inputs!$B$8)*0.5,inputs!$C$3))+IF(AND(inputs!$B$23="YES",A1685&lt;=inputs!$B$25),inputs!$B$24,0)</f>
        <v>0</v>
      </c>
      <c r="C1685" s="15">
        <f>MAX(0,MIN(A1685-B1685,inputs!$C$4)*inputs!$B$3)</f>
        <v>7540</v>
      </c>
      <c r="D1685" s="16">
        <f>MAX(0,(MIN(A1685,inputs!$C$5)-(inputs!$C$4+B1685))*inputs!$B$4)</f>
        <v>44920</v>
      </c>
      <c r="E1685" s="16">
        <f>MAX(0, (calculations!A1685-inputs!$C$5)*inputs!$B$5)</f>
        <v>8235</v>
      </c>
      <c r="F1685" s="19">
        <f>MAX(0,inputs!$B$13*(MIN(calculations!A1685,inputs!$C$14)-inputs!$C$13))+MAX(0,inputs!$B$14*(calculations!A1685-inputs!$C$14))</f>
        <v>7355.85</v>
      </c>
      <c r="G1685" s="22">
        <f>MAX(MIN((calculations!A1685-inputs!$B$21)/10000,100%),0) * inputs!$B$18</f>
        <v>2636.4</v>
      </c>
      <c r="H1685" s="24">
        <f>MIN(inputs!$B$32,A1685)</f>
        <v>20000</v>
      </c>
      <c r="I1685" s="24">
        <f>inputs!$B$29*(1+inputs!$B$33)-MAX(0,inputs!$B$31*(H1685-inputs!$B$30))</f>
        <v>46486.999999999993</v>
      </c>
      <c r="J1685" s="19">
        <f>$H1685+(INT(COLUMN(J$1)/2) - 5) * ($A1685-$H1685)/9</f>
        <v>20000</v>
      </c>
      <c r="K1685" s="24">
        <f>MAX(0,I1685*(1+inputs!$B$33)-MAX(0,inputs!$B$31*(J1685-inputs!$B$30)))</f>
        <v>47184.304999999986</v>
      </c>
      <c r="L1685" s="19">
        <f>$H1685+(INT(COLUMN(L$1)/2) - 5) * ($A1685-$H1685)/9</f>
        <v>36477.777777777781</v>
      </c>
      <c r="M1685" s="24">
        <f>MAX(0,K1685*(1+inputs!$B$33)-MAX(0,inputs!$B$31*(L1685-inputs!$B$30)))</f>
        <v>46425.629574999977</v>
      </c>
      <c r="N1685" s="19">
        <f>$H1685+(INT(COLUMN(N$1)/2) - 5) * ($A1685-$H1685)/9</f>
        <v>52955.555555555555</v>
      </c>
      <c r="O1685" s="24">
        <f>MAX(0,M1685*(1+inputs!$B$33)-MAX(0,inputs!$B$31*(N1685-inputs!$B$30)))</f>
        <v>44172.574018624968</v>
      </c>
      <c r="P1685" s="19">
        <f>$H1685+(INT(COLUMN(P$1)/2) - 5) * ($A1685-$H1685)/9</f>
        <v>69433.333333333343</v>
      </c>
      <c r="Q1685" s="24">
        <f>MAX(0,O1685*(1+inputs!$B$33)-MAX(0,inputs!$B$31*(P1685-inputs!$B$30)))</f>
        <v>40402.722628904339</v>
      </c>
      <c r="R1685" s="19">
        <f>$H1685+(INT(COLUMN(R$1)/2) - 5) * ($A1685-$H1685)/9</f>
        <v>85911.111111111109</v>
      </c>
      <c r="S1685" s="24">
        <f>MAX(0,Q1685*(1+inputs!$B$33)-MAX(0,inputs!$B$31*(R1685-inputs!$B$30)))</f>
        <v>35093.323468337898</v>
      </c>
      <c r="T1685" s="19">
        <f>$H1685+(INT(COLUMN(T$1)/2) - 5) * ($A1685-$H1685)/9</f>
        <v>102388.88888888889</v>
      </c>
      <c r="U1685" s="24">
        <f>MAX(0,S1685*(1+inputs!$B$33)-MAX(0,inputs!$B$31*(T1685-inputs!$B$30)))</f>
        <v>28221.283320362967</v>
      </c>
      <c r="V1685" s="19">
        <f>$H1685+(INT(COLUMN(V$1)/2) - 5) * ($A1685-$H1685)/9</f>
        <v>118866.66666666667</v>
      </c>
      <c r="W1685" s="24">
        <f>MAX(0,U1685*(1+inputs!$B$33)-MAX(0,inputs!$B$31*(V1685-inputs!$B$30)))</f>
        <v>19763.16257016841</v>
      </c>
      <c r="X1685" s="19">
        <f>$H1685+(INT(COLUMN(X$1)/2) - 5) * ($A1685-$H1685)/9</f>
        <v>135344.44444444444</v>
      </c>
      <c r="Y1685" s="24">
        <f>MAX(0,W1685*(1+inputs!$B$33)-MAX(0,inputs!$B$31*(X1685-inputs!$B$30)))</f>
        <v>9695.1700087209356</v>
      </c>
      <c r="Z1685" s="19">
        <f>IF(inputs!$B$27="YES",MAX(0,inputs!$B$31*(X1685-inputs!$B$30)),0)</f>
        <v>0</v>
      </c>
      <c r="AA1685" s="3">
        <f t="shared" si="109"/>
        <v>70687.25</v>
      </c>
      <c r="AB1685" s="1">
        <f t="shared" si="110"/>
        <v>0.47</v>
      </c>
      <c r="AC1685" s="8">
        <f t="shared" si="107"/>
        <v>97612.75</v>
      </c>
    </row>
    <row r="1686" spans="1:29" x14ac:dyDescent="0.2">
      <c r="A1686" s="11">
        <f t="shared" si="108"/>
        <v>168400</v>
      </c>
      <c r="B1686" s="15">
        <f>inputs!$C$3-MAX(0,MIN((calculations!A1686-inputs!$B$8)*0.5,inputs!$C$3))+IF(AND(inputs!$B$23="YES",A1686&lt;=inputs!$B$25),inputs!$B$24,0)</f>
        <v>0</v>
      </c>
      <c r="C1686" s="15">
        <f>MAX(0,MIN(A1686-B1686,inputs!$C$4)*inputs!$B$3)</f>
        <v>7540</v>
      </c>
      <c r="D1686" s="16">
        <f>MAX(0,(MIN(A1686,inputs!$C$5)-(inputs!$C$4+B1686))*inputs!$B$4)</f>
        <v>44920</v>
      </c>
      <c r="E1686" s="16">
        <f>MAX(0, (calculations!A1686-inputs!$C$5)*inputs!$B$5)</f>
        <v>8280</v>
      </c>
      <c r="F1686" s="19">
        <f>MAX(0,inputs!$B$13*(MIN(calculations!A1686,inputs!$C$14)-inputs!$C$13))+MAX(0,inputs!$B$14*(calculations!A1686-inputs!$C$14))</f>
        <v>7357.85</v>
      </c>
      <c r="G1686" s="22">
        <f>MAX(MIN((calculations!A1686-inputs!$B$21)/10000,100%),0) * inputs!$B$18</f>
        <v>2636.4</v>
      </c>
      <c r="H1686" s="24">
        <f>MIN(inputs!$B$32,A1686)</f>
        <v>20000</v>
      </c>
      <c r="I1686" s="24">
        <f>inputs!$B$29*(1+inputs!$B$33)-MAX(0,inputs!$B$31*(H1686-inputs!$B$30))</f>
        <v>46486.999999999993</v>
      </c>
      <c r="J1686" s="19">
        <f>$H1686+(INT(COLUMN(J$1)/2) - 5) * ($A1686-$H1686)/9</f>
        <v>20000</v>
      </c>
      <c r="K1686" s="24">
        <f>MAX(0,I1686*(1+inputs!$B$33)-MAX(0,inputs!$B$31*(J1686-inputs!$B$30)))</f>
        <v>47184.304999999986</v>
      </c>
      <c r="L1686" s="19">
        <f>$H1686+(INT(COLUMN(L$1)/2) - 5) * ($A1686-$H1686)/9</f>
        <v>36488.888888888891</v>
      </c>
      <c r="M1686" s="24">
        <f>MAX(0,K1686*(1+inputs!$B$33)-MAX(0,inputs!$B$31*(L1686-inputs!$B$30)))</f>
        <v>46424.629574999977</v>
      </c>
      <c r="N1686" s="19">
        <f>$H1686+(INT(COLUMN(N$1)/2) - 5) * ($A1686-$H1686)/9</f>
        <v>52977.777777777781</v>
      </c>
      <c r="O1686" s="24">
        <f>MAX(0,M1686*(1+inputs!$B$33)-MAX(0,inputs!$B$31*(N1686-inputs!$B$30)))</f>
        <v>44169.559018624968</v>
      </c>
      <c r="P1686" s="19">
        <f>$H1686+(INT(COLUMN(P$1)/2) - 5) * ($A1686-$H1686)/9</f>
        <v>69466.666666666657</v>
      </c>
      <c r="Q1686" s="24">
        <f>MAX(0,O1686*(1+inputs!$B$33)-MAX(0,inputs!$B$31*(P1686-inputs!$B$30)))</f>
        <v>40396.662403904338</v>
      </c>
      <c r="R1686" s="19">
        <f>$H1686+(INT(COLUMN(R$1)/2) - 5) * ($A1686-$H1686)/9</f>
        <v>85955.555555555562</v>
      </c>
      <c r="S1686" s="24">
        <f>MAX(0,Q1686*(1+inputs!$B$33)-MAX(0,inputs!$B$31*(R1686-inputs!$B$30)))</f>
        <v>35083.172339962897</v>
      </c>
      <c r="T1686" s="19">
        <f>$H1686+(INT(COLUMN(T$1)/2) - 5) * ($A1686-$H1686)/9</f>
        <v>102444.44444444444</v>
      </c>
      <c r="U1686" s="24">
        <f>MAX(0,S1686*(1+inputs!$B$33)-MAX(0,inputs!$B$31*(T1686-inputs!$B$30)))</f>
        <v>28205.979925062336</v>
      </c>
      <c r="V1686" s="19">
        <f>$H1686+(INT(COLUMN(V$1)/2) - 5) * ($A1686-$H1686)/9</f>
        <v>118933.33333333333</v>
      </c>
      <c r="W1686" s="24">
        <f>MAX(0,U1686*(1+inputs!$B$33)-MAX(0,inputs!$B$31*(V1686-inputs!$B$30)))</f>
        <v>19741.629623938268</v>
      </c>
      <c r="X1686" s="19">
        <f>$H1686+(INT(COLUMN(X$1)/2) - 5) * ($A1686-$H1686)/9</f>
        <v>135422.22222222222</v>
      </c>
      <c r="Y1686" s="24">
        <f>MAX(0,W1686*(1+inputs!$B$33)-MAX(0,inputs!$B$31*(X1686-inputs!$B$30)))</f>
        <v>9666.3140682973426</v>
      </c>
      <c r="Z1686" s="19">
        <f>IF(inputs!$B$27="YES",MAX(0,inputs!$B$31*(X1686-inputs!$B$30)),0)</f>
        <v>0</v>
      </c>
      <c r="AA1686" s="3">
        <f t="shared" si="109"/>
        <v>70734.25</v>
      </c>
      <c r="AB1686" s="1">
        <f t="shared" si="110"/>
        <v>0.47</v>
      </c>
      <c r="AC1686" s="8">
        <f t="shared" si="107"/>
        <v>97665.75</v>
      </c>
    </row>
    <row r="1687" spans="1:29" x14ac:dyDescent="0.2">
      <c r="A1687" s="11">
        <f t="shared" si="108"/>
        <v>168500</v>
      </c>
      <c r="B1687" s="15">
        <f>inputs!$C$3-MAX(0,MIN((calculations!A1687-inputs!$B$8)*0.5,inputs!$C$3))+IF(AND(inputs!$B$23="YES",A1687&lt;=inputs!$B$25),inputs!$B$24,0)</f>
        <v>0</v>
      </c>
      <c r="C1687" s="15">
        <f>MAX(0,MIN(A1687-B1687,inputs!$C$4)*inputs!$B$3)</f>
        <v>7540</v>
      </c>
      <c r="D1687" s="16">
        <f>MAX(0,(MIN(A1687,inputs!$C$5)-(inputs!$C$4+B1687))*inputs!$B$4)</f>
        <v>44920</v>
      </c>
      <c r="E1687" s="16">
        <f>MAX(0, (calculations!A1687-inputs!$C$5)*inputs!$B$5)</f>
        <v>8325</v>
      </c>
      <c r="F1687" s="19">
        <f>MAX(0,inputs!$B$13*(MIN(calculations!A1687,inputs!$C$14)-inputs!$C$13))+MAX(0,inputs!$B$14*(calculations!A1687-inputs!$C$14))</f>
        <v>7359.85</v>
      </c>
      <c r="G1687" s="22">
        <f>MAX(MIN((calculations!A1687-inputs!$B$21)/10000,100%),0) * inputs!$B$18</f>
        <v>2636.4</v>
      </c>
      <c r="H1687" s="24">
        <f>MIN(inputs!$B$32,A1687)</f>
        <v>20000</v>
      </c>
      <c r="I1687" s="24">
        <f>inputs!$B$29*(1+inputs!$B$33)-MAX(0,inputs!$B$31*(H1687-inputs!$B$30))</f>
        <v>46486.999999999993</v>
      </c>
      <c r="J1687" s="19">
        <f>$H1687+(INT(COLUMN(J$1)/2) - 5) * ($A1687-$H1687)/9</f>
        <v>20000</v>
      </c>
      <c r="K1687" s="24">
        <f>MAX(0,I1687*(1+inputs!$B$33)-MAX(0,inputs!$B$31*(J1687-inputs!$B$30)))</f>
        <v>47184.304999999986</v>
      </c>
      <c r="L1687" s="19">
        <f>$H1687+(INT(COLUMN(L$1)/2) - 5) * ($A1687-$H1687)/9</f>
        <v>36500</v>
      </c>
      <c r="M1687" s="24">
        <f>MAX(0,K1687*(1+inputs!$B$33)-MAX(0,inputs!$B$31*(L1687-inputs!$B$30)))</f>
        <v>46423.629574999977</v>
      </c>
      <c r="N1687" s="19">
        <f>$H1687+(INT(COLUMN(N$1)/2) - 5) * ($A1687-$H1687)/9</f>
        <v>53000</v>
      </c>
      <c r="O1687" s="24">
        <f>MAX(0,M1687*(1+inputs!$B$33)-MAX(0,inputs!$B$31*(N1687-inputs!$B$30)))</f>
        <v>44166.544018624969</v>
      </c>
      <c r="P1687" s="19">
        <f>$H1687+(INT(COLUMN(P$1)/2) - 5) * ($A1687-$H1687)/9</f>
        <v>69500</v>
      </c>
      <c r="Q1687" s="24">
        <f>MAX(0,O1687*(1+inputs!$B$33)-MAX(0,inputs!$B$31*(P1687-inputs!$B$30)))</f>
        <v>40390.602178904337</v>
      </c>
      <c r="R1687" s="19">
        <f>$H1687+(INT(COLUMN(R$1)/2) - 5) * ($A1687-$H1687)/9</f>
        <v>86000</v>
      </c>
      <c r="S1687" s="24">
        <f>MAX(0,Q1687*(1+inputs!$B$33)-MAX(0,inputs!$B$31*(R1687-inputs!$B$30)))</f>
        <v>35073.021211587897</v>
      </c>
      <c r="T1687" s="19">
        <f>$H1687+(INT(COLUMN(T$1)/2) - 5) * ($A1687-$H1687)/9</f>
        <v>102500</v>
      </c>
      <c r="U1687" s="24">
        <f>MAX(0,S1687*(1+inputs!$B$33)-MAX(0,inputs!$B$31*(T1687-inputs!$B$30)))</f>
        <v>28190.676529761713</v>
      </c>
      <c r="V1687" s="19">
        <f>$H1687+(INT(COLUMN(V$1)/2) - 5) * ($A1687-$H1687)/9</f>
        <v>119000</v>
      </c>
      <c r="W1687" s="24">
        <f>MAX(0,U1687*(1+inputs!$B$33)-MAX(0,inputs!$B$31*(V1687-inputs!$B$30)))</f>
        <v>19720.096677708134</v>
      </c>
      <c r="X1687" s="19">
        <f>$H1687+(INT(COLUMN(X$1)/2) - 5) * ($A1687-$H1687)/9</f>
        <v>135500</v>
      </c>
      <c r="Y1687" s="24">
        <f>MAX(0,W1687*(1+inputs!$B$33)-MAX(0,inputs!$B$31*(X1687-inputs!$B$30)))</f>
        <v>9637.4581278737551</v>
      </c>
      <c r="Z1687" s="19">
        <f>IF(inputs!$B$27="YES",MAX(0,inputs!$B$31*(X1687-inputs!$B$30)),0)</f>
        <v>0</v>
      </c>
      <c r="AA1687" s="3">
        <f t="shared" si="109"/>
        <v>70781.25</v>
      </c>
      <c r="AB1687" s="1">
        <f t="shared" si="110"/>
        <v>0.47</v>
      </c>
      <c r="AC1687" s="8">
        <f t="shared" si="107"/>
        <v>97718.75</v>
      </c>
    </row>
    <row r="1688" spans="1:29" x14ac:dyDescent="0.2">
      <c r="A1688" s="11">
        <f t="shared" si="108"/>
        <v>168600</v>
      </c>
      <c r="B1688" s="15">
        <f>inputs!$C$3-MAX(0,MIN((calculations!A1688-inputs!$B$8)*0.5,inputs!$C$3))+IF(AND(inputs!$B$23="YES",A1688&lt;=inputs!$B$25),inputs!$B$24,0)</f>
        <v>0</v>
      </c>
      <c r="C1688" s="15">
        <f>MAX(0,MIN(A1688-B1688,inputs!$C$4)*inputs!$B$3)</f>
        <v>7540</v>
      </c>
      <c r="D1688" s="16">
        <f>MAX(0,(MIN(A1688,inputs!$C$5)-(inputs!$C$4+B1688))*inputs!$B$4)</f>
        <v>44920</v>
      </c>
      <c r="E1688" s="16">
        <f>MAX(0, (calculations!A1688-inputs!$C$5)*inputs!$B$5)</f>
        <v>8370</v>
      </c>
      <c r="F1688" s="19">
        <f>MAX(0,inputs!$B$13*(MIN(calculations!A1688,inputs!$C$14)-inputs!$C$13))+MAX(0,inputs!$B$14*(calculations!A1688-inputs!$C$14))</f>
        <v>7361.85</v>
      </c>
      <c r="G1688" s="22">
        <f>MAX(MIN((calculations!A1688-inputs!$B$21)/10000,100%),0) * inputs!$B$18</f>
        <v>2636.4</v>
      </c>
      <c r="H1688" s="24">
        <f>MIN(inputs!$B$32,A1688)</f>
        <v>20000</v>
      </c>
      <c r="I1688" s="24">
        <f>inputs!$B$29*(1+inputs!$B$33)-MAX(0,inputs!$B$31*(H1688-inputs!$B$30))</f>
        <v>46486.999999999993</v>
      </c>
      <c r="J1688" s="19">
        <f>$H1688+(INT(COLUMN(J$1)/2) - 5) * ($A1688-$H1688)/9</f>
        <v>20000</v>
      </c>
      <c r="K1688" s="24">
        <f>MAX(0,I1688*(1+inputs!$B$33)-MAX(0,inputs!$B$31*(J1688-inputs!$B$30)))</f>
        <v>47184.304999999986</v>
      </c>
      <c r="L1688" s="19">
        <f>$H1688+(INT(COLUMN(L$1)/2) - 5) * ($A1688-$H1688)/9</f>
        <v>36511.111111111109</v>
      </c>
      <c r="M1688" s="24">
        <f>MAX(0,K1688*(1+inputs!$B$33)-MAX(0,inputs!$B$31*(L1688-inputs!$B$30)))</f>
        <v>46422.629574999977</v>
      </c>
      <c r="N1688" s="19">
        <f>$H1688+(INT(COLUMN(N$1)/2) - 5) * ($A1688-$H1688)/9</f>
        <v>53022.222222222219</v>
      </c>
      <c r="O1688" s="24">
        <f>MAX(0,M1688*(1+inputs!$B$33)-MAX(0,inputs!$B$31*(N1688-inputs!$B$30)))</f>
        <v>44163.529018624969</v>
      </c>
      <c r="P1688" s="19">
        <f>$H1688+(INT(COLUMN(P$1)/2) - 5) * ($A1688-$H1688)/9</f>
        <v>69533.333333333343</v>
      </c>
      <c r="Q1688" s="24">
        <f>MAX(0,O1688*(1+inputs!$B$33)-MAX(0,inputs!$B$31*(P1688-inputs!$B$30)))</f>
        <v>40384.541953904336</v>
      </c>
      <c r="R1688" s="19">
        <f>$H1688+(INT(COLUMN(R$1)/2) - 5) * ($A1688-$H1688)/9</f>
        <v>86044.444444444438</v>
      </c>
      <c r="S1688" s="24">
        <f>MAX(0,Q1688*(1+inputs!$B$33)-MAX(0,inputs!$B$31*(R1688-inputs!$B$30)))</f>
        <v>35062.870083212896</v>
      </c>
      <c r="T1688" s="19">
        <f>$H1688+(INT(COLUMN(T$1)/2) - 5) * ($A1688-$H1688)/9</f>
        <v>102555.55555555556</v>
      </c>
      <c r="U1688" s="24">
        <f>MAX(0,S1688*(1+inputs!$B$33)-MAX(0,inputs!$B$31*(T1688-inputs!$B$30)))</f>
        <v>28175.373134461086</v>
      </c>
      <c r="V1688" s="19">
        <f>$H1688+(INT(COLUMN(V$1)/2) - 5) * ($A1688-$H1688)/9</f>
        <v>119066.66666666667</v>
      </c>
      <c r="W1688" s="24">
        <f>MAX(0,U1688*(1+inputs!$B$33)-MAX(0,inputs!$B$31*(V1688-inputs!$B$30)))</f>
        <v>19698.563731477996</v>
      </c>
      <c r="X1688" s="19">
        <f>$H1688+(INT(COLUMN(X$1)/2) - 5) * ($A1688-$H1688)/9</f>
        <v>135577.77777777778</v>
      </c>
      <c r="Y1688" s="24">
        <f>MAX(0,W1688*(1+inputs!$B$33)-MAX(0,inputs!$B$31*(X1688-inputs!$B$30)))</f>
        <v>9608.6021874501621</v>
      </c>
      <c r="Z1688" s="19">
        <f>IF(inputs!$B$27="YES",MAX(0,inputs!$B$31*(X1688-inputs!$B$30)),0)</f>
        <v>0</v>
      </c>
      <c r="AA1688" s="3">
        <f t="shared" si="109"/>
        <v>70828.25</v>
      </c>
      <c r="AB1688" s="1">
        <f t="shared" si="110"/>
        <v>0.47</v>
      </c>
      <c r="AC1688" s="8">
        <f t="shared" si="107"/>
        <v>97771.75</v>
      </c>
    </row>
    <row r="1689" spans="1:29" x14ac:dyDescent="0.2">
      <c r="A1689" s="11">
        <f t="shared" si="108"/>
        <v>168700</v>
      </c>
      <c r="B1689" s="15">
        <f>inputs!$C$3-MAX(0,MIN((calculations!A1689-inputs!$B$8)*0.5,inputs!$C$3))+IF(AND(inputs!$B$23="YES",A1689&lt;=inputs!$B$25),inputs!$B$24,0)</f>
        <v>0</v>
      </c>
      <c r="C1689" s="15">
        <f>MAX(0,MIN(A1689-B1689,inputs!$C$4)*inputs!$B$3)</f>
        <v>7540</v>
      </c>
      <c r="D1689" s="16">
        <f>MAX(0,(MIN(A1689,inputs!$C$5)-(inputs!$C$4+B1689))*inputs!$B$4)</f>
        <v>44920</v>
      </c>
      <c r="E1689" s="16">
        <f>MAX(0, (calculations!A1689-inputs!$C$5)*inputs!$B$5)</f>
        <v>8415</v>
      </c>
      <c r="F1689" s="19">
        <f>MAX(0,inputs!$B$13*(MIN(calculations!A1689,inputs!$C$14)-inputs!$C$13))+MAX(0,inputs!$B$14*(calculations!A1689-inputs!$C$14))</f>
        <v>7363.85</v>
      </c>
      <c r="G1689" s="22">
        <f>MAX(MIN((calculations!A1689-inputs!$B$21)/10000,100%),0) * inputs!$B$18</f>
        <v>2636.4</v>
      </c>
      <c r="H1689" s="24">
        <f>MIN(inputs!$B$32,A1689)</f>
        <v>20000</v>
      </c>
      <c r="I1689" s="24">
        <f>inputs!$B$29*(1+inputs!$B$33)-MAX(0,inputs!$B$31*(H1689-inputs!$B$30))</f>
        <v>46486.999999999993</v>
      </c>
      <c r="J1689" s="19">
        <f>$H1689+(INT(COLUMN(J$1)/2) - 5) * ($A1689-$H1689)/9</f>
        <v>20000</v>
      </c>
      <c r="K1689" s="24">
        <f>MAX(0,I1689*(1+inputs!$B$33)-MAX(0,inputs!$B$31*(J1689-inputs!$B$30)))</f>
        <v>47184.304999999986</v>
      </c>
      <c r="L1689" s="19">
        <f>$H1689+(INT(COLUMN(L$1)/2) - 5) * ($A1689-$H1689)/9</f>
        <v>36522.222222222219</v>
      </c>
      <c r="M1689" s="24">
        <f>MAX(0,K1689*(1+inputs!$B$33)-MAX(0,inputs!$B$31*(L1689-inputs!$B$30)))</f>
        <v>46421.629574999977</v>
      </c>
      <c r="N1689" s="19">
        <f>$H1689+(INT(COLUMN(N$1)/2) - 5) * ($A1689-$H1689)/9</f>
        <v>53044.444444444445</v>
      </c>
      <c r="O1689" s="24">
        <f>MAX(0,M1689*(1+inputs!$B$33)-MAX(0,inputs!$B$31*(N1689-inputs!$B$30)))</f>
        <v>44160.51401862497</v>
      </c>
      <c r="P1689" s="19">
        <f>$H1689+(INT(COLUMN(P$1)/2) - 5) * ($A1689-$H1689)/9</f>
        <v>69566.666666666657</v>
      </c>
      <c r="Q1689" s="24">
        <f>MAX(0,O1689*(1+inputs!$B$33)-MAX(0,inputs!$B$31*(P1689-inputs!$B$30)))</f>
        <v>40378.481728904342</v>
      </c>
      <c r="R1689" s="19">
        <f>$H1689+(INT(COLUMN(R$1)/2) - 5) * ($A1689-$H1689)/9</f>
        <v>86088.888888888891</v>
      </c>
      <c r="S1689" s="24">
        <f>MAX(0,Q1689*(1+inputs!$B$33)-MAX(0,inputs!$B$31*(R1689-inputs!$B$30)))</f>
        <v>35052.718954837903</v>
      </c>
      <c r="T1689" s="19">
        <f>$H1689+(INT(COLUMN(T$1)/2) - 5) * ($A1689-$H1689)/9</f>
        <v>102611.11111111111</v>
      </c>
      <c r="U1689" s="24">
        <f>MAX(0,S1689*(1+inputs!$B$33)-MAX(0,inputs!$B$31*(T1689-inputs!$B$30)))</f>
        <v>28160.069739160466</v>
      </c>
      <c r="V1689" s="19">
        <f>$H1689+(INT(COLUMN(V$1)/2) - 5) * ($A1689-$H1689)/9</f>
        <v>119133.33333333333</v>
      </c>
      <c r="W1689" s="24">
        <f>MAX(0,U1689*(1+inputs!$B$33)-MAX(0,inputs!$B$31*(V1689-inputs!$B$30)))</f>
        <v>19677.030785247873</v>
      </c>
      <c r="X1689" s="19">
        <f>$H1689+(INT(COLUMN(X$1)/2) - 5) * ($A1689-$H1689)/9</f>
        <v>135655.55555555556</v>
      </c>
      <c r="Y1689" s="24">
        <f>MAX(0,W1689*(1+inputs!$B$33)-MAX(0,inputs!$B$31*(X1689-inputs!$B$30)))</f>
        <v>9579.7462470265873</v>
      </c>
      <c r="Z1689" s="19">
        <f>IF(inputs!$B$27="YES",MAX(0,inputs!$B$31*(X1689-inputs!$B$30)),0)</f>
        <v>0</v>
      </c>
      <c r="AA1689" s="3">
        <f t="shared" si="109"/>
        <v>70875.25</v>
      </c>
      <c r="AB1689" s="1">
        <f t="shared" si="110"/>
        <v>0.47</v>
      </c>
      <c r="AC1689" s="8">
        <f t="shared" si="107"/>
        <v>97824.75</v>
      </c>
    </row>
    <row r="1690" spans="1:29" x14ac:dyDescent="0.2">
      <c r="A1690" s="11">
        <f t="shared" si="108"/>
        <v>168800</v>
      </c>
      <c r="B1690" s="15">
        <f>inputs!$C$3-MAX(0,MIN((calculations!A1690-inputs!$B$8)*0.5,inputs!$C$3))+IF(AND(inputs!$B$23="YES",A1690&lt;=inputs!$B$25),inputs!$B$24,0)</f>
        <v>0</v>
      </c>
      <c r="C1690" s="15">
        <f>MAX(0,MIN(A1690-B1690,inputs!$C$4)*inputs!$B$3)</f>
        <v>7540</v>
      </c>
      <c r="D1690" s="16">
        <f>MAX(0,(MIN(A1690,inputs!$C$5)-(inputs!$C$4+B1690))*inputs!$B$4)</f>
        <v>44920</v>
      </c>
      <c r="E1690" s="16">
        <f>MAX(0, (calculations!A1690-inputs!$C$5)*inputs!$B$5)</f>
        <v>8460</v>
      </c>
      <c r="F1690" s="19">
        <f>MAX(0,inputs!$B$13*(MIN(calculations!A1690,inputs!$C$14)-inputs!$C$13))+MAX(0,inputs!$B$14*(calculations!A1690-inputs!$C$14))</f>
        <v>7365.85</v>
      </c>
      <c r="G1690" s="22">
        <f>MAX(MIN((calculations!A1690-inputs!$B$21)/10000,100%),0) * inputs!$B$18</f>
        <v>2636.4</v>
      </c>
      <c r="H1690" s="24">
        <f>MIN(inputs!$B$32,A1690)</f>
        <v>20000</v>
      </c>
      <c r="I1690" s="24">
        <f>inputs!$B$29*(1+inputs!$B$33)-MAX(0,inputs!$B$31*(H1690-inputs!$B$30))</f>
        <v>46486.999999999993</v>
      </c>
      <c r="J1690" s="19">
        <f>$H1690+(INT(COLUMN(J$1)/2) - 5) * ($A1690-$H1690)/9</f>
        <v>20000</v>
      </c>
      <c r="K1690" s="24">
        <f>MAX(0,I1690*(1+inputs!$B$33)-MAX(0,inputs!$B$31*(J1690-inputs!$B$30)))</f>
        <v>47184.304999999986</v>
      </c>
      <c r="L1690" s="19">
        <f>$H1690+(INT(COLUMN(L$1)/2) - 5) * ($A1690-$H1690)/9</f>
        <v>36533.333333333328</v>
      </c>
      <c r="M1690" s="24">
        <f>MAX(0,K1690*(1+inputs!$B$33)-MAX(0,inputs!$B$31*(L1690-inputs!$B$30)))</f>
        <v>46420.629574999977</v>
      </c>
      <c r="N1690" s="19">
        <f>$H1690+(INT(COLUMN(N$1)/2) - 5) * ($A1690-$H1690)/9</f>
        <v>53066.666666666664</v>
      </c>
      <c r="O1690" s="24">
        <f>MAX(0,M1690*(1+inputs!$B$33)-MAX(0,inputs!$B$31*(N1690-inputs!$B$30)))</f>
        <v>44157.499018624971</v>
      </c>
      <c r="P1690" s="19">
        <f>$H1690+(INT(COLUMN(P$1)/2) - 5) * ($A1690-$H1690)/9</f>
        <v>69600</v>
      </c>
      <c r="Q1690" s="24">
        <f>MAX(0,O1690*(1+inputs!$B$33)-MAX(0,inputs!$B$31*(P1690-inputs!$B$30)))</f>
        <v>40372.421503904341</v>
      </c>
      <c r="R1690" s="19">
        <f>$H1690+(INT(COLUMN(R$1)/2) - 5) * ($A1690-$H1690)/9</f>
        <v>86133.333333333328</v>
      </c>
      <c r="S1690" s="24">
        <f>MAX(0,Q1690*(1+inputs!$B$33)-MAX(0,inputs!$B$31*(R1690-inputs!$B$30)))</f>
        <v>35042.567826462902</v>
      </c>
      <c r="T1690" s="19">
        <f>$H1690+(INT(COLUMN(T$1)/2) - 5) * ($A1690-$H1690)/9</f>
        <v>102666.66666666667</v>
      </c>
      <c r="U1690" s="24">
        <f>MAX(0,S1690*(1+inputs!$B$33)-MAX(0,inputs!$B$31*(T1690-inputs!$B$30)))</f>
        <v>28144.766343859839</v>
      </c>
      <c r="V1690" s="19">
        <f>$H1690+(INT(COLUMN(V$1)/2) - 5) * ($A1690-$H1690)/9</f>
        <v>119200</v>
      </c>
      <c r="W1690" s="24">
        <f>MAX(0,U1690*(1+inputs!$B$33)-MAX(0,inputs!$B$31*(V1690-inputs!$B$30)))</f>
        <v>19655.497839017735</v>
      </c>
      <c r="X1690" s="19">
        <f>$H1690+(INT(COLUMN(X$1)/2) - 5) * ($A1690-$H1690)/9</f>
        <v>135733.33333333331</v>
      </c>
      <c r="Y1690" s="24">
        <f>MAX(0,W1690*(1+inputs!$B$33)-MAX(0,inputs!$B$31*(X1690-inputs!$B$30)))</f>
        <v>9550.8903066029998</v>
      </c>
      <c r="Z1690" s="19">
        <f>IF(inputs!$B$27="YES",MAX(0,inputs!$B$31*(X1690-inputs!$B$30)),0)</f>
        <v>0</v>
      </c>
      <c r="AA1690" s="3">
        <f t="shared" si="109"/>
        <v>70922.25</v>
      </c>
      <c r="AB1690" s="1">
        <f t="shared" si="110"/>
        <v>0.47</v>
      </c>
      <c r="AC1690" s="8">
        <f t="shared" si="107"/>
        <v>97877.75</v>
      </c>
    </row>
    <row r="1691" spans="1:29" x14ac:dyDescent="0.2">
      <c r="A1691" s="11">
        <f t="shared" si="108"/>
        <v>168900</v>
      </c>
      <c r="B1691" s="15">
        <f>inputs!$C$3-MAX(0,MIN((calculations!A1691-inputs!$B$8)*0.5,inputs!$C$3))+IF(AND(inputs!$B$23="YES",A1691&lt;=inputs!$B$25),inputs!$B$24,0)</f>
        <v>0</v>
      </c>
      <c r="C1691" s="15">
        <f>MAX(0,MIN(A1691-B1691,inputs!$C$4)*inputs!$B$3)</f>
        <v>7540</v>
      </c>
      <c r="D1691" s="16">
        <f>MAX(0,(MIN(A1691,inputs!$C$5)-(inputs!$C$4+B1691))*inputs!$B$4)</f>
        <v>44920</v>
      </c>
      <c r="E1691" s="16">
        <f>MAX(0, (calculations!A1691-inputs!$C$5)*inputs!$B$5)</f>
        <v>8505</v>
      </c>
      <c r="F1691" s="19">
        <f>MAX(0,inputs!$B$13*(MIN(calculations!A1691,inputs!$C$14)-inputs!$C$13))+MAX(0,inputs!$B$14*(calculations!A1691-inputs!$C$14))</f>
        <v>7367.85</v>
      </c>
      <c r="G1691" s="22">
        <f>MAX(MIN((calculations!A1691-inputs!$B$21)/10000,100%),0) * inputs!$B$18</f>
        <v>2636.4</v>
      </c>
      <c r="H1691" s="24">
        <f>MIN(inputs!$B$32,A1691)</f>
        <v>20000</v>
      </c>
      <c r="I1691" s="24">
        <f>inputs!$B$29*(1+inputs!$B$33)-MAX(0,inputs!$B$31*(H1691-inputs!$B$30))</f>
        <v>46486.999999999993</v>
      </c>
      <c r="J1691" s="19">
        <f>$H1691+(INT(COLUMN(J$1)/2) - 5) * ($A1691-$H1691)/9</f>
        <v>20000</v>
      </c>
      <c r="K1691" s="24">
        <f>MAX(0,I1691*(1+inputs!$B$33)-MAX(0,inputs!$B$31*(J1691-inputs!$B$30)))</f>
        <v>47184.304999999986</v>
      </c>
      <c r="L1691" s="19">
        <f>$H1691+(INT(COLUMN(L$1)/2) - 5) * ($A1691-$H1691)/9</f>
        <v>36544.444444444445</v>
      </c>
      <c r="M1691" s="24">
        <f>MAX(0,K1691*(1+inputs!$B$33)-MAX(0,inputs!$B$31*(L1691-inputs!$B$30)))</f>
        <v>46419.629574999977</v>
      </c>
      <c r="N1691" s="19">
        <f>$H1691+(INT(COLUMN(N$1)/2) - 5) * ($A1691-$H1691)/9</f>
        <v>53088.888888888891</v>
      </c>
      <c r="O1691" s="24">
        <f>MAX(0,M1691*(1+inputs!$B$33)-MAX(0,inputs!$B$31*(N1691-inputs!$B$30)))</f>
        <v>44154.484018624971</v>
      </c>
      <c r="P1691" s="19">
        <f>$H1691+(INT(COLUMN(P$1)/2) - 5) * ($A1691-$H1691)/9</f>
        <v>69633.333333333343</v>
      </c>
      <c r="Q1691" s="24">
        <f>MAX(0,O1691*(1+inputs!$B$33)-MAX(0,inputs!$B$31*(P1691-inputs!$B$30)))</f>
        <v>40366.36127890434</v>
      </c>
      <c r="R1691" s="19">
        <f>$H1691+(INT(COLUMN(R$1)/2) - 5) * ($A1691-$H1691)/9</f>
        <v>86177.777777777781</v>
      </c>
      <c r="S1691" s="24">
        <f>MAX(0,Q1691*(1+inputs!$B$33)-MAX(0,inputs!$B$31*(R1691-inputs!$B$30)))</f>
        <v>35032.416698087902</v>
      </c>
      <c r="T1691" s="19">
        <f>$H1691+(INT(COLUMN(T$1)/2) - 5) * ($A1691-$H1691)/9</f>
        <v>102722.22222222222</v>
      </c>
      <c r="U1691" s="24">
        <f>MAX(0,S1691*(1+inputs!$B$33)-MAX(0,inputs!$B$31*(T1691-inputs!$B$30)))</f>
        <v>28129.46294855922</v>
      </c>
      <c r="V1691" s="19">
        <f>$H1691+(INT(COLUMN(V$1)/2) - 5) * ($A1691-$H1691)/9</f>
        <v>119266.66666666667</v>
      </c>
      <c r="W1691" s="24">
        <f>MAX(0,U1691*(1+inputs!$B$33)-MAX(0,inputs!$B$31*(V1691-inputs!$B$30)))</f>
        <v>19633.964892787604</v>
      </c>
      <c r="X1691" s="19">
        <f>$H1691+(INT(COLUMN(X$1)/2) - 5) * ($A1691-$H1691)/9</f>
        <v>135811.11111111112</v>
      </c>
      <c r="Y1691" s="24">
        <f>MAX(0,W1691*(1+inputs!$B$33)-MAX(0,inputs!$B$31*(X1691-inputs!$B$30)))</f>
        <v>9522.0343661794159</v>
      </c>
      <c r="Z1691" s="19">
        <f>IF(inputs!$B$27="YES",MAX(0,inputs!$B$31*(X1691-inputs!$B$30)),0)</f>
        <v>0</v>
      </c>
      <c r="AA1691" s="3">
        <f t="shared" si="109"/>
        <v>70969.25</v>
      </c>
      <c r="AB1691" s="1">
        <f t="shared" si="110"/>
        <v>0.47</v>
      </c>
      <c r="AC1691" s="8">
        <f t="shared" si="107"/>
        <v>97930.75</v>
      </c>
    </row>
    <row r="1692" spans="1:29" x14ac:dyDescent="0.2">
      <c r="A1692" s="11">
        <f t="shared" si="108"/>
        <v>169000</v>
      </c>
      <c r="B1692" s="15">
        <f>inputs!$C$3-MAX(0,MIN((calculations!A1692-inputs!$B$8)*0.5,inputs!$C$3))+IF(AND(inputs!$B$23="YES",A1692&lt;=inputs!$B$25),inputs!$B$24,0)</f>
        <v>0</v>
      </c>
      <c r="C1692" s="15">
        <f>MAX(0,MIN(A1692-B1692,inputs!$C$4)*inputs!$B$3)</f>
        <v>7540</v>
      </c>
      <c r="D1692" s="16">
        <f>MAX(0,(MIN(A1692,inputs!$C$5)-(inputs!$C$4+B1692))*inputs!$B$4)</f>
        <v>44920</v>
      </c>
      <c r="E1692" s="16">
        <f>MAX(0, (calculations!A1692-inputs!$C$5)*inputs!$B$5)</f>
        <v>8550</v>
      </c>
      <c r="F1692" s="19">
        <f>MAX(0,inputs!$B$13*(MIN(calculations!A1692,inputs!$C$14)-inputs!$C$13))+MAX(0,inputs!$B$14*(calculations!A1692-inputs!$C$14))</f>
        <v>7369.85</v>
      </c>
      <c r="G1692" s="22">
        <f>MAX(MIN((calculations!A1692-inputs!$B$21)/10000,100%),0) * inputs!$B$18</f>
        <v>2636.4</v>
      </c>
      <c r="H1692" s="24">
        <f>MIN(inputs!$B$32,A1692)</f>
        <v>20000</v>
      </c>
      <c r="I1692" s="24">
        <f>inputs!$B$29*(1+inputs!$B$33)-MAX(0,inputs!$B$31*(H1692-inputs!$B$30))</f>
        <v>46486.999999999993</v>
      </c>
      <c r="J1692" s="19">
        <f>$H1692+(INT(COLUMN(J$1)/2) - 5) * ($A1692-$H1692)/9</f>
        <v>20000</v>
      </c>
      <c r="K1692" s="24">
        <f>MAX(0,I1692*(1+inputs!$B$33)-MAX(0,inputs!$B$31*(J1692-inputs!$B$30)))</f>
        <v>47184.304999999986</v>
      </c>
      <c r="L1692" s="19">
        <f>$H1692+(INT(COLUMN(L$1)/2) - 5) * ($A1692-$H1692)/9</f>
        <v>36555.555555555555</v>
      </c>
      <c r="M1692" s="24">
        <f>MAX(0,K1692*(1+inputs!$B$33)-MAX(0,inputs!$B$31*(L1692-inputs!$B$30)))</f>
        <v>46418.629574999977</v>
      </c>
      <c r="N1692" s="19">
        <f>$H1692+(INT(COLUMN(N$1)/2) - 5) * ($A1692-$H1692)/9</f>
        <v>53111.111111111109</v>
      </c>
      <c r="O1692" s="24">
        <f>MAX(0,M1692*(1+inputs!$B$33)-MAX(0,inputs!$B$31*(N1692-inputs!$B$30)))</f>
        <v>44151.469018624972</v>
      </c>
      <c r="P1692" s="19">
        <f>$H1692+(INT(COLUMN(P$1)/2) - 5) * ($A1692-$H1692)/9</f>
        <v>69666.666666666657</v>
      </c>
      <c r="Q1692" s="24">
        <f>MAX(0,O1692*(1+inputs!$B$33)-MAX(0,inputs!$B$31*(P1692-inputs!$B$30)))</f>
        <v>40360.301053904346</v>
      </c>
      <c r="R1692" s="19">
        <f>$H1692+(INT(COLUMN(R$1)/2) - 5) * ($A1692-$H1692)/9</f>
        <v>86222.222222222219</v>
      </c>
      <c r="S1692" s="24">
        <f>MAX(0,Q1692*(1+inputs!$B$33)-MAX(0,inputs!$B$31*(R1692-inputs!$B$30)))</f>
        <v>35022.265569712908</v>
      </c>
      <c r="T1692" s="19">
        <f>$H1692+(INT(COLUMN(T$1)/2) - 5) * ($A1692-$H1692)/9</f>
        <v>102777.77777777778</v>
      </c>
      <c r="U1692" s="24">
        <f>MAX(0,S1692*(1+inputs!$B$33)-MAX(0,inputs!$B$31*(T1692-inputs!$B$30)))</f>
        <v>28114.159553258603</v>
      </c>
      <c r="V1692" s="19">
        <f>$H1692+(INT(COLUMN(V$1)/2) - 5) * ($A1692-$H1692)/9</f>
        <v>119333.33333333333</v>
      </c>
      <c r="W1692" s="24">
        <f>MAX(0,U1692*(1+inputs!$B$33)-MAX(0,inputs!$B$31*(V1692-inputs!$B$30)))</f>
        <v>19612.431946557481</v>
      </c>
      <c r="X1692" s="19">
        <f>$H1692+(INT(COLUMN(X$1)/2) - 5) * ($A1692-$H1692)/9</f>
        <v>135888.88888888888</v>
      </c>
      <c r="Y1692" s="24">
        <f>MAX(0,W1692*(1+inputs!$B$33)-MAX(0,inputs!$B$31*(X1692-inputs!$B$30)))</f>
        <v>9493.1784257558429</v>
      </c>
      <c r="Z1692" s="19">
        <f>IF(inputs!$B$27="YES",MAX(0,inputs!$B$31*(X1692-inputs!$B$30)),0)</f>
        <v>0</v>
      </c>
      <c r="AA1692" s="3">
        <f t="shared" si="109"/>
        <v>71016.25</v>
      </c>
      <c r="AB1692" s="1">
        <f t="shared" si="110"/>
        <v>0.47</v>
      </c>
      <c r="AC1692" s="8">
        <f t="shared" si="107"/>
        <v>97983.75</v>
      </c>
    </row>
    <row r="1693" spans="1:29" x14ac:dyDescent="0.2">
      <c r="A1693" s="11">
        <f t="shared" si="108"/>
        <v>169100</v>
      </c>
      <c r="B1693" s="15">
        <f>inputs!$C$3-MAX(0,MIN((calculations!A1693-inputs!$B$8)*0.5,inputs!$C$3))+IF(AND(inputs!$B$23="YES",A1693&lt;=inputs!$B$25),inputs!$B$24,0)</f>
        <v>0</v>
      </c>
      <c r="C1693" s="15">
        <f>MAX(0,MIN(A1693-B1693,inputs!$C$4)*inputs!$B$3)</f>
        <v>7540</v>
      </c>
      <c r="D1693" s="16">
        <f>MAX(0,(MIN(A1693,inputs!$C$5)-(inputs!$C$4+B1693))*inputs!$B$4)</f>
        <v>44920</v>
      </c>
      <c r="E1693" s="16">
        <f>MAX(0, (calculations!A1693-inputs!$C$5)*inputs!$B$5)</f>
        <v>8595</v>
      </c>
      <c r="F1693" s="19">
        <f>MAX(0,inputs!$B$13*(MIN(calculations!A1693,inputs!$C$14)-inputs!$C$13))+MAX(0,inputs!$B$14*(calculations!A1693-inputs!$C$14))</f>
        <v>7371.85</v>
      </c>
      <c r="G1693" s="22">
        <f>MAX(MIN((calculations!A1693-inputs!$B$21)/10000,100%),0) * inputs!$B$18</f>
        <v>2636.4</v>
      </c>
      <c r="H1693" s="24">
        <f>MIN(inputs!$B$32,A1693)</f>
        <v>20000</v>
      </c>
      <c r="I1693" s="24">
        <f>inputs!$B$29*(1+inputs!$B$33)-MAX(0,inputs!$B$31*(H1693-inputs!$B$30))</f>
        <v>46486.999999999993</v>
      </c>
      <c r="J1693" s="19">
        <f>$H1693+(INT(COLUMN(J$1)/2) - 5) * ($A1693-$H1693)/9</f>
        <v>20000</v>
      </c>
      <c r="K1693" s="24">
        <f>MAX(0,I1693*(1+inputs!$B$33)-MAX(0,inputs!$B$31*(J1693-inputs!$B$30)))</f>
        <v>47184.304999999986</v>
      </c>
      <c r="L1693" s="19">
        <f>$H1693+(INT(COLUMN(L$1)/2) - 5) * ($A1693-$H1693)/9</f>
        <v>36566.666666666672</v>
      </c>
      <c r="M1693" s="24">
        <f>MAX(0,K1693*(1+inputs!$B$33)-MAX(0,inputs!$B$31*(L1693-inputs!$B$30)))</f>
        <v>46417.629574999977</v>
      </c>
      <c r="N1693" s="19">
        <f>$H1693+(INT(COLUMN(N$1)/2) - 5) * ($A1693-$H1693)/9</f>
        <v>53133.333333333336</v>
      </c>
      <c r="O1693" s="24">
        <f>MAX(0,M1693*(1+inputs!$B$33)-MAX(0,inputs!$B$31*(N1693-inputs!$B$30)))</f>
        <v>44148.454018624972</v>
      </c>
      <c r="P1693" s="19">
        <f>$H1693+(INT(COLUMN(P$1)/2) - 5) * ($A1693-$H1693)/9</f>
        <v>69700</v>
      </c>
      <c r="Q1693" s="24">
        <f>MAX(0,O1693*(1+inputs!$B$33)-MAX(0,inputs!$B$31*(P1693-inputs!$B$30)))</f>
        <v>40354.240828904338</v>
      </c>
      <c r="R1693" s="19">
        <f>$H1693+(INT(COLUMN(R$1)/2) - 5) * ($A1693-$H1693)/9</f>
        <v>86266.666666666672</v>
      </c>
      <c r="S1693" s="24">
        <f>MAX(0,Q1693*(1+inputs!$B$33)-MAX(0,inputs!$B$31*(R1693-inputs!$B$30)))</f>
        <v>35012.114441337893</v>
      </c>
      <c r="T1693" s="19">
        <f>$H1693+(INT(COLUMN(T$1)/2) - 5) * ($A1693-$H1693)/9</f>
        <v>102833.33333333333</v>
      </c>
      <c r="U1693" s="24">
        <f>MAX(0,S1693*(1+inputs!$B$33)-MAX(0,inputs!$B$31*(T1693-inputs!$B$30)))</f>
        <v>28098.856157957958</v>
      </c>
      <c r="V1693" s="19">
        <f>$H1693+(INT(COLUMN(V$1)/2) - 5) * ($A1693-$H1693)/9</f>
        <v>119400</v>
      </c>
      <c r="W1693" s="24">
        <f>MAX(0,U1693*(1+inputs!$B$33)-MAX(0,inputs!$B$31*(V1693-inputs!$B$30)))</f>
        <v>19590.899000327321</v>
      </c>
      <c r="X1693" s="19">
        <f>$H1693+(INT(COLUMN(X$1)/2) - 5) * ($A1693-$H1693)/9</f>
        <v>135966.66666666669</v>
      </c>
      <c r="Y1693" s="24">
        <f>MAX(0,W1693*(1+inputs!$B$33)-MAX(0,inputs!$B$31*(X1693-inputs!$B$30)))</f>
        <v>9464.3224853322299</v>
      </c>
      <c r="Z1693" s="19">
        <f>IF(inputs!$B$27="YES",MAX(0,inputs!$B$31*(X1693-inputs!$B$30)),0)</f>
        <v>0</v>
      </c>
      <c r="AA1693" s="3">
        <f t="shared" si="109"/>
        <v>71063.25</v>
      </c>
      <c r="AB1693" s="1">
        <f t="shared" si="110"/>
        <v>0.47</v>
      </c>
      <c r="AC1693" s="8">
        <f t="shared" si="107"/>
        <v>98036.75</v>
      </c>
    </row>
    <row r="1694" spans="1:29" x14ac:dyDescent="0.2">
      <c r="A1694" s="11">
        <f t="shared" si="108"/>
        <v>169200</v>
      </c>
      <c r="B1694" s="15">
        <f>inputs!$C$3-MAX(0,MIN((calculations!A1694-inputs!$B$8)*0.5,inputs!$C$3))+IF(AND(inputs!$B$23="YES",A1694&lt;=inputs!$B$25),inputs!$B$24,0)</f>
        <v>0</v>
      </c>
      <c r="C1694" s="15">
        <f>MAX(0,MIN(A1694-B1694,inputs!$C$4)*inputs!$B$3)</f>
        <v>7540</v>
      </c>
      <c r="D1694" s="16">
        <f>MAX(0,(MIN(A1694,inputs!$C$5)-(inputs!$C$4+B1694))*inputs!$B$4)</f>
        <v>44920</v>
      </c>
      <c r="E1694" s="16">
        <f>MAX(0, (calculations!A1694-inputs!$C$5)*inputs!$B$5)</f>
        <v>8640</v>
      </c>
      <c r="F1694" s="19">
        <f>MAX(0,inputs!$B$13*(MIN(calculations!A1694,inputs!$C$14)-inputs!$C$13))+MAX(0,inputs!$B$14*(calculations!A1694-inputs!$C$14))</f>
        <v>7373.85</v>
      </c>
      <c r="G1694" s="22">
        <f>MAX(MIN((calculations!A1694-inputs!$B$21)/10000,100%),0) * inputs!$B$18</f>
        <v>2636.4</v>
      </c>
      <c r="H1694" s="24">
        <f>MIN(inputs!$B$32,A1694)</f>
        <v>20000</v>
      </c>
      <c r="I1694" s="24">
        <f>inputs!$B$29*(1+inputs!$B$33)-MAX(0,inputs!$B$31*(H1694-inputs!$B$30))</f>
        <v>46486.999999999993</v>
      </c>
      <c r="J1694" s="19">
        <f>$H1694+(INT(COLUMN(J$1)/2) - 5) * ($A1694-$H1694)/9</f>
        <v>20000</v>
      </c>
      <c r="K1694" s="24">
        <f>MAX(0,I1694*(1+inputs!$B$33)-MAX(0,inputs!$B$31*(J1694-inputs!$B$30)))</f>
        <v>47184.304999999986</v>
      </c>
      <c r="L1694" s="19">
        <f>$H1694+(INT(COLUMN(L$1)/2) - 5) * ($A1694-$H1694)/9</f>
        <v>36577.777777777781</v>
      </c>
      <c r="M1694" s="24">
        <f>MAX(0,K1694*(1+inputs!$B$33)-MAX(0,inputs!$B$31*(L1694-inputs!$B$30)))</f>
        <v>46416.629574999977</v>
      </c>
      <c r="N1694" s="19">
        <f>$H1694+(INT(COLUMN(N$1)/2) - 5) * ($A1694-$H1694)/9</f>
        <v>53155.555555555555</v>
      </c>
      <c r="O1694" s="24">
        <f>MAX(0,M1694*(1+inputs!$B$33)-MAX(0,inputs!$B$31*(N1694-inputs!$B$30)))</f>
        <v>44145.439018624973</v>
      </c>
      <c r="P1694" s="19">
        <f>$H1694+(INT(COLUMN(P$1)/2) - 5) * ($A1694-$H1694)/9</f>
        <v>69733.333333333343</v>
      </c>
      <c r="Q1694" s="24">
        <f>MAX(0,O1694*(1+inputs!$B$33)-MAX(0,inputs!$B$31*(P1694-inputs!$B$30)))</f>
        <v>40348.180603904344</v>
      </c>
      <c r="R1694" s="19">
        <f>$H1694+(INT(COLUMN(R$1)/2) - 5) * ($A1694-$H1694)/9</f>
        <v>86311.111111111109</v>
      </c>
      <c r="S1694" s="24">
        <f>MAX(0,Q1694*(1+inputs!$B$33)-MAX(0,inputs!$B$31*(R1694-inputs!$B$30)))</f>
        <v>35001.9633129629</v>
      </c>
      <c r="T1694" s="19">
        <f>$H1694+(INT(COLUMN(T$1)/2) - 5) * ($A1694-$H1694)/9</f>
        <v>102888.88888888889</v>
      </c>
      <c r="U1694" s="24">
        <f>MAX(0,S1694*(1+inputs!$B$33)-MAX(0,inputs!$B$31*(T1694-inputs!$B$30)))</f>
        <v>28083.552762657342</v>
      </c>
      <c r="V1694" s="19">
        <f>$H1694+(INT(COLUMN(V$1)/2) - 5) * ($A1694-$H1694)/9</f>
        <v>119466.66666666667</v>
      </c>
      <c r="W1694" s="24">
        <f>MAX(0,U1694*(1+inputs!$B$33)-MAX(0,inputs!$B$31*(V1694-inputs!$B$30)))</f>
        <v>19569.366054097198</v>
      </c>
      <c r="X1694" s="19">
        <f>$H1694+(INT(COLUMN(X$1)/2) - 5) * ($A1694-$H1694)/9</f>
        <v>136044.44444444444</v>
      </c>
      <c r="Y1694" s="24">
        <f>MAX(0,W1694*(1+inputs!$B$33)-MAX(0,inputs!$B$31*(X1694-inputs!$B$30)))</f>
        <v>9435.4665449086569</v>
      </c>
      <c r="Z1694" s="19">
        <f>IF(inputs!$B$27="YES",MAX(0,inputs!$B$31*(X1694-inputs!$B$30)),0)</f>
        <v>0</v>
      </c>
      <c r="AA1694" s="3">
        <f t="shared" si="109"/>
        <v>71110.25</v>
      </c>
      <c r="AB1694" s="1">
        <f t="shared" si="110"/>
        <v>0.47</v>
      </c>
      <c r="AC1694" s="8">
        <f t="shared" si="107"/>
        <v>98089.75</v>
      </c>
    </row>
    <row r="1695" spans="1:29" x14ac:dyDescent="0.2">
      <c r="A1695" s="11">
        <f t="shared" si="108"/>
        <v>169300</v>
      </c>
      <c r="B1695" s="15">
        <f>inputs!$C$3-MAX(0,MIN((calculations!A1695-inputs!$B$8)*0.5,inputs!$C$3))+IF(AND(inputs!$B$23="YES",A1695&lt;=inputs!$B$25),inputs!$B$24,0)</f>
        <v>0</v>
      </c>
      <c r="C1695" s="15">
        <f>MAX(0,MIN(A1695-B1695,inputs!$C$4)*inputs!$B$3)</f>
        <v>7540</v>
      </c>
      <c r="D1695" s="16">
        <f>MAX(0,(MIN(A1695,inputs!$C$5)-(inputs!$C$4+B1695))*inputs!$B$4)</f>
        <v>44920</v>
      </c>
      <c r="E1695" s="16">
        <f>MAX(0, (calculations!A1695-inputs!$C$5)*inputs!$B$5)</f>
        <v>8685</v>
      </c>
      <c r="F1695" s="19">
        <f>MAX(0,inputs!$B$13*(MIN(calculations!A1695,inputs!$C$14)-inputs!$C$13))+MAX(0,inputs!$B$14*(calculations!A1695-inputs!$C$14))</f>
        <v>7375.85</v>
      </c>
      <c r="G1695" s="22">
        <f>MAX(MIN((calculations!A1695-inputs!$B$21)/10000,100%),0) * inputs!$B$18</f>
        <v>2636.4</v>
      </c>
      <c r="H1695" s="24">
        <f>MIN(inputs!$B$32,A1695)</f>
        <v>20000</v>
      </c>
      <c r="I1695" s="24">
        <f>inputs!$B$29*(1+inputs!$B$33)-MAX(0,inputs!$B$31*(H1695-inputs!$B$30))</f>
        <v>46486.999999999993</v>
      </c>
      <c r="J1695" s="19">
        <f>$H1695+(INT(COLUMN(J$1)/2) - 5) * ($A1695-$H1695)/9</f>
        <v>20000</v>
      </c>
      <c r="K1695" s="24">
        <f>MAX(0,I1695*(1+inputs!$B$33)-MAX(0,inputs!$B$31*(J1695-inputs!$B$30)))</f>
        <v>47184.304999999986</v>
      </c>
      <c r="L1695" s="19">
        <f>$H1695+(INT(COLUMN(L$1)/2) - 5) * ($A1695-$H1695)/9</f>
        <v>36588.888888888891</v>
      </c>
      <c r="M1695" s="24">
        <f>MAX(0,K1695*(1+inputs!$B$33)-MAX(0,inputs!$B$31*(L1695-inputs!$B$30)))</f>
        <v>46415.629574999977</v>
      </c>
      <c r="N1695" s="19">
        <f>$H1695+(INT(COLUMN(N$1)/2) - 5) * ($A1695-$H1695)/9</f>
        <v>53177.777777777781</v>
      </c>
      <c r="O1695" s="24">
        <f>MAX(0,M1695*(1+inputs!$B$33)-MAX(0,inputs!$B$31*(N1695-inputs!$B$30)))</f>
        <v>44142.424018624974</v>
      </c>
      <c r="P1695" s="19">
        <f>$H1695+(INT(COLUMN(P$1)/2) - 5) * ($A1695-$H1695)/9</f>
        <v>69766.666666666657</v>
      </c>
      <c r="Q1695" s="24">
        <f>MAX(0,O1695*(1+inputs!$B$33)-MAX(0,inputs!$B$31*(P1695-inputs!$B$30)))</f>
        <v>40342.12037890435</v>
      </c>
      <c r="R1695" s="19">
        <f>$H1695+(INT(COLUMN(R$1)/2) - 5) * ($A1695-$H1695)/9</f>
        <v>86355.555555555562</v>
      </c>
      <c r="S1695" s="24">
        <f>MAX(0,Q1695*(1+inputs!$B$33)-MAX(0,inputs!$B$31*(R1695-inputs!$B$30)))</f>
        <v>34991.812184587907</v>
      </c>
      <c r="T1695" s="19">
        <f>$H1695+(INT(COLUMN(T$1)/2) - 5) * ($A1695-$H1695)/9</f>
        <v>102944.44444444444</v>
      </c>
      <c r="U1695" s="24">
        <f>MAX(0,S1695*(1+inputs!$B$33)-MAX(0,inputs!$B$31*(T1695-inputs!$B$30)))</f>
        <v>28068.249367356726</v>
      </c>
      <c r="V1695" s="19">
        <f>$H1695+(INT(COLUMN(V$1)/2) - 5) * ($A1695-$H1695)/9</f>
        <v>119533.33333333333</v>
      </c>
      <c r="W1695" s="24">
        <f>MAX(0,U1695*(1+inputs!$B$33)-MAX(0,inputs!$B$31*(V1695-inputs!$B$30)))</f>
        <v>19547.833107867074</v>
      </c>
      <c r="X1695" s="19">
        <f>$H1695+(INT(COLUMN(X$1)/2) - 5) * ($A1695-$H1695)/9</f>
        <v>136122.22222222222</v>
      </c>
      <c r="Y1695" s="24">
        <f>MAX(0,W1695*(1+inputs!$B$33)-MAX(0,inputs!$B$31*(X1695-inputs!$B$30)))</f>
        <v>9406.6106044850785</v>
      </c>
      <c r="Z1695" s="19">
        <f>IF(inputs!$B$27="YES",MAX(0,inputs!$B$31*(X1695-inputs!$B$30)),0)</f>
        <v>0</v>
      </c>
      <c r="AA1695" s="3">
        <f t="shared" si="109"/>
        <v>71157.25</v>
      </c>
      <c r="AB1695" s="1">
        <f t="shared" si="110"/>
        <v>0.47</v>
      </c>
      <c r="AC1695" s="8">
        <f t="shared" si="107"/>
        <v>98142.75</v>
      </c>
    </row>
    <row r="1696" spans="1:29" x14ac:dyDescent="0.2">
      <c r="A1696" s="11">
        <f t="shared" si="108"/>
        <v>169400</v>
      </c>
      <c r="B1696" s="15">
        <f>inputs!$C$3-MAX(0,MIN((calculations!A1696-inputs!$B$8)*0.5,inputs!$C$3))+IF(AND(inputs!$B$23="YES",A1696&lt;=inputs!$B$25),inputs!$B$24,0)</f>
        <v>0</v>
      </c>
      <c r="C1696" s="15">
        <f>MAX(0,MIN(A1696-B1696,inputs!$C$4)*inputs!$B$3)</f>
        <v>7540</v>
      </c>
      <c r="D1696" s="16">
        <f>MAX(0,(MIN(A1696,inputs!$C$5)-(inputs!$C$4+B1696))*inputs!$B$4)</f>
        <v>44920</v>
      </c>
      <c r="E1696" s="16">
        <f>MAX(0, (calculations!A1696-inputs!$C$5)*inputs!$B$5)</f>
        <v>8730</v>
      </c>
      <c r="F1696" s="19">
        <f>MAX(0,inputs!$B$13*(MIN(calculations!A1696,inputs!$C$14)-inputs!$C$13))+MAX(0,inputs!$B$14*(calculations!A1696-inputs!$C$14))</f>
        <v>7377.85</v>
      </c>
      <c r="G1696" s="22">
        <f>MAX(MIN((calculations!A1696-inputs!$B$21)/10000,100%),0) * inputs!$B$18</f>
        <v>2636.4</v>
      </c>
      <c r="H1696" s="24">
        <f>MIN(inputs!$B$32,A1696)</f>
        <v>20000</v>
      </c>
      <c r="I1696" s="24">
        <f>inputs!$B$29*(1+inputs!$B$33)-MAX(0,inputs!$B$31*(H1696-inputs!$B$30))</f>
        <v>46486.999999999993</v>
      </c>
      <c r="J1696" s="19">
        <f>$H1696+(INT(COLUMN(J$1)/2) - 5) * ($A1696-$H1696)/9</f>
        <v>20000</v>
      </c>
      <c r="K1696" s="24">
        <f>MAX(0,I1696*(1+inputs!$B$33)-MAX(0,inputs!$B$31*(J1696-inputs!$B$30)))</f>
        <v>47184.304999999986</v>
      </c>
      <c r="L1696" s="19">
        <f>$H1696+(INT(COLUMN(L$1)/2) - 5) * ($A1696-$H1696)/9</f>
        <v>36600</v>
      </c>
      <c r="M1696" s="24">
        <f>MAX(0,K1696*(1+inputs!$B$33)-MAX(0,inputs!$B$31*(L1696-inputs!$B$30)))</f>
        <v>46414.629574999977</v>
      </c>
      <c r="N1696" s="19">
        <f>$H1696+(INT(COLUMN(N$1)/2) - 5) * ($A1696-$H1696)/9</f>
        <v>53200</v>
      </c>
      <c r="O1696" s="24">
        <f>MAX(0,M1696*(1+inputs!$B$33)-MAX(0,inputs!$B$31*(N1696-inputs!$B$30)))</f>
        <v>44139.409018624967</v>
      </c>
      <c r="P1696" s="19">
        <f>$H1696+(INT(COLUMN(P$1)/2) - 5) * ($A1696-$H1696)/9</f>
        <v>69800</v>
      </c>
      <c r="Q1696" s="24">
        <f>MAX(0,O1696*(1+inputs!$B$33)-MAX(0,inputs!$B$31*(P1696-inputs!$B$30)))</f>
        <v>40336.060153904335</v>
      </c>
      <c r="R1696" s="19">
        <f>$H1696+(INT(COLUMN(R$1)/2) - 5) * ($A1696-$H1696)/9</f>
        <v>86400</v>
      </c>
      <c r="S1696" s="24">
        <f>MAX(0,Q1696*(1+inputs!$B$33)-MAX(0,inputs!$B$31*(R1696-inputs!$B$30)))</f>
        <v>34981.661056212892</v>
      </c>
      <c r="T1696" s="19">
        <f>$H1696+(INT(COLUMN(T$1)/2) - 5) * ($A1696-$H1696)/9</f>
        <v>103000</v>
      </c>
      <c r="U1696" s="24">
        <f>MAX(0,S1696*(1+inputs!$B$33)-MAX(0,inputs!$B$31*(T1696-inputs!$B$30)))</f>
        <v>28052.945972056081</v>
      </c>
      <c r="V1696" s="19">
        <f>$H1696+(INT(COLUMN(V$1)/2) - 5) * ($A1696-$H1696)/9</f>
        <v>119600</v>
      </c>
      <c r="W1696" s="24">
        <f>MAX(0,U1696*(1+inputs!$B$33)-MAX(0,inputs!$B$31*(V1696-inputs!$B$30)))</f>
        <v>19526.300161636922</v>
      </c>
      <c r="X1696" s="19">
        <f>$H1696+(INT(COLUMN(X$1)/2) - 5) * ($A1696-$H1696)/9</f>
        <v>136200</v>
      </c>
      <c r="Y1696" s="24">
        <f>MAX(0,W1696*(1+inputs!$B$33)-MAX(0,inputs!$B$31*(X1696-inputs!$B$30)))</f>
        <v>9377.7546640614728</v>
      </c>
      <c r="Z1696" s="19">
        <f>IF(inputs!$B$27="YES",MAX(0,inputs!$B$31*(X1696-inputs!$B$30)),0)</f>
        <v>0</v>
      </c>
      <c r="AA1696" s="3">
        <f t="shared" si="109"/>
        <v>71204.25</v>
      </c>
      <c r="AB1696" s="1">
        <f t="shared" si="110"/>
        <v>0.47</v>
      </c>
      <c r="AC1696" s="8">
        <f t="shared" si="107"/>
        <v>98195.75</v>
      </c>
    </row>
    <row r="1697" spans="1:29" x14ac:dyDescent="0.2">
      <c r="A1697" s="11">
        <f t="shared" si="108"/>
        <v>169500</v>
      </c>
      <c r="B1697" s="15">
        <f>inputs!$C$3-MAX(0,MIN((calculations!A1697-inputs!$B$8)*0.5,inputs!$C$3))+IF(AND(inputs!$B$23="YES",A1697&lt;=inputs!$B$25),inputs!$B$24,0)</f>
        <v>0</v>
      </c>
      <c r="C1697" s="15">
        <f>MAX(0,MIN(A1697-B1697,inputs!$C$4)*inputs!$B$3)</f>
        <v>7540</v>
      </c>
      <c r="D1697" s="16">
        <f>MAX(0,(MIN(A1697,inputs!$C$5)-(inputs!$C$4+B1697))*inputs!$B$4)</f>
        <v>44920</v>
      </c>
      <c r="E1697" s="16">
        <f>MAX(0, (calculations!A1697-inputs!$C$5)*inputs!$B$5)</f>
        <v>8775</v>
      </c>
      <c r="F1697" s="19">
        <f>MAX(0,inputs!$B$13*(MIN(calculations!A1697,inputs!$C$14)-inputs!$C$13))+MAX(0,inputs!$B$14*(calculations!A1697-inputs!$C$14))</f>
        <v>7379.85</v>
      </c>
      <c r="G1697" s="22">
        <f>MAX(MIN((calculations!A1697-inputs!$B$21)/10000,100%),0) * inputs!$B$18</f>
        <v>2636.4</v>
      </c>
      <c r="H1697" s="24">
        <f>MIN(inputs!$B$32,A1697)</f>
        <v>20000</v>
      </c>
      <c r="I1697" s="24">
        <f>inputs!$B$29*(1+inputs!$B$33)-MAX(0,inputs!$B$31*(H1697-inputs!$B$30))</f>
        <v>46486.999999999993</v>
      </c>
      <c r="J1697" s="19">
        <f>$H1697+(INT(COLUMN(J$1)/2) - 5) * ($A1697-$H1697)/9</f>
        <v>20000</v>
      </c>
      <c r="K1697" s="24">
        <f>MAX(0,I1697*(1+inputs!$B$33)-MAX(0,inputs!$B$31*(J1697-inputs!$B$30)))</f>
        <v>47184.304999999986</v>
      </c>
      <c r="L1697" s="19">
        <f>$H1697+(INT(COLUMN(L$1)/2) - 5) * ($A1697-$H1697)/9</f>
        <v>36611.111111111109</v>
      </c>
      <c r="M1697" s="24">
        <f>MAX(0,K1697*(1+inputs!$B$33)-MAX(0,inputs!$B$31*(L1697-inputs!$B$30)))</f>
        <v>46413.629574999977</v>
      </c>
      <c r="N1697" s="19">
        <f>$H1697+(INT(COLUMN(N$1)/2) - 5) * ($A1697-$H1697)/9</f>
        <v>53222.222222222219</v>
      </c>
      <c r="O1697" s="24">
        <f>MAX(0,M1697*(1+inputs!$B$33)-MAX(0,inputs!$B$31*(N1697-inputs!$B$30)))</f>
        <v>44136.394018624967</v>
      </c>
      <c r="P1697" s="19">
        <f>$H1697+(INT(COLUMN(P$1)/2) - 5) * ($A1697-$H1697)/9</f>
        <v>69833.333333333343</v>
      </c>
      <c r="Q1697" s="24">
        <f>MAX(0,O1697*(1+inputs!$B$33)-MAX(0,inputs!$B$31*(P1697-inputs!$B$30)))</f>
        <v>40329.999928904334</v>
      </c>
      <c r="R1697" s="19">
        <f>$H1697+(INT(COLUMN(R$1)/2) - 5) * ($A1697-$H1697)/9</f>
        <v>86444.444444444438</v>
      </c>
      <c r="S1697" s="24">
        <f>MAX(0,Q1697*(1+inputs!$B$33)-MAX(0,inputs!$B$31*(R1697-inputs!$B$30)))</f>
        <v>34971.509927837891</v>
      </c>
      <c r="T1697" s="19">
        <f>$H1697+(INT(COLUMN(T$1)/2) - 5) * ($A1697-$H1697)/9</f>
        <v>103055.55555555556</v>
      </c>
      <c r="U1697" s="24">
        <f>MAX(0,S1697*(1+inputs!$B$33)-MAX(0,inputs!$B$31*(T1697-inputs!$B$30)))</f>
        <v>28037.642576755454</v>
      </c>
      <c r="V1697" s="19">
        <f>$H1697+(INT(COLUMN(V$1)/2) - 5) * ($A1697-$H1697)/9</f>
        <v>119666.66666666667</v>
      </c>
      <c r="W1697" s="24">
        <f>MAX(0,U1697*(1+inputs!$B$33)-MAX(0,inputs!$B$31*(V1697-inputs!$B$30)))</f>
        <v>19504.767215406784</v>
      </c>
      <c r="X1697" s="19">
        <f>$H1697+(INT(COLUMN(X$1)/2) - 5) * ($A1697-$H1697)/9</f>
        <v>136277.77777777778</v>
      </c>
      <c r="Y1697" s="24">
        <f>MAX(0,W1697*(1+inputs!$B$33)-MAX(0,inputs!$B$31*(X1697-inputs!$B$30)))</f>
        <v>9348.8987236378834</v>
      </c>
      <c r="Z1697" s="19">
        <f>IF(inputs!$B$27="YES",MAX(0,inputs!$B$31*(X1697-inputs!$B$30)),0)</f>
        <v>0</v>
      </c>
      <c r="AA1697" s="3">
        <f t="shared" si="109"/>
        <v>71251.25</v>
      </c>
      <c r="AB1697" s="1">
        <f t="shared" si="110"/>
        <v>0.47</v>
      </c>
      <c r="AC1697" s="8">
        <f t="shared" si="107"/>
        <v>98248.75</v>
      </c>
    </row>
    <row r="1698" spans="1:29" x14ac:dyDescent="0.2">
      <c r="A1698" s="11">
        <f t="shared" si="108"/>
        <v>169600</v>
      </c>
      <c r="B1698" s="15">
        <f>inputs!$C$3-MAX(0,MIN((calculations!A1698-inputs!$B$8)*0.5,inputs!$C$3))+IF(AND(inputs!$B$23="YES",A1698&lt;=inputs!$B$25),inputs!$B$24,0)</f>
        <v>0</v>
      </c>
      <c r="C1698" s="15">
        <f>MAX(0,MIN(A1698-B1698,inputs!$C$4)*inputs!$B$3)</f>
        <v>7540</v>
      </c>
      <c r="D1698" s="16">
        <f>MAX(0,(MIN(A1698,inputs!$C$5)-(inputs!$C$4+B1698))*inputs!$B$4)</f>
        <v>44920</v>
      </c>
      <c r="E1698" s="16">
        <f>MAX(0, (calculations!A1698-inputs!$C$5)*inputs!$B$5)</f>
        <v>8820</v>
      </c>
      <c r="F1698" s="19">
        <f>MAX(0,inputs!$B$13*(MIN(calculations!A1698,inputs!$C$14)-inputs!$C$13))+MAX(0,inputs!$B$14*(calculations!A1698-inputs!$C$14))</f>
        <v>7381.85</v>
      </c>
      <c r="G1698" s="22">
        <f>MAX(MIN((calculations!A1698-inputs!$B$21)/10000,100%),0) * inputs!$B$18</f>
        <v>2636.4</v>
      </c>
      <c r="H1698" s="24">
        <f>MIN(inputs!$B$32,A1698)</f>
        <v>20000</v>
      </c>
      <c r="I1698" s="24">
        <f>inputs!$B$29*(1+inputs!$B$33)-MAX(0,inputs!$B$31*(H1698-inputs!$B$30))</f>
        <v>46486.999999999993</v>
      </c>
      <c r="J1698" s="19">
        <f>$H1698+(INT(COLUMN(J$1)/2) - 5) * ($A1698-$H1698)/9</f>
        <v>20000</v>
      </c>
      <c r="K1698" s="24">
        <f>MAX(0,I1698*(1+inputs!$B$33)-MAX(0,inputs!$B$31*(J1698-inputs!$B$30)))</f>
        <v>47184.304999999986</v>
      </c>
      <c r="L1698" s="19">
        <f>$H1698+(INT(COLUMN(L$1)/2) - 5) * ($A1698-$H1698)/9</f>
        <v>36622.222222222219</v>
      </c>
      <c r="M1698" s="24">
        <f>MAX(0,K1698*(1+inputs!$B$33)-MAX(0,inputs!$B$31*(L1698-inputs!$B$30)))</f>
        <v>46412.629574999977</v>
      </c>
      <c r="N1698" s="19">
        <f>$H1698+(INT(COLUMN(N$1)/2) - 5) * ($A1698-$H1698)/9</f>
        <v>53244.444444444445</v>
      </c>
      <c r="O1698" s="24">
        <f>MAX(0,M1698*(1+inputs!$B$33)-MAX(0,inputs!$B$31*(N1698-inputs!$B$30)))</f>
        <v>44133.379018624968</v>
      </c>
      <c r="P1698" s="19">
        <f>$H1698+(INT(COLUMN(P$1)/2) - 5) * ($A1698-$H1698)/9</f>
        <v>69866.666666666657</v>
      </c>
      <c r="Q1698" s="24">
        <f>MAX(0,O1698*(1+inputs!$B$33)-MAX(0,inputs!$B$31*(P1698-inputs!$B$30)))</f>
        <v>40323.93970390434</v>
      </c>
      <c r="R1698" s="19">
        <f>$H1698+(INT(COLUMN(R$1)/2) - 5) * ($A1698-$H1698)/9</f>
        <v>86488.888888888891</v>
      </c>
      <c r="S1698" s="24">
        <f>MAX(0,Q1698*(1+inputs!$B$33)-MAX(0,inputs!$B$31*(R1698-inputs!$B$30)))</f>
        <v>34961.358799462898</v>
      </c>
      <c r="T1698" s="19">
        <f>$H1698+(INT(COLUMN(T$1)/2) - 5) * ($A1698-$H1698)/9</f>
        <v>103111.11111111111</v>
      </c>
      <c r="U1698" s="24">
        <f>MAX(0,S1698*(1+inputs!$B$33)-MAX(0,inputs!$B$31*(T1698-inputs!$B$30)))</f>
        <v>28022.339181454841</v>
      </c>
      <c r="V1698" s="19">
        <f>$H1698+(INT(COLUMN(V$1)/2) - 5) * ($A1698-$H1698)/9</f>
        <v>119733.33333333333</v>
      </c>
      <c r="W1698" s="24">
        <f>MAX(0,U1698*(1+inputs!$B$33)-MAX(0,inputs!$B$31*(V1698-inputs!$B$30)))</f>
        <v>19483.234269176661</v>
      </c>
      <c r="X1698" s="19">
        <f>$H1698+(INT(COLUMN(X$1)/2) - 5) * ($A1698-$H1698)/9</f>
        <v>136355.55555555556</v>
      </c>
      <c r="Y1698" s="24">
        <f>MAX(0,W1698*(1+inputs!$B$33)-MAX(0,inputs!$B$31*(X1698-inputs!$B$30)))</f>
        <v>9320.0427832143087</v>
      </c>
      <c r="Z1698" s="19">
        <f>IF(inputs!$B$27="YES",MAX(0,inputs!$B$31*(X1698-inputs!$B$30)),0)</f>
        <v>0</v>
      </c>
      <c r="AA1698" s="3">
        <f t="shared" si="109"/>
        <v>71298.25</v>
      </c>
      <c r="AB1698" s="1">
        <f t="shared" si="110"/>
        <v>0.47</v>
      </c>
      <c r="AC1698" s="8">
        <f t="shared" si="107"/>
        <v>98301.75</v>
      </c>
    </row>
    <row r="1699" spans="1:29" x14ac:dyDescent="0.2">
      <c r="A1699" s="11">
        <f t="shared" si="108"/>
        <v>169700</v>
      </c>
      <c r="B1699" s="15">
        <f>inputs!$C$3-MAX(0,MIN((calculations!A1699-inputs!$B$8)*0.5,inputs!$C$3))+IF(AND(inputs!$B$23="YES",A1699&lt;=inputs!$B$25),inputs!$B$24,0)</f>
        <v>0</v>
      </c>
      <c r="C1699" s="15">
        <f>MAX(0,MIN(A1699-B1699,inputs!$C$4)*inputs!$B$3)</f>
        <v>7540</v>
      </c>
      <c r="D1699" s="16">
        <f>MAX(0,(MIN(A1699,inputs!$C$5)-(inputs!$C$4+B1699))*inputs!$B$4)</f>
        <v>44920</v>
      </c>
      <c r="E1699" s="16">
        <f>MAX(0, (calculations!A1699-inputs!$C$5)*inputs!$B$5)</f>
        <v>8865</v>
      </c>
      <c r="F1699" s="19">
        <f>MAX(0,inputs!$B$13*(MIN(calculations!A1699,inputs!$C$14)-inputs!$C$13))+MAX(0,inputs!$B$14*(calculations!A1699-inputs!$C$14))</f>
        <v>7383.85</v>
      </c>
      <c r="G1699" s="22">
        <f>MAX(MIN((calculations!A1699-inputs!$B$21)/10000,100%),0) * inputs!$B$18</f>
        <v>2636.4</v>
      </c>
      <c r="H1699" s="24">
        <f>MIN(inputs!$B$32,A1699)</f>
        <v>20000</v>
      </c>
      <c r="I1699" s="24">
        <f>inputs!$B$29*(1+inputs!$B$33)-MAX(0,inputs!$B$31*(H1699-inputs!$B$30))</f>
        <v>46486.999999999993</v>
      </c>
      <c r="J1699" s="19">
        <f>$H1699+(INT(COLUMN(J$1)/2) - 5) * ($A1699-$H1699)/9</f>
        <v>20000</v>
      </c>
      <c r="K1699" s="24">
        <f>MAX(0,I1699*(1+inputs!$B$33)-MAX(0,inputs!$B$31*(J1699-inputs!$B$30)))</f>
        <v>47184.304999999986</v>
      </c>
      <c r="L1699" s="19">
        <f>$H1699+(INT(COLUMN(L$1)/2) - 5) * ($A1699-$H1699)/9</f>
        <v>36633.333333333328</v>
      </c>
      <c r="M1699" s="24">
        <f>MAX(0,K1699*(1+inputs!$B$33)-MAX(0,inputs!$B$31*(L1699-inputs!$B$30)))</f>
        <v>46411.629574999977</v>
      </c>
      <c r="N1699" s="19">
        <f>$H1699+(INT(COLUMN(N$1)/2) - 5) * ($A1699-$H1699)/9</f>
        <v>53266.666666666664</v>
      </c>
      <c r="O1699" s="24">
        <f>MAX(0,M1699*(1+inputs!$B$33)-MAX(0,inputs!$B$31*(N1699-inputs!$B$30)))</f>
        <v>44130.364018624969</v>
      </c>
      <c r="P1699" s="19">
        <f>$H1699+(INT(COLUMN(P$1)/2) - 5) * ($A1699-$H1699)/9</f>
        <v>69900</v>
      </c>
      <c r="Q1699" s="24">
        <f>MAX(0,O1699*(1+inputs!$B$33)-MAX(0,inputs!$B$31*(P1699-inputs!$B$30)))</f>
        <v>40317.879478904339</v>
      </c>
      <c r="R1699" s="19">
        <f>$H1699+(INT(COLUMN(R$1)/2) - 5) * ($A1699-$H1699)/9</f>
        <v>86533.333333333328</v>
      </c>
      <c r="S1699" s="24">
        <f>MAX(0,Q1699*(1+inputs!$B$33)-MAX(0,inputs!$B$31*(R1699-inputs!$B$30)))</f>
        <v>34951.207671087897</v>
      </c>
      <c r="T1699" s="19">
        <f>$H1699+(INT(COLUMN(T$1)/2) - 5) * ($A1699-$H1699)/9</f>
        <v>103166.66666666667</v>
      </c>
      <c r="U1699" s="24">
        <f>MAX(0,S1699*(1+inputs!$B$33)-MAX(0,inputs!$B$31*(T1699-inputs!$B$30)))</f>
        <v>28007.035786154207</v>
      </c>
      <c r="V1699" s="19">
        <f>$H1699+(INT(COLUMN(V$1)/2) - 5) * ($A1699-$H1699)/9</f>
        <v>119800</v>
      </c>
      <c r="W1699" s="24">
        <f>MAX(0,U1699*(1+inputs!$B$33)-MAX(0,inputs!$B$31*(V1699-inputs!$B$30)))</f>
        <v>19461.701322946516</v>
      </c>
      <c r="X1699" s="19">
        <f>$H1699+(INT(COLUMN(X$1)/2) - 5) * ($A1699-$H1699)/9</f>
        <v>136433.33333333331</v>
      </c>
      <c r="Y1699" s="24">
        <f>MAX(0,W1699*(1+inputs!$B$33)-MAX(0,inputs!$B$31*(X1699-inputs!$B$30)))</f>
        <v>9291.1868427907139</v>
      </c>
      <c r="Z1699" s="19">
        <f>IF(inputs!$B$27="YES",MAX(0,inputs!$B$31*(X1699-inputs!$B$30)),0)</f>
        <v>0</v>
      </c>
      <c r="AA1699" s="3">
        <f t="shared" si="109"/>
        <v>71345.25</v>
      </c>
      <c r="AB1699" s="1">
        <f t="shared" si="110"/>
        <v>0.47</v>
      </c>
      <c r="AC1699" s="8">
        <f t="shared" si="107"/>
        <v>98354.75</v>
      </c>
    </row>
    <row r="1700" spans="1:29" x14ac:dyDescent="0.2">
      <c r="A1700" s="11">
        <f t="shared" si="108"/>
        <v>169800</v>
      </c>
      <c r="B1700" s="15">
        <f>inputs!$C$3-MAX(0,MIN((calculations!A1700-inputs!$B$8)*0.5,inputs!$C$3))+IF(AND(inputs!$B$23="YES",A1700&lt;=inputs!$B$25),inputs!$B$24,0)</f>
        <v>0</v>
      </c>
      <c r="C1700" s="15">
        <f>MAX(0,MIN(A1700-B1700,inputs!$C$4)*inputs!$B$3)</f>
        <v>7540</v>
      </c>
      <c r="D1700" s="16">
        <f>MAX(0,(MIN(A1700,inputs!$C$5)-(inputs!$C$4+B1700))*inputs!$B$4)</f>
        <v>44920</v>
      </c>
      <c r="E1700" s="16">
        <f>MAX(0, (calculations!A1700-inputs!$C$5)*inputs!$B$5)</f>
        <v>8910</v>
      </c>
      <c r="F1700" s="19">
        <f>MAX(0,inputs!$B$13*(MIN(calculations!A1700,inputs!$C$14)-inputs!$C$13))+MAX(0,inputs!$B$14*(calculations!A1700-inputs!$C$14))</f>
        <v>7385.85</v>
      </c>
      <c r="G1700" s="22">
        <f>MAX(MIN((calculations!A1700-inputs!$B$21)/10000,100%),0) * inputs!$B$18</f>
        <v>2636.4</v>
      </c>
      <c r="H1700" s="24">
        <f>MIN(inputs!$B$32,A1700)</f>
        <v>20000</v>
      </c>
      <c r="I1700" s="24">
        <f>inputs!$B$29*(1+inputs!$B$33)-MAX(0,inputs!$B$31*(H1700-inputs!$B$30))</f>
        <v>46486.999999999993</v>
      </c>
      <c r="J1700" s="19">
        <f>$H1700+(INT(COLUMN(J$1)/2) - 5) * ($A1700-$H1700)/9</f>
        <v>20000</v>
      </c>
      <c r="K1700" s="24">
        <f>MAX(0,I1700*(1+inputs!$B$33)-MAX(0,inputs!$B$31*(J1700-inputs!$B$30)))</f>
        <v>47184.304999999986</v>
      </c>
      <c r="L1700" s="19">
        <f>$H1700+(INT(COLUMN(L$1)/2) - 5) * ($A1700-$H1700)/9</f>
        <v>36644.444444444445</v>
      </c>
      <c r="M1700" s="24">
        <f>MAX(0,K1700*(1+inputs!$B$33)-MAX(0,inputs!$B$31*(L1700-inputs!$B$30)))</f>
        <v>46410.629574999977</v>
      </c>
      <c r="N1700" s="19">
        <f>$H1700+(INT(COLUMN(N$1)/2) - 5) * ($A1700-$H1700)/9</f>
        <v>53288.888888888891</v>
      </c>
      <c r="O1700" s="24">
        <f>MAX(0,M1700*(1+inputs!$B$33)-MAX(0,inputs!$B$31*(N1700-inputs!$B$30)))</f>
        <v>44127.349018624969</v>
      </c>
      <c r="P1700" s="19">
        <f>$H1700+(INT(COLUMN(P$1)/2) - 5) * ($A1700-$H1700)/9</f>
        <v>69933.333333333343</v>
      </c>
      <c r="Q1700" s="24">
        <f>MAX(0,O1700*(1+inputs!$B$33)-MAX(0,inputs!$B$31*(P1700-inputs!$B$30)))</f>
        <v>40311.819253904338</v>
      </c>
      <c r="R1700" s="19">
        <f>$H1700+(INT(COLUMN(R$1)/2) - 5) * ($A1700-$H1700)/9</f>
        <v>86577.777777777781</v>
      </c>
      <c r="S1700" s="24">
        <f>MAX(0,Q1700*(1+inputs!$B$33)-MAX(0,inputs!$B$31*(R1700-inputs!$B$30)))</f>
        <v>34941.056542712897</v>
      </c>
      <c r="T1700" s="19">
        <f>$H1700+(INT(COLUMN(T$1)/2) - 5) * ($A1700-$H1700)/9</f>
        <v>103222.22222222222</v>
      </c>
      <c r="U1700" s="24">
        <f>MAX(0,S1700*(1+inputs!$B$33)-MAX(0,inputs!$B$31*(T1700-inputs!$B$30)))</f>
        <v>27991.732390853587</v>
      </c>
      <c r="V1700" s="19">
        <f>$H1700+(INT(COLUMN(V$1)/2) - 5) * ($A1700-$H1700)/9</f>
        <v>119866.66666666667</v>
      </c>
      <c r="W1700" s="24">
        <f>MAX(0,U1700*(1+inputs!$B$33)-MAX(0,inputs!$B$31*(V1700-inputs!$B$30)))</f>
        <v>19440.168376716385</v>
      </c>
      <c r="X1700" s="19">
        <f>$H1700+(INT(COLUMN(X$1)/2) - 5) * ($A1700-$H1700)/9</f>
        <v>136511.11111111112</v>
      </c>
      <c r="Y1700" s="24">
        <f>MAX(0,W1700*(1+inputs!$B$33)-MAX(0,inputs!$B$31*(X1700-inputs!$B$30)))</f>
        <v>9262.33090236713</v>
      </c>
      <c r="Z1700" s="19">
        <f>IF(inputs!$B$27="YES",MAX(0,inputs!$B$31*(X1700-inputs!$B$30)),0)</f>
        <v>0</v>
      </c>
      <c r="AA1700" s="3">
        <f t="shared" si="109"/>
        <v>71392.25</v>
      </c>
      <c r="AB1700" s="1">
        <f t="shared" si="110"/>
        <v>0.47</v>
      </c>
      <c r="AC1700" s="8">
        <f t="shared" si="107"/>
        <v>98407.75</v>
      </c>
    </row>
    <row r="1701" spans="1:29" x14ac:dyDescent="0.2">
      <c r="A1701" s="11">
        <f t="shared" si="108"/>
        <v>169900</v>
      </c>
      <c r="B1701" s="15">
        <f>inputs!$C$3-MAX(0,MIN((calculations!A1701-inputs!$B$8)*0.5,inputs!$C$3))+IF(AND(inputs!$B$23="YES",A1701&lt;=inputs!$B$25),inputs!$B$24,0)</f>
        <v>0</v>
      </c>
      <c r="C1701" s="15">
        <f>MAX(0,MIN(A1701-B1701,inputs!$C$4)*inputs!$B$3)</f>
        <v>7540</v>
      </c>
      <c r="D1701" s="16">
        <f>MAX(0,(MIN(A1701,inputs!$C$5)-(inputs!$C$4+B1701))*inputs!$B$4)</f>
        <v>44920</v>
      </c>
      <c r="E1701" s="16">
        <f>MAX(0, (calculations!A1701-inputs!$C$5)*inputs!$B$5)</f>
        <v>8955</v>
      </c>
      <c r="F1701" s="19">
        <f>MAX(0,inputs!$B$13*(MIN(calculations!A1701,inputs!$C$14)-inputs!$C$13))+MAX(0,inputs!$B$14*(calculations!A1701-inputs!$C$14))</f>
        <v>7387.85</v>
      </c>
      <c r="G1701" s="22">
        <f>MAX(MIN((calculations!A1701-inputs!$B$21)/10000,100%),0) * inputs!$B$18</f>
        <v>2636.4</v>
      </c>
      <c r="H1701" s="24">
        <f>MIN(inputs!$B$32,A1701)</f>
        <v>20000</v>
      </c>
      <c r="I1701" s="24">
        <f>inputs!$B$29*(1+inputs!$B$33)-MAX(0,inputs!$B$31*(H1701-inputs!$B$30))</f>
        <v>46486.999999999993</v>
      </c>
      <c r="J1701" s="19">
        <f>$H1701+(INT(COLUMN(J$1)/2) - 5) * ($A1701-$H1701)/9</f>
        <v>20000</v>
      </c>
      <c r="K1701" s="24">
        <f>MAX(0,I1701*(1+inputs!$B$33)-MAX(0,inputs!$B$31*(J1701-inputs!$B$30)))</f>
        <v>47184.304999999986</v>
      </c>
      <c r="L1701" s="19">
        <f>$H1701+(INT(COLUMN(L$1)/2) - 5) * ($A1701-$H1701)/9</f>
        <v>36655.555555555555</v>
      </c>
      <c r="M1701" s="24">
        <f>MAX(0,K1701*(1+inputs!$B$33)-MAX(0,inputs!$B$31*(L1701-inputs!$B$30)))</f>
        <v>46409.629574999977</v>
      </c>
      <c r="N1701" s="19">
        <f>$H1701+(INT(COLUMN(N$1)/2) - 5) * ($A1701-$H1701)/9</f>
        <v>53311.111111111109</v>
      </c>
      <c r="O1701" s="24">
        <f>MAX(0,M1701*(1+inputs!$B$33)-MAX(0,inputs!$B$31*(N1701-inputs!$B$30)))</f>
        <v>44124.33401862497</v>
      </c>
      <c r="P1701" s="19">
        <f>$H1701+(INT(COLUMN(P$1)/2) - 5) * ($A1701-$H1701)/9</f>
        <v>69966.666666666657</v>
      </c>
      <c r="Q1701" s="24">
        <f>MAX(0,O1701*(1+inputs!$B$33)-MAX(0,inputs!$B$31*(P1701-inputs!$B$30)))</f>
        <v>40305.759028904344</v>
      </c>
      <c r="R1701" s="19">
        <f>$H1701+(INT(COLUMN(R$1)/2) - 5) * ($A1701-$H1701)/9</f>
        <v>86622.222222222219</v>
      </c>
      <c r="S1701" s="24">
        <f>MAX(0,Q1701*(1+inputs!$B$33)-MAX(0,inputs!$B$31*(R1701-inputs!$B$30)))</f>
        <v>34930.905414337903</v>
      </c>
      <c r="T1701" s="19">
        <f>$H1701+(INT(COLUMN(T$1)/2) - 5) * ($A1701-$H1701)/9</f>
        <v>103277.77777777778</v>
      </c>
      <c r="U1701" s="24">
        <f>MAX(0,S1701*(1+inputs!$B$33)-MAX(0,inputs!$B$31*(T1701-inputs!$B$30)))</f>
        <v>27976.428995552971</v>
      </c>
      <c r="V1701" s="19">
        <f>$H1701+(INT(COLUMN(V$1)/2) - 5) * ($A1701-$H1701)/9</f>
        <v>119933.33333333333</v>
      </c>
      <c r="W1701" s="24">
        <f>MAX(0,U1701*(1+inputs!$B$33)-MAX(0,inputs!$B$31*(V1701-inputs!$B$30)))</f>
        <v>19418.635430486265</v>
      </c>
      <c r="X1701" s="19">
        <f>$H1701+(INT(COLUMN(X$1)/2) - 5) * ($A1701-$H1701)/9</f>
        <v>136588.88888888888</v>
      </c>
      <c r="Y1701" s="24">
        <f>MAX(0,W1701*(1+inputs!$B$33)-MAX(0,inputs!$B$31*(X1701-inputs!$B$30)))</f>
        <v>9233.474961943557</v>
      </c>
      <c r="Z1701" s="19">
        <f>IF(inputs!$B$27="YES",MAX(0,inputs!$B$31*(X1701-inputs!$B$30)),0)</f>
        <v>0</v>
      </c>
      <c r="AA1701" s="3">
        <f t="shared" si="109"/>
        <v>71439.25</v>
      </c>
      <c r="AB1701" s="1">
        <f t="shared" si="110"/>
        <v>0.47</v>
      </c>
      <c r="AC1701" s="8">
        <f t="shared" si="107"/>
        <v>98460.75</v>
      </c>
    </row>
    <row r="1702" spans="1:29" x14ac:dyDescent="0.2">
      <c r="A1702" s="11">
        <f t="shared" si="108"/>
        <v>170000</v>
      </c>
      <c r="B1702" s="15">
        <f>inputs!$C$3-MAX(0,MIN((calculations!A1702-inputs!$B$8)*0.5,inputs!$C$3))+IF(AND(inputs!$B$23="YES",A1702&lt;=inputs!$B$25),inputs!$B$24,0)</f>
        <v>0</v>
      </c>
      <c r="C1702" s="15">
        <f>MAX(0,MIN(A1702-B1702,inputs!$C$4)*inputs!$B$3)</f>
        <v>7540</v>
      </c>
      <c r="D1702" s="16">
        <f>MAX(0,(MIN(A1702,inputs!$C$5)-(inputs!$C$4+B1702))*inputs!$B$4)</f>
        <v>44920</v>
      </c>
      <c r="E1702" s="16">
        <f>MAX(0, (calculations!A1702-inputs!$C$5)*inputs!$B$5)</f>
        <v>9000</v>
      </c>
      <c r="F1702" s="19">
        <f>MAX(0,inputs!$B$13*(MIN(calculations!A1702,inputs!$C$14)-inputs!$C$13))+MAX(0,inputs!$B$14*(calculations!A1702-inputs!$C$14))</f>
        <v>7389.85</v>
      </c>
      <c r="G1702" s="22">
        <f>MAX(MIN((calculations!A1702-inputs!$B$21)/10000,100%),0) * inputs!$B$18</f>
        <v>2636.4</v>
      </c>
      <c r="H1702" s="24">
        <f>MIN(inputs!$B$32,A1702)</f>
        <v>20000</v>
      </c>
      <c r="I1702" s="24">
        <f>inputs!$B$29*(1+inputs!$B$33)-MAX(0,inputs!$B$31*(H1702-inputs!$B$30))</f>
        <v>46486.999999999993</v>
      </c>
      <c r="J1702" s="19">
        <f>$H1702+(INT(COLUMN(J$1)/2) - 5) * ($A1702-$H1702)/9</f>
        <v>20000</v>
      </c>
      <c r="K1702" s="24">
        <f>MAX(0,I1702*(1+inputs!$B$33)-MAX(0,inputs!$B$31*(J1702-inputs!$B$30)))</f>
        <v>47184.304999999986</v>
      </c>
      <c r="L1702" s="19">
        <f>$H1702+(INT(COLUMN(L$1)/2) - 5) * ($A1702-$H1702)/9</f>
        <v>36666.666666666672</v>
      </c>
      <c r="M1702" s="24">
        <f>MAX(0,K1702*(1+inputs!$B$33)-MAX(0,inputs!$B$31*(L1702-inputs!$B$30)))</f>
        <v>46408.629574999977</v>
      </c>
      <c r="N1702" s="19">
        <f>$H1702+(INT(COLUMN(N$1)/2) - 5) * ($A1702-$H1702)/9</f>
        <v>53333.333333333336</v>
      </c>
      <c r="O1702" s="24">
        <f>MAX(0,M1702*(1+inputs!$B$33)-MAX(0,inputs!$B$31*(N1702-inputs!$B$30)))</f>
        <v>44121.31901862497</v>
      </c>
      <c r="P1702" s="19">
        <f>$H1702+(INT(COLUMN(P$1)/2) - 5) * ($A1702-$H1702)/9</f>
        <v>70000</v>
      </c>
      <c r="Q1702" s="24">
        <f>MAX(0,O1702*(1+inputs!$B$33)-MAX(0,inputs!$B$31*(P1702-inputs!$B$30)))</f>
        <v>40299.698803904335</v>
      </c>
      <c r="R1702" s="19">
        <f>$H1702+(INT(COLUMN(R$1)/2) - 5) * ($A1702-$H1702)/9</f>
        <v>86666.666666666672</v>
      </c>
      <c r="S1702" s="24">
        <f>MAX(0,Q1702*(1+inputs!$B$33)-MAX(0,inputs!$B$31*(R1702-inputs!$B$30)))</f>
        <v>34920.754285962896</v>
      </c>
      <c r="T1702" s="19">
        <f>$H1702+(INT(COLUMN(T$1)/2) - 5) * ($A1702-$H1702)/9</f>
        <v>103333.33333333333</v>
      </c>
      <c r="U1702" s="24">
        <f>MAX(0,S1702*(1+inputs!$B$33)-MAX(0,inputs!$B$31*(T1702-inputs!$B$30)))</f>
        <v>27961.125600252341</v>
      </c>
      <c r="V1702" s="19">
        <f>$H1702+(INT(COLUMN(V$1)/2) - 5) * ($A1702-$H1702)/9</f>
        <v>120000</v>
      </c>
      <c r="W1702" s="24">
        <f>MAX(0,U1702*(1+inputs!$B$33)-MAX(0,inputs!$B$31*(V1702-inputs!$B$30)))</f>
        <v>19397.102484256124</v>
      </c>
      <c r="X1702" s="19">
        <f>$H1702+(INT(COLUMN(X$1)/2) - 5) * ($A1702-$H1702)/9</f>
        <v>136666.66666666669</v>
      </c>
      <c r="Y1702" s="24">
        <f>MAX(0,W1702*(1+inputs!$B$33)-MAX(0,inputs!$B$31*(X1702-inputs!$B$30)))</f>
        <v>9204.6190215199622</v>
      </c>
      <c r="Z1702" s="19">
        <f>IF(inputs!$B$27="YES",MAX(0,inputs!$B$31*(X1702-inputs!$B$30)),0)</f>
        <v>0</v>
      </c>
      <c r="AA1702" s="3">
        <f t="shared" si="109"/>
        <v>71486.25</v>
      </c>
      <c r="AB1702" s="1">
        <f t="shared" si="110"/>
        <v>0.47</v>
      </c>
      <c r="AC1702" s="8">
        <f t="shared" si="107"/>
        <v>98513.75</v>
      </c>
    </row>
    <row r="1703" spans="1:29" x14ac:dyDescent="0.2">
      <c r="A1703" s="11">
        <f t="shared" si="108"/>
        <v>170100</v>
      </c>
      <c r="B1703" s="15">
        <f>inputs!$C$3-MAX(0,MIN((calculations!A1703-inputs!$B$8)*0.5,inputs!$C$3))+IF(AND(inputs!$B$23="YES",A1703&lt;=inputs!$B$25),inputs!$B$24,0)</f>
        <v>0</v>
      </c>
      <c r="C1703" s="15">
        <f>MAX(0,MIN(A1703-B1703,inputs!$C$4)*inputs!$B$3)</f>
        <v>7540</v>
      </c>
      <c r="D1703" s="16">
        <f>MAX(0,(MIN(A1703,inputs!$C$5)-(inputs!$C$4+B1703))*inputs!$B$4)</f>
        <v>44920</v>
      </c>
      <c r="E1703" s="16">
        <f>MAX(0, (calculations!A1703-inputs!$C$5)*inputs!$B$5)</f>
        <v>9045</v>
      </c>
      <c r="F1703" s="19">
        <f>MAX(0,inputs!$B$13*(MIN(calculations!A1703,inputs!$C$14)-inputs!$C$13))+MAX(0,inputs!$B$14*(calculations!A1703-inputs!$C$14))</f>
        <v>7391.85</v>
      </c>
      <c r="G1703" s="22">
        <f>MAX(MIN((calculations!A1703-inputs!$B$21)/10000,100%),0) * inputs!$B$18</f>
        <v>2636.4</v>
      </c>
      <c r="H1703" s="24">
        <f>MIN(inputs!$B$32,A1703)</f>
        <v>20000</v>
      </c>
      <c r="I1703" s="24">
        <f>inputs!$B$29*(1+inputs!$B$33)-MAX(0,inputs!$B$31*(H1703-inputs!$B$30))</f>
        <v>46486.999999999993</v>
      </c>
      <c r="J1703" s="19">
        <f>$H1703+(INT(COLUMN(J$1)/2) - 5) * ($A1703-$H1703)/9</f>
        <v>20000</v>
      </c>
      <c r="K1703" s="24">
        <f>MAX(0,I1703*(1+inputs!$B$33)-MAX(0,inputs!$B$31*(J1703-inputs!$B$30)))</f>
        <v>47184.304999999986</v>
      </c>
      <c r="L1703" s="19">
        <f>$H1703+(INT(COLUMN(L$1)/2) - 5) * ($A1703-$H1703)/9</f>
        <v>36677.777777777781</v>
      </c>
      <c r="M1703" s="24">
        <f>MAX(0,K1703*(1+inputs!$B$33)-MAX(0,inputs!$B$31*(L1703-inputs!$B$30)))</f>
        <v>46407.629574999977</v>
      </c>
      <c r="N1703" s="19">
        <f>$H1703+(INT(COLUMN(N$1)/2) - 5) * ($A1703-$H1703)/9</f>
        <v>53355.555555555555</v>
      </c>
      <c r="O1703" s="24">
        <f>MAX(0,M1703*(1+inputs!$B$33)-MAX(0,inputs!$B$31*(N1703-inputs!$B$30)))</f>
        <v>44118.304018624971</v>
      </c>
      <c r="P1703" s="19">
        <f>$H1703+(INT(COLUMN(P$1)/2) - 5) * ($A1703-$H1703)/9</f>
        <v>70033.333333333343</v>
      </c>
      <c r="Q1703" s="24">
        <f>MAX(0,O1703*(1+inputs!$B$33)-MAX(0,inputs!$B$31*(P1703-inputs!$B$30)))</f>
        <v>40293.638578904342</v>
      </c>
      <c r="R1703" s="19">
        <f>$H1703+(INT(COLUMN(R$1)/2) - 5) * ($A1703-$H1703)/9</f>
        <v>86711.111111111109</v>
      </c>
      <c r="S1703" s="24">
        <f>MAX(0,Q1703*(1+inputs!$B$33)-MAX(0,inputs!$B$31*(R1703-inputs!$B$30)))</f>
        <v>34910.603157587902</v>
      </c>
      <c r="T1703" s="19">
        <f>$H1703+(INT(COLUMN(T$1)/2) - 5) * ($A1703-$H1703)/9</f>
        <v>103388.88888888889</v>
      </c>
      <c r="U1703" s="24">
        <f>MAX(0,S1703*(1+inputs!$B$33)-MAX(0,inputs!$B$31*(T1703-inputs!$B$30)))</f>
        <v>27945.822204951717</v>
      </c>
      <c r="V1703" s="19">
        <f>$H1703+(INT(COLUMN(V$1)/2) - 5) * ($A1703-$H1703)/9</f>
        <v>120066.66666666667</v>
      </c>
      <c r="W1703" s="24">
        <f>MAX(0,U1703*(1+inputs!$B$33)-MAX(0,inputs!$B$31*(V1703-inputs!$B$30)))</f>
        <v>19375.569538025993</v>
      </c>
      <c r="X1703" s="19">
        <f>$H1703+(INT(COLUMN(X$1)/2) - 5) * ($A1703-$H1703)/9</f>
        <v>136744.44444444444</v>
      </c>
      <c r="Y1703" s="24">
        <f>MAX(0,W1703*(1+inputs!$B$33)-MAX(0,inputs!$B$31*(X1703-inputs!$B$30)))</f>
        <v>9175.7630810963819</v>
      </c>
      <c r="Z1703" s="19">
        <f>IF(inputs!$B$27="YES",MAX(0,inputs!$B$31*(X1703-inputs!$B$30)),0)</f>
        <v>0</v>
      </c>
      <c r="AA1703" s="3">
        <f t="shared" si="109"/>
        <v>71533.25</v>
      </c>
      <c r="AB1703" s="1">
        <f t="shared" si="110"/>
        <v>0.47</v>
      </c>
      <c r="AC1703" s="8">
        <f t="shared" si="107"/>
        <v>98566.75</v>
      </c>
    </row>
    <row r="1704" spans="1:29" x14ac:dyDescent="0.2">
      <c r="A1704" s="11">
        <f t="shared" si="108"/>
        <v>170200</v>
      </c>
      <c r="B1704" s="15">
        <f>inputs!$C$3-MAX(0,MIN((calculations!A1704-inputs!$B$8)*0.5,inputs!$C$3))+IF(AND(inputs!$B$23="YES",A1704&lt;=inputs!$B$25),inputs!$B$24,0)</f>
        <v>0</v>
      </c>
      <c r="C1704" s="15">
        <f>MAX(0,MIN(A1704-B1704,inputs!$C$4)*inputs!$B$3)</f>
        <v>7540</v>
      </c>
      <c r="D1704" s="16">
        <f>MAX(0,(MIN(A1704,inputs!$C$5)-(inputs!$C$4+B1704))*inputs!$B$4)</f>
        <v>44920</v>
      </c>
      <c r="E1704" s="16">
        <f>MAX(0, (calculations!A1704-inputs!$C$5)*inputs!$B$5)</f>
        <v>9090</v>
      </c>
      <c r="F1704" s="19">
        <f>MAX(0,inputs!$B$13*(MIN(calculations!A1704,inputs!$C$14)-inputs!$C$13))+MAX(0,inputs!$B$14*(calculations!A1704-inputs!$C$14))</f>
        <v>7393.85</v>
      </c>
      <c r="G1704" s="22">
        <f>MAX(MIN((calculations!A1704-inputs!$B$21)/10000,100%),0) * inputs!$B$18</f>
        <v>2636.4</v>
      </c>
      <c r="H1704" s="24">
        <f>MIN(inputs!$B$32,A1704)</f>
        <v>20000</v>
      </c>
      <c r="I1704" s="24">
        <f>inputs!$B$29*(1+inputs!$B$33)-MAX(0,inputs!$B$31*(H1704-inputs!$B$30))</f>
        <v>46486.999999999993</v>
      </c>
      <c r="J1704" s="19">
        <f>$H1704+(INT(COLUMN(J$1)/2) - 5) * ($A1704-$H1704)/9</f>
        <v>20000</v>
      </c>
      <c r="K1704" s="24">
        <f>MAX(0,I1704*(1+inputs!$B$33)-MAX(0,inputs!$B$31*(J1704-inputs!$B$30)))</f>
        <v>47184.304999999986</v>
      </c>
      <c r="L1704" s="19">
        <f>$H1704+(INT(COLUMN(L$1)/2) - 5) * ($A1704-$H1704)/9</f>
        <v>36688.888888888891</v>
      </c>
      <c r="M1704" s="24">
        <f>MAX(0,K1704*(1+inputs!$B$33)-MAX(0,inputs!$B$31*(L1704-inputs!$B$30)))</f>
        <v>46406.629574999977</v>
      </c>
      <c r="N1704" s="19">
        <f>$H1704+(INT(COLUMN(N$1)/2) - 5) * ($A1704-$H1704)/9</f>
        <v>53377.777777777781</v>
      </c>
      <c r="O1704" s="24">
        <f>MAX(0,M1704*(1+inputs!$B$33)-MAX(0,inputs!$B$31*(N1704-inputs!$B$30)))</f>
        <v>44115.289018624972</v>
      </c>
      <c r="P1704" s="19">
        <f>$H1704+(INT(COLUMN(P$1)/2) - 5) * ($A1704-$H1704)/9</f>
        <v>70066.666666666657</v>
      </c>
      <c r="Q1704" s="24">
        <f>MAX(0,O1704*(1+inputs!$B$33)-MAX(0,inputs!$B$31*(P1704-inputs!$B$30)))</f>
        <v>40287.578353904348</v>
      </c>
      <c r="R1704" s="19">
        <f>$H1704+(INT(COLUMN(R$1)/2) - 5) * ($A1704-$H1704)/9</f>
        <v>86755.555555555562</v>
      </c>
      <c r="S1704" s="24">
        <f>MAX(0,Q1704*(1+inputs!$B$33)-MAX(0,inputs!$B$31*(R1704-inputs!$B$30)))</f>
        <v>34900.452029212909</v>
      </c>
      <c r="T1704" s="19">
        <f>$H1704+(INT(COLUMN(T$1)/2) - 5) * ($A1704-$H1704)/9</f>
        <v>103444.44444444444</v>
      </c>
      <c r="U1704" s="24">
        <f>MAX(0,S1704*(1+inputs!$B$33)-MAX(0,inputs!$B$31*(T1704-inputs!$B$30)))</f>
        <v>27930.518809651101</v>
      </c>
      <c r="V1704" s="19">
        <f>$H1704+(INT(COLUMN(V$1)/2) - 5) * ($A1704-$H1704)/9</f>
        <v>120133.33333333333</v>
      </c>
      <c r="W1704" s="24">
        <f>MAX(0,U1704*(1+inputs!$B$33)-MAX(0,inputs!$B$31*(V1704-inputs!$B$30)))</f>
        <v>19354.036591795866</v>
      </c>
      <c r="X1704" s="19">
        <f>$H1704+(INT(COLUMN(X$1)/2) - 5) * ($A1704-$H1704)/9</f>
        <v>136822.22222222222</v>
      </c>
      <c r="Y1704" s="24">
        <f>MAX(0,W1704*(1+inputs!$B$33)-MAX(0,inputs!$B$31*(X1704-inputs!$B$30)))</f>
        <v>9146.9071406728035</v>
      </c>
      <c r="Z1704" s="19">
        <f>IF(inputs!$B$27="YES",MAX(0,inputs!$B$31*(X1704-inputs!$B$30)),0)</f>
        <v>0</v>
      </c>
      <c r="AA1704" s="3">
        <f t="shared" si="109"/>
        <v>71580.25</v>
      </c>
      <c r="AB1704" s="1">
        <f t="shared" si="110"/>
        <v>0.47</v>
      </c>
      <c r="AC1704" s="8">
        <f t="shared" si="107"/>
        <v>98619.75</v>
      </c>
    </row>
    <row r="1705" spans="1:29" x14ac:dyDescent="0.2">
      <c r="A1705" s="11">
        <f t="shared" si="108"/>
        <v>170300</v>
      </c>
      <c r="B1705" s="15">
        <f>inputs!$C$3-MAX(0,MIN((calculations!A1705-inputs!$B$8)*0.5,inputs!$C$3))+IF(AND(inputs!$B$23="YES",A1705&lt;=inputs!$B$25),inputs!$B$24,0)</f>
        <v>0</v>
      </c>
      <c r="C1705" s="15">
        <f>MAX(0,MIN(A1705-B1705,inputs!$C$4)*inputs!$B$3)</f>
        <v>7540</v>
      </c>
      <c r="D1705" s="16">
        <f>MAX(0,(MIN(A1705,inputs!$C$5)-(inputs!$C$4+B1705))*inputs!$B$4)</f>
        <v>44920</v>
      </c>
      <c r="E1705" s="16">
        <f>MAX(0, (calculations!A1705-inputs!$C$5)*inputs!$B$5)</f>
        <v>9135</v>
      </c>
      <c r="F1705" s="19">
        <f>MAX(0,inputs!$B$13*(MIN(calculations!A1705,inputs!$C$14)-inputs!$C$13))+MAX(0,inputs!$B$14*(calculations!A1705-inputs!$C$14))</f>
        <v>7395.85</v>
      </c>
      <c r="G1705" s="22">
        <f>MAX(MIN((calculations!A1705-inputs!$B$21)/10000,100%),0) * inputs!$B$18</f>
        <v>2636.4</v>
      </c>
      <c r="H1705" s="24">
        <f>MIN(inputs!$B$32,A1705)</f>
        <v>20000</v>
      </c>
      <c r="I1705" s="24">
        <f>inputs!$B$29*(1+inputs!$B$33)-MAX(0,inputs!$B$31*(H1705-inputs!$B$30))</f>
        <v>46486.999999999993</v>
      </c>
      <c r="J1705" s="19">
        <f>$H1705+(INT(COLUMN(J$1)/2) - 5) * ($A1705-$H1705)/9</f>
        <v>20000</v>
      </c>
      <c r="K1705" s="24">
        <f>MAX(0,I1705*(1+inputs!$B$33)-MAX(0,inputs!$B$31*(J1705-inputs!$B$30)))</f>
        <v>47184.304999999986</v>
      </c>
      <c r="L1705" s="19">
        <f>$H1705+(INT(COLUMN(L$1)/2) - 5) * ($A1705-$H1705)/9</f>
        <v>36700</v>
      </c>
      <c r="M1705" s="24">
        <f>MAX(0,K1705*(1+inputs!$B$33)-MAX(0,inputs!$B$31*(L1705-inputs!$B$30)))</f>
        <v>46405.629574999977</v>
      </c>
      <c r="N1705" s="19">
        <f>$H1705+(INT(COLUMN(N$1)/2) - 5) * ($A1705-$H1705)/9</f>
        <v>53400</v>
      </c>
      <c r="O1705" s="24">
        <f>MAX(0,M1705*(1+inputs!$B$33)-MAX(0,inputs!$B$31*(N1705-inputs!$B$30)))</f>
        <v>44112.274018624972</v>
      </c>
      <c r="P1705" s="19">
        <f>$H1705+(INT(COLUMN(P$1)/2) - 5) * ($A1705-$H1705)/9</f>
        <v>70100</v>
      </c>
      <c r="Q1705" s="24">
        <f>MAX(0,O1705*(1+inputs!$B$33)-MAX(0,inputs!$B$31*(P1705-inputs!$B$30)))</f>
        <v>40281.518128904339</v>
      </c>
      <c r="R1705" s="19">
        <f>$H1705+(INT(COLUMN(R$1)/2) - 5) * ($A1705-$H1705)/9</f>
        <v>86800</v>
      </c>
      <c r="S1705" s="24">
        <f>MAX(0,Q1705*(1+inputs!$B$33)-MAX(0,inputs!$B$31*(R1705-inputs!$B$30)))</f>
        <v>34890.300900837901</v>
      </c>
      <c r="T1705" s="19">
        <f>$H1705+(INT(COLUMN(T$1)/2) - 5) * ($A1705-$H1705)/9</f>
        <v>103500</v>
      </c>
      <c r="U1705" s="24">
        <f>MAX(0,S1705*(1+inputs!$B$33)-MAX(0,inputs!$B$31*(T1705-inputs!$B$30)))</f>
        <v>27915.21541435047</v>
      </c>
      <c r="V1705" s="19">
        <f>$H1705+(INT(COLUMN(V$1)/2) - 5) * ($A1705-$H1705)/9</f>
        <v>120200</v>
      </c>
      <c r="W1705" s="24">
        <f>MAX(0,U1705*(1+inputs!$B$33)-MAX(0,inputs!$B$31*(V1705-inputs!$B$30)))</f>
        <v>19332.503645565725</v>
      </c>
      <c r="X1705" s="19">
        <f>$H1705+(INT(COLUMN(X$1)/2) - 5) * ($A1705-$H1705)/9</f>
        <v>136900</v>
      </c>
      <c r="Y1705" s="24">
        <f>MAX(0,W1705*(1+inputs!$B$33)-MAX(0,inputs!$B$31*(X1705-inputs!$B$30)))</f>
        <v>9118.0512002492087</v>
      </c>
      <c r="Z1705" s="19">
        <f>IF(inputs!$B$27="YES",MAX(0,inputs!$B$31*(X1705-inputs!$B$30)),0)</f>
        <v>0</v>
      </c>
      <c r="AA1705" s="3">
        <f t="shared" si="109"/>
        <v>71627.25</v>
      </c>
      <c r="AB1705" s="1">
        <f t="shared" si="110"/>
        <v>0.47</v>
      </c>
      <c r="AC1705" s="8">
        <f t="shared" si="107"/>
        <v>98672.75</v>
      </c>
    </row>
    <row r="1706" spans="1:29" x14ac:dyDescent="0.2">
      <c r="A1706" s="11">
        <f t="shared" si="108"/>
        <v>170400</v>
      </c>
      <c r="B1706" s="15">
        <f>inputs!$C$3-MAX(0,MIN((calculations!A1706-inputs!$B$8)*0.5,inputs!$C$3))+IF(AND(inputs!$B$23="YES",A1706&lt;=inputs!$B$25),inputs!$B$24,0)</f>
        <v>0</v>
      </c>
      <c r="C1706" s="15">
        <f>MAX(0,MIN(A1706-B1706,inputs!$C$4)*inputs!$B$3)</f>
        <v>7540</v>
      </c>
      <c r="D1706" s="16">
        <f>MAX(0,(MIN(A1706,inputs!$C$5)-(inputs!$C$4+B1706))*inputs!$B$4)</f>
        <v>44920</v>
      </c>
      <c r="E1706" s="16">
        <f>MAX(0, (calculations!A1706-inputs!$C$5)*inputs!$B$5)</f>
        <v>9180</v>
      </c>
      <c r="F1706" s="19">
        <f>MAX(0,inputs!$B$13*(MIN(calculations!A1706,inputs!$C$14)-inputs!$C$13))+MAX(0,inputs!$B$14*(calculations!A1706-inputs!$C$14))</f>
        <v>7397.85</v>
      </c>
      <c r="G1706" s="22">
        <f>MAX(MIN((calculations!A1706-inputs!$B$21)/10000,100%),0) * inputs!$B$18</f>
        <v>2636.4</v>
      </c>
      <c r="H1706" s="24">
        <f>MIN(inputs!$B$32,A1706)</f>
        <v>20000</v>
      </c>
      <c r="I1706" s="24">
        <f>inputs!$B$29*(1+inputs!$B$33)-MAX(0,inputs!$B$31*(H1706-inputs!$B$30))</f>
        <v>46486.999999999993</v>
      </c>
      <c r="J1706" s="19">
        <f>$H1706+(INT(COLUMN(J$1)/2) - 5) * ($A1706-$H1706)/9</f>
        <v>20000</v>
      </c>
      <c r="K1706" s="24">
        <f>MAX(0,I1706*(1+inputs!$B$33)-MAX(0,inputs!$B$31*(J1706-inputs!$B$30)))</f>
        <v>47184.304999999986</v>
      </c>
      <c r="L1706" s="19">
        <f>$H1706+(INT(COLUMN(L$1)/2) - 5) * ($A1706-$H1706)/9</f>
        <v>36711.111111111109</v>
      </c>
      <c r="M1706" s="24">
        <f>MAX(0,K1706*(1+inputs!$B$33)-MAX(0,inputs!$B$31*(L1706-inputs!$B$30)))</f>
        <v>46404.629574999977</v>
      </c>
      <c r="N1706" s="19">
        <f>$H1706+(INT(COLUMN(N$1)/2) - 5) * ($A1706-$H1706)/9</f>
        <v>53422.222222222219</v>
      </c>
      <c r="O1706" s="24">
        <f>MAX(0,M1706*(1+inputs!$B$33)-MAX(0,inputs!$B$31*(N1706-inputs!$B$30)))</f>
        <v>44109.259018624973</v>
      </c>
      <c r="P1706" s="19">
        <f>$H1706+(INT(COLUMN(P$1)/2) - 5) * ($A1706-$H1706)/9</f>
        <v>70133.333333333343</v>
      </c>
      <c r="Q1706" s="24">
        <f>MAX(0,O1706*(1+inputs!$B$33)-MAX(0,inputs!$B$31*(P1706-inputs!$B$30)))</f>
        <v>40275.457903904338</v>
      </c>
      <c r="R1706" s="19">
        <f>$H1706+(INT(COLUMN(R$1)/2) - 5) * ($A1706-$H1706)/9</f>
        <v>86844.444444444438</v>
      </c>
      <c r="S1706" s="24">
        <f>MAX(0,Q1706*(1+inputs!$B$33)-MAX(0,inputs!$B$31*(R1706-inputs!$B$30)))</f>
        <v>34880.149772462901</v>
      </c>
      <c r="T1706" s="19">
        <f>$H1706+(INT(COLUMN(T$1)/2) - 5) * ($A1706-$H1706)/9</f>
        <v>103555.55555555556</v>
      </c>
      <c r="U1706" s="24">
        <f>MAX(0,S1706*(1+inputs!$B$33)-MAX(0,inputs!$B$31*(T1706-inputs!$B$30)))</f>
        <v>27899.912019049836</v>
      </c>
      <c r="V1706" s="19">
        <f>$H1706+(INT(COLUMN(V$1)/2) - 5) * ($A1706-$H1706)/9</f>
        <v>120266.66666666667</v>
      </c>
      <c r="W1706" s="24">
        <f>MAX(0,U1706*(1+inputs!$B$33)-MAX(0,inputs!$B$31*(V1706-inputs!$B$30)))</f>
        <v>19310.970699335579</v>
      </c>
      <c r="X1706" s="19">
        <f>$H1706+(INT(COLUMN(X$1)/2) - 5) * ($A1706-$H1706)/9</f>
        <v>136977.77777777778</v>
      </c>
      <c r="Y1706" s="24">
        <f>MAX(0,W1706*(1+inputs!$B$33)-MAX(0,inputs!$B$31*(X1706-inputs!$B$30)))</f>
        <v>9089.1952598256121</v>
      </c>
      <c r="Z1706" s="19">
        <f>IF(inputs!$B$27="YES",MAX(0,inputs!$B$31*(X1706-inputs!$B$30)),0)</f>
        <v>0</v>
      </c>
      <c r="AA1706" s="3">
        <f t="shared" si="109"/>
        <v>71674.25</v>
      </c>
      <c r="AB1706" s="1">
        <f t="shared" si="110"/>
        <v>0.47</v>
      </c>
      <c r="AC1706" s="8">
        <f t="shared" si="107"/>
        <v>98725.75</v>
      </c>
    </row>
    <row r="1707" spans="1:29" x14ac:dyDescent="0.2">
      <c r="A1707" s="11">
        <f t="shared" si="108"/>
        <v>170500</v>
      </c>
      <c r="B1707" s="15">
        <f>inputs!$C$3-MAX(0,MIN((calculations!A1707-inputs!$B$8)*0.5,inputs!$C$3))+IF(AND(inputs!$B$23="YES",A1707&lt;=inputs!$B$25),inputs!$B$24,0)</f>
        <v>0</v>
      </c>
      <c r="C1707" s="15">
        <f>MAX(0,MIN(A1707-B1707,inputs!$C$4)*inputs!$B$3)</f>
        <v>7540</v>
      </c>
      <c r="D1707" s="16">
        <f>MAX(0,(MIN(A1707,inputs!$C$5)-(inputs!$C$4+B1707))*inputs!$B$4)</f>
        <v>44920</v>
      </c>
      <c r="E1707" s="16">
        <f>MAX(0, (calculations!A1707-inputs!$C$5)*inputs!$B$5)</f>
        <v>9225</v>
      </c>
      <c r="F1707" s="19">
        <f>MAX(0,inputs!$B$13*(MIN(calculations!A1707,inputs!$C$14)-inputs!$C$13))+MAX(0,inputs!$B$14*(calculations!A1707-inputs!$C$14))</f>
        <v>7399.85</v>
      </c>
      <c r="G1707" s="22">
        <f>MAX(MIN((calculations!A1707-inputs!$B$21)/10000,100%),0) * inputs!$B$18</f>
        <v>2636.4</v>
      </c>
      <c r="H1707" s="24">
        <f>MIN(inputs!$B$32,A1707)</f>
        <v>20000</v>
      </c>
      <c r="I1707" s="24">
        <f>inputs!$B$29*(1+inputs!$B$33)-MAX(0,inputs!$B$31*(H1707-inputs!$B$30))</f>
        <v>46486.999999999993</v>
      </c>
      <c r="J1707" s="19">
        <f>$H1707+(INT(COLUMN(J$1)/2) - 5) * ($A1707-$H1707)/9</f>
        <v>20000</v>
      </c>
      <c r="K1707" s="24">
        <f>MAX(0,I1707*(1+inputs!$B$33)-MAX(0,inputs!$B$31*(J1707-inputs!$B$30)))</f>
        <v>47184.304999999986</v>
      </c>
      <c r="L1707" s="19">
        <f>$H1707+(INT(COLUMN(L$1)/2) - 5) * ($A1707-$H1707)/9</f>
        <v>36722.222222222219</v>
      </c>
      <c r="M1707" s="24">
        <f>MAX(0,K1707*(1+inputs!$B$33)-MAX(0,inputs!$B$31*(L1707-inputs!$B$30)))</f>
        <v>46403.629574999977</v>
      </c>
      <c r="N1707" s="19">
        <f>$H1707+(INT(COLUMN(N$1)/2) - 5) * ($A1707-$H1707)/9</f>
        <v>53444.444444444445</v>
      </c>
      <c r="O1707" s="24">
        <f>MAX(0,M1707*(1+inputs!$B$33)-MAX(0,inputs!$B$31*(N1707-inputs!$B$30)))</f>
        <v>44106.244018624973</v>
      </c>
      <c r="P1707" s="19">
        <f>$H1707+(INT(COLUMN(P$1)/2) - 5) * ($A1707-$H1707)/9</f>
        <v>70166.666666666657</v>
      </c>
      <c r="Q1707" s="24">
        <f>MAX(0,O1707*(1+inputs!$B$33)-MAX(0,inputs!$B$31*(P1707-inputs!$B$30)))</f>
        <v>40269.397678904352</v>
      </c>
      <c r="R1707" s="19">
        <f>$H1707+(INT(COLUMN(R$1)/2) - 5) * ($A1707-$H1707)/9</f>
        <v>86888.888888888891</v>
      </c>
      <c r="S1707" s="24">
        <f>MAX(0,Q1707*(1+inputs!$B$33)-MAX(0,inputs!$B$31*(R1707-inputs!$B$30)))</f>
        <v>34869.998644087907</v>
      </c>
      <c r="T1707" s="19">
        <f>$H1707+(INT(COLUMN(T$1)/2) - 5) * ($A1707-$H1707)/9</f>
        <v>103611.11111111111</v>
      </c>
      <c r="U1707" s="24">
        <f>MAX(0,S1707*(1+inputs!$B$33)-MAX(0,inputs!$B$31*(T1707-inputs!$B$30)))</f>
        <v>27884.608623749224</v>
      </c>
      <c r="V1707" s="19">
        <f>$H1707+(INT(COLUMN(V$1)/2) - 5) * ($A1707-$H1707)/9</f>
        <v>120333.33333333333</v>
      </c>
      <c r="W1707" s="24">
        <f>MAX(0,U1707*(1+inputs!$B$33)-MAX(0,inputs!$B$31*(V1707-inputs!$B$30)))</f>
        <v>19289.43775310546</v>
      </c>
      <c r="X1707" s="19">
        <f>$H1707+(INT(COLUMN(X$1)/2) - 5) * ($A1707-$H1707)/9</f>
        <v>137055.55555555556</v>
      </c>
      <c r="Y1707" s="24">
        <f>MAX(0,W1707*(1+inputs!$B$33)-MAX(0,inputs!$B$31*(X1707-inputs!$B$30)))</f>
        <v>9060.3393194020409</v>
      </c>
      <c r="Z1707" s="19">
        <f>IF(inputs!$B$27="YES",MAX(0,inputs!$B$31*(X1707-inputs!$B$30)),0)</f>
        <v>0</v>
      </c>
      <c r="AA1707" s="3">
        <f t="shared" si="109"/>
        <v>71721.25</v>
      </c>
      <c r="AB1707" s="1">
        <f t="shared" si="110"/>
        <v>0.47</v>
      </c>
      <c r="AC1707" s="8">
        <f t="shared" si="107"/>
        <v>98778.75</v>
      </c>
    </row>
    <row r="1708" spans="1:29" x14ac:dyDescent="0.2">
      <c r="A1708" s="11">
        <f t="shared" si="108"/>
        <v>170600</v>
      </c>
      <c r="B1708" s="15">
        <f>inputs!$C$3-MAX(0,MIN((calculations!A1708-inputs!$B$8)*0.5,inputs!$C$3))+IF(AND(inputs!$B$23="YES",A1708&lt;=inputs!$B$25),inputs!$B$24,0)</f>
        <v>0</v>
      </c>
      <c r="C1708" s="15">
        <f>MAX(0,MIN(A1708-B1708,inputs!$C$4)*inputs!$B$3)</f>
        <v>7540</v>
      </c>
      <c r="D1708" s="16">
        <f>MAX(0,(MIN(A1708,inputs!$C$5)-(inputs!$C$4+B1708))*inputs!$B$4)</f>
        <v>44920</v>
      </c>
      <c r="E1708" s="16">
        <f>MAX(0, (calculations!A1708-inputs!$C$5)*inputs!$B$5)</f>
        <v>9270</v>
      </c>
      <c r="F1708" s="19">
        <f>MAX(0,inputs!$B$13*(MIN(calculations!A1708,inputs!$C$14)-inputs!$C$13))+MAX(0,inputs!$B$14*(calculations!A1708-inputs!$C$14))</f>
        <v>7401.85</v>
      </c>
      <c r="G1708" s="22">
        <f>MAX(MIN((calculations!A1708-inputs!$B$21)/10000,100%),0) * inputs!$B$18</f>
        <v>2636.4</v>
      </c>
      <c r="H1708" s="24">
        <f>MIN(inputs!$B$32,A1708)</f>
        <v>20000</v>
      </c>
      <c r="I1708" s="24">
        <f>inputs!$B$29*(1+inputs!$B$33)-MAX(0,inputs!$B$31*(H1708-inputs!$B$30))</f>
        <v>46486.999999999993</v>
      </c>
      <c r="J1708" s="19">
        <f>$H1708+(INT(COLUMN(J$1)/2) - 5) * ($A1708-$H1708)/9</f>
        <v>20000</v>
      </c>
      <c r="K1708" s="24">
        <f>MAX(0,I1708*(1+inputs!$B$33)-MAX(0,inputs!$B$31*(J1708-inputs!$B$30)))</f>
        <v>47184.304999999986</v>
      </c>
      <c r="L1708" s="19">
        <f>$H1708+(INT(COLUMN(L$1)/2) - 5) * ($A1708-$H1708)/9</f>
        <v>36733.333333333328</v>
      </c>
      <c r="M1708" s="24">
        <f>MAX(0,K1708*(1+inputs!$B$33)-MAX(0,inputs!$B$31*(L1708-inputs!$B$30)))</f>
        <v>46402.629574999977</v>
      </c>
      <c r="N1708" s="19">
        <f>$H1708+(INT(COLUMN(N$1)/2) - 5) * ($A1708-$H1708)/9</f>
        <v>53466.666666666664</v>
      </c>
      <c r="O1708" s="24">
        <f>MAX(0,M1708*(1+inputs!$B$33)-MAX(0,inputs!$B$31*(N1708-inputs!$B$30)))</f>
        <v>44103.229018624967</v>
      </c>
      <c r="P1708" s="19">
        <f>$H1708+(INT(COLUMN(P$1)/2) - 5) * ($A1708-$H1708)/9</f>
        <v>70200</v>
      </c>
      <c r="Q1708" s="24">
        <f>MAX(0,O1708*(1+inputs!$B$33)-MAX(0,inputs!$B$31*(P1708-inputs!$B$30)))</f>
        <v>40263.337453904336</v>
      </c>
      <c r="R1708" s="19">
        <f>$H1708+(INT(COLUMN(R$1)/2) - 5) * ($A1708-$H1708)/9</f>
        <v>86933.333333333328</v>
      </c>
      <c r="S1708" s="24">
        <f>MAX(0,Q1708*(1+inputs!$B$33)-MAX(0,inputs!$B$31*(R1708-inputs!$B$30)))</f>
        <v>34859.847515712892</v>
      </c>
      <c r="T1708" s="19">
        <f>$H1708+(INT(COLUMN(T$1)/2) - 5) * ($A1708-$H1708)/9</f>
        <v>103666.66666666667</v>
      </c>
      <c r="U1708" s="24">
        <f>MAX(0,S1708*(1+inputs!$B$33)-MAX(0,inputs!$B$31*(T1708-inputs!$B$30)))</f>
        <v>27869.305228448582</v>
      </c>
      <c r="V1708" s="19">
        <f>$H1708+(INT(COLUMN(V$1)/2) - 5) * ($A1708-$H1708)/9</f>
        <v>120400</v>
      </c>
      <c r="W1708" s="24">
        <f>MAX(0,U1708*(1+inputs!$B$33)-MAX(0,inputs!$B$31*(V1708-inputs!$B$30)))</f>
        <v>19267.904806875311</v>
      </c>
      <c r="X1708" s="19">
        <f>$H1708+(INT(COLUMN(X$1)/2) - 5) * ($A1708-$H1708)/9</f>
        <v>137133.33333333331</v>
      </c>
      <c r="Y1708" s="24">
        <f>MAX(0,W1708*(1+inputs!$B$33)-MAX(0,inputs!$B$31*(X1708-inputs!$B$30)))</f>
        <v>9031.4833789784389</v>
      </c>
      <c r="Z1708" s="19">
        <f>IF(inputs!$B$27="YES",MAX(0,inputs!$B$31*(X1708-inputs!$B$30)),0)</f>
        <v>0</v>
      </c>
      <c r="AA1708" s="3">
        <f t="shared" si="109"/>
        <v>71768.25</v>
      </c>
      <c r="AB1708" s="1">
        <f t="shared" si="110"/>
        <v>0.47</v>
      </c>
      <c r="AC1708" s="8">
        <f t="shared" si="107"/>
        <v>98831.75</v>
      </c>
    </row>
    <row r="1709" spans="1:29" x14ac:dyDescent="0.2">
      <c r="A1709" s="11">
        <f t="shared" si="108"/>
        <v>170700</v>
      </c>
      <c r="B1709" s="15">
        <f>inputs!$C$3-MAX(0,MIN((calculations!A1709-inputs!$B$8)*0.5,inputs!$C$3))+IF(AND(inputs!$B$23="YES",A1709&lt;=inputs!$B$25),inputs!$B$24,0)</f>
        <v>0</v>
      </c>
      <c r="C1709" s="15">
        <f>MAX(0,MIN(A1709-B1709,inputs!$C$4)*inputs!$B$3)</f>
        <v>7540</v>
      </c>
      <c r="D1709" s="16">
        <f>MAX(0,(MIN(A1709,inputs!$C$5)-(inputs!$C$4+B1709))*inputs!$B$4)</f>
        <v>44920</v>
      </c>
      <c r="E1709" s="16">
        <f>MAX(0, (calculations!A1709-inputs!$C$5)*inputs!$B$5)</f>
        <v>9315</v>
      </c>
      <c r="F1709" s="19">
        <f>MAX(0,inputs!$B$13*(MIN(calculations!A1709,inputs!$C$14)-inputs!$C$13))+MAX(0,inputs!$B$14*(calculations!A1709-inputs!$C$14))</f>
        <v>7403.85</v>
      </c>
      <c r="G1709" s="22">
        <f>MAX(MIN((calculations!A1709-inputs!$B$21)/10000,100%),0) * inputs!$B$18</f>
        <v>2636.4</v>
      </c>
      <c r="H1709" s="24">
        <f>MIN(inputs!$B$32,A1709)</f>
        <v>20000</v>
      </c>
      <c r="I1709" s="24">
        <f>inputs!$B$29*(1+inputs!$B$33)-MAX(0,inputs!$B$31*(H1709-inputs!$B$30))</f>
        <v>46486.999999999993</v>
      </c>
      <c r="J1709" s="19">
        <f>$H1709+(INT(COLUMN(J$1)/2) - 5) * ($A1709-$H1709)/9</f>
        <v>20000</v>
      </c>
      <c r="K1709" s="24">
        <f>MAX(0,I1709*(1+inputs!$B$33)-MAX(0,inputs!$B$31*(J1709-inputs!$B$30)))</f>
        <v>47184.304999999986</v>
      </c>
      <c r="L1709" s="19">
        <f>$H1709+(INT(COLUMN(L$1)/2) - 5) * ($A1709-$H1709)/9</f>
        <v>36744.444444444445</v>
      </c>
      <c r="M1709" s="24">
        <f>MAX(0,K1709*(1+inputs!$B$33)-MAX(0,inputs!$B$31*(L1709-inputs!$B$30)))</f>
        <v>46401.629574999977</v>
      </c>
      <c r="N1709" s="19">
        <f>$H1709+(INT(COLUMN(N$1)/2) - 5) * ($A1709-$H1709)/9</f>
        <v>53488.888888888891</v>
      </c>
      <c r="O1709" s="24">
        <f>MAX(0,M1709*(1+inputs!$B$33)-MAX(0,inputs!$B$31*(N1709-inputs!$B$30)))</f>
        <v>44100.214018624967</v>
      </c>
      <c r="P1709" s="19">
        <f>$H1709+(INT(COLUMN(P$1)/2) - 5) * ($A1709-$H1709)/9</f>
        <v>70233.333333333343</v>
      </c>
      <c r="Q1709" s="24">
        <f>MAX(0,O1709*(1+inputs!$B$33)-MAX(0,inputs!$B$31*(P1709-inputs!$B$30)))</f>
        <v>40257.277228904335</v>
      </c>
      <c r="R1709" s="19">
        <f>$H1709+(INT(COLUMN(R$1)/2) - 5) * ($A1709-$H1709)/9</f>
        <v>86977.777777777781</v>
      </c>
      <c r="S1709" s="24">
        <f>MAX(0,Q1709*(1+inputs!$B$33)-MAX(0,inputs!$B$31*(R1709-inputs!$B$30)))</f>
        <v>34849.696387337892</v>
      </c>
      <c r="T1709" s="19">
        <f>$H1709+(INT(COLUMN(T$1)/2) - 5) * ($A1709-$H1709)/9</f>
        <v>103722.22222222222</v>
      </c>
      <c r="U1709" s="24">
        <f>MAX(0,S1709*(1+inputs!$B$33)-MAX(0,inputs!$B$31*(T1709-inputs!$B$30)))</f>
        <v>27854.001833147955</v>
      </c>
      <c r="V1709" s="19">
        <f>$H1709+(INT(COLUMN(V$1)/2) - 5) * ($A1709-$H1709)/9</f>
        <v>120466.66666666667</v>
      </c>
      <c r="W1709" s="24">
        <f>MAX(0,U1709*(1+inputs!$B$33)-MAX(0,inputs!$B$31*(V1709-inputs!$B$30)))</f>
        <v>19246.371860645173</v>
      </c>
      <c r="X1709" s="19">
        <f>$H1709+(INT(COLUMN(X$1)/2) - 5) * ($A1709-$H1709)/9</f>
        <v>137211.11111111112</v>
      </c>
      <c r="Y1709" s="24">
        <f>MAX(0,W1709*(1+inputs!$B$33)-MAX(0,inputs!$B$31*(X1709-inputs!$B$30)))</f>
        <v>9002.6274385548477</v>
      </c>
      <c r="Z1709" s="19">
        <f>IF(inputs!$B$27="YES",MAX(0,inputs!$B$31*(X1709-inputs!$B$30)),0)</f>
        <v>0</v>
      </c>
      <c r="AA1709" s="3">
        <f t="shared" si="109"/>
        <v>71815.25</v>
      </c>
      <c r="AB1709" s="1">
        <f t="shared" si="110"/>
        <v>0.47</v>
      </c>
      <c r="AC1709" s="8">
        <f t="shared" si="107"/>
        <v>98884.75</v>
      </c>
    </row>
    <row r="1710" spans="1:29" x14ac:dyDescent="0.2">
      <c r="A1710" s="11">
        <f t="shared" si="108"/>
        <v>170800</v>
      </c>
      <c r="B1710" s="15">
        <f>inputs!$C$3-MAX(0,MIN((calculations!A1710-inputs!$B$8)*0.5,inputs!$C$3))+IF(AND(inputs!$B$23="YES",A1710&lt;=inputs!$B$25),inputs!$B$24,0)</f>
        <v>0</v>
      </c>
      <c r="C1710" s="15">
        <f>MAX(0,MIN(A1710-B1710,inputs!$C$4)*inputs!$B$3)</f>
        <v>7540</v>
      </c>
      <c r="D1710" s="16">
        <f>MAX(0,(MIN(A1710,inputs!$C$5)-(inputs!$C$4+B1710))*inputs!$B$4)</f>
        <v>44920</v>
      </c>
      <c r="E1710" s="16">
        <f>MAX(0, (calculations!A1710-inputs!$C$5)*inputs!$B$5)</f>
        <v>9360</v>
      </c>
      <c r="F1710" s="19">
        <f>MAX(0,inputs!$B$13*(MIN(calculations!A1710,inputs!$C$14)-inputs!$C$13))+MAX(0,inputs!$B$14*(calculations!A1710-inputs!$C$14))</f>
        <v>7405.85</v>
      </c>
      <c r="G1710" s="22">
        <f>MAX(MIN((calculations!A1710-inputs!$B$21)/10000,100%),0) * inputs!$B$18</f>
        <v>2636.4</v>
      </c>
      <c r="H1710" s="24">
        <f>MIN(inputs!$B$32,A1710)</f>
        <v>20000</v>
      </c>
      <c r="I1710" s="24">
        <f>inputs!$B$29*(1+inputs!$B$33)-MAX(0,inputs!$B$31*(H1710-inputs!$B$30))</f>
        <v>46486.999999999993</v>
      </c>
      <c r="J1710" s="19">
        <f>$H1710+(INT(COLUMN(J$1)/2) - 5) * ($A1710-$H1710)/9</f>
        <v>20000</v>
      </c>
      <c r="K1710" s="24">
        <f>MAX(0,I1710*(1+inputs!$B$33)-MAX(0,inputs!$B$31*(J1710-inputs!$B$30)))</f>
        <v>47184.304999999986</v>
      </c>
      <c r="L1710" s="19">
        <f>$H1710+(INT(COLUMN(L$1)/2) - 5) * ($A1710-$H1710)/9</f>
        <v>36755.555555555555</v>
      </c>
      <c r="M1710" s="24">
        <f>MAX(0,K1710*(1+inputs!$B$33)-MAX(0,inputs!$B$31*(L1710-inputs!$B$30)))</f>
        <v>46400.629574999977</v>
      </c>
      <c r="N1710" s="19">
        <f>$H1710+(INT(COLUMN(N$1)/2) - 5) * ($A1710-$H1710)/9</f>
        <v>53511.111111111109</v>
      </c>
      <c r="O1710" s="24">
        <f>MAX(0,M1710*(1+inputs!$B$33)-MAX(0,inputs!$B$31*(N1710-inputs!$B$30)))</f>
        <v>44097.199018624968</v>
      </c>
      <c r="P1710" s="19">
        <f>$H1710+(INT(COLUMN(P$1)/2) - 5) * ($A1710-$H1710)/9</f>
        <v>70266.666666666657</v>
      </c>
      <c r="Q1710" s="24">
        <f>MAX(0,O1710*(1+inputs!$B$33)-MAX(0,inputs!$B$31*(P1710-inputs!$B$30)))</f>
        <v>40251.217003904341</v>
      </c>
      <c r="R1710" s="19">
        <f>$H1710+(INT(COLUMN(R$1)/2) - 5) * ($A1710-$H1710)/9</f>
        <v>87022.222222222219</v>
      </c>
      <c r="S1710" s="24">
        <f>MAX(0,Q1710*(1+inputs!$B$33)-MAX(0,inputs!$B$31*(R1710-inputs!$B$30)))</f>
        <v>34839.545258962899</v>
      </c>
      <c r="T1710" s="19">
        <f>$H1710+(INT(COLUMN(T$1)/2) - 5) * ($A1710-$H1710)/9</f>
        <v>103777.77777777778</v>
      </c>
      <c r="U1710" s="24">
        <f>MAX(0,S1710*(1+inputs!$B$33)-MAX(0,inputs!$B$31*(T1710-inputs!$B$30)))</f>
        <v>27838.698437847339</v>
      </c>
      <c r="V1710" s="19">
        <f>$H1710+(INT(COLUMN(V$1)/2) - 5) * ($A1710-$H1710)/9</f>
        <v>120533.33333333333</v>
      </c>
      <c r="W1710" s="24">
        <f>MAX(0,U1710*(1+inputs!$B$33)-MAX(0,inputs!$B$31*(V1710-inputs!$B$30)))</f>
        <v>19224.838914415046</v>
      </c>
      <c r="X1710" s="19">
        <f>$H1710+(INT(COLUMN(X$1)/2) - 5) * ($A1710-$H1710)/9</f>
        <v>137288.88888888888</v>
      </c>
      <c r="Y1710" s="24">
        <f>MAX(0,W1710*(1+inputs!$B$33)-MAX(0,inputs!$B$31*(X1710-inputs!$B$30)))</f>
        <v>8973.7714981312711</v>
      </c>
      <c r="Z1710" s="19">
        <f>IF(inputs!$B$27="YES",MAX(0,inputs!$B$31*(X1710-inputs!$B$30)),0)</f>
        <v>0</v>
      </c>
      <c r="AA1710" s="3">
        <f t="shared" si="109"/>
        <v>71862.25</v>
      </c>
      <c r="AB1710" s="1">
        <f t="shared" si="110"/>
        <v>0.47</v>
      </c>
      <c r="AC1710" s="8">
        <f t="shared" si="107"/>
        <v>98937.75</v>
      </c>
    </row>
    <row r="1711" spans="1:29" x14ac:dyDescent="0.2">
      <c r="A1711" s="11">
        <f t="shared" si="108"/>
        <v>170900</v>
      </c>
      <c r="B1711" s="15">
        <f>inputs!$C$3-MAX(0,MIN((calculations!A1711-inputs!$B$8)*0.5,inputs!$C$3))+IF(AND(inputs!$B$23="YES",A1711&lt;=inputs!$B$25),inputs!$B$24,0)</f>
        <v>0</v>
      </c>
      <c r="C1711" s="15">
        <f>MAX(0,MIN(A1711-B1711,inputs!$C$4)*inputs!$B$3)</f>
        <v>7540</v>
      </c>
      <c r="D1711" s="16">
        <f>MAX(0,(MIN(A1711,inputs!$C$5)-(inputs!$C$4+B1711))*inputs!$B$4)</f>
        <v>44920</v>
      </c>
      <c r="E1711" s="16">
        <f>MAX(0, (calculations!A1711-inputs!$C$5)*inputs!$B$5)</f>
        <v>9405</v>
      </c>
      <c r="F1711" s="19">
        <f>MAX(0,inputs!$B$13*(MIN(calculations!A1711,inputs!$C$14)-inputs!$C$13))+MAX(0,inputs!$B$14*(calculations!A1711-inputs!$C$14))</f>
        <v>7407.85</v>
      </c>
      <c r="G1711" s="22">
        <f>MAX(MIN((calculations!A1711-inputs!$B$21)/10000,100%),0) * inputs!$B$18</f>
        <v>2636.4</v>
      </c>
      <c r="H1711" s="24">
        <f>MIN(inputs!$B$32,A1711)</f>
        <v>20000</v>
      </c>
      <c r="I1711" s="24">
        <f>inputs!$B$29*(1+inputs!$B$33)-MAX(0,inputs!$B$31*(H1711-inputs!$B$30))</f>
        <v>46486.999999999993</v>
      </c>
      <c r="J1711" s="19">
        <f>$H1711+(INT(COLUMN(J$1)/2) - 5) * ($A1711-$H1711)/9</f>
        <v>20000</v>
      </c>
      <c r="K1711" s="24">
        <f>MAX(0,I1711*(1+inputs!$B$33)-MAX(0,inputs!$B$31*(J1711-inputs!$B$30)))</f>
        <v>47184.304999999986</v>
      </c>
      <c r="L1711" s="19">
        <f>$H1711+(INT(COLUMN(L$1)/2) - 5) * ($A1711-$H1711)/9</f>
        <v>36766.666666666672</v>
      </c>
      <c r="M1711" s="24">
        <f>MAX(0,K1711*(1+inputs!$B$33)-MAX(0,inputs!$B$31*(L1711-inputs!$B$30)))</f>
        <v>46399.629574999977</v>
      </c>
      <c r="N1711" s="19">
        <f>$H1711+(INT(COLUMN(N$1)/2) - 5) * ($A1711-$H1711)/9</f>
        <v>53533.333333333336</v>
      </c>
      <c r="O1711" s="24">
        <f>MAX(0,M1711*(1+inputs!$B$33)-MAX(0,inputs!$B$31*(N1711-inputs!$B$30)))</f>
        <v>44094.184018624968</v>
      </c>
      <c r="P1711" s="19">
        <f>$H1711+(INT(COLUMN(P$1)/2) - 5) * ($A1711-$H1711)/9</f>
        <v>70300</v>
      </c>
      <c r="Q1711" s="24">
        <f>MAX(0,O1711*(1+inputs!$B$33)-MAX(0,inputs!$B$31*(P1711-inputs!$B$30)))</f>
        <v>40245.156778904333</v>
      </c>
      <c r="R1711" s="19">
        <f>$H1711+(INT(COLUMN(R$1)/2) - 5) * ($A1711-$H1711)/9</f>
        <v>87066.666666666672</v>
      </c>
      <c r="S1711" s="24">
        <f>MAX(0,Q1711*(1+inputs!$B$33)-MAX(0,inputs!$B$31*(R1711-inputs!$B$30)))</f>
        <v>34829.394130587891</v>
      </c>
      <c r="T1711" s="19">
        <f>$H1711+(INT(COLUMN(T$1)/2) - 5) * ($A1711-$H1711)/9</f>
        <v>103833.33333333333</v>
      </c>
      <c r="U1711" s="24">
        <f>MAX(0,S1711*(1+inputs!$B$33)-MAX(0,inputs!$B$31*(T1711-inputs!$B$30)))</f>
        <v>27823.395042546708</v>
      </c>
      <c r="V1711" s="19">
        <f>$H1711+(INT(COLUMN(V$1)/2) - 5) * ($A1711-$H1711)/9</f>
        <v>120600</v>
      </c>
      <c r="W1711" s="24">
        <f>MAX(0,U1711*(1+inputs!$B$33)-MAX(0,inputs!$B$31*(V1711-inputs!$B$30)))</f>
        <v>19203.305968184904</v>
      </c>
      <c r="X1711" s="19">
        <f>$H1711+(INT(COLUMN(X$1)/2) - 5) * ($A1711-$H1711)/9</f>
        <v>137366.66666666669</v>
      </c>
      <c r="Y1711" s="24">
        <f>MAX(0,W1711*(1+inputs!$B$33)-MAX(0,inputs!$B$31*(X1711-inputs!$B$30)))</f>
        <v>8944.9155577076763</v>
      </c>
      <c r="Z1711" s="19">
        <f>IF(inputs!$B$27="YES",MAX(0,inputs!$B$31*(X1711-inputs!$B$30)),0)</f>
        <v>0</v>
      </c>
      <c r="AA1711" s="3">
        <f t="shared" si="109"/>
        <v>71909.25</v>
      </c>
      <c r="AB1711" s="1">
        <f t="shared" si="110"/>
        <v>0.47</v>
      </c>
      <c r="AC1711" s="8">
        <f t="shared" si="107"/>
        <v>98990.75</v>
      </c>
    </row>
    <row r="1712" spans="1:29" x14ac:dyDescent="0.2">
      <c r="A1712" s="11">
        <f t="shared" si="108"/>
        <v>171000</v>
      </c>
      <c r="B1712" s="15">
        <f>inputs!$C$3-MAX(0,MIN((calculations!A1712-inputs!$B$8)*0.5,inputs!$C$3))+IF(AND(inputs!$B$23="YES",A1712&lt;=inputs!$B$25),inputs!$B$24,0)</f>
        <v>0</v>
      </c>
      <c r="C1712" s="15">
        <f>MAX(0,MIN(A1712-B1712,inputs!$C$4)*inputs!$B$3)</f>
        <v>7540</v>
      </c>
      <c r="D1712" s="16">
        <f>MAX(0,(MIN(A1712,inputs!$C$5)-(inputs!$C$4+B1712))*inputs!$B$4)</f>
        <v>44920</v>
      </c>
      <c r="E1712" s="16">
        <f>MAX(0, (calculations!A1712-inputs!$C$5)*inputs!$B$5)</f>
        <v>9450</v>
      </c>
      <c r="F1712" s="19">
        <f>MAX(0,inputs!$B$13*(MIN(calculations!A1712,inputs!$C$14)-inputs!$C$13))+MAX(0,inputs!$B$14*(calculations!A1712-inputs!$C$14))</f>
        <v>7409.85</v>
      </c>
      <c r="G1712" s="22">
        <f>MAX(MIN((calculations!A1712-inputs!$B$21)/10000,100%),0) * inputs!$B$18</f>
        <v>2636.4</v>
      </c>
      <c r="H1712" s="24">
        <f>MIN(inputs!$B$32,A1712)</f>
        <v>20000</v>
      </c>
      <c r="I1712" s="24">
        <f>inputs!$B$29*(1+inputs!$B$33)-MAX(0,inputs!$B$31*(H1712-inputs!$B$30))</f>
        <v>46486.999999999993</v>
      </c>
      <c r="J1712" s="19">
        <f>$H1712+(INT(COLUMN(J$1)/2) - 5) * ($A1712-$H1712)/9</f>
        <v>20000</v>
      </c>
      <c r="K1712" s="24">
        <f>MAX(0,I1712*(1+inputs!$B$33)-MAX(0,inputs!$B$31*(J1712-inputs!$B$30)))</f>
        <v>47184.304999999986</v>
      </c>
      <c r="L1712" s="19">
        <f>$H1712+(INT(COLUMN(L$1)/2) - 5) * ($A1712-$H1712)/9</f>
        <v>36777.777777777781</v>
      </c>
      <c r="M1712" s="24">
        <f>MAX(0,K1712*(1+inputs!$B$33)-MAX(0,inputs!$B$31*(L1712-inputs!$B$30)))</f>
        <v>46398.629574999977</v>
      </c>
      <c r="N1712" s="19">
        <f>$H1712+(INT(COLUMN(N$1)/2) - 5) * ($A1712-$H1712)/9</f>
        <v>53555.555555555555</v>
      </c>
      <c r="O1712" s="24">
        <f>MAX(0,M1712*(1+inputs!$B$33)-MAX(0,inputs!$B$31*(N1712-inputs!$B$30)))</f>
        <v>44091.169018624969</v>
      </c>
      <c r="P1712" s="19">
        <f>$H1712+(INT(COLUMN(P$1)/2) - 5) * ($A1712-$H1712)/9</f>
        <v>70333.333333333343</v>
      </c>
      <c r="Q1712" s="24">
        <f>MAX(0,O1712*(1+inputs!$B$33)-MAX(0,inputs!$B$31*(P1712-inputs!$B$30)))</f>
        <v>40239.096553904339</v>
      </c>
      <c r="R1712" s="19">
        <f>$H1712+(INT(COLUMN(R$1)/2) - 5) * ($A1712-$H1712)/9</f>
        <v>87111.111111111109</v>
      </c>
      <c r="S1712" s="24">
        <f>MAX(0,Q1712*(1+inputs!$B$33)-MAX(0,inputs!$B$31*(R1712-inputs!$B$30)))</f>
        <v>34819.243002212897</v>
      </c>
      <c r="T1712" s="19">
        <f>$H1712+(INT(COLUMN(T$1)/2) - 5) * ($A1712-$H1712)/9</f>
        <v>103888.88888888889</v>
      </c>
      <c r="U1712" s="24">
        <f>MAX(0,S1712*(1+inputs!$B$33)-MAX(0,inputs!$B$31*(T1712-inputs!$B$30)))</f>
        <v>27808.091647246092</v>
      </c>
      <c r="V1712" s="19">
        <f>$H1712+(INT(COLUMN(V$1)/2) - 5) * ($A1712-$H1712)/9</f>
        <v>120666.66666666667</v>
      </c>
      <c r="W1712" s="24">
        <f>MAX(0,U1712*(1+inputs!$B$33)-MAX(0,inputs!$B$31*(V1712-inputs!$B$30)))</f>
        <v>19181.773021954781</v>
      </c>
      <c r="X1712" s="19">
        <f>$H1712+(INT(COLUMN(X$1)/2) - 5) * ($A1712-$H1712)/9</f>
        <v>137444.44444444444</v>
      </c>
      <c r="Y1712" s="24">
        <f>MAX(0,W1712*(1+inputs!$B$33)-MAX(0,inputs!$B$31*(X1712-inputs!$B$30)))</f>
        <v>8916.0596172841033</v>
      </c>
      <c r="Z1712" s="19">
        <f>IF(inputs!$B$27="YES",MAX(0,inputs!$B$31*(X1712-inputs!$B$30)),0)</f>
        <v>0</v>
      </c>
      <c r="AA1712" s="3">
        <f t="shared" si="109"/>
        <v>71956.25</v>
      </c>
      <c r="AB1712" s="1">
        <f t="shared" si="110"/>
        <v>0.47</v>
      </c>
      <c r="AC1712" s="8">
        <f t="shared" si="107"/>
        <v>99043.75</v>
      </c>
    </row>
    <row r="1713" spans="1:29" x14ac:dyDescent="0.2">
      <c r="A1713" s="11">
        <f t="shared" si="108"/>
        <v>171100</v>
      </c>
      <c r="B1713" s="15">
        <f>inputs!$C$3-MAX(0,MIN((calculations!A1713-inputs!$B$8)*0.5,inputs!$C$3))+IF(AND(inputs!$B$23="YES",A1713&lt;=inputs!$B$25),inputs!$B$24,0)</f>
        <v>0</v>
      </c>
      <c r="C1713" s="15">
        <f>MAX(0,MIN(A1713-B1713,inputs!$C$4)*inputs!$B$3)</f>
        <v>7540</v>
      </c>
      <c r="D1713" s="16">
        <f>MAX(0,(MIN(A1713,inputs!$C$5)-(inputs!$C$4+B1713))*inputs!$B$4)</f>
        <v>44920</v>
      </c>
      <c r="E1713" s="16">
        <f>MAX(0, (calculations!A1713-inputs!$C$5)*inputs!$B$5)</f>
        <v>9495</v>
      </c>
      <c r="F1713" s="19">
        <f>MAX(0,inputs!$B$13*(MIN(calculations!A1713,inputs!$C$14)-inputs!$C$13))+MAX(0,inputs!$B$14*(calculations!A1713-inputs!$C$14))</f>
        <v>7411.85</v>
      </c>
      <c r="G1713" s="22">
        <f>MAX(MIN((calculations!A1713-inputs!$B$21)/10000,100%),0) * inputs!$B$18</f>
        <v>2636.4</v>
      </c>
      <c r="H1713" s="24">
        <f>MIN(inputs!$B$32,A1713)</f>
        <v>20000</v>
      </c>
      <c r="I1713" s="24">
        <f>inputs!$B$29*(1+inputs!$B$33)-MAX(0,inputs!$B$31*(H1713-inputs!$B$30))</f>
        <v>46486.999999999993</v>
      </c>
      <c r="J1713" s="19">
        <f>$H1713+(INT(COLUMN(J$1)/2) - 5) * ($A1713-$H1713)/9</f>
        <v>20000</v>
      </c>
      <c r="K1713" s="24">
        <f>MAX(0,I1713*(1+inputs!$B$33)-MAX(0,inputs!$B$31*(J1713-inputs!$B$30)))</f>
        <v>47184.304999999986</v>
      </c>
      <c r="L1713" s="19">
        <f>$H1713+(INT(COLUMN(L$1)/2) - 5) * ($A1713-$H1713)/9</f>
        <v>36788.888888888891</v>
      </c>
      <c r="M1713" s="24">
        <f>MAX(0,K1713*(1+inputs!$B$33)-MAX(0,inputs!$B$31*(L1713-inputs!$B$30)))</f>
        <v>46397.629574999977</v>
      </c>
      <c r="N1713" s="19">
        <f>$H1713+(INT(COLUMN(N$1)/2) - 5) * ($A1713-$H1713)/9</f>
        <v>53577.777777777781</v>
      </c>
      <c r="O1713" s="24">
        <f>MAX(0,M1713*(1+inputs!$B$33)-MAX(0,inputs!$B$31*(N1713-inputs!$B$30)))</f>
        <v>44088.154018624969</v>
      </c>
      <c r="P1713" s="19">
        <f>$H1713+(INT(COLUMN(P$1)/2) - 5) * ($A1713-$H1713)/9</f>
        <v>70366.666666666657</v>
      </c>
      <c r="Q1713" s="24">
        <f>MAX(0,O1713*(1+inputs!$B$33)-MAX(0,inputs!$B$31*(P1713-inputs!$B$30)))</f>
        <v>40233.036328904345</v>
      </c>
      <c r="R1713" s="19">
        <f>$H1713+(INT(COLUMN(R$1)/2) - 5) * ($A1713-$H1713)/9</f>
        <v>87155.555555555562</v>
      </c>
      <c r="S1713" s="24">
        <f>MAX(0,Q1713*(1+inputs!$B$33)-MAX(0,inputs!$B$31*(R1713-inputs!$B$30)))</f>
        <v>34809.091873837904</v>
      </c>
      <c r="T1713" s="19">
        <f>$H1713+(INT(COLUMN(T$1)/2) - 5) * ($A1713-$H1713)/9</f>
        <v>103944.44444444444</v>
      </c>
      <c r="U1713" s="24">
        <f>MAX(0,S1713*(1+inputs!$B$33)-MAX(0,inputs!$B$31*(T1713-inputs!$B$30)))</f>
        <v>27792.788251945469</v>
      </c>
      <c r="V1713" s="19">
        <f>$H1713+(INT(COLUMN(V$1)/2) - 5) * ($A1713-$H1713)/9</f>
        <v>120733.33333333333</v>
      </c>
      <c r="W1713" s="24">
        <f>MAX(0,U1713*(1+inputs!$B$33)-MAX(0,inputs!$B$31*(V1713-inputs!$B$30)))</f>
        <v>19160.240075724651</v>
      </c>
      <c r="X1713" s="19">
        <f>$H1713+(INT(COLUMN(X$1)/2) - 5) * ($A1713-$H1713)/9</f>
        <v>137522.22222222222</v>
      </c>
      <c r="Y1713" s="24">
        <f>MAX(0,W1713*(1+inputs!$B$33)-MAX(0,inputs!$B$31*(X1713-inputs!$B$30)))</f>
        <v>8887.2036768605212</v>
      </c>
      <c r="Z1713" s="19">
        <f>IF(inputs!$B$27="YES",MAX(0,inputs!$B$31*(X1713-inputs!$B$30)),0)</f>
        <v>0</v>
      </c>
      <c r="AA1713" s="3">
        <f t="shared" si="109"/>
        <v>72003.25</v>
      </c>
      <c r="AB1713" s="1">
        <f t="shared" si="110"/>
        <v>0.47</v>
      </c>
      <c r="AC1713" s="8">
        <f t="shared" si="107"/>
        <v>99096.75</v>
      </c>
    </row>
    <row r="1714" spans="1:29" x14ac:dyDescent="0.2">
      <c r="A1714" s="11">
        <f t="shared" si="108"/>
        <v>171200</v>
      </c>
      <c r="B1714" s="15">
        <f>inputs!$C$3-MAX(0,MIN((calculations!A1714-inputs!$B$8)*0.5,inputs!$C$3))+IF(AND(inputs!$B$23="YES",A1714&lt;=inputs!$B$25),inputs!$B$24,0)</f>
        <v>0</v>
      </c>
      <c r="C1714" s="15">
        <f>MAX(0,MIN(A1714-B1714,inputs!$C$4)*inputs!$B$3)</f>
        <v>7540</v>
      </c>
      <c r="D1714" s="16">
        <f>MAX(0,(MIN(A1714,inputs!$C$5)-(inputs!$C$4+B1714))*inputs!$B$4)</f>
        <v>44920</v>
      </c>
      <c r="E1714" s="16">
        <f>MAX(0, (calculations!A1714-inputs!$C$5)*inputs!$B$5)</f>
        <v>9540</v>
      </c>
      <c r="F1714" s="19">
        <f>MAX(0,inputs!$B$13*(MIN(calculations!A1714,inputs!$C$14)-inputs!$C$13))+MAX(0,inputs!$B$14*(calculations!A1714-inputs!$C$14))</f>
        <v>7413.85</v>
      </c>
      <c r="G1714" s="22">
        <f>MAX(MIN((calculations!A1714-inputs!$B$21)/10000,100%),0) * inputs!$B$18</f>
        <v>2636.4</v>
      </c>
      <c r="H1714" s="24">
        <f>MIN(inputs!$B$32,A1714)</f>
        <v>20000</v>
      </c>
      <c r="I1714" s="24">
        <f>inputs!$B$29*(1+inputs!$B$33)-MAX(0,inputs!$B$31*(H1714-inputs!$B$30))</f>
        <v>46486.999999999993</v>
      </c>
      <c r="J1714" s="19">
        <f>$H1714+(INT(COLUMN(J$1)/2) - 5) * ($A1714-$H1714)/9</f>
        <v>20000</v>
      </c>
      <c r="K1714" s="24">
        <f>MAX(0,I1714*(1+inputs!$B$33)-MAX(0,inputs!$B$31*(J1714-inputs!$B$30)))</f>
        <v>47184.304999999986</v>
      </c>
      <c r="L1714" s="19">
        <f>$H1714+(INT(COLUMN(L$1)/2) - 5) * ($A1714-$H1714)/9</f>
        <v>36800</v>
      </c>
      <c r="M1714" s="24">
        <f>MAX(0,K1714*(1+inputs!$B$33)-MAX(0,inputs!$B$31*(L1714-inputs!$B$30)))</f>
        <v>46396.629574999977</v>
      </c>
      <c r="N1714" s="19">
        <f>$H1714+(INT(COLUMN(N$1)/2) - 5) * ($A1714-$H1714)/9</f>
        <v>53600</v>
      </c>
      <c r="O1714" s="24">
        <f>MAX(0,M1714*(1+inputs!$B$33)-MAX(0,inputs!$B$31*(N1714-inputs!$B$30)))</f>
        <v>44085.13901862497</v>
      </c>
      <c r="P1714" s="19">
        <f>$H1714+(INT(COLUMN(P$1)/2) - 5) * ($A1714-$H1714)/9</f>
        <v>70400</v>
      </c>
      <c r="Q1714" s="24">
        <f>MAX(0,O1714*(1+inputs!$B$33)-MAX(0,inputs!$B$31*(P1714-inputs!$B$30)))</f>
        <v>40226.976103904337</v>
      </c>
      <c r="R1714" s="19">
        <f>$H1714+(INT(COLUMN(R$1)/2) - 5) * ($A1714-$H1714)/9</f>
        <v>87200</v>
      </c>
      <c r="S1714" s="24">
        <f>MAX(0,Q1714*(1+inputs!$B$33)-MAX(0,inputs!$B$31*(R1714-inputs!$B$30)))</f>
        <v>34798.940745462896</v>
      </c>
      <c r="T1714" s="19">
        <f>$H1714+(INT(COLUMN(T$1)/2) - 5) * ($A1714-$H1714)/9</f>
        <v>104000</v>
      </c>
      <c r="U1714" s="24">
        <f>MAX(0,S1714*(1+inputs!$B$33)-MAX(0,inputs!$B$31*(T1714-inputs!$B$30)))</f>
        <v>27777.484856644838</v>
      </c>
      <c r="V1714" s="19">
        <f>$H1714+(INT(COLUMN(V$1)/2) - 5) * ($A1714-$H1714)/9</f>
        <v>120800</v>
      </c>
      <c r="W1714" s="24">
        <f>MAX(0,U1714*(1+inputs!$B$33)-MAX(0,inputs!$B$31*(V1714-inputs!$B$30)))</f>
        <v>19138.707129494505</v>
      </c>
      <c r="X1714" s="19">
        <f>$H1714+(INT(COLUMN(X$1)/2) - 5) * ($A1714-$H1714)/9</f>
        <v>137600</v>
      </c>
      <c r="Y1714" s="24">
        <f>MAX(0,W1714*(1+inputs!$B$33)-MAX(0,inputs!$B$31*(X1714-inputs!$B$30)))</f>
        <v>8858.3477364369191</v>
      </c>
      <c r="Z1714" s="19">
        <f>IF(inputs!$B$27="YES",MAX(0,inputs!$B$31*(X1714-inputs!$B$30)),0)</f>
        <v>0</v>
      </c>
      <c r="AA1714" s="3">
        <f t="shared" si="109"/>
        <v>72050.25</v>
      </c>
      <c r="AB1714" s="1">
        <f t="shared" si="110"/>
        <v>0.47</v>
      </c>
      <c r="AC1714" s="8">
        <f t="shared" si="107"/>
        <v>99149.75</v>
      </c>
    </row>
    <row r="1715" spans="1:29" x14ac:dyDescent="0.2">
      <c r="A1715" s="11">
        <f t="shared" si="108"/>
        <v>171300</v>
      </c>
      <c r="B1715" s="15">
        <f>inputs!$C$3-MAX(0,MIN((calculations!A1715-inputs!$B$8)*0.5,inputs!$C$3))+IF(AND(inputs!$B$23="YES",A1715&lt;=inputs!$B$25),inputs!$B$24,0)</f>
        <v>0</v>
      </c>
      <c r="C1715" s="15">
        <f>MAX(0,MIN(A1715-B1715,inputs!$C$4)*inputs!$B$3)</f>
        <v>7540</v>
      </c>
      <c r="D1715" s="16">
        <f>MAX(0,(MIN(A1715,inputs!$C$5)-(inputs!$C$4+B1715))*inputs!$B$4)</f>
        <v>44920</v>
      </c>
      <c r="E1715" s="16">
        <f>MAX(0, (calculations!A1715-inputs!$C$5)*inputs!$B$5)</f>
        <v>9585</v>
      </c>
      <c r="F1715" s="19">
        <f>MAX(0,inputs!$B$13*(MIN(calculations!A1715,inputs!$C$14)-inputs!$C$13))+MAX(0,inputs!$B$14*(calculations!A1715-inputs!$C$14))</f>
        <v>7415.85</v>
      </c>
      <c r="G1715" s="22">
        <f>MAX(MIN((calculations!A1715-inputs!$B$21)/10000,100%),0) * inputs!$B$18</f>
        <v>2636.4</v>
      </c>
      <c r="H1715" s="24">
        <f>MIN(inputs!$B$32,A1715)</f>
        <v>20000</v>
      </c>
      <c r="I1715" s="24">
        <f>inputs!$B$29*(1+inputs!$B$33)-MAX(0,inputs!$B$31*(H1715-inputs!$B$30))</f>
        <v>46486.999999999993</v>
      </c>
      <c r="J1715" s="19">
        <f>$H1715+(INT(COLUMN(J$1)/2) - 5) * ($A1715-$H1715)/9</f>
        <v>20000</v>
      </c>
      <c r="K1715" s="24">
        <f>MAX(0,I1715*(1+inputs!$B$33)-MAX(0,inputs!$B$31*(J1715-inputs!$B$30)))</f>
        <v>47184.304999999986</v>
      </c>
      <c r="L1715" s="19">
        <f>$H1715+(INT(COLUMN(L$1)/2) - 5) * ($A1715-$H1715)/9</f>
        <v>36811.111111111109</v>
      </c>
      <c r="M1715" s="24">
        <f>MAX(0,K1715*(1+inputs!$B$33)-MAX(0,inputs!$B$31*(L1715-inputs!$B$30)))</f>
        <v>46395.629574999977</v>
      </c>
      <c r="N1715" s="19">
        <f>$H1715+(INT(COLUMN(N$1)/2) - 5) * ($A1715-$H1715)/9</f>
        <v>53622.222222222219</v>
      </c>
      <c r="O1715" s="24">
        <f>MAX(0,M1715*(1+inputs!$B$33)-MAX(0,inputs!$B$31*(N1715-inputs!$B$30)))</f>
        <v>44082.124018624971</v>
      </c>
      <c r="P1715" s="19">
        <f>$H1715+(INT(COLUMN(P$1)/2) - 5) * ($A1715-$H1715)/9</f>
        <v>70433.333333333343</v>
      </c>
      <c r="Q1715" s="24">
        <f>MAX(0,O1715*(1+inputs!$B$33)-MAX(0,inputs!$B$31*(P1715-inputs!$B$30)))</f>
        <v>40220.915878904336</v>
      </c>
      <c r="R1715" s="19">
        <f>$H1715+(INT(COLUMN(R$1)/2) - 5) * ($A1715-$H1715)/9</f>
        <v>87244.444444444438</v>
      </c>
      <c r="S1715" s="24">
        <f>MAX(0,Q1715*(1+inputs!$B$33)-MAX(0,inputs!$B$31*(R1715-inputs!$B$30)))</f>
        <v>34788.789617087896</v>
      </c>
      <c r="T1715" s="19">
        <f>$H1715+(INT(COLUMN(T$1)/2) - 5) * ($A1715-$H1715)/9</f>
        <v>104055.55555555556</v>
      </c>
      <c r="U1715" s="24">
        <f>MAX(0,S1715*(1+inputs!$B$33)-MAX(0,inputs!$B$31*(T1715-inputs!$B$30)))</f>
        <v>27762.181461344211</v>
      </c>
      <c r="V1715" s="19">
        <f>$H1715+(INT(COLUMN(V$1)/2) - 5) * ($A1715-$H1715)/9</f>
        <v>120866.66666666667</v>
      </c>
      <c r="W1715" s="24">
        <f>MAX(0,U1715*(1+inputs!$B$33)-MAX(0,inputs!$B$31*(V1715-inputs!$B$30)))</f>
        <v>19117.174183264367</v>
      </c>
      <c r="X1715" s="19">
        <f>$H1715+(INT(COLUMN(X$1)/2) - 5) * ($A1715-$H1715)/9</f>
        <v>137677.77777777778</v>
      </c>
      <c r="Y1715" s="24">
        <f>MAX(0,W1715*(1+inputs!$B$33)-MAX(0,inputs!$B$31*(X1715-inputs!$B$30)))</f>
        <v>8829.4917960133298</v>
      </c>
      <c r="Z1715" s="19">
        <f>IF(inputs!$B$27="YES",MAX(0,inputs!$B$31*(X1715-inputs!$B$30)),0)</f>
        <v>0</v>
      </c>
      <c r="AA1715" s="3">
        <f t="shared" si="109"/>
        <v>72097.25</v>
      </c>
      <c r="AB1715" s="1">
        <f t="shared" si="110"/>
        <v>0.47</v>
      </c>
      <c r="AC1715" s="8">
        <f t="shared" si="107"/>
        <v>99202.75</v>
      </c>
    </row>
    <row r="1716" spans="1:29" x14ac:dyDescent="0.2">
      <c r="A1716" s="11">
        <f t="shared" si="108"/>
        <v>171400</v>
      </c>
      <c r="B1716" s="15">
        <f>inputs!$C$3-MAX(0,MIN((calculations!A1716-inputs!$B$8)*0.5,inputs!$C$3))+IF(AND(inputs!$B$23="YES",A1716&lt;=inputs!$B$25),inputs!$B$24,0)</f>
        <v>0</v>
      </c>
      <c r="C1716" s="15">
        <f>MAX(0,MIN(A1716-B1716,inputs!$C$4)*inputs!$B$3)</f>
        <v>7540</v>
      </c>
      <c r="D1716" s="16">
        <f>MAX(0,(MIN(A1716,inputs!$C$5)-(inputs!$C$4+B1716))*inputs!$B$4)</f>
        <v>44920</v>
      </c>
      <c r="E1716" s="16">
        <f>MAX(0, (calculations!A1716-inputs!$C$5)*inputs!$B$5)</f>
        <v>9630</v>
      </c>
      <c r="F1716" s="19">
        <f>MAX(0,inputs!$B$13*(MIN(calculations!A1716,inputs!$C$14)-inputs!$C$13))+MAX(0,inputs!$B$14*(calculations!A1716-inputs!$C$14))</f>
        <v>7417.85</v>
      </c>
      <c r="G1716" s="22">
        <f>MAX(MIN((calculations!A1716-inputs!$B$21)/10000,100%),0) * inputs!$B$18</f>
        <v>2636.4</v>
      </c>
      <c r="H1716" s="24">
        <f>MIN(inputs!$B$32,A1716)</f>
        <v>20000</v>
      </c>
      <c r="I1716" s="24">
        <f>inputs!$B$29*(1+inputs!$B$33)-MAX(0,inputs!$B$31*(H1716-inputs!$B$30))</f>
        <v>46486.999999999993</v>
      </c>
      <c r="J1716" s="19">
        <f>$H1716+(INT(COLUMN(J$1)/2) - 5) * ($A1716-$H1716)/9</f>
        <v>20000</v>
      </c>
      <c r="K1716" s="24">
        <f>MAX(0,I1716*(1+inputs!$B$33)-MAX(0,inputs!$B$31*(J1716-inputs!$B$30)))</f>
        <v>47184.304999999986</v>
      </c>
      <c r="L1716" s="19">
        <f>$H1716+(INT(COLUMN(L$1)/2) - 5) * ($A1716-$H1716)/9</f>
        <v>36822.222222222219</v>
      </c>
      <c r="M1716" s="24">
        <f>MAX(0,K1716*(1+inputs!$B$33)-MAX(0,inputs!$B$31*(L1716-inputs!$B$30)))</f>
        <v>46394.629574999977</v>
      </c>
      <c r="N1716" s="19">
        <f>$H1716+(INT(COLUMN(N$1)/2) - 5) * ($A1716-$H1716)/9</f>
        <v>53644.444444444445</v>
      </c>
      <c r="O1716" s="24">
        <f>MAX(0,M1716*(1+inputs!$B$33)-MAX(0,inputs!$B$31*(N1716-inputs!$B$30)))</f>
        <v>44079.109018624971</v>
      </c>
      <c r="P1716" s="19">
        <f>$H1716+(INT(COLUMN(P$1)/2) - 5) * ($A1716-$H1716)/9</f>
        <v>70466.666666666657</v>
      </c>
      <c r="Q1716" s="24">
        <f>MAX(0,O1716*(1+inputs!$B$33)-MAX(0,inputs!$B$31*(P1716-inputs!$B$30)))</f>
        <v>40214.855653904349</v>
      </c>
      <c r="R1716" s="19">
        <f>$H1716+(INT(COLUMN(R$1)/2) - 5) * ($A1716-$H1716)/9</f>
        <v>87288.888888888891</v>
      </c>
      <c r="S1716" s="24">
        <f>MAX(0,Q1716*(1+inputs!$B$33)-MAX(0,inputs!$B$31*(R1716-inputs!$B$30)))</f>
        <v>34778.63848871291</v>
      </c>
      <c r="T1716" s="19">
        <f>$H1716+(INT(COLUMN(T$1)/2) - 5) * ($A1716-$H1716)/9</f>
        <v>104111.11111111111</v>
      </c>
      <c r="U1716" s="24">
        <f>MAX(0,S1716*(1+inputs!$B$33)-MAX(0,inputs!$B$31*(T1716-inputs!$B$30)))</f>
        <v>27746.878066043599</v>
      </c>
      <c r="V1716" s="19">
        <f>$H1716+(INT(COLUMN(V$1)/2) - 5) * ($A1716-$H1716)/9</f>
        <v>120933.33333333333</v>
      </c>
      <c r="W1716" s="24">
        <f>MAX(0,U1716*(1+inputs!$B$33)-MAX(0,inputs!$B$31*(V1716-inputs!$B$30)))</f>
        <v>19095.641237034251</v>
      </c>
      <c r="X1716" s="19">
        <f>$H1716+(INT(COLUMN(X$1)/2) - 5) * ($A1716-$H1716)/9</f>
        <v>137755.55555555556</v>
      </c>
      <c r="Y1716" s="24">
        <f>MAX(0,W1716*(1+inputs!$B$33)-MAX(0,inputs!$B$31*(X1716-inputs!$B$30)))</f>
        <v>8800.6358555897623</v>
      </c>
      <c r="Z1716" s="19">
        <f>IF(inputs!$B$27="YES",MAX(0,inputs!$B$31*(X1716-inputs!$B$30)),0)</f>
        <v>0</v>
      </c>
      <c r="AA1716" s="3">
        <f t="shared" si="109"/>
        <v>72144.25</v>
      </c>
      <c r="AB1716" s="1">
        <f t="shared" si="110"/>
        <v>0.47</v>
      </c>
      <c r="AC1716" s="8">
        <f t="shared" si="107"/>
        <v>99255.75</v>
      </c>
    </row>
    <row r="1717" spans="1:29" x14ac:dyDescent="0.2">
      <c r="A1717" s="11">
        <f t="shared" si="108"/>
        <v>171500</v>
      </c>
      <c r="B1717" s="15">
        <f>inputs!$C$3-MAX(0,MIN((calculations!A1717-inputs!$B$8)*0.5,inputs!$C$3))+IF(AND(inputs!$B$23="YES",A1717&lt;=inputs!$B$25),inputs!$B$24,0)</f>
        <v>0</v>
      </c>
      <c r="C1717" s="15">
        <f>MAX(0,MIN(A1717-B1717,inputs!$C$4)*inputs!$B$3)</f>
        <v>7540</v>
      </c>
      <c r="D1717" s="16">
        <f>MAX(0,(MIN(A1717,inputs!$C$5)-(inputs!$C$4+B1717))*inputs!$B$4)</f>
        <v>44920</v>
      </c>
      <c r="E1717" s="16">
        <f>MAX(0, (calculations!A1717-inputs!$C$5)*inputs!$B$5)</f>
        <v>9675</v>
      </c>
      <c r="F1717" s="19">
        <f>MAX(0,inputs!$B$13*(MIN(calculations!A1717,inputs!$C$14)-inputs!$C$13))+MAX(0,inputs!$B$14*(calculations!A1717-inputs!$C$14))</f>
        <v>7419.85</v>
      </c>
      <c r="G1717" s="22">
        <f>MAX(MIN((calculations!A1717-inputs!$B$21)/10000,100%),0) * inputs!$B$18</f>
        <v>2636.4</v>
      </c>
      <c r="H1717" s="24">
        <f>MIN(inputs!$B$32,A1717)</f>
        <v>20000</v>
      </c>
      <c r="I1717" s="24">
        <f>inputs!$B$29*(1+inputs!$B$33)-MAX(0,inputs!$B$31*(H1717-inputs!$B$30))</f>
        <v>46486.999999999993</v>
      </c>
      <c r="J1717" s="19">
        <f>$H1717+(INT(COLUMN(J$1)/2) - 5) * ($A1717-$H1717)/9</f>
        <v>20000</v>
      </c>
      <c r="K1717" s="24">
        <f>MAX(0,I1717*(1+inputs!$B$33)-MAX(0,inputs!$B$31*(J1717-inputs!$B$30)))</f>
        <v>47184.304999999986</v>
      </c>
      <c r="L1717" s="19">
        <f>$H1717+(INT(COLUMN(L$1)/2) - 5) * ($A1717-$H1717)/9</f>
        <v>36833.333333333328</v>
      </c>
      <c r="M1717" s="24">
        <f>MAX(0,K1717*(1+inputs!$B$33)-MAX(0,inputs!$B$31*(L1717-inputs!$B$30)))</f>
        <v>46393.629574999977</v>
      </c>
      <c r="N1717" s="19">
        <f>$H1717+(INT(COLUMN(N$1)/2) - 5) * ($A1717-$H1717)/9</f>
        <v>53666.666666666664</v>
      </c>
      <c r="O1717" s="24">
        <f>MAX(0,M1717*(1+inputs!$B$33)-MAX(0,inputs!$B$31*(N1717-inputs!$B$30)))</f>
        <v>44076.094018624972</v>
      </c>
      <c r="P1717" s="19">
        <f>$H1717+(INT(COLUMN(P$1)/2) - 5) * ($A1717-$H1717)/9</f>
        <v>70500</v>
      </c>
      <c r="Q1717" s="24">
        <f>MAX(0,O1717*(1+inputs!$B$33)-MAX(0,inputs!$B$31*(P1717-inputs!$B$30)))</f>
        <v>40208.795428904341</v>
      </c>
      <c r="R1717" s="19">
        <f>$H1717+(INT(COLUMN(R$1)/2) - 5) * ($A1717-$H1717)/9</f>
        <v>87333.333333333328</v>
      </c>
      <c r="S1717" s="24">
        <f>MAX(0,Q1717*(1+inputs!$B$33)-MAX(0,inputs!$B$31*(R1717-inputs!$B$30)))</f>
        <v>34768.487360337902</v>
      </c>
      <c r="T1717" s="19">
        <f>$H1717+(INT(COLUMN(T$1)/2) - 5) * ($A1717-$H1717)/9</f>
        <v>104166.66666666667</v>
      </c>
      <c r="U1717" s="24">
        <f>MAX(0,S1717*(1+inputs!$B$33)-MAX(0,inputs!$B$31*(T1717-inputs!$B$30)))</f>
        <v>27731.574670742964</v>
      </c>
      <c r="V1717" s="19">
        <f>$H1717+(INT(COLUMN(V$1)/2) - 5) * ($A1717-$H1717)/9</f>
        <v>121000</v>
      </c>
      <c r="W1717" s="24">
        <f>MAX(0,U1717*(1+inputs!$B$33)-MAX(0,inputs!$B$31*(V1717-inputs!$B$30)))</f>
        <v>19074.108290804106</v>
      </c>
      <c r="X1717" s="19">
        <f>$H1717+(INT(COLUMN(X$1)/2) - 5) * ($A1717-$H1717)/9</f>
        <v>137833.33333333331</v>
      </c>
      <c r="Y1717" s="24">
        <f>MAX(0,W1717*(1+inputs!$B$33)-MAX(0,inputs!$B$31*(X1717-inputs!$B$30)))</f>
        <v>8771.7799151661675</v>
      </c>
      <c r="Z1717" s="19">
        <f>IF(inputs!$B$27="YES",MAX(0,inputs!$B$31*(X1717-inputs!$B$30)),0)</f>
        <v>0</v>
      </c>
      <c r="AA1717" s="3">
        <f t="shared" si="109"/>
        <v>72191.25</v>
      </c>
      <c r="AB1717" s="1">
        <f t="shared" si="110"/>
        <v>0.47</v>
      </c>
      <c r="AC1717" s="8">
        <f t="shared" si="107"/>
        <v>99308.75</v>
      </c>
    </row>
    <row r="1718" spans="1:29" x14ac:dyDescent="0.2">
      <c r="A1718" s="11">
        <f t="shared" si="108"/>
        <v>171600</v>
      </c>
      <c r="B1718" s="15">
        <f>inputs!$C$3-MAX(0,MIN((calculations!A1718-inputs!$B$8)*0.5,inputs!$C$3))+IF(AND(inputs!$B$23="YES",A1718&lt;=inputs!$B$25),inputs!$B$24,0)</f>
        <v>0</v>
      </c>
      <c r="C1718" s="15">
        <f>MAX(0,MIN(A1718-B1718,inputs!$C$4)*inputs!$B$3)</f>
        <v>7540</v>
      </c>
      <c r="D1718" s="16">
        <f>MAX(0,(MIN(A1718,inputs!$C$5)-(inputs!$C$4+B1718))*inputs!$B$4)</f>
        <v>44920</v>
      </c>
      <c r="E1718" s="16">
        <f>MAX(0, (calculations!A1718-inputs!$C$5)*inputs!$B$5)</f>
        <v>9720</v>
      </c>
      <c r="F1718" s="19">
        <f>MAX(0,inputs!$B$13*(MIN(calculations!A1718,inputs!$C$14)-inputs!$C$13))+MAX(0,inputs!$B$14*(calculations!A1718-inputs!$C$14))</f>
        <v>7421.85</v>
      </c>
      <c r="G1718" s="22">
        <f>MAX(MIN((calculations!A1718-inputs!$B$21)/10000,100%),0) * inputs!$B$18</f>
        <v>2636.4</v>
      </c>
      <c r="H1718" s="24">
        <f>MIN(inputs!$B$32,A1718)</f>
        <v>20000</v>
      </c>
      <c r="I1718" s="24">
        <f>inputs!$B$29*(1+inputs!$B$33)-MAX(0,inputs!$B$31*(H1718-inputs!$B$30))</f>
        <v>46486.999999999993</v>
      </c>
      <c r="J1718" s="19">
        <f>$H1718+(INT(COLUMN(J$1)/2) - 5) * ($A1718-$H1718)/9</f>
        <v>20000</v>
      </c>
      <c r="K1718" s="24">
        <f>MAX(0,I1718*(1+inputs!$B$33)-MAX(0,inputs!$B$31*(J1718-inputs!$B$30)))</f>
        <v>47184.304999999986</v>
      </c>
      <c r="L1718" s="19">
        <f>$H1718+(INT(COLUMN(L$1)/2) - 5) * ($A1718-$H1718)/9</f>
        <v>36844.444444444445</v>
      </c>
      <c r="M1718" s="24">
        <f>MAX(0,K1718*(1+inputs!$B$33)-MAX(0,inputs!$B$31*(L1718-inputs!$B$30)))</f>
        <v>46392.629574999977</v>
      </c>
      <c r="N1718" s="19">
        <f>$H1718+(INT(COLUMN(N$1)/2) - 5) * ($A1718-$H1718)/9</f>
        <v>53688.888888888891</v>
      </c>
      <c r="O1718" s="24">
        <f>MAX(0,M1718*(1+inputs!$B$33)-MAX(0,inputs!$B$31*(N1718-inputs!$B$30)))</f>
        <v>44073.079018624972</v>
      </c>
      <c r="P1718" s="19">
        <f>$H1718+(INT(COLUMN(P$1)/2) - 5) * ($A1718-$H1718)/9</f>
        <v>70533.333333333343</v>
      </c>
      <c r="Q1718" s="24">
        <f>MAX(0,O1718*(1+inputs!$B$33)-MAX(0,inputs!$B$31*(P1718-inputs!$B$30)))</f>
        <v>40202.73520390434</v>
      </c>
      <c r="R1718" s="19">
        <f>$H1718+(INT(COLUMN(R$1)/2) - 5) * ($A1718-$H1718)/9</f>
        <v>87377.777777777781</v>
      </c>
      <c r="S1718" s="24">
        <f>MAX(0,Q1718*(1+inputs!$B$33)-MAX(0,inputs!$B$31*(R1718-inputs!$B$30)))</f>
        <v>34758.336231962901</v>
      </c>
      <c r="T1718" s="19">
        <f>$H1718+(INT(COLUMN(T$1)/2) - 5) * ($A1718-$H1718)/9</f>
        <v>104222.22222222222</v>
      </c>
      <c r="U1718" s="24">
        <f>MAX(0,S1718*(1+inputs!$B$33)-MAX(0,inputs!$B$31*(T1718-inputs!$B$30)))</f>
        <v>27716.271275442345</v>
      </c>
      <c r="V1718" s="19">
        <f>$H1718+(INT(COLUMN(V$1)/2) - 5) * ($A1718-$H1718)/9</f>
        <v>121066.66666666667</v>
      </c>
      <c r="W1718" s="24">
        <f>MAX(0,U1718*(1+inputs!$B$33)-MAX(0,inputs!$B$31*(V1718-inputs!$B$30)))</f>
        <v>19052.575344573976</v>
      </c>
      <c r="X1718" s="19">
        <f>$H1718+(INT(COLUMN(X$1)/2) - 5) * ($A1718-$H1718)/9</f>
        <v>137911.11111111112</v>
      </c>
      <c r="Y1718" s="24">
        <f>MAX(0,W1718*(1+inputs!$B$33)-MAX(0,inputs!$B$31*(X1718-inputs!$B$30)))</f>
        <v>8742.9239747425836</v>
      </c>
      <c r="Z1718" s="19">
        <f>IF(inputs!$B$27="YES",MAX(0,inputs!$B$31*(X1718-inputs!$B$30)),0)</f>
        <v>0</v>
      </c>
      <c r="AA1718" s="3">
        <f t="shared" si="109"/>
        <v>72238.25</v>
      </c>
      <c r="AB1718" s="1">
        <f t="shared" si="110"/>
        <v>0.47</v>
      </c>
      <c r="AC1718" s="8">
        <f t="shared" si="107"/>
        <v>99361.75</v>
      </c>
    </row>
    <row r="1719" spans="1:29" x14ac:dyDescent="0.2">
      <c r="A1719" s="11">
        <f t="shared" si="108"/>
        <v>171700</v>
      </c>
      <c r="B1719" s="15">
        <f>inputs!$C$3-MAX(0,MIN((calculations!A1719-inputs!$B$8)*0.5,inputs!$C$3))+IF(AND(inputs!$B$23="YES",A1719&lt;=inputs!$B$25),inputs!$B$24,0)</f>
        <v>0</v>
      </c>
      <c r="C1719" s="15">
        <f>MAX(0,MIN(A1719-B1719,inputs!$C$4)*inputs!$B$3)</f>
        <v>7540</v>
      </c>
      <c r="D1719" s="16">
        <f>MAX(0,(MIN(A1719,inputs!$C$5)-(inputs!$C$4+B1719))*inputs!$B$4)</f>
        <v>44920</v>
      </c>
      <c r="E1719" s="16">
        <f>MAX(0, (calculations!A1719-inputs!$C$5)*inputs!$B$5)</f>
        <v>9765</v>
      </c>
      <c r="F1719" s="19">
        <f>MAX(0,inputs!$B$13*(MIN(calculations!A1719,inputs!$C$14)-inputs!$C$13))+MAX(0,inputs!$B$14*(calculations!A1719-inputs!$C$14))</f>
        <v>7423.85</v>
      </c>
      <c r="G1719" s="22">
        <f>MAX(MIN((calculations!A1719-inputs!$B$21)/10000,100%),0) * inputs!$B$18</f>
        <v>2636.4</v>
      </c>
      <c r="H1719" s="24">
        <f>MIN(inputs!$B$32,A1719)</f>
        <v>20000</v>
      </c>
      <c r="I1719" s="24">
        <f>inputs!$B$29*(1+inputs!$B$33)-MAX(0,inputs!$B$31*(H1719-inputs!$B$30))</f>
        <v>46486.999999999993</v>
      </c>
      <c r="J1719" s="19">
        <f>$H1719+(INT(COLUMN(J$1)/2) - 5) * ($A1719-$H1719)/9</f>
        <v>20000</v>
      </c>
      <c r="K1719" s="24">
        <f>MAX(0,I1719*(1+inputs!$B$33)-MAX(0,inputs!$B$31*(J1719-inputs!$B$30)))</f>
        <v>47184.304999999986</v>
      </c>
      <c r="L1719" s="19">
        <f>$H1719+(INT(COLUMN(L$1)/2) - 5) * ($A1719-$H1719)/9</f>
        <v>36855.555555555555</v>
      </c>
      <c r="M1719" s="24">
        <f>MAX(0,K1719*(1+inputs!$B$33)-MAX(0,inputs!$B$31*(L1719-inputs!$B$30)))</f>
        <v>46391.629574999977</v>
      </c>
      <c r="N1719" s="19">
        <f>$H1719+(INT(COLUMN(N$1)/2) - 5) * ($A1719-$H1719)/9</f>
        <v>53711.111111111109</v>
      </c>
      <c r="O1719" s="24">
        <f>MAX(0,M1719*(1+inputs!$B$33)-MAX(0,inputs!$B$31*(N1719-inputs!$B$30)))</f>
        <v>44070.064018624973</v>
      </c>
      <c r="P1719" s="19">
        <f>$H1719+(INT(COLUMN(P$1)/2) - 5) * ($A1719-$H1719)/9</f>
        <v>70566.666666666657</v>
      </c>
      <c r="Q1719" s="24">
        <f>MAX(0,O1719*(1+inputs!$B$33)-MAX(0,inputs!$B$31*(P1719-inputs!$B$30)))</f>
        <v>40196.674978904339</v>
      </c>
      <c r="R1719" s="19">
        <f>$H1719+(INT(COLUMN(R$1)/2) - 5) * ($A1719-$H1719)/9</f>
        <v>87422.222222222219</v>
      </c>
      <c r="S1719" s="24">
        <f>MAX(0,Q1719*(1+inputs!$B$33)-MAX(0,inputs!$B$31*(R1719-inputs!$B$30)))</f>
        <v>34748.185103587901</v>
      </c>
      <c r="T1719" s="19">
        <f>$H1719+(INT(COLUMN(T$1)/2) - 5) * ($A1719-$H1719)/9</f>
        <v>104277.77777777778</v>
      </c>
      <c r="U1719" s="24">
        <f>MAX(0,S1719*(1+inputs!$B$33)-MAX(0,inputs!$B$31*(T1719-inputs!$B$30)))</f>
        <v>27700.967880141714</v>
      </c>
      <c r="V1719" s="19">
        <f>$H1719+(INT(COLUMN(V$1)/2) - 5) * ($A1719-$H1719)/9</f>
        <v>121133.33333333333</v>
      </c>
      <c r="W1719" s="24">
        <f>MAX(0,U1719*(1+inputs!$B$33)-MAX(0,inputs!$B$31*(V1719-inputs!$B$30)))</f>
        <v>19031.042398343838</v>
      </c>
      <c r="X1719" s="19">
        <f>$H1719+(INT(COLUMN(X$1)/2) - 5) * ($A1719-$H1719)/9</f>
        <v>137988.88888888888</v>
      </c>
      <c r="Y1719" s="24">
        <f>MAX(0,W1719*(1+inputs!$B$33)-MAX(0,inputs!$B$31*(X1719-inputs!$B$30)))</f>
        <v>8714.0680343189961</v>
      </c>
      <c r="Z1719" s="19">
        <f>IF(inputs!$B$27="YES",MAX(0,inputs!$B$31*(X1719-inputs!$B$30)),0)</f>
        <v>0</v>
      </c>
      <c r="AA1719" s="3">
        <f t="shared" si="109"/>
        <v>72285.25</v>
      </c>
      <c r="AB1719" s="1">
        <f t="shared" si="110"/>
        <v>0.47</v>
      </c>
      <c r="AC1719" s="8">
        <f t="shared" si="107"/>
        <v>99414.75</v>
      </c>
    </row>
    <row r="1720" spans="1:29" x14ac:dyDescent="0.2">
      <c r="A1720" s="11">
        <f t="shared" si="108"/>
        <v>171800</v>
      </c>
      <c r="B1720" s="15">
        <f>inputs!$C$3-MAX(0,MIN((calculations!A1720-inputs!$B$8)*0.5,inputs!$C$3))+IF(AND(inputs!$B$23="YES",A1720&lt;=inputs!$B$25),inputs!$B$24,0)</f>
        <v>0</v>
      </c>
      <c r="C1720" s="15">
        <f>MAX(0,MIN(A1720-B1720,inputs!$C$4)*inputs!$B$3)</f>
        <v>7540</v>
      </c>
      <c r="D1720" s="16">
        <f>MAX(0,(MIN(A1720,inputs!$C$5)-(inputs!$C$4+B1720))*inputs!$B$4)</f>
        <v>44920</v>
      </c>
      <c r="E1720" s="16">
        <f>MAX(0, (calculations!A1720-inputs!$C$5)*inputs!$B$5)</f>
        <v>9810</v>
      </c>
      <c r="F1720" s="19">
        <f>MAX(0,inputs!$B$13*(MIN(calculations!A1720,inputs!$C$14)-inputs!$C$13))+MAX(0,inputs!$B$14*(calculations!A1720-inputs!$C$14))</f>
        <v>7425.85</v>
      </c>
      <c r="G1720" s="22">
        <f>MAX(MIN((calculations!A1720-inputs!$B$21)/10000,100%),0) * inputs!$B$18</f>
        <v>2636.4</v>
      </c>
      <c r="H1720" s="24">
        <f>MIN(inputs!$B$32,A1720)</f>
        <v>20000</v>
      </c>
      <c r="I1720" s="24">
        <f>inputs!$B$29*(1+inputs!$B$33)-MAX(0,inputs!$B$31*(H1720-inputs!$B$30))</f>
        <v>46486.999999999993</v>
      </c>
      <c r="J1720" s="19">
        <f>$H1720+(INT(COLUMN(J$1)/2) - 5) * ($A1720-$H1720)/9</f>
        <v>20000</v>
      </c>
      <c r="K1720" s="24">
        <f>MAX(0,I1720*(1+inputs!$B$33)-MAX(0,inputs!$B$31*(J1720-inputs!$B$30)))</f>
        <v>47184.304999999986</v>
      </c>
      <c r="L1720" s="19">
        <f>$H1720+(INT(COLUMN(L$1)/2) - 5) * ($A1720-$H1720)/9</f>
        <v>36866.666666666672</v>
      </c>
      <c r="M1720" s="24">
        <f>MAX(0,K1720*(1+inputs!$B$33)-MAX(0,inputs!$B$31*(L1720-inputs!$B$30)))</f>
        <v>46390.629574999977</v>
      </c>
      <c r="N1720" s="19">
        <f>$H1720+(INT(COLUMN(N$1)/2) - 5) * ($A1720-$H1720)/9</f>
        <v>53733.333333333336</v>
      </c>
      <c r="O1720" s="24">
        <f>MAX(0,M1720*(1+inputs!$B$33)-MAX(0,inputs!$B$31*(N1720-inputs!$B$30)))</f>
        <v>44067.049018624974</v>
      </c>
      <c r="P1720" s="19">
        <f>$H1720+(INT(COLUMN(P$1)/2) - 5) * ($A1720-$H1720)/9</f>
        <v>70600</v>
      </c>
      <c r="Q1720" s="24">
        <f>MAX(0,O1720*(1+inputs!$B$33)-MAX(0,inputs!$B$31*(P1720-inputs!$B$30)))</f>
        <v>40190.614753904345</v>
      </c>
      <c r="R1720" s="19">
        <f>$H1720+(INT(COLUMN(R$1)/2) - 5) * ($A1720-$H1720)/9</f>
        <v>87466.666666666672</v>
      </c>
      <c r="S1720" s="24">
        <f>MAX(0,Q1720*(1+inputs!$B$33)-MAX(0,inputs!$B$31*(R1720-inputs!$B$30)))</f>
        <v>34738.033975212908</v>
      </c>
      <c r="T1720" s="19">
        <f>$H1720+(INT(COLUMN(T$1)/2) - 5) * ($A1720-$H1720)/9</f>
        <v>104333.33333333333</v>
      </c>
      <c r="U1720" s="24">
        <f>MAX(0,S1720*(1+inputs!$B$33)-MAX(0,inputs!$B$31*(T1720-inputs!$B$30)))</f>
        <v>27685.664484841098</v>
      </c>
      <c r="V1720" s="19">
        <f>$H1720+(INT(COLUMN(V$1)/2) - 5) * ($A1720-$H1720)/9</f>
        <v>121200</v>
      </c>
      <c r="W1720" s="24">
        <f>MAX(0,U1720*(1+inputs!$B$33)-MAX(0,inputs!$B$31*(V1720-inputs!$B$30)))</f>
        <v>19009.509452113714</v>
      </c>
      <c r="X1720" s="19">
        <f>$H1720+(INT(COLUMN(X$1)/2) - 5) * ($A1720-$H1720)/9</f>
        <v>138066.66666666669</v>
      </c>
      <c r="Y1720" s="24">
        <f>MAX(0,W1720*(1+inputs!$B$33)-MAX(0,inputs!$B$31*(X1720-inputs!$B$30)))</f>
        <v>8685.2120938954195</v>
      </c>
      <c r="Z1720" s="19">
        <f>IF(inputs!$B$27="YES",MAX(0,inputs!$B$31*(X1720-inputs!$B$30)),0)</f>
        <v>0</v>
      </c>
      <c r="AA1720" s="3">
        <f t="shared" si="109"/>
        <v>72332.25</v>
      </c>
      <c r="AB1720" s="1">
        <f t="shared" si="110"/>
        <v>0.47</v>
      </c>
      <c r="AC1720" s="8">
        <f t="shared" si="107"/>
        <v>99467.75</v>
      </c>
    </row>
    <row r="1721" spans="1:29" x14ac:dyDescent="0.2">
      <c r="A1721" s="11">
        <f t="shared" si="108"/>
        <v>171900</v>
      </c>
      <c r="B1721" s="15">
        <f>inputs!$C$3-MAX(0,MIN((calculations!A1721-inputs!$B$8)*0.5,inputs!$C$3))+IF(AND(inputs!$B$23="YES",A1721&lt;=inputs!$B$25),inputs!$B$24,0)</f>
        <v>0</v>
      </c>
      <c r="C1721" s="15">
        <f>MAX(0,MIN(A1721-B1721,inputs!$C$4)*inputs!$B$3)</f>
        <v>7540</v>
      </c>
      <c r="D1721" s="16">
        <f>MAX(0,(MIN(A1721,inputs!$C$5)-(inputs!$C$4+B1721))*inputs!$B$4)</f>
        <v>44920</v>
      </c>
      <c r="E1721" s="16">
        <f>MAX(0, (calculations!A1721-inputs!$C$5)*inputs!$B$5)</f>
        <v>9855</v>
      </c>
      <c r="F1721" s="19">
        <f>MAX(0,inputs!$B$13*(MIN(calculations!A1721,inputs!$C$14)-inputs!$C$13))+MAX(0,inputs!$B$14*(calculations!A1721-inputs!$C$14))</f>
        <v>7427.85</v>
      </c>
      <c r="G1721" s="22">
        <f>MAX(MIN((calculations!A1721-inputs!$B$21)/10000,100%),0) * inputs!$B$18</f>
        <v>2636.4</v>
      </c>
      <c r="H1721" s="24">
        <f>MIN(inputs!$B$32,A1721)</f>
        <v>20000</v>
      </c>
      <c r="I1721" s="24">
        <f>inputs!$B$29*(1+inputs!$B$33)-MAX(0,inputs!$B$31*(H1721-inputs!$B$30))</f>
        <v>46486.999999999993</v>
      </c>
      <c r="J1721" s="19">
        <f>$H1721+(INT(COLUMN(J$1)/2) - 5) * ($A1721-$H1721)/9</f>
        <v>20000</v>
      </c>
      <c r="K1721" s="24">
        <f>MAX(0,I1721*(1+inputs!$B$33)-MAX(0,inputs!$B$31*(J1721-inputs!$B$30)))</f>
        <v>47184.304999999986</v>
      </c>
      <c r="L1721" s="19">
        <f>$H1721+(INT(COLUMN(L$1)/2) - 5) * ($A1721-$H1721)/9</f>
        <v>36877.777777777781</v>
      </c>
      <c r="M1721" s="24">
        <f>MAX(0,K1721*(1+inputs!$B$33)-MAX(0,inputs!$B$31*(L1721-inputs!$B$30)))</f>
        <v>46389.629574999977</v>
      </c>
      <c r="N1721" s="19">
        <f>$H1721+(INT(COLUMN(N$1)/2) - 5) * ($A1721-$H1721)/9</f>
        <v>53755.555555555555</v>
      </c>
      <c r="O1721" s="24">
        <f>MAX(0,M1721*(1+inputs!$B$33)-MAX(0,inputs!$B$31*(N1721-inputs!$B$30)))</f>
        <v>44064.034018624967</v>
      </c>
      <c r="P1721" s="19">
        <f>$H1721+(INT(COLUMN(P$1)/2) - 5) * ($A1721-$H1721)/9</f>
        <v>70633.333333333343</v>
      </c>
      <c r="Q1721" s="24">
        <f>MAX(0,O1721*(1+inputs!$B$33)-MAX(0,inputs!$B$31*(P1721-inputs!$B$30)))</f>
        <v>40184.554528904337</v>
      </c>
      <c r="R1721" s="19">
        <f>$H1721+(INT(COLUMN(R$1)/2) - 5) * ($A1721-$H1721)/9</f>
        <v>87511.111111111109</v>
      </c>
      <c r="S1721" s="24">
        <f>MAX(0,Q1721*(1+inputs!$B$33)-MAX(0,inputs!$B$31*(R1721-inputs!$B$30)))</f>
        <v>34727.882846837892</v>
      </c>
      <c r="T1721" s="19">
        <f>$H1721+(INT(COLUMN(T$1)/2) - 5) * ($A1721-$H1721)/9</f>
        <v>104388.88888888889</v>
      </c>
      <c r="U1721" s="24">
        <f>MAX(0,S1721*(1+inputs!$B$33)-MAX(0,inputs!$B$31*(T1721-inputs!$B$30)))</f>
        <v>27670.36108954046</v>
      </c>
      <c r="V1721" s="19">
        <f>$H1721+(INT(COLUMN(V$1)/2) - 5) * ($A1721-$H1721)/9</f>
        <v>121266.66666666667</v>
      </c>
      <c r="W1721" s="24">
        <f>MAX(0,U1721*(1+inputs!$B$33)-MAX(0,inputs!$B$31*(V1721-inputs!$B$30)))</f>
        <v>18987.976505883562</v>
      </c>
      <c r="X1721" s="19">
        <f>$H1721+(INT(COLUMN(X$1)/2) - 5) * ($A1721-$H1721)/9</f>
        <v>138144.44444444444</v>
      </c>
      <c r="Y1721" s="24">
        <f>MAX(0,W1721*(1+inputs!$B$33)-MAX(0,inputs!$B$31*(X1721-inputs!$B$30)))</f>
        <v>8656.3561534718137</v>
      </c>
      <c r="Z1721" s="19">
        <f>IF(inputs!$B$27="YES",MAX(0,inputs!$B$31*(X1721-inputs!$B$30)),0)</f>
        <v>0</v>
      </c>
      <c r="AA1721" s="3">
        <f t="shared" si="109"/>
        <v>72379.25</v>
      </c>
      <c r="AB1721" s="1">
        <f t="shared" si="110"/>
        <v>0.47</v>
      </c>
      <c r="AC1721" s="8">
        <f t="shared" si="107"/>
        <v>99520.75</v>
      </c>
    </row>
    <row r="1722" spans="1:29" x14ac:dyDescent="0.2">
      <c r="A1722" s="11">
        <f t="shared" si="108"/>
        <v>172000</v>
      </c>
      <c r="B1722" s="15">
        <f>inputs!$C$3-MAX(0,MIN((calculations!A1722-inputs!$B$8)*0.5,inputs!$C$3))+IF(AND(inputs!$B$23="YES",A1722&lt;=inputs!$B$25),inputs!$B$24,0)</f>
        <v>0</v>
      </c>
      <c r="C1722" s="15">
        <f>MAX(0,MIN(A1722-B1722,inputs!$C$4)*inputs!$B$3)</f>
        <v>7540</v>
      </c>
      <c r="D1722" s="16">
        <f>MAX(0,(MIN(A1722,inputs!$C$5)-(inputs!$C$4+B1722))*inputs!$B$4)</f>
        <v>44920</v>
      </c>
      <c r="E1722" s="16">
        <f>MAX(0, (calculations!A1722-inputs!$C$5)*inputs!$B$5)</f>
        <v>9900</v>
      </c>
      <c r="F1722" s="19">
        <f>MAX(0,inputs!$B$13*(MIN(calculations!A1722,inputs!$C$14)-inputs!$C$13))+MAX(0,inputs!$B$14*(calculations!A1722-inputs!$C$14))</f>
        <v>7429.85</v>
      </c>
      <c r="G1722" s="22">
        <f>MAX(MIN((calculations!A1722-inputs!$B$21)/10000,100%),0) * inputs!$B$18</f>
        <v>2636.4</v>
      </c>
      <c r="H1722" s="24">
        <f>MIN(inputs!$B$32,A1722)</f>
        <v>20000</v>
      </c>
      <c r="I1722" s="24">
        <f>inputs!$B$29*(1+inputs!$B$33)-MAX(0,inputs!$B$31*(H1722-inputs!$B$30))</f>
        <v>46486.999999999993</v>
      </c>
      <c r="J1722" s="19">
        <f>$H1722+(INT(COLUMN(J$1)/2) - 5) * ($A1722-$H1722)/9</f>
        <v>20000</v>
      </c>
      <c r="K1722" s="24">
        <f>MAX(0,I1722*(1+inputs!$B$33)-MAX(0,inputs!$B$31*(J1722-inputs!$B$30)))</f>
        <v>47184.304999999986</v>
      </c>
      <c r="L1722" s="19">
        <f>$H1722+(INT(COLUMN(L$1)/2) - 5) * ($A1722-$H1722)/9</f>
        <v>36888.888888888891</v>
      </c>
      <c r="M1722" s="24">
        <f>MAX(0,K1722*(1+inputs!$B$33)-MAX(0,inputs!$B$31*(L1722-inputs!$B$30)))</f>
        <v>46388.629574999977</v>
      </c>
      <c r="N1722" s="19">
        <f>$H1722+(INT(COLUMN(N$1)/2) - 5) * ($A1722-$H1722)/9</f>
        <v>53777.777777777781</v>
      </c>
      <c r="O1722" s="24">
        <f>MAX(0,M1722*(1+inputs!$B$33)-MAX(0,inputs!$B$31*(N1722-inputs!$B$30)))</f>
        <v>44061.019018624967</v>
      </c>
      <c r="P1722" s="19">
        <f>$H1722+(INT(COLUMN(P$1)/2) - 5) * ($A1722-$H1722)/9</f>
        <v>70666.666666666657</v>
      </c>
      <c r="Q1722" s="24">
        <f>MAX(0,O1722*(1+inputs!$B$33)-MAX(0,inputs!$B$31*(P1722-inputs!$B$30)))</f>
        <v>40178.494303904343</v>
      </c>
      <c r="R1722" s="19">
        <f>$H1722+(INT(COLUMN(R$1)/2) - 5) * ($A1722-$H1722)/9</f>
        <v>87555.555555555562</v>
      </c>
      <c r="S1722" s="24">
        <f>MAX(0,Q1722*(1+inputs!$B$33)-MAX(0,inputs!$B$31*(R1722-inputs!$B$30)))</f>
        <v>34717.731718462899</v>
      </c>
      <c r="T1722" s="19">
        <f>$H1722+(INT(COLUMN(T$1)/2) - 5) * ($A1722-$H1722)/9</f>
        <v>104444.44444444444</v>
      </c>
      <c r="U1722" s="24">
        <f>MAX(0,S1722*(1+inputs!$B$33)-MAX(0,inputs!$B$31*(T1722-inputs!$B$30)))</f>
        <v>27655.057694239844</v>
      </c>
      <c r="V1722" s="19">
        <f>$H1722+(INT(COLUMN(V$1)/2) - 5) * ($A1722-$H1722)/9</f>
        <v>121333.33333333333</v>
      </c>
      <c r="W1722" s="24">
        <f>MAX(0,U1722*(1+inputs!$B$33)-MAX(0,inputs!$B$31*(V1722-inputs!$B$30)))</f>
        <v>18966.443559653439</v>
      </c>
      <c r="X1722" s="19">
        <f>$H1722+(INT(COLUMN(X$1)/2) - 5) * ($A1722-$H1722)/9</f>
        <v>138222.22222222222</v>
      </c>
      <c r="Y1722" s="24">
        <f>MAX(0,W1722*(1+inputs!$B$33)-MAX(0,inputs!$B$31*(X1722-inputs!$B$30)))</f>
        <v>8627.5002130482389</v>
      </c>
      <c r="Z1722" s="19">
        <f>IF(inputs!$B$27="YES",MAX(0,inputs!$B$31*(X1722-inputs!$B$30)),0)</f>
        <v>0</v>
      </c>
      <c r="AA1722" s="3">
        <f t="shared" si="109"/>
        <v>72426.25</v>
      </c>
      <c r="AB1722" s="1">
        <f t="shared" si="110"/>
        <v>0.47</v>
      </c>
      <c r="AC1722" s="8">
        <f t="shared" si="107"/>
        <v>99573.75</v>
      </c>
    </row>
    <row r="1723" spans="1:29" x14ac:dyDescent="0.2">
      <c r="A1723" s="11">
        <f t="shared" si="108"/>
        <v>172100</v>
      </c>
      <c r="B1723" s="15">
        <f>inputs!$C$3-MAX(0,MIN((calculations!A1723-inputs!$B$8)*0.5,inputs!$C$3))+IF(AND(inputs!$B$23="YES",A1723&lt;=inputs!$B$25),inputs!$B$24,0)</f>
        <v>0</v>
      </c>
      <c r="C1723" s="15">
        <f>MAX(0,MIN(A1723-B1723,inputs!$C$4)*inputs!$B$3)</f>
        <v>7540</v>
      </c>
      <c r="D1723" s="16">
        <f>MAX(0,(MIN(A1723,inputs!$C$5)-(inputs!$C$4+B1723))*inputs!$B$4)</f>
        <v>44920</v>
      </c>
      <c r="E1723" s="16">
        <f>MAX(0, (calculations!A1723-inputs!$C$5)*inputs!$B$5)</f>
        <v>9945</v>
      </c>
      <c r="F1723" s="19">
        <f>MAX(0,inputs!$B$13*(MIN(calculations!A1723,inputs!$C$14)-inputs!$C$13))+MAX(0,inputs!$B$14*(calculations!A1723-inputs!$C$14))</f>
        <v>7431.85</v>
      </c>
      <c r="G1723" s="22">
        <f>MAX(MIN((calculations!A1723-inputs!$B$21)/10000,100%),0) * inputs!$B$18</f>
        <v>2636.4</v>
      </c>
      <c r="H1723" s="24">
        <f>MIN(inputs!$B$32,A1723)</f>
        <v>20000</v>
      </c>
      <c r="I1723" s="24">
        <f>inputs!$B$29*(1+inputs!$B$33)-MAX(0,inputs!$B$31*(H1723-inputs!$B$30))</f>
        <v>46486.999999999993</v>
      </c>
      <c r="J1723" s="19">
        <f>$H1723+(INT(COLUMN(J$1)/2) - 5) * ($A1723-$H1723)/9</f>
        <v>20000</v>
      </c>
      <c r="K1723" s="24">
        <f>MAX(0,I1723*(1+inputs!$B$33)-MAX(0,inputs!$B$31*(J1723-inputs!$B$30)))</f>
        <v>47184.304999999986</v>
      </c>
      <c r="L1723" s="19">
        <f>$H1723+(INT(COLUMN(L$1)/2) - 5) * ($A1723-$H1723)/9</f>
        <v>36900</v>
      </c>
      <c r="M1723" s="24">
        <f>MAX(0,K1723*(1+inputs!$B$33)-MAX(0,inputs!$B$31*(L1723-inputs!$B$30)))</f>
        <v>46387.629574999977</v>
      </c>
      <c r="N1723" s="19">
        <f>$H1723+(INT(COLUMN(N$1)/2) - 5) * ($A1723-$H1723)/9</f>
        <v>53800</v>
      </c>
      <c r="O1723" s="24">
        <f>MAX(0,M1723*(1+inputs!$B$33)-MAX(0,inputs!$B$31*(N1723-inputs!$B$30)))</f>
        <v>44058.004018624968</v>
      </c>
      <c r="P1723" s="19">
        <f>$H1723+(INT(COLUMN(P$1)/2) - 5) * ($A1723-$H1723)/9</f>
        <v>70700</v>
      </c>
      <c r="Q1723" s="24">
        <f>MAX(0,O1723*(1+inputs!$B$33)-MAX(0,inputs!$B$31*(P1723-inputs!$B$30)))</f>
        <v>40172.434078904334</v>
      </c>
      <c r="R1723" s="19">
        <f>$H1723+(INT(COLUMN(R$1)/2) - 5) * ($A1723-$H1723)/9</f>
        <v>87600</v>
      </c>
      <c r="S1723" s="24">
        <f>MAX(0,Q1723*(1+inputs!$B$33)-MAX(0,inputs!$B$31*(R1723-inputs!$B$30)))</f>
        <v>34707.580590087891</v>
      </c>
      <c r="T1723" s="19">
        <f>$H1723+(INT(COLUMN(T$1)/2) - 5) * ($A1723-$H1723)/9</f>
        <v>104500</v>
      </c>
      <c r="U1723" s="24">
        <f>MAX(0,S1723*(1+inputs!$B$33)-MAX(0,inputs!$B$31*(T1723-inputs!$B$30)))</f>
        <v>27639.754298939206</v>
      </c>
      <c r="V1723" s="19">
        <f>$H1723+(INT(COLUMN(V$1)/2) - 5) * ($A1723-$H1723)/9</f>
        <v>121400</v>
      </c>
      <c r="W1723" s="24">
        <f>MAX(0,U1723*(1+inputs!$B$33)-MAX(0,inputs!$B$31*(V1723-inputs!$B$30)))</f>
        <v>18944.910613423293</v>
      </c>
      <c r="X1723" s="19">
        <f>$H1723+(INT(COLUMN(X$1)/2) - 5) * ($A1723-$H1723)/9</f>
        <v>138300</v>
      </c>
      <c r="Y1723" s="24">
        <f>MAX(0,W1723*(1+inputs!$B$33)-MAX(0,inputs!$B$31*(X1723-inputs!$B$30)))</f>
        <v>8598.6442726246405</v>
      </c>
      <c r="Z1723" s="19">
        <f>IF(inputs!$B$27="YES",MAX(0,inputs!$B$31*(X1723-inputs!$B$30)),0)</f>
        <v>0</v>
      </c>
      <c r="AA1723" s="3">
        <f t="shared" si="109"/>
        <v>72473.25</v>
      </c>
      <c r="AB1723" s="1">
        <f t="shared" si="110"/>
        <v>0.47</v>
      </c>
      <c r="AC1723" s="8">
        <f t="shared" si="107"/>
        <v>99626.75</v>
      </c>
    </row>
    <row r="1724" spans="1:29" x14ac:dyDescent="0.2">
      <c r="A1724" s="11">
        <f t="shared" si="108"/>
        <v>172200</v>
      </c>
      <c r="B1724" s="15">
        <f>inputs!$C$3-MAX(0,MIN((calculations!A1724-inputs!$B$8)*0.5,inputs!$C$3))+IF(AND(inputs!$B$23="YES",A1724&lt;=inputs!$B$25),inputs!$B$24,0)</f>
        <v>0</v>
      </c>
      <c r="C1724" s="15">
        <f>MAX(0,MIN(A1724-B1724,inputs!$C$4)*inputs!$B$3)</f>
        <v>7540</v>
      </c>
      <c r="D1724" s="16">
        <f>MAX(0,(MIN(A1724,inputs!$C$5)-(inputs!$C$4+B1724))*inputs!$B$4)</f>
        <v>44920</v>
      </c>
      <c r="E1724" s="16">
        <f>MAX(0, (calculations!A1724-inputs!$C$5)*inputs!$B$5)</f>
        <v>9990</v>
      </c>
      <c r="F1724" s="19">
        <f>MAX(0,inputs!$B$13*(MIN(calculations!A1724,inputs!$C$14)-inputs!$C$13))+MAX(0,inputs!$B$14*(calculations!A1724-inputs!$C$14))</f>
        <v>7433.85</v>
      </c>
      <c r="G1724" s="22">
        <f>MAX(MIN((calculations!A1724-inputs!$B$21)/10000,100%),0) * inputs!$B$18</f>
        <v>2636.4</v>
      </c>
      <c r="H1724" s="24">
        <f>MIN(inputs!$B$32,A1724)</f>
        <v>20000</v>
      </c>
      <c r="I1724" s="24">
        <f>inputs!$B$29*(1+inputs!$B$33)-MAX(0,inputs!$B$31*(H1724-inputs!$B$30))</f>
        <v>46486.999999999993</v>
      </c>
      <c r="J1724" s="19">
        <f>$H1724+(INT(COLUMN(J$1)/2) - 5) * ($A1724-$H1724)/9</f>
        <v>20000</v>
      </c>
      <c r="K1724" s="24">
        <f>MAX(0,I1724*(1+inputs!$B$33)-MAX(0,inputs!$B$31*(J1724-inputs!$B$30)))</f>
        <v>47184.304999999986</v>
      </c>
      <c r="L1724" s="19">
        <f>$H1724+(INT(COLUMN(L$1)/2) - 5) * ($A1724-$H1724)/9</f>
        <v>36911.111111111109</v>
      </c>
      <c r="M1724" s="24">
        <f>MAX(0,K1724*(1+inputs!$B$33)-MAX(0,inputs!$B$31*(L1724-inputs!$B$30)))</f>
        <v>46386.629574999977</v>
      </c>
      <c r="N1724" s="19">
        <f>$H1724+(INT(COLUMN(N$1)/2) - 5) * ($A1724-$H1724)/9</f>
        <v>53822.222222222219</v>
      </c>
      <c r="O1724" s="24">
        <f>MAX(0,M1724*(1+inputs!$B$33)-MAX(0,inputs!$B$31*(N1724-inputs!$B$30)))</f>
        <v>44054.989018624969</v>
      </c>
      <c r="P1724" s="19">
        <f>$H1724+(INT(COLUMN(P$1)/2) - 5) * ($A1724-$H1724)/9</f>
        <v>70733.333333333343</v>
      </c>
      <c r="Q1724" s="24">
        <f>MAX(0,O1724*(1+inputs!$B$33)-MAX(0,inputs!$B$31*(P1724-inputs!$B$30)))</f>
        <v>40166.373853904333</v>
      </c>
      <c r="R1724" s="19">
        <f>$H1724+(INT(COLUMN(R$1)/2) - 5) * ($A1724-$H1724)/9</f>
        <v>87644.444444444438</v>
      </c>
      <c r="S1724" s="24">
        <f>MAX(0,Q1724*(1+inputs!$B$33)-MAX(0,inputs!$B$31*(R1724-inputs!$B$30)))</f>
        <v>34697.429461712891</v>
      </c>
      <c r="T1724" s="19">
        <f>$H1724+(INT(COLUMN(T$1)/2) - 5) * ($A1724-$H1724)/9</f>
        <v>104555.55555555556</v>
      </c>
      <c r="U1724" s="24">
        <f>MAX(0,S1724*(1+inputs!$B$33)-MAX(0,inputs!$B$31*(T1724-inputs!$B$30)))</f>
        <v>27624.450903638579</v>
      </c>
      <c r="V1724" s="19">
        <f>$H1724+(INT(COLUMN(V$1)/2) - 5) * ($A1724-$H1724)/9</f>
        <v>121466.66666666667</v>
      </c>
      <c r="W1724" s="24">
        <f>MAX(0,U1724*(1+inputs!$B$33)-MAX(0,inputs!$B$31*(V1724-inputs!$B$30)))</f>
        <v>18923.377667193156</v>
      </c>
      <c r="X1724" s="19">
        <f>$H1724+(INT(COLUMN(X$1)/2) - 5) * ($A1724-$H1724)/9</f>
        <v>138377.77777777778</v>
      </c>
      <c r="Y1724" s="24">
        <f>MAX(0,W1724*(1+inputs!$B$33)-MAX(0,inputs!$B$31*(X1724-inputs!$B$30)))</f>
        <v>8569.7883322010512</v>
      </c>
      <c r="Z1724" s="19">
        <f>IF(inputs!$B$27="YES",MAX(0,inputs!$B$31*(X1724-inputs!$B$30)),0)</f>
        <v>0</v>
      </c>
      <c r="AA1724" s="3">
        <f t="shared" si="109"/>
        <v>72520.25</v>
      </c>
      <c r="AB1724" s="1">
        <f t="shared" si="110"/>
        <v>0.47</v>
      </c>
      <c r="AC1724" s="8">
        <f t="shared" si="107"/>
        <v>99679.75</v>
      </c>
    </row>
    <row r="1725" spans="1:29" x14ac:dyDescent="0.2">
      <c r="A1725" s="11">
        <f t="shared" si="108"/>
        <v>172300</v>
      </c>
      <c r="B1725" s="15">
        <f>inputs!$C$3-MAX(0,MIN((calculations!A1725-inputs!$B$8)*0.5,inputs!$C$3))+IF(AND(inputs!$B$23="YES",A1725&lt;=inputs!$B$25),inputs!$B$24,0)</f>
        <v>0</v>
      </c>
      <c r="C1725" s="15">
        <f>MAX(0,MIN(A1725-B1725,inputs!$C$4)*inputs!$B$3)</f>
        <v>7540</v>
      </c>
      <c r="D1725" s="16">
        <f>MAX(0,(MIN(A1725,inputs!$C$5)-(inputs!$C$4+B1725))*inputs!$B$4)</f>
        <v>44920</v>
      </c>
      <c r="E1725" s="16">
        <f>MAX(0, (calculations!A1725-inputs!$C$5)*inputs!$B$5)</f>
        <v>10035</v>
      </c>
      <c r="F1725" s="19">
        <f>MAX(0,inputs!$B$13*(MIN(calculations!A1725,inputs!$C$14)-inputs!$C$13))+MAX(0,inputs!$B$14*(calculations!A1725-inputs!$C$14))</f>
        <v>7435.85</v>
      </c>
      <c r="G1725" s="22">
        <f>MAX(MIN((calculations!A1725-inputs!$B$21)/10000,100%),0) * inputs!$B$18</f>
        <v>2636.4</v>
      </c>
      <c r="H1725" s="24">
        <f>MIN(inputs!$B$32,A1725)</f>
        <v>20000</v>
      </c>
      <c r="I1725" s="24">
        <f>inputs!$B$29*(1+inputs!$B$33)-MAX(0,inputs!$B$31*(H1725-inputs!$B$30))</f>
        <v>46486.999999999993</v>
      </c>
      <c r="J1725" s="19">
        <f>$H1725+(INT(COLUMN(J$1)/2) - 5) * ($A1725-$H1725)/9</f>
        <v>20000</v>
      </c>
      <c r="K1725" s="24">
        <f>MAX(0,I1725*(1+inputs!$B$33)-MAX(0,inputs!$B$31*(J1725-inputs!$B$30)))</f>
        <v>47184.304999999986</v>
      </c>
      <c r="L1725" s="19">
        <f>$H1725+(INT(COLUMN(L$1)/2) - 5) * ($A1725-$H1725)/9</f>
        <v>36922.222222222219</v>
      </c>
      <c r="M1725" s="24">
        <f>MAX(0,K1725*(1+inputs!$B$33)-MAX(0,inputs!$B$31*(L1725-inputs!$B$30)))</f>
        <v>46385.629574999977</v>
      </c>
      <c r="N1725" s="19">
        <f>$H1725+(INT(COLUMN(N$1)/2) - 5) * ($A1725-$H1725)/9</f>
        <v>53844.444444444445</v>
      </c>
      <c r="O1725" s="24">
        <f>MAX(0,M1725*(1+inputs!$B$33)-MAX(0,inputs!$B$31*(N1725-inputs!$B$30)))</f>
        <v>44051.974018624969</v>
      </c>
      <c r="P1725" s="19">
        <f>$H1725+(INT(COLUMN(P$1)/2) - 5) * ($A1725-$H1725)/9</f>
        <v>70766.666666666657</v>
      </c>
      <c r="Q1725" s="24">
        <f>MAX(0,O1725*(1+inputs!$B$33)-MAX(0,inputs!$B$31*(P1725-inputs!$B$30)))</f>
        <v>40160.313628904347</v>
      </c>
      <c r="R1725" s="19">
        <f>$H1725+(INT(COLUMN(R$1)/2) - 5) * ($A1725-$H1725)/9</f>
        <v>87688.888888888891</v>
      </c>
      <c r="S1725" s="24">
        <f>MAX(0,Q1725*(1+inputs!$B$33)-MAX(0,inputs!$B$31*(R1725-inputs!$B$30)))</f>
        <v>34687.278333337905</v>
      </c>
      <c r="T1725" s="19">
        <f>$H1725+(INT(COLUMN(T$1)/2) - 5) * ($A1725-$H1725)/9</f>
        <v>104611.11111111111</v>
      </c>
      <c r="U1725" s="24">
        <f>MAX(0,S1725*(1+inputs!$B$33)-MAX(0,inputs!$B$31*(T1725-inputs!$B$30)))</f>
        <v>27609.147508337974</v>
      </c>
      <c r="V1725" s="19">
        <f>$H1725+(INT(COLUMN(V$1)/2) - 5) * ($A1725-$H1725)/9</f>
        <v>121533.33333333333</v>
      </c>
      <c r="W1725" s="24">
        <f>MAX(0,U1725*(1+inputs!$B$33)-MAX(0,inputs!$B$31*(V1725-inputs!$B$30)))</f>
        <v>18901.844720963043</v>
      </c>
      <c r="X1725" s="19">
        <f>$H1725+(INT(COLUMN(X$1)/2) - 5) * ($A1725-$H1725)/9</f>
        <v>138455.55555555556</v>
      </c>
      <c r="Y1725" s="24">
        <f>MAX(0,W1725*(1+inputs!$B$33)-MAX(0,inputs!$B$31*(X1725-inputs!$B$30)))</f>
        <v>8540.9323917774873</v>
      </c>
      <c r="Z1725" s="19">
        <f>IF(inputs!$B$27="YES",MAX(0,inputs!$B$31*(X1725-inputs!$B$30)),0)</f>
        <v>0</v>
      </c>
      <c r="AA1725" s="3">
        <f t="shared" si="109"/>
        <v>72567.25</v>
      </c>
      <c r="AB1725" s="1">
        <f t="shared" si="110"/>
        <v>0.47</v>
      </c>
      <c r="AC1725" s="8">
        <f t="shared" si="107"/>
        <v>99732.75</v>
      </c>
    </row>
    <row r="1726" spans="1:29" x14ac:dyDescent="0.2">
      <c r="A1726" s="11">
        <f t="shared" si="108"/>
        <v>172400</v>
      </c>
      <c r="B1726" s="15">
        <f>inputs!$C$3-MAX(0,MIN((calculations!A1726-inputs!$B$8)*0.5,inputs!$C$3))+IF(AND(inputs!$B$23="YES",A1726&lt;=inputs!$B$25),inputs!$B$24,0)</f>
        <v>0</v>
      </c>
      <c r="C1726" s="15">
        <f>MAX(0,MIN(A1726-B1726,inputs!$C$4)*inputs!$B$3)</f>
        <v>7540</v>
      </c>
      <c r="D1726" s="16">
        <f>MAX(0,(MIN(A1726,inputs!$C$5)-(inputs!$C$4+B1726))*inputs!$B$4)</f>
        <v>44920</v>
      </c>
      <c r="E1726" s="16">
        <f>MAX(0, (calculations!A1726-inputs!$C$5)*inputs!$B$5)</f>
        <v>10080</v>
      </c>
      <c r="F1726" s="19">
        <f>MAX(0,inputs!$B$13*(MIN(calculations!A1726,inputs!$C$14)-inputs!$C$13))+MAX(0,inputs!$B$14*(calculations!A1726-inputs!$C$14))</f>
        <v>7437.85</v>
      </c>
      <c r="G1726" s="22">
        <f>MAX(MIN((calculations!A1726-inputs!$B$21)/10000,100%),0) * inputs!$B$18</f>
        <v>2636.4</v>
      </c>
      <c r="H1726" s="24">
        <f>MIN(inputs!$B$32,A1726)</f>
        <v>20000</v>
      </c>
      <c r="I1726" s="24">
        <f>inputs!$B$29*(1+inputs!$B$33)-MAX(0,inputs!$B$31*(H1726-inputs!$B$30))</f>
        <v>46486.999999999993</v>
      </c>
      <c r="J1726" s="19">
        <f>$H1726+(INT(COLUMN(J$1)/2) - 5) * ($A1726-$H1726)/9</f>
        <v>20000</v>
      </c>
      <c r="K1726" s="24">
        <f>MAX(0,I1726*(1+inputs!$B$33)-MAX(0,inputs!$B$31*(J1726-inputs!$B$30)))</f>
        <v>47184.304999999986</v>
      </c>
      <c r="L1726" s="19">
        <f>$H1726+(INT(COLUMN(L$1)/2) - 5) * ($A1726-$H1726)/9</f>
        <v>36933.333333333328</v>
      </c>
      <c r="M1726" s="24">
        <f>MAX(0,K1726*(1+inputs!$B$33)-MAX(0,inputs!$B$31*(L1726-inputs!$B$30)))</f>
        <v>46384.629574999977</v>
      </c>
      <c r="N1726" s="19">
        <f>$H1726+(INT(COLUMN(N$1)/2) - 5) * ($A1726-$H1726)/9</f>
        <v>53866.666666666664</v>
      </c>
      <c r="O1726" s="24">
        <f>MAX(0,M1726*(1+inputs!$B$33)-MAX(0,inputs!$B$31*(N1726-inputs!$B$30)))</f>
        <v>44048.95901862497</v>
      </c>
      <c r="P1726" s="19">
        <f>$H1726+(INT(COLUMN(P$1)/2) - 5) * ($A1726-$H1726)/9</f>
        <v>70800</v>
      </c>
      <c r="Q1726" s="24">
        <f>MAX(0,O1726*(1+inputs!$B$33)-MAX(0,inputs!$B$31*(P1726-inputs!$B$30)))</f>
        <v>40154.253403904338</v>
      </c>
      <c r="R1726" s="19">
        <f>$H1726+(INT(COLUMN(R$1)/2) - 5) * ($A1726-$H1726)/9</f>
        <v>87733.333333333328</v>
      </c>
      <c r="S1726" s="24">
        <f>MAX(0,Q1726*(1+inputs!$B$33)-MAX(0,inputs!$B$31*(R1726-inputs!$B$30)))</f>
        <v>34677.127204962897</v>
      </c>
      <c r="T1726" s="19">
        <f>$H1726+(INT(COLUMN(T$1)/2) - 5) * ($A1726-$H1726)/9</f>
        <v>104666.66666666667</v>
      </c>
      <c r="U1726" s="24">
        <f>MAX(0,S1726*(1+inputs!$B$33)-MAX(0,inputs!$B$31*(T1726-inputs!$B$30)))</f>
        <v>27593.844113037332</v>
      </c>
      <c r="V1726" s="19">
        <f>$H1726+(INT(COLUMN(V$1)/2) - 5) * ($A1726-$H1726)/9</f>
        <v>121600</v>
      </c>
      <c r="W1726" s="24">
        <f>MAX(0,U1726*(1+inputs!$B$33)-MAX(0,inputs!$B$31*(V1726-inputs!$B$30)))</f>
        <v>18880.311774732887</v>
      </c>
      <c r="X1726" s="19">
        <f>$H1726+(INT(COLUMN(X$1)/2) - 5) * ($A1726-$H1726)/9</f>
        <v>138533.33333333331</v>
      </c>
      <c r="Y1726" s="24">
        <f>MAX(0,W1726*(1+inputs!$B$33)-MAX(0,inputs!$B$31*(X1726-inputs!$B$30)))</f>
        <v>8512.0764513538816</v>
      </c>
      <c r="Z1726" s="19">
        <f>IF(inputs!$B$27="YES",MAX(0,inputs!$B$31*(X1726-inputs!$B$30)),0)</f>
        <v>0</v>
      </c>
      <c r="AA1726" s="3">
        <f t="shared" si="109"/>
        <v>72614.25</v>
      </c>
      <c r="AB1726" s="1">
        <f t="shared" si="110"/>
        <v>0.47</v>
      </c>
      <c r="AC1726" s="8">
        <f t="shared" si="107"/>
        <v>99785.75</v>
      </c>
    </row>
    <row r="1727" spans="1:29" x14ac:dyDescent="0.2">
      <c r="A1727" s="11">
        <f t="shared" si="108"/>
        <v>172500</v>
      </c>
      <c r="B1727" s="15">
        <f>inputs!$C$3-MAX(0,MIN((calculations!A1727-inputs!$B$8)*0.5,inputs!$C$3))+IF(AND(inputs!$B$23="YES",A1727&lt;=inputs!$B$25),inputs!$B$24,0)</f>
        <v>0</v>
      </c>
      <c r="C1727" s="15">
        <f>MAX(0,MIN(A1727-B1727,inputs!$C$4)*inputs!$B$3)</f>
        <v>7540</v>
      </c>
      <c r="D1727" s="16">
        <f>MAX(0,(MIN(A1727,inputs!$C$5)-(inputs!$C$4+B1727))*inputs!$B$4)</f>
        <v>44920</v>
      </c>
      <c r="E1727" s="16">
        <f>MAX(0, (calculations!A1727-inputs!$C$5)*inputs!$B$5)</f>
        <v>10125</v>
      </c>
      <c r="F1727" s="19">
        <f>MAX(0,inputs!$B$13*(MIN(calculations!A1727,inputs!$C$14)-inputs!$C$13))+MAX(0,inputs!$B$14*(calculations!A1727-inputs!$C$14))</f>
        <v>7439.85</v>
      </c>
      <c r="G1727" s="22">
        <f>MAX(MIN((calculations!A1727-inputs!$B$21)/10000,100%),0) * inputs!$B$18</f>
        <v>2636.4</v>
      </c>
      <c r="H1727" s="24">
        <f>MIN(inputs!$B$32,A1727)</f>
        <v>20000</v>
      </c>
      <c r="I1727" s="24">
        <f>inputs!$B$29*(1+inputs!$B$33)-MAX(0,inputs!$B$31*(H1727-inputs!$B$30))</f>
        <v>46486.999999999993</v>
      </c>
      <c r="J1727" s="19">
        <f>$H1727+(INT(COLUMN(J$1)/2) - 5) * ($A1727-$H1727)/9</f>
        <v>20000</v>
      </c>
      <c r="K1727" s="24">
        <f>MAX(0,I1727*(1+inputs!$B$33)-MAX(0,inputs!$B$31*(J1727-inputs!$B$30)))</f>
        <v>47184.304999999986</v>
      </c>
      <c r="L1727" s="19">
        <f>$H1727+(INT(COLUMN(L$1)/2) - 5) * ($A1727-$H1727)/9</f>
        <v>36944.444444444445</v>
      </c>
      <c r="M1727" s="24">
        <f>MAX(0,K1727*(1+inputs!$B$33)-MAX(0,inputs!$B$31*(L1727-inputs!$B$30)))</f>
        <v>46383.629574999977</v>
      </c>
      <c r="N1727" s="19">
        <f>$H1727+(INT(COLUMN(N$1)/2) - 5) * ($A1727-$H1727)/9</f>
        <v>53888.888888888891</v>
      </c>
      <c r="O1727" s="24">
        <f>MAX(0,M1727*(1+inputs!$B$33)-MAX(0,inputs!$B$31*(N1727-inputs!$B$30)))</f>
        <v>44045.94401862497</v>
      </c>
      <c r="P1727" s="19">
        <f>$H1727+(INT(COLUMN(P$1)/2) - 5) * ($A1727-$H1727)/9</f>
        <v>70833.333333333343</v>
      </c>
      <c r="Q1727" s="24">
        <f>MAX(0,O1727*(1+inputs!$B$33)-MAX(0,inputs!$B$31*(P1727-inputs!$B$30)))</f>
        <v>40148.193178904337</v>
      </c>
      <c r="R1727" s="19">
        <f>$H1727+(INT(COLUMN(R$1)/2) - 5) * ($A1727-$H1727)/9</f>
        <v>87777.777777777781</v>
      </c>
      <c r="S1727" s="24">
        <f>MAX(0,Q1727*(1+inputs!$B$33)-MAX(0,inputs!$B$31*(R1727-inputs!$B$30)))</f>
        <v>34666.976076587896</v>
      </c>
      <c r="T1727" s="19">
        <f>$H1727+(INT(COLUMN(T$1)/2) - 5) * ($A1727-$H1727)/9</f>
        <v>104722.22222222222</v>
      </c>
      <c r="U1727" s="24">
        <f>MAX(0,S1727*(1+inputs!$B$33)-MAX(0,inputs!$B$31*(T1727-inputs!$B$30)))</f>
        <v>27578.540717736712</v>
      </c>
      <c r="V1727" s="19">
        <f>$H1727+(INT(COLUMN(V$1)/2) - 5) * ($A1727-$H1727)/9</f>
        <v>121666.66666666667</v>
      </c>
      <c r="W1727" s="24">
        <f>MAX(0,U1727*(1+inputs!$B$33)-MAX(0,inputs!$B$31*(V1727-inputs!$B$30)))</f>
        <v>18858.778828502756</v>
      </c>
      <c r="X1727" s="19">
        <f>$H1727+(INT(COLUMN(X$1)/2) - 5) * ($A1727-$H1727)/9</f>
        <v>138611.11111111112</v>
      </c>
      <c r="Y1727" s="24">
        <f>MAX(0,W1727*(1+inputs!$B$33)-MAX(0,inputs!$B$31*(X1727-inputs!$B$30)))</f>
        <v>8483.220510930294</v>
      </c>
      <c r="Z1727" s="19">
        <f>IF(inputs!$B$27="YES",MAX(0,inputs!$B$31*(X1727-inputs!$B$30)),0)</f>
        <v>0</v>
      </c>
      <c r="AA1727" s="3">
        <f t="shared" si="109"/>
        <v>72661.25</v>
      </c>
      <c r="AB1727" s="1">
        <f t="shared" si="110"/>
        <v>0.47</v>
      </c>
      <c r="AC1727" s="8">
        <f t="shared" si="107"/>
        <v>99838.75</v>
      </c>
    </row>
    <row r="1728" spans="1:29" x14ac:dyDescent="0.2">
      <c r="A1728" s="11">
        <f t="shared" si="108"/>
        <v>172600</v>
      </c>
      <c r="B1728" s="15">
        <f>inputs!$C$3-MAX(0,MIN((calculations!A1728-inputs!$B$8)*0.5,inputs!$C$3))+IF(AND(inputs!$B$23="YES",A1728&lt;=inputs!$B$25),inputs!$B$24,0)</f>
        <v>0</v>
      </c>
      <c r="C1728" s="15">
        <f>MAX(0,MIN(A1728-B1728,inputs!$C$4)*inputs!$B$3)</f>
        <v>7540</v>
      </c>
      <c r="D1728" s="16">
        <f>MAX(0,(MIN(A1728,inputs!$C$5)-(inputs!$C$4+B1728))*inputs!$B$4)</f>
        <v>44920</v>
      </c>
      <c r="E1728" s="16">
        <f>MAX(0, (calculations!A1728-inputs!$C$5)*inputs!$B$5)</f>
        <v>10170</v>
      </c>
      <c r="F1728" s="19">
        <f>MAX(0,inputs!$B$13*(MIN(calculations!A1728,inputs!$C$14)-inputs!$C$13))+MAX(0,inputs!$B$14*(calculations!A1728-inputs!$C$14))</f>
        <v>7441.85</v>
      </c>
      <c r="G1728" s="22">
        <f>MAX(MIN((calculations!A1728-inputs!$B$21)/10000,100%),0) * inputs!$B$18</f>
        <v>2636.4</v>
      </c>
      <c r="H1728" s="24">
        <f>MIN(inputs!$B$32,A1728)</f>
        <v>20000</v>
      </c>
      <c r="I1728" s="24">
        <f>inputs!$B$29*(1+inputs!$B$33)-MAX(0,inputs!$B$31*(H1728-inputs!$B$30))</f>
        <v>46486.999999999993</v>
      </c>
      <c r="J1728" s="19">
        <f>$H1728+(INT(COLUMN(J$1)/2) - 5) * ($A1728-$H1728)/9</f>
        <v>20000</v>
      </c>
      <c r="K1728" s="24">
        <f>MAX(0,I1728*(1+inputs!$B$33)-MAX(0,inputs!$B$31*(J1728-inputs!$B$30)))</f>
        <v>47184.304999999986</v>
      </c>
      <c r="L1728" s="19">
        <f>$H1728+(INT(COLUMN(L$1)/2) - 5) * ($A1728-$H1728)/9</f>
        <v>36955.555555555555</v>
      </c>
      <c r="M1728" s="24">
        <f>MAX(0,K1728*(1+inputs!$B$33)-MAX(0,inputs!$B$31*(L1728-inputs!$B$30)))</f>
        <v>46382.629574999977</v>
      </c>
      <c r="N1728" s="19">
        <f>$H1728+(INT(COLUMN(N$1)/2) - 5) * ($A1728-$H1728)/9</f>
        <v>53911.111111111109</v>
      </c>
      <c r="O1728" s="24">
        <f>MAX(0,M1728*(1+inputs!$B$33)-MAX(0,inputs!$B$31*(N1728-inputs!$B$30)))</f>
        <v>44042.929018624971</v>
      </c>
      <c r="P1728" s="19">
        <f>$H1728+(INT(COLUMN(P$1)/2) - 5) * ($A1728-$H1728)/9</f>
        <v>70866.666666666657</v>
      </c>
      <c r="Q1728" s="24">
        <f>MAX(0,O1728*(1+inputs!$B$33)-MAX(0,inputs!$B$31*(P1728-inputs!$B$30)))</f>
        <v>40142.132953904336</v>
      </c>
      <c r="R1728" s="19">
        <f>$H1728+(INT(COLUMN(R$1)/2) - 5) * ($A1728-$H1728)/9</f>
        <v>87822.222222222219</v>
      </c>
      <c r="S1728" s="24">
        <f>MAX(0,Q1728*(1+inputs!$B$33)-MAX(0,inputs!$B$31*(R1728-inputs!$B$30)))</f>
        <v>34656.824948212896</v>
      </c>
      <c r="T1728" s="19">
        <f>$H1728+(INT(COLUMN(T$1)/2) - 5) * ($A1728-$H1728)/9</f>
        <v>104777.77777777778</v>
      </c>
      <c r="U1728" s="24">
        <f>MAX(0,S1728*(1+inputs!$B$33)-MAX(0,inputs!$B$31*(T1728-inputs!$B$30)))</f>
        <v>27563.237322436089</v>
      </c>
      <c r="V1728" s="19">
        <f>$H1728+(INT(COLUMN(V$1)/2) - 5) * ($A1728-$H1728)/9</f>
        <v>121733.33333333333</v>
      </c>
      <c r="W1728" s="24">
        <f>MAX(0,U1728*(1+inputs!$B$33)-MAX(0,inputs!$B$31*(V1728-inputs!$B$30)))</f>
        <v>18837.245882272629</v>
      </c>
      <c r="X1728" s="19">
        <f>$H1728+(INT(COLUMN(X$1)/2) - 5) * ($A1728-$H1728)/9</f>
        <v>138688.88888888888</v>
      </c>
      <c r="Y1728" s="24">
        <f>MAX(0,W1728*(1+inputs!$B$33)-MAX(0,inputs!$B$31*(X1728-inputs!$B$30)))</f>
        <v>8454.3645705067174</v>
      </c>
      <c r="Z1728" s="19">
        <f>IF(inputs!$B$27="YES",MAX(0,inputs!$B$31*(X1728-inputs!$B$30)),0)</f>
        <v>0</v>
      </c>
      <c r="AA1728" s="3">
        <f t="shared" si="109"/>
        <v>72708.25</v>
      </c>
      <c r="AB1728" s="1">
        <f t="shared" si="110"/>
        <v>0.47</v>
      </c>
      <c r="AC1728" s="8">
        <f t="shared" si="107"/>
        <v>99891.75</v>
      </c>
    </row>
    <row r="1729" spans="1:29" x14ac:dyDescent="0.2">
      <c r="A1729" s="11">
        <f t="shared" si="108"/>
        <v>172700</v>
      </c>
      <c r="B1729" s="15">
        <f>inputs!$C$3-MAX(0,MIN((calculations!A1729-inputs!$B$8)*0.5,inputs!$C$3))+IF(AND(inputs!$B$23="YES",A1729&lt;=inputs!$B$25),inputs!$B$24,0)</f>
        <v>0</v>
      </c>
      <c r="C1729" s="15">
        <f>MAX(0,MIN(A1729-B1729,inputs!$C$4)*inputs!$B$3)</f>
        <v>7540</v>
      </c>
      <c r="D1729" s="16">
        <f>MAX(0,(MIN(A1729,inputs!$C$5)-(inputs!$C$4+B1729))*inputs!$B$4)</f>
        <v>44920</v>
      </c>
      <c r="E1729" s="16">
        <f>MAX(0, (calculations!A1729-inputs!$C$5)*inputs!$B$5)</f>
        <v>10215</v>
      </c>
      <c r="F1729" s="19">
        <f>MAX(0,inputs!$B$13*(MIN(calculations!A1729,inputs!$C$14)-inputs!$C$13))+MAX(0,inputs!$B$14*(calculations!A1729-inputs!$C$14))</f>
        <v>7443.85</v>
      </c>
      <c r="G1729" s="22">
        <f>MAX(MIN((calculations!A1729-inputs!$B$21)/10000,100%),0) * inputs!$B$18</f>
        <v>2636.4</v>
      </c>
      <c r="H1729" s="24">
        <f>MIN(inputs!$B$32,A1729)</f>
        <v>20000</v>
      </c>
      <c r="I1729" s="24">
        <f>inputs!$B$29*(1+inputs!$B$33)-MAX(0,inputs!$B$31*(H1729-inputs!$B$30))</f>
        <v>46486.999999999993</v>
      </c>
      <c r="J1729" s="19">
        <f>$H1729+(INT(COLUMN(J$1)/2) - 5) * ($A1729-$H1729)/9</f>
        <v>20000</v>
      </c>
      <c r="K1729" s="24">
        <f>MAX(0,I1729*(1+inputs!$B$33)-MAX(0,inputs!$B$31*(J1729-inputs!$B$30)))</f>
        <v>47184.304999999986</v>
      </c>
      <c r="L1729" s="19">
        <f>$H1729+(INT(COLUMN(L$1)/2) - 5) * ($A1729-$H1729)/9</f>
        <v>36966.666666666672</v>
      </c>
      <c r="M1729" s="24">
        <f>MAX(0,K1729*(1+inputs!$B$33)-MAX(0,inputs!$B$31*(L1729-inputs!$B$30)))</f>
        <v>46381.629574999977</v>
      </c>
      <c r="N1729" s="19">
        <f>$H1729+(INT(COLUMN(N$1)/2) - 5) * ($A1729-$H1729)/9</f>
        <v>53933.333333333336</v>
      </c>
      <c r="O1729" s="24">
        <f>MAX(0,M1729*(1+inputs!$B$33)-MAX(0,inputs!$B$31*(N1729-inputs!$B$30)))</f>
        <v>44039.914018624972</v>
      </c>
      <c r="P1729" s="19">
        <f>$H1729+(INT(COLUMN(P$1)/2) - 5) * ($A1729-$H1729)/9</f>
        <v>70900</v>
      </c>
      <c r="Q1729" s="24">
        <f>MAX(0,O1729*(1+inputs!$B$33)-MAX(0,inputs!$B$31*(P1729-inputs!$B$30)))</f>
        <v>40136.072728904343</v>
      </c>
      <c r="R1729" s="19">
        <f>$H1729+(INT(COLUMN(R$1)/2) - 5) * ($A1729-$H1729)/9</f>
        <v>87866.666666666672</v>
      </c>
      <c r="S1729" s="24">
        <f>MAX(0,Q1729*(1+inputs!$B$33)-MAX(0,inputs!$B$31*(R1729-inputs!$B$30)))</f>
        <v>34646.673819837903</v>
      </c>
      <c r="T1729" s="19">
        <f>$H1729+(INT(COLUMN(T$1)/2) - 5) * ($A1729-$H1729)/9</f>
        <v>104833.33333333333</v>
      </c>
      <c r="U1729" s="24">
        <f>MAX(0,S1729*(1+inputs!$B$33)-MAX(0,inputs!$B$31*(T1729-inputs!$B$30)))</f>
        <v>27547.933927135466</v>
      </c>
      <c r="V1729" s="19">
        <f>$H1729+(INT(COLUMN(V$1)/2) - 5) * ($A1729-$H1729)/9</f>
        <v>121800</v>
      </c>
      <c r="W1729" s="24">
        <f>MAX(0,U1729*(1+inputs!$B$33)-MAX(0,inputs!$B$31*(V1729-inputs!$B$30)))</f>
        <v>18815.712936042495</v>
      </c>
      <c r="X1729" s="19">
        <f>$H1729+(INT(COLUMN(X$1)/2) - 5) * ($A1729-$H1729)/9</f>
        <v>138766.66666666669</v>
      </c>
      <c r="Y1729" s="24">
        <f>MAX(0,W1729*(1+inputs!$B$33)-MAX(0,inputs!$B$31*(X1729-inputs!$B$30)))</f>
        <v>8425.5086300831299</v>
      </c>
      <c r="Z1729" s="19">
        <f>IF(inputs!$B$27="YES",MAX(0,inputs!$B$31*(X1729-inputs!$B$30)),0)</f>
        <v>0</v>
      </c>
      <c r="AA1729" s="3">
        <f t="shared" si="109"/>
        <v>72755.25</v>
      </c>
      <c r="AB1729" s="1">
        <f t="shared" si="110"/>
        <v>0.47</v>
      </c>
      <c r="AC1729" s="8">
        <f t="shared" ref="AC1729:AC1792" si="111">A1729-AA1729</f>
        <v>99944.75</v>
      </c>
    </row>
    <row r="1730" spans="1:29" x14ac:dyDescent="0.2">
      <c r="A1730" s="11">
        <f t="shared" si="108"/>
        <v>172800</v>
      </c>
      <c r="B1730" s="15">
        <f>inputs!$C$3-MAX(0,MIN((calculations!A1730-inputs!$B$8)*0.5,inputs!$C$3))+IF(AND(inputs!$B$23="YES",A1730&lt;=inputs!$B$25),inputs!$B$24,0)</f>
        <v>0</v>
      </c>
      <c r="C1730" s="15">
        <f>MAX(0,MIN(A1730-B1730,inputs!$C$4)*inputs!$B$3)</f>
        <v>7540</v>
      </c>
      <c r="D1730" s="16">
        <f>MAX(0,(MIN(A1730,inputs!$C$5)-(inputs!$C$4+B1730))*inputs!$B$4)</f>
        <v>44920</v>
      </c>
      <c r="E1730" s="16">
        <f>MAX(0, (calculations!A1730-inputs!$C$5)*inputs!$B$5)</f>
        <v>10260</v>
      </c>
      <c r="F1730" s="19">
        <f>MAX(0,inputs!$B$13*(MIN(calculations!A1730,inputs!$C$14)-inputs!$C$13))+MAX(0,inputs!$B$14*(calculations!A1730-inputs!$C$14))</f>
        <v>7445.85</v>
      </c>
      <c r="G1730" s="22">
        <f>MAX(MIN((calculations!A1730-inputs!$B$21)/10000,100%),0) * inputs!$B$18</f>
        <v>2636.4</v>
      </c>
      <c r="H1730" s="24">
        <f>MIN(inputs!$B$32,A1730)</f>
        <v>20000</v>
      </c>
      <c r="I1730" s="24">
        <f>inputs!$B$29*(1+inputs!$B$33)-MAX(0,inputs!$B$31*(H1730-inputs!$B$30))</f>
        <v>46486.999999999993</v>
      </c>
      <c r="J1730" s="19">
        <f>$H1730+(INT(COLUMN(J$1)/2) - 5) * ($A1730-$H1730)/9</f>
        <v>20000</v>
      </c>
      <c r="K1730" s="24">
        <f>MAX(0,I1730*(1+inputs!$B$33)-MAX(0,inputs!$B$31*(J1730-inputs!$B$30)))</f>
        <v>47184.304999999986</v>
      </c>
      <c r="L1730" s="19">
        <f>$H1730+(INT(COLUMN(L$1)/2) - 5) * ($A1730-$H1730)/9</f>
        <v>36977.777777777781</v>
      </c>
      <c r="M1730" s="24">
        <f>MAX(0,K1730*(1+inputs!$B$33)-MAX(0,inputs!$B$31*(L1730-inputs!$B$30)))</f>
        <v>46380.629574999977</v>
      </c>
      <c r="N1730" s="19">
        <f>$H1730+(INT(COLUMN(N$1)/2) - 5) * ($A1730-$H1730)/9</f>
        <v>53955.555555555555</v>
      </c>
      <c r="O1730" s="24">
        <f>MAX(0,M1730*(1+inputs!$B$33)-MAX(0,inputs!$B$31*(N1730-inputs!$B$30)))</f>
        <v>44036.899018624972</v>
      </c>
      <c r="P1730" s="19">
        <f>$H1730+(INT(COLUMN(P$1)/2) - 5) * ($A1730-$H1730)/9</f>
        <v>70933.333333333343</v>
      </c>
      <c r="Q1730" s="24">
        <f>MAX(0,O1730*(1+inputs!$B$33)-MAX(0,inputs!$B$31*(P1730-inputs!$B$30)))</f>
        <v>40130.012503904341</v>
      </c>
      <c r="R1730" s="19">
        <f>$H1730+(INT(COLUMN(R$1)/2) - 5) * ($A1730-$H1730)/9</f>
        <v>87911.111111111109</v>
      </c>
      <c r="S1730" s="24">
        <f>MAX(0,Q1730*(1+inputs!$B$33)-MAX(0,inputs!$B$31*(R1730-inputs!$B$30)))</f>
        <v>34636.522691462902</v>
      </c>
      <c r="T1730" s="19">
        <f>$H1730+(INT(COLUMN(T$1)/2) - 5) * ($A1730-$H1730)/9</f>
        <v>104888.88888888889</v>
      </c>
      <c r="U1730" s="24">
        <f>MAX(0,S1730*(1+inputs!$B$33)-MAX(0,inputs!$B$31*(T1730-inputs!$B$30)))</f>
        <v>27532.630531834842</v>
      </c>
      <c r="V1730" s="19">
        <f>$H1730+(INT(COLUMN(V$1)/2) - 5) * ($A1730-$H1730)/9</f>
        <v>121866.66666666667</v>
      </c>
      <c r="W1730" s="24">
        <f>MAX(0,U1730*(1+inputs!$B$33)-MAX(0,inputs!$B$31*(V1730-inputs!$B$30)))</f>
        <v>18794.179989812365</v>
      </c>
      <c r="X1730" s="19">
        <f>$H1730+(INT(COLUMN(X$1)/2) - 5) * ($A1730-$H1730)/9</f>
        <v>138844.44444444444</v>
      </c>
      <c r="Y1730" s="24">
        <f>MAX(0,W1730*(1+inputs!$B$33)-MAX(0,inputs!$B$31*(X1730-inputs!$B$30)))</f>
        <v>8396.6526896595497</v>
      </c>
      <c r="Z1730" s="19">
        <f>IF(inputs!$B$27="YES",MAX(0,inputs!$B$31*(X1730-inputs!$B$30)),0)</f>
        <v>0</v>
      </c>
      <c r="AA1730" s="3">
        <f t="shared" si="109"/>
        <v>72802.25</v>
      </c>
      <c r="AB1730" s="1">
        <f t="shared" si="110"/>
        <v>0.47</v>
      </c>
      <c r="AC1730" s="8">
        <f t="shared" si="111"/>
        <v>99997.75</v>
      </c>
    </row>
    <row r="1731" spans="1:29" x14ac:dyDescent="0.2">
      <c r="A1731" s="11">
        <f t="shared" ref="A1731:A1794" si="112">(ROW(A1731)-2)*100</f>
        <v>172900</v>
      </c>
      <c r="B1731" s="15">
        <f>inputs!$C$3-MAX(0,MIN((calculations!A1731-inputs!$B$8)*0.5,inputs!$C$3))+IF(AND(inputs!$B$23="YES",A1731&lt;=inputs!$B$25),inputs!$B$24,0)</f>
        <v>0</v>
      </c>
      <c r="C1731" s="15">
        <f>MAX(0,MIN(A1731-B1731,inputs!$C$4)*inputs!$B$3)</f>
        <v>7540</v>
      </c>
      <c r="D1731" s="16">
        <f>MAX(0,(MIN(A1731,inputs!$C$5)-(inputs!$C$4+B1731))*inputs!$B$4)</f>
        <v>44920</v>
      </c>
      <c r="E1731" s="16">
        <f>MAX(0, (calculations!A1731-inputs!$C$5)*inputs!$B$5)</f>
        <v>10305</v>
      </c>
      <c r="F1731" s="19">
        <f>MAX(0,inputs!$B$13*(MIN(calculations!A1731,inputs!$C$14)-inputs!$C$13))+MAX(0,inputs!$B$14*(calculations!A1731-inputs!$C$14))</f>
        <v>7447.85</v>
      </c>
      <c r="G1731" s="22">
        <f>MAX(MIN((calculations!A1731-inputs!$B$21)/10000,100%),0) * inputs!$B$18</f>
        <v>2636.4</v>
      </c>
      <c r="H1731" s="24">
        <f>MIN(inputs!$B$32,A1731)</f>
        <v>20000</v>
      </c>
      <c r="I1731" s="24">
        <f>inputs!$B$29*(1+inputs!$B$33)-MAX(0,inputs!$B$31*(H1731-inputs!$B$30))</f>
        <v>46486.999999999993</v>
      </c>
      <c r="J1731" s="19">
        <f>$H1731+(INT(COLUMN(J$1)/2) - 5) * ($A1731-$H1731)/9</f>
        <v>20000</v>
      </c>
      <c r="K1731" s="24">
        <f>MAX(0,I1731*(1+inputs!$B$33)-MAX(0,inputs!$B$31*(J1731-inputs!$B$30)))</f>
        <v>47184.304999999986</v>
      </c>
      <c r="L1731" s="19">
        <f>$H1731+(INT(COLUMN(L$1)/2) - 5) * ($A1731-$H1731)/9</f>
        <v>36988.888888888891</v>
      </c>
      <c r="M1731" s="24">
        <f>MAX(0,K1731*(1+inputs!$B$33)-MAX(0,inputs!$B$31*(L1731-inputs!$B$30)))</f>
        <v>46379.629574999977</v>
      </c>
      <c r="N1731" s="19">
        <f>$H1731+(INT(COLUMN(N$1)/2) - 5) * ($A1731-$H1731)/9</f>
        <v>53977.777777777781</v>
      </c>
      <c r="O1731" s="24">
        <f>MAX(0,M1731*(1+inputs!$B$33)-MAX(0,inputs!$B$31*(N1731-inputs!$B$30)))</f>
        <v>44033.884018624973</v>
      </c>
      <c r="P1731" s="19">
        <f>$H1731+(INT(COLUMN(P$1)/2) - 5) * ($A1731-$H1731)/9</f>
        <v>70966.666666666657</v>
      </c>
      <c r="Q1731" s="24">
        <f>MAX(0,O1731*(1+inputs!$B$33)-MAX(0,inputs!$B$31*(P1731-inputs!$B$30)))</f>
        <v>40123.95227890434</v>
      </c>
      <c r="R1731" s="19">
        <f>$H1731+(INT(COLUMN(R$1)/2) - 5) * ($A1731-$H1731)/9</f>
        <v>87955.555555555562</v>
      </c>
      <c r="S1731" s="24">
        <f>MAX(0,Q1731*(1+inputs!$B$33)-MAX(0,inputs!$B$31*(R1731-inputs!$B$30)))</f>
        <v>34626.371563087901</v>
      </c>
      <c r="T1731" s="19">
        <f>$H1731+(INT(COLUMN(T$1)/2) - 5) * ($A1731-$H1731)/9</f>
        <v>104944.44444444444</v>
      </c>
      <c r="U1731" s="24">
        <f>MAX(0,S1731*(1+inputs!$B$33)-MAX(0,inputs!$B$31*(T1731-inputs!$B$30)))</f>
        <v>27517.327136534219</v>
      </c>
      <c r="V1731" s="19">
        <f>$H1731+(INT(COLUMN(V$1)/2) - 5) * ($A1731-$H1731)/9</f>
        <v>121933.33333333333</v>
      </c>
      <c r="W1731" s="24">
        <f>MAX(0,U1731*(1+inputs!$B$33)-MAX(0,inputs!$B$31*(V1731-inputs!$B$30)))</f>
        <v>18772.64704358223</v>
      </c>
      <c r="X1731" s="19">
        <f>$H1731+(INT(COLUMN(X$1)/2) - 5) * ($A1731-$H1731)/9</f>
        <v>138922.22222222222</v>
      </c>
      <c r="Y1731" s="24">
        <f>MAX(0,W1731*(1+inputs!$B$33)-MAX(0,inputs!$B$31*(X1731-inputs!$B$30)))</f>
        <v>8367.7967492359639</v>
      </c>
      <c r="Z1731" s="19">
        <f>IF(inputs!$B$27="YES",MAX(0,inputs!$B$31*(X1731-inputs!$B$30)),0)</f>
        <v>0</v>
      </c>
      <c r="AA1731" s="3">
        <f t="shared" ref="AA1731:AA1794" si="113">SUM(C1731:G1731)+Z1731</f>
        <v>72849.25</v>
      </c>
      <c r="AB1731" s="1">
        <f t="shared" ref="AB1731:AB1794" si="114">(AA1732-AA1731)/100</f>
        <v>0.47</v>
      </c>
      <c r="AC1731" s="8">
        <f t="shared" si="111"/>
        <v>100050.75</v>
      </c>
    </row>
    <row r="1732" spans="1:29" x14ac:dyDescent="0.2">
      <c r="A1732" s="11">
        <f t="shared" si="112"/>
        <v>173000</v>
      </c>
      <c r="B1732" s="15">
        <f>inputs!$C$3-MAX(0,MIN((calculations!A1732-inputs!$B$8)*0.5,inputs!$C$3))+IF(AND(inputs!$B$23="YES",A1732&lt;=inputs!$B$25),inputs!$B$24,0)</f>
        <v>0</v>
      </c>
      <c r="C1732" s="15">
        <f>MAX(0,MIN(A1732-B1732,inputs!$C$4)*inputs!$B$3)</f>
        <v>7540</v>
      </c>
      <c r="D1732" s="16">
        <f>MAX(0,(MIN(A1732,inputs!$C$5)-(inputs!$C$4+B1732))*inputs!$B$4)</f>
        <v>44920</v>
      </c>
      <c r="E1732" s="16">
        <f>MAX(0, (calculations!A1732-inputs!$C$5)*inputs!$B$5)</f>
        <v>10350</v>
      </c>
      <c r="F1732" s="19">
        <f>MAX(0,inputs!$B$13*(MIN(calculations!A1732,inputs!$C$14)-inputs!$C$13))+MAX(0,inputs!$B$14*(calculations!A1732-inputs!$C$14))</f>
        <v>7449.85</v>
      </c>
      <c r="G1732" s="22">
        <f>MAX(MIN((calculations!A1732-inputs!$B$21)/10000,100%),0) * inputs!$B$18</f>
        <v>2636.4</v>
      </c>
      <c r="H1732" s="24">
        <f>MIN(inputs!$B$32,A1732)</f>
        <v>20000</v>
      </c>
      <c r="I1732" s="24">
        <f>inputs!$B$29*(1+inputs!$B$33)-MAX(0,inputs!$B$31*(H1732-inputs!$B$30))</f>
        <v>46486.999999999993</v>
      </c>
      <c r="J1732" s="19">
        <f>$H1732+(INT(COLUMN(J$1)/2) - 5) * ($A1732-$H1732)/9</f>
        <v>20000</v>
      </c>
      <c r="K1732" s="24">
        <f>MAX(0,I1732*(1+inputs!$B$33)-MAX(0,inputs!$B$31*(J1732-inputs!$B$30)))</f>
        <v>47184.304999999986</v>
      </c>
      <c r="L1732" s="19">
        <f>$H1732+(INT(COLUMN(L$1)/2) - 5) * ($A1732-$H1732)/9</f>
        <v>37000</v>
      </c>
      <c r="M1732" s="24">
        <f>MAX(0,K1732*(1+inputs!$B$33)-MAX(0,inputs!$B$31*(L1732-inputs!$B$30)))</f>
        <v>46378.629574999977</v>
      </c>
      <c r="N1732" s="19">
        <f>$H1732+(INT(COLUMN(N$1)/2) - 5) * ($A1732-$H1732)/9</f>
        <v>54000</v>
      </c>
      <c r="O1732" s="24">
        <f>MAX(0,M1732*(1+inputs!$B$33)-MAX(0,inputs!$B$31*(N1732-inputs!$B$30)))</f>
        <v>44030.869018624973</v>
      </c>
      <c r="P1732" s="19">
        <f>$H1732+(INT(COLUMN(P$1)/2) - 5) * ($A1732-$H1732)/9</f>
        <v>71000</v>
      </c>
      <c r="Q1732" s="24">
        <f>MAX(0,O1732*(1+inputs!$B$33)-MAX(0,inputs!$B$31*(P1732-inputs!$B$30)))</f>
        <v>40117.892053904339</v>
      </c>
      <c r="R1732" s="19">
        <f>$H1732+(INT(COLUMN(R$1)/2) - 5) * ($A1732-$H1732)/9</f>
        <v>88000</v>
      </c>
      <c r="S1732" s="24">
        <f>MAX(0,Q1732*(1+inputs!$B$33)-MAX(0,inputs!$B$31*(R1732-inputs!$B$30)))</f>
        <v>34616.220434712901</v>
      </c>
      <c r="T1732" s="19">
        <f>$H1732+(INT(COLUMN(T$1)/2) - 5) * ($A1732-$H1732)/9</f>
        <v>105000</v>
      </c>
      <c r="U1732" s="24">
        <f>MAX(0,S1732*(1+inputs!$B$33)-MAX(0,inputs!$B$31*(T1732-inputs!$B$30)))</f>
        <v>27502.023741233596</v>
      </c>
      <c r="V1732" s="19">
        <f>$H1732+(INT(COLUMN(V$1)/2) - 5) * ($A1732-$H1732)/9</f>
        <v>122000</v>
      </c>
      <c r="W1732" s="24">
        <f>MAX(0,U1732*(1+inputs!$B$33)-MAX(0,inputs!$B$31*(V1732-inputs!$B$30)))</f>
        <v>18751.114097352096</v>
      </c>
      <c r="X1732" s="19">
        <f>$H1732+(INT(COLUMN(X$1)/2) - 5) * ($A1732-$H1732)/9</f>
        <v>139000</v>
      </c>
      <c r="Y1732" s="24">
        <f>MAX(0,W1732*(1+inputs!$B$33)-MAX(0,inputs!$B$31*(X1732-inputs!$B$30)))</f>
        <v>8338.9408088123764</v>
      </c>
      <c r="Z1732" s="19">
        <f>IF(inputs!$B$27="YES",MAX(0,inputs!$B$31*(X1732-inputs!$B$30)),0)</f>
        <v>0</v>
      </c>
      <c r="AA1732" s="3">
        <f t="shared" si="113"/>
        <v>72896.25</v>
      </c>
      <c r="AB1732" s="1">
        <f t="shared" si="114"/>
        <v>0.47</v>
      </c>
      <c r="AC1732" s="8">
        <f t="shared" si="111"/>
        <v>100103.75</v>
      </c>
    </row>
    <row r="1733" spans="1:29" x14ac:dyDescent="0.2">
      <c r="A1733" s="11">
        <f t="shared" si="112"/>
        <v>173100</v>
      </c>
      <c r="B1733" s="15">
        <f>inputs!$C$3-MAX(0,MIN((calculations!A1733-inputs!$B$8)*0.5,inputs!$C$3))+IF(AND(inputs!$B$23="YES",A1733&lt;=inputs!$B$25),inputs!$B$24,0)</f>
        <v>0</v>
      </c>
      <c r="C1733" s="15">
        <f>MAX(0,MIN(A1733-B1733,inputs!$C$4)*inputs!$B$3)</f>
        <v>7540</v>
      </c>
      <c r="D1733" s="16">
        <f>MAX(0,(MIN(A1733,inputs!$C$5)-(inputs!$C$4+B1733))*inputs!$B$4)</f>
        <v>44920</v>
      </c>
      <c r="E1733" s="16">
        <f>MAX(0, (calculations!A1733-inputs!$C$5)*inputs!$B$5)</f>
        <v>10395</v>
      </c>
      <c r="F1733" s="19">
        <f>MAX(0,inputs!$B$13*(MIN(calculations!A1733,inputs!$C$14)-inputs!$C$13))+MAX(0,inputs!$B$14*(calculations!A1733-inputs!$C$14))</f>
        <v>7451.85</v>
      </c>
      <c r="G1733" s="22">
        <f>MAX(MIN((calculations!A1733-inputs!$B$21)/10000,100%),0) * inputs!$B$18</f>
        <v>2636.4</v>
      </c>
      <c r="H1733" s="24">
        <f>MIN(inputs!$B$32,A1733)</f>
        <v>20000</v>
      </c>
      <c r="I1733" s="24">
        <f>inputs!$B$29*(1+inputs!$B$33)-MAX(0,inputs!$B$31*(H1733-inputs!$B$30))</f>
        <v>46486.999999999993</v>
      </c>
      <c r="J1733" s="19">
        <f>$H1733+(INT(COLUMN(J$1)/2) - 5) * ($A1733-$H1733)/9</f>
        <v>20000</v>
      </c>
      <c r="K1733" s="24">
        <f>MAX(0,I1733*(1+inputs!$B$33)-MAX(0,inputs!$B$31*(J1733-inputs!$B$30)))</f>
        <v>47184.304999999986</v>
      </c>
      <c r="L1733" s="19">
        <f>$H1733+(INT(COLUMN(L$1)/2) - 5) * ($A1733-$H1733)/9</f>
        <v>37011.111111111109</v>
      </c>
      <c r="M1733" s="24">
        <f>MAX(0,K1733*(1+inputs!$B$33)-MAX(0,inputs!$B$31*(L1733-inputs!$B$30)))</f>
        <v>46377.629574999977</v>
      </c>
      <c r="N1733" s="19">
        <f>$H1733+(INT(COLUMN(N$1)/2) - 5) * ($A1733-$H1733)/9</f>
        <v>54022.222222222219</v>
      </c>
      <c r="O1733" s="24">
        <f>MAX(0,M1733*(1+inputs!$B$33)-MAX(0,inputs!$B$31*(N1733-inputs!$B$30)))</f>
        <v>44027.854018624967</v>
      </c>
      <c r="P1733" s="19">
        <f>$H1733+(INT(COLUMN(P$1)/2) - 5) * ($A1733-$H1733)/9</f>
        <v>71033.333333333343</v>
      </c>
      <c r="Q1733" s="24">
        <f>MAX(0,O1733*(1+inputs!$B$33)-MAX(0,inputs!$B$31*(P1733-inputs!$B$30)))</f>
        <v>40111.831828904331</v>
      </c>
      <c r="R1733" s="19">
        <f>$H1733+(INT(COLUMN(R$1)/2) - 5) * ($A1733-$H1733)/9</f>
        <v>88044.444444444438</v>
      </c>
      <c r="S1733" s="24">
        <f>MAX(0,Q1733*(1+inputs!$B$33)-MAX(0,inputs!$B$31*(R1733-inputs!$B$30)))</f>
        <v>34606.069306337893</v>
      </c>
      <c r="T1733" s="19">
        <f>$H1733+(INT(COLUMN(T$1)/2) - 5) * ($A1733-$H1733)/9</f>
        <v>105055.55555555556</v>
      </c>
      <c r="U1733" s="24">
        <f>MAX(0,S1733*(1+inputs!$B$33)-MAX(0,inputs!$B$31*(T1733-inputs!$B$30)))</f>
        <v>27486.720345932954</v>
      </c>
      <c r="V1733" s="19">
        <f>$H1733+(INT(COLUMN(V$1)/2) - 5) * ($A1733-$H1733)/9</f>
        <v>122066.66666666667</v>
      </c>
      <c r="W1733" s="24">
        <f>MAX(0,U1733*(1+inputs!$B$33)-MAX(0,inputs!$B$31*(V1733-inputs!$B$30)))</f>
        <v>18729.581151121944</v>
      </c>
      <c r="X1733" s="19">
        <f>$H1733+(INT(COLUMN(X$1)/2) - 5) * ($A1733-$H1733)/9</f>
        <v>139077.77777777778</v>
      </c>
      <c r="Y1733" s="24">
        <f>MAX(0,W1733*(1+inputs!$B$33)-MAX(0,inputs!$B$31*(X1733-inputs!$B$30)))</f>
        <v>8310.0848683887689</v>
      </c>
      <c r="Z1733" s="19">
        <f>IF(inputs!$B$27="YES",MAX(0,inputs!$B$31*(X1733-inputs!$B$30)),0)</f>
        <v>0</v>
      </c>
      <c r="AA1733" s="3">
        <f t="shared" si="113"/>
        <v>72943.25</v>
      </c>
      <c r="AB1733" s="1">
        <f t="shared" si="114"/>
        <v>0.47</v>
      </c>
      <c r="AC1733" s="8">
        <f t="shared" si="111"/>
        <v>100156.75</v>
      </c>
    </row>
    <row r="1734" spans="1:29" x14ac:dyDescent="0.2">
      <c r="A1734" s="11">
        <f t="shared" si="112"/>
        <v>173200</v>
      </c>
      <c r="B1734" s="15">
        <f>inputs!$C$3-MAX(0,MIN((calculations!A1734-inputs!$B$8)*0.5,inputs!$C$3))+IF(AND(inputs!$B$23="YES",A1734&lt;=inputs!$B$25),inputs!$B$24,0)</f>
        <v>0</v>
      </c>
      <c r="C1734" s="15">
        <f>MAX(0,MIN(A1734-B1734,inputs!$C$4)*inputs!$B$3)</f>
        <v>7540</v>
      </c>
      <c r="D1734" s="16">
        <f>MAX(0,(MIN(A1734,inputs!$C$5)-(inputs!$C$4+B1734))*inputs!$B$4)</f>
        <v>44920</v>
      </c>
      <c r="E1734" s="16">
        <f>MAX(0, (calculations!A1734-inputs!$C$5)*inputs!$B$5)</f>
        <v>10440</v>
      </c>
      <c r="F1734" s="19">
        <f>MAX(0,inputs!$B$13*(MIN(calculations!A1734,inputs!$C$14)-inputs!$C$13))+MAX(0,inputs!$B$14*(calculations!A1734-inputs!$C$14))</f>
        <v>7453.85</v>
      </c>
      <c r="G1734" s="22">
        <f>MAX(MIN((calculations!A1734-inputs!$B$21)/10000,100%),0) * inputs!$B$18</f>
        <v>2636.4</v>
      </c>
      <c r="H1734" s="24">
        <f>MIN(inputs!$B$32,A1734)</f>
        <v>20000</v>
      </c>
      <c r="I1734" s="24">
        <f>inputs!$B$29*(1+inputs!$B$33)-MAX(0,inputs!$B$31*(H1734-inputs!$B$30))</f>
        <v>46486.999999999993</v>
      </c>
      <c r="J1734" s="19">
        <f>$H1734+(INT(COLUMN(J$1)/2) - 5) * ($A1734-$H1734)/9</f>
        <v>20000</v>
      </c>
      <c r="K1734" s="24">
        <f>MAX(0,I1734*(1+inputs!$B$33)-MAX(0,inputs!$B$31*(J1734-inputs!$B$30)))</f>
        <v>47184.304999999986</v>
      </c>
      <c r="L1734" s="19">
        <f>$H1734+(INT(COLUMN(L$1)/2) - 5) * ($A1734-$H1734)/9</f>
        <v>37022.222222222219</v>
      </c>
      <c r="M1734" s="24">
        <f>MAX(0,K1734*(1+inputs!$B$33)-MAX(0,inputs!$B$31*(L1734-inputs!$B$30)))</f>
        <v>46376.629574999977</v>
      </c>
      <c r="N1734" s="19">
        <f>$H1734+(INT(COLUMN(N$1)/2) - 5) * ($A1734-$H1734)/9</f>
        <v>54044.444444444445</v>
      </c>
      <c r="O1734" s="24">
        <f>MAX(0,M1734*(1+inputs!$B$33)-MAX(0,inputs!$B$31*(N1734-inputs!$B$30)))</f>
        <v>44024.839018624967</v>
      </c>
      <c r="P1734" s="19">
        <f>$H1734+(INT(COLUMN(P$1)/2) - 5) * ($A1734-$H1734)/9</f>
        <v>71066.666666666657</v>
      </c>
      <c r="Q1734" s="24">
        <f>MAX(0,O1734*(1+inputs!$B$33)-MAX(0,inputs!$B$31*(P1734-inputs!$B$30)))</f>
        <v>40105.771603904344</v>
      </c>
      <c r="R1734" s="19">
        <f>$H1734+(INT(COLUMN(R$1)/2) - 5) * ($A1734-$H1734)/9</f>
        <v>88088.888888888891</v>
      </c>
      <c r="S1734" s="24">
        <f>MAX(0,Q1734*(1+inputs!$B$33)-MAX(0,inputs!$B$31*(R1734-inputs!$B$30)))</f>
        <v>34595.9181779629</v>
      </c>
      <c r="T1734" s="19">
        <f>$H1734+(INT(COLUMN(T$1)/2) - 5) * ($A1734-$H1734)/9</f>
        <v>105111.11111111111</v>
      </c>
      <c r="U1734" s="24">
        <f>MAX(0,S1734*(1+inputs!$B$33)-MAX(0,inputs!$B$31*(T1734-inputs!$B$30)))</f>
        <v>27471.416950632341</v>
      </c>
      <c r="V1734" s="19">
        <f>$H1734+(INT(COLUMN(V$1)/2) - 5) * ($A1734-$H1734)/9</f>
        <v>122133.33333333333</v>
      </c>
      <c r="W1734" s="24">
        <f>MAX(0,U1734*(1+inputs!$B$33)-MAX(0,inputs!$B$31*(V1734-inputs!$B$30)))</f>
        <v>18708.048204891824</v>
      </c>
      <c r="X1734" s="19">
        <f>$H1734+(INT(COLUMN(X$1)/2) - 5) * ($A1734-$H1734)/9</f>
        <v>139155.55555555556</v>
      </c>
      <c r="Y1734" s="24">
        <f>MAX(0,W1734*(1+inputs!$B$33)-MAX(0,inputs!$B$31*(X1734-inputs!$B$30)))</f>
        <v>8281.2289279651977</v>
      </c>
      <c r="Z1734" s="19">
        <f>IF(inputs!$B$27="YES",MAX(0,inputs!$B$31*(X1734-inputs!$B$30)),0)</f>
        <v>0</v>
      </c>
      <c r="AA1734" s="3">
        <f t="shared" si="113"/>
        <v>72990.25</v>
      </c>
      <c r="AB1734" s="1">
        <f t="shared" si="114"/>
        <v>0.47</v>
      </c>
      <c r="AC1734" s="8">
        <f t="shared" si="111"/>
        <v>100209.75</v>
      </c>
    </row>
    <row r="1735" spans="1:29" x14ac:dyDescent="0.2">
      <c r="A1735" s="11">
        <f t="shared" si="112"/>
        <v>173300</v>
      </c>
      <c r="B1735" s="15">
        <f>inputs!$C$3-MAX(0,MIN((calculations!A1735-inputs!$B$8)*0.5,inputs!$C$3))+IF(AND(inputs!$B$23="YES",A1735&lt;=inputs!$B$25),inputs!$B$24,0)</f>
        <v>0</v>
      </c>
      <c r="C1735" s="15">
        <f>MAX(0,MIN(A1735-B1735,inputs!$C$4)*inputs!$B$3)</f>
        <v>7540</v>
      </c>
      <c r="D1735" s="16">
        <f>MAX(0,(MIN(A1735,inputs!$C$5)-(inputs!$C$4+B1735))*inputs!$B$4)</f>
        <v>44920</v>
      </c>
      <c r="E1735" s="16">
        <f>MAX(0, (calculations!A1735-inputs!$C$5)*inputs!$B$5)</f>
        <v>10485</v>
      </c>
      <c r="F1735" s="19">
        <f>MAX(0,inputs!$B$13*(MIN(calculations!A1735,inputs!$C$14)-inputs!$C$13))+MAX(0,inputs!$B$14*(calculations!A1735-inputs!$C$14))</f>
        <v>7455.85</v>
      </c>
      <c r="G1735" s="22">
        <f>MAX(MIN((calculations!A1735-inputs!$B$21)/10000,100%),0) * inputs!$B$18</f>
        <v>2636.4</v>
      </c>
      <c r="H1735" s="24">
        <f>MIN(inputs!$B$32,A1735)</f>
        <v>20000</v>
      </c>
      <c r="I1735" s="24">
        <f>inputs!$B$29*(1+inputs!$B$33)-MAX(0,inputs!$B$31*(H1735-inputs!$B$30))</f>
        <v>46486.999999999993</v>
      </c>
      <c r="J1735" s="19">
        <f>$H1735+(INT(COLUMN(J$1)/2) - 5) * ($A1735-$H1735)/9</f>
        <v>20000</v>
      </c>
      <c r="K1735" s="24">
        <f>MAX(0,I1735*(1+inputs!$B$33)-MAX(0,inputs!$B$31*(J1735-inputs!$B$30)))</f>
        <v>47184.304999999986</v>
      </c>
      <c r="L1735" s="19">
        <f>$H1735+(INT(COLUMN(L$1)/2) - 5) * ($A1735-$H1735)/9</f>
        <v>37033.333333333328</v>
      </c>
      <c r="M1735" s="24">
        <f>MAX(0,K1735*(1+inputs!$B$33)-MAX(0,inputs!$B$31*(L1735-inputs!$B$30)))</f>
        <v>46375.629574999977</v>
      </c>
      <c r="N1735" s="19">
        <f>$H1735+(INT(COLUMN(N$1)/2) - 5) * ($A1735-$H1735)/9</f>
        <v>54066.666666666664</v>
      </c>
      <c r="O1735" s="24">
        <f>MAX(0,M1735*(1+inputs!$B$33)-MAX(0,inputs!$B$31*(N1735-inputs!$B$30)))</f>
        <v>44021.824018624968</v>
      </c>
      <c r="P1735" s="19">
        <f>$H1735+(INT(COLUMN(P$1)/2) - 5) * ($A1735-$H1735)/9</f>
        <v>71100</v>
      </c>
      <c r="Q1735" s="24">
        <f>MAX(0,O1735*(1+inputs!$B$33)-MAX(0,inputs!$B$31*(P1735-inputs!$B$30)))</f>
        <v>40099.711378904336</v>
      </c>
      <c r="R1735" s="19">
        <f>$H1735+(INT(COLUMN(R$1)/2) - 5) * ($A1735-$H1735)/9</f>
        <v>88133.333333333328</v>
      </c>
      <c r="S1735" s="24">
        <f>MAX(0,Q1735*(1+inputs!$B$33)-MAX(0,inputs!$B$31*(R1735-inputs!$B$30)))</f>
        <v>34585.767049587892</v>
      </c>
      <c r="T1735" s="19">
        <f>$H1735+(INT(COLUMN(T$1)/2) - 5) * ($A1735-$H1735)/9</f>
        <v>105166.66666666667</v>
      </c>
      <c r="U1735" s="24">
        <f>MAX(0,S1735*(1+inputs!$B$33)-MAX(0,inputs!$B$31*(T1735-inputs!$B$30)))</f>
        <v>27456.113555331707</v>
      </c>
      <c r="V1735" s="19">
        <f>$H1735+(INT(COLUMN(V$1)/2) - 5) * ($A1735-$H1735)/9</f>
        <v>122200</v>
      </c>
      <c r="W1735" s="24">
        <f>MAX(0,U1735*(1+inputs!$B$33)-MAX(0,inputs!$B$31*(V1735-inputs!$B$30)))</f>
        <v>18686.515258661682</v>
      </c>
      <c r="X1735" s="19">
        <f>$H1735+(INT(COLUMN(X$1)/2) - 5) * ($A1735-$H1735)/9</f>
        <v>139233.33333333331</v>
      </c>
      <c r="Y1735" s="24">
        <f>MAX(0,W1735*(1+inputs!$B$33)-MAX(0,inputs!$B$31*(X1735-inputs!$B$30)))</f>
        <v>8252.3729875416066</v>
      </c>
      <c r="Z1735" s="19">
        <f>IF(inputs!$B$27="YES",MAX(0,inputs!$B$31*(X1735-inputs!$B$30)),0)</f>
        <v>0</v>
      </c>
      <c r="AA1735" s="3">
        <f t="shared" si="113"/>
        <v>73037.25</v>
      </c>
      <c r="AB1735" s="1">
        <f t="shared" si="114"/>
        <v>0.47</v>
      </c>
      <c r="AC1735" s="8">
        <f t="shared" si="111"/>
        <v>100262.75</v>
      </c>
    </row>
    <row r="1736" spans="1:29" x14ac:dyDescent="0.2">
      <c r="A1736" s="11">
        <f t="shared" si="112"/>
        <v>173400</v>
      </c>
      <c r="B1736" s="15">
        <f>inputs!$C$3-MAX(0,MIN((calculations!A1736-inputs!$B$8)*0.5,inputs!$C$3))+IF(AND(inputs!$B$23="YES",A1736&lt;=inputs!$B$25),inputs!$B$24,0)</f>
        <v>0</v>
      </c>
      <c r="C1736" s="15">
        <f>MAX(0,MIN(A1736-B1736,inputs!$C$4)*inputs!$B$3)</f>
        <v>7540</v>
      </c>
      <c r="D1736" s="16">
        <f>MAX(0,(MIN(A1736,inputs!$C$5)-(inputs!$C$4+B1736))*inputs!$B$4)</f>
        <v>44920</v>
      </c>
      <c r="E1736" s="16">
        <f>MAX(0, (calculations!A1736-inputs!$C$5)*inputs!$B$5)</f>
        <v>10530</v>
      </c>
      <c r="F1736" s="19">
        <f>MAX(0,inputs!$B$13*(MIN(calculations!A1736,inputs!$C$14)-inputs!$C$13))+MAX(0,inputs!$B$14*(calculations!A1736-inputs!$C$14))</f>
        <v>7457.85</v>
      </c>
      <c r="G1736" s="22">
        <f>MAX(MIN((calculations!A1736-inputs!$B$21)/10000,100%),0) * inputs!$B$18</f>
        <v>2636.4</v>
      </c>
      <c r="H1736" s="24">
        <f>MIN(inputs!$B$32,A1736)</f>
        <v>20000</v>
      </c>
      <c r="I1736" s="24">
        <f>inputs!$B$29*(1+inputs!$B$33)-MAX(0,inputs!$B$31*(H1736-inputs!$B$30))</f>
        <v>46486.999999999993</v>
      </c>
      <c r="J1736" s="19">
        <f>$H1736+(INT(COLUMN(J$1)/2) - 5) * ($A1736-$H1736)/9</f>
        <v>20000</v>
      </c>
      <c r="K1736" s="24">
        <f>MAX(0,I1736*(1+inputs!$B$33)-MAX(0,inputs!$B$31*(J1736-inputs!$B$30)))</f>
        <v>47184.304999999986</v>
      </c>
      <c r="L1736" s="19">
        <f>$H1736+(INT(COLUMN(L$1)/2) - 5) * ($A1736-$H1736)/9</f>
        <v>37044.444444444445</v>
      </c>
      <c r="M1736" s="24">
        <f>MAX(0,K1736*(1+inputs!$B$33)-MAX(0,inputs!$B$31*(L1736-inputs!$B$30)))</f>
        <v>46374.629574999977</v>
      </c>
      <c r="N1736" s="19">
        <f>$H1736+(INT(COLUMN(N$1)/2) - 5) * ($A1736-$H1736)/9</f>
        <v>54088.888888888891</v>
      </c>
      <c r="O1736" s="24">
        <f>MAX(0,M1736*(1+inputs!$B$33)-MAX(0,inputs!$B$31*(N1736-inputs!$B$30)))</f>
        <v>44018.809018624968</v>
      </c>
      <c r="P1736" s="19">
        <f>$H1736+(INT(COLUMN(P$1)/2) - 5) * ($A1736-$H1736)/9</f>
        <v>71133.333333333343</v>
      </c>
      <c r="Q1736" s="24">
        <f>MAX(0,O1736*(1+inputs!$B$33)-MAX(0,inputs!$B$31*(P1736-inputs!$B$30)))</f>
        <v>40093.651153904335</v>
      </c>
      <c r="R1736" s="19">
        <f>$H1736+(INT(COLUMN(R$1)/2) - 5) * ($A1736-$H1736)/9</f>
        <v>88177.777777777781</v>
      </c>
      <c r="S1736" s="24">
        <f>MAX(0,Q1736*(1+inputs!$B$33)-MAX(0,inputs!$B$31*(R1736-inputs!$B$30)))</f>
        <v>34575.615921212891</v>
      </c>
      <c r="T1736" s="19">
        <f>$H1736+(INT(COLUMN(T$1)/2) - 5) * ($A1736-$H1736)/9</f>
        <v>105222.22222222222</v>
      </c>
      <c r="U1736" s="24">
        <f>MAX(0,S1736*(1+inputs!$B$33)-MAX(0,inputs!$B$31*(T1736-inputs!$B$30)))</f>
        <v>27440.81016003108</v>
      </c>
      <c r="V1736" s="19">
        <f>$H1736+(INT(COLUMN(V$1)/2) - 5) * ($A1736-$H1736)/9</f>
        <v>122266.66666666667</v>
      </c>
      <c r="W1736" s="24">
        <f>MAX(0,U1736*(1+inputs!$B$33)-MAX(0,inputs!$B$31*(V1736-inputs!$B$30)))</f>
        <v>18664.982312431544</v>
      </c>
      <c r="X1736" s="19">
        <f>$H1736+(INT(COLUMN(X$1)/2) - 5) * ($A1736-$H1736)/9</f>
        <v>139311.11111111112</v>
      </c>
      <c r="Y1736" s="24">
        <f>MAX(0,W1736*(1+inputs!$B$33)-MAX(0,inputs!$B$31*(X1736-inputs!$B$30)))</f>
        <v>8223.5170471180154</v>
      </c>
      <c r="Z1736" s="19">
        <f>IF(inputs!$B$27="YES",MAX(0,inputs!$B$31*(X1736-inputs!$B$30)),0)</f>
        <v>0</v>
      </c>
      <c r="AA1736" s="3">
        <f t="shared" si="113"/>
        <v>73084.25</v>
      </c>
      <c r="AB1736" s="1">
        <f t="shared" si="114"/>
        <v>0.47</v>
      </c>
      <c r="AC1736" s="8">
        <f t="shared" si="111"/>
        <v>100315.75</v>
      </c>
    </row>
    <row r="1737" spans="1:29" x14ac:dyDescent="0.2">
      <c r="A1737" s="11">
        <f t="shared" si="112"/>
        <v>173500</v>
      </c>
      <c r="B1737" s="15">
        <f>inputs!$C$3-MAX(0,MIN((calculations!A1737-inputs!$B$8)*0.5,inputs!$C$3))+IF(AND(inputs!$B$23="YES",A1737&lt;=inputs!$B$25),inputs!$B$24,0)</f>
        <v>0</v>
      </c>
      <c r="C1737" s="15">
        <f>MAX(0,MIN(A1737-B1737,inputs!$C$4)*inputs!$B$3)</f>
        <v>7540</v>
      </c>
      <c r="D1737" s="16">
        <f>MAX(0,(MIN(A1737,inputs!$C$5)-(inputs!$C$4+B1737))*inputs!$B$4)</f>
        <v>44920</v>
      </c>
      <c r="E1737" s="16">
        <f>MAX(0, (calculations!A1737-inputs!$C$5)*inputs!$B$5)</f>
        <v>10575</v>
      </c>
      <c r="F1737" s="19">
        <f>MAX(0,inputs!$B$13*(MIN(calculations!A1737,inputs!$C$14)-inputs!$C$13))+MAX(0,inputs!$B$14*(calculations!A1737-inputs!$C$14))</f>
        <v>7459.85</v>
      </c>
      <c r="G1737" s="22">
        <f>MAX(MIN((calculations!A1737-inputs!$B$21)/10000,100%),0) * inputs!$B$18</f>
        <v>2636.4</v>
      </c>
      <c r="H1737" s="24">
        <f>MIN(inputs!$B$32,A1737)</f>
        <v>20000</v>
      </c>
      <c r="I1737" s="24">
        <f>inputs!$B$29*(1+inputs!$B$33)-MAX(0,inputs!$B$31*(H1737-inputs!$B$30))</f>
        <v>46486.999999999993</v>
      </c>
      <c r="J1737" s="19">
        <f>$H1737+(INT(COLUMN(J$1)/2) - 5) * ($A1737-$H1737)/9</f>
        <v>20000</v>
      </c>
      <c r="K1737" s="24">
        <f>MAX(0,I1737*(1+inputs!$B$33)-MAX(0,inputs!$B$31*(J1737-inputs!$B$30)))</f>
        <v>47184.304999999986</v>
      </c>
      <c r="L1737" s="19">
        <f>$H1737+(INT(COLUMN(L$1)/2) - 5) * ($A1737-$H1737)/9</f>
        <v>37055.555555555555</v>
      </c>
      <c r="M1737" s="24">
        <f>MAX(0,K1737*(1+inputs!$B$33)-MAX(0,inputs!$B$31*(L1737-inputs!$B$30)))</f>
        <v>46373.629574999977</v>
      </c>
      <c r="N1737" s="19">
        <f>$H1737+(INT(COLUMN(N$1)/2) - 5) * ($A1737-$H1737)/9</f>
        <v>54111.111111111109</v>
      </c>
      <c r="O1737" s="24">
        <f>MAX(0,M1737*(1+inputs!$B$33)-MAX(0,inputs!$B$31*(N1737-inputs!$B$30)))</f>
        <v>44015.794018624969</v>
      </c>
      <c r="P1737" s="19">
        <f>$H1737+(INT(COLUMN(P$1)/2) - 5) * ($A1737-$H1737)/9</f>
        <v>71166.666666666657</v>
      </c>
      <c r="Q1737" s="24">
        <f>MAX(0,O1737*(1+inputs!$B$33)-MAX(0,inputs!$B$31*(P1737-inputs!$B$30)))</f>
        <v>40087.590928904334</v>
      </c>
      <c r="R1737" s="19">
        <f>$H1737+(INT(COLUMN(R$1)/2) - 5) * ($A1737-$H1737)/9</f>
        <v>88222.222222222219</v>
      </c>
      <c r="S1737" s="24">
        <f>MAX(0,Q1737*(1+inputs!$B$33)-MAX(0,inputs!$B$31*(R1737-inputs!$B$30)))</f>
        <v>34565.464792837891</v>
      </c>
      <c r="T1737" s="19">
        <f>$H1737+(INT(COLUMN(T$1)/2) - 5) * ($A1737-$H1737)/9</f>
        <v>105277.77777777778</v>
      </c>
      <c r="U1737" s="24">
        <f>MAX(0,S1737*(1+inputs!$B$33)-MAX(0,inputs!$B$31*(T1737-inputs!$B$30)))</f>
        <v>27425.506764730457</v>
      </c>
      <c r="V1737" s="19">
        <f>$H1737+(INT(COLUMN(V$1)/2) - 5) * ($A1737-$H1737)/9</f>
        <v>122333.33333333333</v>
      </c>
      <c r="W1737" s="24">
        <f>MAX(0,U1737*(1+inputs!$B$33)-MAX(0,inputs!$B$31*(V1737-inputs!$B$30)))</f>
        <v>18643.449366201414</v>
      </c>
      <c r="X1737" s="19">
        <f>$H1737+(INT(COLUMN(X$1)/2) - 5) * ($A1737-$H1737)/9</f>
        <v>139388.88888888888</v>
      </c>
      <c r="Y1737" s="24">
        <f>MAX(0,W1737*(1+inputs!$B$33)-MAX(0,inputs!$B$31*(X1737-inputs!$B$30)))</f>
        <v>8194.6611066944351</v>
      </c>
      <c r="Z1737" s="19">
        <f>IF(inputs!$B$27="YES",MAX(0,inputs!$B$31*(X1737-inputs!$B$30)),0)</f>
        <v>0</v>
      </c>
      <c r="AA1737" s="3">
        <f t="shared" si="113"/>
        <v>73131.25</v>
      </c>
      <c r="AB1737" s="1">
        <f t="shared" si="114"/>
        <v>0.47</v>
      </c>
      <c r="AC1737" s="8">
        <f t="shared" si="111"/>
        <v>100368.75</v>
      </c>
    </row>
    <row r="1738" spans="1:29" x14ac:dyDescent="0.2">
      <c r="A1738" s="11">
        <f t="shared" si="112"/>
        <v>173600</v>
      </c>
      <c r="B1738" s="15">
        <f>inputs!$C$3-MAX(0,MIN((calculations!A1738-inputs!$B$8)*0.5,inputs!$C$3))+IF(AND(inputs!$B$23="YES",A1738&lt;=inputs!$B$25),inputs!$B$24,0)</f>
        <v>0</v>
      </c>
      <c r="C1738" s="15">
        <f>MAX(0,MIN(A1738-B1738,inputs!$C$4)*inputs!$B$3)</f>
        <v>7540</v>
      </c>
      <c r="D1738" s="16">
        <f>MAX(0,(MIN(A1738,inputs!$C$5)-(inputs!$C$4+B1738))*inputs!$B$4)</f>
        <v>44920</v>
      </c>
      <c r="E1738" s="16">
        <f>MAX(0, (calculations!A1738-inputs!$C$5)*inputs!$B$5)</f>
        <v>10620</v>
      </c>
      <c r="F1738" s="19">
        <f>MAX(0,inputs!$B$13*(MIN(calculations!A1738,inputs!$C$14)-inputs!$C$13))+MAX(0,inputs!$B$14*(calculations!A1738-inputs!$C$14))</f>
        <v>7461.85</v>
      </c>
      <c r="G1738" s="22">
        <f>MAX(MIN((calculations!A1738-inputs!$B$21)/10000,100%),0) * inputs!$B$18</f>
        <v>2636.4</v>
      </c>
      <c r="H1738" s="24">
        <f>MIN(inputs!$B$32,A1738)</f>
        <v>20000</v>
      </c>
      <c r="I1738" s="24">
        <f>inputs!$B$29*(1+inputs!$B$33)-MAX(0,inputs!$B$31*(H1738-inputs!$B$30))</f>
        <v>46486.999999999993</v>
      </c>
      <c r="J1738" s="19">
        <f>$H1738+(INT(COLUMN(J$1)/2) - 5) * ($A1738-$H1738)/9</f>
        <v>20000</v>
      </c>
      <c r="K1738" s="24">
        <f>MAX(0,I1738*(1+inputs!$B$33)-MAX(0,inputs!$B$31*(J1738-inputs!$B$30)))</f>
        <v>47184.304999999986</v>
      </c>
      <c r="L1738" s="19">
        <f>$H1738+(INT(COLUMN(L$1)/2) - 5) * ($A1738-$H1738)/9</f>
        <v>37066.666666666672</v>
      </c>
      <c r="M1738" s="24">
        <f>MAX(0,K1738*(1+inputs!$B$33)-MAX(0,inputs!$B$31*(L1738-inputs!$B$30)))</f>
        <v>46372.629574999977</v>
      </c>
      <c r="N1738" s="19">
        <f>$H1738+(INT(COLUMN(N$1)/2) - 5) * ($A1738-$H1738)/9</f>
        <v>54133.333333333336</v>
      </c>
      <c r="O1738" s="24">
        <f>MAX(0,M1738*(1+inputs!$B$33)-MAX(0,inputs!$B$31*(N1738-inputs!$B$30)))</f>
        <v>44012.779018624969</v>
      </c>
      <c r="P1738" s="19">
        <f>$H1738+(INT(COLUMN(P$1)/2) - 5) * ($A1738-$H1738)/9</f>
        <v>71200</v>
      </c>
      <c r="Q1738" s="24">
        <f>MAX(0,O1738*(1+inputs!$B$33)-MAX(0,inputs!$B$31*(P1738-inputs!$B$30)))</f>
        <v>40081.53070390434</v>
      </c>
      <c r="R1738" s="19">
        <f>$H1738+(INT(COLUMN(R$1)/2) - 5) * ($A1738-$H1738)/9</f>
        <v>88266.666666666672</v>
      </c>
      <c r="S1738" s="24">
        <f>MAX(0,Q1738*(1+inputs!$B$33)-MAX(0,inputs!$B$31*(R1738-inputs!$B$30)))</f>
        <v>34555.313664462898</v>
      </c>
      <c r="T1738" s="19">
        <f>$H1738+(INT(COLUMN(T$1)/2) - 5) * ($A1738-$H1738)/9</f>
        <v>105333.33333333333</v>
      </c>
      <c r="U1738" s="24">
        <f>MAX(0,S1738*(1+inputs!$B$33)-MAX(0,inputs!$B$31*(T1738-inputs!$B$30)))</f>
        <v>27410.203369429841</v>
      </c>
      <c r="V1738" s="19">
        <f>$H1738+(INT(COLUMN(V$1)/2) - 5) * ($A1738-$H1738)/9</f>
        <v>122400</v>
      </c>
      <c r="W1738" s="24">
        <f>MAX(0,U1738*(1+inputs!$B$33)-MAX(0,inputs!$B$31*(V1738-inputs!$B$30)))</f>
        <v>18621.916419971283</v>
      </c>
      <c r="X1738" s="19">
        <f>$H1738+(INT(COLUMN(X$1)/2) - 5) * ($A1738-$H1738)/9</f>
        <v>139466.66666666669</v>
      </c>
      <c r="Y1738" s="24">
        <f>MAX(0,W1738*(1+inputs!$B$33)-MAX(0,inputs!$B$31*(X1738-inputs!$B$30)))</f>
        <v>8165.8051662708513</v>
      </c>
      <c r="Z1738" s="19">
        <f>IF(inputs!$B$27="YES",MAX(0,inputs!$B$31*(X1738-inputs!$B$30)),0)</f>
        <v>0</v>
      </c>
      <c r="AA1738" s="3">
        <f t="shared" si="113"/>
        <v>73178.25</v>
      </c>
      <c r="AB1738" s="1">
        <f t="shared" si="114"/>
        <v>0.47</v>
      </c>
      <c r="AC1738" s="8">
        <f t="shared" si="111"/>
        <v>100421.75</v>
      </c>
    </row>
    <row r="1739" spans="1:29" x14ac:dyDescent="0.2">
      <c r="A1739" s="11">
        <f t="shared" si="112"/>
        <v>173700</v>
      </c>
      <c r="B1739" s="15">
        <f>inputs!$C$3-MAX(0,MIN((calculations!A1739-inputs!$B$8)*0.5,inputs!$C$3))+IF(AND(inputs!$B$23="YES",A1739&lt;=inputs!$B$25),inputs!$B$24,0)</f>
        <v>0</v>
      </c>
      <c r="C1739" s="15">
        <f>MAX(0,MIN(A1739-B1739,inputs!$C$4)*inputs!$B$3)</f>
        <v>7540</v>
      </c>
      <c r="D1739" s="16">
        <f>MAX(0,(MIN(A1739,inputs!$C$5)-(inputs!$C$4+B1739))*inputs!$B$4)</f>
        <v>44920</v>
      </c>
      <c r="E1739" s="16">
        <f>MAX(0, (calculations!A1739-inputs!$C$5)*inputs!$B$5)</f>
        <v>10665</v>
      </c>
      <c r="F1739" s="19">
        <f>MAX(0,inputs!$B$13*(MIN(calculations!A1739,inputs!$C$14)-inputs!$C$13))+MAX(0,inputs!$B$14*(calculations!A1739-inputs!$C$14))</f>
        <v>7463.85</v>
      </c>
      <c r="G1739" s="22">
        <f>MAX(MIN((calculations!A1739-inputs!$B$21)/10000,100%),0) * inputs!$B$18</f>
        <v>2636.4</v>
      </c>
      <c r="H1739" s="24">
        <f>MIN(inputs!$B$32,A1739)</f>
        <v>20000</v>
      </c>
      <c r="I1739" s="24">
        <f>inputs!$B$29*(1+inputs!$B$33)-MAX(0,inputs!$B$31*(H1739-inputs!$B$30))</f>
        <v>46486.999999999993</v>
      </c>
      <c r="J1739" s="19">
        <f>$H1739+(INT(COLUMN(J$1)/2) - 5) * ($A1739-$H1739)/9</f>
        <v>20000</v>
      </c>
      <c r="K1739" s="24">
        <f>MAX(0,I1739*(1+inputs!$B$33)-MAX(0,inputs!$B$31*(J1739-inputs!$B$30)))</f>
        <v>47184.304999999986</v>
      </c>
      <c r="L1739" s="19">
        <f>$H1739+(INT(COLUMN(L$1)/2) - 5) * ($A1739-$H1739)/9</f>
        <v>37077.777777777781</v>
      </c>
      <c r="M1739" s="24">
        <f>MAX(0,K1739*(1+inputs!$B$33)-MAX(0,inputs!$B$31*(L1739-inputs!$B$30)))</f>
        <v>46371.629574999977</v>
      </c>
      <c r="N1739" s="19">
        <f>$H1739+(INT(COLUMN(N$1)/2) - 5) * ($A1739-$H1739)/9</f>
        <v>54155.555555555555</v>
      </c>
      <c r="O1739" s="24">
        <f>MAX(0,M1739*(1+inputs!$B$33)-MAX(0,inputs!$B$31*(N1739-inputs!$B$30)))</f>
        <v>44009.76401862497</v>
      </c>
      <c r="P1739" s="19">
        <f>$H1739+(INT(COLUMN(P$1)/2) - 5) * ($A1739-$H1739)/9</f>
        <v>71233.333333333343</v>
      </c>
      <c r="Q1739" s="24">
        <f>MAX(0,O1739*(1+inputs!$B$33)-MAX(0,inputs!$B$31*(P1739-inputs!$B$30)))</f>
        <v>40075.470478904339</v>
      </c>
      <c r="R1739" s="19">
        <f>$H1739+(INT(COLUMN(R$1)/2) - 5) * ($A1739-$H1739)/9</f>
        <v>88311.111111111109</v>
      </c>
      <c r="S1739" s="24">
        <f>MAX(0,Q1739*(1+inputs!$B$33)-MAX(0,inputs!$B$31*(R1739-inputs!$B$30)))</f>
        <v>34545.162536087897</v>
      </c>
      <c r="T1739" s="19">
        <f>$H1739+(INT(COLUMN(T$1)/2) - 5) * ($A1739-$H1739)/9</f>
        <v>105388.88888888889</v>
      </c>
      <c r="U1739" s="24">
        <f>MAX(0,S1739*(1+inputs!$B$33)-MAX(0,inputs!$B$31*(T1739-inputs!$B$30)))</f>
        <v>27394.89997412921</v>
      </c>
      <c r="V1739" s="19">
        <f>$H1739+(INT(COLUMN(V$1)/2) - 5) * ($A1739-$H1739)/9</f>
        <v>122466.66666666667</v>
      </c>
      <c r="W1739" s="24">
        <f>MAX(0,U1739*(1+inputs!$B$33)-MAX(0,inputs!$B$31*(V1739-inputs!$B$30)))</f>
        <v>18600.383473741145</v>
      </c>
      <c r="X1739" s="19">
        <f>$H1739+(INT(COLUMN(X$1)/2) - 5) * ($A1739-$H1739)/9</f>
        <v>139544.44444444444</v>
      </c>
      <c r="Y1739" s="24">
        <f>MAX(0,W1739*(1+inputs!$B$33)-MAX(0,inputs!$B$31*(X1739-inputs!$B$30)))</f>
        <v>8136.9492258472637</v>
      </c>
      <c r="Z1739" s="19">
        <f>IF(inputs!$B$27="YES",MAX(0,inputs!$B$31*(X1739-inputs!$B$30)),0)</f>
        <v>0</v>
      </c>
      <c r="AA1739" s="3">
        <f t="shared" si="113"/>
        <v>73225.25</v>
      </c>
      <c r="AB1739" s="1">
        <f t="shared" si="114"/>
        <v>0.47</v>
      </c>
      <c r="AC1739" s="8">
        <f t="shared" si="111"/>
        <v>100474.75</v>
      </c>
    </row>
    <row r="1740" spans="1:29" x14ac:dyDescent="0.2">
      <c r="A1740" s="11">
        <f t="shared" si="112"/>
        <v>173800</v>
      </c>
      <c r="B1740" s="15">
        <f>inputs!$C$3-MAX(0,MIN((calculations!A1740-inputs!$B$8)*0.5,inputs!$C$3))+IF(AND(inputs!$B$23="YES",A1740&lt;=inputs!$B$25),inputs!$B$24,0)</f>
        <v>0</v>
      </c>
      <c r="C1740" s="15">
        <f>MAX(0,MIN(A1740-B1740,inputs!$C$4)*inputs!$B$3)</f>
        <v>7540</v>
      </c>
      <c r="D1740" s="16">
        <f>MAX(0,(MIN(A1740,inputs!$C$5)-(inputs!$C$4+B1740))*inputs!$B$4)</f>
        <v>44920</v>
      </c>
      <c r="E1740" s="16">
        <f>MAX(0, (calculations!A1740-inputs!$C$5)*inputs!$B$5)</f>
        <v>10710</v>
      </c>
      <c r="F1740" s="19">
        <f>MAX(0,inputs!$B$13*(MIN(calculations!A1740,inputs!$C$14)-inputs!$C$13))+MAX(0,inputs!$B$14*(calculations!A1740-inputs!$C$14))</f>
        <v>7465.85</v>
      </c>
      <c r="G1740" s="22">
        <f>MAX(MIN((calculations!A1740-inputs!$B$21)/10000,100%),0) * inputs!$B$18</f>
        <v>2636.4</v>
      </c>
      <c r="H1740" s="24">
        <f>MIN(inputs!$B$32,A1740)</f>
        <v>20000</v>
      </c>
      <c r="I1740" s="24">
        <f>inputs!$B$29*(1+inputs!$B$33)-MAX(0,inputs!$B$31*(H1740-inputs!$B$30))</f>
        <v>46486.999999999993</v>
      </c>
      <c r="J1740" s="19">
        <f>$H1740+(INT(COLUMN(J$1)/2) - 5) * ($A1740-$H1740)/9</f>
        <v>20000</v>
      </c>
      <c r="K1740" s="24">
        <f>MAX(0,I1740*(1+inputs!$B$33)-MAX(0,inputs!$B$31*(J1740-inputs!$B$30)))</f>
        <v>47184.304999999986</v>
      </c>
      <c r="L1740" s="19">
        <f>$H1740+(INT(COLUMN(L$1)/2) - 5) * ($A1740-$H1740)/9</f>
        <v>37088.888888888891</v>
      </c>
      <c r="M1740" s="24">
        <f>MAX(0,K1740*(1+inputs!$B$33)-MAX(0,inputs!$B$31*(L1740-inputs!$B$30)))</f>
        <v>46370.629574999977</v>
      </c>
      <c r="N1740" s="19">
        <f>$H1740+(INT(COLUMN(N$1)/2) - 5) * ($A1740-$H1740)/9</f>
        <v>54177.777777777781</v>
      </c>
      <c r="O1740" s="24">
        <f>MAX(0,M1740*(1+inputs!$B$33)-MAX(0,inputs!$B$31*(N1740-inputs!$B$30)))</f>
        <v>44006.749018624971</v>
      </c>
      <c r="P1740" s="19">
        <f>$H1740+(INT(COLUMN(P$1)/2) - 5) * ($A1740-$H1740)/9</f>
        <v>71266.666666666657</v>
      </c>
      <c r="Q1740" s="24">
        <f>MAX(0,O1740*(1+inputs!$B$33)-MAX(0,inputs!$B$31*(P1740-inputs!$B$30)))</f>
        <v>40069.410253904338</v>
      </c>
      <c r="R1740" s="19">
        <f>$H1740+(INT(COLUMN(R$1)/2) - 5) * ($A1740-$H1740)/9</f>
        <v>88355.555555555562</v>
      </c>
      <c r="S1740" s="24">
        <f>MAX(0,Q1740*(1+inputs!$B$33)-MAX(0,inputs!$B$31*(R1740-inputs!$B$30)))</f>
        <v>34535.011407712896</v>
      </c>
      <c r="T1740" s="19">
        <f>$H1740+(INT(COLUMN(T$1)/2) - 5) * ($A1740-$H1740)/9</f>
        <v>105444.44444444444</v>
      </c>
      <c r="U1740" s="24">
        <f>MAX(0,S1740*(1+inputs!$B$33)-MAX(0,inputs!$B$31*(T1740-inputs!$B$30)))</f>
        <v>27379.596578828587</v>
      </c>
      <c r="V1740" s="19">
        <f>$H1740+(INT(COLUMN(V$1)/2) - 5) * ($A1740-$H1740)/9</f>
        <v>122533.33333333333</v>
      </c>
      <c r="W1740" s="24">
        <f>MAX(0,U1740*(1+inputs!$B$33)-MAX(0,inputs!$B$31*(V1740-inputs!$B$30)))</f>
        <v>18578.850527511015</v>
      </c>
      <c r="X1740" s="19">
        <f>$H1740+(INT(COLUMN(X$1)/2) - 5) * ($A1740-$H1740)/9</f>
        <v>139622.22222222222</v>
      </c>
      <c r="Y1740" s="24">
        <f>MAX(0,W1740*(1+inputs!$B$33)-MAX(0,inputs!$B$31*(X1740-inputs!$B$30)))</f>
        <v>8108.093285423678</v>
      </c>
      <c r="Z1740" s="19">
        <f>IF(inputs!$B$27="YES",MAX(0,inputs!$B$31*(X1740-inputs!$B$30)),0)</f>
        <v>0</v>
      </c>
      <c r="AA1740" s="3">
        <f t="shared" si="113"/>
        <v>73272.25</v>
      </c>
      <c r="AB1740" s="1">
        <f t="shared" si="114"/>
        <v>0.47</v>
      </c>
      <c r="AC1740" s="8">
        <f t="shared" si="111"/>
        <v>100527.75</v>
      </c>
    </row>
    <row r="1741" spans="1:29" x14ac:dyDescent="0.2">
      <c r="A1741" s="11">
        <f t="shared" si="112"/>
        <v>173900</v>
      </c>
      <c r="B1741" s="15">
        <f>inputs!$C$3-MAX(0,MIN((calculations!A1741-inputs!$B$8)*0.5,inputs!$C$3))+IF(AND(inputs!$B$23="YES",A1741&lt;=inputs!$B$25),inputs!$B$24,0)</f>
        <v>0</v>
      </c>
      <c r="C1741" s="15">
        <f>MAX(0,MIN(A1741-B1741,inputs!$C$4)*inputs!$B$3)</f>
        <v>7540</v>
      </c>
      <c r="D1741" s="16">
        <f>MAX(0,(MIN(A1741,inputs!$C$5)-(inputs!$C$4+B1741))*inputs!$B$4)</f>
        <v>44920</v>
      </c>
      <c r="E1741" s="16">
        <f>MAX(0, (calculations!A1741-inputs!$C$5)*inputs!$B$5)</f>
        <v>10755</v>
      </c>
      <c r="F1741" s="19">
        <f>MAX(0,inputs!$B$13*(MIN(calculations!A1741,inputs!$C$14)-inputs!$C$13))+MAX(0,inputs!$B$14*(calculations!A1741-inputs!$C$14))</f>
        <v>7467.85</v>
      </c>
      <c r="G1741" s="22">
        <f>MAX(MIN((calculations!A1741-inputs!$B$21)/10000,100%),0) * inputs!$B$18</f>
        <v>2636.4</v>
      </c>
      <c r="H1741" s="24">
        <f>MIN(inputs!$B$32,A1741)</f>
        <v>20000</v>
      </c>
      <c r="I1741" s="24">
        <f>inputs!$B$29*(1+inputs!$B$33)-MAX(0,inputs!$B$31*(H1741-inputs!$B$30))</f>
        <v>46486.999999999993</v>
      </c>
      <c r="J1741" s="19">
        <f>$H1741+(INT(COLUMN(J$1)/2) - 5) * ($A1741-$H1741)/9</f>
        <v>20000</v>
      </c>
      <c r="K1741" s="24">
        <f>MAX(0,I1741*(1+inputs!$B$33)-MAX(0,inputs!$B$31*(J1741-inputs!$B$30)))</f>
        <v>47184.304999999986</v>
      </c>
      <c r="L1741" s="19">
        <f>$H1741+(INT(COLUMN(L$1)/2) - 5) * ($A1741-$H1741)/9</f>
        <v>37100</v>
      </c>
      <c r="M1741" s="24">
        <f>MAX(0,K1741*(1+inputs!$B$33)-MAX(0,inputs!$B$31*(L1741-inputs!$B$30)))</f>
        <v>46369.629574999977</v>
      </c>
      <c r="N1741" s="19">
        <f>$H1741+(INT(COLUMN(N$1)/2) - 5) * ($A1741-$H1741)/9</f>
        <v>54200</v>
      </c>
      <c r="O1741" s="24">
        <f>MAX(0,M1741*(1+inputs!$B$33)-MAX(0,inputs!$B$31*(N1741-inputs!$B$30)))</f>
        <v>44003.734018624971</v>
      </c>
      <c r="P1741" s="19">
        <f>$H1741+(INT(COLUMN(P$1)/2) - 5) * ($A1741-$H1741)/9</f>
        <v>71300</v>
      </c>
      <c r="Q1741" s="24">
        <f>MAX(0,O1741*(1+inputs!$B$33)-MAX(0,inputs!$B$31*(P1741-inputs!$B$30)))</f>
        <v>40063.350028904337</v>
      </c>
      <c r="R1741" s="19">
        <f>$H1741+(INT(COLUMN(R$1)/2) - 5) * ($A1741-$H1741)/9</f>
        <v>88400</v>
      </c>
      <c r="S1741" s="24">
        <f>MAX(0,Q1741*(1+inputs!$B$33)-MAX(0,inputs!$B$31*(R1741-inputs!$B$30)))</f>
        <v>34524.860279337896</v>
      </c>
      <c r="T1741" s="19">
        <f>$H1741+(INT(COLUMN(T$1)/2) - 5) * ($A1741-$H1741)/9</f>
        <v>105500</v>
      </c>
      <c r="U1741" s="24">
        <f>MAX(0,S1741*(1+inputs!$B$33)-MAX(0,inputs!$B$31*(T1741-inputs!$B$30)))</f>
        <v>27364.293183527963</v>
      </c>
      <c r="V1741" s="19">
        <f>$H1741+(INT(COLUMN(V$1)/2) - 5) * ($A1741-$H1741)/9</f>
        <v>122600</v>
      </c>
      <c r="W1741" s="24">
        <f>MAX(0,U1741*(1+inputs!$B$33)-MAX(0,inputs!$B$31*(V1741-inputs!$B$30)))</f>
        <v>18557.317581280877</v>
      </c>
      <c r="X1741" s="19">
        <f>$H1741+(INT(COLUMN(X$1)/2) - 5) * ($A1741-$H1741)/9</f>
        <v>139700</v>
      </c>
      <c r="Y1741" s="24">
        <f>MAX(0,W1741*(1+inputs!$B$33)-MAX(0,inputs!$B$31*(X1741-inputs!$B$30)))</f>
        <v>8079.2373450000869</v>
      </c>
      <c r="Z1741" s="19">
        <f>IF(inputs!$B$27="YES",MAX(0,inputs!$B$31*(X1741-inputs!$B$30)),0)</f>
        <v>0</v>
      </c>
      <c r="AA1741" s="3">
        <f t="shared" si="113"/>
        <v>73319.25</v>
      </c>
      <c r="AB1741" s="1">
        <f t="shared" si="114"/>
        <v>0.47</v>
      </c>
      <c r="AC1741" s="8">
        <f t="shared" si="111"/>
        <v>100580.75</v>
      </c>
    </row>
    <row r="1742" spans="1:29" x14ac:dyDescent="0.2">
      <c r="A1742" s="11">
        <f t="shared" si="112"/>
        <v>174000</v>
      </c>
      <c r="B1742" s="15">
        <f>inputs!$C$3-MAX(0,MIN((calculations!A1742-inputs!$B$8)*0.5,inputs!$C$3))+IF(AND(inputs!$B$23="YES",A1742&lt;=inputs!$B$25),inputs!$B$24,0)</f>
        <v>0</v>
      </c>
      <c r="C1742" s="15">
        <f>MAX(0,MIN(A1742-B1742,inputs!$C$4)*inputs!$B$3)</f>
        <v>7540</v>
      </c>
      <c r="D1742" s="16">
        <f>MAX(0,(MIN(A1742,inputs!$C$5)-(inputs!$C$4+B1742))*inputs!$B$4)</f>
        <v>44920</v>
      </c>
      <c r="E1742" s="16">
        <f>MAX(0, (calculations!A1742-inputs!$C$5)*inputs!$B$5)</f>
        <v>10800</v>
      </c>
      <c r="F1742" s="19">
        <f>MAX(0,inputs!$B$13*(MIN(calculations!A1742,inputs!$C$14)-inputs!$C$13))+MAX(0,inputs!$B$14*(calculations!A1742-inputs!$C$14))</f>
        <v>7469.85</v>
      </c>
      <c r="G1742" s="22">
        <f>MAX(MIN((calculations!A1742-inputs!$B$21)/10000,100%),0) * inputs!$B$18</f>
        <v>2636.4</v>
      </c>
      <c r="H1742" s="24">
        <f>MIN(inputs!$B$32,A1742)</f>
        <v>20000</v>
      </c>
      <c r="I1742" s="24">
        <f>inputs!$B$29*(1+inputs!$B$33)-MAX(0,inputs!$B$31*(H1742-inputs!$B$30))</f>
        <v>46486.999999999993</v>
      </c>
      <c r="J1742" s="19">
        <f>$H1742+(INT(COLUMN(J$1)/2) - 5) * ($A1742-$H1742)/9</f>
        <v>20000</v>
      </c>
      <c r="K1742" s="24">
        <f>MAX(0,I1742*(1+inputs!$B$33)-MAX(0,inputs!$B$31*(J1742-inputs!$B$30)))</f>
        <v>47184.304999999986</v>
      </c>
      <c r="L1742" s="19">
        <f>$H1742+(INT(COLUMN(L$1)/2) - 5) * ($A1742-$H1742)/9</f>
        <v>37111.111111111109</v>
      </c>
      <c r="M1742" s="24">
        <f>MAX(0,K1742*(1+inputs!$B$33)-MAX(0,inputs!$B$31*(L1742-inputs!$B$30)))</f>
        <v>46368.629574999977</v>
      </c>
      <c r="N1742" s="19">
        <f>$H1742+(INT(COLUMN(N$1)/2) - 5) * ($A1742-$H1742)/9</f>
        <v>54222.222222222219</v>
      </c>
      <c r="O1742" s="24">
        <f>MAX(0,M1742*(1+inputs!$B$33)-MAX(0,inputs!$B$31*(N1742-inputs!$B$30)))</f>
        <v>44000.719018624972</v>
      </c>
      <c r="P1742" s="19">
        <f>$H1742+(INT(COLUMN(P$1)/2) - 5) * ($A1742-$H1742)/9</f>
        <v>71333.333333333343</v>
      </c>
      <c r="Q1742" s="24">
        <f>MAX(0,O1742*(1+inputs!$B$33)-MAX(0,inputs!$B$31*(P1742-inputs!$B$30)))</f>
        <v>40057.289803904343</v>
      </c>
      <c r="R1742" s="19">
        <f>$H1742+(INT(COLUMN(R$1)/2) - 5) * ($A1742-$H1742)/9</f>
        <v>88444.444444444438</v>
      </c>
      <c r="S1742" s="24">
        <f>MAX(0,Q1742*(1+inputs!$B$33)-MAX(0,inputs!$B$31*(R1742-inputs!$B$30)))</f>
        <v>34514.709150962903</v>
      </c>
      <c r="T1742" s="19">
        <f>$H1742+(INT(COLUMN(T$1)/2) - 5) * ($A1742-$H1742)/9</f>
        <v>105555.55555555556</v>
      </c>
      <c r="U1742" s="24">
        <f>MAX(0,S1742*(1+inputs!$B$33)-MAX(0,inputs!$B$31*(T1742-inputs!$B$30)))</f>
        <v>27348.989788227344</v>
      </c>
      <c r="V1742" s="19">
        <f>$H1742+(INT(COLUMN(V$1)/2) - 5) * ($A1742-$H1742)/9</f>
        <v>122666.66666666667</v>
      </c>
      <c r="W1742" s="24">
        <f>MAX(0,U1742*(1+inputs!$B$33)-MAX(0,inputs!$B$31*(V1742-inputs!$B$30)))</f>
        <v>18535.784635050753</v>
      </c>
      <c r="X1742" s="19">
        <f>$H1742+(INT(COLUMN(X$1)/2) - 5) * ($A1742-$H1742)/9</f>
        <v>139777.77777777778</v>
      </c>
      <c r="Y1742" s="24">
        <f>MAX(0,W1742*(1+inputs!$B$33)-MAX(0,inputs!$B$31*(X1742-inputs!$B$30)))</f>
        <v>8050.3814045765121</v>
      </c>
      <c r="Z1742" s="19">
        <f>IF(inputs!$B$27="YES",MAX(0,inputs!$B$31*(X1742-inputs!$B$30)),0)</f>
        <v>0</v>
      </c>
      <c r="AA1742" s="3">
        <f t="shared" si="113"/>
        <v>73366.25</v>
      </c>
      <c r="AB1742" s="1">
        <f t="shared" si="114"/>
        <v>0.47</v>
      </c>
      <c r="AC1742" s="8">
        <f t="shared" si="111"/>
        <v>100633.75</v>
      </c>
    </row>
    <row r="1743" spans="1:29" x14ac:dyDescent="0.2">
      <c r="A1743" s="11">
        <f t="shared" si="112"/>
        <v>174100</v>
      </c>
      <c r="B1743" s="15">
        <f>inputs!$C$3-MAX(0,MIN((calculations!A1743-inputs!$B$8)*0.5,inputs!$C$3))+IF(AND(inputs!$B$23="YES",A1743&lt;=inputs!$B$25),inputs!$B$24,0)</f>
        <v>0</v>
      </c>
      <c r="C1743" s="15">
        <f>MAX(0,MIN(A1743-B1743,inputs!$C$4)*inputs!$B$3)</f>
        <v>7540</v>
      </c>
      <c r="D1743" s="16">
        <f>MAX(0,(MIN(A1743,inputs!$C$5)-(inputs!$C$4+B1743))*inputs!$B$4)</f>
        <v>44920</v>
      </c>
      <c r="E1743" s="16">
        <f>MAX(0, (calculations!A1743-inputs!$C$5)*inputs!$B$5)</f>
        <v>10845</v>
      </c>
      <c r="F1743" s="19">
        <f>MAX(0,inputs!$B$13*(MIN(calculations!A1743,inputs!$C$14)-inputs!$C$13))+MAX(0,inputs!$B$14*(calculations!A1743-inputs!$C$14))</f>
        <v>7471.85</v>
      </c>
      <c r="G1743" s="22">
        <f>MAX(MIN((calculations!A1743-inputs!$B$21)/10000,100%),0) * inputs!$B$18</f>
        <v>2636.4</v>
      </c>
      <c r="H1743" s="24">
        <f>MIN(inputs!$B$32,A1743)</f>
        <v>20000</v>
      </c>
      <c r="I1743" s="24">
        <f>inputs!$B$29*(1+inputs!$B$33)-MAX(0,inputs!$B$31*(H1743-inputs!$B$30))</f>
        <v>46486.999999999993</v>
      </c>
      <c r="J1743" s="19">
        <f>$H1743+(INT(COLUMN(J$1)/2) - 5) * ($A1743-$H1743)/9</f>
        <v>20000</v>
      </c>
      <c r="K1743" s="24">
        <f>MAX(0,I1743*(1+inputs!$B$33)-MAX(0,inputs!$B$31*(J1743-inputs!$B$30)))</f>
        <v>47184.304999999986</v>
      </c>
      <c r="L1743" s="19">
        <f>$H1743+(INT(COLUMN(L$1)/2) - 5) * ($A1743-$H1743)/9</f>
        <v>37122.222222222219</v>
      </c>
      <c r="M1743" s="24">
        <f>MAX(0,K1743*(1+inputs!$B$33)-MAX(0,inputs!$B$31*(L1743-inputs!$B$30)))</f>
        <v>46367.629574999977</v>
      </c>
      <c r="N1743" s="19">
        <f>$H1743+(INT(COLUMN(N$1)/2) - 5) * ($A1743-$H1743)/9</f>
        <v>54244.444444444445</v>
      </c>
      <c r="O1743" s="24">
        <f>MAX(0,M1743*(1+inputs!$B$33)-MAX(0,inputs!$B$31*(N1743-inputs!$B$30)))</f>
        <v>43997.704018624972</v>
      </c>
      <c r="P1743" s="19">
        <f>$H1743+(INT(COLUMN(P$1)/2) - 5) * ($A1743-$H1743)/9</f>
        <v>71366.666666666657</v>
      </c>
      <c r="Q1743" s="24">
        <f>MAX(0,O1743*(1+inputs!$B$33)-MAX(0,inputs!$B$31*(P1743-inputs!$B$30)))</f>
        <v>40051.229578904342</v>
      </c>
      <c r="R1743" s="19">
        <f>$H1743+(INT(COLUMN(R$1)/2) - 5) * ($A1743-$H1743)/9</f>
        <v>88488.888888888891</v>
      </c>
      <c r="S1743" s="24">
        <f>MAX(0,Q1743*(1+inputs!$B$33)-MAX(0,inputs!$B$31*(R1743-inputs!$B$30)))</f>
        <v>34504.558022587902</v>
      </c>
      <c r="T1743" s="19">
        <f>$H1743+(INT(COLUMN(T$1)/2) - 5) * ($A1743-$H1743)/9</f>
        <v>105611.11111111111</v>
      </c>
      <c r="U1743" s="24">
        <f>MAX(0,S1743*(1+inputs!$B$33)-MAX(0,inputs!$B$31*(T1743-inputs!$B$30)))</f>
        <v>27333.686392926717</v>
      </c>
      <c r="V1743" s="19">
        <f>$H1743+(INT(COLUMN(V$1)/2) - 5) * ($A1743-$H1743)/9</f>
        <v>122733.33333333333</v>
      </c>
      <c r="W1743" s="24">
        <f>MAX(0,U1743*(1+inputs!$B$33)-MAX(0,inputs!$B$31*(V1743-inputs!$B$30)))</f>
        <v>18514.251688820616</v>
      </c>
      <c r="X1743" s="19">
        <f>$H1743+(INT(COLUMN(X$1)/2) - 5) * ($A1743-$H1743)/9</f>
        <v>139855.55555555556</v>
      </c>
      <c r="Y1743" s="24">
        <f>MAX(0,W1743*(1+inputs!$B$33)-MAX(0,inputs!$B$31*(X1743-inputs!$B$30)))</f>
        <v>8021.5254641529227</v>
      </c>
      <c r="Z1743" s="19">
        <f>IF(inputs!$B$27="YES",MAX(0,inputs!$B$31*(X1743-inputs!$B$30)),0)</f>
        <v>0</v>
      </c>
      <c r="AA1743" s="3">
        <f t="shared" si="113"/>
        <v>73413.25</v>
      </c>
      <c r="AB1743" s="1">
        <f t="shared" si="114"/>
        <v>0.47</v>
      </c>
      <c r="AC1743" s="8">
        <f t="shared" si="111"/>
        <v>100686.75</v>
      </c>
    </row>
    <row r="1744" spans="1:29" x14ac:dyDescent="0.2">
      <c r="A1744" s="11">
        <f t="shared" si="112"/>
        <v>174200</v>
      </c>
      <c r="B1744" s="15">
        <f>inputs!$C$3-MAX(0,MIN((calculations!A1744-inputs!$B$8)*0.5,inputs!$C$3))+IF(AND(inputs!$B$23="YES",A1744&lt;=inputs!$B$25),inputs!$B$24,0)</f>
        <v>0</v>
      </c>
      <c r="C1744" s="15">
        <f>MAX(0,MIN(A1744-B1744,inputs!$C$4)*inputs!$B$3)</f>
        <v>7540</v>
      </c>
      <c r="D1744" s="16">
        <f>MAX(0,(MIN(A1744,inputs!$C$5)-(inputs!$C$4+B1744))*inputs!$B$4)</f>
        <v>44920</v>
      </c>
      <c r="E1744" s="16">
        <f>MAX(0, (calculations!A1744-inputs!$C$5)*inputs!$B$5)</f>
        <v>10890</v>
      </c>
      <c r="F1744" s="19">
        <f>MAX(0,inputs!$B$13*(MIN(calculations!A1744,inputs!$C$14)-inputs!$C$13))+MAX(0,inputs!$B$14*(calculations!A1744-inputs!$C$14))</f>
        <v>7473.85</v>
      </c>
      <c r="G1744" s="22">
        <f>MAX(MIN((calculations!A1744-inputs!$B$21)/10000,100%),0) * inputs!$B$18</f>
        <v>2636.4</v>
      </c>
      <c r="H1744" s="24">
        <f>MIN(inputs!$B$32,A1744)</f>
        <v>20000</v>
      </c>
      <c r="I1744" s="24">
        <f>inputs!$B$29*(1+inputs!$B$33)-MAX(0,inputs!$B$31*(H1744-inputs!$B$30))</f>
        <v>46486.999999999993</v>
      </c>
      <c r="J1744" s="19">
        <f>$H1744+(INT(COLUMN(J$1)/2) - 5) * ($A1744-$H1744)/9</f>
        <v>20000</v>
      </c>
      <c r="K1744" s="24">
        <f>MAX(0,I1744*(1+inputs!$B$33)-MAX(0,inputs!$B$31*(J1744-inputs!$B$30)))</f>
        <v>47184.304999999986</v>
      </c>
      <c r="L1744" s="19">
        <f>$H1744+(INT(COLUMN(L$1)/2) - 5) * ($A1744-$H1744)/9</f>
        <v>37133.333333333328</v>
      </c>
      <c r="M1744" s="24">
        <f>MAX(0,K1744*(1+inputs!$B$33)-MAX(0,inputs!$B$31*(L1744-inputs!$B$30)))</f>
        <v>46366.629574999977</v>
      </c>
      <c r="N1744" s="19">
        <f>$H1744+(INT(COLUMN(N$1)/2) - 5) * ($A1744-$H1744)/9</f>
        <v>54266.666666666664</v>
      </c>
      <c r="O1744" s="24">
        <f>MAX(0,M1744*(1+inputs!$B$33)-MAX(0,inputs!$B$31*(N1744-inputs!$B$30)))</f>
        <v>43994.689018624973</v>
      </c>
      <c r="P1744" s="19">
        <f>$H1744+(INT(COLUMN(P$1)/2) - 5) * ($A1744-$H1744)/9</f>
        <v>71400</v>
      </c>
      <c r="Q1744" s="24">
        <f>MAX(0,O1744*(1+inputs!$B$33)-MAX(0,inputs!$B$31*(P1744-inputs!$B$30)))</f>
        <v>40045.169353904341</v>
      </c>
      <c r="R1744" s="19">
        <f>$H1744+(INT(COLUMN(R$1)/2) - 5) * ($A1744-$H1744)/9</f>
        <v>88533.333333333328</v>
      </c>
      <c r="S1744" s="24">
        <f>MAX(0,Q1744*(1+inputs!$B$33)-MAX(0,inputs!$B$31*(R1744-inputs!$B$30)))</f>
        <v>34494.406894212902</v>
      </c>
      <c r="T1744" s="19">
        <f>$H1744+(INT(COLUMN(T$1)/2) - 5) * ($A1744-$H1744)/9</f>
        <v>105666.66666666667</v>
      </c>
      <c r="U1744" s="24">
        <f>MAX(0,S1744*(1+inputs!$B$33)-MAX(0,inputs!$B$31*(T1744-inputs!$B$30)))</f>
        <v>27318.382997626089</v>
      </c>
      <c r="V1744" s="19">
        <f>$H1744+(INT(COLUMN(V$1)/2) - 5) * ($A1744-$H1744)/9</f>
        <v>122800</v>
      </c>
      <c r="W1744" s="24">
        <f>MAX(0,U1744*(1+inputs!$B$33)-MAX(0,inputs!$B$31*(V1744-inputs!$B$30)))</f>
        <v>18492.718742590478</v>
      </c>
      <c r="X1744" s="19">
        <f>$H1744+(INT(COLUMN(X$1)/2) - 5) * ($A1744-$H1744)/9</f>
        <v>139933.33333333331</v>
      </c>
      <c r="Y1744" s="24">
        <f>MAX(0,W1744*(1+inputs!$B$33)-MAX(0,inputs!$B$31*(X1744-inputs!$B$30)))</f>
        <v>7992.6695237293352</v>
      </c>
      <c r="Z1744" s="19">
        <f>IF(inputs!$B$27="YES",MAX(0,inputs!$B$31*(X1744-inputs!$B$30)),0)</f>
        <v>0</v>
      </c>
      <c r="AA1744" s="3">
        <f t="shared" si="113"/>
        <v>73460.25</v>
      </c>
      <c r="AB1744" s="1">
        <f t="shared" si="114"/>
        <v>0.47</v>
      </c>
      <c r="AC1744" s="8">
        <f t="shared" si="111"/>
        <v>100739.75</v>
      </c>
    </row>
    <row r="1745" spans="1:29" x14ac:dyDescent="0.2">
      <c r="A1745" s="11">
        <f t="shared" si="112"/>
        <v>174300</v>
      </c>
      <c r="B1745" s="15">
        <f>inputs!$C$3-MAX(0,MIN((calculations!A1745-inputs!$B$8)*0.5,inputs!$C$3))+IF(AND(inputs!$B$23="YES",A1745&lt;=inputs!$B$25),inputs!$B$24,0)</f>
        <v>0</v>
      </c>
      <c r="C1745" s="15">
        <f>MAX(0,MIN(A1745-B1745,inputs!$C$4)*inputs!$B$3)</f>
        <v>7540</v>
      </c>
      <c r="D1745" s="16">
        <f>MAX(0,(MIN(A1745,inputs!$C$5)-(inputs!$C$4+B1745))*inputs!$B$4)</f>
        <v>44920</v>
      </c>
      <c r="E1745" s="16">
        <f>MAX(0, (calculations!A1745-inputs!$C$5)*inputs!$B$5)</f>
        <v>10935</v>
      </c>
      <c r="F1745" s="19">
        <f>MAX(0,inputs!$B$13*(MIN(calculations!A1745,inputs!$C$14)-inputs!$C$13))+MAX(0,inputs!$B$14*(calculations!A1745-inputs!$C$14))</f>
        <v>7475.85</v>
      </c>
      <c r="G1745" s="22">
        <f>MAX(MIN((calculations!A1745-inputs!$B$21)/10000,100%),0) * inputs!$B$18</f>
        <v>2636.4</v>
      </c>
      <c r="H1745" s="24">
        <f>MIN(inputs!$B$32,A1745)</f>
        <v>20000</v>
      </c>
      <c r="I1745" s="24">
        <f>inputs!$B$29*(1+inputs!$B$33)-MAX(0,inputs!$B$31*(H1745-inputs!$B$30))</f>
        <v>46486.999999999993</v>
      </c>
      <c r="J1745" s="19">
        <f>$H1745+(INT(COLUMN(J$1)/2) - 5) * ($A1745-$H1745)/9</f>
        <v>20000</v>
      </c>
      <c r="K1745" s="24">
        <f>MAX(0,I1745*(1+inputs!$B$33)-MAX(0,inputs!$B$31*(J1745-inputs!$B$30)))</f>
        <v>47184.304999999986</v>
      </c>
      <c r="L1745" s="19">
        <f>$H1745+(INT(COLUMN(L$1)/2) - 5) * ($A1745-$H1745)/9</f>
        <v>37144.444444444445</v>
      </c>
      <c r="M1745" s="24">
        <f>MAX(0,K1745*(1+inputs!$B$33)-MAX(0,inputs!$B$31*(L1745-inputs!$B$30)))</f>
        <v>46365.629574999977</v>
      </c>
      <c r="N1745" s="19">
        <f>$H1745+(INT(COLUMN(N$1)/2) - 5) * ($A1745-$H1745)/9</f>
        <v>54288.888888888891</v>
      </c>
      <c r="O1745" s="24">
        <f>MAX(0,M1745*(1+inputs!$B$33)-MAX(0,inputs!$B$31*(N1745-inputs!$B$30)))</f>
        <v>43991.674018624974</v>
      </c>
      <c r="P1745" s="19">
        <f>$H1745+(INT(COLUMN(P$1)/2) - 5) * ($A1745-$H1745)/9</f>
        <v>71433.333333333343</v>
      </c>
      <c r="Q1745" s="24">
        <f>MAX(0,O1745*(1+inputs!$B$33)-MAX(0,inputs!$B$31*(P1745-inputs!$B$30)))</f>
        <v>40039.10912890434</v>
      </c>
      <c r="R1745" s="19">
        <f>$H1745+(INT(COLUMN(R$1)/2) - 5) * ($A1745-$H1745)/9</f>
        <v>88577.777777777781</v>
      </c>
      <c r="S1745" s="24">
        <f>MAX(0,Q1745*(1+inputs!$B$33)-MAX(0,inputs!$B$31*(R1745-inputs!$B$30)))</f>
        <v>34484.255765837901</v>
      </c>
      <c r="T1745" s="19">
        <f>$H1745+(INT(COLUMN(T$1)/2) - 5) * ($A1745-$H1745)/9</f>
        <v>105722.22222222222</v>
      </c>
      <c r="U1745" s="24">
        <f>MAX(0,S1745*(1+inputs!$B$33)-MAX(0,inputs!$B$31*(T1745-inputs!$B$30)))</f>
        <v>27303.07960232547</v>
      </c>
      <c r="V1745" s="19">
        <f>$H1745+(INT(COLUMN(V$1)/2) - 5) * ($A1745-$H1745)/9</f>
        <v>122866.66666666667</v>
      </c>
      <c r="W1745" s="24">
        <f>MAX(0,U1745*(1+inputs!$B$33)-MAX(0,inputs!$B$31*(V1745-inputs!$B$30)))</f>
        <v>18471.185796360347</v>
      </c>
      <c r="X1745" s="19">
        <f>$H1745+(INT(COLUMN(X$1)/2) - 5) * ($A1745-$H1745)/9</f>
        <v>140011.11111111112</v>
      </c>
      <c r="Y1745" s="24">
        <f>MAX(0,W1745*(1+inputs!$B$33)-MAX(0,inputs!$B$31*(X1745-inputs!$B$30)))</f>
        <v>7963.8135833057513</v>
      </c>
      <c r="Z1745" s="19">
        <f>IF(inputs!$B$27="YES",MAX(0,inputs!$B$31*(X1745-inputs!$B$30)),0)</f>
        <v>0</v>
      </c>
      <c r="AA1745" s="3">
        <f t="shared" si="113"/>
        <v>73507.25</v>
      </c>
      <c r="AB1745" s="1">
        <f t="shared" si="114"/>
        <v>0.47</v>
      </c>
      <c r="AC1745" s="8">
        <f t="shared" si="111"/>
        <v>100792.75</v>
      </c>
    </row>
    <row r="1746" spans="1:29" x14ac:dyDescent="0.2">
      <c r="A1746" s="11">
        <f t="shared" si="112"/>
        <v>174400</v>
      </c>
      <c r="B1746" s="15">
        <f>inputs!$C$3-MAX(0,MIN((calculations!A1746-inputs!$B$8)*0.5,inputs!$C$3))+IF(AND(inputs!$B$23="YES",A1746&lt;=inputs!$B$25),inputs!$B$24,0)</f>
        <v>0</v>
      </c>
      <c r="C1746" s="15">
        <f>MAX(0,MIN(A1746-B1746,inputs!$C$4)*inputs!$B$3)</f>
        <v>7540</v>
      </c>
      <c r="D1746" s="16">
        <f>MAX(0,(MIN(A1746,inputs!$C$5)-(inputs!$C$4+B1746))*inputs!$B$4)</f>
        <v>44920</v>
      </c>
      <c r="E1746" s="16">
        <f>MAX(0, (calculations!A1746-inputs!$C$5)*inputs!$B$5)</f>
        <v>10980</v>
      </c>
      <c r="F1746" s="19">
        <f>MAX(0,inputs!$B$13*(MIN(calculations!A1746,inputs!$C$14)-inputs!$C$13))+MAX(0,inputs!$B$14*(calculations!A1746-inputs!$C$14))</f>
        <v>7477.85</v>
      </c>
      <c r="G1746" s="22">
        <f>MAX(MIN((calculations!A1746-inputs!$B$21)/10000,100%),0) * inputs!$B$18</f>
        <v>2636.4</v>
      </c>
      <c r="H1746" s="24">
        <f>MIN(inputs!$B$32,A1746)</f>
        <v>20000</v>
      </c>
      <c r="I1746" s="24">
        <f>inputs!$B$29*(1+inputs!$B$33)-MAX(0,inputs!$B$31*(H1746-inputs!$B$30))</f>
        <v>46486.999999999993</v>
      </c>
      <c r="J1746" s="19">
        <f>$H1746+(INT(COLUMN(J$1)/2) - 5) * ($A1746-$H1746)/9</f>
        <v>20000</v>
      </c>
      <c r="K1746" s="24">
        <f>MAX(0,I1746*(1+inputs!$B$33)-MAX(0,inputs!$B$31*(J1746-inputs!$B$30)))</f>
        <v>47184.304999999986</v>
      </c>
      <c r="L1746" s="19">
        <f>$H1746+(INT(COLUMN(L$1)/2) - 5) * ($A1746-$H1746)/9</f>
        <v>37155.555555555555</v>
      </c>
      <c r="M1746" s="24">
        <f>MAX(0,K1746*(1+inputs!$B$33)-MAX(0,inputs!$B$31*(L1746-inputs!$B$30)))</f>
        <v>46364.629574999977</v>
      </c>
      <c r="N1746" s="19">
        <f>$H1746+(INT(COLUMN(N$1)/2) - 5) * ($A1746-$H1746)/9</f>
        <v>54311.111111111109</v>
      </c>
      <c r="O1746" s="24">
        <f>MAX(0,M1746*(1+inputs!$B$33)-MAX(0,inputs!$B$31*(N1746-inputs!$B$30)))</f>
        <v>43988.659018624967</v>
      </c>
      <c r="P1746" s="19">
        <f>$H1746+(INT(COLUMN(P$1)/2) - 5) * ($A1746-$H1746)/9</f>
        <v>71466.666666666657</v>
      </c>
      <c r="Q1746" s="24">
        <f>MAX(0,O1746*(1+inputs!$B$33)-MAX(0,inputs!$B$31*(P1746-inputs!$B$30)))</f>
        <v>40033.048903904331</v>
      </c>
      <c r="R1746" s="19">
        <f>$H1746+(INT(COLUMN(R$1)/2) - 5) * ($A1746-$H1746)/9</f>
        <v>88622.222222222219</v>
      </c>
      <c r="S1746" s="24">
        <f>MAX(0,Q1746*(1+inputs!$B$33)-MAX(0,inputs!$B$31*(R1746-inputs!$B$30)))</f>
        <v>34474.104637462893</v>
      </c>
      <c r="T1746" s="19">
        <f>$H1746+(INT(COLUMN(T$1)/2) - 5) * ($A1746-$H1746)/9</f>
        <v>105777.77777777778</v>
      </c>
      <c r="U1746" s="24">
        <f>MAX(0,S1746*(1+inputs!$B$33)-MAX(0,inputs!$B$31*(T1746-inputs!$B$30)))</f>
        <v>27287.776207024832</v>
      </c>
      <c r="V1746" s="19">
        <f>$H1746+(INT(COLUMN(V$1)/2) - 5) * ($A1746-$H1746)/9</f>
        <v>122933.33333333333</v>
      </c>
      <c r="W1746" s="24">
        <f>MAX(0,U1746*(1+inputs!$B$33)-MAX(0,inputs!$B$31*(V1746-inputs!$B$30)))</f>
        <v>18449.652850130202</v>
      </c>
      <c r="X1746" s="19">
        <f>$H1746+(INT(COLUMN(X$1)/2) - 5) * ($A1746-$H1746)/9</f>
        <v>140088.88888888888</v>
      </c>
      <c r="Y1746" s="24">
        <f>MAX(0,W1746*(1+inputs!$B$33)-MAX(0,inputs!$B$31*(X1746-inputs!$B$30)))</f>
        <v>7934.9576428821529</v>
      </c>
      <c r="Z1746" s="19">
        <f>IF(inputs!$B$27="YES",MAX(0,inputs!$B$31*(X1746-inputs!$B$30)),0)</f>
        <v>0</v>
      </c>
      <c r="AA1746" s="3">
        <f t="shared" si="113"/>
        <v>73554.25</v>
      </c>
      <c r="AB1746" s="1">
        <f t="shared" si="114"/>
        <v>0.47</v>
      </c>
      <c r="AC1746" s="8">
        <f t="shared" si="111"/>
        <v>100845.75</v>
      </c>
    </row>
    <row r="1747" spans="1:29" x14ac:dyDescent="0.2">
      <c r="A1747" s="11">
        <f t="shared" si="112"/>
        <v>174500</v>
      </c>
      <c r="B1747" s="15">
        <f>inputs!$C$3-MAX(0,MIN((calculations!A1747-inputs!$B$8)*0.5,inputs!$C$3))+IF(AND(inputs!$B$23="YES",A1747&lt;=inputs!$B$25),inputs!$B$24,0)</f>
        <v>0</v>
      </c>
      <c r="C1747" s="15">
        <f>MAX(0,MIN(A1747-B1747,inputs!$C$4)*inputs!$B$3)</f>
        <v>7540</v>
      </c>
      <c r="D1747" s="16">
        <f>MAX(0,(MIN(A1747,inputs!$C$5)-(inputs!$C$4+B1747))*inputs!$B$4)</f>
        <v>44920</v>
      </c>
      <c r="E1747" s="16">
        <f>MAX(0, (calculations!A1747-inputs!$C$5)*inputs!$B$5)</f>
        <v>11025</v>
      </c>
      <c r="F1747" s="19">
        <f>MAX(0,inputs!$B$13*(MIN(calculations!A1747,inputs!$C$14)-inputs!$C$13))+MAX(0,inputs!$B$14*(calculations!A1747-inputs!$C$14))</f>
        <v>7479.85</v>
      </c>
      <c r="G1747" s="22">
        <f>MAX(MIN((calculations!A1747-inputs!$B$21)/10000,100%),0) * inputs!$B$18</f>
        <v>2636.4</v>
      </c>
      <c r="H1747" s="24">
        <f>MIN(inputs!$B$32,A1747)</f>
        <v>20000</v>
      </c>
      <c r="I1747" s="24">
        <f>inputs!$B$29*(1+inputs!$B$33)-MAX(0,inputs!$B$31*(H1747-inputs!$B$30))</f>
        <v>46486.999999999993</v>
      </c>
      <c r="J1747" s="19">
        <f>$H1747+(INT(COLUMN(J$1)/2) - 5) * ($A1747-$H1747)/9</f>
        <v>20000</v>
      </c>
      <c r="K1747" s="24">
        <f>MAX(0,I1747*(1+inputs!$B$33)-MAX(0,inputs!$B$31*(J1747-inputs!$B$30)))</f>
        <v>47184.304999999986</v>
      </c>
      <c r="L1747" s="19">
        <f>$H1747+(INT(COLUMN(L$1)/2) - 5) * ($A1747-$H1747)/9</f>
        <v>37166.666666666672</v>
      </c>
      <c r="M1747" s="24">
        <f>MAX(0,K1747*(1+inputs!$B$33)-MAX(0,inputs!$B$31*(L1747-inputs!$B$30)))</f>
        <v>46363.629574999977</v>
      </c>
      <c r="N1747" s="19">
        <f>$H1747+(INT(COLUMN(N$1)/2) - 5) * ($A1747-$H1747)/9</f>
        <v>54333.333333333336</v>
      </c>
      <c r="O1747" s="24">
        <f>MAX(0,M1747*(1+inputs!$B$33)-MAX(0,inputs!$B$31*(N1747-inputs!$B$30)))</f>
        <v>43985.644018624967</v>
      </c>
      <c r="P1747" s="19">
        <f>$H1747+(INT(COLUMN(P$1)/2) - 5) * ($A1747-$H1747)/9</f>
        <v>71500</v>
      </c>
      <c r="Q1747" s="24">
        <f>MAX(0,O1747*(1+inputs!$B$33)-MAX(0,inputs!$B$31*(P1747-inputs!$B$30)))</f>
        <v>40026.988678904338</v>
      </c>
      <c r="R1747" s="19">
        <f>$H1747+(INT(COLUMN(R$1)/2) - 5) * ($A1747-$H1747)/9</f>
        <v>88666.666666666672</v>
      </c>
      <c r="S1747" s="24">
        <f>MAX(0,Q1747*(1+inputs!$B$33)-MAX(0,inputs!$B$31*(R1747-inputs!$B$30)))</f>
        <v>34463.9535090879</v>
      </c>
      <c r="T1747" s="19">
        <f>$H1747+(INT(COLUMN(T$1)/2) - 5) * ($A1747-$H1747)/9</f>
        <v>105833.33333333333</v>
      </c>
      <c r="U1747" s="24">
        <f>MAX(0,S1747*(1+inputs!$B$33)-MAX(0,inputs!$B$31*(T1747-inputs!$B$30)))</f>
        <v>27272.472811724216</v>
      </c>
      <c r="V1747" s="19">
        <f>$H1747+(INT(COLUMN(V$1)/2) - 5) * ($A1747-$H1747)/9</f>
        <v>123000</v>
      </c>
      <c r="W1747" s="24">
        <f>MAX(0,U1747*(1+inputs!$B$33)-MAX(0,inputs!$B$31*(V1747-inputs!$B$30)))</f>
        <v>18428.119903900078</v>
      </c>
      <c r="X1747" s="19">
        <f>$H1747+(INT(COLUMN(X$1)/2) - 5) * ($A1747-$H1747)/9</f>
        <v>140166.66666666669</v>
      </c>
      <c r="Y1747" s="24">
        <f>MAX(0,W1747*(1+inputs!$B$33)-MAX(0,inputs!$B$31*(X1747-inputs!$B$30)))</f>
        <v>7906.1017024585763</v>
      </c>
      <c r="Z1747" s="19">
        <f>IF(inputs!$B$27="YES",MAX(0,inputs!$B$31*(X1747-inputs!$B$30)),0)</f>
        <v>0</v>
      </c>
      <c r="AA1747" s="3">
        <f t="shared" si="113"/>
        <v>73601.25</v>
      </c>
      <c r="AB1747" s="1">
        <f t="shared" si="114"/>
        <v>0.47</v>
      </c>
      <c r="AC1747" s="8">
        <f t="shared" si="111"/>
        <v>100898.75</v>
      </c>
    </row>
    <row r="1748" spans="1:29" x14ac:dyDescent="0.2">
      <c r="A1748" s="11">
        <f t="shared" si="112"/>
        <v>174600</v>
      </c>
      <c r="B1748" s="15">
        <f>inputs!$C$3-MAX(0,MIN((calculations!A1748-inputs!$B$8)*0.5,inputs!$C$3))+IF(AND(inputs!$B$23="YES",A1748&lt;=inputs!$B$25),inputs!$B$24,0)</f>
        <v>0</v>
      </c>
      <c r="C1748" s="15">
        <f>MAX(0,MIN(A1748-B1748,inputs!$C$4)*inputs!$B$3)</f>
        <v>7540</v>
      </c>
      <c r="D1748" s="16">
        <f>MAX(0,(MIN(A1748,inputs!$C$5)-(inputs!$C$4+B1748))*inputs!$B$4)</f>
        <v>44920</v>
      </c>
      <c r="E1748" s="16">
        <f>MAX(0, (calculations!A1748-inputs!$C$5)*inputs!$B$5)</f>
        <v>11070</v>
      </c>
      <c r="F1748" s="19">
        <f>MAX(0,inputs!$B$13*(MIN(calculations!A1748,inputs!$C$14)-inputs!$C$13))+MAX(0,inputs!$B$14*(calculations!A1748-inputs!$C$14))</f>
        <v>7481.85</v>
      </c>
      <c r="G1748" s="22">
        <f>MAX(MIN((calculations!A1748-inputs!$B$21)/10000,100%),0) * inputs!$B$18</f>
        <v>2636.4</v>
      </c>
      <c r="H1748" s="24">
        <f>MIN(inputs!$B$32,A1748)</f>
        <v>20000</v>
      </c>
      <c r="I1748" s="24">
        <f>inputs!$B$29*(1+inputs!$B$33)-MAX(0,inputs!$B$31*(H1748-inputs!$B$30))</f>
        <v>46486.999999999993</v>
      </c>
      <c r="J1748" s="19">
        <f>$H1748+(INT(COLUMN(J$1)/2) - 5) * ($A1748-$H1748)/9</f>
        <v>20000</v>
      </c>
      <c r="K1748" s="24">
        <f>MAX(0,I1748*(1+inputs!$B$33)-MAX(0,inputs!$B$31*(J1748-inputs!$B$30)))</f>
        <v>47184.304999999986</v>
      </c>
      <c r="L1748" s="19">
        <f>$H1748+(INT(COLUMN(L$1)/2) - 5) * ($A1748-$H1748)/9</f>
        <v>37177.777777777781</v>
      </c>
      <c r="M1748" s="24">
        <f>MAX(0,K1748*(1+inputs!$B$33)-MAX(0,inputs!$B$31*(L1748-inputs!$B$30)))</f>
        <v>46362.629574999977</v>
      </c>
      <c r="N1748" s="19">
        <f>$H1748+(INT(COLUMN(N$1)/2) - 5) * ($A1748-$H1748)/9</f>
        <v>54355.555555555555</v>
      </c>
      <c r="O1748" s="24">
        <f>MAX(0,M1748*(1+inputs!$B$33)-MAX(0,inputs!$B$31*(N1748-inputs!$B$30)))</f>
        <v>43982.629018624968</v>
      </c>
      <c r="P1748" s="19">
        <f>$H1748+(INT(COLUMN(P$1)/2) - 5) * ($A1748-$H1748)/9</f>
        <v>71533.333333333343</v>
      </c>
      <c r="Q1748" s="24">
        <f>MAX(0,O1748*(1+inputs!$B$33)-MAX(0,inputs!$B$31*(P1748-inputs!$B$30)))</f>
        <v>40020.928453904336</v>
      </c>
      <c r="R1748" s="19">
        <f>$H1748+(INT(COLUMN(R$1)/2) - 5) * ($A1748-$H1748)/9</f>
        <v>88711.111111111109</v>
      </c>
      <c r="S1748" s="24">
        <f>MAX(0,Q1748*(1+inputs!$B$33)-MAX(0,inputs!$B$31*(R1748-inputs!$B$30)))</f>
        <v>34453.802380712892</v>
      </c>
      <c r="T1748" s="19">
        <f>$H1748+(INT(COLUMN(T$1)/2) - 5) * ($A1748-$H1748)/9</f>
        <v>105888.88888888889</v>
      </c>
      <c r="U1748" s="24">
        <f>MAX(0,S1748*(1+inputs!$B$33)-MAX(0,inputs!$B$31*(T1748-inputs!$B$30)))</f>
        <v>27257.169416423585</v>
      </c>
      <c r="V1748" s="19">
        <f>$H1748+(INT(COLUMN(V$1)/2) - 5) * ($A1748-$H1748)/9</f>
        <v>123066.66666666667</v>
      </c>
      <c r="W1748" s="24">
        <f>MAX(0,U1748*(1+inputs!$B$33)-MAX(0,inputs!$B$31*(V1748-inputs!$B$30)))</f>
        <v>18406.586957669933</v>
      </c>
      <c r="X1748" s="19">
        <f>$H1748+(INT(COLUMN(X$1)/2) - 5) * ($A1748-$H1748)/9</f>
        <v>140244.44444444444</v>
      </c>
      <c r="Y1748" s="24">
        <f>MAX(0,W1748*(1+inputs!$B$33)-MAX(0,inputs!$B$31*(X1748-inputs!$B$30)))</f>
        <v>7877.2457620349815</v>
      </c>
      <c r="Z1748" s="19">
        <f>IF(inputs!$B$27="YES",MAX(0,inputs!$B$31*(X1748-inputs!$B$30)),0)</f>
        <v>0</v>
      </c>
      <c r="AA1748" s="3">
        <f t="shared" si="113"/>
        <v>73648.25</v>
      </c>
      <c r="AB1748" s="1">
        <f t="shared" si="114"/>
        <v>0.47</v>
      </c>
      <c r="AC1748" s="8">
        <f t="shared" si="111"/>
        <v>100951.75</v>
      </c>
    </row>
    <row r="1749" spans="1:29" x14ac:dyDescent="0.2">
      <c r="A1749" s="11">
        <f t="shared" si="112"/>
        <v>174700</v>
      </c>
      <c r="B1749" s="15">
        <f>inputs!$C$3-MAX(0,MIN((calculations!A1749-inputs!$B$8)*0.5,inputs!$C$3))+IF(AND(inputs!$B$23="YES",A1749&lt;=inputs!$B$25),inputs!$B$24,0)</f>
        <v>0</v>
      </c>
      <c r="C1749" s="15">
        <f>MAX(0,MIN(A1749-B1749,inputs!$C$4)*inputs!$B$3)</f>
        <v>7540</v>
      </c>
      <c r="D1749" s="16">
        <f>MAX(0,(MIN(A1749,inputs!$C$5)-(inputs!$C$4+B1749))*inputs!$B$4)</f>
        <v>44920</v>
      </c>
      <c r="E1749" s="16">
        <f>MAX(0, (calculations!A1749-inputs!$C$5)*inputs!$B$5)</f>
        <v>11115</v>
      </c>
      <c r="F1749" s="19">
        <f>MAX(0,inputs!$B$13*(MIN(calculations!A1749,inputs!$C$14)-inputs!$C$13))+MAX(0,inputs!$B$14*(calculations!A1749-inputs!$C$14))</f>
        <v>7483.85</v>
      </c>
      <c r="G1749" s="22">
        <f>MAX(MIN((calculations!A1749-inputs!$B$21)/10000,100%),0) * inputs!$B$18</f>
        <v>2636.4</v>
      </c>
      <c r="H1749" s="24">
        <f>MIN(inputs!$B$32,A1749)</f>
        <v>20000</v>
      </c>
      <c r="I1749" s="24">
        <f>inputs!$B$29*(1+inputs!$B$33)-MAX(0,inputs!$B$31*(H1749-inputs!$B$30))</f>
        <v>46486.999999999993</v>
      </c>
      <c r="J1749" s="19">
        <f>$H1749+(INT(COLUMN(J$1)/2) - 5) * ($A1749-$H1749)/9</f>
        <v>20000</v>
      </c>
      <c r="K1749" s="24">
        <f>MAX(0,I1749*(1+inputs!$B$33)-MAX(0,inputs!$B$31*(J1749-inputs!$B$30)))</f>
        <v>47184.304999999986</v>
      </c>
      <c r="L1749" s="19">
        <f>$H1749+(INT(COLUMN(L$1)/2) - 5) * ($A1749-$H1749)/9</f>
        <v>37188.888888888891</v>
      </c>
      <c r="M1749" s="24">
        <f>MAX(0,K1749*(1+inputs!$B$33)-MAX(0,inputs!$B$31*(L1749-inputs!$B$30)))</f>
        <v>46361.629574999977</v>
      </c>
      <c r="N1749" s="19">
        <f>$H1749+(INT(COLUMN(N$1)/2) - 5) * ($A1749-$H1749)/9</f>
        <v>54377.777777777781</v>
      </c>
      <c r="O1749" s="24">
        <f>MAX(0,M1749*(1+inputs!$B$33)-MAX(0,inputs!$B$31*(N1749-inputs!$B$30)))</f>
        <v>43979.614018624969</v>
      </c>
      <c r="P1749" s="19">
        <f>$H1749+(INT(COLUMN(P$1)/2) - 5) * ($A1749-$H1749)/9</f>
        <v>71566.666666666657</v>
      </c>
      <c r="Q1749" s="24">
        <f>MAX(0,O1749*(1+inputs!$B$33)-MAX(0,inputs!$B$31*(P1749-inputs!$B$30)))</f>
        <v>40014.868228904335</v>
      </c>
      <c r="R1749" s="19">
        <f>$H1749+(INT(COLUMN(R$1)/2) - 5) * ($A1749-$H1749)/9</f>
        <v>88755.555555555562</v>
      </c>
      <c r="S1749" s="24">
        <f>MAX(0,Q1749*(1+inputs!$B$33)-MAX(0,inputs!$B$31*(R1749-inputs!$B$30)))</f>
        <v>34443.651252337891</v>
      </c>
      <c r="T1749" s="19">
        <f>$H1749+(INT(COLUMN(T$1)/2) - 5) * ($A1749-$H1749)/9</f>
        <v>105944.44444444444</v>
      </c>
      <c r="U1749" s="24">
        <f>MAX(0,S1749*(1+inputs!$B$33)-MAX(0,inputs!$B$31*(T1749-inputs!$B$30)))</f>
        <v>27241.866021122954</v>
      </c>
      <c r="V1749" s="19">
        <f>$H1749+(INT(COLUMN(V$1)/2) - 5) * ($A1749-$H1749)/9</f>
        <v>123133.33333333333</v>
      </c>
      <c r="W1749" s="24">
        <f>MAX(0,U1749*(1+inputs!$B$33)-MAX(0,inputs!$B$31*(V1749-inputs!$B$30)))</f>
        <v>18385.054011439799</v>
      </c>
      <c r="X1749" s="19">
        <f>$H1749+(INT(COLUMN(X$1)/2) - 5) * ($A1749-$H1749)/9</f>
        <v>140322.22222222222</v>
      </c>
      <c r="Y1749" s="24">
        <f>MAX(0,W1749*(1+inputs!$B$33)-MAX(0,inputs!$B$31*(X1749-inputs!$B$30)))</f>
        <v>7848.3898216113957</v>
      </c>
      <c r="Z1749" s="19">
        <f>IF(inputs!$B$27="YES",MAX(0,inputs!$B$31*(X1749-inputs!$B$30)),0)</f>
        <v>0</v>
      </c>
      <c r="AA1749" s="3">
        <f t="shared" si="113"/>
        <v>73695.25</v>
      </c>
      <c r="AB1749" s="1">
        <f t="shared" si="114"/>
        <v>0.47</v>
      </c>
      <c r="AC1749" s="8">
        <f t="shared" si="111"/>
        <v>101004.75</v>
      </c>
    </row>
    <row r="1750" spans="1:29" x14ac:dyDescent="0.2">
      <c r="A1750" s="11">
        <f t="shared" si="112"/>
        <v>174800</v>
      </c>
      <c r="B1750" s="15">
        <f>inputs!$C$3-MAX(0,MIN((calculations!A1750-inputs!$B$8)*0.5,inputs!$C$3))+IF(AND(inputs!$B$23="YES",A1750&lt;=inputs!$B$25),inputs!$B$24,0)</f>
        <v>0</v>
      </c>
      <c r="C1750" s="15">
        <f>MAX(0,MIN(A1750-B1750,inputs!$C$4)*inputs!$B$3)</f>
        <v>7540</v>
      </c>
      <c r="D1750" s="16">
        <f>MAX(0,(MIN(A1750,inputs!$C$5)-(inputs!$C$4+B1750))*inputs!$B$4)</f>
        <v>44920</v>
      </c>
      <c r="E1750" s="16">
        <f>MAX(0, (calculations!A1750-inputs!$C$5)*inputs!$B$5)</f>
        <v>11160</v>
      </c>
      <c r="F1750" s="19">
        <f>MAX(0,inputs!$B$13*(MIN(calculations!A1750,inputs!$C$14)-inputs!$C$13))+MAX(0,inputs!$B$14*(calculations!A1750-inputs!$C$14))</f>
        <v>7485.85</v>
      </c>
      <c r="G1750" s="22">
        <f>MAX(MIN((calculations!A1750-inputs!$B$21)/10000,100%),0) * inputs!$B$18</f>
        <v>2636.4</v>
      </c>
      <c r="H1750" s="24">
        <f>MIN(inputs!$B$32,A1750)</f>
        <v>20000</v>
      </c>
      <c r="I1750" s="24">
        <f>inputs!$B$29*(1+inputs!$B$33)-MAX(0,inputs!$B$31*(H1750-inputs!$B$30))</f>
        <v>46486.999999999993</v>
      </c>
      <c r="J1750" s="19">
        <f>$H1750+(INT(COLUMN(J$1)/2) - 5) * ($A1750-$H1750)/9</f>
        <v>20000</v>
      </c>
      <c r="K1750" s="24">
        <f>MAX(0,I1750*(1+inputs!$B$33)-MAX(0,inputs!$B$31*(J1750-inputs!$B$30)))</f>
        <v>47184.304999999986</v>
      </c>
      <c r="L1750" s="19">
        <f>$H1750+(INT(COLUMN(L$1)/2) - 5) * ($A1750-$H1750)/9</f>
        <v>37200</v>
      </c>
      <c r="M1750" s="24">
        <f>MAX(0,K1750*(1+inputs!$B$33)-MAX(0,inputs!$B$31*(L1750-inputs!$B$30)))</f>
        <v>46360.629574999977</v>
      </c>
      <c r="N1750" s="19">
        <f>$H1750+(INT(COLUMN(N$1)/2) - 5) * ($A1750-$H1750)/9</f>
        <v>54400</v>
      </c>
      <c r="O1750" s="24">
        <f>MAX(0,M1750*(1+inputs!$B$33)-MAX(0,inputs!$B$31*(N1750-inputs!$B$30)))</f>
        <v>43976.599018624969</v>
      </c>
      <c r="P1750" s="19">
        <f>$H1750+(INT(COLUMN(P$1)/2) - 5) * ($A1750-$H1750)/9</f>
        <v>71600</v>
      </c>
      <c r="Q1750" s="24">
        <f>MAX(0,O1750*(1+inputs!$B$33)-MAX(0,inputs!$B$31*(P1750-inputs!$B$30)))</f>
        <v>40008.808003904334</v>
      </c>
      <c r="R1750" s="19">
        <f>$H1750+(INT(COLUMN(R$1)/2) - 5) * ($A1750-$H1750)/9</f>
        <v>88800</v>
      </c>
      <c r="S1750" s="24">
        <f>MAX(0,Q1750*(1+inputs!$B$33)-MAX(0,inputs!$B$31*(R1750-inputs!$B$30)))</f>
        <v>34433.500123962891</v>
      </c>
      <c r="T1750" s="19">
        <f>$H1750+(INT(COLUMN(T$1)/2) - 5) * ($A1750-$H1750)/9</f>
        <v>106000</v>
      </c>
      <c r="U1750" s="24">
        <f>MAX(0,S1750*(1+inputs!$B$33)-MAX(0,inputs!$B$31*(T1750-inputs!$B$30)))</f>
        <v>27226.562625822331</v>
      </c>
      <c r="V1750" s="19">
        <f>$H1750+(INT(COLUMN(V$1)/2) - 5) * ($A1750-$H1750)/9</f>
        <v>123200</v>
      </c>
      <c r="W1750" s="24">
        <f>MAX(0,U1750*(1+inputs!$B$33)-MAX(0,inputs!$B$31*(V1750-inputs!$B$30)))</f>
        <v>18363.521065209665</v>
      </c>
      <c r="X1750" s="19">
        <f>$H1750+(INT(COLUMN(X$1)/2) - 5) * ($A1750-$H1750)/9</f>
        <v>140400</v>
      </c>
      <c r="Y1750" s="24">
        <f>MAX(0,W1750*(1+inputs!$B$33)-MAX(0,inputs!$B$31*(X1750-inputs!$B$30)))</f>
        <v>7819.53388118781</v>
      </c>
      <c r="Z1750" s="19">
        <f>IF(inputs!$B$27="YES",MAX(0,inputs!$B$31*(X1750-inputs!$B$30)),0)</f>
        <v>0</v>
      </c>
      <c r="AA1750" s="3">
        <f t="shared" si="113"/>
        <v>73742.25</v>
      </c>
      <c r="AB1750" s="1">
        <f t="shared" si="114"/>
        <v>0.47</v>
      </c>
      <c r="AC1750" s="8">
        <f t="shared" si="111"/>
        <v>101057.75</v>
      </c>
    </row>
    <row r="1751" spans="1:29" x14ac:dyDescent="0.2">
      <c r="A1751" s="11">
        <f t="shared" si="112"/>
        <v>174900</v>
      </c>
      <c r="B1751" s="15">
        <f>inputs!$C$3-MAX(0,MIN((calculations!A1751-inputs!$B$8)*0.5,inputs!$C$3))+IF(AND(inputs!$B$23="YES",A1751&lt;=inputs!$B$25),inputs!$B$24,0)</f>
        <v>0</v>
      </c>
      <c r="C1751" s="15">
        <f>MAX(0,MIN(A1751-B1751,inputs!$C$4)*inputs!$B$3)</f>
        <v>7540</v>
      </c>
      <c r="D1751" s="16">
        <f>MAX(0,(MIN(A1751,inputs!$C$5)-(inputs!$C$4+B1751))*inputs!$B$4)</f>
        <v>44920</v>
      </c>
      <c r="E1751" s="16">
        <f>MAX(0, (calculations!A1751-inputs!$C$5)*inputs!$B$5)</f>
        <v>11205</v>
      </c>
      <c r="F1751" s="19">
        <f>MAX(0,inputs!$B$13*(MIN(calculations!A1751,inputs!$C$14)-inputs!$C$13))+MAX(0,inputs!$B$14*(calculations!A1751-inputs!$C$14))</f>
        <v>7487.85</v>
      </c>
      <c r="G1751" s="22">
        <f>MAX(MIN((calculations!A1751-inputs!$B$21)/10000,100%),0) * inputs!$B$18</f>
        <v>2636.4</v>
      </c>
      <c r="H1751" s="24">
        <f>MIN(inputs!$B$32,A1751)</f>
        <v>20000</v>
      </c>
      <c r="I1751" s="24">
        <f>inputs!$B$29*(1+inputs!$B$33)-MAX(0,inputs!$B$31*(H1751-inputs!$B$30))</f>
        <v>46486.999999999993</v>
      </c>
      <c r="J1751" s="19">
        <f>$H1751+(INT(COLUMN(J$1)/2) - 5) * ($A1751-$H1751)/9</f>
        <v>20000</v>
      </c>
      <c r="K1751" s="24">
        <f>MAX(0,I1751*(1+inputs!$B$33)-MAX(0,inputs!$B$31*(J1751-inputs!$B$30)))</f>
        <v>47184.304999999986</v>
      </c>
      <c r="L1751" s="19">
        <f>$H1751+(INT(COLUMN(L$1)/2) - 5) * ($A1751-$H1751)/9</f>
        <v>37211.111111111109</v>
      </c>
      <c r="M1751" s="24">
        <f>MAX(0,K1751*(1+inputs!$B$33)-MAX(0,inputs!$B$31*(L1751-inputs!$B$30)))</f>
        <v>46359.629574999977</v>
      </c>
      <c r="N1751" s="19">
        <f>$H1751+(INT(COLUMN(N$1)/2) - 5) * ($A1751-$H1751)/9</f>
        <v>54422.222222222219</v>
      </c>
      <c r="O1751" s="24">
        <f>MAX(0,M1751*(1+inputs!$B$33)-MAX(0,inputs!$B$31*(N1751-inputs!$B$30)))</f>
        <v>43973.58401862497</v>
      </c>
      <c r="P1751" s="19">
        <f>$H1751+(INT(COLUMN(P$1)/2) - 5) * ($A1751-$H1751)/9</f>
        <v>71633.333333333343</v>
      </c>
      <c r="Q1751" s="24">
        <f>MAX(0,O1751*(1+inputs!$B$33)-MAX(0,inputs!$B$31*(P1751-inputs!$B$30)))</f>
        <v>40002.747778904341</v>
      </c>
      <c r="R1751" s="19">
        <f>$H1751+(INT(COLUMN(R$1)/2) - 5) * ($A1751-$H1751)/9</f>
        <v>88844.444444444438</v>
      </c>
      <c r="S1751" s="24">
        <f>MAX(0,Q1751*(1+inputs!$B$33)-MAX(0,inputs!$B$31*(R1751-inputs!$B$30)))</f>
        <v>34423.348995587898</v>
      </c>
      <c r="T1751" s="19">
        <f>$H1751+(INT(COLUMN(T$1)/2) - 5) * ($A1751-$H1751)/9</f>
        <v>106055.55555555556</v>
      </c>
      <c r="U1751" s="24">
        <f>MAX(0,S1751*(1+inputs!$B$33)-MAX(0,inputs!$B$31*(T1751-inputs!$B$30)))</f>
        <v>27211.259230521711</v>
      </c>
      <c r="V1751" s="19">
        <f>$H1751+(INT(COLUMN(V$1)/2) - 5) * ($A1751-$H1751)/9</f>
        <v>123266.66666666667</v>
      </c>
      <c r="W1751" s="24">
        <f>MAX(0,U1751*(1+inputs!$B$33)-MAX(0,inputs!$B$31*(V1751-inputs!$B$30)))</f>
        <v>18341.988118979534</v>
      </c>
      <c r="X1751" s="19">
        <f>$H1751+(INT(COLUMN(X$1)/2) - 5) * ($A1751-$H1751)/9</f>
        <v>140477.77777777778</v>
      </c>
      <c r="Y1751" s="24">
        <f>MAX(0,W1751*(1+inputs!$B$33)-MAX(0,inputs!$B$31*(X1751-inputs!$B$30)))</f>
        <v>7790.6779407642262</v>
      </c>
      <c r="Z1751" s="19">
        <f>IF(inputs!$B$27="YES",MAX(0,inputs!$B$31*(X1751-inputs!$B$30)),0)</f>
        <v>0</v>
      </c>
      <c r="AA1751" s="3">
        <f t="shared" si="113"/>
        <v>73789.25</v>
      </c>
      <c r="AB1751" s="1">
        <f t="shared" si="114"/>
        <v>0.47</v>
      </c>
      <c r="AC1751" s="8">
        <f t="shared" si="111"/>
        <v>101110.75</v>
      </c>
    </row>
    <row r="1752" spans="1:29" x14ac:dyDescent="0.2">
      <c r="A1752" s="11">
        <f t="shared" si="112"/>
        <v>175000</v>
      </c>
      <c r="B1752" s="15">
        <f>inputs!$C$3-MAX(0,MIN((calculations!A1752-inputs!$B$8)*0.5,inputs!$C$3))+IF(AND(inputs!$B$23="YES",A1752&lt;=inputs!$B$25),inputs!$B$24,0)</f>
        <v>0</v>
      </c>
      <c r="C1752" s="15">
        <f>MAX(0,MIN(A1752-B1752,inputs!$C$4)*inputs!$B$3)</f>
        <v>7540</v>
      </c>
      <c r="D1752" s="16">
        <f>MAX(0,(MIN(A1752,inputs!$C$5)-(inputs!$C$4+B1752))*inputs!$B$4)</f>
        <v>44920</v>
      </c>
      <c r="E1752" s="16">
        <f>MAX(0, (calculations!A1752-inputs!$C$5)*inputs!$B$5)</f>
        <v>11250</v>
      </c>
      <c r="F1752" s="19">
        <f>MAX(0,inputs!$B$13*(MIN(calculations!A1752,inputs!$C$14)-inputs!$C$13))+MAX(0,inputs!$B$14*(calculations!A1752-inputs!$C$14))</f>
        <v>7489.85</v>
      </c>
      <c r="G1752" s="22">
        <f>MAX(MIN((calculations!A1752-inputs!$B$21)/10000,100%),0) * inputs!$B$18</f>
        <v>2636.4</v>
      </c>
      <c r="H1752" s="24">
        <f>MIN(inputs!$B$32,A1752)</f>
        <v>20000</v>
      </c>
      <c r="I1752" s="24">
        <f>inputs!$B$29*(1+inputs!$B$33)-MAX(0,inputs!$B$31*(H1752-inputs!$B$30))</f>
        <v>46486.999999999993</v>
      </c>
      <c r="J1752" s="19">
        <f>$H1752+(INT(COLUMN(J$1)/2) - 5) * ($A1752-$H1752)/9</f>
        <v>20000</v>
      </c>
      <c r="K1752" s="24">
        <f>MAX(0,I1752*(1+inputs!$B$33)-MAX(0,inputs!$B$31*(J1752-inputs!$B$30)))</f>
        <v>47184.304999999986</v>
      </c>
      <c r="L1752" s="19">
        <f>$H1752+(INT(COLUMN(L$1)/2) - 5) * ($A1752-$H1752)/9</f>
        <v>37222.222222222219</v>
      </c>
      <c r="M1752" s="24">
        <f>MAX(0,K1752*(1+inputs!$B$33)-MAX(0,inputs!$B$31*(L1752-inputs!$B$30)))</f>
        <v>46358.629574999977</v>
      </c>
      <c r="N1752" s="19">
        <f>$H1752+(INT(COLUMN(N$1)/2) - 5) * ($A1752-$H1752)/9</f>
        <v>54444.444444444445</v>
      </c>
      <c r="O1752" s="24">
        <f>MAX(0,M1752*(1+inputs!$B$33)-MAX(0,inputs!$B$31*(N1752-inputs!$B$30)))</f>
        <v>43970.56901862497</v>
      </c>
      <c r="P1752" s="19">
        <f>$H1752+(INT(COLUMN(P$1)/2) - 5) * ($A1752-$H1752)/9</f>
        <v>71666.666666666657</v>
      </c>
      <c r="Q1752" s="24">
        <f>MAX(0,O1752*(1+inputs!$B$33)-MAX(0,inputs!$B$31*(P1752-inputs!$B$30)))</f>
        <v>39996.687553904339</v>
      </c>
      <c r="R1752" s="19">
        <f>$H1752+(INT(COLUMN(R$1)/2) - 5) * ($A1752-$H1752)/9</f>
        <v>88888.888888888891</v>
      </c>
      <c r="S1752" s="24">
        <f>MAX(0,Q1752*(1+inputs!$B$33)-MAX(0,inputs!$B$31*(R1752-inputs!$B$30)))</f>
        <v>34413.197867212897</v>
      </c>
      <c r="T1752" s="19">
        <f>$H1752+(INT(COLUMN(T$1)/2) - 5) * ($A1752-$H1752)/9</f>
        <v>106111.11111111111</v>
      </c>
      <c r="U1752" s="24">
        <f>MAX(0,S1752*(1+inputs!$B$33)-MAX(0,inputs!$B$31*(T1752-inputs!$B$30)))</f>
        <v>27195.955835221092</v>
      </c>
      <c r="V1752" s="19">
        <f>$H1752+(INT(COLUMN(V$1)/2) - 5) * ($A1752-$H1752)/9</f>
        <v>123333.33333333333</v>
      </c>
      <c r="W1752" s="24">
        <f>MAX(0,U1752*(1+inputs!$B$33)-MAX(0,inputs!$B$31*(V1752-inputs!$B$30)))</f>
        <v>18320.455172749407</v>
      </c>
      <c r="X1752" s="19">
        <f>$H1752+(INT(COLUMN(X$1)/2) - 5) * ($A1752-$H1752)/9</f>
        <v>140555.55555555556</v>
      </c>
      <c r="Y1752" s="24">
        <f>MAX(0,W1752*(1+inputs!$B$33)-MAX(0,inputs!$B$31*(X1752-inputs!$B$30)))</f>
        <v>7761.8220003406477</v>
      </c>
      <c r="Z1752" s="19">
        <f>IF(inputs!$B$27="YES",MAX(0,inputs!$B$31*(X1752-inputs!$B$30)),0)</f>
        <v>0</v>
      </c>
      <c r="AA1752" s="3">
        <f t="shared" si="113"/>
        <v>73836.25</v>
      </c>
      <c r="AB1752" s="1">
        <f t="shared" si="114"/>
        <v>0.47</v>
      </c>
      <c r="AC1752" s="8">
        <f t="shared" si="111"/>
        <v>101163.75</v>
      </c>
    </row>
    <row r="1753" spans="1:29" x14ac:dyDescent="0.2">
      <c r="A1753" s="11">
        <f t="shared" si="112"/>
        <v>175100</v>
      </c>
      <c r="B1753" s="15">
        <f>inputs!$C$3-MAX(0,MIN((calculations!A1753-inputs!$B$8)*0.5,inputs!$C$3))+IF(AND(inputs!$B$23="YES",A1753&lt;=inputs!$B$25),inputs!$B$24,0)</f>
        <v>0</v>
      </c>
      <c r="C1753" s="15">
        <f>MAX(0,MIN(A1753-B1753,inputs!$C$4)*inputs!$B$3)</f>
        <v>7540</v>
      </c>
      <c r="D1753" s="16">
        <f>MAX(0,(MIN(A1753,inputs!$C$5)-(inputs!$C$4+B1753))*inputs!$B$4)</f>
        <v>44920</v>
      </c>
      <c r="E1753" s="16">
        <f>MAX(0, (calculations!A1753-inputs!$C$5)*inputs!$B$5)</f>
        <v>11295</v>
      </c>
      <c r="F1753" s="19">
        <f>MAX(0,inputs!$B$13*(MIN(calculations!A1753,inputs!$C$14)-inputs!$C$13))+MAX(0,inputs!$B$14*(calculations!A1753-inputs!$C$14))</f>
        <v>7491.85</v>
      </c>
      <c r="G1753" s="22">
        <f>MAX(MIN((calculations!A1753-inputs!$B$21)/10000,100%),0) * inputs!$B$18</f>
        <v>2636.4</v>
      </c>
      <c r="H1753" s="24">
        <f>MIN(inputs!$B$32,A1753)</f>
        <v>20000</v>
      </c>
      <c r="I1753" s="24">
        <f>inputs!$B$29*(1+inputs!$B$33)-MAX(0,inputs!$B$31*(H1753-inputs!$B$30))</f>
        <v>46486.999999999993</v>
      </c>
      <c r="J1753" s="19">
        <f>$H1753+(INT(COLUMN(J$1)/2) - 5) * ($A1753-$H1753)/9</f>
        <v>20000</v>
      </c>
      <c r="K1753" s="24">
        <f>MAX(0,I1753*(1+inputs!$B$33)-MAX(0,inputs!$B$31*(J1753-inputs!$B$30)))</f>
        <v>47184.304999999986</v>
      </c>
      <c r="L1753" s="19">
        <f>$H1753+(INT(COLUMN(L$1)/2) - 5) * ($A1753-$H1753)/9</f>
        <v>37233.333333333328</v>
      </c>
      <c r="M1753" s="24">
        <f>MAX(0,K1753*(1+inputs!$B$33)-MAX(0,inputs!$B$31*(L1753-inputs!$B$30)))</f>
        <v>46357.629574999977</v>
      </c>
      <c r="N1753" s="19">
        <f>$H1753+(INT(COLUMN(N$1)/2) - 5) * ($A1753-$H1753)/9</f>
        <v>54466.666666666664</v>
      </c>
      <c r="O1753" s="24">
        <f>MAX(0,M1753*(1+inputs!$B$33)-MAX(0,inputs!$B$31*(N1753-inputs!$B$30)))</f>
        <v>43967.554018624971</v>
      </c>
      <c r="P1753" s="19">
        <f>$H1753+(INT(COLUMN(P$1)/2) - 5) * ($A1753-$H1753)/9</f>
        <v>71700</v>
      </c>
      <c r="Q1753" s="24">
        <f>MAX(0,O1753*(1+inputs!$B$33)-MAX(0,inputs!$B$31*(P1753-inputs!$B$30)))</f>
        <v>39990.627328904338</v>
      </c>
      <c r="R1753" s="19">
        <f>$H1753+(INT(COLUMN(R$1)/2) - 5) * ($A1753-$H1753)/9</f>
        <v>88933.333333333328</v>
      </c>
      <c r="S1753" s="24">
        <f>MAX(0,Q1753*(1+inputs!$B$33)-MAX(0,inputs!$B$31*(R1753-inputs!$B$30)))</f>
        <v>34403.046738837897</v>
      </c>
      <c r="T1753" s="19">
        <f>$H1753+(INT(COLUMN(T$1)/2) - 5) * ($A1753-$H1753)/9</f>
        <v>106166.66666666667</v>
      </c>
      <c r="U1753" s="24">
        <f>MAX(0,S1753*(1+inputs!$B$33)-MAX(0,inputs!$B$31*(T1753-inputs!$B$30)))</f>
        <v>27180.652439920457</v>
      </c>
      <c r="V1753" s="19">
        <f>$H1753+(INT(COLUMN(V$1)/2) - 5) * ($A1753-$H1753)/9</f>
        <v>123400</v>
      </c>
      <c r="W1753" s="24">
        <f>MAX(0,U1753*(1+inputs!$B$33)-MAX(0,inputs!$B$31*(V1753-inputs!$B$30)))</f>
        <v>18298.922226519258</v>
      </c>
      <c r="X1753" s="19">
        <f>$H1753+(INT(COLUMN(X$1)/2) - 5) * ($A1753-$H1753)/9</f>
        <v>140633.33333333331</v>
      </c>
      <c r="Y1753" s="24">
        <f>MAX(0,W1753*(1+inputs!$B$33)-MAX(0,inputs!$B$31*(X1753-inputs!$B$30)))</f>
        <v>7732.9660599170456</v>
      </c>
      <c r="Z1753" s="19">
        <f>IF(inputs!$B$27="YES",MAX(0,inputs!$B$31*(X1753-inputs!$B$30)),0)</f>
        <v>0</v>
      </c>
      <c r="AA1753" s="3">
        <f t="shared" si="113"/>
        <v>73883.25</v>
      </c>
      <c r="AB1753" s="1">
        <f t="shared" si="114"/>
        <v>0.47</v>
      </c>
      <c r="AC1753" s="8">
        <f t="shared" si="111"/>
        <v>101216.75</v>
      </c>
    </row>
    <row r="1754" spans="1:29" x14ac:dyDescent="0.2">
      <c r="A1754" s="11">
        <f t="shared" si="112"/>
        <v>175200</v>
      </c>
      <c r="B1754" s="15">
        <f>inputs!$C$3-MAX(0,MIN((calculations!A1754-inputs!$B$8)*0.5,inputs!$C$3))+IF(AND(inputs!$B$23="YES",A1754&lt;=inputs!$B$25),inputs!$B$24,0)</f>
        <v>0</v>
      </c>
      <c r="C1754" s="15">
        <f>MAX(0,MIN(A1754-B1754,inputs!$C$4)*inputs!$B$3)</f>
        <v>7540</v>
      </c>
      <c r="D1754" s="16">
        <f>MAX(0,(MIN(A1754,inputs!$C$5)-(inputs!$C$4+B1754))*inputs!$B$4)</f>
        <v>44920</v>
      </c>
      <c r="E1754" s="16">
        <f>MAX(0, (calculations!A1754-inputs!$C$5)*inputs!$B$5)</f>
        <v>11340</v>
      </c>
      <c r="F1754" s="19">
        <f>MAX(0,inputs!$B$13*(MIN(calculations!A1754,inputs!$C$14)-inputs!$C$13))+MAX(0,inputs!$B$14*(calculations!A1754-inputs!$C$14))</f>
        <v>7493.85</v>
      </c>
      <c r="G1754" s="22">
        <f>MAX(MIN((calculations!A1754-inputs!$B$21)/10000,100%),0) * inputs!$B$18</f>
        <v>2636.4</v>
      </c>
      <c r="H1754" s="24">
        <f>MIN(inputs!$B$32,A1754)</f>
        <v>20000</v>
      </c>
      <c r="I1754" s="24">
        <f>inputs!$B$29*(1+inputs!$B$33)-MAX(0,inputs!$B$31*(H1754-inputs!$B$30))</f>
        <v>46486.999999999993</v>
      </c>
      <c r="J1754" s="19">
        <f>$H1754+(INT(COLUMN(J$1)/2) - 5) * ($A1754-$H1754)/9</f>
        <v>20000</v>
      </c>
      <c r="K1754" s="24">
        <f>MAX(0,I1754*(1+inputs!$B$33)-MAX(0,inputs!$B$31*(J1754-inputs!$B$30)))</f>
        <v>47184.304999999986</v>
      </c>
      <c r="L1754" s="19">
        <f>$H1754+(INT(COLUMN(L$1)/2) - 5) * ($A1754-$H1754)/9</f>
        <v>37244.444444444445</v>
      </c>
      <c r="M1754" s="24">
        <f>MAX(0,K1754*(1+inputs!$B$33)-MAX(0,inputs!$B$31*(L1754-inputs!$B$30)))</f>
        <v>46356.629574999977</v>
      </c>
      <c r="N1754" s="19">
        <f>$H1754+(INT(COLUMN(N$1)/2) - 5) * ($A1754-$H1754)/9</f>
        <v>54488.888888888891</v>
      </c>
      <c r="O1754" s="24">
        <f>MAX(0,M1754*(1+inputs!$B$33)-MAX(0,inputs!$B$31*(N1754-inputs!$B$30)))</f>
        <v>43964.539018624972</v>
      </c>
      <c r="P1754" s="19">
        <f>$H1754+(INT(COLUMN(P$1)/2) - 5) * ($A1754-$H1754)/9</f>
        <v>71733.333333333343</v>
      </c>
      <c r="Q1754" s="24">
        <f>MAX(0,O1754*(1+inputs!$B$33)-MAX(0,inputs!$B$31*(P1754-inputs!$B$30)))</f>
        <v>39984.567103904337</v>
      </c>
      <c r="R1754" s="19">
        <f>$H1754+(INT(COLUMN(R$1)/2) - 5) * ($A1754-$H1754)/9</f>
        <v>88977.777777777781</v>
      </c>
      <c r="S1754" s="24">
        <f>MAX(0,Q1754*(1+inputs!$B$33)-MAX(0,inputs!$B$31*(R1754-inputs!$B$30)))</f>
        <v>34392.895610462896</v>
      </c>
      <c r="T1754" s="19">
        <f>$H1754+(INT(COLUMN(T$1)/2) - 5) * ($A1754-$H1754)/9</f>
        <v>106222.22222222222</v>
      </c>
      <c r="U1754" s="24">
        <f>MAX(0,S1754*(1+inputs!$B$33)-MAX(0,inputs!$B$31*(T1754-inputs!$B$30)))</f>
        <v>27165.349044619838</v>
      </c>
      <c r="V1754" s="19">
        <f>$H1754+(INT(COLUMN(V$1)/2) - 5) * ($A1754-$H1754)/9</f>
        <v>123466.66666666667</v>
      </c>
      <c r="W1754" s="24">
        <f>MAX(0,U1754*(1+inputs!$B$33)-MAX(0,inputs!$B$31*(V1754-inputs!$B$30)))</f>
        <v>18277.389280289135</v>
      </c>
      <c r="X1754" s="19">
        <f>$H1754+(INT(COLUMN(X$1)/2) - 5) * ($A1754-$H1754)/9</f>
        <v>140711.11111111112</v>
      </c>
      <c r="Y1754" s="24">
        <f>MAX(0,W1754*(1+inputs!$B$33)-MAX(0,inputs!$B$31*(X1754-inputs!$B$30)))</f>
        <v>7704.110119493469</v>
      </c>
      <c r="Z1754" s="19">
        <f>IF(inputs!$B$27="YES",MAX(0,inputs!$B$31*(X1754-inputs!$B$30)),0)</f>
        <v>0</v>
      </c>
      <c r="AA1754" s="3">
        <f t="shared" si="113"/>
        <v>73930.25</v>
      </c>
      <c r="AB1754" s="1">
        <f t="shared" si="114"/>
        <v>0.47</v>
      </c>
      <c r="AC1754" s="8">
        <f t="shared" si="111"/>
        <v>101269.75</v>
      </c>
    </row>
    <row r="1755" spans="1:29" x14ac:dyDescent="0.2">
      <c r="A1755" s="11">
        <f t="shared" si="112"/>
        <v>175300</v>
      </c>
      <c r="B1755" s="15">
        <f>inputs!$C$3-MAX(0,MIN((calculations!A1755-inputs!$B$8)*0.5,inputs!$C$3))+IF(AND(inputs!$B$23="YES",A1755&lt;=inputs!$B$25),inputs!$B$24,0)</f>
        <v>0</v>
      </c>
      <c r="C1755" s="15">
        <f>MAX(0,MIN(A1755-B1755,inputs!$C$4)*inputs!$B$3)</f>
        <v>7540</v>
      </c>
      <c r="D1755" s="16">
        <f>MAX(0,(MIN(A1755,inputs!$C$5)-(inputs!$C$4+B1755))*inputs!$B$4)</f>
        <v>44920</v>
      </c>
      <c r="E1755" s="16">
        <f>MAX(0, (calculations!A1755-inputs!$C$5)*inputs!$B$5)</f>
        <v>11385</v>
      </c>
      <c r="F1755" s="19">
        <f>MAX(0,inputs!$B$13*(MIN(calculations!A1755,inputs!$C$14)-inputs!$C$13))+MAX(0,inputs!$B$14*(calculations!A1755-inputs!$C$14))</f>
        <v>7495.85</v>
      </c>
      <c r="G1755" s="22">
        <f>MAX(MIN((calculations!A1755-inputs!$B$21)/10000,100%),0) * inputs!$B$18</f>
        <v>2636.4</v>
      </c>
      <c r="H1755" s="24">
        <f>MIN(inputs!$B$32,A1755)</f>
        <v>20000</v>
      </c>
      <c r="I1755" s="24">
        <f>inputs!$B$29*(1+inputs!$B$33)-MAX(0,inputs!$B$31*(H1755-inputs!$B$30))</f>
        <v>46486.999999999993</v>
      </c>
      <c r="J1755" s="19">
        <f>$H1755+(INT(COLUMN(J$1)/2) - 5) * ($A1755-$H1755)/9</f>
        <v>20000</v>
      </c>
      <c r="K1755" s="24">
        <f>MAX(0,I1755*(1+inputs!$B$33)-MAX(0,inputs!$B$31*(J1755-inputs!$B$30)))</f>
        <v>47184.304999999986</v>
      </c>
      <c r="L1755" s="19">
        <f>$H1755+(INT(COLUMN(L$1)/2) - 5) * ($A1755-$H1755)/9</f>
        <v>37255.555555555555</v>
      </c>
      <c r="M1755" s="24">
        <f>MAX(0,K1755*(1+inputs!$B$33)-MAX(0,inputs!$B$31*(L1755-inputs!$B$30)))</f>
        <v>46355.629574999977</v>
      </c>
      <c r="N1755" s="19">
        <f>$H1755+(INT(COLUMN(N$1)/2) - 5) * ($A1755-$H1755)/9</f>
        <v>54511.111111111109</v>
      </c>
      <c r="O1755" s="24">
        <f>MAX(0,M1755*(1+inputs!$B$33)-MAX(0,inputs!$B$31*(N1755-inputs!$B$30)))</f>
        <v>43961.524018624972</v>
      </c>
      <c r="P1755" s="19">
        <f>$H1755+(INT(COLUMN(P$1)/2) - 5) * ($A1755-$H1755)/9</f>
        <v>71766.666666666657</v>
      </c>
      <c r="Q1755" s="24">
        <f>MAX(0,O1755*(1+inputs!$B$33)-MAX(0,inputs!$B$31*(P1755-inputs!$B$30)))</f>
        <v>39978.506878904343</v>
      </c>
      <c r="R1755" s="19">
        <f>$H1755+(INT(COLUMN(R$1)/2) - 5) * ($A1755-$H1755)/9</f>
        <v>89022.222222222219</v>
      </c>
      <c r="S1755" s="24">
        <f>MAX(0,Q1755*(1+inputs!$B$33)-MAX(0,inputs!$B$31*(R1755-inputs!$B$30)))</f>
        <v>34382.744482087903</v>
      </c>
      <c r="T1755" s="19">
        <f>$H1755+(INT(COLUMN(T$1)/2) - 5) * ($A1755-$H1755)/9</f>
        <v>106277.77777777778</v>
      </c>
      <c r="U1755" s="24">
        <f>MAX(0,S1755*(1+inputs!$B$33)-MAX(0,inputs!$B$31*(T1755-inputs!$B$30)))</f>
        <v>27150.045649319221</v>
      </c>
      <c r="V1755" s="19">
        <f>$H1755+(INT(COLUMN(V$1)/2) - 5) * ($A1755-$H1755)/9</f>
        <v>123533.33333333333</v>
      </c>
      <c r="W1755" s="24">
        <f>MAX(0,U1755*(1+inputs!$B$33)-MAX(0,inputs!$B$31*(V1755-inputs!$B$30)))</f>
        <v>18255.856334059008</v>
      </c>
      <c r="X1755" s="19">
        <f>$H1755+(INT(COLUMN(X$1)/2) - 5) * ($A1755-$H1755)/9</f>
        <v>140788.88888888888</v>
      </c>
      <c r="Y1755" s="24">
        <f>MAX(0,W1755*(1+inputs!$B$33)-MAX(0,inputs!$B$31*(X1755-inputs!$B$30)))</f>
        <v>7675.2541790698924</v>
      </c>
      <c r="Z1755" s="19">
        <f>IF(inputs!$B$27="YES",MAX(0,inputs!$B$31*(X1755-inputs!$B$30)),0)</f>
        <v>0</v>
      </c>
      <c r="AA1755" s="3">
        <f t="shared" si="113"/>
        <v>73977.25</v>
      </c>
      <c r="AB1755" s="1">
        <f t="shared" si="114"/>
        <v>0.47</v>
      </c>
      <c r="AC1755" s="8">
        <f t="shared" si="111"/>
        <v>101322.75</v>
      </c>
    </row>
    <row r="1756" spans="1:29" x14ac:dyDescent="0.2">
      <c r="A1756" s="11">
        <f t="shared" si="112"/>
        <v>175400</v>
      </c>
      <c r="B1756" s="15">
        <f>inputs!$C$3-MAX(0,MIN((calculations!A1756-inputs!$B$8)*0.5,inputs!$C$3))+IF(AND(inputs!$B$23="YES",A1756&lt;=inputs!$B$25),inputs!$B$24,0)</f>
        <v>0</v>
      </c>
      <c r="C1756" s="15">
        <f>MAX(0,MIN(A1756-B1756,inputs!$C$4)*inputs!$B$3)</f>
        <v>7540</v>
      </c>
      <c r="D1756" s="16">
        <f>MAX(0,(MIN(A1756,inputs!$C$5)-(inputs!$C$4+B1756))*inputs!$B$4)</f>
        <v>44920</v>
      </c>
      <c r="E1756" s="16">
        <f>MAX(0, (calculations!A1756-inputs!$C$5)*inputs!$B$5)</f>
        <v>11430</v>
      </c>
      <c r="F1756" s="19">
        <f>MAX(0,inputs!$B$13*(MIN(calculations!A1756,inputs!$C$14)-inputs!$C$13))+MAX(0,inputs!$B$14*(calculations!A1756-inputs!$C$14))</f>
        <v>7497.85</v>
      </c>
      <c r="G1756" s="22">
        <f>MAX(MIN((calculations!A1756-inputs!$B$21)/10000,100%),0) * inputs!$B$18</f>
        <v>2636.4</v>
      </c>
      <c r="H1756" s="24">
        <f>MIN(inputs!$B$32,A1756)</f>
        <v>20000</v>
      </c>
      <c r="I1756" s="24">
        <f>inputs!$B$29*(1+inputs!$B$33)-MAX(0,inputs!$B$31*(H1756-inputs!$B$30))</f>
        <v>46486.999999999993</v>
      </c>
      <c r="J1756" s="19">
        <f>$H1756+(INT(COLUMN(J$1)/2) - 5) * ($A1756-$H1756)/9</f>
        <v>20000</v>
      </c>
      <c r="K1756" s="24">
        <f>MAX(0,I1756*(1+inputs!$B$33)-MAX(0,inputs!$B$31*(J1756-inputs!$B$30)))</f>
        <v>47184.304999999986</v>
      </c>
      <c r="L1756" s="19">
        <f>$H1756+(INT(COLUMN(L$1)/2) - 5) * ($A1756-$H1756)/9</f>
        <v>37266.666666666672</v>
      </c>
      <c r="M1756" s="24">
        <f>MAX(0,K1756*(1+inputs!$B$33)-MAX(0,inputs!$B$31*(L1756-inputs!$B$30)))</f>
        <v>46354.629574999977</v>
      </c>
      <c r="N1756" s="19">
        <f>$H1756+(INT(COLUMN(N$1)/2) - 5) * ($A1756-$H1756)/9</f>
        <v>54533.333333333336</v>
      </c>
      <c r="O1756" s="24">
        <f>MAX(0,M1756*(1+inputs!$B$33)-MAX(0,inputs!$B$31*(N1756-inputs!$B$30)))</f>
        <v>43958.509018624973</v>
      </c>
      <c r="P1756" s="19">
        <f>$H1756+(INT(COLUMN(P$1)/2) - 5) * ($A1756-$H1756)/9</f>
        <v>71800</v>
      </c>
      <c r="Q1756" s="24">
        <f>MAX(0,O1756*(1+inputs!$B$33)-MAX(0,inputs!$B$31*(P1756-inputs!$B$30)))</f>
        <v>39972.446653904342</v>
      </c>
      <c r="R1756" s="19">
        <f>$H1756+(INT(COLUMN(R$1)/2) - 5) * ($A1756-$H1756)/9</f>
        <v>89066.666666666672</v>
      </c>
      <c r="S1756" s="24">
        <f>MAX(0,Q1756*(1+inputs!$B$33)-MAX(0,inputs!$B$31*(R1756-inputs!$B$30)))</f>
        <v>34372.593353712902</v>
      </c>
      <c r="T1756" s="19">
        <f>$H1756+(INT(COLUMN(T$1)/2) - 5) * ($A1756-$H1756)/9</f>
        <v>106333.33333333333</v>
      </c>
      <c r="U1756" s="24">
        <f>MAX(0,S1756*(1+inputs!$B$33)-MAX(0,inputs!$B$31*(T1756-inputs!$B$30)))</f>
        <v>27134.742254018591</v>
      </c>
      <c r="V1756" s="19">
        <f>$H1756+(INT(COLUMN(V$1)/2) - 5) * ($A1756-$H1756)/9</f>
        <v>123600</v>
      </c>
      <c r="W1756" s="24">
        <f>MAX(0,U1756*(1+inputs!$B$33)-MAX(0,inputs!$B$31*(V1756-inputs!$B$30)))</f>
        <v>18234.323387828867</v>
      </c>
      <c r="X1756" s="19">
        <f>$H1756+(INT(COLUMN(X$1)/2) - 5) * ($A1756-$H1756)/9</f>
        <v>140866.66666666669</v>
      </c>
      <c r="Y1756" s="24">
        <f>MAX(0,W1756*(1+inputs!$B$33)-MAX(0,inputs!$B$31*(X1756-inputs!$B$30)))</f>
        <v>7646.3982386462976</v>
      </c>
      <c r="Z1756" s="19">
        <f>IF(inputs!$B$27="YES",MAX(0,inputs!$B$31*(X1756-inputs!$B$30)),0)</f>
        <v>0</v>
      </c>
      <c r="AA1756" s="3">
        <f t="shared" si="113"/>
        <v>74024.25</v>
      </c>
      <c r="AB1756" s="1">
        <f t="shared" si="114"/>
        <v>0.47</v>
      </c>
      <c r="AC1756" s="8">
        <f t="shared" si="111"/>
        <v>101375.75</v>
      </c>
    </row>
    <row r="1757" spans="1:29" x14ac:dyDescent="0.2">
      <c r="A1757" s="11">
        <f t="shared" si="112"/>
        <v>175500</v>
      </c>
      <c r="B1757" s="15">
        <f>inputs!$C$3-MAX(0,MIN((calculations!A1757-inputs!$B$8)*0.5,inputs!$C$3))+IF(AND(inputs!$B$23="YES",A1757&lt;=inputs!$B$25),inputs!$B$24,0)</f>
        <v>0</v>
      </c>
      <c r="C1757" s="15">
        <f>MAX(0,MIN(A1757-B1757,inputs!$C$4)*inputs!$B$3)</f>
        <v>7540</v>
      </c>
      <c r="D1757" s="16">
        <f>MAX(0,(MIN(A1757,inputs!$C$5)-(inputs!$C$4+B1757))*inputs!$B$4)</f>
        <v>44920</v>
      </c>
      <c r="E1757" s="16">
        <f>MAX(0, (calculations!A1757-inputs!$C$5)*inputs!$B$5)</f>
        <v>11475</v>
      </c>
      <c r="F1757" s="19">
        <f>MAX(0,inputs!$B$13*(MIN(calculations!A1757,inputs!$C$14)-inputs!$C$13))+MAX(0,inputs!$B$14*(calculations!A1757-inputs!$C$14))</f>
        <v>7499.85</v>
      </c>
      <c r="G1757" s="22">
        <f>MAX(MIN((calculations!A1757-inputs!$B$21)/10000,100%),0) * inputs!$B$18</f>
        <v>2636.4</v>
      </c>
      <c r="H1757" s="24">
        <f>MIN(inputs!$B$32,A1757)</f>
        <v>20000</v>
      </c>
      <c r="I1757" s="24">
        <f>inputs!$B$29*(1+inputs!$B$33)-MAX(0,inputs!$B$31*(H1757-inputs!$B$30))</f>
        <v>46486.999999999993</v>
      </c>
      <c r="J1757" s="19">
        <f>$H1757+(INT(COLUMN(J$1)/2) - 5) * ($A1757-$H1757)/9</f>
        <v>20000</v>
      </c>
      <c r="K1757" s="24">
        <f>MAX(0,I1757*(1+inputs!$B$33)-MAX(0,inputs!$B$31*(J1757-inputs!$B$30)))</f>
        <v>47184.304999999986</v>
      </c>
      <c r="L1757" s="19">
        <f>$H1757+(INT(COLUMN(L$1)/2) - 5) * ($A1757-$H1757)/9</f>
        <v>37277.777777777781</v>
      </c>
      <c r="M1757" s="24">
        <f>MAX(0,K1757*(1+inputs!$B$33)-MAX(0,inputs!$B$31*(L1757-inputs!$B$30)))</f>
        <v>46353.629574999977</v>
      </c>
      <c r="N1757" s="19">
        <f>$H1757+(INT(COLUMN(N$1)/2) - 5) * ($A1757-$H1757)/9</f>
        <v>54555.555555555555</v>
      </c>
      <c r="O1757" s="24">
        <f>MAX(0,M1757*(1+inputs!$B$33)-MAX(0,inputs!$B$31*(N1757-inputs!$B$30)))</f>
        <v>43955.494018624973</v>
      </c>
      <c r="P1757" s="19">
        <f>$H1757+(INT(COLUMN(P$1)/2) - 5) * ($A1757-$H1757)/9</f>
        <v>71833.333333333343</v>
      </c>
      <c r="Q1757" s="24">
        <f>MAX(0,O1757*(1+inputs!$B$33)-MAX(0,inputs!$B$31*(P1757-inputs!$B$30)))</f>
        <v>39966.386428904341</v>
      </c>
      <c r="R1757" s="19">
        <f>$H1757+(INT(COLUMN(R$1)/2) - 5) * ($A1757-$H1757)/9</f>
        <v>89111.111111111109</v>
      </c>
      <c r="S1757" s="24">
        <f>MAX(0,Q1757*(1+inputs!$B$33)-MAX(0,inputs!$B$31*(R1757-inputs!$B$30)))</f>
        <v>34362.442225337902</v>
      </c>
      <c r="T1757" s="19">
        <f>$H1757+(INT(COLUMN(T$1)/2) - 5) * ($A1757-$H1757)/9</f>
        <v>106388.88888888889</v>
      </c>
      <c r="U1757" s="24">
        <f>MAX(0,S1757*(1+inputs!$B$33)-MAX(0,inputs!$B$31*(T1757-inputs!$B$30)))</f>
        <v>27119.438858717967</v>
      </c>
      <c r="V1757" s="19">
        <f>$H1757+(INT(COLUMN(V$1)/2) - 5) * ($A1757-$H1757)/9</f>
        <v>123666.66666666667</v>
      </c>
      <c r="W1757" s="24">
        <f>MAX(0,U1757*(1+inputs!$B$33)-MAX(0,inputs!$B$31*(V1757-inputs!$B$30)))</f>
        <v>18212.790441598736</v>
      </c>
      <c r="X1757" s="19">
        <f>$H1757+(INT(COLUMN(X$1)/2) - 5) * ($A1757-$H1757)/9</f>
        <v>140944.44444444444</v>
      </c>
      <c r="Y1757" s="24">
        <f>MAX(0,W1757*(1+inputs!$B$33)-MAX(0,inputs!$B$31*(X1757-inputs!$B$30)))</f>
        <v>7617.5422982227174</v>
      </c>
      <c r="Z1757" s="19">
        <f>IF(inputs!$B$27="YES",MAX(0,inputs!$B$31*(X1757-inputs!$B$30)),0)</f>
        <v>0</v>
      </c>
      <c r="AA1757" s="3">
        <f t="shared" si="113"/>
        <v>74071.25</v>
      </c>
      <c r="AB1757" s="1">
        <f t="shared" si="114"/>
        <v>0.47</v>
      </c>
      <c r="AC1757" s="8">
        <f t="shared" si="111"/>
        <v>101428.75</v>
      </c>
    </row>
    <row r="1758" spans="1:29" x14ac:dyDescent="0.2">
      <c r="A1758" s="11">
        <f t="shared" si="112"/>
        <v>175600</v>
      </c>
      <c r="B1758" s="15">
        <f>inputs!$C$3-MAX(0,MIN((calculations!A1758-inputs!$B$8)*0.5,inputs!$C$3))+IF(AND(inputs!$B$23="YES",A1758&lt;=inputs!$B$25),inputs!$B$24,0)</f>
        <v>0</v>
      </c>
      <c r="C1758" s="15">
        <f>MAX(0,MIN(A1758-B1758,inputs!$C$4)*inputs!$B$3)</f>
        <v>7540</v>
      </c>
      <c r="D1758" s="16">
        <f>MAX(0,(MIN(A1758,inputs!$C$5)-(inputs!$C$4+B1758))*inputs!$B$4)</f>
        <v>44920</v>
      </c>
      <c r="E1758" s="16">
        <f>MAX(0, (calculations!A1758-inputs!$C$5)*inputs!$B$5)</f>
        <v>11520</v>
      </c>
      <c r="F1758" s="19">
        <f>MAX(0,inputs!$B$13*(MIN(calculations!A1758,inputs!$C$14)-inputs!$C$13))+MAX(0,inputs!$B$14*(calculations!A1758-inputs!$C$14))</f>
        <v>7501.85</v>
      </c>
      <c r="G1758" s="22">
        <f>MAX(MIN((calculations!A1758-inputs!$B$21)/10000,100%),0) * inputs!$B$18</f>
        <v>2636.4</v>
      </c>
      <c r="H1758" s="24">
        <f>MIN(inputs!$B$32,A1758)</f>
        <v>20000</v>
      </c>
      <c r="I1758" s="24">
        <f>inputs!$B$29*(1+inputs!$B$33)-MAX(0,inputs!$B$31*(H1758-inputs!$B$30))</f>
        <v>46486.999999999993</v>
      </c>
      <c r="J1758" s="19">
        <f>$H1758+(INT(COLUMN(J$1)/2) - 5) * ($A1758-$H1758)/9</f>
        <v>20000</v>
      </c>
      <c r="K1758" s="24">
        <f>MAX(0,I1758*(1+inputs!$B$33)-MAX(0,inputs!$B$31*(J1758-inputs!$B$30)))</f>
        <v>47184.304999999986</v>
      </c>
      <c r="L1758" s="19">
        <f>$H1758+(INT(COLUMN(L$1)/2) - 5) * ($A1758-$H1758)/9</f>
        <v>37288.888888888891</v>
      </c>
      <c r="M1758" s="24">
        <f>MAX(0,K1758*(1+inputs!$B$33)-MAX(0,inputs!$B$31*(L1758-inputs!$B$30)))</f>
        <v>46352.629574999977</v>
      </c>
      <c r="N1758" s="19">
        <f>$H1758+(INT(COLUMN(N$1)/2) - 5) * ($A1758-$H1758)/9</f>
        <v>54577.777777777781</v>
      </c>
      <c r="O1758" s="24">
        <f>MAX(0,M1758*(1+inputs!$B$33)-MAX(0,inputs!$B$31*(N1758-inputs!$B$30)))</f>
        <v>43952.479018624967</v>
      </c>
      <c r="P1758" s="19">
        <f>$H1758+(INT(COLUMN(P$1)/2) - 5) * ($A1758-$H1758)/9</f>
        <v>71866.666666666657</v>
      </c>
      <c r="Q1758" s="24">
        <f>MAX(0,O1758*(1+inputs!$B$33)-MAX(0,inputs!$B$31*(P1758-inputs!$B$30)))</f>
        <v>39960.326203904333</v>
      </c>
      <c r="R1758" s="19">
        <f>$H1758+(INT(COLUMN(R$1)/2) - 5) * ($A1758-$H1758)/9</f>
        <v>89155.555555555562</v>
      </c>
      <c r="S1758" s="24">
        <f>MAX(0,Q1758*(1+inputs!$B$33)-MAX(0,inputs!$B$31*(R1758-inputs!$B$30)))</f>
        <v>34352.291096962894</v>
      </c>
      <c r="T1758" s="19">
        <f>$H1758+(INT(COLUMN(T$1)/2) - 5) * ($A1758-$H1758)/9</f>
        <v>106444.44444444444</v>
      </c>
      <c r="U1758" s="24">
        <f>MAX(0,S1758*(1+inputs!$B$33)-MAX(0,inputs!$B$31*(T1758-inputs!$B$30)))</f>
        <v>27104.135463417337</v>
      </c>
      <c r="V1758" s="19">
        <f>$H1758+(INT(COLUMN(V$1)/2) - 5) * ($A1758-$H1758)/9</f>
        <v>123733.33333333333</v>
      </c>
      <c r="W1758" s="24">
        <f>MAX(0,U1758*(1+inputs!$B$33)-MAX(0,inputs!$B$31*(V1758-inputs!$B$30)))</f>
        <v>18191.257495368594</v>
      </c>
      <c r="X1758" s="19">
        <f>$H1758+(INT(COLUMN(X$1)/2) - 5) * ($A1758-$H1758)/9</f>
        <v>141022.22222222222</v>
      </c>
      <c r="Y1758" s="24">
        <f>MAX(0,W1758*(1+inputs!$B$33)-MAX(0,inputs!$B$31*(X1758-inputs!$B$30)))</f>
        <v>7588.6863577991244</v>
      </c>
      <c r="Z1758" s="19">
        <f>IF(inputs!$B$27="YES",MAX(0,inputs!$B$31*(X1758-inputs!$B$30)),0)</f>
        <v>0</v>
      </c>
      <c r="AA1758" s="3">
        <f t="shared" si="113"/>
        <v>74118.25</v>
      </c>
      <c r="AB1758" s="1">
        <f t="shared" si="114"/>
        <v>0.47</v>
      </c>
      <c r="AC1758" s="8">
        <f t="shared" si="111"/>
        <v>101481.75</v>
      </c>
    </row>
    <row r="1759" spans="1:29" x14ac:dyDescent="0.2">
      <c r="A1759" s="11">
        <f t="shared" si="112"/>
        <v>175700</v>
      </c>
      <c r="B1759" s="15">
        <f>inputs!$C$3-MAX(0,MIN((calculations!A1759-inputs!$B$8)*0.5,inputs!$C$3))+IF(AND(inputs!$B$23="YES",A1759&lt;=inputs!$B$25),inputs!$B$24,0)</f>
        <v>0</v>
      </c>
      <c r="C1759" s="15">
        <f>MAX(0,MIN(A1759-B1759,inputs!$C$4)*inputs!$B$3)</f>
        <v>7540</v>
      </c>
      <c r="D1759" s="16">
        <f>MAX(0,(MIN(A1759,inputs!$C$5)-(inputs!$C$4+B1759))*inputs!$B$4)</f>
        <v>44920</v>
      </c>
      <c r="E1759" s="16">
        <f>MAX(0, (calculations!A1759-inputs!$C$5)*inputs!$B$5)</f>
        <v>11565</v>
      </c>
      <c r="F1759" s="19">
        <f>MAX(0,inputs!$B$13*(MIN(calculations!A1759,inputs!$C$14)-inputs!$C$13))+MAX(0,inputs!$B$14*(calculations!A1759-inputs!$C$14))</f>
        <v>7503.85</v>
      </c>
      <c r="G1759" s="22">
        <f>MAX(MIN((calculations!A1759-inputs!$B$21)/10000,100%),0) * inputs!$B$18</f>
        <v>2636.4</v>
      </c>
      <c r="H1759" s="24">
        <f>MIN(inputs!$B$32,A1759)</f>
        <v>20000</v>
      </c>
      <c r="I1759" s="24">
        <f>inputs!$B$29*(1+inputs!$B$33)-MAX(0,inputs!$B$31*(H1759-inputs!$B$30))</f>
        <v>46486.999999999993</v>
      </c>
      <c r="J1759" s="19">
        <f>$H1759+(INT(COLUMN(J$1)/2) - 5) * ($A1759-$H1759)/9</f>
        <v>20000</v>
      </c>
      <c r="K1759" s="24">
        <f>MAX(0,I1759*(1+inputs!$B$33)-MAX(0,inputs!$B$31*(J1759-inputs!$B$30)))</f>
        <v>47184.304999999986</v>
      </c>
      <c r="L1759" s="19">
        <f>$H1759+(INT(COLUMN(L$1)/2) - 5) * ($A1759-$H1759)/9</f>
        <v>37300</v>
      </c>
      <c r="M1759" s="24">
        <f>MAX(0,K1759*(1+inputs!$B$33)-MAX(0,inputs!$B$31*(L1759-inputs!$B$30)))</f>
        <v>46351.629574999977</v>
      </c>
      <c r="N1759" s="19">
        <f>$H1759+(INT(COLUMN(N$1)/2) - 5) * ($A1759-$H1759)/9</f>
        <v>54600</v>
      </c>
      <c r="O1759" s="24">
        <f>MAX(0,M1759*(1+inputs!$B$33)-MAX(0,inputs!$B$31*(N1759-inputs!$B$30)))</f>
        <v>43949.464018624967</v>
      </c>
      <c r="P1759" s="19">
        <f>$H1759+(INT(COLUMN(P$1)/2) - 5) * ($A1759-$H1759)/9</f>
        <v>71900</v>
      </c>
      <c r="Q1759" s="24">
        <f>MAX(0,O1759*(1+inputs!$B$33)-MAX(0,inputs!$B$31*(P1759-inputs!$B$30)))</f>
        <v>39954.265978904332</v>
      </c>
      <c r="R1759" s="19">
        <f>$H1759+(INT(COLUMN(R$1)/2) - 5) * ($A1759-$H1759)/9</f>
        <v>89200</v>
      </c>
      <c r="S1759" s="24">
        <f>MAX(0,Q1759*(1+inputs!$B$33)-MAX(0,inputs!$B$31*(R1759-inputs!$B$30)))</f>
        <v>34342.139968587893</v>
      </c>
      <c r="T1759" s="19">
        <f>$H1759+(INT(COLUMN(T$1)/2) - 5) * ($A1759-$H1759)/9</f>
        <v>106500</v>
      </c>
      <c r="U1759" s="24">
        <f>MAX(0,S1759*(1+inputs!$B$33)-MAX(0,inputs!$B$31*(T1759-inputs!$B$30)))</f>
        <v>27088.832068116706</v>
      </c>
      <c r="V1759" s="19">
        <f>$H1759+(INT(COLUMN(V$1)/2) - 5) * ($A1759-$H1759)/9</f>
        <v>123800</v>
      </c>
      <c r="W1759" s="24">
        <f>MAX(0,U1759*(1+inputs!$B$33)-MAX(0,inputs!$B$31*(V1759-inputs!$B$30)))</f>
        <v>18169.724549138453</v>
      </c>
      <c r="X1759" s="19">
        <f>$H1759+(INT(COLUMN(X$1)/2) - 5) * ($A1759-$H1759)/9</f>
        <v>141100</v>
      </c>
      <c r="Y1759" s="24">
        <f>MAX(0,W1759*(1+inputs!$B$33)-MAX(0,inputs!$B$31*(X1759-inputs!$B$30)))</f>
        <v>7559.8304173755278</v>
      </c>
      <c r="Z1759" s="19">
        <f>IF(inputs!$B$27="YES",MAX(0,inputs!$B$31*(X1759-inputs!$B$30)),0)</f>
        <v>0</v>
      </c>
      <c r="AA1759" s="3">
        <f t="shared" si="113"/>
        <v>74165.25</v>
      </c>
      <c r="AB1759" s="1">
        <f t="shared" si="114"/>
        <v>0.47</v>
      </c>
      <c r="AC1759" s="8">
        <f t="shared" si="111"/>
        <v>101534.75</v>
      </c>
    </row>
    <row r="1760" spans="1:29" x14ac:dyDescent="0.2">
      <c r="A1760" s="11">
        <f t="shared" si="112"/>
        <v>175800</v>
      </c>
      <c r="B1760" s="15">
        <f>inputs!$C$3-MAX(0,MIN((calculations!A1760-inputs!$B$8)*0.5,inputs!$C$3))+IF(AND(inputs!$B$23="YES",A1760&lt;=inputs!$B$25),inputs!$B$24,0)</f>
        <v>0</v>
      </c>
      <c r="C1760" s="15">
        <f>MAX(0,MIN(A1760-B1760,inputs!$C$4)*inputs!$B$3)</f>
        <v>7540</v>
      </c>
      <c r="D1760" s="16">
        <f>MAX(0,(MIN(A1760,inputs!$C$5)-(inputs!$C$4+B1760))*inputs!$B$4)</f>
        <v>44920</v>
      </c>
      <c r="E1760" s="16">
        <f>MAX(0, (calculations!A1760-inputs!$C$5)*inputs!$B$5)</f>
        <v>11610</v>
      </c>
      <c r="F1760" s="19">
        <f>MAX(0,inputs!$B$13*(MIN(calculations!A1760,inputs!$C$14)-inputs!$C$13))+MAX(0,inputs!$B$14*(calculations!A1760-inputs!$C$14))</f>
        <v>7505.85</v>
      </c>
      <c r="G1760" s="22">
        <f>MAX(MIN((calculations!A1760-inputs!$B$21)/10000,100%),0) * inputs!$B$18</f>
        <v>2636.4</v>
      </c>
      <c r="H1760" s="24">
        <f>MIN(inputs!$B$32,A1760)</f>
        <v>20000</v>
      </c>
      <c r="I1760" s="24">
        <f>inputs!$B$29*(1+inputs!$B$33)-MAX(0,inputs!$B$31*(H1760-inputs!$B$30))</f>
        <v>46486.999999999993</v>
      </c>
      <c r="J1760" s="19">
        <f>$H1760+(INT(COLUMN(J$1)/2) - 5) * ($A1760-$H1760)/9</f>
        <v>20000</v>
      </c>
      <c r="K1760" s="24">
        <f>MAX(0,I1760*(1+inputs!$B$33)-MAX(0,inputs!$B$31*(J1760-inputs!$B$30)))</f>
        <v>47184.304999999986</v>
      </c>
      <c r="L1760" s="19">
        <f>$H1760+(INT(COLUMN(L$1)/2) - 5) * ($A1760-$H1760)/9</f>
        <v>37311.111111111109</v>
      </c>
      <c r="M1760" s="24">
        <f>MAX(0,K1760*(1+inputs!$B$33)-MAX(0,inputs!$B$31*(L1760-inputs!$B$30)))</f>
        <v>46350.629574999977</v>
      </c>
      <c r="N1760" s="19">
        <f>$H1760+(INT(COLUMN(N$1)/2) - 5) * ($A1760-$H1760)/9</f>
        <v>54622.222222222219</v>
      </c>
      <c r="O1760" s="24">
        <f>MAX(0,M1760*(1+inputs!$B$33)-MAX(0,inputs!$B$31*(N1760-inputs!$B$30)))</f>
        <v>43946.449018624968</v>
      </c>
      <c r="P1760" s="19">
        <f>$H1760+(INT(COLUMN(P$1)/2) - 5) * ($A1760-$H1760)/9</f>
        <v>71933.333333333343</v>
      </c>
      <c r="Q1760" s="24">
        <f>MAX(0,O1760*(1+inputs!$B$33)-MAX(0,inputs!$B$31*(P1760-inputs!$B$30)))</f>
        <v>39948.205753904338</v>
      </c>
      <c r="R1760" s="19">
        <f>$H1760+(INT(COLUMN(R$1)/2) - 5) * ($A1760-$H1760)/9</f>
        <v>89244.444444444438</v>
      </c>
      <c r="S1760" s="24">
        <f>MAX(0,Q1760*(1+inputs!$B$33)-MAX(0,inputs!$B$31*(R1760-inputs!$B$30)))</f>
        <v>34331.9888402129</v>
      </c>
      <c r="T1760" s="19">
        <f>$H1760+(INT(COLUMN(T$1)/2) - 5) * ($A1760-$H1760)/9</f>
        <v>106555.55555555556</v>
      </c>
      <c r="U1760" s="24">
        <f>MAX(0,S1760*(1+inputs!$B$33)-MAX(0,inputs!$B$31*(T1760-inputs!$B$30)))</f>
        <v>27073.528672816086</v>
      </c>
      <c r="V1760" s="19">
        <f>$H1760+(INT(COLUMN(V$1)/2) - 5) * ($A1760-$H1760)/9</f>
        <v>123866.66666666667</v>
      </c>
      <c r="W1760" s="24">
        <f>MAX(0,U1760*(1+inputs!$B$33)-MAX(0,inputs!$B$31*(V1760-inputs!$B$30)))</f>
        <v>18148.191602908322</v>
      </c>
      <c r="X1760" s="19">
        <f>$H1760+(INT(COLUMN(X$1)/2) - 5) * ($A1760-$H1760)/9</f>
        <v>141177.77777777778</v>
      </c>
      <c r="Y1760" s="24">
        <f>MAX(0,W1760*(1+inputs!$B$33)-MAX(0,inputs!$B$31*(X1760-inputs!$B$30)))</f>
        <v>7530.9744769519439</v>
      </c>
      <c r="Z1760" s="19">
        <f>IF(inputs!$B$27="YES",MAX(0,inputs!$B$31*(X1760-inputs!$B$30)),0)</f>
        <v>0</v>
      </c>
      <c r="AA1760" s="3">
        <f t="shared" si="113"/>
        <v>74212.25</v>
      </c>
      <c r="AB1760" s="1">
        <f t="shared" si="114"/>
        <v>0.47</v>
      </c>
      <c r="AC1760" s="8">
        <f t="shared" si="111"/>
        <v>101587.75</v>
      </c>
    </row>
    <row r="1761" spans="1:29" x14ac:dyDescent="0.2">
      <c r="A1761" s="11">
        <f t="shared" si="112"/>
        <v>175900</v>
      </c>
      <c r="B1761" s="15">
        <f>inputs!$C$3-MAX(0,MIN((calculations!A1761-inputs!$B$8)*0.5,inputs!$C$3))+IF(AND(inputs!$B$23="YES",A1761&lt;=inputs!$B$25),inputs!$B$24,0)</f>
        <v>0</v>
      </c>
      <c r="C1761" s="15">
        <f>MAX(0,MIN(A1761-B1761,inputs!$C$4)*inputs!$B$3)</f>
        <v>7540</v>
      </c>
      <c r="D1761" s="16">
        <f>MAX(0,(MIN(A1761,inputs!$C$5)-(inputs!$C$4+B1761))*inputs!$B$4)</f>
        <v>44920</v>
      </c>
      <c r="E1761" s="16">
        <f>MAX(0, (calculations!A1761-inputs!$C$5)*inputs!$B$5)</f>
        <v>11655</v>
      </c>
      <c r="F1761" s="19">
        <f>MAX(0,inputs!$B$13*(MIN(calculations!A1761,inputs!$C$14)-inputs!$C$13))+MAX(0,inputs!$B$14*(calculations!A1761-inputs!$C$14))</f>
        <v>7507.85</v>
      </c>
      <c r="G1761" s="22">
        <f>MAX(MIN((calculations!A1761-inputs!$B$21)/10000,100%),0) * inputs!$B$18</f>
        <v>2636.4</v>
      </c>
      <c r="H1761" s="24">
        <f>MIN(inputs!$B$32,A1761)</f>
        <v>20000</v>
      </c>
      <c r="I1761" s="24">
        <f>inputs!$B$29*(1+inputs!$B$33)-MAX(0,inputs!$B$31*(H1761-inputs!$B$30))</f>
        <v>46486.999999999993</v>
      </c>
      <c r="J1761" s="19">
        <f>$H1761+(INT(COLUMN(J$1)/2) - 5) * ($A1761-$H1761)/9</f>
        <v>20000</v>
      </c>
      <c r="K1761" s="24">
        <f>MAX(0,I1761*(1+inputs!$B$33)-MAX(0,inputs!$B$31*(J1761-inputs!$B$30)))</f>
        <v>47184.304999999986</v>
      </c>
      <c r="L1761" s="19">
        <f>$H1761+(INT(COLUMN(L$1)/2) - 5) * ($A1761-$H1761)/9</f>
        <v>37322.222222222219</v>
      </c>
      <c r="M1761" s="24">
        <f>MAX(0,K1761*(1+inputs!$B$33)-MAX(0,inputs!$B$31*(L1761-inputs!$B$30)))</f>
        <v>46349.629574999977</v>
      </c>
      <c r="N1761" s="19">
        <f>$H1761+(INT(COLUMN(N$1)/2) - 5) * ($A1761-$H1761)/9</f>
        <v>54644.444444444445</v>
      </c>
      <c r="O1761" s="24">
        <f>MAX(0,M1761*(1+inputs!$B$33)-MAX(0,inputs!$B$31*(N1761-inputs!$B$30)))</f>
        <v>43943.434018624968</v>
      </c>
      <c r="P1761" s="19">
        <f>$H1761+(INT(COLUMN(P$1)/2) - 5) * ($A1761-$H1761)/9</f>
        <v>71966.666666666657</v>
      </c>
      <c r="Q1761" s="24">
        <f>MAX(0,O1761*(1+inputs!$B$33)-MAX(0,inputs!$B$31*(P1761-inputs!$B$30)))</f>
        <v>39942.145528904337</v>
      </c>
      <c r="R1761" s="19">
        <f>$H1761+(INT(COLUMN(R$1)/2) - 5) * ($A1761-$H1761)/9</f>
        <v>89288.888888888891</v>
      </c>
      <c r="S1761" s="24">
        <f>MAX(0,Q1761*(1+inputs!$B$33)-MAX(0,inputs!$B$31*(R1761-inputs!$B$30)))</f>
        <v>34321.837711837899</v>
      </c>
      <c r="T1761" s="19">
        <f>$H1761+(INT(COLUMN(T$1)/2) - 5) * ($A1761-$H1761)/9</f>
        <v>106611.11111111111</v>
      </c>
      <c r="U1761" s="24">
        <f>MAX(0,S1761*(1+inputs!$B$33)-MAX(0,inputs!$B$31*(T1761-inputs!$B$30)))</f>
        <v>27058.225277515467</v>
      </c>
      <c r="V1761" s="19">
        <f>$H1761+(INT(COLUMN(V$1)/2) - 5) * ($A1761-$H1761)/9</f>
        <v>123933.33333333333</v>
      </c>
      <c r="W1761" s="24">
        <f>MAX(0,U1761*(1+inputs!$B$33)-MAX(0,inputs!$B$31*(V1761-inputs!$B$30)))</f>
        <v>18126.658656678199</v>
      </c>
      <c r="X1761" s="19">
        <f>$H1761+(INT(COLUMN(X$1)/2) - 5) * ($A1761-$H1761)/9</f>
        <v>141255.55555555556</v>
      </c>
      <c r="Y1761" s="24">
        <f>MAX(0,W1761*(1+inputs!$B$33)-MAX(0,inputs!$B$31*(X1761-inputs!$B$30)))</f>
        <v>7502.1185365283691</v>
      </c>
      <c r="Z1761" s="19">
        <f>IF(inputs!$B$27="YES",MAX(0,inputs!$B$31*(X1761-inputs!$B$30)),0)</f>
        <v>0</v>
      </c>
      <c r="AA1761" s="3">
        <f t="shared" si="113"/>
        <v>74259.25</v>
      </c>
      <c r="AB1761" s="1">
        <f t="shared" si="114"/>
        <v>0.47</v>
      </c>
      <c r="AC1761" s="8">
        <f t="shared" si="111"/>
        <v>101640.75</v>
      </c>
    </row>
    <row r="1762" spans="1:29" x14ac:dyDescent="0.2">
      <c r="A1762" s="11">
        <f t="shared" si="112"/>
        <v>176000</v>
      </c>
      <c r="B1762" s="15">
        <f>inputs!$C$3-MAX(0,MIN((calculations!A1762-inputs!$B$8)*0.5,inputs!$C$3))+IF(AND(inputs!$B$23="YES",A1762&lt;=inputs!$B$25),inputs!$B$24,0)</f>
        <v>0</v>
      </c>
      <c r="C1762" s="15">
        <f>MAX(0,MIN(A1762-B1762,inputs!$C$4)*inputs!$B$3)</f>
        <v>7540</v>
      </c>
      <c r="D1762" s="16">
        <f>MAX(0,(MIN(A1762,inputs!$C$5)-(inputs!$C$4+B1762))*inputs!$B$4)</f>
        <v>44920</v>
      </c>
      <c r="E1762" s="16">
        <f>MAX(0, (calculations!A1762-inputs!$C$5)*inputs!$B$5)</f>
        <v>11700</v>
      </c>
      <c r="F1762" s="19">
        <f>MAX(0,inputs!$B$13*(MIN(calculations!A1762,inputs!$C$14)-inputs!$C$13))+MAX(0,inputs!$B$14*(calculations!A1762-inputs!$C$14))</f>
        <v>7509.85</v>
      </c>
      <c r="G1762" s="22">
        <f>MAX(MIN((calculations!A1762-inputs!$B$21)/10000,100%),0) * inputs!$B$18</f>
        <v>2636.4</v>
      </c>
      <c r="H1762" s="24">
        <f>MIN(inputs!$B$32,A1762)</f>
        <v>20000</v>
      </c>
      <c r="I1762" s="24">
        <f>inputs!$B$29*(1+inputs!$B$33)-MAX(0,inputs!$B$31*(H1762-inputs!$B$30))</f>
        <v>46486.999999999993</v>
      </c>
      <c r="J1762" s="19">
        <f>$H1762+(INT(COLUMN(J$1)/2) - 5) * ($A1762-$H1762)/9</f>
        <v>20000</v>
      </c>
      <c r="K1762" s="24">
        <f>MAX(0,I1762*(1+inputs!$B$33)-MAX(0,inputs!$B$31*(J1762-inputs!$B$30)))</f>
        <v>47184.304999999986</v>
      </c>
      <c r="L1762" s="19">
        <f>$H1762+(INT(COLUMN(L$1)/2) - 5) * ($A1762-$H1762)/9</f>
        <v>37333.333333333328</v>
      </c>
      <c r="M1762" s="24">
        <f>MAX(0,K1762*(1+inputs!$B$33)-MAX(0,inputs!$B$31*(L1762-inputs!$B$30)))</f>
        <v>46348.629574999977</v>
      </c>
      <c r="N1762" s="19">
        <f>$H1762+(INT(COLUMN(N$1)/2) - 5) * ($A1762-$H1762)/9</f>
        <v>54666.666666666664</v>
      </c>
      <c r="O1762" s="24">
        <f>MAX(0,M1762*(1+inputs!$B$33)-MAX(0,inputs!$B$31*(N1762-inputs!$B$30)))</f>
        <v>43940.419018624969</v>
      </c>
      <c r="P1762" s="19">
        <f>$H1762+(INT(COLUMN(P$1)/2) - 5) * ($A1762-$H1762)/9</f>
        <v>72000</v>
      </c>
      <c r="Q1762" s="24">
        <f>MAX(0,O1762*(1+inputs!$B$33)-MAX(0,inputs!$B$31*(P1762-inputs!$B$30)))</f>
        <v>39936.085303904336</v>
      </c>
      <c r="R1762" s="19">
        <f>$H1762+(INT(COLUMN(R$1)/2) - 5) * ($A1762-$H1762)/9</f>
        <v>89333.333333333328</v>
      </c>
      <c r="S1762" s="24">
        <f>MAX(0,Q1762*(1+inputs!$B$33)-MAX(0,inputs!$B$31*(R1762-inputs!$B$30)))</f>
        <v>34311.686583462892</v>
      </c>
      <c r="T1762" s="19">
        <f>$H1762+(INT(COLUMN(T$1)/2) - 5) * ($A1762-$H1762)/9</f>
        <v>106666.66666666667</v>
      </c>
      <c r="U1762" s="24">
        <f>MAX(0,S1762*(1+inputs!$B$33)-MAX(0,inputs!$B$31*(T1762-inputs!$B$30)))</f>
        <v>27042.921882214832</v>
      </c>
      <c r="V1762" s="19">
        <f>$H1762+(INT(COLUMN(V$1)/2) - 5) * ($A1762-$H1762)/9</f>
        <v>124000</v>
      </c>
      <c r="W1762" s="24">
        <f>MAX(0,U1762*(1+inputs!$B$33)-MAX(0,inputs!$B$31*(V1762-inputs!$B$30)))</f>
        <v>18105.125710448054</v>
      </c>
      <c r="X1762" s="19">
        <f>$H1762+(INT(COLUMN(X$1)/2) - 5) * ($A1762-$H1762)/9</f>
        <v>141333.33333333331</v>
      </c>
      <c r="Y1762" s="24">
        <f>MAX(0,W1762*(1+inputs!$B$33)-MAX(0,inputs!$B$31*(X1762-inputs!$B$30)))</f>
        <v>7473.2625961047743</v>
      </c>
      <c r="Z1762" s="19">
        <f>IF(inputs!$B$27="YES",MAX(0,inputs!$B$31*(X1762-inputs!$B$30)),0)</f>
        <v>0</v>
      </c>
      <c r="AA1762" s="3">
        <f t="shared" si="113"/>
        <v>74306.25</v>
      </c>
      <c r="AB1762" s="1">
        <f t="shared" si="114"/>
        <v>0.47</v>
      </c>
      <c r="AC1762" s="8">
        <f t="shared" si="111"/>
        <v>101693.75</v>
      </c>
    </row>
    <row r="1763" spans="1:29" x14ac:dyDescent="0.2">
      <c r="A1763" s="11">
        <f t="shared" si="112"/>
        <v>176100</v>
      </c>
      <c r="B1763" s="15">
        <f>inputs!$C$3-MAX(0,MIN((calculations!A1763-inputs!$B$8)*0.5,inputs!$C$3))+IF(AND(inputs!$B$23="YES",A1763&lt;=inputs!$B$25),inputs!$B$24,0)</f>
        <v>0</v>
      </c>
      <c r="C1763" s="15">
        <f>MAX(0,MIN(A1763-B1763,inputs!$C$4)*inputs!$B$3)</f>
        <v>7540</v>
      </c>
      <c r="D1763" s="16">
        <f>MAX(0,(MIN(A1763,inputs!$C$5)-(inputs!$C$4+B1763))*inputs!$B$4)</f>
        <v>44920</v>
      </c>
      <c r="E1763" s="16">
        <f>MAX(0, (calculations!A1763-inputs!$C$5)*inputs!$B$5)</f>
        <v>11745</v>
      </c>
      <c r="F1763" s="19">
        <f>MAX(0,inputs!$B$13*(MIN(calculations!A1763,inputs!$C$14)-inputs!$C$13))+MAX(0,inputs!$B$14*(calculations!A1763-inputs!$C$14))</f>
        <v>7511.85</v>
      </c>
      <c r="G1763" s="22">
        <f>MAX(MIN((calculations!A1763-inputs!$B$21)/10000,100%),0) * inputs!$B$18</f>
        <v>2636.4</v>
      </c>
      <c r="H1763" s="24">
        <f>MIN(inputs!$B$32,A1763)</f>
        <v>20000</v>
      </c>
      <c r="I1763" s="24">
        <f>inputs!$B$29*(1+inputs!$B$33)-MAX(0,inputs!$B$31*(H1763-inputs!$B$30))</f>
        <v>46486.999999999993</v>
      </c>
      <c r="J1763" s="19">
        <f>$H1763+(INT(COLUMN(J$1)/2) - 5) * ($A1763-$H1763)/9</f>
        <v>20000</v>
      </c>
      <c r="K1763" s="24">
        <f>MAX(0,I1763*(1+inputs!$B$33)-MAX(0,inputs!$B$31*(J1763-inputs!$B$30)))</f>
        <v>47184.304999999986</v>
      </c>
      <c r="L1763" s="19">
        <f>$H1763+(INT(COLUMN(L$1)/2) - 5) * ($A1763-$H1763)/9</f>
        <v>37344.444444444445</v>
      </c>
      <c r="M1763" s="24">
        <f>MAX(0,K1763*(1+inputs!$B$33)-MAX(0,inputs!$B$31*(L1763-inputs!$B$30)))</f>
        <v>46347.629574999977</v>
      </c>
      <c r="N1763" s="19">
        <f>$H1763+(INT(COLUMN(N$1)/2) - 5) * ($A1763-$H1763)/9</f>
        <v>54688.888888888891</v>
      </c>
      <c r="O1763" s="24">
        <f>MAX(0,M1763*(1+inputs!$B$33)-MAX(0,inputs!$B$31*(N1763-inputs!$B$30)))</f>
        <v>43937.404018624969</v>
      </c>
      <c r="P1763" s="19">
        <f>$H1763+(INT(COLUMN(P$1)/2) - 5) * ($A1763-$H1763)/9</f>
        <v>72033.333333333343</v>
      </c>
      <c r="Q1763" s="24">
        <f>MAX(0,O1763*(1+inputs!$B$33)-MAX(0,inputs!$B$31*(P1763-inputs!$B$30)))</f>
        <v>39930.025078904335</v>
      </c>
      <c r="R1763" s="19">
        <f>$H1763+(INT(COLUMN(R$1)/2) - 5) * ($A1763-$H1763)/9</f>
        <v>89377.777777777781</v>
      </c>
      <c r="S1763" s="24">
        <f>MAX(0,Q1763*(1+inputs!$B$33)-MAX(0,inputs!$B$31*(R1763-inputs!$B$30)))</f>
        <v>34301.535455087891</v>
      </c>
      <c r="T1763" s="19">
        <f>$H1763+(INT(COLUMN(T$1)/2) - 5) * ($A1763-$H1763)/9</f>
        <v>106722.22222222222</v>
      </c>
      <c r="U1763" s="24">
        <f>MAX(0,S1763*(1+inputs!$B$33)-MAX(0,inputs!$B$31*(T1763-inputs!$B$30)))</f>
        <v>27027.618486914205</v>
      </c>
      <c r="V1763" s="19">
        <f>$H1763+(INT(COLUMN(V$1)/2) - 5) * ($A1763-$H1763)/9</f>
        <v>124066.66666666667</v>
      </c>
      <c r="W1763" s="24">
        <f>MAX(0,U1763*(1+inputs!$B$33)-MAX(0,inputs!$B$31*(V1763-inputs!$B$30)))</f>
        <v>18083.592764217916</v>
      </c>
      <c r="X1763" s="19">
        <f>$H1763+(INT(COLUMN(X$1)/2) - 5) * ($A1763-$H1763)/9</f>
        <v>141411.11111111112</v>
      </c>
      <c r="Y1763" s="24">
        <f>MAX(0,W1763*(1+inputs!$B$33)-MAX(0,inputs!$B$31*(X1763-inputs!$B$30)))</f>
        <v>7444.4066556811831</v>
      </c>
      <c r="Z1763" s="19">
        <f>IF(inputs!$B$27="YES",MAX(0,inputs!$B$31*(X1763-inputs!$B$30)),0)</f>
        <v>0</v>
      </c>
      <c r="AA1763" s="3">
        <f t="shared" si="113"/>
        <v>74353.25</v>
      </c>
      <c r="AB1763" s="1">
        <f t="shared" si="114"/>
        <v>0.47</v>
      </c>
      <c r="AC1763" s="8">
        <f t="shared" si="111"/>
        <v>101746.75</v>
      </c>
    </row>
    <row r="1764" spans="1:29" x14ac:dyDescent="0.2">
      <c r="A1764" s="11">
        <f t="shared" si="112"/>
        <v>176200</v>
      </c>
      <c r="B1764" s="15">
        <f>inputs!$C$3-MAX(0,MIN((calculations!A1764-inputs!$B$8)*0.5,inputs!$C$3))+IF(AND(inputs!$B$23="YES",A1764&lt;=inputs!$B$25),inputs!$B$24,0)</f>
        <v>0</v>
      </c>
      <c r="C1764" s="15">
        <f>MAX(0,MIN(A1764-B1764,inputs!$C$4)*inputs!$B$3)</f>
        <v>7540</v>
      </c>
      <c r="D1764" s="16">
        <f>MAX(0,(MIN(A1764,inputs!$C$5)-(inputs!$C$4+B1764))*inputs!$B$4)</f>
        <v>44920</v>
      </c>
      <c r="E1764" s="16">
        <f>MAX(0, (calculations!A1764-inputs!$C$5)*inputs!$B$5)</f>
        <v>11790</v>
      </c>
      <c r="F1764" s="19">
        <f>MAX(0,inputs!$B$13*(MIN(calculations!A1764,inputs!$C$14)-inputs!$C$13))+MAX(0,inputs!$B$14*(calculations!A1764-inputs!$C$14))</f>
        <v>7513.85</v>
      </c>
      <c r="G1764" s="22">
        <f>MAX(MIN((calculations!A1764-inputs!$B$21)/10000,100%),0) * inputs!$B$18</f>
        <v>2636.4</v>
      </c>
      <c r="H1764" s="24">
        <f>MIN(inputs!$B$32,A1764)</f>
        <v>20000</v>
      </c>
      <c r="I1764" s="24">
        <f>inputs!$B$29*(1+inputs!$B$33)-MAX(0,inputs!$B$31*(H1764-inputs!$B$30))</f>
        <v>46486.999999999993</v>
      </c>
      <c r="J1764" s="19">
        <f>$H1764+(INT(COLUMN(J$1)/2) - 5) * ($A1764-$H1764)/9</f>
        <v>20000</v>
      </c>
      <c r="K1764" s="24">
        <f>MAX(0,I1764*(1+inputs!$B$33)-MAX(0,inputs!$B$31*(J1764-inputs!$B$30)))</f>
        <v>47184.304999999986</v>
      </c>
      <c r="L1764" s="19">
        <f>$H1764+(INT(COLUMN(L$1)/2) - 5) * ($A1764-$H1764)/9</f>
        <v>37355.555555555555</v>
      </c>
      <c r="M1764" s="24">
        <f>MAX(0,K1764*(1+inputs!$B$33)-MAX(0,inputs!$B$31*(L1764-inputs!$B$30)))</f>
        <v>46346.629574999977</v>
      </c>
      <c r="N1764" s="19">
        <f>$H1764+(INT(COLUMN(N$1)/2) - 5) * ($A1764-$H1764)/9</f>
        <v>54711.111111111109</v>
      </c>
      <c r="O1764" s="24">
        <f>MAX(0,M1764*(1+inputs!$B$33)-MAX(0,inputs!$B$31*(N1764-inputs!$B$30)))</f>
        <v>43934.38901862497</v>
      </c>
      <c r="P1764" s="19">
        <f>$H1764+(INT(COLUMN(P$1)/2) - 5) * ($A1764-$H1764)/9</f>
        <v>72066.666666666657</v>
      </c>
      <c r="Q1764" s="24">
        <f>MAX(0,O1764*(1+inputs!$B$33)-MAX(0,inputs!$B$31*(P1764-inputs!$B$30)))</f>
        <v>39923.964853904341</v>
      </c>
      <c r="R1764" s="19">
        <f>$H1764+(INT(COLUMN(R$1)/2) - 5) * ($A1764-$H1764)/9</f>
        <v>89422.222222222219</v>
      </c>
      <c r="S1764" s="24">
        <f>MAX(0,Q1764*(1+inputs!$B$33)-MAX(0,inputs!$B$31*(R1764-inputs!$B$30)))</f>
        <v>34291.384326712898</v>
      </c>
      <c r="T1764" s="19">
        <f>$H1764+(INT(COLUMN(T$1)/2) - 5) * ($A1764-$H1764)/9</f>
        <v>106777.77777777778</v>
      </c>
      <c r="U1764" s="24">
        <f>MAX(0,S1764*(1+inputs!$B$33)-MAX(0,inputs!$B$31*(T1764-inputs!$B$30)))</f>
        <v>27012.315091613589</v>
      </c>
      <c r="V1764" s="19">
        <f>$H1764+(INT(COLUMN(V$1)/2) - 5) * ($A1764-$H1764)/9</f>
        <v>124133.33333333333</v>
      </c>
      <c r="W1764" s="24">
        <f>MAX(0,U1764*(1+inputs!$B$33)-MAX(0,inputs!$B$31*(V1764-inputs!$B$30)))</f>
        <v>18062.059817987792</v>
      </c>
      <c r="X1764" s="19">
        <f>$H1764+(INT(COLUMN(X$1)/2) - 5) * ($A1764-$H1764)/9</f>
        <v>141488.88888888888</v>
      </c>
      <c r="Y1764" s="24">
        <f>MAX(0,W1764*(1+inputs!$B$33)-MAX(0,inputs!$B$31*(X1764-inputs!$B$30)))</f>
        <v>7415.5507152576101</v>
      </c>
      <c r="Z1764" s="19">
        <f>IF(inputs!$B$27="YES",MAX(0,inputs!$B$31*(X1764-inputs!$B$30)),0)</f>
        <v>0</v>
      </c>
      <c r="AA1764" s="3">
        <f t="shared" si="113"/>
        <v>74400.25</v>
      </c>
      <c r="AB1764" s="1">
        <f t="shared" si="114"/>
        <v>0.47</v>
      </c>
      <c r="AC1764" s="8">
        <f t="shared" si="111"/>
        <v>101799.75</v>
      </c>
    </row>
    <row r="1765" spans="1:29" x14ac:dyDescent="0.2">
      <c r="A1765" s="11">
        <f t="shared" si="112"/>
        <v>176300</v>
      </c>
      <c r="B1765" s="15">
        <f>inputs!$C$3-MAX(0,MIN((calculations!A1765-inputs!$B$8)*0.5,inputs!$C$3))+IF(AND(inputs!$B$23="YES",A1765&lt;=inputs!$B$25),inputs!$B$24,0)</f>
        <v>0</v>
      </c>
      <c r="C1765" s="15">
        <f>MAX(0,MIN(A1765-B1765,inputs!$C$4)*inputs!$B$3)</f>
        <v>7540</v>
      </c>
      <c r="D1765" s="16">
        <f>MAX(0,(MIN(A1765,inputs!$C$5)-(inputs!$C$4+B1765))*inputs!$B$4)</f>
        <v>44920</v>
      </c>
      <c r="E1765" s="16">
        <f>MAX(0, (calculations!A1765-inputs!$C$5)*inputs!$B$5)</f>
        <v>11835</v>
      </c>
      <c r="F1765" s="19">
        <f>MAX(0,inputs!$B$13*(MIN(calculations!A1765,inputs!$C$14)-inputs!$C$13))+MAX(0,inputs!$B$14*(calculations!A1765-inputs!$C$14))</f>
        <v>7515.85</v>
      </c>
      <c r="G1765" s="22">
        <f>MAX(MIN((calculations!A1765-inputs!$B$21)/10000,100%),0) * inputs!$B$18</f>
        <v>2636.4</v>
      </c>
      <c r="H1765" s="24">
        <f>MIN(inputs!$B$32,A1765)</f>
        <v>20000</v>
      </c>
      <c r="I1765" s="24">
        <f>inputs!$B$29*(1+inputs!$B$33)-MAX(0,inputs!$B$31*(H1765-inputs!$B$30))</f>
        <v>46486.999999999993</v>
      </c>
      <c r="J1765" s="19">
        <f>$H1765+(INT(COLUMN(J$1)/2) - 5) * ($A1765-$H1765)/9</f>
        <v>20000</v>
      </c>
      <c r="K1765" s="24">
        <f>MAX(0,I1765*(1+inputs!$B$33)-MAX(0,inputs!$B$31*(J1765-inputs!$B$30)))</f>
        <v>47184.304999999986</v>
      </c>
      <c r="L1765" s="19">
        <f>$H1765+(INT(COLUMN(L$1)/2) - 5) * ($A1765-$H1765)/9</f>
        <v>37366.666666666672</v>
      </c>
      <c r="M1765" s="24">
        <f>MAX(0,K1765*(1+inputs!$B$33)-MAX(0,inputs!$B$31*(L1765-inputs!$B$30)))</f>
        <v>46345.629574999977</v>
      </c>
      <c r="N1765" s="19">
        <f>$H1765+(INT(COLUMN(N$1)/2) - 5) * ($A1765-$H1765)/9</f>
        <v>54733.333333333336</v>
      </c>
      <c r="O1765" s="24">
        <f>MAX(0,M1765*(1+inputs!$B$33)-MAX(0,inputs!$B$31*(N1765-inputs!$B$30)))</f>
        <v>43931.374018624971</v>
      </c>
      <c r="P1765" s="19">
        <f>$H1765+(INT(COLUMN(P$1)/2) - 5) * ($A1765-$H1765)/9</f>
        <v>72100</v>
      </c>
      <c r="Q1765" s="24">
        <f>MAX(0,O1765*(1+inputs!$B$33)-MAX(0,inputs!$B$31*(P1765-inputs!$B$30)))</f>
        <v>39917.90462890434</v>
      </c>
      <c r="R1765" s="19">
        <f>$H1765+(INT(COLUMN(R$1)/2) - 5) * ($A1765-$H1765)/9</f>
        <v>89466.666666666672</v>
      </c>
      <c r="S1765" s="24">
        <f>MAX(0,Q1765*(1+inputs!$B$33)-MAX(0,inputs!$B$31*(R1765-inputs!$B$30)))</f>
        <v>34281.233198337897</v>
      </c>
      <c r="T1765" s="19">
        <f>$H1765+(INT(COLUMN(T$1)/2) - 5) * ($A1765-$H1765)/9</f>
        <v>106833.33333333333</v>
      </c>
      <c r="U1765" s="24">
        <f>MAX(0,S1765*(1+inputs!$B$33)-MAX(0,inputs!$B$31*(T1765-inputs!$B$30)))</f>
        <v>26997.011696312966</v>
      </c>
      <c r="V1765" s="19">
        <f>$H1765+(INT(COLUMN(V$1)/2) - 5) * ($A1765-$H1765)/9</f>
        <v>124200</v>
      </c>
      <c r="W1765" s="24">
        <f>MAX(0,U1765*(1+inputs!$B$33)-MAX(0,inputs!$B$31*(V1765-inputs!$B$30)))</f>
        <v>18040.526871757655</v>
      </c>
      <c r="X1765" s="19">
        <f>$H1765+(INT(COLUMN(X$1)/2) - 5) * ($A1765-$H1765)/9</f>
        <v>141566.66666666669</v>
      </c>
      <c r="Y1765" s="24">
        <f>MAX(0,W1765*(1+inputs!$B$33)-MAX(0,inputs!$B$31*(X1765-inputs!$B$30)))</f>
        <v>7386.6947748340153</v>
      </c>
      <c r="Z1765" s="19">
        <f>IF(inputs!$B$27="YES",MAX(0,inputs!$B$31*(X1765-inputs!$B$30)),0)</f>
        <v>0</v>
      </c>
      <c r="AA1765" s="3">
        <f t="shared" si="113"/>
        <v>74447.25</v>
      </c>
      <c r="AB1765" s="1">
        <f t="shared" si="114"/>
        <v>0.47</v>
      </c>
      <c r="AC1765" s="8">
        <f t="shared" si="111"/>
        <v>101852.75</v>
      </c>
    </row>
    <row r="1766" spans="1:29" x14ac:dyDescent="0.2">
      <c r="A1766" s="11">
        <f t="shared" si="112"/>
        <v>176400</v>
      </c>
      <c r="B1766" s="15">
        <f>inputs!$C$3-MAX(0,MIN((calculations!A1766-inputs!$B$8)*0.5,inputs!$C$3))+IF(AND(inputs!$B$23="YES",A1766&lt;=inputs!$B$25),inputs!$B$24,0)</f>
        <v>0</v>
      </c>
      <c r="C1766" s="15">
        <f>MAX(0,MIN(A1766-B1766,inputs!$C$4)*inputs!$B$3)</f>
        <v>7540</v>
      </c>
      <c r="D1766" s="16">
        <f>MAX(0,(MIN(A1766,inputs!$C$5)-(inputs!$C$4+B1766))*inputs!$B$4)</f>
        <v>44920</v>
      </c>
      <c r="E1766" s="16">
        <f>MAX(0, (calculations!A1766-inputs!$C$5)*inputs!$B$5)</f>
        <v>11880</v>
      </c>
      <c r="F1766" s="19">
        <f>MAX(0,inputs!$B$13*(MIN(calculations!A1766,inputs!$C$14)-inputs!$C$13))+MAX(0,inputs!$B$14*(calculations!A1766-inputs!$C$14))</f>
        <v>7517.85</v>
      </c>
      <c r="G1766" s="22">
        <f>MAX(MIN((calculations!A1766-inputs!$B$21)/10000,100%),0) * inputs!$B$18</f>
        <v>2636.4</v>
      </c>
      <c r="H1766" s="24">
        <f>MIN(inputs!$B$32,A1766)</f>
        <v>20000</v>
      </c>
      <c r="I1766" s="24">
        <f>inputs!$B$29*(1+inputs!$B$33)-MAX(0,inputs!$B$31*(H1766-inputs!$B$30))</f>
        <v>46486.999999999993</v>
      </c>
      <c r="J1766" s="19">
        <f>$H1766+(INT(COLUMN(J$1)/2) - 5) * ($A1766-$H1766)/9</f>
        <v>20000</v>
      </c>
      <c r="K1766" s="24">
        <f>MAX(0,I1766*(1+inputs!$B$33)-MAX(0,inputs!$B$31*(J1766-inputs!$B$30)))</f>
        <v>47184.304999999986</v>
      </c>
      <c r="L1766" s="19">
        <f>$H1766+(INT(COLUMN(L$1)/2) - 5) * ($A1766-$H1766)/9</f>
        <v>37377.777777777781</v>
      </c>
      <c r="M1766" s="24">
        <f>MAX(0,K1766*(1+inputs!$B$33)-MAX(0,inputs!$B$31*(L1766-inputs!$B$30)))</f>
        <v>46344.629574999977</v>
      </c>
      <c r="N1766" s="19">
        <f>$H1766+(INT(COLUMN(N$1)/2) - 5) * ($A1766-$H1766)/9</f>
        <v>54755.555555555555</v>
      </c>
      <c r="O1766" s="24">
        <f>MAX(0,M1766*(1+inputs!$B$33)-MAX(0,inputs!$B$31*(N1766-inputs!$B$30)))</f>
        <v>43928.359018624971</v>
      </c>
      <c r="P1766" s="19">
        <f>$H1766+(INT(COLUMN(P$1)/2) - 5) * ($A1766-$H1766)/9</f>
        <v>72133.333333333343</v>
      </c>
      <c r="Q1766" s="24">
        <f>MAX(0,O1766*(1+inputs!$B$33)-MAX(0,inputs!$B$31*(P1766-inputs!$B$30)))</f>
        <v>39911.844403904339</v>
      </c>
      <c r="R1766" s="19">
        <f>$H1766+(INT(COLUMN(R$1)/2) - 5) * ($A1766-$H1766)/9</f>
        <v>89511.111111111109</v>
      </c>
      <c r="S1766" s="24">
        <f>MAX(0,Q1766*(1+inputs!$B$33)-MAX(0,inputs!$B$31*(R1766-inputs!$B$30)))</f>
        <v>34271.082069962897</v>
      </c>
      <c r="T1766" s="19">
        <f>$H1766+(INT(COLUMN(T$1)/2) - 5) * ($A1766-$H1766)/9</f>
        <v>106888.88888888889</v>
      </c>
      <c r="U1766" s="24">
        <f>MAX(0,S1766*(1+inputs!$B$33)-MAX(0,inputs!$B$31*(T1766-inputs!$B$30)))</f>
        <v>26981.708301012335</v>
      </c>
      <c r="V1766" s="19">
        <f>$H1766+(INT(COLUMN(V$1)/2) - 5) * ($A1766-$H1766)/9</f>
        <v>124266.66666666667</v>
      </c>
      <c r="W1766" s="24">
        <f>MAX(0,U1766*(1+inputs!$B$33)-MAX(0,inputs!$B$31*(V1766-inputs!$B$30)))</f>
        <v>18018.993925527517</v>
      </c>
      <c r="X1766" s="19">
        <f>$H1766+(INT(COLUMN(X$1)/2) - 5) * ($A1766-$H1766)/9</f>
        <v>141644.44444444444</v>
      </c>
      <c r="Y1766" s="24">
        <f>MAX(0,W1766*(1+inputs!$B$33)-MAX(0,inputs!$B$31*(X1766-inputs!$B$30)))</f>
        <v>7357.8388344104278</v>
      </c>
      <c r="Z1766" s="19">
        <f>IF(inputs!$B$27="YES",MAX(0,inputs!$B$31*(X1766-inputs!$B$30)),0)</f>
        <v>0</v>
      </c>
      <c r="AA1766" s="3">
        <f t="shared" si="113"/>
        <v>74494.25</v>
      </c>
      <c r="AB1766" s="1">
        <f t="shared" si="114"/>
        <v>0.47</v>
      </c>
      <c r="AC1766" s="8">
        <f t="shared" si="111"/>
        <v>101905.75</v>
      </c>
    </row>
    <row r="1767" spans="1:29" x14ac:dyDescent="0.2">
      <c r="A1767" s="11">
        <f t="shared" si="112"/>
        <v>176500</v>
      </c>
      <c r="B1767" s="15">
        <f>inputs!$C$3-MAX(0,MIN((calculations!A1767-inputs!$B$8)*0.5,inputs!$C$3))+IF(AND(inputs!$B$23="YES",A1767&lt;=inputs!$B$25),inputs!$B$24,0)</f>
        <v>0</v>
      </c>
      <c r="C1767" s="15">
        <f>MAX(0,MIN(A1767-B1767,inputs!$C$4)*inputs!$B$3)</f>
        <v>7540</v>
      </c>
      <c r="D1767" s="16">
        <f>MAX(0,(MIN(A1767,inputs!$C$5)-(inputs!$C$4+B1767))*inputs!$B$4)</f>
        <v>44920</v>
      </c>
      <c r="E1767" s="16">
        <f>MAX(0, (calculations!A1767-inputs!$C$5)*inputs!$B$5)</f>
        <v>11925</v>
      </c>
      <c r="F1767" s="19">
        <f>MAX(0,inputs!$B$13*(MIN(calculations!A1767,inputs!$C$14)-inputs!$C$13))+MAX(0,inputs!$B$14*(calculations!A1767-inputs!$C$14))</f>
        <v>7519.85</v>
      </c>
      <c r="G1767" s="22">
        <f>MAX(MIN((calculations!A1767-inputs!$B$21)/10000,100%),0) * inputs!$B$18</f>
        <v>2636.4</v>
      </c>
      <c r="H1767" s="24">
        <f>MIN(inputs!$B$32,A1767)</f>
        <v>20000</v>
      </c>
      <c r="I1767" s="24">
        <f>inputs!$B$29*(1+inputs!$B$33)-MAX(0,inputs!$B$31*(H1767-inputs!$B$30))</f>
        <v>46486.999999999993</v>
      </c>
      <c r="J1767" s="19">
        <f>$H1767+(INT(COLUMN(J$1)/2) - 5) * ($A1767-$H1767)/9</f>
        <v>20000</v>
      </c>
      <c r="K1767" s="24">
        <f>MAX(0,I1767*(1+inputs!$B$33)-MAX(0,inputs!$B$31*(J1767-inputs!$B$30)))</f>
        <v>47184.304999999986</v>
      </c>
      <c r="L1767" s="19">
        <f>$H1767+(INT(COLUMN(L$1)/2) - 5) * ($A1767-$H1767)/9</f>
        <v>37388.888888888891</v>
      </c>
      <c r="M1767" s="24">
        <f>MAX(0,K1767*(1+inputs!$B$33)-MAX(0,inputs!$B$31*(L1767-inputs!$B$30)))</f>
        <v>46343.629574999977</v>
      </c>
      <c r="N1767" s="19">
        <f>$H1767+(INT(COLUMN(N$1)/2) - 5) * ($A1767-$H1767)/9</f>
        <v>54777.777777777781</v>
      </c>
      <c r="O1767" s="24">
        <f>MAX(0,M1767*(1+inputs!$B$33)-MAX(0,inputs!$B$31*(N1767-inputs!$B$30)))</f>
        <v>43925.344018624972</v>
      </c>
      <c r="P1767" s="19">
        <f>$H1767+(INT(COLUMN(P$1)/2) - 5) * ($A1767-$H1767)/9</f>
        <v>72166.666666666657</v>
      </c>
      <c r="Q1767" s="24">
        <f>MAX(0,O1767*(1+inputs!$B$33)-MAX(0,inputs!$B$31*(P1767-inputs!$B$30)))</f>
        <v>39905.784178904345</v>
      </c>
      <c r="R1767" s="19">
        <f>$H1767+(INT(COLUMN(R$1)/2) - 5) * ($A1767-$H1767)/9</f>
        <v>89555.555555555562</v>
      </c>
      <c r="S1767" s="24">
        <f>MAX(0,Q1767*(1+inputs!$B$33)-MAX(0,inputs!$B$31*(R1767-inputs!$B$30)))</f>
        <v>34260.930941587903</v>
      </c>
      <c r="T1767" s="19">
        <f>$H1767+(INT(COLUMN(T$1)/2) - 5) * ($A1767-$H1767)/9</f>
        <v>106944.44444444444</v>
      </c>
      <c r="U1767" s="24">
        <f>MAX(0,S1767*(1+inputs!$B$33)-MAX(0,inputs!$B$31*(T1767-inputs!$B$30)))</f>
        <v>26966.404905711719</v>
      </c>
      <c r="V1767" s="19">
        <f>$H1767+(INT(COLUMN(V$1)/2) - 5) * ($A1767-$H1767)/9</f>
        <v>124333.33333333333</v>
      </c>
      <c r="W1767" s="24">
        <f>MAX(0,U1767*(1+inputs!$B$33)-MAX(0,inputs!$B$31*(V1767-inputs!$B$30)))</f>
        <v>17997.460979297393</v>
      </c>
      <c r="X1767" s="19">
        <f>$H1767+(INT(COLUMN(X$1)/2) - 5) * ($A1767-$H1767)/9</f>
        <v>141722.22222222222</v>
      </c>
      <c r="Y1767" s="24">
        <f>MAX(0,W1767*(1+inputs!$B$33)-MAX(0,inputs!$B$31*(X1767-inputs!$B$30)))</f>
        <v>7328.982893986853</v>
      </c>
      <c r="Z1767" s="19">
        <f>IF(inputs!$B$27="YES",MAX(0,inputs!$B$31*(X1767-inputs!$B$30)),0)</f>
        <v>0</v>
      </c>
      <c r="AA1767" s="3">
        <f t="shared" si="113"/>
        <v>74541.25</v>
      </c>
      <c r="AB1767" s="1">
        <f t="shared" si="114"/>
        <v>0.47</v>
      </c>
      <c r="AC1767" s="8">
        <f t="shared" si="111"/>
        <v>101958.75</v>
      </c>
    </row>
    <row r="1768" spans="1:29" x14ac:dyDescent="0.2">
      <c r="A1768" s="11">
        <f t="shared" si="112"/>
        <v>176600</v>
      </c>
      <c r="B1768" s="15">
        <f>inputs!$C$3-MAX(0,MIN((calculations!A1768-inputs!$B$8)*0.5,inputs!$C$3))+IF(AND(inputs!$B$23="YES",A1768&lt;=inputs!$B$25),inputs!$B$24,0)</f>
        <v>0</v>
      </c>
      <c r="C1768" s="15">
        <f>MAX(0,MIN(A1768-B1768,inputs!$C$4)*inputs!$B$3)</f>
        <v>7540</v>
      </c>
      <c r="D1768" s="16">
        <f>MAX(0,(MIN(A1768,inputs!$C$5)-(inputs!$C$4+B1768))*inputs!$B$4)</f>
        <v>44920</v>
      </c>
      <c r="E1768" s="16">
        <f>MAX(0, (calculations!A1768-inputs!$C$5)*inputs!$B$5)</f>
        <v>11970</v>
      </c>
      <c r="F1768" s="19">
        <f>MAX(0,inputs!$B$13*(MIN(calculations!A1768,inputs!$C$14)-inputs!$C$13))+MAX(0,inputs!$B$14*(calculations!A1768-inputs!$C$14))</f>
        <v>7521.85</v>
      </c>
      <c r="G1768" s="22">
        <f>MAX(MIN((calculations!A1768-inputs!$B$21)/10000,100%),0) * inputs!$B$18</f>
        <v>2636.4</v>
      </c>
      <c r="H1768" s="24">
        <f>MIN(inputs!$B$32,A1768)</f>
        <v>20000</v>
      </c>
      <c r="I1768" s="24">
        <f>inputs!$B$29*(1+inputs!$B$33)-MAX(0,inputs!$B$31*(H1768-inputs!$B$30))</f>
        <v>46486.999999999993</v>
      </c>
      <c r="J1768" s="19">
        <f>$H1768+(INT(COLUMN(J$1)/2) - 5) * ($A1768-$H1768)/9</f>
        <v>20000</v>
      </c>
      <c r="K1768" s="24">
        <f>MAX(0,I1768*(1+inputs!$B$33)-MAX(0,inputs!$B$31*(J1768-inputs!$B$30)))</f>
        <v>47184.304999999986</v>
      </c>
      <c r="L1768" s="19">
        <f>$H1768+(INT(COLUMN(L$1)/2) - 5) * ($A1768-$H1768)/9</f>
        <v>37400</v>
      </c>
      <c r="M1768" s="24">
        <f>MAX(0,K1768*(1+inputs!$B$33)-MAX(0,inputs!$B$31*(L1768-inputs!$B$30)))</f>
        <v>46342.629574999977</v>
      </c>
      <c r="N1768" s="19">
        <f>$H1768+(INT(COLUMN(N$1)/2) - 5) * ($A1768-$H1768)/9</f>
        <v>54800</v>
      </c>
      <c r="O1768" s="24">
        <f>MAX(0,M1768*(1+inputs!$B$33)-MAX(0,inputs!$B$31*(N1768-inputs!$B$30)))</f>
        <v>43922.329018624972</v>
      </c>
      <c r="P1768" s="19">
        <f>$H1768+(INT(COLUMN(P$1)/2) - 5) * ($A1768-$H1768)/9</f>
        <v>72200</v>
      </c>
      <c r="Q1768" s="24">
        <f>MAX(0,O1768*(1+inputs!$B$33)-MAX(0,inputs!$B$31*(P1768-inputs!$B$30)))</f>
        <v>39899.723953904344</v>
      </c>
      <c r="R1768" s="19">
        <f>$H1768+(INT(COLUMN(R$1)/2) - 5) * ($A1768-$H1768)/9</f>
        <v>89600</v>
      </c>
      <c r="S1768" s="24">
        <f>MAX(0,Q1768*(1+inputs!$B$33)-MAX(0,inputs!$B$31*(R1768-inputs!$B$30)))</f>
        <v>34250.779813212903</v>
      </c>
      <c r="T1768" s="19">
        <f>$H1768+(INT(COLUMN(T$1)/2) - 5) * ($A1768-$H1768)/9</f>
        <v>107000</v>
      </c>
      <c r="U1768" s="24">
        <f>MAX(0,S1768*(1+inputs!$B$33)-MAX(0,inputs!$B$31*(T1768-inputs!$B$30)))</f>
        <v>26951.101510411096</v>
      </c>
      <c r="V1768" s="19">
        <f>$H1768+(INT(COLUMN(V$1)/2) - 5) * ($A1768-$H1768)/9</f>
        <v>124400</v>
      </c>
      <c r="W1768" s="24">
        <f>MAX(0,U1768*(1+inputs!$B$33)-MAX(0,inputs!$B$31*(V1768-inputs!$B$30)))</f>
        <v>17975.928033067255</v>
      </c>
      <c r="X1768" s="19">
        <f>$H1768+(INT(COLUMN(X$1)/2) - 5) * ($A1768-$H1768)/9</f>
        <v>141800</v>
      </c>
      <c r="Y1768" s="24">
        <f>MAX(0,W1768*(1+inputs!$B$33)-MAX(0,inputs!$B$31*(X1768-inputs!$B$30)))</f>
        <v>7300.1269535632637</v>
      </c>
      <c r="Z1768" s="19">
        <f>IF(inputs!$B$27="YES",MAX(0,inputs!$B$31*(X1768-inputs!$B$30)),0)</f>
        <v>0</v>
      </c>
      <c r="AA1768" s="3">
        <f t="shared" si="113"/>
        <v>74588.25</v>
      </c>
      <c r="AB1768" s="1">
        <f t="shared" si="114"/>
        <v>0.47</v>
      </c>
      <c r="AC1768" s="8">
        <f t="shared" si="111"/>
        <v>102011.75</v>
      </c>
    </row>
    <row r="1769" spans="1:29" x14ac:dyDescent="0.2">
      <c r="A1769" s="11">
        <f t="shared" si="112"/>
        <v>176700</v>
      </c>
      <c r="B1769" s="15">
        <f>inputs!$C$3-MAX(0,MIN((calculations!A1769-inputs!$B$8)*0.5,inputs!$C$3))+IF(AND(inputs!$B$23="YES",A1769&lt;=inputs!$B$25),inputs!$B$24,0)</f>
        <v>0</v>
      </c>
      <c r="C1769" s="15">
        <f>MAX(0,MIN(A1769-B1769,inputs!$C$4)*inputs!$B$3)</f>
        <v>7540</v>
      </c>
      <c r="D1769" s="16">
        <f>MAX(0,(MIN(A1769,inputs!$C$5)-(inputs!$C$4+B1769))*inputs!$B$4)</f>
        <v>44920</v>
      </c>
      <c r="E1769" s="16">
        <f>MAX(0, (calculations!A1769-inputs!$C$5)*inputs!$B$5)</f>
        <v>12015</v>
      </c>
      <c r="F1769" s="19">
        <f>MAX(0,inputs!$B$13*(MIN(calculations!A1769,inputs!$C$14)-inputs!$C$13))+MAX(0,inputs!$B$14*(calculations!A1769-inputs!$C$14))</f>
        <v>7523.85</v>
      </c>
      <c r="G1769" s="22">
        <f>MAX(MIN((calculations!A1769-inputs!$B$21)/10000,100%),0) * inputs!$B$18</f>
        <v>2636.4</v>
      </c>
      <c r="H1769" s="24">
        <f>MIN(inputs!$B$32,A1769)</f>
        <v>20000</v>
      </c>
      <c r="I1769" s="24">
        <f>inputs!$B$29*(1+inputs!$B$33)-MAX(0,inputs!$B$31*(H1769-inputs!$B$30))</f>
        <v>46486.999999999993</v>
      </c>
      <c r="J1769" s="19">
        <f>$H1769+(INT(COLUMN(J$1)/2) - 5) * ($A1769-$H1769)/9</f>
        <v>20000</v>
      </c>
      <c r="K1769" s="24">
        <f>MAX(0,I1769*(1+inputs!$B$33)-MAX(0,inputs!$B$31*(J1769-inputs!$B$30)))</f>
        <v>47184.304999999986</v>
      </c>
      <c r="L1769" s="19">
        <f>$H1769+(INT(COLUMN(L$1)/2) - 5) * ($A1769-$H1769)/9</f>
        <v>37411.111111111109</v>
      </c>
      <c r="M1769" s="24">
        <f>MAX(0,K1769*(1+inputs!$B$33)-MAX(0,inputs!$B$31*(L1769-inputs!$B$30)))</f>
        <v>46341.629574999977</v>
      </c>
      <c r="N1769" s="19">
        <f>$H1769+(INT(COLUMN(N$1)/2) - 5) * ($A1769-$H1769)/9</f>
        <v>54822.222222222219</v>
      </c>
      <c r="O1769" s="24">
        <f>MAX(0,M1769*(1+inputs!$B$33)-MAX(0,inputs!$B$31*(N1769-inputs!$B$30)))</f>
        <v>43919.314018624973</v>
      </c>
      <c r="P1769" s="19">
        <f>$H1769+(INT(COLUMN(P$1)/2) - 5) * ($A1769-$H1769)/9</f>
        <v>72233.333333333343</v>
      </c>
      <c r="Q1769" s="24">
        <f>MAX(0,O1769*(1+inputs!$B$33)-MAX(0,inputs!$B$31*(P1769-inputs!$B$30)))</f>
        <v>39893.663728904343</v>
      </c>
      <c r="R1769" s="19">
        <f>$H1769+(INT(COLUMN(R$1)/2) - 5) * ($A1769-$H1769)/9</f>
        <v>89644.444444444438</v>
      </c>
      <c r="S1769" s="24">
        <f>MAX(0,Q1769*(1+inputs!$B$33)-MAX(0,inputs!$B$31*(R1769-inputs!$B$30)))</f>
        <v>34240.628684837902</v>
      </c>
      <c r="T1769" s="19">
        <f>$H1769+(INT(COLUMN(T$1)/2) - 5) * ($A1769-$H1769)/9</f>
        <v>107055.55555555556</v>
      </c>
      <c r="U1769" s="24">
        <f>MAX(0,S1769*(1+inputs!$B$33)-MAX(0,inputs!$B$31*(T1769-inputs!$B$30)))</f>
        <v>26935.798115110469</v>
      </c>
      <c r="V1769" s="19">
        <f>$H1769+(INT(COLUMN(V$1)/2) - 5) * ($A1769-$H1769)/9</f>
        <v>124466.66666666667</v>
      </c>
      <c r="W1769" s="24">
        <f>MAX(0,U1769*(1+inputs!$B$33)-MAX(0,inputs!$B$31*(V1769-inputs!$B$30)))</f>
        <v>17954.395086837125</v>
      </c>
      <c r="X1769" s="19">
        <f>$H1769+(INT(COLUMN(X$1)/2) - 5) * ($A1769-$H1769)/9</f>
        <v>141877.77777777778</v>
      </c>
      <c r="Y1769" s="24">
        <f>MAX(0,W1769*(1+inputs!$B$33)-MAX(0,inputs!$B$31*(X1769-inputs!$B$30)))</f>
        <v>7271.2710131396798</v>
      </c>
      <c r="Z1769" s="19">
        <f>IF(inputs!$B$27="YES",MAX(0,inputs!$B$31*(X1769-inputs!$B$30)),0)</f>
        <v>0</v>
      </c>
      <c r="AA1769" s="3">
        <f t="shared" si="113"/>
        <v>74635.25</v>
      </c>
      <c r="AB1769" s="1">
        <f t="shared" si="114"/>
        <v>0.47</v>
      </c>
      <c r="AC1769" s="8">
        <f t="shared" si="111"/>
        <v>102064.75</v>
      </c>
    </row>
    <row r="1770" spans="1:29" x14ac:dyDescent="0.2">
      <c r="A1770" s="11">
        <f t="shared" si="112"/>
        <v>176800</v>
      </c>
      <c r="B1770" s="15">
        <f>inputs!$C$3-MAX(0,MIN((calculations!A1770-inputs!$B$8)*0.5,inputs!$C$3))+IF(AND(inputs!$B$23="YES",A1770&lt;=inputs!$B$25),inputs!$B$24,0)</f>
        <v>0</v>
      </c>
      <c r="C1770" s="15">
        <f>MAX(0,MIN(A1770-B1770,inputs!$C$4)*inputs!$B$3)</f>
        <v>7540</v>
      </c>
      <c r="D1770" s="16">
        <f>MAX(0,(MIN(A1770,inputs!$C$5)-(inputs!$C$4+B1770))*inputs!$B$4)</f>
        <v>44920</v>
      </c>
      <c r="E1770" s="16">
        <f>MAX(0, (calculations!A1770-inputs!$C$5)*inputs!$B$5)</f>
        <v>12060</v>
      </c>
      <c r="F1770" s="19">
        <f>MAX(0,inputs!$B$13*(MIN(calculations!A1770,inputs!$C$14)-inputs!$C$13))+MAX(0,inputs!$B$14*(calculations!A1770-inputs!$C$14))</f>
        <v>7525.85</v>
      </c>
      <c r="G1770" s="22">
        <f>MAX(MIN((calculations!A1770-inputs!$B$21)/10000,100%),0) * inputs!$B$18</f>
        <v>2636.4</v>
      </c>
      <c r="H1770" s="24">
        <f>MIN(inputs!$B$32,A1770)</f>
        <v>20000</v>
      </c>
      <c r="I1770" s="24">
        <f>inputs!$B$29*(1+inputs!$B$33)-MAX(0,inputs!$B$31*(H1770-inputs!$B$30))</f>
        <v>46486.999999999993</v>
      </c>
      <c r="J1770" s="19">
        <f>$H1770+(INT(COLUMN(J$1)/2) - 5) * ($A1770-$H1770)/9</f>
        <v>20000</v>
      </c>
      <c r="K1770" s="24">
        <f>MAX(0,I1770*(1+inputs!$B$33)-MAX(0,inputs!$B$31*(J1770-inputs!$B$30)))</f>
        <v>47184.304999999986</v>
      </c>
      <c r="L1770" s="19">
        <f>$H1770+(INT(COLUMN(L$1)/2) - 5) * ($A1770-$H1770)/9</f>
        <v>37422.222222222219</v>
      </c>
      <c r="M1770" s="24">
        <f>MAX(0,K1770*(1+inputs!$B$33)-MAX(0,inputs!$B$31*(L1770-inputs!$B$30)))</f>
        <v>46340.629574999977</v>
      </c>
      <c r="N1770" s="19">
        <f>$H1770+(INT(COLUMN(N$1)/2) - 5) * ($A1770-$H1770)/9</f>
        <v>54844.444444444445</v>
      </c>
      <c r="O1770" s="24">
        <f>MAX(0,M1770*(1+inputs!$B$33)-MAX(0,inputs!$B$31*(N1770-inputs!$B$30)))</f>
        <v>43916.299018624974</v>
      </c>
      <c r="P1770" s="19">
        <f>$H1770+(INT(COLUMN(P$1)/2) - 5) * ($A1770-$H1770)/9</f>
        <v>72266.666666666657</v>
      </c>
      <c r="Q1770" s="24">
        <f>MAX(0,O1770*(1+inputs!$B$33)-MAX(0,inputs!$B$31*(P1770-inputs!$B$30)))</f>
        <v>39887.603503904349</v>
      </c>
      <c r="R1770" s="19">
        <f>$H1770+(INT(COLUMN(R$1)/2) - 5) * ($A1770-$H1770)/9</f>
        <v>89688.888888888891</v>
      </c>
      <c r="S1770" s="24">
        <f>MAX(0,Q1770*(1+inputs!$B$33)-MAX(0,inputs!$B$31*(R1770-inputs!$B$30)))</f>
        <v>34230.477556462909</v>
      </c>
      <c r="T1770" s="19">
        <f>$H1770+(INT(COLUMN(T$1)/2) - 5) * ($A1770-$H1770)/9</f>
        <v>107111.11111111111</v>
      </c>
      <c r="U1770" s="24">
        <f>MAX(0,S1770*(1+inputs!$B$33)-MAX(0,inputs!$B$31*(T1770-inputs!$B$30)))</f>
        <v>26920.494719809849</v>
      </c>
      <c r="V1770" s="19">
        <f>$H1770+(INT(COLUMN(V$1)/2) - 5) * ($A1770-$H1770)/9</f>
        <v>124533.33333333333</v>
      </c>
      <c r="W1770" s="24">
        <f>MAX(0,U1770*(1+inputs!$B$33)-MAX(0,inputs!$B$31*(V1770-inputs!$B$30)))</f>
        <v>17932.862140606994</v>
      </c>
      <c r="X1770" s="19">
        <f>$H1770+(INT(COLUMN(X$1)/2) - 5) * ($A1770-$H1770)/9</f>
        <v>141955.55555555556</v>
      </c>
      <c r="Y1770" s="24">
        <f>MAX(0,W1770*(1+inputs!$B$33)-MAX(0,inputs!$B$31*(X1770-inputs!$B$30)))</f>
        <v>7242.4150727160977</v>
      </c>
      <c r="Z1770" s="19">
        <f>IF(inputs!$B$27="YES",MAX(0,inputs!$B$31*(X1770-inputs!$B$30)),0)</f>
        <v>0</v>
      </c>
      <c r="AA1770" s="3">
        <f t="shared" si="113"/>
        <v>74682.25</v>
      </c>
      <c r="AB1770" s="1">
        <f t="shared" si="114"/>
        <v>0.47</v>
      </c>
      <c r="AC1770" s="8">
        <f t="shared" si="111"/>
        <v>102117.75</v>
      </c>
    </row>
    <row r="1771" spans="1:29" x14ac:dyDescent="0.2">
      <c r="A1771" s="11">
        <f t="shared" si="112"/>
        <v>176900</v>
      </c>
      <c r="B1771" s="15">
        <f>inputs!$C$3-MAX(0,MIN((calculations!A1771-inputs!$B$8)*0.5,inputs!$C$3))+IF(AND(inputs!$B$23="YES",A1771&lt;=inputs!$B$25),inputs!$B$24,0)</f>
        <v>0</v>
      </c>
      <c r="C1771" s="15">
        <f>MAX(0,MIN(A1771-B1771,inputs!$C$4)*inputs!$B$3)</f>
        <v>7540</v>
      </c>
      <c r="D1771" s="16">
        <f>MAX(0,(MIN(A1771,inputs!$C$5)-(inputs!$C$4+B1771))*inputs!$B$4)</f>
        <v>44920</v>
      </c>
      <c r="E1771" s="16">
        <f>MAX(0, (calculations!A1771-inputs!$C$5)*inputs!$B$5)</f>
        <v>12105</v>
      </c>
      <c r="F1771" s="19">
        <f>MAX(0,inputs!$B$13*(MIN(calculations!A1771,inputs!$C$14)-inputs!$C$13))+MAX(0,inputs!$B$14*(calculations!A1771-inputs!$C$14))</f>
        <v>7527.85</v>
      </c>
      <c r="G1771" s="22">
        <f>MAX(MIN((calculations!A1771-inputs!$B$21)/10000,100%),0) * inputs!$B$18</f>
        <v>2636.4</v>
      </c>
      <c r="H1771" s="24">
        <f>MIN(inputs!$B$32,A1771)</f>
        <v>20000</v>
      </c>
      <c r="I1771" s="24">
        <f>inputs!$B$29*(1+inputs!$B$33)-MAX(0,inputs!$B$31*(H1771-inputs!$B$30))</f>
        <v>46486.999999999993</v>
      </c>
      <c r="J1771" s="19">
        <f>$H1771+(INT(COLUMN(J$1)/2) - 5) * ($A1771-$H1771)/9</f>
        <v>20000</v>
      </c>
      <c r="K1771" s="24">
        <f>MAX(0,I1771*(1+inputs!$B$33)-MAX(0,inputs!$B$31*(J1771-inputs!$B$30)))</f>
        <v>47184.304999999986</v>
      </c>
      <c r="L1771" s="19">
        <f>$H1771+(INT(COLUMN(L$1)/2) - 5) * ($A1771-$H1771)/9</f>
        <v>37433.333333333328</v>
      </c>
      <c r="M1771" s="24">
        <f>MAX(0,K1771*(1+inputs!$B$33)-MAX(0,inputs!$B$31*(L1771-inputs!$B$30)))</f>
        <v>46339.629574999977</v>
      </c>
      <c r="N1771" s="19">
        <f>$H1771+(INT(COLUMN(N$1)/2) - 5) * ($A1771-$H1771)/9</f>
        <v>54866.666666666664</v>
      </c>
      <c r="O1771" s="24">
        <f>MAX(0,M1771*(1+inputs!$B$33)-MAX(0,inputs!$B$31*(N1771-inputs!$B$30)))</f>
        <v>43913.284018624967</v>
      </c>
      <c r="P1771" s="19">
        <f>$H1771+(INT(COLUMN(P$1)/2) - 5) * ($A1771-$H1771)/9</f>
        <v>72300</v>
      </c>
      <c r="Q1771" s="24">
        <f>MAX(0,O1771*(1+inputs!$B$33)-MAX(0,inputs!$B$31*(P1771-inputs!$B$30)))</f>
        <v>39881.543278904333</v>
      </c>
      <c r="R1771" s="19">
        <f>$H1771+(INT(COLUMN(R$1)/2) - 5) * ($A1771-$H1771)/9</f>
        <v>89733.333333333328</v>
      </c>
      <c r="S1771" s="24">
        <f>MAX(0,Q1771*(1+inputs!$B$33)-MAX(0,inputs!$B$31*(R1771-inputs!$B$30)))</f>
        <v>34220.326428087894</v>
      </c>
      <c r="T1771" s="19">
        <f>$H1771+(INT(COLUMN(T$1)/2) - 5) * ($A1771-$H1771)/9</f>
        <v>107166.66666666667</v>
      </c>
      <c r="U1771" s="24">
        <f>MAX(0,S1771*(1+inputs!$B$33)-MAX(0,inputs!$B$31*(T1771-inputs!$B$30)))</f>
        <v>26905.191324509207</v>
      </c>
      <c r="V1771" s="19">
        <f>$H1771+(INT(COLUMN(V$1)/2) - 5) * ($A1771-$H1771)/9</f>
        <v>124600</v>
      </c>
      <c r="W1771" s="24">
        <f>MAX(0,U1771*(1+inputs!$B$33)-MAX(0,inputs!$B$31*(V1771-inputs!$B$30)))</f>
        <v>17911.329194376842</v>
      </c>
      <c r="X1771" s="19">
        <f>$H1771+(INT(COLUMN(X$1)/2) - 5) * ($A1771-$H1771)/9</f>
        <v>142033.33333333331</v>
      </c>
      <c r="Y1771" s="24">
        <f>MAX(0,W1771*(1+inputs!$B$33)-MAX(0,inputs!$B$31*(X1771-inputs!$B$30)))</f>
        <v>7213.5591322924956</v>
      </c>
      <c r="Z1771" s="19">
        <f>IF(inputs!$B$27="YES",MAX(0,inputs!$B$31*(X1771-inputs!$B$30)),0)</f>
        <v>0</v>
      </c>
      <c r="AA1771" s="3">
        <f t="shared" si="113"/>
        <v>74729.25</v>
      </c>
      <c r="AB1771" s="1">
        <f t="shared" si="114"/>
        <v>0.47</v>
      </c>
      <c r="AC1771" s="8">
        <f t="shared" si="111"/>
        <v>102170.75</v>
      </c>
    </row>
    <row r="1772" spans="1:29" x14ac:dyDescent="0.2">
      <c r="A1772" s="11">
        <f t="shared" si="112"/>
        <v>177000</v>
      </c>
      <c r="B1772" s="15">
        <f>inputs!$C$3-MAX(0,MIN((calculations!A1772-inputs!$B$8)*0.5,inputs!$C$3))+IF(AND(inputs!$B$23="YES",A1772&lt;=inputs!$B$25),inputs!$B$24,0)</f>
        <v>0</v>
      </c>
      <c r="C1772" s="15">
        <f>MAX(0,MIN(A1772-B1772,inputs!$C$4)*inputs!$B$3)</f>
        <v>7540</v>
      </c>
      <c r="D1772" s="16">
        <f>MAX(0,(MIN(A1772,inputs!$C$5)-(inputs!$C$4+B1772))*inputs!$B$4)</f>
        <v>44920</v>
      </c>
      <c r="E1772" s="16">
        <f>MAX(0, (calculations!A1772-inputs!$C$5)*inputs!$B$5)</f>
        <v>12150</v>
      </c>
      <c r="F1772" s="19">
        <f>MAX(0,inputs!$B$13*(MIN(calculations!A1772,inputs!$C$14)-inputs!$C$13))+MAX(0,inputs!$B$14*(calculations!A1772-inputs!$C$14))</f>
        <v>7529.85</v>
      </c>
      <c r="G1772" s="22">
        <f>MAX(MIN((calculations!A1772-inputs!$B$21)/10000,100%),0) * inputs!$B$18</f>
        <v>2636.4</v>
      </c>
      <c r="H1772" s="24">
        <f>MIN(inputs!$B$32,A1772)</f>
        <v>20000</v>
      </c>
      <c r="I1772" s="24">
        <f>inputs!$B$29*(1+inputs!$B$33)-MAX(0,inputs!$B$31*(H1772-inputs!$B$30))</f>
        <v>46486.999999999993</v>
      </c>
      <c r="J1772" s="19">
        <f>$H1772+(INT(COLUMN(J$1)/2) - 5) * ($A1772-$H1772)/9</f>
        <v>20000</v>
      </c>
      <c r="K1772" s="24">
        <f>MAX(0,I1772*(1+inputs!$B$33)-MAX(0,inputs!$B$31*(J1772-inputs!$B$30)))</f>
        <v>47184.304999999986</v>
      </c>
      <c r="L1772" s="19">
        <f>$H1772+(INT(COLUMN(L$1)/2) - 5) * ($A1772-$H1772)/9</f>
        <v>37444.444444444445</v>
      </c>
      <c r="M1772" s="24">
        <f>MAX(0,K1772*(1+inputs!$B$33)-MAX(0,inputs!$B$31*(L1772-inputs!$B$30)))</f>
        <v>46338.629574999977</v>
      </c>
      <c r="N1772" s="19">
        <f>$H1772+(INT(COLUMN(N$1)/2) - 5) * ($A1772-$H1772)/9</f>
        <v>54888.888888888891</v>
      </c>
      <c r="O1772" s="24">
        <f>MAX(0,M1772*(1+inputs!$B$33)-MAX(0,inputs!$B$31*(N1772-inputs!$B$30)))</f>
        <v>43910.269018624967</v>
      </c>
      <c r="P1772" s="19">
        <f>$H1772+(INT(COLUMN(P$1)/2) - 5) * ($A1772-$H1772)/9</f>
        <v>72333.333333333343</v>
      </c>
      <c r="Q1772" s="24">
        <f>MAX(0,O1772*(1+inputs!$B$33)-MAX(0,inputs!$B$31*(P1772-inputs!$B$30)))</f>
        <v>39875.483053904332</v>
      </c>
      <c r="R1772" s="19">
        <f>$H1772+(INT(COLUMN(R$1)/2) - 5) * ($A1772-$H1772)/9</f>
        <v>89777.777777777781</v>
      </c>
      <c r="S1772" s="24">
        <f>MAX(0,Q1772*(1+inputs!$B$33)-MAX(0,inputs!$B$31*(R1772-inputs!$B$30)))</f>
        <v>34210.175299712893</v>
      </c>
      <c r="T1772" s="19">
        <f>$H1772+(INT(COLUMN(T$1)/2) - 5) * ($A1772-$H1772)/9</f>
        <v>107222.22222222222</v>
      </c>
      <c r="U1772" s="24">
        <f>MAX(0,S1772*(1+inputs!$B$33)-MAX(0,inputs!$B$31*(T1772-inputs!$B$30)))</f>
        <v>26889.887929208588</v>
      </c>
      <c r="V1772" s="19">
        <f>$H1772+(INT(COLUMN(V$1)/2) - 5) * ($A1772-$H1772)/9</f>
        <v>124666.66666666667</v>
      </c>
      <c r="W1772" s="24">
        <f>MAX(0,U1772*(1+inputs!$B$33)-MAX(0,inputs!$B$31*(V1772-inputs!$B$30)))</f>
        <v>17889.796248146711</v>
      </c>
      <c r="X1772" s="19">
        <f>$H1772+(INT(COLUMN(X$1)/2) - 5) * ($A1772-$H1772)/9</f>
        <v>142111.11111111112</v>
      </c>
      <c r="Y1772" s="24">
        <f>MAX(0,W1772*(1+inputs!$B$33)-MAX(0,inputs!$B$31*(X1772-inputs!$B$30)))</f>
        <v>7184.7031918689081</v>
      </c>
      <c r="Z1772" s="19">
        <f>IF(inputs!$B$27="YES",MAX(0,inputs!$B$31*(X1772-inputs!$B$30)),0)</f>
        <v>0</v>
      </c>
      <c r="AA1772" s="3">
        <f t="shared" si="113"/>
        <v>74776.25</v>
      </c>
      <c r="AB1772" s="1">
        <f t="shared" si="114"/>
        <v>0.47</v>
      </c>
      <c r="AC1772" s="8">
        <f t="shared" si="111"/>
        <v>102223.75</v>
      </c>
    </row>
    <row r="1773" spans="1:29" x14ac:dyDescent="0.2">
      <c r="A1773" s="11">
        <f t="shared" si="112"/>
        <v>177100</v>
      </c>
      <c r="B1773" s="15">
        <f>inputs!$C$3-MAX(0,MIN((calculations!A1773-inputs!$B$8)*0.5,inputs!$C$3))+IF(AND(inputs!$B$23="YES",A1773&lt;=inputs!$B$25),inputs!$B$24,0)</f>
        <v>0</v>
      </c>
      <c r="C1773" s="15">
        <f>MAX(0,MIN(A1773-B1773,inputs!$C$4)*inputs!$B$3)</f>
        <v>7540</v>
      </c>
      <c r="D1773" s="16">
        <f>MAX(0,(MIN(A1773,inputs!$C$5)-(inputs!$C$4+B1773))*inputs!$B$4)</f>
        <v>44920</v>
      </c>
      <c r="E1773" s="16">
        <f>MAX(0, (calculations!A1773-inputs!$C$5)*inputs!$B$5)</f>
        <v>12195</v>
      </c>
      <c r="F1773" s="19">
        <f>MAX(0,inputs!$B$13*(MIN(calculations!A1773,inputs!$C$14)-inputs!$C$13))+MAX(0,inputs!$B$14*(calculations!A1773-inputs!$C$14))</f>
        <v>7531.85</v>
      </c>
      <c r="G1773" s="22">
        <f>MAX(MIN((calculations!A1773-inputs!$B$21)/10000,100%),0) * inputs!$B$18</f>
        <v>2636.4</v>
      </c>
      <c r="H1773" s="24">
        <f>MIN(inputs!$B$32,A1773)</f>
        <v>20000</v>
      </c>
      <c r="I1773" s="24">
        <f>inputs!$B$29*(1+inputs!$B$33)-MAX(0,inputs!$B$31*(H1773-inputs!$B$30))</f>
        <v>46486.999999999993</v>
      </c>
      <c r="J1773" s="19">
        <f>$H1773+(INT(COLUMN(J$1)/2) - 5) * ($A1773-$H1773)/9</f>
        <v>20000</v>
      </c>
      <c r="K1773" s="24">
        <f>MAX(0,I1773*(1+inputs!$B$33)-MAX(0,inputs!$B$31*(J1773-inputs!$B$30)))</f>
        <v>47184.304999999986</v>
      </c>
      <c r="L1773" s="19">
        <f>$H1773+(INT(COLUMN(L$1)/2) - 5) * ($A1773-$H1773)/9</f>
        <v>37455.555555555555</v>
      </c>
      <c r="M1773" s="24">
        <f>MAX(0,K1773*(1+inputs!$B$33)-MAX(0,inputs!$B$31*(L1773-inputs!$B$30)))</f>
        <v>46337.629574999977</v>
      </c>
      <c r="N1773" s="19">
        <f>$H1773+(INT(COLUMN(N$1)/2) - 5) * ($A1773-$H1773)/9</f>
        <v>54911.111111111109</v>
      </c>
      <c r="O1773" s="24">
        <f>MAX(0,M1773*(1+inputs!$B$33)-MAX(0,inputs!$B$31*(N1773-inputs!$B$30)))</f>
        <v>43907.254018624968</v>
      </c>
      <c r="P1773" s="19">
        <f>$H1773+(INT(COLUMN(P$1)/2) - 5) * ($A1773-$H1773)/9</f>
        <v>72366.666666666657</v>
      </c>
      <c r="Q1773" s="24">
        <f>MAX(0,O1773*(1+inputs!$B$33)-MAX(0,inputs!$B$31*(P1773-inputs!$B$30)))</f>
        <v>39869.422828904339</v>
      </c>
      <c r="R1773" s="19">
        <f>$H1773+(INT(COLUMN(R$1)/2) - 5) * ($A1773-$H1773)/9</f>
        <v>89822.222222222219</v>
      </c>
      <c r="S1773" s="24">
        <f>MAX(0,Q1773*(1+inputs!$B$33)-MAX(0,inputs!$B$31*(R1773-inputs!$B$30)))</f>
        <v>34200.0241713379</v>
      </c>
      <c r="T1773" s="19">
        <f>$H1773+(INT(COLUMN(T$1)/2) - 5) * ($A1773-$H1773)/9</f>
        <v>107277.77777777778</v>
      </c>
      <c r="U1773" s="24">
        <f>MAX(0,S1773*(1+inputs!$B$33)-MAX(0,inputs!$B$31*(T1773-inputs!$B$30)))</f>
        <v>26874.584533907964</v>
      </c>
      <c r="V1773" s="19">
        <f>$H1773+(INT(COLUMN(V$1)/2) - 5) * ($A1773-$H1773)/9</f>
        <v>124733.33333333333</v>
      </c>
      <c r="W1773" s="24">
        <f>MAX(0,U1773*(1+inputs!$B$33)-MAX(0,inputs!$B$31*(V1773-inputs!$B$30)))</f>
        <v>17868.263301916584</v>
      </c>
      <c r="X1773" s="19">
        <f>$H1773+(INT(COLUMN(X$1)/2) - 5) * ($A1773-$H1773)/9</f>
        <v>142188.88888888888</v>
      </c>
      <c r="Y1773" s="24">
        <f>MAX(0,W1773*(1+inputs!$B$33)-MAX(0,inputs!$B$31*(X1773-inputs!$B$30)))</f>
        <v>7155.8472514453315</v>
      </c>
      <c r="Z1773" s="19">
        <f>IF(inputs!$B$27="YES",MAX(0,inputs!$B$31*(X1773-inputs!$B$30)),0)</f>
        <v>0</v>
      </c>
      <c r="AA1773" s="3">
        <f t="shared" si="113"/>
        <v>74823.25</v>
      </c>
      <c r="AB1773" s="1">
        <f t="shared" si="114"/>
        <v>0.47</v>
      </c>
      <c r="AC1773" s="8">
        <f t="shared" si="111"/>
        <v>102276.75</v>
      </c>
    </row>
    <row r="1774" spans="1:29" x14ac:dyDescent="0.2">
      <c r="A1774" s="11">
        <f t="shared" si="112"/>
        <v>177200</v>
      </c>
      <c r="B1774" s="15">
        <f>inputs!$C$3-MAX(0,MIN((calculations!A1774-inputs!$B$8)*0.5,inputs!$C$3))+IF(AND(inputs!$B$23="YES",A1774&lt;=inputs!$B$25),inputs!$B$24,0)</f>
        <v>0</v>
      </c>
      <c r="C1774" s="15">
        <f>MAX(0,MIN(A1774-B1774,inputs!$C$4)*inputs!$B$3)</f>
        <v>7540</v>
      </c>
      <c r="D1774" s="16">
        <f>MAX(0,(MIN(A1774,inputs!$C$5)-(inputs!$C$4+B1774))*inputs!$B$4)</f>
        <v>44920</v>
      </c>
      <c r="E1774" s="16">
        <f>MAX(0, (calculations!A1774-inputs!$C$5)*inputs!$B$5)</f>
        <v>12240</v>
      </c>
      <c r="F1774" s="19">
        <f>MAX(0,inputs!$B$13*(MIN(calculations!A1774,inputs!$C$14)-inputs!$C$13))+MAX(0,inputs!$B$14*(calculations!A1774-inputs!$C$14))</f>
        <v>7533.85</v>
      </c>
      <c r="G1774" s="22">
        <f>MAX(MIN((calculations!A1774-inputs!$B$21)/10000,100%),0) * inputs!$B$18</f>
        <v>2636.4</v>
      </c>
      <c r="H1774" s="24">
        <f>MIN(inputs!$B$32,A1774)</f>
        <v>20000</v>
      </c>
      <c r="I1774" s="24">
        <f>inputs!$B$29*(1+inputs!$B$33)-MAX(0,inputs!$B$31*(H1774-inputs!$B$30))</f>
        <v>46486.999999999993</v>
      </c>
      <c r="J1774" s="19">
        <f>$H1774+(INT(COLUMN(J$1)/2) - 5) * ($A1774-$H1774)/9</f>
        <v>20000</v>
      </c>
      <c r="K1774" s="24">
        <f>MAX(0,I1774*(1+inputs!$B$33)-MAX(0,inputs!$B$31*(J1774-inputs!$B$30)))</f>
        <v>47184.304999999986</v>
      </c>
      <c r="L1774" s="19">
        <f>$H1774+(INT(COLUMN(L$1)/2) - 5) * ($A1774-$H1774)/9</f>
        <v>37466.666666666672</v>
      </c>
      <c r="M1774" s="24">
        <f>MAX(0,K1774*(1+inputs!$B$33)-MAX(0,inputs!$B$31*(L1774-inputs!$B$30)))</f>
        <v>46336.629574999977</v>
      </c>
      <c r="N1774" s="19">
        <f>$H1774+(INT(COLUMN(N$1)/2) - 5) * ($A1774-$H1774)/9</f>
        <v>54933.333333333336</v>
      </c>
      <c r="O1774" s="24">
        <f>MAX(0,M1774*(1+inputs!$B$33)-MAX(0,inputs!$B$31*(N1774-inputs!$B$30)))</f>
        <v>43904.239018624969</v>
      </c>
      <c r="P1774" s="19">
        <f>$H1774+(INT(COLUMN(P$1)/2) - 5) * ($A1774-$H1774)/9</f>
        <v>72400</v>
      </c>
      <c r="Q1774" s="24">
        <f>MAX(0,O1774*(1+inputs!$B$33)-MAX(0,inputs!$B$31*(P1774-inputs!$B$30)))</f>
        <v>39863.362603904337</v>
      </c>
      <c r="R1774" s="19">
        <f>$H1774+(INT(COLUMN(R$1)/2) - 5) * ($A1774-$H1774)/9</f>
        <v>89866.666666666672</v>
      </c>
      <c r="S1774" s="24">
        <f>MAX(0,Q1774*(1+inputs!$B$33)-MAX(0,inputs!$B$31*(R1774-inputs!$B$30)))</f>
        <v>34189.873042962899</v>
      </c>
      <c r="T1774" s="19">
        <f>$H1774+(INT(COLUMN(T$1)/2) - 5) * ($A1774-$H1774)/9</f>
        <v>107333.33333333333</v>
      </c>
      <c r="U1774" s="24">
        <f>MAX(0,S1774*(1+inputs!$B$33)-MAX(0,inputs!$B$31*(T1774-inputs!$B$30)))</f>
        <v>26859.281138607341</v>
      </c>
      <c r="V1774" s="19">
        <f>$H1774+(INT(COLUMN(V$1)/2) - 5) * ($A1774-$H1774)/9</f>
        <v>124800</v>
      </c>
      <c r="W1774" s="24">
        <f>MAX(0,U1774*(1+inputs!$B$33)-MAX(0,inputs!$B$31*(V1774-inputs!$B$30)))</f>
        <v>17846.73035568645</v>
      </c>
      <c r="X1774" s="19">
        <f>$H1774+(INT(COLUMN(X$1)/2) - 5) * ($A1774-$H1774)/9</f>
        <v>142266.66666666669</v>
      </c>
      <c r="Y1774" s="24">
        <f>MAX(0,W1774*(1+inputs!$B$33)-MAX(0,inputs!$B$31*(X1774-inputs!$B$30)))</f>
        <v>7126.991311021744</v>
      </c>
      <c r="Z1774" s="19">
        <f>IF(inputs!$B$27="YES",MAX(0,inputs!$B$31*(X1774-inputs!$B$30)),0)</f>
        <v>0</v>
      </c>
      <c r="AA1774" s="3">
        <f t="shared" si="113"/>
        <v>74870.25</v>
      </c>
      <c r="AB1774" s="1">
        <f t="shared" si="114"/>
        <v>0.47</v>
      </c>
      <c r="AC1774" s="8">
        <f t="shared" si="111"/>
        <v>102329.75</v>
      </c>
    </row>
    <row r="1775" spans="1:29" x14ac:dyDescent="0.2">
      <c r="A1775" s="11">
        <f t="shared" si="112"/>
        <v>177300</v>
      </c>
      <c r="B1775" s="15">
        <f>inputs!$C$3-MAX(0,MIN((calculations!A1775-inputs!$B$8)*0.5,inputs!$C$3))+IF(AND(inputs!$B$23="YES",A1775&lt;=inputs!$B$25),inputs!$B$24,0)</f>
        <v>0</v>
      </c>
      <c r="C1775" s="15">
        <f>MAX(0,MIN(A1775-B1775,inputs!$C$4)*inputs!$B$3)</f>
        <v>7540</v>
      </c>
      <c r="D1775" s="16">
        <f>MAX(0,(MIN(A1775,inputs!$C$5)-(inputs!$C$4+B1775))*inputs!$B$4)</f>
        <v>44920</v>
      </c>
      <c r="E1775" s="16">
        <f>MAX(0, (calculations!A1775-inputs!$C$5)*inputs!$B$5)</f>
        <v>12285</v>
      </c>
      <c r="F1775" s="19">
        <f>MAX(0,inputs!$B$13*(MIN(calculations!A1775,inputs!$C$14)-inputs!$C$13))+MAX(0,inputs!$B$14*(calculations!A1775-inputs!$C$14))</f>
        <v>7535.85</v>
      </c>
      <c r="G1775" s="22">
        <f>MAX(MIN((calculations!A1775-inputs!$B$21)/10000,100%),0) * inputs!$B$18</f>
        <v>2636.4</v>
      </c>
      <c r="H1775" s="24">
        <f>MIN(inputs!$B$32,A1775)</f>
        <v>20000</v>
      </c>
      <c r="I1775" s="24">
        <f>inputs!$B$29*(1+inputs!$B$33)-MAX(0,inputs!$B$31*(H1775-inputs!$B$30))</f>
        <v>46486.999999999993</v>
      </c>
      <c r="J1775" s="19">
        <f>$H1775+(INT(COLUMN(J$1)/2) - 5) * ($A1775-$H1775)/9</f>
        <v>20000</v>
      </c>
      <c r="K1775" s="24">
        <f>MAX(0,I1775*(1+inputs!$B$33)-MAX(0,inputs!$B$31*(J1775-inputs!$B$30)))</f>
        <v>47184.304999999986</v>
      </c>
      <c r="L1775" s="19">
        <f>$H1775+(INT(COLUMN(L$1)/2) - 5) * ($A1775-$H1775)/9</f>
        <v>37477.777777777781</v>
      </c>
      <c r="M1775" s="24">
        <f>MAX(0,K1775*(1+inputs!$B$33)-MAX(0,inputs!$B$31*(L1775-inputs!$B$30)))</f>
        <v>46335.629574999977</v>
      </c>
      <c r="N1775" s="19">
        <f>$H1775+(INT(COLUMN(N$1)/2) - 5) * ($A1775-$H1775)/9</f>
        <v>54955.555555555555</v>
      </c>
      <c r="O1775" s="24">
        <f>MAX(0,M1775*(1+inputs!$B$33)-MAX(0,inputs!$B$31*(N1775-inputs!$B$30)))</f>
        <v>43901.224018624969</v>
      </c>
      <c r="P1775" s="19">
        <f>$H1775+(INT(COLUMN(P$1)/2) - 5) * ($A1775-$H1775)/9</f>
        <v>72433.333333333343</v>
      </c>
      <c r="Q1775" s="24">
        <f>MAX(0,O1775*(1+inputs!$B$33)-MAX(0,inputs!$B$31*(P1775-inputs!$B$30)))</f>
        <v>39857.302378904336</v>
      </c>
      <c r="R1775" s="19">
        <f>$H1775+(INT(COLUMN(R$1)/2) - 5) * ($A1775-$H1775)/9</f>
        <v>89911.111111111109</v>
      </c>
      <c r="S1775" s="24">
        <f>MAX(0,Q1775*(1+inputs!$B$33)-MAX(0,inputs!$B$31*(R1775-inputs!$B$30)))</f>
        <v>34179.721914587892</v>
      </c>
      <c r="T1775" s="19">
        <f>$H1775+(INT(COLUMN(T$1)/2) - 5) * ($A1775-$H1775)/9</f>
        <v>107388.88888888889</v>
      </c>
      <c r="U1775" s="24">
        <f>MAX(0,S1775*(1+inputs!$B$33)-MAX(0,inputs!$B$31*(T1775-inputs!$B$30)))</f>
        <v>26843.97774330671</v>
      </c>
      <c r="V1775" s="19">
        <f>$H1775+(INT(COLUMN(V$1)/2) - 5) * ($A1775-$H1775)/9</f>
        <v>124866.66666666667</v>
      </c>
      <c r="W1775" s="24">
        <f>MAX(0,U1775*(1+inputs!$B$33)-MAX(0,inputs!$B$31*(V1775-inputs!$B$30)))</f>
        <v>17825.197409456305</v>
      </c>
      <c r="X1775" s="19">
        <f>$H1775+(INT(COLUMN(X$1)/2) - 5) * ($A1775-$H1775)/9</f>
        <v>142344.44444444444</v>
      </c>
      <c r="Y1775" s="24">
        <f>MAX(0,W1775*(1+inputs!$B$33)-MAX(0,inputs!$B$31*(X1775-inputs!$B$30)))</f>
        <v>7098.1353705981492</v>
      </c>
      <c r="Z1775" s="19">
        <f>IF(inputs!$B$27="YES",MAX(0,inputs!$B$31*(X1775-inputs!$B$30)),0)</f>
        <v>0</v>
      </c>
      <c r="AA1775" s="3">
        <f t="shared" si="113"/>
        <v>74917.25</v>
      </c>
      <c r="AB1775" s="1">
        <f t="shared" si="114"/>
        <v>0.47</v>
      </c>
      <c r="AC1775" s="8">
        <f t="shared" si="111"/>
        <v>102382.75</v>
      </c>
    </row>
    <row r="1776" spans="1:29" x14ac:dyDescent="0.2">
      <c r="A1776" s="11">
        <f t="shared" si="112"/>
        <v>177400</v>
      </c>
      <c r="B1776" s="15">
        <f>inputs!$C$3-MAX(0,MIN((calculations!A1776-inputs!$B$8)*0.5,inputs!$C$3))+IF(AND(inputs!$B$23="YES",A1776&lt;=inputs!$B$25),inputs!$B$24,0)</f>
        <v>0</v>
      </c>
      <c r="C1776" s="15">
        <f>MAX(0,MIN(A1776-B1776,inputs!$C$4)*inputs!$B$3)</f>
        <v>7540</v>
      </c>
      <c r="D1776" s="16">
        <f>MAX(0,(MIN(A1776,inputs!$C$5)-(inputs!$C$4+B1776))*inputs!$B$4)</f>
        <v>44920</v>
      </c>
      <c r="E1776" s="16">
        <f>MAX(0, (calculations!A1776-inputs!$C$5)*inputs!$B$5)</f>
        <v>12330</v>
      </c>
      <c r="F1776" s="19">
        <f>MAX(0,inputs!$B$13*(MIN(calculations!A1776,inputs!$C$14)-inputs!$C$13))+MAX(0,inputs!$B$14*(calculations!A1776-inputs!$C$14))</f>
        <v>7537.85</v>
      </c>
      <c r="G1776" s="22">
        <f>MAX(MIN((calculations!A1776-inputs!$B$21)/10000,100%),0) * inputs!$B$18</f>
        <v>2636.4</v>
      </c>
      <c r="H1776" s="24">
        <f>MIN(inputs!$B$32,A1776)</f>
        <v>20000</v>
      </c>
      <c r="I1776" s="24">
        <f>inputs!$B$29*(1+inputs!$B$33)-MAX(0,inputs!$B$31*(H1776-inputs!$B$30))</f>
        <v>46486.999999999993</v>
      </c>
      <c r="J1776" s="19">
        <f>$H1776+(INT(COLUMN(J$1)/2) - 5) * ($A1776-$H1776)/9</f>
        <v>20000</v>
      </c>
      <c r="K1776" s="24">
        <f>MAX(0,I1776*(1+inputs!$B$33)-MAX(0,inputs!$B$31*(J1776-inputs!$B$30)))</f>
        <v>47184.304999999986</v>
      </c>
      <c r="L1776" s="19">
        <f>$H1776+(INT(COLUMN(L$1)/2) - 5) * ($A1776-$H1776)/9</f>
        <v>37488.888888888891</v>
      </c>
      <c r="M1776" s="24">
        <f>MAX(0,K1776*(1+inputs!$B$33)-MAX(0,inputs!$B$31*(L1776-inputs!$B$30)))</f>
        <v>46334.629574999977</v>
      </c>
      <c r="N1776" s="19">
        <f>$H1776+(INT(COLUMN(N$1)/2) - 5) * ($A1776-$H1776)/9</f>
        <v>54977.777777777781</v>
      </c>
      <c r="O1776" s="24">
        <f>MAX(0,M1776*(1+inputs!$B$33)-MAX(0,inputs!$B$31*(N1776-inputs!$B$30)))</f>
        <v>43898.20901862497</v>
      </c>
      <c r="P1776" s="19">
        <f>$H1776+(INT(COLUMN(P$1)/2) - 5) * ($A1776-$H1776)/9</f>
        <v>72466.666666666657</v>
      </c>
      <c r="Q1776" s="24">
        <f>MAX(0,O1776*(1+inputs!$B$33)-MAX(0,inputs!$B$31*(P1776-inputs!$B$30)))</f>
        <v>39851.242153904343</v>
      </c>
      <c r="R1776" s="19">
        <f>$H1776+(INT(COLUMN(R$1)/2) - 5) * ($A1776-$H1776)/9</f>
        <v>89955.555555555562</v>
      </c>
      <c r="S1776" s="24">
        <f>MAX(0,Q1776*(1+inputs!$B$33)-MAX(0,inputs!$B$31*(R1776-inputs!$B$30)))</f>
        <v>34169.570786212898</v>
      </c>
      <c r="T1776" s="19">
        <f>$H1776+(INT(COLUMN(T$1)/2) - 5) * ($A1776-$H1776)/9</f>
        <v>107444.44444444444</v>
      </c>
      <c r="U1776" s="24">
        <f>MAX(0,S1776*(1+inputs!$B$33)-MAX(0,inputs!$B$31*(T1776-inputs!$B$30)))</f>
        <v>26828.674348006087</v>
      </c>
      <c r="V1776" s="19">
        <f>$H1776+(INT(COLUMN(V$1)/2) - 5) * ($A1776-$H1776)/9</f>
        <v>124933.33333333333</v>
      </c>
      <c r="W1776" s="24">
        <f>MAX(0,U1776*(1+inputs!$B$33)-MAX(0,inputs!$B$31*(V1776-inputs!$B$30)))</f>
        <v>17803.664463226178</v>
      </c>
      <c r="X1776" s="19">
        <f>$H1776+(INT(COLUMN(X$1)/2) - 5) * ($A1776-$H1776)/9</f>
        <v>142422.22222222222</v>
      </c>
      <c r="Y1776" s="24">
        <f>MAX(0,W1776*(1+inputs!$B$33)-MAX(0,inputs!$B$31*(X1776-inputs!$B$30)))</f>
        <v>7069.2794301745707</v>
      </c>
      <c r="Z1776" s="19">
        <f>IF(inputs!$B$27="YES",MAX(0,inputs!$B$31*(X1776-inputs!$B$30)),0)</f>
        <v>0</v>
      </c>
      <c r="AA1776" s="3">
        <f t="shared" si="113"/>
        <v>74964.25</v>
      </c>
      <c r="AB1776" s="1">
        <f t="shared" si="114"/>
        <v>0.47</v>
      </c>
      <c r="AC1776" s="8">
        <f t="shared" si="111"/>
        <v>102435.75</v>
      </c>
    </row>
    <row r="1777" spans="1:29" x14ac:dyDescent="0.2">
      <c r="A1777" s="11">
        <f t="shared" si="112"/>
        <v>177500</v>
      </c>
      <c r="B1777" s="15">
        <f>inputs!$C$3-MAX(0,MIN((calculations!A1777-inputs!$B$8)*0.5,inputs!$C$3))+IF(AND(inputs!$B$23="YES",A1777&lt;=inputs!$B$25),inputs!$B$24,0)</f>
        <v>0</v>
      </c>
      <c r="C1777" s="15">
        <f>MAX(0,MIN(A1777-B1777,inputs!$C$4)*inputs!$B$3)</f>
        <v>7540</v>
      </c>
      <c r="D1777" s="16">
        <f>MAX(0,(MIN(A1777,inputs!$C$5)-(inputs!$C$4+B1777))*inputs!$B$4)</f>
        <v>44920</v>
      </c>
      <c r="E1777" s="16">
        <f>MAX(0, (calculations!A1777-inputs!$C$5)*inputs!$B$5)</f>
        <v>12375</v>
      </c>
      <c r="F1777" s="19">
        <f>MAX(0,inputs!$B$13*(MIN(calculations!A1777,inputs!$C$14)-inputs!$C$13))+MAX(0,inputs!$B$14*(calculations!A1777-inputs!$C$14))</f>
        <v>7539.85</v>
      </c>
      <c r="G1777" s="22">
        <f>MAX(MIN((calculations!A1777-inputs!$B$21)/10000,100%),0) * inputs!$B$18</f>
        <v>2636.4</v>
      </c>
      <c r="H1777" s="24">
        <f>MIN(inputs!$B$32,A1777)</f>
        <v>20000</v>
      </c>
      <c r="I1777" s="24">
        <f>inputs!$B$29*(1+inputs!$B$33)-MAX(0,inputs!$B$31*(H1777-inputs!$B$30))</f>
        <v>46486.999999999993</v>
      </c>
      <c r="J1777" s="19">
        <f>$H1777+(INT(COLUMN(J$1)/2) - 5) * ($A1777-$H1777)/9</f>
        <v>20000</v>
      </c>
      <c r="K1777" s="24">
        <f>MAX(0,I1777*(1+inputs!$B$33)-MAX(0,inputs!$B$31*(J1777-inputs!$B$30)))</f>
        <v>47184.304999999986</v>
      </c>
      <c r="L1777" s="19">
        <f>$H1777+(INT(COLUMN(L$1)/2) - 5) * ($A1777-$H1777)/9</f>
        <v>37500</v>
      </c>
      <c r="M1777" s="24">
        <f>MAX(0,K1777*(1+inputs!$B$33)-MAX(0,inputs!$B$31*(L1777-inputs!$B$30)))</f>
        <v>46333.629574999977</v>
      </c>
      <c r="N1777" s="19">
        <f>$H1777+(INT(COLUMN(N$1)/2) - 5) * ($A1777-$H1777)/9</f>
        <v>55000</v>
      </c>
      <c r="O1777" s="24">
        <f>MAX(0,M1777*(1+inputs!$B$33)-MAX(0,inputs!$B$31*(N1777-inputs!$B$30)))</f>
        <v>43895.19401862497</v>
      </c>
      <c r="P1777" s="19">
        <f>$H1777+(INT(COLUMN(P$1)/2) - 5) * ($A1777-$H1777)/9</f>
        <v>72500</v>
      </c>
      <c r="Q1777" s="24">
        <f>MAX(0,O1777*(1+inputs!$B$33)-MAX(0,inputs!$B$31*(P1777-inputs!$B$30)))</f>
        <v>39845.181928904341</v>
      </c>
      <c r="R1777" s="19">
        <f>$H1777+(INT(COLUMN(R$1)/2) - 5) * ($A1777-$H1777)/9</f>
        <v>90000</v>
      </c>
      <c r="S1777" s="24">
        <f>MAX(0,Q1777*(1+inputs!$B$33)-MAX(0,inputs!$B$31*(R1777-inputs!$B$30)))</f>
        <v>34159.419657837898</v>
      </c>
      <c r="T1777" s="19">
        <f>$H1777+(INT(COLUMN(T$1)/2) - 5) * ($A1777-$H1777)/9</f>
        <v>107500</v>
      </c>
      <c r="U1777" s="24">
        <f>MAX(0,S1777*(1+inputs!$B$33)-MAX(0,inputs!$B$31*(T1777-inputs!$B$30)))</f>
        <v>26813.370952705463</v>
      </c>
      <c r="V1777" s="19">
        <f>$H1777+(INT(COLUMN(V$1)/2) - 5) * ($A1777-$H1777)/9</f>
        <v>125000</v>
      </c>
      <c r="W1777" s="24">
        <f>MAX(0,U1777*(1+inputs!$B$33)-MAX(0,inputs!$B$31*(V1777-inputs!$B$30)))</f>
        <v>17782.131516996044</v>
      </c>
      <c r="X1777" s="19">
        <f>$H1777+(INT(COLUMN(X$1)/2) - 5) * ($A1777-$H1777)/9</f>
        <v>142500</v>
      </c>
      <c r="Y1777" s="24">
        <f>MAX(0,W1777*(1+inputs!$B$33)-MAX(0,inputs!$B$31*(X1777-inputs!$B$30)))</f>
        <v>7040.423489750985</v>
      </c>
      <c r="Z1777" s="19">
        <f>IF(inputs!$B$27="YES",MAX(0,inputs!$B$31*(X1777-inputs!$B$30)),0)</f>
        <v>0</v>
      </c>
      <c r="AA1777" s="3">
        <f t="shared" si="113"/>
        <v>75011.25</v>
      </c>
      <c r="AB1777" s="1">
        <f t="shared" si="114"/>
        <v>0.47</v>
      </c>
      <c r="AC1777" s="8">
        <f t="shared" si="111"/>
        <v>102488.75</v>
      </c>
    </row>
    <row r="1778" spans="1:29" x14ac:dyDescent="0.2">
      <c r="A1778" s="11">
        <f t="shared" si="112"/>
        <v>177600</v>
      </c>
      <c r="B1778" s="15">
        <f>inputs!$C$3-MAX(0,MIN((calculations!A1778-inputs!$B$8)*0.5,inputs!$C$3))+IF(AND(inputs!$B$23="YES",A1778&lt;=inputs!$B$25),inputs!$B$24,0)</f>
        <v>0</v>
      </c>
      <c r="C1778" s="15">
        <f>MAX(0,MIN(A1778-B1778,inputs!$C$4)*inputs!$B$3)</f>
        <v>7540</v>
      </c>
      <c r="D1778" s="16">
        <f>MAX(0,(MIN(A1778,inputs!$C$5)-(inputs!$C$4+B1778))*inputs!$B$4)</f>
        <v>44920</v>
      </c>
      <c r="E1778" s="16">
        <f>MAX(0, (calculations!A1778-inputs!$C$5)*inputs!$B$5)</f>
        <v>12420</v>
      </c>
      <c r="F1778" s="19">
        <f>MAX(0,inputs!$B$13*(MIN(calculations!A1778,inputs!$C$14)-inputs!$C$13))+MAX(0,inputs!$B$14*(calculations!A1778-inputs!$C$14))</f>
        <v>7541.85</v>
      </c>
      <c r="G1778" s="22">
        <f>MAX(MIN((calculations!A1778-inputs!$B$21)/10000,100%),0) * inputs!$B$18</f>
        <v>2636.4</v>
      </c>
      <c r="H1778" s="24">
        <f>MIN(inputs!$B$32,A1778)</f>
        <v>20000</v>
      </c>
      <c r="I1778" s="24">
        <f>inputs!$B$29*(1+inputs!$B$33)-MAX(0,inputs!$B$31*(H1778-inputs!$B$30))</f>
        <v>46486.999999999993</v>
      </c>
      <c r="J1778" s="19">
        <f>$H1778+(INT(COLUMN(J$1)/2) - 5) * ($A1778-$H1778)/9</f>
        <v>20000</v>
      </c>
      <c r="K1778" s="24">
        <f>MAX(0,I1778*(1+inputs!$B$33)-MAX(0,inputs!$B$31*(J1778-inputs!$B$30)))</f>
        <v>47184.304999999986</v>
      </c>
      <c r="L1778" s="19">
        <f>$H1778+(INT(COLUMN(L$1)/2) - 5) * ($A1778-$H1778)/9</f>
        <v>37511.111111111109</v>
      </c>
      <c r="M1778" s="24">
        <f>MAX(0,K1778*(1+inputs!$B$33)-MAX(0,inputs!$B$31*(L1778-inputs!$B$30)))</f>
        <v>46332.629574999977</v>
      </c>
      <c r="N1778" s="19">
        <f>$H1778+(INT(COLUMN(N$1)/2) - 5) * ($A1778-$H1778)/9</f>
        <v>55022.222222222219</v>
      </c>
      <c r="O1778" s="24">
        <f>MAX(0,M1778*(1+inputs!$B$33)-MAX(0,inputs!$B$31*(N1778-inputs!$B$30)))</f>
        <v>43892.179018624971</v>
      </c>
      <c r="P1778" s="19">
        <f>$H1778+(INT(COLUMN(P$1)/2) - 5) * ($A1778-$H1778)/9</f>
        <v>72533.333333333343</v>
      </c>
      <c r="Q1778" s="24">
        <f>MAX(0,O1778*(1+inputs!$B$33)-MAX(0,inputs!$B$31*(P1778-inputs!$B$30)))</f>
        <v>39839.12170390434</v>
      </c>
      <c r="R1778" s="19">
        <f>$H1778+(INT(COLUMN(R$1)/2) - 5) * ($A1778-$H1778)/9</f>
        <v>90044.444444444438</v>
      </c>
      <c r="S1778" s="24">
        <f>MAX(0,Q1778*(1+inputs!$B$33)-MAX(0,inputs!$B$31*(R1778-inputs!$B$30)))</f>
        <v>34149.268529462897</v>
      </c>
      <c r="T1778" s="19">
        <f>$H1778+(INT(COLUMN(T$1)/2) - 5) * ($A1778-$H1778)/9</f>
        <v>107555.55555555556</v>
      </c>
      <c r="U1778" s="24">
        <f>MAX(0,S1778*(1+inputs!$B$33)-MAX(0,inputs!$B$31*(T1778-inputs!$B$30)))</f>
        <v>26798.067557404836</v>
      </c>
      <c r="V1778" s="19">
        <f>$H1778+(INT(COLUMN(V$1)/2) - 5) * ($A1778-$H1778)/9</f>
        <v>125066.66666666667</v>
      </c>
      <c r="W1778" s="24">
        <f>MAX(0,U1778*(1+inputs!$B$33)-MAX(0,inputs!$B$31*(V1778-inputs!$B$30)))</f>
        <v>17760.598570765906</v>
      </c>
      <c r="X1778" s="19">
        <f>$H1778+(INT(COLUMN(X$1)/2) - 5) * ($A1778-$H1778)/9</f>
        <v>142577.77777777778</v>
      </c>
      <c r="Y1778" s="24">
        <f>MAX(0,W1778*(1+inputs!$B$33)-MAX(0,inputs!$B$31*(X1778-inputs!$B$30)))</f>
        <v>7011.5675493273902</v>
      </c>
      <c r="Z1778" s="19">
        <f>IF(inputs!$B$27="YES",MAX(0,inputs!$B$31*(X1778-inputs!$B$30)),0)</f>
        <v>0</v>
      </c>
      <c r="AA1778" s="3">
        <f t="shared" si="113"/>
        <v>75058.25</v>
      </c>
      <c r="AB1778" s="1">
        <f t="shared" si="114"/>
        <v>0.47</v>
      </c>
      <c r="AC1778" s="8">
        <f t="shared" si="111"/>
        <v>102541.75</v>
      </c>
    </row>
    <row r="1779" spans="1:29" x14ac:dyDescent="0.2">
      <c r="A1779" s="11">
        <f t="shared" si="112"/>
        <v>177700</v>
      </c>
      <c r="B1779" s="15">
        <f>inputs!$C$3-MAX(0,MIN((calculations!A1779-inputs!$B$8)*0.5,inputs!$C$3))+IF(AND(inputs!$B$23="YES",A1779&lt;=inputs!$B$25),inputs!$B$24,0)</f>
        <v>0</v>
      </c>
      <c r="C1779" s="15">
        <f>MAX(0,MIN(A1779-B1779,inputs!$C$4)*inputs!$B$3)</f>
        <v>7540</v>
      </c>
      <c r="D1779" s="16">
        <f>MAX(0,(MIN(A1779,inputs!$C$5)-(inputs!$C$4+B1779))*inputs!$B$4)</f>
        <v>44920</v>
      </c>
      <c r="E1779" s="16">
        <f>MAX(0, (calculations!A1779-inputs!$C$5)*inputs!$B$5)</f>
        <v>12465</v>
      </c>
      <c r="F1779" s="19">
        <f>MAX(0,inputs!$B$13*(MIN(calculations!A1779,inputs!$C$14)-inputs!$C$13))+MAX(0,inputs!$B$14*(calculations!A1779-inputs!$C$14))</f>
        <v>7543.85</v>
      </c>
      <c r="G1779" s="22">
        <f>MAX(MIN((calculations!A1779-inputs!$B$21)/10000,100%),0) * inputs!$B$18</f>
        <v>2636.4</v>
      </c>
      <c r="H1779" s="24">
        <f>MIN(inputs!$B$32,A1779)</f>
        <v>20000</v>
      </c>
      <c r="I1779" s="24">
        <f>inputs!$B$29*(1+inputs!$B$33)-MAX(0,inputs!$B$31*(H1779-inputs!$B$30))</f>
        <v>46486.999999999993</v>
      </c>
      <c r="J1779" s="19">
        <f>$H1779+(INT(COLUMN(J$1)/2) - 5) * ($A1779-$H1779)/9</f>
        <v>20000</v>
      </c>
      <c r="K1779" s="24">
        <f>MAX(0,I1779*(1+inputs!$B$33)-MAX(0,inputs!$B$31*(J1779-inputs!$B$30)))</f>
        <v>47184.304999999986</v>
      </c>
      <c r="L1779" s="19">
        <f>$H1779+(INT(COLUMN(L$1)/2) - 5) * ($A1779-$H1779)/9</f>
        <v>37522.222222222219</v>
      </c>
      <c r="M1779" s="24">
        <f>MAX(0,K1779*(1+inputs!$B$33)-MAX(0,inputs!$B$31*(L1779-inputs!$B$30)))</f>
        <v>46331.629574999977</v>
      </c>
      <c r="N1779" s="19">
        <f>$H1779+(INT(COLUMN(N$1)/2) - 5) * ($A1779-$H1779)/9</f>
        <v>55044.444444444445</v>
      </c>
      <c r="O1779" s="24">
        <f>MAX(0,M1779*(1+inputs!$B$33)-MAX(0,inputs!$B$31*(N1779-inputs!$B$30)))</f>
        <v>43889.164018624972</v>
      </c>
      <c r="P1779" s="19">
        <f>$H1779+(INT(COLUMN(P$1)/2) - 5) * ($A1779-$H1779)/9</f>
        <v>72566.666666666657</v>
      </c>
      <c r="Q1779" s="24">
        <f>MAX(0,O1779*(1+inputs!$B$33)-MAX(0,inputs!$B$31*(P1779-inputs!$B$30)))</f>
        <v>39833.061478904347</v>
      </c>
      <c r="R1779" s="19">
        <f>$H1779+(INT(COLUMN(R$1)/2) - 5) * ($A1779-$H1779)/9</f>
        <v>90088.888888888891</v>
      </c>
      <c r="S1779" s="24">
        <f>MAX(0,Q1779*(1+inputs!$B$33)-MAX(0,inputs!$B$31*(R1779-inputs!$B$30)))</f>
        <v>34139.117401087904</v>
      </c>
      <c r="T1779" s="19">
        <f>$H1779+(INT(COLUMN(T$1)/2) - 5) * ($A1779-$H1779)/9</f>
        <v>107611.11111111111</v>
      </c>
      <c r="U1779" s="24">
        <f>MAX(0,S1779*(1+inputs!$B$33)-MAX(0,inputs!$B$31*(T1779-inputs!$B$30)))</f>
        <v>26782.764162104224</v>
      </c>
      <c r="V1779" s="19">
        <f>$H1779+(INT(COLUMN(V$1)/2) - 5) * ($A1779-$H1779)/9</f>
        <v>125133.33333333333</v>
      </c>
      <c r="W1779" s="24">
        <f>MAX(0,U1779*(1+inputs!$B$33)-MAX(0,inputs!$B$31*(V1779-inputs!$B$30)))</f>
        <v>17739.065624535786</v>
      </c>
      <c r="X1779" s="19">
        <f>$H1779+(INT(COLUMN(X$1)/2) - 5) * ($A1779-$H1779)/9</f>
        <v>142655.55555555556</v>
      </c>
      <c r="Y1779" s="24">
        <f>MAX(0,W1779*(1+inputs!$B$33)-MAX(0,inputs!$B$31*(X1779-inputs!$B$30)))</f>
        <v>6982.7116089038191</v>
      </c>
      <c r="Z1779" s="19">
        <f>IF(inputs!$B$27="YES",MAX(0,inputs!$B$31*(X1779-inputs!$B$30)),0)</f>
        <v>0</v>
      </c>
      <c r="AA1779" s="3">
        <f t="shared" si="113"/>
        <v>75105.25</v>
      </c>
      <c r="AB1779" s="1">
        <f t="shared" si="114"/>
        <v>0.47</v>
      </c>
      <c r="AC1779" s="8">
        <f t="shared" si="111"/>
        <v>102594.75</v>
      </c>
    </row>
    <row r="1780" spans="1:29" x14ac:dyDescent="0.2">
      <c r="A1780" s="11">
        <f t="shared" si="112"/>
        <v>177800</v>
      </c>
      <c r="B1780" s="15">
        <f>inputs!$C$3-MAX(0,MIN((calculations!A1780-inputs!$B$8)*0.5,inputs!$C$3))+IF(AND(inputs!$B$23="YES",A1780&lt;=inputs!$B$25),inputs!$B$24,0)</f>
        <v>0</v>
      </c>
      <c r="C1780" s="15">
        <f>MAX(0,MIN(A1780-B1780,inputs!$C$4)*inputs!$B$3)</f>
        <v>7540</v>
      </c>
      <c r="D1780" s="16">
        <f>MAX(0,(MIN(A1780,inputs!$C$5)-(inputs!$C$4+B1780))*inputs!$B$4)</f>
        <v>44920</v>
      </c>
      <c r="E1780" s="16">
        <f>MAX(0, (calculations!A1780-inputs!$C$5)*inputs!$B$5)</f>
        <v>12510</v>
      </c>
      <c r="F1780" s="19">
        <f>MAX(0,inputs!$B$13*(MIN(calculations!A1780,inputs!$C$14)-inputs!$C$13))+MAX(0,inputs!$B$14*(calculations!A1780-inputs!$C$14))</f>
        <v>7545.85</v>
      </c>
      <c r="G1780" s="22">
        <f>MAX(MIN((calculations!A1780-inputs!$B$21)/10000,100%),0) * inputs!$B$18</f>
        <v>2636.4</v>
      </c>
      <c r="H1780" s="24">
        <f>MIN(inputs!$B$32,A1780)</f>
        <v>20000</v>
      </c>
      <c r="I1780" s="24">
        <f>inputs!$B$29*(1+inputs!$B$33)-MAX(0,inputs!$B$31*(H1780-inputs!$B$30))</f>
        <v>46486.999999999993</v>
      </c>
      <c r="J1780" s="19">
        <f>$H1780+(INT(COLUMN(J$1)/2) - 5) * ($A1780-$H1780)/9</f>
        <v>20000</v>
      </c>
      <c r="K1780" s="24">
        <f>MAX(0,I1780*(1+inputs!$B$33)-MAX(0,inputs!$B$31*(J1780-inputs!$B$30)))</f>
        <v>47184.304999999986</v>
      </c>
      <c r="L1780" s="19">
        <f>$H1780+(INT(COLUMN(L$1)/2) - 5) * ($A1780-$H1780)/9</f>
        <v>37533.333333333328</v>
      </c>
      <c r="M1780" s="24">
        <f>MAX(0,K1780*(1+inputs!$B$33)-MAX(0,inputs!$B$31*(L1780-inputs!$B$30)))</f>
        <v>46330.629574999977</v>
      </c>
      <c r="N1780" s="19">
        <f>$H1780+(INT(COLUMN(N$1)/2) - 5) * ($A1780-$H1780)/9</f>
        <v>55066.666666666664</v>
      </c>
      <c r="O1780" s="24">
        <f>MAX(0,M1780*(1+inputs!$B$33)-MAX(0,inputs!$B$31*(N1780-inputs!$B$30)))</f>
        <v>43886.149018624972</v>
      </c>
      <c r="P1780" s="19">
        <f>$H1780+(INT(COLUMN(P$1)/2) - 5) * ($A1780-$H1780)/9</f>
        <v>72600</v>
      </c>
      <c r="Q1780" s="24">
        <f>MAX(0,O1780*(1+inputs!$B$33)-MAX(0,inputs!$B$31*(P1780-inputs!$B$30)))</f>
        <v>39827.001253904338</v>
      </c>
      <c r="R1780" s="19">
        <f>$H1780+(INT(COLUMN(R$1)/2) - 5) * ($A1780-$H1780)/9</f>
        <v>90133.333333333328</v>
      </c>
      <c r="S1780" s="24">
        <f>MAX(0,Q1780*(1+inputs!$B$33)-MAX(0,inputs!$B$31*(R1780-inputs!$B$30)))</f>
        <v>34128.966272712896</v>
      </c>
      <c r="T1780" s="19">
        <f>$H1780+(INT(COLUMN(T$1)/2) - 5) * ($A1780-$H1780)/9</f>
        <v>107666.66666666667</v>
      </c>
      <c r="U1780" s="24">
        <f>MAX(0,S1780*(1+inputs!$B$33)-MAX(0,inputs!$B$31*(T1780-inputs!$B$30)))</f>
        <v>26767.460766803582</v>
      </c>
      <c r="V1780" s="19">
        <f>$H1780+(INT(COLUMN(V$1)/2) - 5) * ($A1780-$H1780)/9</f>
        <v>125200</v>
      </c>
      <c r="W1780" s="24">
        <f>MAX(0,U1780*(1+inputs!$B$33)-MAX(0,inputs!$B$31*(V1780-inputs!$B$30)))</f>
        <v>17717.53267830563</v>
      </c>
      <c r="X1780" s="19">
        <f>$H1780+(INT(COLUMN(X$1)/2) - 5) * ($A1780-$H1780)/9</f>
        <v>142733.33333333331</v>
      </c>
      <c r="Y1780" s="24">
        <f>MAX(0,W1780*(1+inputs!$B$33)-MAX(0,inputs!$B$31*(X1780-inputs!$B$30)))</f>
        <v>6953.8556684802134</v>
      </c>
      <c r="Z1780" s="19">
        <f>IF(inputs!$B$27="YES",MAX(0,inputs!$B$31*(X1780-inputs!$B$30)),0)</f>
        <v>0</v>
      </c>
      <c r="AA1780" s="3">
        <f t="shared" si="113"/>
        <v>75152.25</v>
      </c>
      <c r="AB1780" s="1">
        <f t="shared" si="114"/>
        <v>0.47</v>
      </c>
      <c r="AC1780" s="8">
        <f t="shared" si="111"/>
        <v>102647.75</v>
      </c>
    </row>
    <row r="1781" spans="1:29" x14ac:dyDescent="0.2">
      <c r="A1781" s="11">
        <f t="shared" si="112"/>
        <v>177900</v>
      </c>
      <c r="B1781" s="15">
        <f>inputs!$C$3-MAX(0,MIN((calculations!A1781-inputs!$B$8)*0.5,inputs!$C$3))+IF(AND(inputs!$B$23="YES",A1781&lt;=inputs!$B$25),inputs!$B$24,0)</f>
        <v>0</v>
      </c>
      <c r="C1781" s="15">
        <f>MAX(0,MIN(A1781-B1781,inputs!$C$4)*inputs!$B$3)</f>
        <v>7540</v>
      </c>
      <c r="D1781" s="16">
        <f>MAX(0,(MIN(A1781,inputs!$C$5)-(inputs!$C$4+B1781))*inputs!$B$4)</f>
        <v>44920</v>
      </c>
      <c r="E1781" s="16">
        <f>MAX(0, (calculations!A1781-inputs!$C$5)*inputs!$B$5)</f>
        <v>12555</v>
      </c>
      <c r="F1781" s="19">
        <f>MAX(0,inputs!$B$13*(MIN(calculations!A1781,inputs!$C$14)-inputs!$C$13))+MAX(0,inputs!$B$14*(calculations!A1781-inputs!$C$14))</f>
        <v>7547.85</v>
      </c>
      <c r="G1781" s="22">
        <f>MAX(MIN((calculations!A1781-inputs!$B$21)/10000,100%),0) * inputs!$B$18</f>
        <v>2636.4</v>
      </c>
      <c r="H1781" s="24">
        <f>MIN(inputs!$B$32,A1781)</f>
        <v>20000</v>
      </c>
      <c r="I1781" s="24">
        <f>inputs!$B$29*(1+inputs!$B$33)-MAX(0,inputs!$B$31*(H1781-inputs!$B$30))</f>
        <v>46486.999999999993</v>
      </c>
      <c r="J1781" s="19">
        <f>$H1781+(INT(COLUMN(J$1)/2) - 5) * ($A1781-$H1781)/9</f>
        <v>20000</v>
      </c>
      <c r="K1781" s="24">
        <f>MAX(0,I1781*(1+inputs!$B$33)-MAX(0,inputs!$B$31*(J1781-inputs!$B$30)))</f>
        <v>47184.304999999986</v>
      </c>
      <c r="L1781" s="19">
        <f>$H1781+(INT(COLUMN(L$1)/2) - 5) * ($A1781-$H1781)/9</f>
        <v>37544.444444444445</v>
      </c>
      <c r="M1781" s="24">
        <f>MAX(0,K1781*(1+inputs!$B$33)-MAX(0,inputs!$B$31*(L1781-inputs!$B$30)))</f>
        <v>46329.629574999977</v>
      </c>
      <c r="N1781" s="19">
        <f>$H1781+(INT(COLUMN(N$1)/2) - 5) * ($A1781-$H1781)/9</f>
        <v>55088.888888888891</v>
      </c>
      <c r="O1781" s="24">
        <f>MAX(0,M1781*(1+inputs!$B$33)-MAX(0,inputs!$B$31*(N1781-inputs!$B$30)))</f>
        <v>43883.134018624973</v>
      </c>
      <c r="P1781" s="19">
        <f>$H1781+(INT(COLUMN(P$1)/2) - 5) * ($A1781-$H1781)/9</f>
        <v>72633.333333333343</v>
      </c>
      <c r="Q1781" s="24">
        <f>MAX(0,O1781*(1+inputs!$B$33)-MAX(0,inputs!$B$31*(P1781-inputs!$B$30)))</f>
        <v>39820.941028904337</v>
      </c>
      <c r="R1781" s="19">
        <f>$H1781+(INT(COLUMN(R$1)/2) - 5) * ($A1781-$H1781)/9</f>
        <v>90177.777777777781</v>
      </c>
      <c r="S1781" s="24">
        <f>MAX(0,Q1781*(1+inputs!$B$33)-MAX(0,inputs!$B$31*(R1781-inputs!$B$30)))</f>
        <v>34118.815144337896</v>
      </c>
      <c r="T1781" s="19">
        <f>$H1781+(INT(COLUMN(T$1)/2) - 5) * ($A1781-$H1781)/9</f>
        <v>107722.22222222222</v>
      </c>
      <c r="U1781" s="24">
        <f>MAX(0,S1781*(1+inputs!$B$33)-MAX(0,inputs!$B$31*(T1781-inputs!$B$30)))</f>
        <v>26752.157371502963</v>
      </c>
      <c r="V1781" s="19">
        <f>$H1781+(INT(COLUMN(V$1)/2) - 5) * ($A1781-$H1781)/9</f>
        <v>125266.66666666667</v>
      </c>
      <c r="W1781" s="24">
        <f>MAX(0,U1781*(1+inputs!$B$33)-MAX(0,inputs!$B$31*(V1781-inputs!$B$30)))</f>
        <v>17695.999732075506</v>
      </c>
      <c r="X1781" s="19">
        <f>$H1781+(INT(COLUMN(X$1)/2) - 5) * ($A1781-$H1781)/9</f>
        <v>142811.11111111112</v>
      </c>
      <c r="Y1781" s="24">
        <f>MAX(0,W1781*(1+inputs!$B$33)-MAX(0,inputs!$B$31*(X1781-inputs!$B$30)))</f>
        <v>6924.9997280566367</v>
      </c>
      <c r="Z1781" s="19">
        <f>IF(inputs!$B$27="YES",MAX(0,inputs!$B$31*(X1781-inputs!$B$30)),0)</f>
        <v>0</v>
      </c>
      <c r="AA1781" s="3">
        <f t="shared" si="113"/>
        <v>75199.25</v>
      </c>
      <c r="AB1781" s="1">
        <f t="shared" si="114"/>
        <v>0.47</v>
      </c>
      <c r="AC1781" s="8">
        <f t="shared" si="111"/>
        <v>102700.75</v>
      </c>
    </row>
    <row r="1782" spans="1:29" x14ac:dyDescent="0.2">
      <c r="A1782" s="11">
        <f t="shared" si="112"/>
        <v>178000</v>
      </c>
      <c r="B1782" s="15">
        <f>inputs!$C$3-MAX(0,MIN((calculations!A1782-inputs!$B$8)*0.5,inputs!$C$3))+IF(AND(inputs!$B$23="YES",A1782&lt;=inputs!$B$25),inputs!$B$24,0)</f>
        <v>0</v>
      </c>
      <c r="C1782" s="15">
        <f>MAX(0,MIN(A1782-B1782,inputs!$C$4)*inputs!$B$3)</f>
        <v>7540</v>
      </c>
      <c r="D1782" s="16">
        <f>MAX(0,(MIN(A1782,inputs!$C$5)-(inputs!$C$4+B1782))*inputs!$B$4)</f>
        <v>44920</v>
      </c>
      <c r="E1782" s="16">
        <f>MAX(0, (calculations!A1782-inputs!$C$5)*inputs!$B$5)</f>
        <v>12600</v>
      </c>
      <c r="F1782" s="19">
        <f>MAX(0,inputs!$B$13*(MIN(calculations!A1782,inputs!$C$14)-inputs!$C$13))+MAX(0,inputs!$B$14*(calculations!A1782-inputs!$C$14))</f>
        <v>7549.85</v>
      </c>
      <c r="G1782" s="22">
        <f>MAX(MIN((calculations!A1782-inputs!$B$21)/10000,100%),0) * inputs!$B$18</f>
        <v>2636.4</v>
      </c>
      <c r="H1782" s="24">
        <f>MIN(inputs!$B$32,A1782)</f>
        <v>20000</v>
      </c>
      <c r="I1782" s="24">
        <f>inputs!$B$29*(1+inputs!$B$33)-MAX(0,inputs!$B$31*(H1782-inputs!$B$30))</f>
        <v>46486.999999999993</v>
      </c>
      <c r="J1782" s="19">
        <f>$H1782+(INT(COLUMN(J$1)/2) - 5) * ($A1782-$H1782)/9</f>
        <v>20000</v>
      </c>
      <c r="K1782" s="24">
        <f>MAX(0,I1782*(1+inputs!$B$33)-MAX(0,inputs!$B$31*(J1782-inputs!$B$30)))</f>
        <v>47184.304999999986</v>
      </c>
      <c r="L1782" s="19">
        <f>$H1782+(INT(COLUMN(L$1)/2) - 5) * ($A1782-$H1782)/9</f>
        <v>37555.555555555555</v>
      </c>
      <c r="M1782" s="24">
        <f>MAX(0,K1782*(1+inputs!$B$33)-MAX(0,inputs!$B$31*(L1782-inputs!$B$30)))</f>
        <v>46328.629574999977</v>
      </c>
      <c r="N1782" s="19">
        <f>$H1782+(INT(COLUMN(N$1)/2) - 5) * ($A1782-$H1782)/9</f>
        <v>55111.111111111109</v>
      </c>
      <c r="O1782" s="24">
        <f>MAX(0,M1782*(1+inputs!$B$33)-MAX(0,inputs!$B$31*(N1782-inputs!$B$30)))</f>
        <v>43880.119018624973</v>
      </c>
      <c r="P1782" s="19">
        <f>$H1782+(INT(COLUMN(P$1)/2) - 5) * ($A1782-$H1782)/9</f>
        <v>72666.666666666657</v>
      </c>
      <c r="Q1782" s="24">
        <f>MAX(0,O1782*(1+inputs!$B$33)-MAX(0,inputs!$B$31*(P1782-inputs!$B$30)))</f>
        <v>39814.880803904351</v>
      </c>
      <c r="R1782" s="19">
        <f>$H1782+(INT(COLUMN(R$1)/2) - 5) * ($A1782-$H1782)/9</f>
        <v>90222.222222222219</v>
      </c>
      <c r="S1782" s="24">
        <f>MAX(0,Q1782*(1+inputs!$B$33)-MAX(0,inputs!$B$31*(R1782-inputs!$B$30)))</f>
        <v>34108.66401596291</v>
      </c>
      <c r="T1782" s="19">
        <f>$H1782+(INT(COLUMN(T$1)/2) - 5) * ($A1782-$H1782)/9</f>
        <v>107777.77777777778</v>
      </c>
      <c r="U1782" s="24">
        <f>MAX(0,S1782*(1+inputs!$B$33)-MAX(0,inputs!$B$31*(T1782-inputs!$B$30)))</f>
        <v>26736.853976202354</v>
      </c>
      <c r="V1782" s="19">
        <f>$H1782+(INT(COLUMN(V$1)/2) - 5) * ($A1782-$H1782)/9</f>
        <v>125333.33333333333</v>
      </c>
      <c r="W1782" s="24">
        <f>MAX(0,U1782*(1+inputs!$B$33)-MAX(0,inputs!$B$31*(V1782-inputs!$B$30)))</f>
        <v>17674.466785845387</v>
      </c>
      <c r="X1782" s="19">
        <f>$H1782+(INT(COLUMN(X$1)/2) - 5) * ($A1782-$H1782)/9</f>
        <v>142888.88888888888</v>
      </c>
      <c r="Y1782" s="24">
        <f>MAX(0,W1782*(1+inputs!$B$33)-MAX(0,inputs!$B$31*(X1782-inputs!$B$30)))</f>
        <v>6896.1437876330674</v>
      </c>
      <c r="Z1782" s="19">
        <f>IF(inputs!$B$27="YES",MAX(0,inputs!$B$31*(X1782-inputs!$B$30)),0)</f>
        <v>0</v>
      </c>
      <c r="AA1782" s="3">
        <f t="shared" si="113"/>
        <v>75246.25</v>
      </c>
      <c r="AB1782" s="1">
        <f t="shared" si="114"/>
        <v>0.47</v>
      </c>
      <c r="AC1782" s="8">
        <f t="shared" si="111"/>
        <v>102753.75</v>
      </c>
    </row>
    <row r="1783" spans="1:29" x14ac:dyDescent="0.2">
      <c r="A1783" s="11">
        <f t="shared" si="112"/>
        <v>178100</v>
      </c>
      <c r="B1783" s="15">
        <f>inputs!$C$3-MAX(0,MIN((calculations!A1783-inputs!$B$8)*0.5,inputs!$C$3))+IF(AND(inputs!$B$23="YES",A1783&lt;=inputs!$B$25),inputs!$B$24,0)</f>
        <v>0</v>
      </c>
      <c r="C1783" s="15">
        <f>MAX(0,MIN(A1783-B1783,inputs!$C$4)*inputs!$B$3)</f>
        <v>7540</v>
      </c>
      <c r="D1783" s="16">
        <f>MAX(0,(MIN(A1783,inputs!$C$5)-(inputs!$C$4+B1783))*inputs!$B$4)</f>
        <v>44920</v>
      </c>
      <c r="E1783" s="16">
        <f>MAX(0, (calculations!A1783-inputs!$C$5)*inputs!$B$5)</f>
        <v>12645</v>
      </c>
      <c r="F1783" s="19">
        <f>MAX(0,inputs!$B$13*(MIN(calculations!A1783,inputs!$C$14)-inputs!$C$13))+MAX(0,inputs!$B$14*(calculations!A1783-inputs!$C$14))</f>
        <v>7551.85</v>
      </c>
      <c r="G1783" s="22">
        <f>MAX(MIN((calculations!A1783-inputs!$B$21)/10000,100%),0) * inputs!$B$18</f>
        <v>2636.4</v>
      </c>
      <c r="H1783" s="24">
        <f>MIN(inputs!$B$32,A1783)</f>
        <v>20000</v>
      </c>
      <c r="I1783" s="24">
        <f>inputs!$B$29*(1+inputs!$B$33)-MAX(0,inputs!$B$31*(H1783-inputs!$B$30))</f>
        <v>46486.999999999993</v>
      </c>
      <c r="J1783" s="19">
        <f>$H1783+(INT(COLUMN(J$1)/2) - 5) * ($A1783-$H1783)/9</f>
        <v>20000</v>
      </c>
      <c r="K1783" s="24">
        <f>MAX(0,I1783*(1+inputs!$B$33)-MAX(0,inputs!$B$31*(J1783-inputs!$B$30)))</f>
        <v>47184.304999999986</v>
      </c>
      <c r="L1783" s="19">
        <f>$H1783+(INT(COLUMN(L$1)/2) - 5) * ($A1783-$H1783)/9</f>
        <v>37566.666666666672</v>
      </c>
      <c r="M1783" s="24">
        <f>MAX(0,K1783*(1+inputs!$B$33)-MAX(0,inputs!$B$31*(L1783-inputs!$B$30)))</f>
        <v>46327.629574999977</v>
      </c>
      <c r="N1783" s="19">
        <f>$H1783+(INT(COLUMN(N$1)/2) - 5) * ($A1783-$H1783)/9</f>
        <v>55133.333333333336</v>
      </c>
      <c r="O1783" s="24">
        <f>MAX(0,M1783*(1+inputs!$B$33)-MAX(0,inputs!$B$31*(N1783-inputs!$B$30)))</f>
        <v>43877.104018624967</v>
      </c>
      <c r="P1783" s="19">
        <f>$H1783+(INT(COLUMN(P$1)/2) - 5) * ($A1783-$H1783)/9</f>
        <v>72700</v>
      </c>
      <c r="Q1783" s="24">
        <f>MAX(0,O1783*(1+inputs!$B$33)-MAX(0,inputs!$B$31*(P1783-inputs!$B$30)))</f>
        <v>39808.820578904335</v>
      </c>
      <c r="R1783" s="19">
        <f>$H1783+(INT(COLUMN(R$1)/2) - 5) * ($A1783-$H1783)/9</f>
        <v>90266.666666666672</v>
      </c>
      <c r="S1783" s="24">
        <f>MAX(0,Q1783*(1+inputs!$B$33)-MAX(0,inputs!$B$31*(R1783-inputs!$B$30)))</f>
        <v>34098.512887587895</v>
      </c>
      <c r="T1783" s="19">
        <f>$H1783+(INT(COLUMN(T$1)/2) - 5) * ($A1783-$H1783)/9</f>
        <v>107833.33333333333</v>
      </c>
      <c r="U1783" s="24">
        <f>MAX(0,S1783*(1+inputs!$B$33)-MAX(0,inputs!$B$31*(T1783-inputs!$B$30)))</f>
        <v>26721.550580901709</v>
      </c>
      <c r="V1783" s="19">
        <f>$H1783+(INT(COLUMN(V$1)/2) - 5) * ($A1783-$H1783)/9</f>
        <v>125400</v>
      </c>
      <c r="W1783" s="24">
        <f>MAX(0,U1783*(1+inputs!$B$33)-MAX(0,inputs!$B$31*(V1783-inputs!$B$30)))</f>
        <v>17652.933839615231</v>
      </c>
      <c r="X1783" s="19">
        <f>$H1783+(INT(COLUMN(X$1)/2) - 5) * ($A1783-$H1783)/9</f>
        <v>142966.66666666669</v>
      </c>
      <c r="Y1783" s="24">
        <f>MAX(0,W1783*(1+inputs!$B$33)-MAX(0,inputs!$B$31*(X1783-inputs!$B$30)))</f>
        <v>6867.2878472094581</v>
      </c>
      <c r="Z1783" s="19">
        <f>IF(inputs!$B$27="YES",MAX(0,inputs!$B$31*(X1783-inputs!$B$30)),0)</f>
        <v>0</v>
      </c>
      <c r="AA1783" s="3">
        <f t="shared" si="113"/>
        <v>75293.25</v>
      </c>
      <c r="AB1783" s="1">
        <f t="shared" si="114"/>
        <v>0.47</v>
      </c>
      <c r="AC1783" s="8">
        <f t="shared" si="111"/>
        <v>102806.75</v>
      </c>
    </row>
    <row r="1784" spans="1:29" x14ac:dyDescent="0.2">
      <c r="A1784" s="11">
        <f t="shared" si="112"/>
        <v>178200</v>
      </c>
      <c r="B1784" s="15">
        <f>inputs!$C$3-MAX(0,MIN((calculations!A1784-inputs!$B$8)*0.5,inputs!$C$3))+IF(AND(inputs!$B$23="YES",A1784&lt;=inputs!$B$25),inputs!$B$24,0)</f>
        <v>0</v>
      </c>
      <c r="C1784" s="15">
        <f>MAX(0,MIN(A1784-B1784,inputs!$C$4)*inputs!$B$3)</f>
        <v>7540</v>
      </c>
      <c r="D1784" s="16">
        <f>MAX(0,(MIN(A1784,inputs!$C$5)-(inputs!$C$4+B1784))*inputs!$B$4)</f>
        <v>44920</v>
      </c>
      <c r="E1784" s="16">
        <f>MAX(0, (calculations!A1784-inputs!$C$5)*inputs!$B$5)</f>
        <v>12690</v>
      </c>
      <c r="F1784" s="19">
        <f>MAX(0,inputs!$B$13*(MIN(calculations!A1784,inputs!$C$14)-inputs!$C$13))+MAX(0,inputs!$B$14*(calculations!A1784-inputs!$C$14))</f>
        <v>7553.85</v>
      </c>
      <c r="G1784" s="22">
        <f>MAX(MIN((calculations!A1784-inputs!$B$21)/10000,100%),0) * inputs!$B$18</f>
        <v>2636.4</v>
      </c>
      <c r="H1784" s="24">
        <f>MIN(inputs!$B$32,A1784)</f>
        <v>20000</v>
      </c>
      <c r="I1784" s="24">
        <f>inputs!$B$29*(1+inputs!$B$33)-MAX(0,inputs!$B$31*(H1784-inputs!$B$30))</f>
        <v>46486.999999999993</v>
      </c>
      <c r="J1784" s="19">
        <f>$H1784+(INT(COLUMN(J$1)/2) - 5) * ($A1784-$H1784)/9</f>
        <v>20000</v>
      </c>
      <c r="K1784" s="24">
        <f>MAX(0,I1784*(1+inputs!$B$33)-MAX(0,inputs!$B$31*(J1784-inputs!$B$30)))</f>
        <v>47184.304999999986</v>
      </c>
      <c r="L1784" s="19">
        <f>$H1784+(INT(COLUMN(L$1)/2) - 5) * ($A1784-$H1784)/9</f>
        <v>37577.777777777781</v>
      </c>
      <c r="M1784" s="24">
        <f>MAX(0,K1784*(1+inputs!$B$33)-MAX(0,inputs!$B$31*(L1784-inputs!$B$30)))</f>
        <v>46326.629574999977</v>
      </c>
      <c r="N1784" s="19">
        <f>$H1784+(INT(COLUMN(N$1)/2) - 5) * ($A1784-$H1784)/9</f>
        <v>55155.555555555555</v>
      </c>
      <c r="O1784" s="24">
        <f>MAX(0,M1784*(1+inputs!$B$33)-MAX(0,inputs!$B$31*(N1784-inputs!$B$30)))</f>
        <v>43874.089018624967</v>
      </c>
      <c r="P1784" s="19">
        <f>$H1784+(INT(COLUMN(P$1)/2) - 5) * ($A1784-$H1784)/9</f>
        <v>72733.333333333343</v>
      </c>
      <c r="Q1784" s="24">
        <f>MAX(0,O1784*(1+inputs!$B$33)-MAX(0,inputs!$B$31*(P1784-inputs!$B$30)))</f>
        <v>39802.760353904334</v>
      </c>
      <c r="R1784" s="19">
        <f>$H1784+(INT(COLUMN(R$1)/2) - 5) * ($A1784-$H1784)/9</f>
        <v>90311.111111111109</v>
      </c>
      <c r="S1784" s="24">
        <f>MAX(0,Q1784*(1+inputs!$B$33)-MAX(0,inputs!$B$31*(R1784-inputs!$B$30)))</f>
        <v>34088.361759212894</v>
      </c>
      <c r="T1784" s="19">
        <f>$H1784+(INT(COLUMN(T$1)/2) - 5) * ($A1784-$H1784)/9</f>
        <v>107888.88888888889</v>
      </c>
      <c r="U1784" s="24">
        <f>MAX(0,S1784*(1+inputs!$B$33)-MAX(0,inputs!$B$31*(T1784-inputs!$B$30)))</f>
        <v>26706.247185601085</v>
      </c>
      <c r="V1784" s="19">
        <f>$H1784+(INT(COLUMN(V$1)/2) - 5) * ($A1784-$H1784)/9</f>
        <v>125466.66666666667</v>
      </c>
      <c r="W1784" s="24">
        <f>MAX(0,U1784*(1+inputs!$B$33)-MAX(0,inputs!$B$31*(V1784-inputs!$B$30)))</f>
        <v>17631.4008933851</v>
      </c>
      <c r="X1784" s="19">
        <f>$H1784+(INT(COLUMN(X$1)/2) - 5) * ($A1784-$H1784)/9</f>
        <v>143044.44444444444</v>
      </c>
      <c r="Y1784" s="24">
        <f>MAX(0,W1784*(1+inputs!$B$33)-MAX(0,inputs!$B$31*(X1784-inputs!$B$30)))</f>
        <v>6838.4319067858778</v>
      </c>
      <c r="Z1784" s="19">
        <f>IF(inputs!$B$27="YES",MAX(0,inputs!$B$31*(X1784-inputs!$B$30)),0)</f>
        <v>0</v>
      </c>
      <c r="AA1784" s="3">
        <f t="shared" si="113"/>
        <v>75340.25</v>
      </c>
      <c r="AB1784" s="1">
        <f t="shared" si="114"/>
        <v>0.47</v>
      </c>
      <c r="AC1784" s="8">
        <f t="shared" si="111"/>
        <v>102859.75</v>
      </c>
    </row>
    <row r="1785" spans="1:29" x14ac:dyDescent="0.2">
      <c r="A1785" s="11">
        <f t="shared" si="112"/>
        <v>178300</v>
      </c>
      <c r="B1785" s="15">
        <f>inputs!$C$3-MAX(0,MIN((calculations!A1785-inputs!$B$8)*0.5,inputs!$C$3))+IF(AND(inputs!$B$23="YES",A1785&lt;=inputs!$B$25),inputs!$B$24,0)</f>
        <v>0</v>
      </c>
      <c r="C1785" s="15">
        <f>MAX(0,MIN(A1785-B1785,inputs!$C$4)*inputs!$B$3)</f>
        <v>7540</v>
      </c>
      <c r="D1785" s="16">
        <f>MAX(0,(MIN(A1785,inputs!$C$5)-(inputs!$C$4+B1785))*inputs!$B$4)</f>
        <v>44920</v>
      </c>
      <c r="E1785" s="16">
        <f>MAX(0, (calculations!A1785-inputs!$C$5)*inputs!$B$5)</f>
        <v>12735</v>
      </c>
      <c r="F1785" s="19">
        <f>MAX(0,inputs!$B$13*(MIN(calculations!A1785,inputs!$C$14)-inputs!$C$13))+MAX(0,inputs!$B$14*(calculations!A1785-inputs!$C$14))</f>
        <v>7555.85</v>
      </c>
      <c r="G1785" s="22">
        <f>MAX(MIN((calculations!A1785-inputs!$B$21)/10000,100%),0) * inputs!$B$18</f>
        <v>2636.4</v>
      </c>
      <c r="H1785" s="24">
        <f>MIN(inputs!$B$32,A1785)</f>
        <v>20000</v>
      </c>
      <c r="I1785" s="24">
        <f>inputs!$B$29*(1+inputs!$B$33)-MAX(0,inputs!$B$31*(H1785-inputs!$B$30))</f>
        <v>46486.999999999993</v>
      </c>
      <c r="J1785" s="19">
        <f>$H1785+(INT(COLUMN(J$1)/2) - 5) * ($A1785-$H1785)/9</f>
        <v>20000</v>
      </c>
      <c r="K1785" s="24">
        <f>MAX(0,I1785*(1+inputs!$B$33)-MAX(0,inputs!$B$31*(J1785-inputs!$B$30)))</f>
        <v>47184.304999999986</v>
      </c>
      <c r="L1785" s="19">
        <f>$H1785+(INT(COLUMN(L$1)/2) - 5) * ($A1785-$H1785)/9</f>
        <v>37588.888888888891</v>
      </c>
      <c r="M1785" s="24">
        <f>MAX(0,K1785*(1+inputs!$B$33)-MAX(0,inputs!$B$31*(L1785-inputs!$B$30)))</f>
        <v>46325.629574999977</v>
      </c>
      <c r="N1785" s="19">
        <f>$H1785+(INT(COLUMN(N$1)/2) - 5) * ($A1785-$H1785)/9</f>
        <v>55177.777777777781</v>
      </c>
      <c r="O1785" s="24">
        <f>MAX(0,M1785*(1+inputs!$B$33)-MAX(0,inputs!$B$31*(N1785-inputs!$B$30)))</f>
        <v>43871.074018624968</v>
      </c>
      <c r="P1785" s="19">
        <f>$H1785+(INT(COLUMN(P$1)/2) - 5) * ($A1785-$H1785)/9</f>
        <v>72766.666666666657</v>
      </c>
      <c r="Q1785" s="24">
        <f>MAX(0,O1785*(1+inputs!$B$33)-MAX(0,inputs!$B$31*(P1785-inputs!$B$30)))</f>
        <v>39796.70012890434</v>
      </c>
      <c r="R1785" s="19">
        <f>$H1785+(INT(COLUMN(R$1)/2) - 5) * ($A1785-$H1785)/9</f>
        <v>90355.555555555562</v>
      </c>
      <c r="S1785" s="24">
        <f>MAX(0,Q1785*(1+inputs!$B$33)-MAX(0,inputs!$B$31*(R1785-inputs!$B$30)))</f>
        <v>34078.210630837901</v>
      </c>
      <c r="T1785" s="19">
        <f>$H1785+(INT(COLUMN(T$1)/2) - 5) * ($A1785-$H1785)/9</f>
        <v>107944.44444444444</v>
      </c>
      <c r="U1785" s="24">
        <f>MAX(0,S1785*(1+inputs!$B$33)-MAX(0,inputs!$B$31*(T1785-inputs!$B$30)))</f>
        <v>26690.943790300469</v>
      </c>
      <c r="V1785" s="19">
        <f>$H1785+(INT(COLUMN(V$1)/2) - 5) * ($A1785-$H1785)/9</f>
        <v>125533.33333333333</v>
      </c>
      <c r="W1785" s="24">
        <f>MAX(0,U1785*(1+inputs!$B$33)-MAX(0,inputs!$B$31*(V1785-inputs!$B$30)))</f>
        <v>17609.867947154973</v>
      </c>
      <c r="X1785" s="19">
        <f>$H1785+(INT(COLUMN(X$1)/2) - 5) * ($A1785-$H1785)/9</f>
        <v>143122.22222222222</v>
      </c>
      <c r="Y1785" s="24">
        <f>MAX(0,W1785*(1+inputs!$B$33)-MAX(0,inputs!$B$31*(X1785-inputs!$B$30)))</f>
        <v>6809.5759663622957</v>
      </c>
      <c r="Z1785" s="19">
        <f>IF(inputs!$B$27="YES",MAX(0,inputs!$B$31*(X1785-inputs!$B$30)),0)</f>
        <v>0</v>
      </c>
      <c r="AA1785" s="3">
        <f t="shared" si="113"/>
        <v>75387.25</v>
      </c>
      <c r="AB1785" s="1">
        <f t="shared" si="114"/>
        <v>0.47</v>
      </c>
      <c r="AC1785" s="8">
        <f t="shared" si="111"/>
        <v>102912.75</v>
      </c>
    </row>
    <row r="1786" spans="1:29" x14ac:dyDescent="0.2">
      <c r="A1786" s="11">
        <f t="shared" si="112"/>
        <v>178400</v>
      </c>
      <c r="B1786" s="15">
        <f>inputs!$C$3-MAX(0,MIN((calculations!A1786-inputs!$B$8)*0.5,inputs!$C$3))+IF(AND(inputs!$B$23="YES",A1786&lt;=inputs!$B$25),inputs!$B$24,0)</f>
        <v>0</v>
      </c>
      <c r="C1786" s="15">
        <f>MAX(0,MIN(A1786-B1786,inputs!$C$4)*inputs!$B$3)</f>
        <v>7540</v>
      </c>
      <c r="D1786" s="16">
        <f>MAX(0,(MIN(A1786,inputs!$C$5)-(inputs!$C$4+B1786))*inputs!$B$4)</f>
        <v>44920</v>
      </c>
      <c r="E1786" s="16">
        <f>MAX(0, (calculations!A1786-inputs!$C$5)*inputs!$B$5)</f>
        <v>12780</v>
      </c>
      <c r="F1786" s="19">
        <f>MAX(0,inputs!$B$13*(MIN(calculations!A1786,inputs!$C$14)-inputs!$C$13))+MAX(0,inputs!$B$14*(calculations!A1786-inputs!$C$14))</f>
        <v>7557.85</v>
      </c>
      <c r="G1786" s="22">
        <f>MAX(MIN((calculations!A1786-inputs!$B$21)/10000,100%),0) * inputs!$B$18</f>
        <v>2636.4</v>
      </c>
      <c r="H1786" s="24">
        <f>MIN(inputs!$B$32,A1786)</f>
        <v>20000</v>
      </c>
      <c r="I1786" s="24">
        <f>inputs!$B$29*(1+inputs!$B$33)-MAX(0,inputs!$B$31*(H1786-inputs!$B$30))</f>
        <v>46486.999999999993</v>
      </c>
      <c r="J1786" s="19">
        <f>$H1786+(INT(COLUMN(J$1)/2) - 5) * ($A1786-$H1786)/9</f>
        <v>20000</v>
      </c>
      <c r="K1786" s="24">
        <f>MAX(0,I1786*(1+inputs!$B$33)-MAX(0,inputs!$B$31*(J1786-inputs!$B$30)))</f>
        <v>47184.304999999986</v>
      </c>
      <c r="L1786" s="19">
        <f>$H1786+(INT(COLUMN(L$1)/2) - 5) * ($A1786-$H1786)/9</f>
        <v>37600</v>
      </c>
      <c r="M1786" s="24">
        <f>MAX(0,K1786*(1+inputs!$B$33)-MAX(0,inputs!$B$31*(L1786-inputs!$B$30)))</f>
        <v>46324.629574999977</v>
      </c>
      <c r="N1786" s="19">
        <f>$H1786+(INT(COLUMN(N$1)/2) - 5) * ($A1786-$H1786)/9</f>
        <v>55200</v>
      </c>
      <c r="O1786" s="24">
        <f>MAX(0,M1786*(1+inputs!$B$33)-MAX(0,inputs!$B$31*(N1786-inputs!$B$30)))</f>
        <v>43868.059018624968</v>
      </c>
      <c r="P1786" s="19">
        <f>$H1786+(INT(COLUMN(P$1)/2) - 5) * ($A1786-$H1786)/9</f>
        <v>72800</v>
      </c>
      <c r="Q1786" s="24">
        <f>MAX(0,O1786*(1+inputs!$B$33)-MAX(0,inputs!$B$31*(P1786-inputs!$B$30)))</f>
        <v>39790.639903904339</v>
      </c>
      <c r="R1786" s="19">
        <f>$H1786+(INT(COLUMN(R$1)/2) - 5) * ($A1786-$H1786)/9</f>
        <v>90400</v>
      </c>
      <c r="S1786" s="24">
        <f>MAX(0,Q1786*(1+inputs!$B$33)-MAX(0,inputs!$B$31*(R1786-inputs!$B$30)))</f>
        <v>34068.0595024629</v>
      </c>
      <c r="T1786" s="19">
        <f>$H1786+(INT(COLUMN(T$1)/2) - 5) * ($A1786-$H1786)/9</f>
        <v>108000</v>
      </c>
      <c r="U1786" s="24">
        <f>MAX(0,S1786*(1+inputs!$B$33)-MAX(0,inputs!$B$31*(T1786-inputs!$B$30)))</f>
        <v>26675.640394999838</v>
      </c>
      <c r="V1786" s="19">
        <f>$H1786+(INT(COLUMN(V$1)/2) - 5) * ($A1786-$H1786)/9</f>
        <v>125600</v>
      </c>
      <c r="W1786" s="24">
        <f>MAX(0,U1786*(1+inputs!$B$33)-MAX(0,inputs!$B$31*(V1786-inputs!$B$30)))</f>
        <v>17588.335000924832</v>
      </c>
      <c r="X1786" s="19">
        <f>$H1786+(INT(COLUMN(X$1)/2) - 5) * ($A1786-$H1786)/9</f>
        <v>143200</v>
      </c>
      <c r="Y1786" s="24">
        <f>MAX(0,W1786*(1+inputs!$B$33)-MAX(0,inputs!$B$31*(X1786-inputs!$B$30)))</f>
        <v>6780.7200259387027</v>
      </c>
      <c r="Z1786" s="19">
        <f>IF(inputs!$B$27="YES",MAX(0,inputs!$B$31*(X1786-inputs!$B$30)),0)</f>
        <v>0</v>
      </c>
      <c r="AA1786" s="3">
        <f t="shared" si="113"/>
        <v>75434.25</v>
      </c>
      <c r="AB1786" s="1">
        <f t="shared" si="114"/>
        <v>0.47</v>
      </c>
      <c r="AC1786" s="8">
        <f t="shared" si="111"/>
        <v>102965.75</v>
      </c>
    </row>
    <row r="1787" spans="1:29" x14ac:dyDescent="0.2">
      <c r="A1787" s="11">
        <f t="shared" si="112"/>
        <v>178500</v>
      </c>
      <c r="B1787" s="15">
        <f>inputs!$C$3-MAX(0,MIN((calculations!A1787-inputs!$B$8)*0.5,inputs!$C$3))+IF(AND(inputs!$B$23="YES",A1787&lt;=inputs!$B$25),inputs!$B$24,0)</f>
        <v>0</v>
      </c>
      <c r="C1787" s="15">
        <f>MAX(0,MIN(A1787-B1787,inputs!$C$4)*inputs!$B$3)</f>
        <v>7540</v>
      </c>
      <c r="D1787" s="16">
        <f>MAX(0,(MIN(A1787,inputs!$C$5)-(inputs!$C$4+B1787))*inputs!$B$4)</f>
        <v>44920</v>
      </c>
      <c r="E1787" s="16">
        <f>MAX(0, (calculations!A1787-inputs!$C$5)*inputs!$B$5)</f>
        <v>12825</v>
      </c>
      <c r="F1787" s="19">
        <f>MAX(0,inputs!$B$13*(MIN(calculations!A1787,inputs!$C$14)-inputs!$C$13))+MAX(0,inputs!$B$14*(calculations!A1787-inputs!$C$14))</f>
        <v>7559.85</v>
      </c>
      <c r="G1787" s="22">
        <f>MAX(MIN((calculations!A1787-inputs!$B$21)/10000,100%),0) * inputs!$B$18</f>
        <v>2636.4</v>
      </c>
      <c r="H1787" s="24">
        <f>MIN(inputs!$B$32,A1787)</f>
        <v>20000</v>
      </c>
      <c r="I1787" s="24">
        <f>inputs!$B$29*(1+inputs!$B$33)-MAX(0,inputs!$B$31*(H1787-inputs!$B$30))</f>
        <v>46486.999999999993</v>
      </c>
      <c r="J1787" s="19">
        <f>$H1787+(INT(COLUMN(J$1)/2) - 5) * ($A1787-$H1787)/9</f>
        <v>20000</v>
      </c>
      <c r="K1787" s="24">
        <f>MAX(0,I1787*(1+inputs!$B$33)-MAX(0,inputs!$B$31*(J1787-inputs!$B$30)))</f>
        <v>47184.304999999986</v>
      </c>
      <c r="L1787" s="19">
        <f>$H1787+(INT(COLUMN(L$1)/2) - 5) * ($A1787-$H1787)/9</f>
        <v>37611.111111111109</v>
      </c>
      <c r="M1787" s="24">
        <f>MAX(0,K1787*(1+inputs!$B$33)-MAX(0,inputs!$B$31*(L1787-inputs!$B$30)))</f>
        <v>46323.629574999977</v>
      </c>
      <c r="N1787" s="19">
        <f>$H1787+(INT(COLUMN(N$1)/2) - 5) * ($A1787-$H1787)/9</f>
        <v>55222.222222222219</v>
      </c>
      <c r="O1787" s="24">
        <f>MAX(0,M1787*(1+inputs!$B$33)-MAX(0,inputs!$B$31*(N1787-inputs!$B$30)))</f>
        <v>43865.044018624969</v>
      </c>
      <c r="P1787" s="19">
        <f>$H1787+(INT(COLUMN(P$1)/2) - 5) * ($A1787-$H1787)/9</f>
        <v>72833.333333333343</v>
      </c>
      <c r="Q1787" s="24">
        <f>MAX(0,O1787*(1+inputs!$B$33)-MAX(0,inputs!$B$31*(P1787-inputs!$B$30)))</f>
        <v>39784.579678904338</v>
      </c>
      <c r="R1787" s="19">
        <f>$H1787+(INT(COLUMN(R$1)/2) - 5) * ($A1787-$H1787)/9</f>
        <v>90444.444444444438</v>
      </c>
      <c r="S1787" s="24">
        <f>MAX(0,Q1787*(1+inputs!$B$33)-MAX(0,inputs!$B$31*(R1787-inputs!$B$30)))</f>
        <v>34057.9083740879</v>
      </c>
      <c r="T1787" s="19">
        <f>$H1787+(INT(COLUMN(T$1)/2) - 5) * ($A1787-$H1787)/9</f>
        <v>108055.55555555556</v>
      </c>
      <c r="U1787" s="24">
        <f>MAX(0,S1787*(1+inputs!$B$33)-MAX(0,inputs!$B$31*(T1787-inputs!$B$30)))</f>
        <v>26660.336999699211</v>
      </c>
      <c r="V1787" s="19">
        <f>$H1787+(INT(COLUMN(V$1)/2) - 5) * ($A1787-$H1787)/9</f>
        <v>125666.66666666667</v>
      </c>
      <c r="W1787" s="24">
        <f>MAX(0,U1787*(1+inputs!$B$33)-MAX(0,inputs!$B$31*(V1787-inputs!$B$30)))</f>
        <v>17566.802054694694</v>
      </c>
      <c r="X1787" s="19">
        <f>$H1787+(INT(COLUMN(X$1)/2) - 5) * ($A1787-$H1787)/9</f>
        <v>143277.77777777778</v>
      </c>
      <c r="Y1787" s="24">
        <f>MAX(0,W1787*(1+inputs!$B$33)-MAX(0,inputs!$B$31*(X1787-inputs!$B$30)))</f>
        <v>6751.8640855151116</v>
      </c>
      <c r="Z1787" s="19">
        <f>IF(inputs!$B$27="YES",MAX(0,inputs!$B$31*(X1787-inputs!$B$30)),0)</f>
        <v>0</v>
      </c>
      <c r="AA1787" s="3">
        <f t="shared" si="113"/>
        <v>75481.25</v>
      </c>
      <c r="AB1787" s="1">
        <f t="shared" si="114"/>
        <v>0.47</v>
      </c>
      <c r="AC1787" s="8">
        <f t="shared" si="111"/>
        <v>103018.75</v>
      </c>
    </row>
    <row r="1788" spans="1:29" x14ac:dyDescent="0.2">
      <c r="A1788" s="11">
        <f t="shared" si="112"/>
        <v>178600</v>
      </c>
      <c r="B1788" s="15">
        <f>inputs!$C$3-MAX(0,MIN((calculations!A1788-inputs!$B$8)*0.5,inputs!$C$3))+IF(AND(inputs!$B$23="YES",A1788&lt;=inputs!$B$25),inputs!$B$24,0)</f>
        <v>0</v>
      </c>
      <c r="C1788" s="15">
        <f>MAX(0,MIN(A1788-B1788,inputs!$C$4)*inputs!$B$3)</f>
        <v>7540</v>
      </c>
      <c r="D1788" s="16">
        <f>MAX(0,(MIN(A1788,inputs!$C$5)-(inputs!$C$4+B1788))*inputs!$B$4)</f>
        <v>44920</v>
      </c>
      <c r="E1788" s="16">
        <f>MAX(0, (calculations!A1788-inputs!$C$5)*inputs!$B$5)</f>
        <v>12870</v>
      </c>
      <c r="F1788" s="19">
        <f>MAX(0,inputs!$B$13*(MIN(calculations!A1788,inputs!$C$14)-inputs!$C$13))+MAX(0,inputs!$B$14*(calculations!A1788-inputs!$C$14))</f>
        <v>7561.85</v>
      </c>
      <c r="G1788" s="22">
        <f>MAX(MIN((calculations!A1788-inputs!$B$21)/10000,100%),0) * inputs!$B$18</f>
        <v>2636.4</v>
      </c>
      <c r="H1788" s="24">
        <f>MIN(inputs!$B$32,A1788)</f>
        <v>20000</v>
      </c>
      <c r="I1788" s="24">
        <f>inputs!$B$29*(1+inputs!$B$33)-MAX(0,inputs!$B$31*(H1788-inputs!$B$30))</f>
        <v>46486.999999999993</v>
      </c>
      <c r="J1788" s="19">
        <f>$H1788+(INT(COLUMN(J$1)/2) - 5) * ($A1788-$H1788)/9</f>
        <v>20000</v>
      </c>
      <c r="K1788" s="24">
        <f>MAX(0,I1788*(1+inputs!$B$33)-MAX(0,inputs!$B$31*(J1788-inputs!$B$30)))</f>
        <v>47184.304999999986</v>
      </c>
      <c r="L1788" s="19">
        <f>$H1788+(INT(COLUMN(L$1)/2) - 5) * ($A1788-$H1788)/9</f>
        <v>37622.222222222219</v>
      </c>
      <c r="M1788" s="24">
        <f>MAX(0,K1788*(1+inputs!$B$33)-MAX(0,inputs!$B$31*(L1788-inputs!$B$30)))</f>
        <v>46322.629574999977</v>
      </c>
      <c r="N1788" s="19">
        <f>$H1788+(INT(COLUMN(N$1)/2) - 5) * ($A1788-$H1788)/9</f>
        <v>55244.444444444445</v>
      </c>
      <c r="O1788" s="24">
        <f>MAX(0,M1788*(1+inputs!$B$33)-MAX(0,inputs!$B$31*(N1788-inputs!$B$30)))</f>
        <v>43862.029018624969</v>
      </c>
      <c r="P1788" s="19">
        <f>$H1788+(INT(COLUMN(P$1)/2) - 5) * ($A1788-$H1788)/9</f>
        <v>72866.666666666657</v>
      </c>
      <c r="Q1788" s="24">
        <f>MAX(0,O1788*(1+inputs!$B$33)-MAX(0,inputs!$B$31*(P1788-inputs!$B$30)))</f>
        <v>39778.519453904344</v>
      </c>
      <c r="R1788" s="19">
        <f>$H1788+(INT(COLUMN(R$1)/2) - 5) * ($A1788-$H1788)/9</f>
        <v>90488.888888888891</v>
      </c>
      <c r="S1788" s="24">
        <f>MAX(0,Q1788*(1+inputs!$B$33)-MAX(0,inputs!$B$31*(R1788-inputs!$B$30)))</f>
        <v>34047.757245712906</v>
      </c>
      <c r="T1788" s="19">
        <f>$H1788+(INT(COLUMN(T$1)/2) - 5) * ($A1788-$H1788)/9</f>
        <v>108111.11111111111</v>
      </c>
      <c r="U1788" s="24">
        <f>MAX(0,S1788*(1+inputs!$B$33)-MAX(0,inputs!$B$31*(T1788-inputs!$B$30)))</f>
        <v>26645.033604398599</v>
      </c>
      <c r="V1788" s="19">
        <f>$H1788+(INT(COLUMN(V$1)/2) - 5) * ($A1788-$H1788)/9</f>
        <v>125733.33333333333</v>
      </c>
      <c r="W1788" s="24">
        <f>MAX(0,U1788*(1+inputs!$B$33)-MAX(0,inputs!$B$31*(V1788-inputs!$B$30)))</f>
        <v>17545.269108464578</v>
      </c>
      <c r="X1788" s="19">
        <f>$H1788+(INT(COLUMN(X$1)/2) - 5) * ($A1788-$H1788)/9</f>
        <v>143355.55555555556</v>
      </c>
      <c r="Y1788" s="24">
        <f>MAX(0,W1788*(1+inputs!$B$33)-MAX(0,inputs!$B$31*(X1788-inputs!$B$30)))</f>
        <v>6723.0081450915441</v>
      </c>
      <c r="Z1788" s="19">
        <f>IF(inputs!$B$27="YES",MAX(0,inputs!$B$31*(X1788-inputs!$B$30)),0)</f>
        <v>0</v>
      </c>
      <c r="AA1788" s="3">
        <f t="shared" si="113"/>
        <v>75528.25</v>
      </c>
      <c r="AB1788" s="1">
        <f t="shared" si="114"/>
        <v>0.47</v>
      </c>
      <c r="AC1788" s="8">
        <f t="shared" si="111"/>
        <v>103071.75</v>
      </c>
    </row>
    <row r="1789" spans="1:29" x14ac:dyDescent="0.2">
      <c r="A1789" s="11">
        <f t="shared" si="112"/>
        <v>178700</v>
      </c>
      <c r="B1789" s="15">
        <f>inputs!$C$3-MAX(0,MIN((calculations!A1789-inputs!$B$8)*0.5,inputs!$C$3))+IF(AND(inputs!$B$23="YES",A1789&lt;=inputs!$B$25),inputs!$B$24,0)</f>
        <v>0</v>
      </c>
      <c r="C1789" s="15">
        <f>MAX(0,MIN(A1789-B1789,inputs!$C$4)*inputs!$B$3)</f>
        <v>7540</v>
      </c>
      <c r="D1789" s="16">
        <f>MAX(0,(MIN(A1789,inputs!$C$5)-(inputs!$C$4+B1789))*inputs!$B$4)</f>
        <v>44920</v>
      </c>
      <c r="E1789" s="16">
        <f>MAX(0, (calculations!A1789-inputs!$C$5)*inputs!$B$5)</f>
        <v>12915</v>
      </c>
      <c r="F1789" s="19">
        <f>MAX(0,inputs!$B$13*(MIN(calculations!A1789,inputs!$C$14)-inputs!$C$13))+MAX(0,inputs!$B$14*(calculations!A1789-inputs!$C$14))</f>
        <v>7563.85</v>
      </c>
      <c r="G1789" s="22">
        <f>MAX(MIN((calculations!A1789-inputs!$B$21)/10000,100%),0) * inputs!$B$18</f>
        <v>2636.4</v>
      </c>
      <c r="H1789" s="24">
        <f>MIN(inputs!$B$32,A1789)</f>
        <v>20000</v>
      </c>
      <c r="I1789" s="24">
        <f>inputs!$B$29*(1+inputs!$B$33)-MAX(0,inputs!$B$31*(H1789-inputs!$B$30))</f>
        <v>46486.999999999993</v>
      </c>
      <c r="J1789" s="19">
        <f>$H1789+(INT(COLUMN(J$1)/2) - 5) * ($A1789-$H1789)/9</f>
        <v>20000</v>
      </c>
      <c r="K1789" s="24">
        <f>MAX(0,I1789*(1+inputs!$B$33)-MAX(0,inputs!$B$31*(J1789-inputs!$B$30)))</f>
        <v>47184.304999999986</v>
      </c>
      <c r="L1789" s="19">
        <f>$H1789+(INT(COLUMN(L$1)/2) - 5) * ($A1789-$H1789)/9</f>
        <v>37633.333333333328</v>
      </c>
      <c r="M1789" s="24">
        <f>MAX(0,K1789*(1+inputs!$B$33)-MAX(0,inputs!$B$31*(L1789-inputs!$B$30)))</f>
        <v>46321.629574999977</v>
      </c>
      <c r="N1789" s="19">
        <f>$H1789+(INT(COLUMN(N$1)/2) - 5) * ($A1789-$H1789)/9</f>
        <v>55266.666666666664</v>
      </c>
      <c r="O1789" s="24">
        <f>MAX(0,M1789*(1+inputs!$B$33)-MAX(0,inputs!$B$31*(N1789-inputs!$B$30)))</f>
        <v>43859.01401862497</v>
      </c>
      <c r="P1789" s="19">
        <f>$H1789+(INT(COLUMN(P$1)/2) - 5) * ($A1789-$H1789)/9</f>
        <v>72900</v>
      </c>
      <c r="Q1789" s="24">
        <f>MAX(0,O1789*(1+inputs!$B$33)-MAX(0,inputs!$B$31*(P1789-inputs!$B$30)))</f>
        <v>39772.459228904336</v>
      </c>
      <c r="R1789" s="19">
        <f>$H1789+(INT(COLUMN(R$1)/2) - 5) * ($A1789-$H1789)/9</f>
        <v>90533.333333333328</v>
      </c>
      <c r="S1789" s="24">
        <f>MAX(0,Q1789*(1+inputs!$B$33)-MAX(0,inputs!$B$31*(R1789-inputs!$B$30)))</f>
        <v>34037.606117337891</v>
      </c>
      <c r="T1789" s="19">
        <f>$H1789+(INT(COLUMN(T$1)/2) - 5) * ($A1789-$H1789)/9</f>
        <v>108166.66666666667</v>
      </c>
      <c r="U1789" s="24">
        <f>MAX(0,S1789*(1+inputs!$B$33)-MAX(0,inputs!$B$31*(T1789-inputs!$B$30)))</f>
        <v>26629.730209097957</v>
      </c>
      <c r="V1789" s="19">
        <f>$H1789+(INT(COLUMN(V$1)/2) - 5) * ($A1789-$H1789)/9</f>
        <v>125800</v>
      </c>
      <c r="W1789" s="24">
        <f>MAX(0,U1789*(1+inputs!$B$33)-MAX(0,inputs!$B$31*(V1789-inputs!$B$30)))</f>
        <v>17523.736162234425</v>
      </c>
      <c r="X1789" s="19">
        <f>$H1789+(INT(COLUMN(X$1)/2) - 5) * ($A1789-$H1789)/9</f>
        <v>143433.33333333331</v>
      </c>
      <c r="Y1789" s="24">
        <f>MAX(0,W1789*(1+inputs!$B$33)-MAX(0,inputs!$B$31*(X1789-inputs!$B$30)))</f>
        <v>6694.152204667942</v>
      </c>
      <c r="Z1789" s="19">
        <f>IF(inputs!$B$27="YES",MAX(0,inputs!$B$31*(X1789-inputs!$B$30)),0)</f>
        <v>0</v>
      </c>
      <c r="AA1789" s="3">
        <f t="shared" si="113"/>
        <v>75575.25</v>
      </c>
      <c r="AB1789" s="1">
        <f t="shared" si="114"/>
        <v>0.47</v>
      </c>
      <c r="AC1789" s="8">
        <f t="shared" si="111"/>
        <v>103124.75</v>
      </c>
    </row>
    <row r="1790" spans="1:29" x14ac:dyDescent="0.2">
      <c r="A1790" s="11">
        <f t="shared" si="112"/>
        <v>178800</v>
      </c>
      <c r="B1790" s="15">
        <f>inputs!$C$3-MAX(0,MIN((calculations!A1790-inputs!$B$8)*0.5,inputs!$C$3))+IF(AND(inputs!$B$23="YES",A1790&lt;=inputs!$B$25),inputs!$B$24,0)</f>
        <v>0</v>
      </c>
      <c r="C1790" s="15">
        <f>MAX(0,MIN(A1790-B1790,inputs!$C$4)*inputs!$B$3)</f>
        <v>7540</v>
      </c>
      <c r="D1790" s="16">
        <f>MAX(0,(MIN(A1790,inputs!$C$5)-(inputs!$C$4+B1790))*inputs!$B$4)</f>
        <v>44920</v>
      </c>
      <c r="E1790" s="16">
        <f>MAX(0, (calculations!A1790-inputs!$C$5)*inputs!$B$5)</f>
        <v>12960</v>
      </c>
      <c r="F1790" s="19">
        <f>MAX(0,inputs!$B$13*(MIN(calculations!A1790,inputs!$C$14)-inputs!$C$13))+MAX(0,inputs!$B$14*(calculations!A1790-inputs!$C$14))</f>
        <v>7565.85</v>
      </c>
      <c r="G1790" s="22">
        <f>MAX(MIN((calculations!A1790-inputs!$B$21)/10000,100%),0) * inputs!$B$18</f>
        <v>2636.4</v>
      </c>
      <c r="H1790" s="24">
        <f>MIN(inputs!$B$32,A1790)</f>
        <v>20000</v>
      </c>
      <c r="I1790" s="24">
        <f>inputs!$B$29*(1+inputs!$B$33)-MAX(0,inputs!$B$31*(H1790-inputs!$B$30))</f>
        <v>46486.999999999993</v>
      </c>
      <c r="J1790" s="19">
        <f>$H1790+(INT(COLUMN(J$1)/2) - 5) * ($A1790-$H1790)/9</f>
        <v>20000</v>
      </c>
      <c r="K1790" s="24">
        <f>MAX(0,I1790*(1+inputs!$B$33)-MAX(0,inputs!$B$31*(J1790-inputs!$B$30)))</f>
        <v>47184.304999999986</v>
      </c>
      <c r="L1790" s="19">
        <f>$H1790+(INT(COLUMN(L$1)/2) - 5) * ($A1790-$H1790)/9</f>
        <v>37644.444444444445</v>
      </c>
      <c r="M1790" s="24">
        <f>MAX(0,K1790*(1+inputs!$B$33)-MAX(0,inputs!$B$31*(L1790-inputs!$B$30)))</f>
        <v>46320.629574999977</v>
      </c>
      <c r="N1790" s="19">
        <f>$H1790+(INT(COLUMN(N$1)/2) - 5) * ($A1790-$H1790)/9</f>
        <v>55288.888888888891</v>
      </c>
      <c r="O1790" s="24">
        <f>MAX(0,M1790*(1+inputs!$B$33)-MAX(0,inputs!$B$31*(N1790-inputs!$B$30)))</f>
        <v>43855.999018624971</v>
      </c>
      <c r="P1790" s="19">
        <f>$H1790+(INT(COLUMN(P$1)/2) - 5) * ($A1790-$H1790)/9</f>
        <v>72933.333333333343</v>
      </c>
      <c r="Q1790" s="24">
        <f>MAX(0,O1790*(1+inputs!$B$33)-MAX(0,inputs!$B$31*(P1790-inputs!$B$30)))</f>
        <v>39766.399003904342</v>
      </c>
      <c r="R1790" s="19">
        <f>$H1790+(INT(COLUMN(R$1)/2) - 5) * ($A1790-$H1790)/9</f>
        <v>90577.777777777781</v>
      </c>
      <c r="S1790" s="24">
        <f>MAX(0,Q1790*(1+inputs!$B$33)-MAX(0,inputs!$B$31*(R1790-inputs!$B$30)))</f>
        <v>34027.454988962898</v>
      </c>
      <c r="T1790" s="19">
        <f>$H1790+(INT(COLUMN(T$1)/2) - 5) * ($A1790-$H1790)/9</f>
        <v>108222.22222222222</v>
      </c>
      <c r="U1790" s="24">
        <f>MAX(0,S1790*(1+inputs!$B$33)-MAX(0,inputs!$B$31*(T1790-inputs!$B$30)))</f>
        <v>26614.426813797338</v>
      </c>
      <c r="V1790" s="19">
        <f>$H1790+(INT(COLUMN(V$1)/2) - 5) * ($A1790-$H1790)/9</f>
        <v>125866.66666666667</v>
      </c>
      <c r="W1790" s="24">
        <f>MAX(0,U1790*(1+inputs!$B$33)-MAX(0,inputs!$B$31*(V1790-inputs!$B$30)))</f>
        <v>17502.203216004295</v>
      </c>
      <c r="X1790" s="19">
        <f>$H1790+(INT(COLUMN(X$1)/2) - 5) * ($A1790-$H1790)/9</f>
        <v>143511.11111111112</v>
      </c>
      <c r="Y1790" s="24">
        <f>MAX(0,W1790*(1+inputs!$B$33)-MAX(0,inputs!$B$31*(X1790-inputs!$B$30)))</f>
        <v>6665.2962642443581</v>
      </c>
      <c r="Z1790" s="19">
        <f>IF(inputs!$B$27="YES",MAX(0,inputs!$B$31*(X1790-inputs!$B$30)),0)</f>
        <v>0</v>
      </c>
      <c r="AA1790" s="3">
        <f t="shared" si="113"/>
        <v>75622.25</v>
      </c>
      <c r="AB1790" s="1">
        <f t="shared" si="114"/>
        <v>0.47</v>
      </c>
      <c r="AC1790" s="8">
        <f t="shared" si="111"/>
        <v>103177.75</v>
      </c>
    </row>
    <row r="1791" spans="1:29" x14ac:dyDescent="0.2">
      <c r="A1791" s="11">
        <f t="shared" si="112"/>
        <v>178900</v>
      </c>
      <c r="B1791" s="15">
        <f>inputs!$C$3-MAX(0,MIN((calculations!A1791-inputs!$B$8)*0.5,inputs!$C$3))+IF(AND(inputs!$B$23="YES",A1791&lt;=inputs!$B$25),inputs!$B$24,0)</f>
        <v>0</v>
      </c>
      <c r="C1791" s="15">
        <f>MAX(0,MIN(A1791-B1791,inputs!$C$4)*inputs!$B$3)</f>
        <v>7540</v>
      </c>
      <c r="D1791" s="16">
        <f>MAX(0,(MIN(A1791,inputs!$C$5)-(inputs!$C$4+B1791))*inputs!$B$4)</f>
        <v>44920</v>
      </c>
      <c r="E1791" s="16">
        <f>MAX(0, (calculations!A1791-inputs!$C$5)*inputs!$B$5)</f>
        <v>13005</v>
      </c>
      <c r="F1791" s="19">
        <f>MAX(0,inputs!$B$13*(MIN(calculations!A1791,inputs!$C$14)-inputs!$C$13))+MAX(0,inputs!$B$14*(calculations!A1791-inputs!$C$14))</f>
        <v>7567.85</v>
      </c>
      <c r="G1791" s="22">
        <f>MAX(MIN((calculations!A1791-inputs!$B$21)/10000,100%),0) * inputs!$B$18</f>
        <v>2636.4</v>
      </c>
      <c r="H1791" s="24">
        <f>MIN(inputs!$B$32,A1791)</f>
        <v>20000</v>
      </c>
      <c r="I1791" s="24">
        <f>inputs!$B$29*(1+inputs!$B$33)-MAX(0,inputs!$B$31*(H1791-inputs!$B$30))</f>
        <v>46486.999999999993</v>
      </c>
      <c r="J1791" s="19">
        <f>$H1791+(INT(COLUMN(J$1)/2) - 5) * ($A1791-$H1791)/9</f>
        <v>20000</v>
      </c>
      <c r="K1791" s="24">
        <f>MAX(0,I1791*(1+inputs!$B$33)-MAX(0,inputs!$B$31*(J1791-inputs!$B$30)))</f>
        <v>47184.304999999986</v>
      </c>
      <c r="L1791" s="19">
        <f>$H1791+(INT(COLUMN(L$1)/2) - 5) * ($A1791-$H1791)/9</f>
        <v>37655.555555555555</v>
      </c>
      <c r="M1791" s="24">
        <f>MAX(0,K1791*(1+inputs!$B$33)-MAX(0,inputs!$B$31*(L1791-inputs!$B$30)))</f>
        <v>46319.629574999977</v>
      </c>
      <c r="N1791" s="19">
        <f>$H1791+(INT(COLUMN(N$1)/2) - 5) * ($A1791-$H1791)/9</f>
        <v>55311.111111111109</v>
      </c>
      <c r="O1791" s="24">
        <f>MAX(0,M1791*(1+inputs!$B$33)-MAX(0,inputs!$B$31*(N1791-inputs!$B$30)))</f>
        <v>43852.984018624971</v>
      </c>
      <c r="P1791" s="19">
        <f>$H1791+(INT(COLUMN(P$1)/2) - 5) * ($A1791-$H1791)/9</f>
        <v>72966.666666666657</v>
      </c>
      <c r="Q1791" s="24">
        <f>MAX(0,O1791*(1+inputs!$B$33)-MAX(0,inputs!$B$31*(P1791-inputs!$B$30)))</f>
        <v>39760.338778904348</v>
      </c>
      <c r="R1791" s="19">
        <f>$H1791+(INT(COLUMN(R$1)/2) - 5) * ($A1791-$H1791)/9</f>
        <v>90622.222222222219</v>
      </c>
      <c r="S1791" s="24">
        <f>MAX(0,Q1791*(1+inputs!$B$33)-MAX(0,inputs!$B$31*(R1791-inputs!$B$30)))</f>
        <v>34017.303860587905</v>
      </c>
      <c r="T1791" s="19">
        <f>$H1791+(INT(COLUMN(T$1)/2) - 5) * ($A1791-$H1791)/9</f>
        <v>108277.77777777778</v>
      </c>
      <c r="U1791" s="24">
        <f>MAX(0,S1791*(1+inputs!$B$33)-MAX(0,inputs!$B$31*(T1791-inputs!$B$30)))</f>
        <v>26599.123418496722</v>
      </c>
      <c r="V1791" s="19">
        <f>$H1791+(INT(COLUMN(V$1)/2) - 5) * ($A1791-$H1791)/9</f>
        <v>125933.33333333333</v>
      </c>
      <c r="W1791" s="24">
        <f>MAX(0,U1791*(1+inputs!$B$33)-MAX(0,inputs!$B$31*(V1791-inputs!$B$30)))</f>
        <v>17480.670269774171</v>
      </c>
      <c r="X1791" s="19">
        <f>$H1791+(INT(COLUMN(X$1)/2) - 5) * ($A1791-$H1791)/9</f>
        <v>143588.88888888888</v>
      </c>
      <c r="Y1791" s="24">
        <f>MAX(0,W1791*(1+inputs!$B$33)-MAX(0,inputs!$B$31*(X1791-inputs!$B$30)))</f>
        <v>6636.4403238207851</v>
      </c>
      <c r="Z1791" s="19">
        <f>IF(inputs!$B$27="YES",MAX(0,inputs!$B$31*(X1791-inputs!$B$30)),0)</f>
        <v>0</v>
      </c>
      <c r="AA1791" s="3">
        <f t="shared" si="113"/>
        <v>75669.25</v>
      </c>
      <c r="AB1791" s="1">
        <f t="shared" si="114"/>
        <v>0.47</v>
      </c>
      <c r="AC1791" s="8">
        <f t="shared" si="111"/>
        <v>103230.75</v>
      </c>
    </row>
    <row r="1792" spans="1:29" x14ac:dyDescent="0.2">
      <c r="A1792" s="11">
        <f t="shared" si="112"/>
        <v>179000</v>
      </c>
      <c r="B1792" s="15">
        <f>inputs!$C$3-MAX(0,MIN((calculations!A1792-inputs!$B$8)*0.5,inputs!$C$3))+IF(AND(inputs!$B$23="YES",A1792&lt;=inputs!$B$25),inputs!$B$24,0)</f>
        <v>0</v>
      </c>
      <c r="C1792" s="15">
        <f>MAX(0,MIN(A1792-B1792,inputs!$C$4)*inputs!$B$3)</f>
        <v>7540</v>
      </c>
      <c r="D1792" s="16">
        <f>MAX(0,(MIN(A1792,inputs!$C$5)-(inputs!$C$4+B1792))*inputs!$B$4)</f>
        <v>44920</v>
      </c>
      <c r="E1792" s="16">
        <f>MAX(0, (calculations!A1792-inputs!$C$5)*inputs!$B$5)</f>
        <v>13050</v>
      </c>
      <c r="F1792" s="19">
        <f>MAX(0,inputs!$B$13*(MIN(calculations!A1792,inputs!$C$14)-inputs!$C$13))+MAX(0,inputs!$B$14*(calculations!A1792-inputs!$C$14))</f>
        <v>7569.85</v>
      </c>
      <c r="G1792" s="22">
        <f>MAX(MIN((calculations!A1792-inputs!$B$21)/10000,100%),0) * inputs!$B$18</f>
        <v>2636.4</v>
      </c>
      <c r="H1792" s="24">
        <f>MIN(inputs!$B$32,A1792)</f>
        <v>20000</v>
      </c>
      <c r="I1792" s="24">
        <f>inputs!$B$29*(1+inputs!$B$33)-MAX(0,inputs!$B$31*(H1792-inputs!$B$30))</f>
        <v>46486.999999999993</v>
      </c>
      <c r="J1792" s="19">
        <f>$H1792+(INT(COLUMN(J$1)/2) - 5) * ($A1792-$H1792)/9</f>
        <v>20000</v>
      </c>
      <c r="K1792" s="24">
        <f>MAX(0,I1792*(1+inputs!$B$33)-MAX(0,inputs!$B$31*(J1792-inputs!$B$30)))</f>
        <v>47184.304999999986</v>
      </c>
      <c r="L1792" s="19">
        <f>$H1792+(INT(COLUMN(L$1)/2) - 5) * ($A1792-$H1792)/9</f>
        <v>37666.666666666672</v>
      </c>
      <c r="M1792" s="24">
        <f>MAX(0,K1792*(1+inputs!$B$33)-MAX(0,inputs!$B$31*(L1792-inputs!$B$30)))</f>
        <v>46318.629574999977</v>
      </c>
      <c r="N1792" s="19">
        <f>$H1792+(INT(COLUMN(N$1)/2) - 5) * ($A1792-$H1792)/9</f>
        <v>55333.333333333336</v>
      </c>
      <c r="O1792" s="24">
        <f>MAX(0,M1792*(1+inputs!$B$33)-MAX(0,inputs!$B$31*(N1792-inputs!$B$30)))</f>
        <v>43849.969018624972</v>
      </c>
      <c r="P1792" s="19">
        <f>$H1792+(INT(COLUMN(P$1)/2) - 5) * ($A1792-$H1792)/9</f>
        <v>73000</v>
      </c>
      <c r="Q1792" s="24">
        <f>MAX(0,O1792*(1+inputs!$B$33)-MAX(0,inputs!$B$31*(P1792-inputs!$B$30)))</f>
        <v>39754.27855390434</v>
      </c>
      <c r="R1792" s="19">
        <f>$H1792+(INT(COLUMN(R$1)/2) - 5) * ($A1792-$H1792)/9</f>
        <v>90666.666666666672</v>
      </c>
      <c r="S1792" s="24">
        <f>MAX(0,Q1792*(1+inputs!$B$33)-MAX(0,inputs!$B$31*(R1792-inputs!$B$30)))</f>
        <v>34007.152732212897</v>
      </c>
      <c r="T1792" s="19">
        <f>$H1792+(INT(COLUMN(T$1)/2) - 5) * ($A1792-$H1792)/9</f>
        <v>108333.33333333333</v>
      </c>
      <c r="U1792" s="24">
        <f>MAX(0,S1792*(1+inputs!$B$33)-MAX(0,inputs!$B$31*(T1792-inputs!$B$30)))</f>
        <v>26583.820023196091</v>
      </c>
      <c r="V1792" s="19">
        <f>$H1792+(INT(COLUMN(V$1)/2) - 5) * ($A1792-$H1792)/9</f>
        <v>126000</v>
      </c>
      <c r="W1792" s="24">
        <f>MAX(0,U1792*(1+inputs!$B$33)-MAX(0,inputs!$B$31*(V1792-inputs!$B$30)))</f>
        <v>17459.137323544026</v>
      </c>
      <c r="X1792" s="19">
        <f>$H1792+(INT(COLUMN(X$1)/2) - 5) * ($A1792-$H1792)/9</f>
        <v>143666.66666666669</v>
      </c>
      <c r="Y1792" s="24">
        <f>MAX(0,W1792*(1+inputs!$B$33)-MAX(0,inputs!$B$31*(X1792-inputs!$B$30)))</f>
        <v>6607.584383397183</v>
      </c>
      <c r="Z1792" s="19">
        <f>IF(inputs!$B$27="YES",MAX(0,inputs!$B$31*(X1792-inputs!$B$30)),0)</f>
        <v>0</v>
      </c>
      <c r="AA1792" s="3">
        <f t="shared" si="113"/>
        <v>75716.25</v>
      </c>
      <c r="AB1792" s="1">
        <f t="shared" si="114"/>
        <v>0.47</v>
      </c>
      <c r="AC1792" s="8">
        <f t="shared" si="111"/>
        <v>103283.75</v>
      </c>
    </row>
    <row r="1793" spans="1:29" x14ac:dyDescent="0.2">
      <c r="A1793" s="11">
        <f t="shared" si="112"/>
        <v>179100</v>
      </c>
      <c r="B1793" s="15">
        <f>inputs!$C$3-MAX(0,MIN((calculations!A1793-inputs!$B$8)*0.5,inputs!$C$3))+IF(AND(inputs!$B$23="YES",A1793&lt;=inputs!$B$25),inputs!$B$24,0)</f>
        <v>0</v>
      </c>
      <c r="C1793" s="15">
        <f>MAX(0,MIN(A1793-B1793,inputs!$C$4)*inputs!$B$3)</f>
        <v>7540</v>
      </c>
      <c r="D1793" s="16">
        <f>MAX(0,(MIN(A1793,inputs!$C$5)-(inputs!$C$4+B1793))*inputs!$B$4)</f>
        <v>44920</v>
      </c>
      <c r="E1793" s="16">
        <f>MAX(0, (calculations!A1793-inputs!$C$5)*inputs!$B$5)</f>
        <v>13095</v>
      </c>
      <c r="F1793" s="19">
        <f>MAX(0,inputs!$B$13*(MIN(calculations!A1793,inputs!$C$14)-inputs!$C$13))+MAX(0,inputs!$B$14*(calculations!A1793-inputs!$C$14))</f>
        <v>7571.85</v>
      </c>
      <c r="G1793" s="22">
        <f>MAX(MIN((calculations!A1793-inputs!$B$21)/10000,100%),0) * inputs!$B$18</f>
        <v>2636.4</v>
      </c>
      <c r="H1793" s="24">
        <f>MIN(inputs!$B$32,A1793)</f>
        <v>20000</v>
      </c>
      <c r="I1793" s="24">
        <f>inputs!$B$29*(1+inputs!$B$33)-MAX(0,inputs!$B$31*(H1793-inputs!$B$30))</f>
        <v>46486.999999999993</v>
      </c>
      <c r="J1793" s="19">
        <f>$H1793+(INT(COLUMN(J$1)/2) - 5) * ($A1793-$H1793)/9</f>
        <v>20000</v>
      </c>
      <c r="K1793" s="24">
        <f>MAX(0,I1793*(1+inputs!$B$33)-MAX(0,inputs!$B$31*(J1793-inputs!$B$30)))</f>
        <v>47184.304999999986</v>
      </c>
      <c r="L1793" s="19">
        <f>$H1793+(INT(COLUMN(L$1)/2) - 5) * ($A1793-$H1793)/9</f>
        <v>37677.777777777781</v>
      </c>
      <c r="M1793" s="24">
        <f>MAX(0,K1793*(1+inputs!$B$33)-MAX(0,inputs!$B$31*(L1793-inputs!$B$30)))</f>
        <v>46317.629574999977</v>
      </c>
      <c r="N1793" s="19">
        <f>$H1793+(INT(COLUMN(N$1)/2) - 5) * ($A1793-$H1793)/9</f>
        <v>55355.555555555555</v>
      </c>
      <c r="O1793" s="24">
        <f>MAX(0,M1793*(1+inputs!$B$33)-MAX(0,inputs!$B$31*(N1793-inputs!$B$30)))</f>
        <v>43846.954018624972</v>
      </c>
      <c r="P1793" s="19">
        <f>$H1793+(INT(COLUMN(P$1)/2) - 5) * ($A1793-$H1793)/9</f>
        <v>73033.333333333343</v>
      </c>
      <c r="Q1793" s="24">
        <f>MAX(0,O1793*(1+inputs!$B$33)-MAX(0,inputs!$B$31*(P1793-inputs!$B$30)))</f>
        <v>39748.218328904339</v>
      </c>
      <c r="R1793" s="19">
        <f>$H1793+(INT(COLUMN(R$1)/2) - 5) * ($A1793-$H1793)/9</f>
        <v>90711.111111111109</v>
      </c>
      <c r="S1793" s="24">
        <f>MAX(0,Q1793*(1+inputs!$B$33)-MAX(0,inputs!$B$31*(R1793-inputs!$B$30)))</f>
        <v>33997.001603837896</v>
      </c>
      <c r="T1793" s="19">
        <f>$H1793+(INT(COLUMN(T$1)/2) - 5) * ($A1793-$H1793)/9</f>
        <v>108388.88888888889</v>
      </c>
      <c r="U1793" s="24">
        <f>MAX(0,S1793*(1+inputs!$B$33)-MAX(0,inputs!$B$31*(T1793-inputs!$B$30)))</f>
        <v>26568.51662789546</v>
      </c>
      <c r="V1793" s="19">
        <f>$H1793+(INT(COLUMN(V$1)/2) - 5) * ($A1793-$H1793)/9</f>
        <v>126066.66666666667</v>
      </c>
      <c r="W1793" s="24">
        <f>MAX(0,U1793*(1+inputs!$B$33)-MAX(0,inputs!$B$31*(V1793-inputs!$B$30)))</f>
        <v>17437.604377313888</v>
      </c>
      <c r="X1793" s="19">
        <f>$H1793+(INT(COLUMN(X$1)/2) - 5) * ($A1793-$H1793)/9</f>
        <v>143744.44444444444</v>
      </c>
      <c r="Y1793" s="24">
        <f>MAX(0,W1793*(1+inputs!$B$33)-MAX(0,inputs!$B$31*(X1793-inputs!$B$30)))</f>
        <v>6578.7284429735955</v>
      </c>
      <c r="Z1793" s="19">
        <f>IF(inputs!$B$27="YES",MAX(0,inputs!$B$31*(X1793-inputs!$B$30)),0)</f>
        <v>0</v>
      </c>
      <c r="AA1793" s="3">
        <f t="shared" si="113"/>
        <v>75763.25</v>
      </c>
      <c r="AB1793" s="1">
        <f t="shared" si="114"/>
        <v>0.47</v>
      </c>
      <c r="AC1793" s="8">
        <f t="shared" ref="AC1793:AC1856" si="115">A1793-AA1793</f>
        <v>103336.75</v>
      </c>
    </row>
    <row r="1794" spans="1:29" x14ac:dyDescent="0.2">
      <c r="A1794" s="11">
        <f t="shared" si="112"/>
        <v>179200</v>
      </c>
      <c r="B1794" s="15">
        <f>inputs!$C$3-MAX(0,MIN((calculations!A1794-inputs!$B$8)*0.5,inputs!$C$3))+IF(AND(inputs!$B$23="YES",A1794&lt;=inputs!$B$25),inputs!$B$24,0)</f>
        <v>0</v>
      </c>
      <c r="C1794" s="15">
        <f>MAX(0,MIN(A1794-B1794,inputs!$C$4)*inputs!$B$3)</f>
        <v>7540</v>
      </c>
      <c r="D1794" s="16">
        <f>MAX(0,(MIN(A1794,inputs!$C$5)-(inputs!$C$4+B1794))*inputs!$B$4)</f>
        <v>44920</v>
      </c>
      <c r="E1794" s="16">
        <f>MAX(0, (calculations!A1794-inputs!$C$5)*inputs!$B$5)</f>
        <v>13140</v>
      </c>
      <c r="F1794" s="19">
        <f>MAX(0,inputs!$B$13*(MIN(calculations!A1794,inputs!$C$14)-inputs!$C$13))+MAX(0,inputs!$B$14*(calculations!A1794-inputs!$C$14))</f>
        <v>7573.85</v>
      </c>
      <c r="G1794" s="22">
        <f>MAX(MIN((calculations!A1794-inputs!$B$21)/10000,100%),0) * inputs!$B$18</f>
        <v>2636.4</v>
      </c>
      <c r="H1794" s="24">
        <f>MIN(inputs!$B$32,A1794)</f>
        <v>20000</v>
      </c>
      <c r="I1794" s="24">
        <f>inputs!$B$29*(1+inputs!$B$33)-MAX(0,inputs!$B$31*(H1794-inputs!$B$30))</f>
        <v>46486.999999999993</v>
      </c>
      <c r="J1794" s="19">
        <f>$H1794+(INT(COLUMN(J$1)/2) - 5) * ($A1794-$H1794)/9</f>
        <v>20000</v>
      </c>
      <c r="K1794" s="24">
        <f>MAX(0,I1794*(1+inputs!$B$33)-MAX(0,inputs!$B$31*(J1794-inputs!$B$30)))</f>
        <v>47184.304999999986</v>
      </c>
      <c r="L1794" s="19">
        <f>$H1794+(INT(COLUMN(L$1)/2) - 5) * ($A1794-$H1794)/9</f>
        <v>37688.888888888891</v>
      </c>
      <c r="M1794" s="24">
        <f>MAX(0,K1794*(1+inputs!$B$33)-MAX(0,inputs!$B$31*(L1794-inputs!$B$30)))</f>
        <v>46316.629574999977</v>
      </c>
      <c r="N1794" s="19">
        <f>$H1794+(INT(COLUMN(N$1)/2) - 5) * ($A1794-$H1794)/9</f>
        <v>55377.777777777781</v>
      </c>
      <c r="O1794" s="24">
        <f>MAX(0,M1794*(1+inputs!$B$33)-MAX(0,inputs!$B$31*(N1794-inputs!$B$30)))</f>
        <v>43843.939018624973</v>
      </c>
      <c r="P1794" s="19">
        <f>$H1794+(INT(COLUMN(P$1)/2) - 5) * ($A1794-$H1794)/9</f>
        <v>73066.666666666657</v>
      </c>
      <c r="Q1794" s="24">
        <f>MAX(0,O1794*(1+inputs!$B$33)-MAX(0,inputs!$B$31*(P1794-inputs!$B$30)))</f>
        <v>39742.158103904338</v>
      </c>
      <c r="R1794" s="19">
        <f>$H1794+(INT(COLUMN(R$1)/2) - 5) * ($A1794-$H1794)/9</f>
        <v>90755.555555555562</v>
      </c>
      <c r="S1794" s="24">
        <f>MAX(0,Q1794*(1+inputs!$B$33)-MAX(0,inputs!$B$31*(R1794-inputs!$B$30)))</f>
        <v>33986.850475462896</v>
      </c>
      <c r="T1794" s="19">
        <f>$H1794+(INT(COLUMN(T$1)/2) - 5) * ($A1794-$H1794)/9</f>
        <v>108444.44444444444</v>
      </c>
      <c r="U1794" s="24">
        <f>MAX(0,S1794*(1+inputs!$B$33)-MAX(0,inputs!$B$31*(T1794-inputs!$B$30)))</f>
        <v>26553.213232594837</v>
      </c>
      <c r="V1794" s="19">
        <f>$H1794+(INT(COLUMN(V$1)/2) - 5) * ($A1794-$H1794)/9</f>
        <v>126133.33333333333</v>
      </c>
      <c r="W1794" s="24">
        <f>MAX(0,U1794*(1+inputs!$B$33)-MAX(0,inputs!$B$31*(V1794-inputs!$B$30)))</f>
        <v>17416.071431083757</v>
      </c>
      <c r="X1794" s="19">
        <f>$H1794+(INT(COLUMN(X$1)/2) - 5) * ($A1794-$H1794)/9</f>
        <v>143822.22222222222</v>
      </c>
      <c r="Y1794" s="24">
        <f>MAX(0,W1794*(1+inputs!$B$33)-MAX(0,inputs!$B$31*(X1794-inputs!$B$30)))</f>
        <v>6549.8725025500135</v>
      </c>
      <c r="Z1794" s="19">
        <f>IF(inputs!$B$27="YES",MAX(0,inputs!$B$31*(X1794-inputs!$B$30)),0)</f>
        <v>0</v>
      </c>
      <c r="AA1794" s="3">
        <f t="shared" si="113"/>
        <v>75810.25</v>
      </c>
      <c r="AB1794" s="1">
        <f t="shared" si="114"/>
        <v>0.47</v>
      </c>
      <c r="AC1794" s="8">
        <f t="shared" si="115"/>
        <v>103389.75</v>
      </c>
    </row>
    <row r="1795" spans="1:29" x14ac:dyDescent="0.2">
      <c r="A1795" s="11">
        <f t="shared" ref="A1795:A1858" si="116">(ROW(A1795)-2)*100</f>
        <v>179300</v>
      </c>
      <c r="B1795" s="15">
        <f>inputs!$C$3-MAX(0,MIN((calculations!A1795-inputs!$B$8)*0.5,inputs!$C$3))+IF(AND(inputs!$B$23="YES",A1795&lt;=inputs!$B$25),inputs!$B$24,0)</f>
        <v>0</v>
      </c>
      <c r="C1795" s="15">
        <f>MAX(0,MIN(A1795-B1795,inputs!$C$4)*inputs!$B$3)</f>
        <v>7540</v>
      </c>
      <c r="D1795" s="16">
        <f>MAX(0,(MIN(A1795,inputs!$C$5)-(inputs!$C$4+B1795))*inputs!$B$4)</f>
        <v>44920</v>
      </c>
      <c r="E1795" s="16">
        <f>MAX(0, (calculations!A1795-inputs!$C$5)*inputs!$B$5)</f>
        <v>13185</v>
      </c>
      <c r="F1795" s="19">
        <f>MAX(0,inputs!$B$13*(MIN(calculations!A1795,inputs!$C$14)-inputs!$C$13))+MAX(0,inputs!$B$14*(calculations!A1795-inputs!$C$14))</f>
        <v>7575.85</v>
      </c>
      <c r="G1795" s="22">
        <f>MAX(MIN((calculations!A1795-inputs!$B$21)/10000,100%),0) * inputs!$B$18</f>
        <v>2636.4</v>
      </c>
      <c r="H1795" s="24">
        <f>MIN(inputs!$B$32,A1795)</f>
        <v>20000</v>
      </c>
      <c r="I1795" s="24">
        <f>inputs!$B$29*(1+inputs!$B$33)-MAX(0,inputs!$B$31*(H1795-inputs!$B$30))</f>
        <v>46486.999999999993</v>
      </c>
      <c r="J1795" s="19">
        <f>$H1795+(INT(COLUMN(J$1)/2) - 5) * ($A1795-$H1795)/9</f>
        <v>20000</v>
      </c>
      <c r="K1795" s="24">
        <f>MAX(0,I1795*(1+inputs!$B$33)-MAX(0,inputs!$B$31*(J1795-inputs!$B$30)))</f>
        <v>47184.304999999986</v>
      </c>
      <c r="L1795" s="19">
        <f>$H1795+(INT(COLUMN(L$1)/2) - 5) * ($A1795-$H1795)/9</f>
        <v>37700</v>
      </c>
      <c r="M1795" s="24">
        <f>MAX(0,K1795*(1+inputs!$B$33)-MAX(0,inputs!$B$31*(L1795-inputs!$B$30)))</f>
        <v>46315.629574999977</v>
      </c>
      <c r="N1795" s="19">
        <f>$H1795+(INT(COLUMN(N$1)/2) - 5) * ($A1795-$H1795)/9</f>
        <v>55400</v>
      </c>
      <c r="O1795" s="24">
        <f>MAX(0,M1795*(1+inputs!$B$33)-MAX(0,inputs!$B$31*(N1795-inputs!$B$30)))</f>
        <v>43840.924018624974</v>
      </c>
      <c r="P1795" s="19">
        <f>$H1795+(INT(COLUMN(P$1)/2) - 5) * ($A1795-$H1795)/9</f>
        <v>73100</v>
      </c>
      <c r="Q1795" s="24">
        <f>MAX(0,O1795*(1+inputs!$B$33)-MAX(0,inputs!$B$31*(P1795-inputs!$B$30)))</f>
        <v>39736.097878904344</v>
      </c>
      <c r="R1795" s="19">
        <f>$H1795+(INT(COLUMN(R$1)/2) - 5) * ($A1795-$H1795)/9</f>
        <v>90800</v>
      </c>
      <c r="S1795" s="24">
        <f>MAX(0,Q1795*(1+inputs!$B$33)-MAX(0,inputs!$B$31*(R1795-inputs!$B$30)))</f>
        <v>33976.699347087902</v>
      </c>
      <c r="T1795" s="19">
        <f>$H1795+(INT(COLUMN(T$1)/2) - 5) * ($A1795-$H1795)/9</f>
        <v>108500</v>
      </c>
      <c r="U1795" s="24">
        <f>MAX(0,S1795*(1+inputs!$B$33)-MAX(0,inputs!$B$31*(T1795-inputs!$B$30)))</f>
        <v>26537.909837294221</v>
      </c>
      <c r="V1795" s="19">
        <f>$H1795+(INT(COLUMN(V$1)/2) - 5) * ($A1795-$H1795)/9</f>
        <v>126200</v>
      </c>
      <c r="W1795" s="24">
        <f>MAX(0,U1795*(1+inputs!$B$33)-MAX(0,inputs!$B$31*(V1795-inputs!$B$30)))</f>
        <v>17394.538484853634</v>
      </c>
      <c r="X1795" s="19">
        <f>$H1795+(INT(COLUMN(X$1)/2) - 5) * ($A1795-$H1795)/9</f>
        <v>143900</v>
      </c>
      <c r="Y1795" s="24">
        <f>MAX(0,W1795*(1+inputs!$B$33)-MAX(0,inputs!$B$31*(X1795-inputs!$B$30)))</f>
        <v>6521.0165621264387</v>
      </c>
      <c r="Z1795" s="19">
        <f>IF(inputs!$B$27="YES",MAX(0,inputs!$B$31*(X1795-inputs!$B$30)),0)</f>
        <v>0</v>
      </c>
      <c r="AA1795" s="3">
        <f t="shared" ref="AA1795:AA1858" si="117">SUM(C1795:G1795)+Z1795</f>
        <v>75857.25</v>
      </c>
      <c r="AB1795" s="1">
        <f t="shared" ref="AB1795:AB1858" si="118">(AA1796-AA1795)/100</f>
        <v>0.47</v>
      </c>
      <c r="AC1795" s="8">
        <f t="shared" si="115"/>
        <v>103442.75</v>
      </c>
    </row>
    <row r="1796" spans="1:29" x14ac:dyDescent="0.2">
      <c r="A1796" s="11">
        <f t="shared" si="116"/>
        <v>179400</v>
      </c>
      <c r="B1796" s="15">
        <f>inputs!$C$3-MAX(0,MIN((calculations!A1796-inputs!$B$8)*0.5,inputs!$C$3))+IF(AND(inputs!$B$23="YES",A1796&lt;=inputs!$B$25),inputs!$B$24,0)</f>
        <v>0</v>
      </c>
      <c r="C1796" s="15">
        <f>MAX(0,MIN(A1796-B1796,inputs!$C$4)*inputs!$B$3)</f>
        <v>7540</v>
      </c>
      <c r="D1796" s="16">
        <f>MAX(0,(MIN(A1796,inputs!$C$5)-(inputs!$C$4+B1796))*inputs!$B$4)</f>
        <v>44920</v>
      </c>
      <c r="E1796" s="16">
        <f>MAX(0, (calculations!A1796-inputs!$C$5)*inputs!$B$5)</f>
        <v>13230</v>
      </c>
      <c r="F1796" s="19">
        <f>MAX(0,inputs!$B$13*(MIN(calculations!A1796,inputs!$C$14)-inputs!$C$13))+MAX(0,inputs!$B$14*(calculations!A1796-inputs!$C$14))</f>
        <v>7577.85</v>
      </c>
      <c r="G1796" s="22">
        <f>MAX(MIN((calculations!A1796-inputs!$B$21)/10000,100%),0) * inputs!$B$18</f>
        <v>2636.4</v>
      </c>
      <c r="H1796" s="24">
        <f>MIN(inputs!$B$32,A1796)</f>
        <v>20000</v>
      </c>
      <c r="I1796" s="24">
        <f>inputs!$B$29*(1+inputs!$B$33)-MAX(0,inputs!$B$31*(H1796-inputs!$B$30))</f>
        <v>46486.999999999993</v>
      </c>
      <c r="J1796" s="19">
        <f>$H1796+(INT(COLUMN(J$1)/2) - 5) * ($A1796-$H1796)/9</f>
        <v>20000</v>
      </c>
      <c r="K1796" s="24">
        <f>MAX(0,I1796*(1+inputs!$B$33)-MAX(0,inputs!$B$31*(J1796-inputs!$B$30)))</f>
        <v>47184.304999999986</v>
      </c>
      <c r="L1796" s="19">
        <f>$H1796+(INT(COLUMN(L$1)/2) - 5) * ($A1796-$H1796)/9</f>
        <v>37711.111111111109</v>
      </c>
      <c r="M1796" s="24">
        <f>MAX(0,K1796*(1+inputs!$B$33)-MAX(0,inputs!$B$31*(L1796-inputs!$B$30)))</f>
        <v>46314.629574999977</v>
      </c>
      <c r="N1796" s="19">
        <f>$H1796+(INT(COLUMN(N$1)/2) - 5) * ($A1796-$H1796)/9</f>
        <v>55422.222222222219</v>
      </c>
      <c r="O1796" s="24">
        <f>MAX(0,M1796*(1+inputs!$B$33)-MAX(0,inputs!$B$31*(N1796-inputs!$B$30)))</f>
        <v>43837.909018624967</v>
      </c>
      <c r="P1796" s="19">
        <f>$H1796+(INT(COLUMN(P$1)/2) - 5) * ($A1796-$H1796)/9</f>
        <v>73133.333333333343</v>
      </c>
      <c r="Q1796" s="24">
        <f>MAX(0,O1796*(1+inputs!$B$33)-MAX(0,inputs!$B$31*(P1796-inputs!$B$30)))</f>
        <v>39730.037653904335</v>
      </c>
      <c r="R1796" s="19">
        <f>$H1796+(INT(COLUMN(R$1)/2) - 5) * ($A1796-$H1796)/9</f>
        <v>90844.444444444438</v>
      </c>
      <c r="S1796" s="24">
        <f>MAX(0,Q1796*(1+inputs!$B$33)-MAX(0,inputs!$B$31*(R1796-inputs!$B$30)))</f>
        <v>33966.548218712895</v>
      </c>
      <c r="T1796" s="19">
        <f>$H1796+(INT(COLUMN(T$1)/2) - 5) * ($A1796-$H1796)/9</f>
        <v>108555.55555555556</v>
      </c>
      <c r="U1796" s="24">
        <f>MAX(0,S1796*(1+inputs!$B$33)-MAX(0,inputs!$B$31*(T1796-inputs!$B$30)))</f>
        <v>26522.606441993579</v>
      </c>
      <c r="V1796" s="19">
        <f>$H1796+(INT(COLUMN(V$1)/2) - 5) * ($A1796-$H1796)/9</f>
        <v>126266.66666666667</v>
      </c>
      <c r="W1796" s="24">
        <f>MAX(0,U1796*(1+inputs!$B$33)-MAX(0,inputs!$B$31*(V1796-inputs!$B$30)))</f>
        <v>17373.005538623482</v>
      </c>
      <c r="X1796" s="19">
        <f>$H1796+(INT(COLUMN(X$1)/2) - 5) * ($A1796-$H1796)/9</f>
        <v>143977.77777777778</v>
      </c>
      <c r="Y1796" s="24">
        <f>MAX(0,W1796*(1+inputs!$B$33)-MAX(0,inputs!$B$31*(X1796-inputs!$B$30)))</f>
        <v>6492.1606217028329</v>
      </c>
      <c r="Z1796" s="19">
        <f>IF(inputs!$B$27="YES",MAX(0,inputs!$B$31*(X1796-inputs!$B$30)),0)</f>
        <v>0</v>
      </c>
      <c r="AA1796" s="3">
        <f t="shared" si="117"/>
        <v>75904.25</v>
      </c>
      <c r="AB1796" s="1">
        <f t="shared" si="118"/>
        <v>0.47</v>
      </c>
      <c r="AC1796" s="8">
        <f t="shared" si="115"/>
        <v>103495.75</v>
      </c>
    </row>
    <row r="1797" spans="1:29" x14ac:dyDescent="0.2">
      <c r="A1797" s="11">
        <f t="shared" si="116"/>
        <v>179500</v>
      </c>
      <c r="B1797" s="15">
        <f>inputs!$C$3-MAX(0,MIN((calculations!A1797-inputs!$B$8)*0.5,inputs!$C$3))+IF(AND(inputs!$B$23="YES",A1797&lt;=inputs!$B$25),inputs!$B$24,0)</f>
        <v>0</v>
      </c>
      <c r="C1797" s="15">
        <f>MAX(0,MIN(A1797-B1797,inputs!$C$4)*inputs!$B$3)</f>
        <v>7540</v>
      </c>
      <c r="D1797" s="16">
        <f>MAX(0,(MIN(A1797,inputs!$C$5)-(inputs!$C$4+B1797))*inputs!$B$4)</f>
        <v>44920</v>
      </c>
      <c r="E1797" s="16">
        <f>MAX(0, (calculations!A1797-inputs!$C$5)*inputs!$B$5)</f>
        <v>13275</v>
      </c>
      <c r="F1797" s="19">
        <f>MAX(0,inputs!$B$13*(MIN(calculations!A1797,inputs!$C$14)-inputs!$C$13))+MAX(0,inputs!$B$14*(calculations!A1797-inputs!$C$14))</f>
        <v>7579.85</v>
      </c>
      <c r="G1797" s="22">
        <f>MAX(MIN((calculations!A1797-inputs!$B$21)/10000,100%),0) * inputs!$B$18</f>
        <v>2636.4</v>
      </c>
      <c r="H1797" s="24">
        <f>MIN(inputs!$B$32,A1797)</f>
        <v>20000</v>
      </c>
      <c r="I1797" s="24">
        <f>inputs!$B$29*(1+inputs!$B$33)-MAX(0,inputs!$B$31*(H1797-inputs!$B$30))</f>
        <v>46486.999999999993</v>
      </c>
      <c r="J1797" s="19">
        <f>$H1797+(INT(COLUMN(J$1)/2) - 5) * ($A1797-$H1797)/9</f>
        <v>20000</v>
      </c>
      <c r="K1797" s="24">
        <f>MAX(0,I1797*(1+inputs!$B$33)-MAX(0,inputs!$B$31*(J1797-inputs!$B$30)))</f>
        <v>47184.304999999986</v>
      </c>
      <c r="L1797" s="19">
        <f>$H1797+(INT(COLUMN(L$1)/2) - 5) * ($A1797-$H1797)/9</f>
        <v>37722.222222222219</v>
      </c>
      <c r="M1797" s="24">
        <f>MAX(0,K1797*(1+inputs!$B$33)-MAX(0,inputs!$B$31*(L1797-inputs!$B$30)))</f>
        <v>46313.629574999977</v>
      </c>
      <c r="N1797" s="19">
        <f>$H1797+(INT(COLUMN(N$1)/2) - 5) * ($A1797-$H1797)/9</f>
        <v>55444.444444444445</v>
      </c>
      <c r="O1797" s="24">
        <f>MAX(0,M1797*(1+inputs!$B$33)-MAX(0,inputs!$B$31*(N1797-inputs!$B$30)))</f>
        <v>43834.894018624967</v>
      </c>
      <c r="P1797" s="19">
        <f>$H1797+(INT(COLUMN(P$1)/2) - 5) * ($A1797-$H1797)/9</f>
        <v>73166.666666666657</v>
      </c>
      <c r="Q1797" s="24">
        <f>MAX(0,O1797*(1+inputs!$B$33)-MAX(0,inputs!$B$31*(P1797-inputs!$B$30)))</f>
        <v>39723.977428904342</v>
      </c>
      <c r="R1797" s="19">
        <f>$H1797+(INT(COLUMN(R$1)/2) - 5) * ($A1797-$H1797)/9</f>
        <v>90888.888888888891</v>
      </c>
      <c r="S1797" s="24">
        <f>MAX(0,Q1797*(1+inputs!$B$33)-MAX(0,inputs!$B$31*(R1797-inputs!$B$30)))</f>
        <v>33956.397090337901</v>
      </c>
      <c r="T1797" s="19">
        <f>$H1797+(INT(COLUMN(T$1)/2) - 5) * ($A1797-$H1797)/9</f>
        <v>108611.11111111111</v>
      </c>
      <c r="U1797" s="24">
        <f>MAX(0,S1797*(1+inputs!$B$33)-MAX(0,inputs!$B$31*(T1797-inputs!$B$30)))</f>
        <v>26507.303046692967</v>
      </c>
      <c r="V1797" s="19">
        <f>$H1797+(INT(COLUMN(V$1)/2) - 5) * ($A1797-$H1797)/9</f>
        <v>126333.33333333333</v>
      </c>
      <c r="W1797" s="24">
        <f>MAX(0,U1797*(1+inputs!$B$33)-MAX(0,inputs!$B$31*(V1797-inputs!$B$30)))</f>
        <v>17351.472592393358</v>
      </c>
      <c r="X1797" s="19">
        <f>$H1797+(INT(COLUMN(X$1)/2) - 5) * ($A1797-$H1797)/9</f>
        <v>144055.55555555556</v>
      </c>
      <c r="Y1797" s="24">
        <f>MAX(0,W1797*(1+inputs!$B$33)-MAX(0,inputs!$B$31*(X1797-inputs!$B$30)))</f>
        <v>6463.3046812792581</v>
      </c>
      <c r="Z1797" s="19">
        <f>IF(inputs!$B$27="YES",MAX(0,inputs!$B$31*(X1797-inputs!$B$30)),0)</f>
        <v>0</v>
      </c>
      <c r="AA1797" s="3">
        <f t="shared" si="117"/>
        <v>75951.25</v>
      </c>
      <c r="AB1797" s="1">
        <f t="shared" si="118"/>
        <v>0.47</v>
      </c>
      <c r="AC1797" s="8">
        <f t="shared" si="115"/>
        <v>103548.75</v>
      </c>
    </row>
    <row r="1798" spans="1:29" x14ac:dyDescent="0.2">
      <c r="A1798" s="11">
        <f t="shared" si="116"/>
        <v>179600</v>
      </c>
      <c r="B1798" s="15">
        <f>inputs!$C$3-MAX(0,MIN((calculations!A1798-inputs!$B$8)*0.5,inputs!$C$3))+IF(AND(inputs!$B$23="YES",A1798&lt;=inputs!$B$25),inputs!$B$24,0)</f>
        <v>0</v>
      </c>
      <c r="C1798" s="15">
        <f>MAX(0,MIN(A1798-B1798,inputs!$C$4)*inputs!$B$3)</f>
        <v>7540</v>
      </c>
      <c r="D1798" s="16">
        <f>MAX(0,(MIN(A1798,inputs!$C$5)-(inputs!$C$4+B1798))*inputs!$B$4)</f>
        <v>44920</v>
      </c>
      <c r="E1798" s="16">
        <f>MAX(0, (calculations!A1798-inputs!$C$5)*inputs!$B$5)</f>
        <v>13320</v>
      </c>
      <c r="F1798" s="19">
        <f>MAX(0,inputs!$B$13*(MIN(calculations!A1798,inputs!$C$14)-inputs!$C$13))+MAX(0,inputs!$B$14*(calculations!A1798-inputs!$C$14))</f>
        <v>7581.85</v>
      </c>
      <c r="G1798" s="22">
        <f>MAX(MIN((calculations!A1798-inputs!$B$21)/10000,100%),0) * inputs!$B$18</f>
        <v>2636.4</v>
      </c>
      <c r="H1798" s="24">
        <f>MIN(inputs!$B$32,A1798)</f>
        <v>20000</v>
      </c>
      <c r="I1798" s="24">
        <f>inputs!$B$29*(1+inputs!$B$33)-MAX(0,inputs!$B$31*(H1798-inputs!$B$30))</f>
        <v>46486.999999999993</v>
      </c>
      <c r="J1798" s="19">
        <f>$H1798+(INT(COLUMN(J$1)/2) - 5) * ($A1798-$H1798)/9</f>
        <v>20000</v>
      </c>
      <c r="K1798" s="24">
        <f>MAX(0,I1798*(1+inputs!$B$33)-MAX(0,inputs!$B$31*(J1798-inputs!$B$30)))</f>
        <v>47184.304999999986</v>
      </c>
      <c r="L1798" s="19">
        <f>$H1798+(INT(COLUMN(L$1)/2) - 5) * ($A1798-$H1798)/9</f>
        <v>37733.333333333328</v>
      </c>
      <c r="M1798" s="24">
        <f>MAX(0,K1798*(1+inputs!$B$33)-MAX(0,inputs!$B$31*(L1798-inputs!$B$30)))</f>
        <v>46312.629574999977</v>
      </c>
      <c r="N1798" s="19">
        <f>$H1798+(INT(COLUMN(N$1)/2) - 5) * ($A1798-$H1798)/9</f>
        <v>55466.666666666664</v>
      </c>
      <c r="O1798" s="24">
        <f>MAX(0,M1798*(1+inputs!$B$33)-MAX(0,inputs!$B$31*(N1798-inputs!$B$30)))</f>
        <v>43831.879018624968</v>
      </c>
      <c r="P1798" s="19">
        <f>$H1798+(INT(COLUMN(P$1)/2) - 5) * ($A1798-$H1798)/9</f>
        <v>73200</v>
      </c>
      <c r="Q1798" s="24">
        <f>MAX(0,O1798*(1+inputs!$B$33)-MAX(0,inputs!$B$31*(P1798-inputs!$B$30)))</f>
        <v>39717.917203904333</v>
      </c>
      <c r="R1798" s="19">
        <f>$H1798+(INT(COLUMN(R$1)/2) - 5) * ($A1798-$H1798)/9</f>
        <v>90933.333333333328</v>
      </c>
      <c r="S1798" s="24">
        <f>MAX(0,Q1798*(1+inputs!$B$33)-MAX(0,inputs!$B$31*(R1798-inputs!$B$30)))</f>
        <v>33946.245961962893</v>
      </c>
      <c r="T1798" s="19">
        <f>$H1798+(INT(COLUMN(T$1)/2) - 5) * ($A1798-$H1798)/9</f>
        <v>108666.66666666667</v>
      </c>
      <c r="U1798" s="24">
        <f>MAX(0,S1798*(1+inputs!$B$33)-MAX(0,inputs!$B$31*(T1798-inputs!$B$30)))</f>
        <v>26491.999651392332</v>
      </c>
      <c r="V1798" s="19">
        <f>$H1798+(INT(COLUMN(V$1)/2) - 5) * ($A1798-$H1798)/9</f>
        <v>126400</v>
      </c>
      <c r="W1798" s="24">
        <f>MAX(0,U1798*(1+inputs!$B$33)-MAX(0,inputs!$B$31*(V1798-inputs!$B$30)))</f>
        <v>17329.939646163213</v>
      </c>
      <c r="X1798" s="19">
        <f>$H1798+(INT(COLUMN(X$1)/2) - 5) * ($A1798-$H1798)/9</f>
        <v>144133.33333333331</v>
      </c>
      <c r="Y1798" s="24">
        <f>MAX(0,W1798*(1+inputs!$B$33)-MAX(0,inputs!$B$31*(X1798-inputs!$B$30)))</f>
        <v>6434.4487408556597</v>
      </c>
      <c r="Z1798" s="19">
        <f>IF(inputs!$B$27="YES",MAX(0,inputs!$B$31*(X1798-inputs!$B$30)),0)</f>
        <v>0</v>
      </c>
      <c r="AA1798" s="3">
        <f t="shared" si="117"/>
        <v>75998.25</v>
      </c>
      <c r="AB1798" s="1">
        <f t="shared" si="118"/>
        <v>0.47</v>
      </c>
      <c r="AC1798" s="8">
        <f t="shared" si="115"/>
        <v>103601.75</v>
      </c>
    </row>
    <row r="1799" spans="1:29" x14ac:dyDescent="0.2">
      <c r="A1799" s="11">
        <f t="shared" si="116"/>
        <v>179700</v>
      </c>
      <c r="B1799" s="15">
        <f>inputs!$C$3-MAX(0,MIN((calculations!A1799-inputs!$B$8)*0.5,inputs!$C$3))+IF(AND(inputs!$B$23="YES",A1799&lt;=inputs!$B$25),inputs!$B$24,0)</f>
        <v>0</v>
      </c>
      <c r="C1799" s="15">
        <f>MAX(0,MIN(A1799-B1799,inputs!$C$4)*inputs!$B$3)</f>
        <v>7540</v>
      </c>
      <c r="D1799" s="16">
        <f>MAX(0,(MIN(A1799,inputs!$C$5)-(inputs!$C$4+B1799))*inputs!$B$4)</f>
        <v>44920</v>
      </c>
      <c r="E1799" s="16">
        <f>MAX(0, (calculations!A1799-inputs!$C$5)*inputs!$B$5)</f>
        <v>13365</v>
      </c>
      <c r="F1799" s="19">
        <f>MAX(0,inputs!$B$13*(MIN(calculations!A1799,inputs!$C$14)-inputs!$C$13))+MAX(0,inputs!$B$14*(calculations!A1799-inputs!$C$14))</f>
        <v>7583.85</v>
      </c>
      <c r="G1799" s="22">
        <f>MAX(MIN((calculations!A1799-inputs!$B$21)/10000,100%),0) * inputs!$B$18</f>
        <v>2636.4</v>
      </c>
      <c r="H1799" s="24">
        <f>MIN(inputs!$B$32,A1799)</f>
        <v>20000</v>
      </c>
      <c r="I1799" s="24">
        <f>inputs!$B$29*(1+inputs!$B$33)-MAX(0,inputs!$B$31*(H1799-inputs!$B$30))</f>
        <v>46486.999999999993</v>
      </c>
      <c r="J1799" s="19">
        <f>$H1799+(INT(COLUMN(J$1)/2) - 5) * ($A1799-$H1799)/9</f>
        <v>20000</v>
      </c>
      <c r="K1799" s="24">
        <f>MAX(0,I1799*(1+inputs!$B$33)-MAX(0,inputs!$B$31*(J1799-inputs!$B$30)))</f>
        <v>47184.304999999986</v>
      </c>
      <c r="L1799" s="19">
        <f>$H1799+(INT(COLUMN(L$1)/2) - 5) * ($A1799-$H1799)/9</f>
        <v>37744.444444444445</v>
      </c>
      <c r="M1799" s="24">
        <f>MAX(0,K1799*(1+inputs!$B$33)-MAX(0,inputs!$B$31*(L1799-inputs!$B$30)))</f>
        <v>46311.629574999977</v>
      </c>
      <c r="N1799" s="19">
        <f>$H1799+(INT(COLUMN(N$1)/2) - 5) * ($A1799-$H1799)/9</f>
        <v>55488.888888888891</v>
      </c>
      <c r="O1799" s="24">
        <f>MAX(0,M1799*(1+inputs!$B$33)-MAX(0,inputs!$B$31*(N1799-inputs!$B$30)))</f>
        <v>43828.864018624969</v>
      </c>
      <c r="P1799" s="19">
        <f>$H1799+(INT(COLUMN(P$1)/2) - 5) * ($A1799-$H1799)/9</f>
        <v>73233.333333333343</v>
      </c>
      <c r="Q1799" s="24">
        <f>MAX(0,O1799*(1+inputs!$B$33)-MAX(0,inputs!$B$31*(P1799-inputs!$B$30)))</f>
        <v>39711.856978904339</v>
      </c>
      <c r="R1799" s="19">
        <f>$H1799+(INT(COLUMN(R$1)/2) - 5) * ($A1799-$H1799)/9</f>
        <v>90977.777777777781</v>
      </c>
      <c r="S1799" s="24">
        <f>MAX(0,Q1799*(1+inputs!$B$33)-MAX(0,inputs!$B$31*(R1799-inputs!$B$30)))</f>
        <v>33936.0948335879</v>
      </c>
      <c r="T1799" s="19">
        <f>$H1799+(INT(COLUMN(T$1)/2) - 5) * ($A1799-$H1799)/9</f>
        <v>108722.22222222222</v>
      </c>
      <c r="U1799" s="24">
        <f>MAX(0,S1799*(1+inputs!$B$33)-MAX(0,inputs!$B$31*(T1799-inputs!$B$30)))</f>
        <v>26476.69625609172</v>
      </c>
      <c r="V1799" s="19">
        <f>$H1799+(INT(COLUMN(V$1)/2) - 5) * ($A1799-$H1799)/9</f>
        <v>126466.66666666667</v>
      </c>
      <c r="W1799" s="24">
        <f>MAX(0,U1799*(1+inputs!$B$33)-MAX(0,inputs!$B$31*(V1799-inputs!$B$30)))</f>
        <v>17308.40669993309</v>
      </c>
      <c r="X1799" s="19">
        <f>$H1799+(INT(COLUMN(X$1)/2) - 5) * ($A1799-$H1799)/9</f>
        <v>144211.11111111112</v>
      </c>
      <c r="Y1799" s="24">
        <f>MAX(0,W1799*(1+inputs!$B$33)-MAX(0,inputs!$B$31*(X1799-inputs!$B$30)))</f>
        <v>6405.5928004320831</v>
      </c>
      <c r="Z1799" s="19">
        <f>IF(inputs!$B$27="YES",MAX(0,inputs!$B$31*(X1799-inputs!$B$30)),0)</f>
        <v>0</v>
      </c>
      <c r="AA1799" s="3">
        <f t="shared" si="117"/>
        <v>76045.25</v>
      </c>
      <c r="AB1799" s="1">
        <f t="shared" si="118"/>
        <v>0.47</v>
      </c>
      <c r="AC1799" s="8">
        <f t="shared" si="115"/>
        <v>103654.75</v>
      </c>
    </row>
    <row r="1800" spans="1:29" x14ac:dyDescent="0.2">
      <c r="A1800" s="11">
        <f t="shared" si="116"/>
        <v>179800</v>
      </c>
      <c r="B1800" s="15">
        <f>inputs!$C$3-MAX(0,MIN((calculations!A1800-inputs!$B$8)*0.5,inputs!$C$3))+IF(AND(inputs!$B$23="YES",A1800&lt;=inputs!$B$25),inputs!$B$24,0)</f>
        <v>0</v>
      </c>
      <c r="C1800" s="15">
        <f>MAX(0,MIN(A1800-B1800,inputs!$C$4)*inputs!$B$3)</f>
        <v>7540</v>
      </c>
      <c r="D1800" s="16">
        <f>MAX(0,(MIN(A1800,inputs!$C$5)-(inputs!$C$4+B1800))*inputs!$B$4)</f>
        <v>44920</v>
      </c>
      <c r="E1800" s="16">
        <f>MAX(0, (calculations!A1800-inputs!$C$5)*inputs!$B$5)</f>
        <v>13410</v>
      </c>
      <c r="F1800" s="19">
        <f>MAX(0,inputs!$B$13*(MIN(calculations!A1800,inputs!$C$14)-inputs!$C$13))+MAX(0,inputs!$B$14*(calculations!A1800-inputs!$C$14))</f>
        <v>7585.85</v>
      </c>
      <c r="G1800" s="22">
        <f>MAX(MIN((calculations!A1800-inputs!$B$21)/10000,100%),0) * inputs!$B$18</f>
        <v>2636.4</v>
      </c>
      <c r="H1800" s="24">
        <f>MIN(inputs!$B$32,A1800)</f>
        <v>20000</v>
      </c>
      <c r="I1800" s="24">
        <f>inputs!$B$29*(1+inputs!$B$33)-MAX(0,inputs!$B$31*(H1800-inputs!$B$30))</f>
        <v>46486.999999999993</v>
      </c>
      <c r="J1800" s="19">
        <f>$H1800+(INT(COLUMN(J$1)/2) - 5) * ($A1800-$H1800)/9</f>
        <v>20000</v>
      </c>
      <c r="K1800" s="24">
        <f>MAX(0,I1800*(1+inputs!$B$33)-MAX(0,inputs!$B$31*(J1800-inputs!$B$30)))</f>
        <v>47184.304999999986</v>
      </c>
      <c r="L1800" s="19">
        <f>$H1800+(INT(COLUMN(L$1)/2) - 5) * ($A1800-$H1800)/9</f>
        <v>37755.555555555555</v>
      </c>
      <c r="M1800" s="24">
        <f>MAX(0,K1800*(1+inputs!$B$33)-MAX(0,inputs!$B$31*(L1800-inputs!$B$30)))</f>
        <v>46310.629574999977</v>
      </c>
      <c r="N1800" s="19">
        <f>$H1800+(INT(COLUMN(N$1)/2) - 5) * ($A1800-$H1800)/9</f>
        <v>55511.111111111109</v>
      </c>
      <c r="O1800" s="24">
        <f>MAX(0,M1800*(1+inputs!$B$33)-MAX(0,inputs!$B$31*(N1800-inputs!$B$30)))</f>
        <v>43825.849018624969</v>
      </c>
      <c r="P1800" s="19">
        <f>$H1800+(INT(COLUMN(P$1)/2) - 5) * ($A1800-$H1800)/9</f>
        <v>73266.666666666657</v>
      </c>
      <c r="Q1800" s="24">
        <f>MAX(0,O1800*(1+inputs!$B$33)-MAX(0,inputs!$B$31*(P1800-inputs!$B$30)))</f>
        <v>39705.796753904346</v>
      </c>
      <c r="R1800" s="19">
        <f>$H1800+(INT(COLUMN(R$1)/2) - 5) * ($A1800-$H1800)/9</f>
        <v>91022.222222222219</v>
      </c>
      <c r="S1800" s="24">
        <f>MAX(0,Q1800*(1+inputs!$B$33)-MAX(0,inputs!$B$31*(R1800-inputs!$B$30)))</f>
        <v>33925.943705212907</v>
      </c>
      <c r="T1800" s="19">
        <f>$H1800+(INT(COLUMN(T$1)/2) - 5) * ($A1800-$H1800)/9</f>
        <v>108777.77777777778</v>
      </c>
      <c r="U1800" s="24">
        <f>MAX(0,S1800*(1+inputs!$B$33)-MAX(0,inputs!$B$31*(T1800-inputs!$B$30)))</f>
        <v>26461.392860791097</v>
      </c>
      <c r="V1800" s="19">
        <f>$H1800+(INT(COLUMN(V$1)/2) - 5) * ($A1800-$H1800)/9</f>
        <v>126533.33333333333</v>
      </c>
      <c r="W1800" s="24">
        <f>MAX(0,U1800*(1+inputs!$B$33)-MAX(0,inputs!$B$31*(V1800-inputs!$B$30)))</f>
        <v>17286.873753702963</v>
      </c>
      <c r="X1800" s="19">
        <f>$H1800+(INT(COLUMN(X$1)/2) - 5) * ($A1800-$H1800)/9</f>
        <v>144288.88888888888</v>
      </c>
      <c r="Y1800" s="24">
        <f>MAX(0,W1800*(1+inputs!$B$33)-MAX(0,inputs!$B$31*(X1800-inputs!$B$30)))</f>
        <v>6376.7368600085065</v>
      </c>
      <c r="Z1800" s="19">
        <f>IF(inputs!$B$27="YES",MAX(0,inputs!$B$31*(X1800-inputs!$B$30)),0)</f>
        <v>0</v>
      </c>
      <c r="AA1800" s="3">
        <f t="shared" si="117"/>
        <v>76092.25</v>
      </c>
      <c r="AB1800" s="1">
        <f t="shared" si="118"/>
        <v>0.47</v>
      </c>
      <c r="AC1800" s="8">
        <f t="shared" si="115"/>
        <v>103707.75</v>
      </c>
    </row>
    <row r="1801" spans="1:29" x14ac:dyDescent="0.2">
      <c r="A1801" s="11">
        <f t="shared" si="116"/>
        <v>179900</v>
      </c>
      <c r="B1801" s="15">
        <f>inputs!$C$3-MAX(0,MIN((calculations!A1801-inputs!$B$8)*0.5,inputs!$C$3))+IF(AND(inputs!$B$23="YES",A1801&lt;=inputs!$B$25),inputs!$B$24,0)</f>
        <v>0</v>
      </c>
      <c r="C1801" s="15">
        <f>MAX(0,MIN(A1801-B1801,inputs!$C$4)*inputs!$B$3)</f>
        <v>7540</v>
      </c>
      <c r="D1801" s="16">
        <f>MAX(0,(MIN(A1801,inputs!$C$5)-(inputs!$C$4+B1801))*inputs!$B$4)</f>
        <v>44920</v>
      </c>
      <c r="E1801" s="16">
        <f>MAX(0, (calculations!A1801-inputs!$C$5)*inputs!$B$5)</f>
        <v>13455</v>
      </c>
      <c r="F1801" s="19">
        <f>MAX(0,inputs!$B$13*(MIN(calculations!A1801,inputs!$C$14)-inputs!$C$13))+MAX(0,inputs!$B$14*(calculations!A1801-inputs!$C$14))</f>
        <v>7587.85</v>
      </c>
      <c r="G1801" s="22">
        <f>MAX(MIN((calculations!A1801-inputs!$B$21)/10000,100%),0) * inputs!$B$18</f>
        <v>2636.4</v>
      </c>
      <c r="H1801" s="24">
        <f>MIN(inputs!$B$32,A1801)</f>
        <v>20000</v>
      </c>
      <c r="I1801" s="24">
        <f>inputs!$B$29*(1+inputs!$B$33)-MAX(0,inputs!$B$31*(H1801-inputs!$B$30))</f>
        <v>46486.999999999993</v>
      </c>
      <c r="J1801" s="19">
        <f>$H1801+(INT(COLUMN(J$1)/2) - 5) * ($A1801-$H1801)/9</f>
        <v>20000</v>
      </c>
      <c r="K1801" s="24">
        <f>MAX(0,I1801*(1+inputs!$B$33)-MAX(0,inputs!$B$31*(J1801-inputs!$B$30)))</f>
        <v>47184.304999999986</v>
      </c>
      <c r="L1801" s="19">
        <f>$H1801+(INT(COLUMN(L$1)/2) - 5) * ($A1801-$H1801)/9</f>
        <v>37766.666666666672</v>
      </c>
      <c r="M1801" s="24">
        <f>MAX(0,K1801*(1+inputs!$B$33)-MAX(0,inputs!$B$31*(L1801-inputs!$B$30)))</f>
        <v>46309.629574999977</v>
      </c>
      <c r="N1801" s="19">
        <f>$H1801+(INT(COLUMN(N$1)/2) - 5) * ($A1801-$H1801)/9</f>
        <v>55533.333333333336</v>
      </c>
      <c r="O1801" s="24">
        <f>MAX(0,M1801*(1+inputs!$B$33)-MAX(0,inputs!$B$31*(N1801-inputs!$B$30)))</f>
        <v>43822.83401862497</v>
      </c>
      <c r="P1801" s="19">
        <f>$H1801+(INT(COLUMN(P$1)/2) - 5) * ($A1801-$H1801)/9</f>
        <v>73300</v>
      </c>
      <c r="Q1801" s="24">
        <f>MAX(0,O1801*(1+inputs!$B$33)-MAX(0,inputs!$B$31*(P1801-inputs!$B$30)))</f>
        <v>39699.736528904337</v>
      </c>
      <c r="R1801" s="19">
        <f>$H1801+(INT(COLUMN(R$1)/2) - 5) * ($A1801-$H1801)/9</f>
        <v>91066.666666666672</v>
      </c>
      <c r="S1801" s="24">
        <f>MAX(0,Q1801*(1+inputs!$B$33)-MAX(0,inputs!$B$31*(R1801-inputs!$B$30)))</f>
        <v>33915.792576837899</v>
      </c>
      <c r="T1801" s="19">
        <f>$H1801+(INT(COLUMN(T$1)/2) - 5) * ($A1801-$H1801)/9</f>
        <v>108833.33333333333</v>
      </c>
      <c r="U1801" s="24">
        <f>MAX(0,S1801*(1+inputs!$B$33)-MAX(0,inputs!$B$31*(T1801-inputs!$B$30)))</f>
        <v>26446.089465490466</v>
      </c>
      <c r="V1801" s="19">
        <f>$H1801+(INT(COLUMN(V$1)/2) - 5) * ($A1801-$H1801)/9</f>
        <v>126600</v>
      </c>
      <c r="W1801" s="24">
        <f>MAX(0,U1801*(1+inputs!$B$33)-MAX(0,inputs!$B$31*(V1801-inputs!$B$30)))</f>
        <v>17265.340807472821</v>
      </c>
      <c r="X1801" s="19">
        <f>$H1801+(INT(COLUMN(X$1)/2) - 5) * ($A1801-$H1801)/9</f>
        <v>144366.66666666669</v>
      </c>
      <c r="Y1801" s="24">
        <f>MAX(0,W1801*(1+inputs!$B$33)-MAX(0,inputs!$B$31*(X1801-inputs!$B$30)))</f>
        <v>6347.8809195849117</v>
      </c>
      <c r="Z1801" s="19">
        <f>IF(inputs!$B$27="YES",MAX(0,inputs!$B$31*(X1801-inputs!$B$30)),0)</f>
        <v>0</v>
      </c>
      <c r="AA1801" s="3">
        <f t="shared" si="117"/>
        <v>76139.25</v>
      </c>
      <c r="AB1801" s="1">
        <f t="shared" si="118"/>
        <v>0.47</v>
      </c>
      <c r="AC1801" s="8">
        <f t="shared" si="115"/>
        <v>103760.75</v>
      </c>
    </row>
    <row r="1802" spans="1:29" x14ac:dyDescent="0.2">
      <c r="A1802" s="11">
        <f t="shared" si="116"/>
        <v>180000</v>
      </c>
      <c r="B1802" s="15">
        <f>inputs!$C$3-MAX(0,MIN((calculations!A1802-inputs!$B$8)*0.5,inputs!$C$3))+IF(AND(inputs!$B$23="YES",A1802&lt;=inputs!$B$25),inputs!$B$24,0)</f>
        <v>0</v>
      </c>
      <c r="C1802" s="15">
        <f>MAX(0,MIN(A1802-B1802,inputs!$C$4)*inputs!$B$3)</f>
        <v>7540</v>
      </c>
      <c r="D1802" s="16">
        <f>MAX(0,(MIN(A1802,inputs!$C$5)-(inputs!$C$4+B1802))*inputs!$B$4)</f>
        <v>44920</v>
      </c>
      <c r="E1802" s="16">
        <f>MAX(0, (calculations!A1802-inputs!$C$5)*inputs!$B$5)</f>
        <v>13500</v>
      </c>
      <c r="F1802" s="19">
        <f>MAX(0,inputs!$B$13*(MIN(calculations!A1802,inputs!$C$14)-inputs!$C$13))+MAX(0,inputs!$B$14*(calculations!A1802-inputs!$C$14))</f>
        <v>7589.85</v>
      </c>
      <c r="G1802" s="22">
        <f>MAX(MIN((calculations!A1802-inputs!$B$21)/10000,100%),0) * inputs!$B$18</f>
        <v>2636.4</v>
      </c>
      <c r="H1802" s="24">
        <f>MIN(inputs!$B$32,A1802)</f>
        <v>20000</v>
      </c>
      <c r="I1802" s="24">
        <f>inputs!$B$29*(1+inputs!$B$33)-MAX(0,inputs!$B$31*(H1802-inputs!$B$30))</f>
        <v>46486.999999999993</v>
      </c>
      <c r="J1802" s="19">
        <f>$H1802+(INT(COLUMN(J$1)/2) - 5) * ($A1802-$H1802)/9</f>
        <v>20000</v>
      </c>
      <c r="K1802" s="24">
        <f>MAX(0,I1802*(1+inputs!$B$33)-MAX(0,inputs!$B$31*(J1802-inputs!$B$30)))</f>
        <v>47184.304999999986</v>
      </c>
      <c r="L1802" s="19">
        <f>$H1802+(INT(COLUMN(L$1)/2) - 5) * ($A1802-$H1802)/9</f>
        <v>37777.777777777781</v>
      </c>
      <c r="M1802" s="24">
        <f>MAX(0,K1802*(1+inputs!$B$33)-MAX(0,inputs!$B$31*(L1802-inputs!$B$30)))</f>
        <v>46308.629574999977</v>
      </c>
      <c r="N1802" s="19">
        <f>$H1802+(INT(COLUMN(N$1)/2) - 5) * ($A1802-$H1802)/9</f>
        <v>55555.555555555555</v>
      </c>
      <c r="O1802" s="24">
        <f>MAX(0,M1802*(1+inputs!$B$33)-MAX(0,inputs!$B$31*(N1802-inputs!$B$30)))</f>
        <v>43819.81901862497</v>
      </c>
      <c r="P1802" s="19">
        <f>$H1802+(INT(COLUMN(P$1)/2) - 5) * ($A1802-$H1802)/9</f>
        <v>73333.333333333343</v>
      </c>
      <c r="Q1802" s="24">
        <f>MAX(0,O1802*(1+inputs!$B$33)-MAX(0,inputs!$B$31*(P1802-inputs!$B$30)))</f>
        <v>39693.676303904336</v>
      </c>
      <c r="R1802" s="19">
        <f>$H1802+(INT(COLUMN(R$1)/2) - 5) * ($A1802-$H1802)/9</f>
        <v>91111.111111111109</v>
      </c>
      <c r="S1802" s="24">
        <f>MAX(0,Q1802*(1+inputs!$B$33)-MAX(0,inputs!$B$31*(R1802-inputs!$B$30)))</f>
        <v>33905.641448462899</v>
      </c>
      <c r="T1802" s="19">
        <f>$H1802+(INT(COLUMN(T$1)/2) - 5) * ($A1802-$H1802)/9</f>
        <v>108888.88888888889</v>
      </c>
      <c r="U1802" s="24">
        <f>MAX(0,S1802*(1+inputs!$B$33)-MAX(0,inputs!$B$31*(T1802-inputs!$B$30)))</f>
        <v>26430.786070189843</v>
      </c>
      <c r="V1802" s="19">
        <f>$H1802+(INT(COLUMN(V$1)/2) - 5) * ($A1802-$H1802)/9</f>
        <v>126666.66666666667</v>
      </c>
      <c r="W1802" s="24">
        <f>MAX(0,U1802*(1+inputs!$B$33)-MAX(0,inputs!$B$31*(V1802-inputs!$B$30)))</f>
        <v>17243.807861242691</v>
      </c>
      <c r="X1802" s="19">
        <f>$H1802+(INT(COLUMN(X$1)/2) - 5) * ($A1802-$H1802)/9</f>
        <v>144444.44444444444</v>
      </c>
      <c r="Y1802" s="24">
        <f>MAX(0,W1802*(1+inputs!$B$33)-MAX(0,inputs!$B$31*(X1802-inputs!$B$30)))</f>
        <v>6319.0249791613314</v>
      </c>
      <c r="Z1802" s="19">
        <f>IF(inputs!$B$27="YES",MAX(0,inputs!$B$31*(X1802-inputs!$B$30)),0)</f>
        <v>0</v>
      </c>
      <c r="AA1802" s="3">
        <f t="shared" si="117"/>
        <v>76186.25</v>
      </c>
      <c r="AB1802" s="1">
        <f t="shared" si="118"/>
        <v>0.47</v>
      </c>
      <c r="AC1802" s="8">
        <f t="shared" si="115"/>
        <v>103813.75</v>
      </c>
    </row>
    <row r="1803" spans="1:29" x14ac:dyDescent="0.2">
      <c r="A1803" s="11">
        <f t="shared" si="116"/>
        <v>180100</v>
      </c>
      <c r="B1803" s="15">
        <f>inputs!$C$3-MAX(0,MIN((calculations!A1803-inputs!$B$8)*0.5,inputs!$C$3))+IF(AND(inputs!$B$23="YES",A1803&lt;=inputs!$B$25),inputs!$B$24,0)</f>
        <v>0</v>
      </c>
      <c r="C1803" s="15">
        <f>MAX(0,MIN(A1803-B1803,inputs!$C$4)*inputs!$B$3)</f>
        <v>7540</v>
      </c>
      <c r="D1803" s="16">
        <f>MAX(0,(MIN(A1803,inputs!$C$5)-(inputs!$C$4+B1803))*inputs!$B$4)</f>
        <v>44920</v>
      </c>
      <c r="E1803" s="16">
        <f>MAX(0, (calculations!A1803-inputs!$C$5)*inputs!$B$5)</f>
        <v>13545</v>
      </c>
      <c r="F1803" s="19">
        <f>MAX(0,inputs!$B$13*(MIN(calculations!A1803,inputs!$C$14)-inputs!$C$13))+MAX(0,inputs!$B$14*(calculations!A1803-inputs!$C$14))</f>
        <v>7591.85</v>
      </c>
      <c r="G1803" s="22">
        <f>MAX(MIN((calculations!A1803-inputs!$B$21)/10000,100%),0) * inputs!$B$18</f>
        <v>2636.4</v>
      </c>
      <c r="H1803" s="24">
        <f>MIN(inputs!$B$32,A1803)</f>
        <v>20000</v>
      </c>
      <c r="I1803" s="24">
        <f>inputs!$B$29*(1+inputs!$B$33)-MAX(0,inputs!$B$31*(H1803-inputs!$B$30))</f>
        <v>46486.999999999993</v>
      </c>
      <c r="J1803" s="19">
        <f>$H1803+(INT(COLUMN(J$1)/2) - 5) * ($A1803-$H1803)/9</f>
        <v>20000</v>
      </c>
      <c r="K1803" s="24">
        <f>MAX(0,I1803*(1+inputs!$B$33)-MAX(0,inputs!$B$31*(J1803-inputs!$B$30)))</f>
        <v>47184.304999999986</v>
      </c>
      <c r="L1803" s="19">
        <f>$H1803+(INT(COLUMN(L$1)/2) - 5) * ($A1803-$H1803)/9</f>
        <v>37788.888888888891</v>
      </c>
      <c r="M1803" s="24">
        <f>MAX(0,K1803*(1+inputs!$B$33)-MAX(0,inputs!$B$31*(L1803-inputs!$B$30)))</f>
        <v>46307.629574999977</v>
      </c>
      <c r="N1803" s="19">
        <f>$H1803+(INT(COLUMN(N$1)/2) - 5) * ($A1803-$H1803)/9</f>
        <v>55577.777777777781</v>
      </c>
      <c r="O1803" s="24">
        <f>MAX(0,M1803*(1+inputs!$B$33)-MAX(0,inputs!$B$31*(N1803-inputs!$B$30)))</f>
        <v>43816.804018624971</v>
      </c>
      <c r="P1803" s="19">
        <f>$H1803+(INT(COLUMN(P$1)/2) - 5) * ($A1803-$H1803)/9</f>
        <v>73366.666666666657</v>
      </c>
      <c r="Q1803" s="24">
        <f>MAX(0,O1803*(1+inputs!$B$33)-MAX(0,inputs!$B$31*(P1803-inputs!$B$30)))</f>
        <v>39687.61607890435</v>
      </c>
      <c r="R1803" s="19">
        <f>$H1803+(INT(COLUMN(R$1)/2) - 5) * ($A1803-$H1803)/9</f>
        <v>91155.555555555562</v>
      </c>
      <c r="S1803" s="24">
        <f>MAX(0,Q1803*(1+inputs!$B$33)-MAX(0,inputs!$B$31*(R1803-inputs!$B$30)))</f>
        <v>33895.490320087905</v>
      </c>
      <c r="T1803" s="19">
        <f>$H1803+(INT(COLUMN(T$1)/2) - 5) * ($A1803-$H1803)/9</f>
        <v>108944.44444444444</v>
      </c>
      <c r="U1803" s="24">
        <f>MAX(0,S1803*(1+inputs!$B$33)-MAX(0,inputs!$B$31*(T1803-inputs!$B$30)))</f>
        <v>26415.482674889219</v>
      </c>
      <c r="V1803" s="19">
        <f>$H1803+(INT(COLUMN(V$1)/2) - 5) * ($A1803-$H1803)/9</f>
        <v>126733.33333333333</v>
      </c>
      <c r="W1803" s="24">
        <f>MAX(0,U1803*(1+inputs!$B$33)-MAX(0,inputs!$B$31*(V1803-inputs!$B$30)))</f>
        <v>17222.274915012556</v>
      </c>
      <c r="X1803" s="19">
        <f>$H1803+(INT(COLUMN(X$1)/2) - 5) * ($A1803-$H1803)/9</f>
        <v>144522.22222222222</v>
      </c>
      <c r="Y1803" s="24">
        <f>MAX(0,W1803*(1+inputs!$B$33)-MAX(0,inputs!$B$31*(X1803-inputs!$B$30)))</f>
        <v>6290.1690387377457</v>
      </c>
      <c r="Z1803" s="19">
        <f>IF(inputs!$B$27="YES",MAX(0,inputs!$B$31*(X1803-inputs!$B$30)),0)</f>
        <v>0</v>
      </c>
      <c r="AA1803" s="3">
        <f t="shared" si="117"/>
        <v>76233.25</v>
      </c>
      <c r="AB1803" s="1">
        <f t="shared" si="118"/>
        <v>0.47</v>
      </c>
      <c r="AC1803" s="8">
        <f t="shared" si="115"/>
        <v>103866.75</v>
      </c>
    </row>
    <row r="1804" spans="1:29" x14ac:dyDescent="0.2">
      <c r="A1804" s="11">
        <f t="shared" si="116"/>
        <v>180200</v>
      </c>
      <c r="B1804" s="15">
        <f>inputs!$C$3-MAX(0,MIN((calculations!A1804-inputs!$B$8)*0.5,inputs!$C$3))+IF(AND(inputs!$B$23="YES",A1804&lt;=inputs!$B$25),inputs!$B$24,0)</f>
        <v>0</v>
      </c>
      <c r="C1804" s="15">
        <f>MAX(0,MIN(A1804-B1804,inputs!$C$4)*inputs!$B$3)</f>
        <v>7540</v>
      </c>
      <c r="D1804" s="16">
        <f>MAX(0,(MIN(A1804,inputs!$C$5)-(inputs!$C$4+B1804))*inputs!$B$4)</f>
        <v>44920</v>
      </c>
      <c r="E1804" s="16">
        <f>MAX(0, (calculations!A1804-inputs!$C$5)*inputs!$B$5)</f>
        <v>13590</v>
      </c>
      <c r="F1804" s="19">
        <f>MAX(0,inputs!$B$13*(MIN(calculations!A1804,inputs!$C$14)-inputs!$C$13))+MAX(0,inputs!$B$14*(calculations!A1804-inputs!$C$14))</f>
        <v>7593.85</v>
      </c>
      <c r="G1804" s="22">
        <f>MAX(MIN((calculations!A1804-inputs!$B$21)/10000,100%),0) * inputs!$B$18</f>
        <v>2636.4</v>
      </c>
      <c r="H1804" s="24">
        <f>MIN(inputs!$B$32,A1804)</f>
        <v>20000</v>
      </c>
      <c r="I1804" s="24">
        <f>inputs!$B$29*(1+inputs!$B$33)-MAX(0,inputs!$B$31*(H1804-inputs!$B$30))</f>
        <v>46486.999999999993</v>
      </c>
      <c r="J1804" s="19">
        <f>$H1804+(INT(COLUMN(J$1)/2) - 5) * ($A1804-$H1804)/9</f>
        <v>20000</v>
      </c>
      <c r="K1804" s="24">
        <f>MAX(0,I1804*(1+inputs!$B$33)-MAX(0,inputs!$B$31*(J1804-inputs!$B$30)))</f>
        <v>47184.304999999986</v>
      </c>
      <c r="L1804" s="19">
        <f>$H1804+(INT(COLUMN(L$1)/2) - 5) * ($A1804-$H1804)/9</f>
        <v>37800</v>
      </c>
      <c r="M1804" s="24">
        <f>MAX(0,K1804*(1+inputs!$B$33)-MAX(0,inputs!$B$31*(L1804-inputs!$B$30)))</f>
        <v>46306.629574999977</v>
      </c>
      <c r="N1804" s="19">
        <f>$H1804+(INT(COLUMN(N$1)/2) - 5) * ($A1804-$H1804)/9</f>
        <v>55600</v>
      </c>
      <c r="O1804" s="24">
        <f>MAX(0,M1804*(1+inputs!$B$33)-MAX(0,inputs!$B$31*(N1804-inputs!$B$30)))</f>
        <v>43813.789018624972</v>
      </c>
      <c r="P1804" s="19">
        <f>$H1804+(INT(COLUMN(P$1)/2) - 5) * ($A1804-$H1804)/9</f>
        <v>73400</v>
      </c>
      <c r="Q1804" s="24">
        <f>MAX(0,O1804*(1+inputs!$B$33)-MAX(0,inputs!$B$31*(P1804-inputs!$B$30)))</f>
        <v>39681.555853904341</v>
      </c>
      <c r="R1804" s="19">
        <f>$H1804+(INT(COLUMN(R$1)/2) - 5) * ($A1804-$H1804)/9</f>
        <v>91200</v>
      </c>
      <c r="S1804" s="24">
        <f>MAX(0,Q1804*(1+inputs!$B$33)-MAX(0,inputs!$B$31*(R1804-inputs!$B$30)))</f>
        <v>33885.339191712897</v>
      </c>
      <c r="T1804" s="19">
        <f>$H1804+(INT(COLUMN(T$1)/2) - 5) * ($A1804-$H1804)/9</f>
        <v>109000</v>
      </c>
      <c r="U1804" s="24">
        <f>MAX(0,S1804*(1+inputs!$B$33)-MAX(0,inputs!$B$31*(T1804-inputs!$B$30)))</f>
        <v>26400.179279588589</v>
      </c>
      <c r="V1804" s="19">
        <f>$H1804+(INT(COLUMN(V$1)/2) - 5) * ($A1804-$H1804)/9</f>
        <v>126800</v>
      </c>
      <c r="W1804" s="24">
        <f>MAX(0,U1804*(1+inputs!$B$33)-MAX(0,inputs!$B$31*(V1804-inputs!$B$30)))</f>
        <v>17200.741968782415</v>
      </c>
      <c r="X1804" s="19">
        <f>$H1804+(INT(COLUMN(X$1)/2) - 5) * ($A1804-$H1804)/9</f>
        <v>144600</v>
      </c>
      <c r="Y1804" s="24">
        <f>MAX(0,W1804*(1+inputs!$B$33)-MAX(0,inputs!$B$31*(X1804-inputs!$B$30)))</f>
        <v>6261.3130983141491</v>
      </c>
      <c r="Z1804" s="19">
        <f>IF(inputs!$B$27="YES",MAX(0,inputs!$B$31*(X1804-inputs!$B$30)),0)</f>
        <v>0</v>
      </c>
      <c r="AA1804" s="3">
        <f t="shared" si="117"/>
        <v>76280.25</v>
      </c>
      <c r="AB1804" s="1">
        <f t="shared" si="118"/>
        <v>0.47</v>
      </c>
      <c r="AC1804" s="8">
        <f t="shared" si="115"/>
        <v>103919.75</v>
      </c>
    </row>
    <row r="1805" spans="1:29" x14ac:dyDescent="0.2">
      <c r="A1805" s="11">
        <f t="shared" si="116"/>
        <v>180300</v>
      </c>
      <c r="B1805" s="15">
        <f>inputs!$C$3-MAX(0,MIN((calculations!A1805-inputs!$B$8)*0.5,inputs!$C$3))+IF(AND(inputs!$B$23="YES",A1805&lt;=inputs!$B$25),inputs!$B$24,0)</f>
        <v>0</v>
      </c>
      <c r="C1805" s="15">
        <f>MAX(0,MIN(A1805-B1805,inputs!$C$4)*inputs!$B$3)</f>
        <v>7540</v>
      </c>
      <c r="D1805" s="16">
        <f>MAX(0,(MIN(A1805,inputs!$C$5)-(inputs!$C$4+B1805))*inputs!$B$4)</f>
        <v>44920</v>
      </c>
      <c r="E1805" s="16">
        <f>MAX(0, (calculations!A1805-inputs!$C$5)*inputs!$B$5)</f>
        <v>13635</v>
      </c>
      <c r="F1805" s="19">
        <f>MAX(0,inputs!$B$13*(MIN(calculations!A1805,inputs!$C$14)-inputs!$C$13))+MAX(0,inputs!$B$14*(calculations!A1805-inputs!$C$14))</f>
        <v>7595.85</v>
      </c>
      <c r="G1805" s="22">
        <f>MAX(MIN((calculations!A1805-inputs!$B$21)/10000,100%),0) * inputs!$B$18</f>
        <v>2636.4</v>
      </c>
      <c r="H1805" s="24">
        <f>MIN(inputs!$B$32,A1805)</f>
        <v>20000</v>
      </c>
      <c r="I1805" s="24">
        <f>inputs!$B$29*(1+inputs!$B$33)-MAX(0,inputs!$B$31*(H1805-inputs!$B$30))</f>
        <v>46486.999999999993</v>
      </c>
      <c r="J1805" s="19">
        <f>$H1805+(INT(COLUMN(J$1)/2) - 5) * ($A1805-$H1805)/9</f>
        <v>20000</v>
      </c>
      <c r="K1805" s="24">
        <f>MAX(0,I1805*(1+inputs!$B$33)-MAX(0,inputs!$B$31*(J1805-inputs!$B$30)))</f>
        <v>47184.304999999986</v>
      </c>
      <c r="L1805" s="19">
        <f>$H1805+(INT(COLUMN(L$1)/2) - 5) * ($A1805-$H1805)/9</f>
        <v>37811.111111111109</v>
      </c>
      <c r="M1805" s="24">
        <f>MAX(0,K1805*(1+inputs!$B$33)-MAX(0,inputs!$B$31*(L1805-inputs!$B$30)))</f>
        <v>46305.629574999977</v>
      </c>
      <c r="N1805" s="19">
        <f>$H1805+(INT(COLUMN(N$1)/2) - 5) * ($A1805-$H1805)/9</f>
        <v>55622.222222222219</v>
      </c>
      <c r="O1805" s="24">
        <f>MAX(0,M1805*(1+inputs!$B$33)-MAX(0,inputs!$B$31*(N1805-inputs!$B$30)))</f>
        <v>43810.774018624972</v>
      </c>
      <c r="P1805" s="19">
        <f>$H1805+(INT(COLUMN(P$1)/2) - 5) * ($A1805-$H1805)/9</f>
        <v>73433.333333333343</v>
      </c>
      <c r="Q1805" s="24">
        <f>MAX(0,O1805*(1+inputs!$B$33)-MAX(0,inputs!$B$31*(P1805-inputs!$B$30)))</f>
        <v>39675.49562890434</v>
      </c>
      <c r="R1805" s="19">
        <f>$H1805+(INT(COLUMN(R$1)/2) - 5) * ($A1805-$H1805)/9</f>
        <v>91244.444444444438</v>
      </c>
      <c r="S1805" s="24">
        <f>MAX(0,Q1805*(1+inputs!$B$33)-MAX(0,inputs!$B$31*(R1805-inputs!$B$30)))</f>
        <v>33875.188063337897</v>
      </c>
      <c r="T1805" s="19">
        <f>$H1805+(INT(COLUMN(T$1)/2) - 5) * ($A1805-$H1805)/9</f>
        <v>109055.55555555556</v>
      </c>
      <c r="U1805" s="24">
        <f>MAX(0,S1805*(1+inputs!$B$33)-MAX(0,inputs!$B$31*(T1805-inputs!$B$30)))</f>
        <v>26384.875884287962</v>
      </c>
      <c r="V1805" s="19">
        <f>$H1805+(INT(COLUMN(V$1)/2) - 5) * ($A1805-$H1805)/9</f>
        <v>126866.66666666667</v>
      </c>
      <c r="W1805" s="24">
        <f>MAX(0,U1805*(1+inputs!$B$33)-MAX(0,inputs!$B$31*(V1805-inputs!$B$30)))</f>
        <v>17179.209022552277</v>
      </c>
      <c r="X1805" s="19">
        <f>$H1805+(INT(COLUMN(X$1)/2) - 5) * ($A1805-$H1805)/9</f>
        <v>144677.77777777778</v>
      </c>
      <c r="Y1805" s="24">
        <f>MAX(0,W1805*(1+inputs!$B$33)-MAX(0,inputs!$B$31*(X1805-inputs!$B$30)))</f>
        <v>6232.4571578905579</v>
      </c>
      <c r="Z1805" s="19">
        <f>IF(inputs!$B$27="YES",MAX(0,inputs!$B$31*(X1805-inputs!$B$30)),0)</f>
        <v>0</v>
      </c>
      <c r="AA1805" s="3">
        <f t="shared" si="117"/>
        <v>76327.25</v>
      </c>
      <c r="AB1805" s="1">
        <f t="shared" si="118"/>
        <v>0.47</v>
      </c>
      <c r="AC1805" s="8">
        <f t="shared" si="115"/>
        <v>103972.75</v>
      </c>
    </row>
    <row r="1806" spans="1:29" x14ac:dyDescent="0.2">
      <c r="A1806" s="11">
        <f t="shared" si="116"/>
        <v>180400</v>
      </c>
      <c r="B1806" s="15">
        <f>inputs!$C$3-MAX(0,MIN((calculations!A1806-inputs!$B$8)*0.5,inputs!$C$3))+IF(AND(inputs!$B$23="YES",A1806&lt;=inputs!$B$25),inputs!$B$24,0)</f>
        <v>0</v>
      </c>
      <c r="C1806" s="15">
        <f>MAX(0,MIN(A1806-B1806,inputs!$C$4)*inputs!$B$3)</f>
        <v>7540</v>
      </c>
      <c r="D1806" s="16">
        <f>MAX(0,(MIN(A1806,inputs!$C$5)-(inputs!$C$4+B1806))*inputs!$B$4)</f>
        <v>44920</v>
      </c>
      <c r="E1806" s="16">
        <f>MAX(0, (calculations!A1806-inputs!$C$5)*inputs!$B$5)</f>
        <v>13680</v>
      </c>
      <c r="F1806" s="19">
        <f>MAX(0,inputs!$B$13*(MIN(calculations!A1806,inputs!$C$14)-inputs!$C$13))+MAX(0,inputs!$B$14*(calculations!A1806-inputs!$C$14))</f>
        <v>7597.85</v>
      </c>
      <c r="G1806" s="22">
        <f>MAX(MIN((calculations!A1806-inputs!$B$21)/10000,100%),0) * inputs!$B$18</f>
        <v>2636.4</v>
      </c>
      <c r="H1806" s="24">
        <f>MIN(inputs!$B$32,A1806)</f>
        <v>20000</v>
      </c>
      <c r="I1806" s="24">
        <f>inputs!$B$29*(1+inputs!$B$33)-MAX(0,inputs!$B$31*(H1806-inputs!$B$30))</f>
        <v>46486.999999999993</v>
      </c>
      <c r="J1806" s="19">
        <f>$H1806+(INT(COLUMN(J$1)/2) - 5) * ($A1806-$H1806)/9</f>
        <v>20000</v>
      </c>
      <c r="K1806" s="24">
        <f>MAX(0,I1806*(1+inputs!$B$33)-MAX(0,inputs!$B$31*(J1806-inputs!$B$30)))</f>
        <v>47184.304999999986</v>
      </c>
      <c r="L1806" s="19">
        <f>$H1806+(INT(COLUMN(L$1)/2) - 5) * ($A1806-$H1806)/9</f>
        <v>37822.222222222219</v>
      </c>
      <c r="M1806" s="24">
        <f>MAX(0,K1806*(1+inputs!$B$33)-MAX(0,inputs!$B$31*(L1806-inputs!$B$30)))</f>
        <v>46304.629574999977</v>
      </c>
      <c r="N1806" s="19">
        <f>$H1806+(INT(COLUMN(N$1)/2) - 5) * ($A1806-$H1806)/9</f>
        <v>55644.444444444445</v>
      </c>
      <c r="O1806" s="24">
        <f>MAX(0,M1806*(1+inputs!$B$33)-MAX(0,inputs!$B$31*(N1806-inputs!$B$30)))</f>
        <v>43807.759018624973</v>
      </c>
      <c r="P1806" s="19">
        <f>$H1806+(INT(COLUMN(P$1)/2) - 5) * ($A1806-$H1806)/9</f>
        <v>73466.666666666657</v>
      </c>
      <c r="Q1806" s="24">
        <f>MAX(0,O1806*(1+inputs!$B$33)-MAX(0,inputs!$B$31*(P1806-inputs!$B$30)))</f>
        <v>39669.435403904339</v>
      </c>
      <c r="R1806" s="19">
        <f>$H1806+(INT(COLUMN(R$1)/2) - 5) * ($A1806-$H1806)/9</f>
        <v>91288.888888888891</v>
      </c>
      <c r="S1806" s="24">
        <f>MAX(0,Q1806*(1+inputs!$B$33)-MAX(0,inputs!$B$31*(R1806-inputs!$B$30)))</f>
        <v>33865.036934962896</v>
      </c>
      <c r="T1806" s="19">
        <f>$H1806+(INT(COLUMN(T$1)/2) - 5) * ($A1806-$H1806)/9</f>
        <v>109111.11111111111</v>
      </c>
      <c r="U1806" s="24">
        <f>MAX(0,S1806*(1+inputs!$B$33)-MAX(0,inputs!$B$31*(T1806-inputs!$B$30)))</f>
        <v>26369.572488987335</v>
      </c>
      <c r="V1806" s="19">
        <f>$H1806+(INT(COLUMN(V$1)/2) - 5) * ($A1806-$H1806)/9</f>
        <v>126933.33333333333</v>
      </c>
      <c r="W1806" s="24">
        <f>MAX(0,U1806*(1+inputs!$B$33)-MAX(0,inputs!$B$31*(V1806-inputs!$B$30)))</f>
        <v>17157.676076322143</v>
      </c>
      <c r="X1806" s="19">
        <f>$H1806+(INT(COLUMN(X$1)/2) - 5) * ($A1806-$H1806)/9</f>
        <v>144755.55555555556</v>
      </c>
      <c r="Y1806" s="24">
        <f>MAX(0,W1806*(1+inputs!$B$33)-MAX(0,inputs!$B$31*(X1806-inputs!$B$30)))</f>
        <v>6203.6012174669722</v>
      </c>
      <c r="Z1806" s="19">
        <f>IF(inputs!$B$27="YES",MAX(0,inputs!$B$31*(X1806-inputs!$B$30)),0)</f>
        <v>0</v>
      </c>
      <c r="AA1806" s="3">
        <f t="shared" si="117"/>
        <v>76374.25</v>
      </c>
      <c r="AB1806" s="1">
        <f t="shared" si="118"/>
        <v>0.47</v>
      </c>
      <c r="AC1806" s="8">
        <f t="shared" si="115"/>
        <v>104025.75</v>
      </c>
    </row>
    <row r="1807" spans="1:29" x14ac:dyDescent="0.2">
      <c r="A1807" s="11">
        <f t="shared" si="116"/>
        <v>180500</v>
      </c>
      <c r="B1807" s="15">
        <f>inputs!$C$3-MAX(0,MIN((calculations!A1807-inputs!$B$8)*0.5,inputs!$C$3))+IF(AND(inputs!$B$23="YES",A1807&lt;=inputs!$B$25),inputs!$B$24,0)</f>
        <v>0</v>
      </c>
      <c r="C1807" s="15">
        <f>MAX(0,MIN(A1807-B1807,inputs!$C$4)*inputs!$B$3)</f>
        <v>7540</v>
      </c>
      <c r="D1807" s="16">
        <f>MAX(0,(MIN(A1807,inputs!$C$5)-(inputs!$C$4+B1807))*inputs!$B$4)</f>
        <v>44920</v>
      </c>
      <c r="E1807" s="16">
        <f>MAX(0, (calculations!A1807-inputs!$C$5)*inputs!$B$5)</f>
        <v>13725</v>
      </c>
      <c r="F1807" s="19">
        <f>MAX(0,inputs!$B$13*(MIN(calculations!A1807,inputs!$C$14)-inputs!$C$13))+MAX(0,inputs!$B$14*(calculations!A1807-inputs!$C$14))</f>
        <v>7599.85</v>
      </c>
      <c r="G1807" s="22">
        <f>MAX(MIN((calculations!A1807-inputs!$B$21)/10000,100%),0) * inputs!$B$18</f>
        <v>2636.4</v>
      </c>
      <c r="H1807" s="24">
        <f>MIN(inputs!$B$32,A1807)</f>
        <v>20000</v>
      </c>
      <c r="I1807" s="24">
        <f>inputs!$B$29*(1+inputs!$B$33)-MAX(0,inputs!$B$31*(H1807-inputs!$B$30))</f>
        <v>46486.999999999993</v>
      </c>
      <c r="J1807" s="19">
        <f>$H1807+(INT(COLUMN(J$1)/2) - 5) * ($A1807-$H1807)/9</f>
        <v>20000</v>
      </c>
      <c r="K1807" s="24">
        <f>MAX(0,I1807*(1+inputs!$B$33)-MAX(0,inputs!$B$31*(J1807-inputs!$B$30)))</f>
        <v>47184.304999999986</v>
      </c>
      <c r="L1807" s="19">
        <f>$H1807+(INT(COLUMN(L$1)/2) - 5) * ($A1807-$H1807)/9</f>
        <v>37833.333333333328</v>
      </c>
      <c r="M1807" s="24">
        <f>MAX(0,K1807*(1+inputs!$B$33)-MAX(0,inputs!$B$31*(L1807-inputs!$B$30)))</f>
        <v>46303.629574999977</v>
      </c>
      <c r="N1807" s="19">
        <f>$H1807+(INT(COLUMN(N$1)/2) - 5) * ($A1807-$H1807)/9</f>
        <v>55666.666666666664</v>
      </c>
      <c r="O1807" s="24">
        <f>MAX(0,M1807*(1+inputs!$B$33)-MAX(0,inputs!$B$31*(N1807-inputs!$B$30)))</f>
        <v>43804.744018624973</v>
      </c>
      <c r="P1807" s="19">
        <f>$H1807+(INT(COLUMN(P$1)/2) - 5) * ($A1807-$H1807)/9</f>
        <v>73500</v>
      </c>
      <c r="Q1807" s="24">
        <f>MAX(0,O1807*(1+inputs!$B$33)-MAX(0,inputs!$B$31*(P1807-inputs!$B$30)))</f>
        <v>39663.375178904338</v>
      </c>
      <c r="R1807" s="19">
        <f>$H1807+(INT(COLUMN(R$1)/2) - 5) * ($A1807-$H1807)/9</f>
        <v>91333.333333333328</v>
      </c>
      <c r="S1807" s="24">
        <f>MAX(0,Q1807*(1+inputs!$B$33)-MAX(0,inputs!$B$31*(R1807-inputs!$B$30)))</f>
        <v>33854.885806587896</v>
      </c>
      <c r="T1807" s="19">
        <f>$H1807+(INT(COLUMN(T$1)/2) - 5) * ($A1807-$H1807)/9</f>
        <v>109166.66666666667</v>
      </c>
      <c r="U1807" s="24">
        <f>MAX(0,S1807*(1+inputs!$B$33)-MAX(0,inputs!$B$31*(T1807-inputs!$B$30)))</f>
        <v>26354.269093686707</v>
      </c>
      <c r="V1807" s="19">
        <f>$H1807+(INT(COLUMN(V$1)/2) - 5) * ($A1807-$H1807)/9</f>
        <v>127000</v>
      </c>
      <c r="W1807" s="24">
        <f>MAX(0,U1807*(1+inputs!$B$33)-MAX(0,inputs!$B$31*(V1807-inputs!$B$30)))</f>
        <v>17136.143130092009</v>
      </c>
      <c r="X1807" s="19">
        <f>$H1807+(INT(COLUMN(X$1)/2) - 5) * ($A1807-$H1807)/9</f>
        <v>144833.33333333331</v>
      </c>
      <c r="Y1807" s="24">
        <f>MAX(0,W1807*(1+inputs!$B$33)-MAX(0,inputs!$B$31*(X1807-inputs!$B$30)))</f>
        <v>6174.7452770433883</v>
      </c>
      <c r="Z1807" s="19">
        <f>IF(inputs!$B$27="YES",MAX(0,inputs!$B$31*(X1807-inputs!$B$30)),0)</f>
        <v>0</v>
      </c>
      <c r="AA1807" s="3">
        <f t="shared" si="117"/>
        <v>76421.25</v>
      </c>
      <c r="AB1807" s="1">
        <f t="shared" si="118"/>
        <v>0.47</v>
      </c>
      <c r="AC1807" s="8">
        <f t="shared" si="115"/>
        <v>104078.75</v>
      </c>
    </row>
    <row r="1808" spans="1:29" x14ac:dyDescent="0.2">
      <c r="A1808" s="11">
        <f t="shared" si="116"/>
        <v>180600</v>
      </c>
      <c r="B1808" s="15">
        <f>inputs!$C$3-MAX(0,MIN((calculations!A1808-inputs!$B$8)*0.5,inputs!$C$3))+IF(AND(inputs!$B$23="YES",A1808&lt;=inputs!$B$25),inputs!$B$24,0)</f>
        <v>0</v>
      </c>
      <c r="C1808" s="15">
        <f>MAX(0,MIN(A1808-B1808,inputs!$C$4)*inputs!$B$3)</f>
        <v>7540</v>
      </c>
      <c r="D1808" s="16">
        <f>MAX(0,(MIN(A1808,inputs!$C$5)-(inputs!$C$4+B1808))*inputs!$B$4)</f>
        <v>44920</v>
      </c>
      <c r="E1808" s="16">
        <f>MAX(0, (calculations!A1808-inputs!$C$5)*inputs!$B$5)</f>
        <v>13770</v>
      </c>
      <c r="F1808" s="19">
        <f>MAX(0,inputs!$B$13*(MIN(calculations!A1808,inputs!$C$14)-inputs!$C$13))+MAX(0,inputs!$B$14*(calculations!A1808-inputs!$C$14))</f>
        <v>7601.85</v>
      </c>
      <c r="G1808" s="22">
        <f>MAX(MIN((calculations!A1808-inputs!$B$21)/10000,100%),0) * inputs!$B$18</f>
        <v>2636.4</v>
      </c>
      <c r="H1808" s="24">
        <f>MIN(inputs!$B$32,A1808)</f>
        <v>20000</v>
      </c>
      <c r="I1808" s="24">
        <f>inputs!$B$29*(1+inputs!$B$33)-MAX(0,inputs!$B$31*(H1808-inputs!$B$30))</f>
        <v>46486.999999999993</v>
      </c>
      <c r="J1808" s="19">
        <f>$H1808+(INT(COLUMN(J$1)/2) - 5) * ($A1808-$H1808)/9</f>
        <v>20000</v>
      </c>
      <c r="K1808" s="24">
        <f>MAX(0,I1808*(1+inputs!$B$33)-MAX(0,inputs!$B$31*(J1808-inputs!$B$30)))</f>
        <v>47184.304999999986</v>
      </c>
      <c r="L1808" s="19">
        <f>$H1808+(INT(COLUMN(L$1)/2) - 5) * ($A1808-$H1808)/9</f>
        <v>37844.444444444445</v>
      </c>
      <c r="M1808" s="24">
        <f>MAX(0,K1808*(1+inputs!$B$33)-MAX(0,inputs!$B$31*(L1808-inputs!$B$30)))</f>
        <v>46302.629574999977</v>
      </c>
      <c r="N1808" s="19">
        <f>$H1808+(INT(COLUMN(N$1)/2) - 5) * ($A1808-$H1808)/9</f>
        <v>55688.888888888891</v>
      </c>
      <c r="O1808" s="24">
        <f>MAX(0,M1808*(1+inputs!$B$33)-MAX(0,inputs!$B$31*(N1808-inputs!$B$30)))</f>
        <v>43801.729018624967</v>
      </c>
      <c r="P1808" s="19">
        <f>$H1808+(INT(COLUMN(P$1)/2) - 5) * ($A1808-$H1808)/9</f>
        <v>73533.333333333343</v>
      </c>
      <c r="Q1808" s="24">
        <f>MAX(0,O1808*(1+inputs!$B$33)-MAX(0,inputs!$B$31*(P1808-inputs!$B$30)))</f>
        <v>39657.314953904337</v>
      </c>
      <c r="R1808" s="19">
        <f>$H1808+(INT(COLUMN(R$1)/2) - 5) * ($A1808-$H1808)/9</f>
        <v>91377.777777777781</v>
      </c>
      <c r="S1808" s="24">
        <f>MAX(0,Q1808*(1+inputs!$B$33)-MAX(0,inputs!$B$31*(R1808-inputs!$B$30)))</f>
        <v>33844.734678212895</v>
      </c>
      <c r="T1808" s="19">
        <f>$H1808+(INT(COLUMN(T$1)/2) - 5) * ($A1808-$H1808)/9</f>
        <v>109222.22222222222</v>
      </c>
      <c r="U1808" s="24">
        <f>MAX(0,S1808*(1+inputs!$B$33)-MAX(0,inputs!$B$31*(T1808-inputs!$B$30)))</f>
        <v>26338.965698386088</v>
      </c>
      <c r="V1808" s="19">
        <f>$H1808+(INT(COLUMN(V$1)/2) - 5) * ($A1808-$H1808)/9</f>
        <v>127066.66666666667</v>
      </c>
      <c r="W1808" s="24">
        <f>MAX(0,U1808*(1+inputs!$B$33)-MAX(0,inputs!$B$31*(V1808-inputs!$B$30)))</f>
        <v>17114.610183861878</v>
      </c>
      <c r="X1808" s="19">
        <f>$H1808+(INT(COLUMN(X$1)/2) - 5) * ($A1808-$H1808)/9</f>
        <v>144911.11111111112</v>
      </c>
      <c r="Y1808" s="24">
        <f>MAX(0,W1808*(1+inputs!$B$33)-MAX(0,inputs!$B$31*(X1808-inputs!$B$30)))</f>
        <v>6145.8893366198045</v>
      </c>
      <c r="Z1808" s="19">
        <f>IF(inputs!$B$27="YES",MAX(0,inputs!$B$31*(X1808-inputs!$B$30)),0)</f>
        <v>0</v>
      </c>
      <c r="AA1808" s="3">
        <f t="shared" si="117"/>
        <v>76468.25</v>
      </c>
      <c r="AB1808" s="1">
        <f t="shared" si="118"/>
        <v>0.47</v>
      </c>
      <c r="AC1808" s="8">
        <f t="shared" si="115"/>
        <v>104131.75</v>
      </c>
    </row>
    <row r="1809" spans="1:29" x14ac:dyDescent="0.2">
      <c r="A1809" s="11">
        <f t="shared" si="116"/>
        <v>180700</v>
      </c>
      <c r="B1809" s="15">
        <f>inputs!$C$3-MAX(0,MIN((calculations!A1809-inputs!$B$8)*0.5,inputs!$C$3))+IF(AND(inputs!$B$23="YES",A1809&lt;=inputs!$B$25),inputs!$B$24,0)</f>
        <v>0</v>
      </c>
      <c r="C1809" s="15">
        <f>MAX(0,MIN(A1809-B1809,inputs!$C$4)*inputs!$B$3)</f>
        <v>7540</v>
      </c>
      <c r="D1809" s="16">
        <f>MAX(0,(MIN(A1809,inputs!$C$5)-(inputs!$C$4+B1809))*inputs!$B$4)</f>
        <v>44920</v>
      </c>
      <c r="E1809" s="16">
        <f>MAX(0, (calculations!A1809-inputs!$C$5)*inputs!$B$5)</f>
        <v>13815</v>
      </c>
      <c r="F1809" s="19">
        <f>MAX(0,inputs!$B$13*(MIN(calculations!A1809,inputs!$C$14)-inputs!$C$13))+MAX(0,inputs!$B$14*(calculations!A1809-inputs!$C$14))</f>
        <v>7603.85</v>
      </c>
      <c r="G1809" s="22">
        <f>MAX(MIN((calculations!A1809-inputs!$B$21)/10000,100%),0) * inputs!$B$18</f>
        <v>2636.4</v>
      </c>
      <c r="H1809" s="24">
        <f>MIN(inputs!$B$32,A1809)</f>
        <v>20000</v>
      </c>
      <c r="I1809" s="24">
        <f>inputs!$B$29*(1+inputs!$B$33)-MAX(0,inputs!$B$31*(H1809-inputs!$B$30))</f>
        <v>46486.999999999993</v>
      </c>
      <c r="J1809" s="19">
        <f>$H1809+(INT(COLUMN(J$1)/2) - 5) * ($A1809-$H1809)/9</f>
        <v>20000</v>
      </c>
      <c r="K1809" s="24">
        <f>MAX(0,I1809*(1+inputs!$B$33)-MAX(0,inputs!$B$31*(J1809-inputs!$B$30)))</f>
        <v>47184.304999999986</v>
      </c>
      <c r="L1809" s="19">
        <f>$H1809+(INT(COLUMN(L$1)/2) - 5) * ($A1809-$H1809)/9</f>
        <v>37855.555555555555</v>
      </c>
      <c r="M1809" s="24">
        <f>MAX(0,K1809*(1+inputs!$B$33)-MAX(0,inputs!$B$31*(L1809-inputs!$B$30)))</f>
        <v>46301.629574999977</v>
      </c>
      <c r="N1809" s="19">
        <f>$H1809+(INT(COLUMN(N$1)/2) - 5) * ($A1809-$H1809)/9</f>
        <v>55711.111111111109</v>
      </c>
      <c r="O1809" s="24">
        <f>MAX(0,M1809*(1+inputs!$B$33)-MAX(0,inputs!$B$31*(N1809-inputs!$B$30)))</f>
        <v>43798.714018624967</v>
      </c>
      <c r="P1809" s="19">
        <f>$H1809+(INT(COLUMN(P$1)/2) - 5) * ($A1809-$H1809)/9</f>
        <v>73566.666666666657</v>
      </c>
      <c r="Q1809" s="24">
        <f>MAX(0,O1809*(1+inputs!$B$33)-MAX(0,inputs!$B$31*(P1809-inputs!$B$30)))</f>
        <v>39651.254728904343</v>
      </c>
      <c r="R1809" s="19">
        <f>$H1809+(INT(COLUMN(R$1)/2) - 5) * ($A1809-$H1809)/9</f>
        <v>91422.222222222219</v>
      </c>
      <c r="S1809" s="24">
        <f>MAX(0,Q1809*(1+inputs!$B$33)-MAX(0,inputs!$B$31*(R1809-inputs!$B$30)))</f>
        <v>33834.583549837902</v>
      </c>
      <c r="T1809" s="19">
        <f>$H1809+(INT(COLUMN(T$1)/2) - 5) * ($A1809-$H1809)/9</f>
        <v>109277.77777777778</v>
      </c>
      <c r="U1809" s="24">
        <f>MAX(0,S1809*(1+inputs!$B$33)-MAX(0,inputs!$B$31*(T1809-inputs!$B$30)))</f>
        <v>26323.662303085472</v>
      </c>
      <c r="V1809" s="19">
        <f>$H1809+(INT(COLUMN(V$1)/2) - 5) * ($A1809-$H1809)/9</f>
        <v>127133.33333333333</v>
      </c>
      <c r="W1809" s="24">
        <f>MAX(0,U1809*(1+inputs!$B$33)-MAX(0,inputs!$B$31*(V1809-inputs!$B$30)))</f>
        <v>17093.077237631751</v>
      </c>
      <c r="X1809" s="19">
        <f>$H1809+(INT(COLUMN(X$1)/2) - 5) * ($A1809-$H1809)/9</f>
        <v>144988.88888888888</v>
      </c>
      <c r="Y1809" s="24">
        <f>MAX(0,W1809*(1+inputs!$B$33)-MAX(0,inputs!$B$31*(X1809-inputs!$B$30)))</f>
        <v>6117.0333961962278</v>
      </c>
      <c r="Z1809" s="19">
        <f>IF(inputs!$B$27="YES",MAX(0,inputs!$B$31*(X1809-inputs!$B$30)),0)</f>
        <v>0</v>
      </c>
      <c r="AA1809" s="3">
        <f t="shared" si="117"/>
        <v>76515.25</v>
      </c>
      <c r="AB1809" s="1">
        <f t="shared" si="118"/>
        <v>0.47</v>
      </c>
      <c r="AC1809" s="8">
        <f t="shared" si="115"/>
        <v>104184.75</v>
      </c>
    </row>
    <row r="1810" spans="1:29" x14ac:dyDescent="0.2">
      <c r="A1810" s="11">
        <f t="shared" si="116"/>
        <v>180800</v>
      </c>
      <c r="B1810" s="15">
        <f>inputs!$C$3-MAX(0,MIN((calculations!A1810-inputs!$B$8)*0.5,inputs!$C$3))+IF(AND(inputs!$B$23="YES",A1810&lt;=inputs!$B$25),inputs!$B$24,0)</f>
        <v>0</v>
      </c>
      <c r="C1810" s="15">
        <f>MAX(0,MIN(A1810-B1810,inputs!$C$4)*inputs!$B$3)</f>
        <v>7540</v>
      </c>
      <c r="D1810" s="16">
        <f>MAX(0,(MIN(A1810,inputs!$C$5)-(inputs!$C$4+B1810))*inputs!$B$4)</f>
        <v>44920</v>
      </c>
      <c r="E1810" s="16">
        <f>MAX(0, (calculations!A1810-inputs!$C$5)*inputs!$B$5)</f>
        <v>13860</v>
      </c>
      <c r="F1810" s="19">
        <f>MAX(0,inputs!$B$13*(MIN(calculations!A1810,inputs!$C$14)-inputs!$C$13))+MAX(0,inputs!$B$14*(calculations!A1810-inputs!$C$14))</f>
        <v>7605.85</v>
      </c>
      <c r="G1810" s="22">
        <f>MAX(MIN((calculations!A1810-inputs!$B$21)/10000,100%),0) * inputs!$B$18</f>
        <v>2636.4</v>
      </c>
      <c r="H1810" s="24">
        <f>MIN(inputs!$B$32,A1810)</f>
        <v>20000</v>
      </c>
      <c r="I1810" s="24">
        <f>inputs!$B$29*(1+inputs!$B$33)-MAX(0,inputs!$B$31*(H1810-inputs!$B$30))</f>
        <v>46486.999999999993</v>
      </c>
      <c r="J1810" s="19">
        <f>$H1810+(INT(COLUMN(J$1)/2) - 5) * ($A1810-$H1810)/9</f>
        <v>20000</v>
      </c>
      <c r="K1810" s="24">
        <f>MAX(0,I1810*(1+inputs!$B$33)-MAX(0,inputs!$B$31*(J1810-inputs!$B$30)))</f>
        <v>47184.304999999986</v>
      </c>
      <c r="L1810" s="19">
        <f>$H1810+(INT(COLUMN(L$1)/2) - 5) * ($A1810-$H1810)/9</f>
        <v>37866.666666666672</v>
      </c>
      <c r="M1810" s="24">
        <f>MAX(0,K1810*(1+inputs!$B$33)-MAX(0,inputs!$B$31*(L1810-inputs!$B$30)))</f>
        <v>46300.629574999977</v>
      </c>
      <c r="N1810" s="19">
        <f>$H1810+(INT(COLUMN(N$1)/2) - 5) * ($A1810-$H1810)/9</f>
        <v>55733.333333333336</v>
      </c>
      <c r="O1810" s="24">
        <f>MAX(0,M1810*(1+inputs!$B$33)-MAX(0,inputs!$B$31*(N1810-inputs!$B$30)))</f>
        <v>43795.699018624968</v>
      </c>
      <c r="P1810" s="19">
        <f>$H1810+(INT(COLUMN(P$1)/2) - 5) * ($A1810-$H1810)/9</f>
        <v>73600</v>
      </c>
      <c r="Q1810" s="24">
        <f>MAX(0,O1810*(1+inputs!$B$33)-MAX(0,inputs!$B$31*(P1810-inputs!$B$30)))</f>
        <v>39645.194503904335</v>
      </c>
      <c r="R1810" s="19">
        <f>$H1810+(INT(COLUMN(R$1)/2) - 5) * ($A1810-$H1810)/9</f>
        <v>91466.666666666672</v>
      </c>
      <c r="S1810" s="24">
        <f>MAX(0,Q1810*(1+inputs!$B$33)-MAX(0,inputs!$B$31*(R1810-inputs!$B$30)))</f>
        <v>33824.432421462894</v>
      </c>
      <c r="T1810" s="19">
        <f>$H1810+(INT(COLUMN(T$1)/2) - 5) * ($A1810-$H1810)/9</f>
        <v>109333.33333333333</v>
      </c>
      <c r="U1810" s="24">
        <f>MAX(0,S1810*(1+inputs!$B$33)-MAX(0,inputs!$B$31*(T1810-inputs!$B$30)))</f>
        <v>26308.358907784834</v>
      </c>
      <c r="V1810" s="19">
        <f>$H1810+(INT(COLUMN(V$1)/2) - 5) * ($A1810-$H1810)/9</f>
        <v>127200</v>
      </c>
      <c r="W1810" s="24">
        <f>MAX(0,U1810*(1+inputs!$B$33)-MAX(0,inputs!$B$31*(V1810-inputs!$B$30)))</f>
        <v>17071.544291401602</v>
      </c>
      <c r="X1810" s="19">
        <f>$H1810+(INT(COLUMN(X$1)/2) - 5) * ($A1810-$H1810)/9</f>
        <v>145066.66666666669</v>
      </c>
      <c r="Y1810" s="24">
        <f>MAX(0,W1810*(1+inputs!$B$33)-MAX(0,inputs!$B$31*(X1810-inputs!$B$30)))</f>
        <v>6088.1774557726258</v>
      </c>
      <c r="Z1810" s="19">
        <f>IF(inputs!$B$27="YES",MAX(0,inputs!$B$31*(X1810-inputs!$B$30)),0)</f>
        <v>0</v>
      </c>
      <c r="AA1810" s="3">
        <f t="shared" si="117"/>
        <v>76562.25</v>
      </c>
      <c r="AB1810" s="1">
        <f t="shared" si="118"/>
        <v>0.47</v>
      </c>
      <c r="AC1810" s="8">
        <f t="shared" si="115"/>
        <v>104237.75</v>
      </c>
    </row>
    <row r="1811" spans="1:29" x14ac:dyDescent="0.2">
      <c r="A1811" s="11">
        <f t="shared" si="116"/>
        <v>180900</v>
      </c>
      <c r="B1811" s="15">
        <f>inputs!$C$3-MAX(0,MIN((calculations!A1811-inputs!$B$8)*0.5,inputs!$C$3))+IF(AND(inputs!$B$23="YES",A1811&lt;=inputs!$B$25),inputs!$B$24,0)</f>
        <v>0</v>
      </c>
      <c r="C1811" s="15">
        <f>MAX(0,MIN(A1811-B1811,inputs!$C$4)*inputs!$B$3)</f>
        <v>7540</v>
      </c>
      <c r="D1811" s="16">
        <f>MAX(0,(MIN(A1811,inputs!$C$5)-(inputs!$C$4+B1811))*inputs!$B$4)</f>
        <v>44920</v>
      </c>
      <c r="E1811" s="16">
        <f>MAX(0, (calculations!A1811-inputs!$C$5)*inputs!$B$5)</f>
        <v>13905</v>
      </c>
      <c r="F1811" s="19">
        <f>MAX(0,inputs!$B$13*(MIN(calculations!A1811,inputs!$C$14)-inputs!$C$13))+MAX(0,inputs!$B$14*(calculations!A1811-inputs!$C$14))</f>
        <v>7607.85</v>
      </c>
      <c r="G1811" s="22">
        <f>MAX(MIN((calculations!A1811-inputs!$B$21)/10000,100%),0) * inputs!$B$18</f>
        <v>2636.4</v>
      </c>
      <c r="H1811" s="24">
        <f>MIN(inputs!$B$32,A1811)</f>
        <v>20000</v>
      </c>
      <c r="I1811" s="24">
        <f>inputs!$B$29*(1+inputs!$B$33)-MAX(0,inputs!$B$31*(H1811-inputs!$B$30))</f>
        <v>46486.999999999993</v>
      </c>
      <c r="J1811" s="19">
        <f>$H1811+(INT(COLUMN(J$1)/2) - 5) * ($A1811-$H1811)/9</f>
        <v>20000</v>
      </c>
      <c r="K1811" s="24">
        <f>MAX(0,I1811*(1+inputs!$B$33)-MAX(0,inputs!$B$31*(J1811-inputs!$B$30)))</f>
        <v>47184.304999999986</v>
      </c>
      <c r="L1811" s="19">
        <f>$H1811+(INT(COLUMN(L$1)/2) - 5) * ($A1811-$H1811)/9</f>
        <v>37877.777777777781</v>
      </c>
      <c r="M1811" s="24">
        <f>MAX(0,K1811*(1+inputs!$B$33)-MAX(0,inputs!$B$31*(L1811-inputs!$B$30)))</f>
        <v>46299.629574999977</v>
      </c>
      <c r="N1811" s="19">
        <f>$H1811+(INT(COLUMN(N$1)/2) - 5) * ($A1811-$H1811)/9</f>
        <v>55755.555555555555</v>
      </c>
      <c r="O1811" s="24">
        <f>MAX(0,M1811*(1+inputs!$B$33)-MAX(0,inputs!$B$31*(N1811-inputs!$B$30)))</f>
        <v>43792.684018624968</v>
      </c>
      <c r="P1811" s="19">
        <f>$H1811+(INT(COLUMN(P$1)/2) - 5) * ($A1811-$H1811)/9</f>
        <v>73633.333333333343</v>
      </c>
      <c r="Q1811" s="24">
        <f>MAX(0,O1811*(1+inputs!$B$33)-MAX(0,inputs!$B$31*(P1811-inputs!$B$30)))</f>
        <v>39639.134278904334</v>
      </c>
      <c r="R1811" s="19">
        <f>$H1811+(INT(COLUMN(R$1)/2) - 5) * ($A1811-$H1811)/9</f>
        <v>91511.111111111109</v>
      </c>
      <c r="S1811" s="24">
        <f>MAX(0,Q1811*(1+inputs!$B$33)-MAX(0,inputs!$B$31*(R1811-inputs!$B$30)))</f>
        <v>33814.281293087894</v>
      </c>
      <c r="T1811" s="19">
        <f>$H1811+(INT(COLUMN(T$1)/2) - 5) * ($A1811-$H1811)/9</f>
        <v>109388.88888888889</v>
      </c>
      <c r="U1811" s="24">
        <f>MAX(0,S1811*(1+inputs!$B$33)-MAX(0,inputs!$B$31*(T1811-inputs!$B$30)))</f>
        <v>26293.05551248421</v>
      </c>
      <c r="V1811" s="19">
        <f>$H1811+(INT(COLUMN(V$1)/2) - 5) * ($A1811-$H1811)/9</f>
        <v>127266.66666666667</v>
      </c>
      <c r="W1811" s="24">
        <f>MAX(0,U1811*(1+inputs!$B$33)-MAX(0,inputs!$B$31*(V1811-inputs!$B$30)))</f>
        <v>17050.011345171471</v>
      </c>
      <c r="X1811" s="19">
        <f>$H1811+(INT(COLUMN(X$1)/2) - 5) * ($A1811-$H1811)/9</f>
        <v>145144.44444444444</v>
      </c>
      <c r="Y1811" s="24">
        <f>MAX(0,W1811*(1+inputs!$B$33)-MAX(0,inputs!$B$31*(X1811-inputs!$B$30)))</f>
        <v>6059.3215153490419</v>
      </c>
      <c r="Z1811" s="19">
        <f>IF(inputs!$B$27="YES",MAX(0,inputs!$B$31*(X1811-inputs!$B$30)),0)</f>
        <v>0</v>
      </c>
      <c r="AA1811" s="3">
        <f t="shared" si="117"/>
        <v>76609.25</v>
      </c>
      <c r="AB1811" s="1">
        <f t="shared" si="118"/>
        <v>0.47</v>
      </c>
      <c r="AC1811" s="8">
        <f t="shared" si="115"/>
        <v>104290.75</v>
      </c>
    </row>
    <row r="1812" spans="1:29" x14ac:dyDescent="0.2">
      <c r="A1812" s="11">
        <f t="shared" si="116"/>
        <v>181000</v>
      </c>
      <c r="B1812" s="15">
        <f>inputs!$C$3-MAX(0,MIN((calculations!A1812-inputs!$B$8)*0.5,inputs!$C$3))+IF(AND(inputs!$B$23="YES",A1812&lt;=inputs!$B$25),inputs!$B$24,0)</f>
        <v>0</v>
      </c>
      <c r="C1812" s="15">
        <f>MAX(0,MIN(A1812-B1812,inputs!$C$4)*inputs!$B$3)</f>
        <v>7540</v>
      </c>
      <c r="D1812" s="16">
        <f>MAX(0,(MIN(A1812,inputs!$C$5)-(inputs!$C$4+B1812))*inputs!$B$4)</f>
        <v>44920</v>
      </c>
      <c r="E1812" s="16">
        <f>MAX(0, (calculations!A1812-inputs!$C$5)*inputs!$B$5)</f>
        <v>13950</v>
      </c>
      <c r="F1812" s="19">
        <f>MAX(0,inputs!$B$13*(MIN(calculations!A1812,inputs!$C$14)-inputs!$C$13))+MAX(0,inputs!$B$14*(calculations!A1812-inputs!$C$14))</f>
        <v>7609.85</v>
      </c>
      <c r="G1812" s="22">
        <f>MAX(MIN((calculations!A1812-inputs!$B$21)/10000,100%),0) * inputs!$B$18</f>
        <v>2636.4</v>
      </c>
      <c r="H1812" s="24">
        <f>MIN(inputs!$B$32,A1812)</f>
        <v>20000</v>
      </c>
      <c r="I1812" s="24">
        <f>inputs!$B$29*(1+inputs!$B$33)-MAX(0,inputs!$B$31*(H1812-inputs!$B$30))</f>
        <v>46486.999999999993</v>
      </c>
      <c r="J1812" s="19">
        <f>$H1812+(INT(COLUMN(J$1)/2) - 5) * ($A1812-$H1812)/9</f>
        <v>20000</v>
      </c>
      <c r="K1812" s="24">
        <f>MAX(0,I1812*(1+inputs!$B$33)-MAX(0,inputs!$B$31*(J1812-inputs!$B$30)))</f>
        <v>47184.304999999986</v>
      </c>
      <c r="L1812" s="19">
        <f>$H1812+(INT(COLUMN(L$1)/2) - 5) * ($A1812-$H1812)/9</f>
        <v>37888.888888888891</v>
      </c>
      <c r="M1812" s="24">
        <f>MAX(0,K1812*(1+inputs!$B$33)-MAX(0,inputs!$B$31*(L1812-inputs!$B$30)))</f>
        <v>46298.629574999977</v>
      </c>
      <c r="N1812" s="19">
        <f>$H1812+(INT(COLUMN(N$1)/2) - 5) * ($A1812-$H1812)/9</f>
        <v>55777.777777777781</v>
      </c>
      <c r="O1812" s="24">
        <f>MAX(0,M1812*(1+inputs!$B$33)-MAX(0,inputs!$B$31*(N1812-inputs!$B$30)))</f>
        <v>43789.669018624969</v>
      </c>
      <c r="P1812" s="19">
        <f>$H1812+(INT(COLUMN(P$1)/2) - 5) * ($A1812-$H1812)/9</f>
        <v>73666.666666666657</v>
      </c>
      <c r="Q1812" s="24">
        <f>MAX(0,O1812*(1+inputs!$B$33)-MAX(0,inputs!$B$31*(P1812-inputs!$B$30)))</f>
        <v>39633.074053904347</v>
      </c>
      <c r="R1812" s="19">
        <f>$H1812+(INT(COLUMN(R$1)/2) - 5) * ($A1812-$H1812)/9</f>
        <v>91555.555555555562</v>
      </c>
      <c r="S1812" s="24">
        <f>MAX(0,Q1812*(1+inputs!$B$33)-MAX(0,inputs!$B$31*(R1812-inputs!$B$30)))</f>
        <v>33804.130164712908</v>
      </c>
      <c r="T1812" s="19">
        <f>$H1812+(INT(COLUMN(T$1)/2) - 5) * ($A1812-$H1812)/9</f>
        <v>109444.44444444444</v>
      </c>
      <c r="U1812" s="24">
        <f>MAX(0,S1812*(1+inputs!$B$33)-MAX(0,inputs!$B$31*(T1812-inputs!$B$30)))</f>
        <v>26277.752117183602</v>
      </c>
      <c r="V1812" s="19">
        <f>$H1812+(INT(COLUMN(V$1)/2) - 5) * ($A1812-$H1812)/9</f>
        <v>127333.33333333333</v>
      </c>
      <c r="W1812" s="24">
        <f>MAX(0,U1812*(1+inputs!$B$33)-MAX(0,inputs!$B$31*(V1812-inputs!$B$30)))</f>
        <v>17028.478398941355</v>
      </c>
      <c r="X1812" s="19">
        <f>$H1812+(INT(COLUMN(X$1)/2) - 5) * ($A1812-$H1812)/9</f>
        <v>145222.22222222222</v>
      </c>
      <c r="Y1812" s="24">
        <f>MAX(0,W1812*(1+inputs!$B$33)-MAX(0,inputs!$B$31*(X1812-inputs!$B$30)))</f>
        <v>6030.4655749254744</v>
      </c>
      <c r="Z1812" s="19">
        <f>IF(inputs!$B$27="YES",MAX(0,inputs!$B$31*(X1812-inputs!$B$30)),0)</f>
        <v>0</v>
      </c>
      <c r="AA1812" s="3">
        <f t="shared" si="117"/>
        <v>76656.25</v>
      </c>
      <c r="AB1812" s="1">
        <f t="shared" si="118"/>
        <v>0.47</v>
      </c>
      <c r="AC1812" s="8">
        <f t="shared" si="115"/>
        <v>104343.75</v>
      </c>
    </row>
    <row r="1813" spans="1:29" x14ac:dyDescent="0.2">
      <c r="A1813" s="11">
        <f t="shared" si="116"/>
        <v>181100</v>
      </c>
      <c r="B1813" s="15">
        <f>inputs!$C$3-MAX(0,MIN((calculations!A1813-inputs!$B$8)*0.5,inputs!$C$3))+IF(AND(inputs!$B$23="YES",A1813&lt;=inputs!$B$25),inputs!$B$24,0)</f>
        <v>0</v>
      </c>
      <c r="C1813" s="15">
        <f>MAX(0,MIN(A1813-B1813,inputs!$C$4)*inputs!$B$3)</f>
        <v>7540</v>
      </c>
      <c r="D1813" s="16">
        <f>MAX(0,(MIN(A1813,inputs!$C$5)-(inputs!$C$4+B1813))*inputs!$B$4)</f>
        <v>44920</v>
      </c>
      <c r="E1813" s="16">
        <f>MAX(0, (calculations!A1813-inputs!$C$5)*inputs!$B$5)</f>
        <v>13995</v>
      </c>
      <c r="F1813" s="19">
        <f>MAX(0,inputs!$B$13*(MIN(calculations!A1813,inputs!$C$14)-inputs!$C$13))+MAX(0,inputs!$B$14*(calculations!A1813-inputs!$C$14))</f>
        <v>7611.85</v>
      </c>
      <c r="G1813" s="22">
        <f>MAX(MIN((calculations!A1813-inputs!$B$21)/10000,100%),0) * inputs!$B$18</f>
        <v>2636.4</v>
      </c>
      <c r="H1813" s="24">
        <f>MIN(inputs!$B$32,A1813)</f>
        <v>20000</v>
      </c>
      <c r="I1813" s="24">
        <f>inputs!$B$29*(1+inputs!$B$33)-MAX(0,inputs!$B$31*(H1813-inputs!$B$30))</f>
        <v>46486.999999999993</v>
      </c>
      <c r="J1813" s="19">
        <f>$H1813+(INT(COLUMN(J$1)/2) - 5) * ($A1813-$H1813)/9</f>
        <v>20000</v>
      </c>
      <c r="K1813" s="24">
        <f>MAX(0,I1813*(1+inputs!$B$33)-MAX(0,inputs!$B$31*(J1813-inputs!$B$30)))</f>
        <v>47184.304999999986</v>
      </c>
      <c r="L1813" s="19">
        <f>$H1813+(INT(COLUMN(L$1)/2) - 5) * ($A1813-$H1813)/9</f>
        <v>37900</v>
      </c>
      <c r="M1813" s="24">
        <f>MAX(0,K1813*(1+inputs!$B$33)-MAX(0,inputs!$B$31*(L1813-inputs!$B$30)))</f>
        <v>46297.629574999977</v>
      </c>
      <c r="N1813" s="19">
        <f>$H1813+(INT(COLUMN(N$1)/2) - 5) * ($A1813-$H1813)/9</f>
        <v>55800</v>
      </c>
      <c r="O1813" s="24">
        <f>MAX(0,M1813*(1+inputs!$B$33)-MAX(0,inputs!$B$31*(N1813-inputs!$B$30)))</f>
        <v>43786.654018624969</v>
      </c>
      <c r="P1813" s="19">
        <f>$H1813+(INT(COLUMN(P$1)/2) - 5) * ($A1813-$H1813)/9</f>
        <v>73700</v>
      </c>
      <c r="Q1813" s="24">
        <f>MAX(0,O1813*(1+inputs!$B$33)-MAX(0,inputs!$B$31*(P1813-inputs!$B$30)))</f>
        <v>39627.013828904339</v>
      </c>
      <c r="R1813" s="19">
        <f>$H1813+(INT(COLUMN(R$1)/2) - 5) * ($A1813-$H1813)/9</f>
        <v>91600</v>
      </c>
      <c r="S1813" s="24">
        <f>MAX(0,Q1813*(1+inputs!$B$33)-MAX(0,inputs!$B$31*(R1813-inputs!$B$30)))</f>
        <v>33793.9790363379</v>
      </c>
      <c r="T1813" s="19">
        <f>$H1813+(INT(COLUMN(T$1)/2) - 5) * ($A1813-$H1813)/9</f>
        <v>109500</v>
      </c>
      <c r="U1813" s="24">
        <f>MAX(0,S1813*(1+inputs!$B$33)-MAX(0,inputs!$B$31*(T1813-inputs!$B$30)))</f>
        <v>26262.448721882964</v>
      </c>
      <c r="V1813" s="19">
        <f>$H1813+(INT(COLUMN(V$1)/2) - 5) * ($A1813-$H1813)/9</f>
        <v>127400</v>
      </c>
      <c r="W1813" s="24">
        <f>MAX(0,U1813*(1+inputs!$B$33)-MAX(0,inputs!$B$31*(V1813-inputs!$B$30)))</f>
        <v>17006.945452711203</v>
      </c>
      <c r="X1813" s="19">
        <f>$H1813+(INT(COLUMN(X$1)/2) - 5) * ($A1813-$H1813)/9</f>
        <v>145300</v>
      </c>
      <c r="Y1813" s="24">
        <f>MAX(0,W1813*(1+inputs!$B$33)-MAX(0,inputs!$B$31*(X1813-inputs!$B$30)))</f>
        <v>6001.6096345018705</v>
      </c>
      <c r="Z1813" s="19">
        <f>IF(inputs!$B$27="YES",MAX(0,inputs!$B$31*(X1813-inputs!$B$30)),0)</f>
        <v>0</v>
      </c>
      <c r="AA1813" s="3">
        <f t="shared" si="117"/>
        <v>76703.25</v>
      </c>
      <c r="AB1813" s="1">
        <f t="shared" si="118"/>
        <v>0.47</v>
      </c>
      <c r="AC1813" s="8">
        <f t="shared" si="115"/>
        <v>104396.75</v>
      </c>
    </row>
    <row r="1814" spans="1:29" x14ac:dyDescent="0.2">
      <c r="A1814" s="11">
        <f t="shared" si="116"/>
        <v>181200</v>
      </c>
      <c r="B1814" s="15">
        <f>inputs!$C$3-MAX(0,MIN((calculations!A1814-inputs!$B$8)*0.5,inputs!$C$3))+IF(AND(inputs!$B$23="YES",A1814&lt;=inputs!$B$25),inputs!$B$24,0)</f>
        <v>0</v>
      </c>
      <c r="C1814" s="15">
        <f>MAX(0,MIN(A1814-B1814,inputs!$C$4)*inputs!$B$3)</f>
        <v>7540</v>
      </c>
      <c r="D1814" s="16">
        <f>MAX(0,(MIN(A1814,inputs!$C$5)-(inputs!$C$4+B1814))*inputs!$B$4)</f>
        <v>44920</v>
      </c>
      <c r="E1814" s="16">
        <f>MAX(0, (calculations!A1814-inputs!$C$5)*inputs!$B$5)</f>
        <v>14040</v>
      </c>
      <c r="F1814" s="19">
        <f>MAX(0,inputs!$B$13*(MIN(calculations!A1814,inputs!$C$14)-inputs!$C$13))+MAX(0,inputs!$B$14*(calculations!A1814-inputs!$C$14))</f>
        <v>7613.85</v>
      </c>
      <c r="G1814" s="22">
        <f>MAX(MIN((calculations!A1814-inputs!$B$21)/10000,100%),0) * inputs!$B$18</f>
        <v>2636.4</v>
      </c>
      <c r="H1814" s="24">
        <f>MIN(inputs!$B$32,A1814)</f>
        <v>20000</v>
      </c>
      <c r="I1814" s="24">
        <f>inputs!$B$29*(1+inputs!$B$33)-MAX(0,inputs!$B$31*(H1814-inputs!$B$30))</f>
        <v>46486.999999999993</v>
      </c>
      <c r="J1814" s="19">
        <f>$H1814+(INT(COLUMN(J$1)/2) - 5) * ($A1814-$H1814)/9</f>
        <v>20000</v>
      </c>
      <c r="K1814" s="24">
        <f>MAX(0,I1814*(1+inputs!$B$33)-MAX(0,inputs!$B$31*(J1814-inputs!$B$30)))</f>
        <v>47184.304999999986</v>
      </c>
      <c r="L1814" s="19">
        <f>$H1814+(INT(COLUMN(L$1)/2) - 5) * ($A1814-$H1814)/9</f>
        <v>37911.111111111109</v>
      </c>
      <c r="M1814" s="24">
        <f>MAX(0,K1814*(1+inputs!$B$33)-MAX(0,inputs!$B$31*(L1814-inputs!$B$30)))</f>
        <v>46296.629574999977</v>
      </c>
      <c r="N1814" s="19">
        <f>$H1814+(INT(COLUMN(N$1)/2) - 5) * ($A1814-$H1814)/9</f>
        <v>55822.222222222219</v>
      </c>
      <c r="O1814" s="24">
        <f>MAX(0,M1814*(1+inputs!$B$33)-MAX(0,inputs!$B$31*(N1814-inputs!$B$30)))</f>
        <v>43783.63901862497</v>
      </c>
      <c r="P1814" s="19">
        <f>$H1814+(INT(COLUMN(P$1)/2) - 5) * ($A1814-$H1814)/9</f>
        <v>73733.333333333343</v>
      </c>
      <c r="Q1814" s="24">
        <f>MAX(0,O1814*(1+inputs!$B$33)-MAX(0,inputs!$B$31*(P1814-inputs!$B$30)))</f>
        <v>39620.953603904338</v>
      </c>
      <c r="R1814" s="19">
        <f>$H1814+(INT(COLUMN(R$1)/2) - 5) * ($A1814-$H1814)/9</f>
        <v>91644.444444444438</v>
      </c>
      <c r="S1814" s="24">
        <f>MAX(0,Q1814*(1+inputs!$B$33)-MAX(0,inputs!$B$31*(R1814-inputs!$B$30)))</f>
        <v>33783.827907962899</v>
      </c>
      <c r="T1814" s="19">
        <f>$H1814+(INT(COLUMN(T$1)/2) - 5) * ($A1814-$H1814)/9</f>
        <v>109555.55555555556</v>
      </c>
      <c r="U1814" s="24">
        <f>MAX(0,S1814*(1+inputs!$B$33)-MAX(0,inputs!$B$31*(T1814-inputs!$B$30)))</f>
        <v>26247.145326582337</v>
      </c>
      <c r="V1814" s="19">
        <f>$H1814+(INT(COLUMN(V$1)/2) - 5) * ($A1814-$H1814)/9</f>
        <v>127466.66666666667</v>
      </c>
      <c r="W1814" s="24">
        <f>MAX(0,U1814*(1+inputs!$B$33)-MAX(0,inputs!$B$31*(V1814-inputs!$B$30)))</f>
        <v>16985.412506481065</v>
      </c>
      <c r="X1814" s="19">
        <f>$H1814+(INT(COLUMN(X$1)/2) - 5) * ($A1814-$H1814)/9</f>
        <v>145377.77777777778</v>
      </c>
      <c r="Y1814" s="24">
        <f>MAX(0,W1814*(1+inputs!$B$33)-MAX(0,inputs!$B$31*(X1814-inputs!$B$30)))</f>
        <v>5972.7536940782793</v>
      </c>
      <c r="Z1814" s="19">
        <f>IF(inputs!$B$27="YES",MAX(0,inputs!$B$31*(X1814-inputs!$B$30)),0)</f>
        <v>0</v>
      </c>
      <c r="AA1814" s="3">
        <f t="shared" si="117"/>
        <v>76750.25</v>
      </c>
      <c r="AB1814" s="1">
        <f t="shared" si="118"/>
        <v>0.47</v>
      </c>
      <c r="AC1814" s="8">
        <f t="shared" si="115"/>
        <v>104449.75</v>
      </c>
    </row>
    <row r="1815" spans="1:29" x14ac:dyDescent="0.2">
      <c r="A1815" s="11">
        <f t="shared" si="116"/>
        <v>181300</v>
      </c>
      <c r="B1815" s="15">
        <f>inputs!$C$3-MAX(0,MIN((calculations!A1815-inputs!$B$8)*0.5,inputs!$C$3))+IF(AND(inputs!$B$23="YES",A1815&lt;=inputs!$B$25),inputs!$B$24,0)</f>
        <v>0</v>
      </c>
      <c r="C1815" s="15">
        <f>MAX(0,MIN(A1815-B1815,inputs!$C$4)*inputs!$B$3)</f>
        <v>7540</v>
      </c>
      <c r="D1815" s="16">
        <f>MAX(0,(MIN(A1815,inputs!$C$5)-(inputs!$C$4+B1815))*inputs!$B$4)</f>
        <v>44920</v>
      </c>
      <c r="E1815" s="16">
        <f>MAX(0, (calculations!A1815-inputs!$C$5)*inputs!$B$5)</f>
        <v>14085</v>
      </c>
      <c r="F1815" s="19">
        <f>MAX(0,inputs!$B$13*(MIN(calculations!A1815,inputs!$C$14)-inputs!$C$13))+MAX(0,inputs!$B$14*(calculations!A1815-inputs!$C$14))</f>
        <v>7615.85</v>
      </c>
      <c r="G1815" s="22">
        <f>MAX(MIN((calculations!A1815-inputs!$B$21)/10000,100%),0) * inputs!$B$18</f>
        <v>2636.4</v>
      </c>
      <c r="H1815" s="24">
        <f>MIN(inputs!$B$32,A1815)</f>
        <v>20000</v>
      </c>
      <c r="I1815" s="24">
        <f>inputs!$B$29*(1+inputs!$B$33)-MAX(0,inputs!$B$31*(H1815-inputs!$B$30))</f>
        <v>46486.999999999993</v>
      </c>
      <c r="J1815" s="19">
        <f>$H1815+(INT(COLUMN(J$1)/2) - 5) * ($A1815-$H1815)/9</f>
        <v>20000</v>
      </c>
      <c r="K1815" s="24">
        <f>MAX(0,I1815*(1+inputs!$B$33)-MAX(0,inputs!$B$31*(J1815-inputs!$B$30)))</f>
        <v>47184.304999999986</v>
      </c>
      <c r="L1815" s="19">
        <f>$H1815+(INT(COLUMN(L$1)/2) - 5) * ($A1815-$H1815)/9</f>
        <v>37922.222222222219</v>
      </c>
      <c r="M1815" s="24">
        <f>MAX(0,K1815*(1+inputs!$B$33)-MAX(0,inputs!$B$31*(L1815-inputs!$B$30)))</f>
        <v>46295.629574999977</v>
      </c>
      <c r="N1815" s="19">
        <f>$H1815+(INT(COLUMN(N$1)/2) - 5) * ($A1815-$H1815)/9</f>
        <v>55844.444444444445</v>
      </c>
      <c r="O1815" s="24">
        <f>MAX(0,M1815*(1+inputs!$B$33)-MAX(0,inputs!$B$31*(N1815-inputs!$B$30)))</f>
        <v>43780.624018624971</v>
      </c>
      <c r="P1815" s="19">
        <f>$H1815+(INT(COLUMN(P$1)/2) - 5) * ($A1815-$H1815)/9</f>
        <v>73766.666666666657</v>
      </c>
      <c r="Q1815" s="24">
        <f>MAX(0,O1815*(1+inputs!$B$33)-MAX(0,inputs!$B$31*(P1815-inputs!$B$30)))</f>
        <v>39614.893378904337</v>
      </c>
      <c r="R1815" s="19">
        <f>$H1815+(INT(COLUMN(R$1)/2) - 5) * ($A1815-$H1815)/9</f>
        <v>91688.888888888891</v>
      </c>
      <c r="S1815" s="24">
        <f>MAX(0,Q1815*(1+inputs!$B$33)-MAX(0,inputs!$B$31*(R1815-inputs!$B$30)))</f>
        <v>33773.676779587899</v>
      </c>
      <c r="T1815" s="19">
        <f>$H1815+(INT(COLUMN(T$1)/2) - 5) * ($A1815-$H1815)/9</f>
        <v>109611.11111111111</v>
      </c>
      <c r="U1815" s="24">
        <f>MAX(0,S1815*(1+inputs!$B$33)-MAX(0,inputs!$B$31*(T1815-inputs!$B$30)))</f>
        <v>26231.841931281717</v>
      </c>
      <c r="V1815" s="19">
        <f>$H1815+(INT(COLUMN(V$1)/2) - 5) * ($A1815-$H1815)/9</f>
        <v>127533.33333333333</v>
      </c>
      <c r="W1815" s="24">
        <f>MAX(0,U1815*(1+inputs!$B$33)-MAX(0,inputs!$B$31*(V1815-inputs!$B$30)))</f>
        <v>16963.879560250942</v>
      </c>
      <c r="X1815" s="19">
        <f>$H1815+(INT(COLUMN(X$1)/2) - 5) * ($A1815-$H1815)/9</f>
        <v>145455.55555555556</v>
      </c>
      <c r="Y1815" s="24">
        <f>MAX(0,W1815*(1+inputs!$B$33)-MAX(0,inputs!$B$31*(X1815-inputs!$B$30)))</f>
        <v>5943.8977536547045</v>
      </c>
      <c r="Z1815" s="19">
        <f>IF(inputs!$B$27="YES",MAX(0,inputs!$B$31*(X1815-inputs!$B$30)),0)</f>
        <v>0</v>
      </c>
      <c r="AA1815" s="3">
        <f t="shared" si="117"/>
        <v>76797.25</v>
      </c>
      <c r="AB1815" s="1">
        <f t="shared" si="118"/>
        <v>0.47</v>
      </c>
      <c r="AC1815" s="8">
        <f t="shared" si="115"/>
        <v>104502.75</v>
      </c>
    </row>
    <row r="1816" spans="1:29" x14ac:dyDescent="0.2">
      <c r="A1816" s="11">
        <f t="shared" si="116"/>
        <v>181400</v>
      </c>
      <c r="B1816" s="15">
        <f>inputs!$C$3-MAX(0,MIN((calculations!A1816-inputs!$B$8)*0.5,inputs!$C$3))+IF(AND(inputs!$B$23="YES",A1816&lt;=inputs!$B$25),inputs!$B$24,0)</f>
        <v>0</v>
      </c>
      <c r="C1816" s="15">
        <f>MAX(0,MIN(A1816-B1816,inputs!$C$4)*inputs!$B$3)</f>
        <v>7540</v>
      </c>
      <c r="D1816" s="16">
        <f>MAX(0,(MIN(A1816,inputs!$C$5)-(inputs!$C$4+B1816))*inputs!$B$4)</f>
        <v>44920</v>
      </c>
      <c r="E1816" s="16">
        <f>MAX(0, (calculations!A1816-inputs!$C$5)*inputs!$B$5)</f>
        <v>14130</v>
      </c>
      <c r="F1816" s="19">
        <f>MAX(0,inputs!$B$13*(MIN(calculations!A1816,inputs!$C$14)-inputs!$C$13))+MAX(0,inputs!$B$14*(calculations!A1816-inputs!$C$14))</f>
        <v>7617.85</v>
      </c>
      <c r="G1816" s="22">
        <f>MAX(MIN((calculations!A1816-inputs!$B$21)/10000,100%),0) * inputs!$B$18</f>
        <v>2636.4</v>
      </c>
      <c r="H1816" s="24">
        <f>MIN(inputs!$B$32,A1816)</f>
        <v>20000</v>
      </c>
      <c r="I1816" s="24">
        <f>inputs!$B$29*(1+inputs!$B$33)-MAX(0,inputs!$B$31*(H1816-inputs!$B$30))</f>
        <v>46486.999999999993</v>
      </c>
      <c r="J1816" s="19">
        <f>$H1816+(INT(COLUMN(J$1)/2) - 5) * ($A1816-$H1816)/9</f>
        <v>20000</v>
      </c>
      <c r="K1816" s="24">
        <f>MAX(0,I1816*(1+inputs!$B$33)-MAX(0,inputs!$B$31*(J1816-inputs!$B$30)))</f>
        <v>47184.304999999986</v>
      </c>
      <c r="L1816" s="19">
        <f>$H1816+(INT(COLUMN(L$1)/2) - 5) * ($A1816-$H1816)/9</f>
        <v>37933.333333333328</v>
      </c>
      <c r="M1816" s="24">
        <f>MAX(0,K1816*(1+inputs!$B$33)-MAX(0,inputs!$B$31*(L1816-inputs!$B$30)))</f>
        <v>46294.629574999977</v>
      </c>
      <c r="N1816" s="19">
        <f>$H1816+(INT(COLUMN(N$1)/2) - 5) * ($A1816-$H1816)/9</f>
        <v>55866.666666666664</v>
      </c>
      <c r="O1816" s="24">
        <f>MAX(0,M1816*(1+inputs!$B$33)-MAX(0,inputs!$B$31*(N1816-inputs!$B$30)))</f>
        <v>43777.609018624971</v>
      </c>
      <c r="P1816" s="19">
        <f>$H1816+(INT(COLUMN(P$1)/2) - 5) * ($A1816-$H1816)/9</f>
        <v>73800</v>
      </c>
      <c r="Q1816" s="24">
        <f>MAX(0,O1816*(1+inputs!$B$33)-MAX(0,inputs!$B$31*(P1816-inputs!$B$30)))</f>
        <v>39608.833153904336</v>
      </c>
      <c r="R1816" s="19">
        <f>$H1816+(INT(COLUMN(R$1)/2) - 5) * ($A1816-$H1816)/9</f>
        <v>91733.333333333328</v>
      </c>
      <c r="S1816" s="24">
        <f>MAX(0,Q1816*(1+inputs!$B$33)-MAX(0,inputs!$B$31*(R1816-inputs!$B$30)))</f>
        <v>33763.525651212898</v>
      </c>
      <c r="T1816" s="19">
        <f>$H1816+(INT(COLUMN(T$1)/2) - 5) * ($A1816-$H1816)/9</f>
        <v>109666.66666666667</v>
      </c>
      <c r="U1816" s="24">
        <f>MAX(0,S1816*(1+inputs!$B$33)-MAX(0,inputs!$B$31*(T1816-inputs!$B$30)))</f>
        <v>26216.538535981083</v>
      </c>
      <c r="V1816" s="19">
        <f>$H1816+(INT(COLUMN(V$1)/2) - 5) * ($A1816-$H1816)/9</f>
        <v>127600</v>
      </c>
      <c r="W1816" s="24">
        <f>MAX(0,U1816*(1+inputs!$B$33)-MAX(0,inputs!$B$31*(V1816-inputs!$B$30)))</f>
        <v>16942.346614020797</v>
      </c>
      <c r="X1816" s="19">
        <f>$H1816+(INT(COLUMN(X$1)/2) - 5) * ($A1816-$H1816)/9</f>
        <v>145533.33333333331</v>
      </c>
      <c r="Y1816" s="24">
        <f>MAX(0,W1816*(1+inputs!$B$33)-MAX(0,inputs!$B$31*(X1816-inputs!$B$30)))</f>
        <v>5915.0418132311097</v>
      </c>
      <c r="Z1816" s="19">
        <f>IF(inputs!$B$27="YES",MAX(0,inputs!$B$31*(X1816-inputs!$B$30)),0)</f>
        <v>0</v>
      </c>
      <c r="AA1816" s="3">
        <f t="shared" si="117"/>
        <v>76844.25</v>
      </c>
      <c r="AB1816" s="1">
        <f t="shared" si="118"/>
        <v>0.47</v>
      </c>
      <c r="AC1816" s="8">
        <f t="shared" si="115"/>
        <v>104555.75</v>
      </c>
    </row>
    <row r="1817" spans="1:29" x14ac:dyDescent="0.2">
      <c r="A1817" s="11">
        <f t="shared" si="116"/>
        <v>181500</v>
      </c>
      <c r="B1817" s="15">
        <f>inputs!$C$3-MAX(0,MIN((calculations!A1817-inputs!$B$8)*0.5,inputs!$C$3))+IF(AND(inputs!$B$23="YES",A1817&lt;=inputs!$B$25),inputs!$B$24,0)</f>
        <v>0</v>
      </c>
      <c r="C1817" s="15">
        <f>MAX(0,MIN(A1817-B1817,inputs!$C$4)*inputs!$B$3)</f>
        <v>7540</v>
      </c>
      <c r="D1817" s="16">
        <f>MAX(0,(MIN(A1817,inputs!$C$5)-(inputs!$C$4+B1817))*inputs!$B$4)</f>
        <v>44920</v>
      </c>
      <c r="E1817" s="16">
        <f>MAX(0, (calculations!A1817-inputs!$C$5)*inputs!$B$5)</f>
        <v>14175</v>
      </c>
      <c r="F1817" s="19">
        <f>MAX(0,inputs!$B$13*(MIN(calculations!A1817,inputs!$C$14)-inputs!$C$13))+MAX(0,inputs!$B$14*(calculations!A1817-inputs!$C$14))</f>
        <v>7619.85</v>
      </c>
      <c r="G1817" s="22">
        <f>MAX(MIN((calculations!A1817-inputs!$B$21)/10000,100%),0) * inputs!$B$18</f>
        <v>2636.4</v>
      </c>
      <c r="H1817" s="24">
        <f>MIN(inputs!$B$32,A1817)</f>
        <v>20000</v>
      </c>
      <c r="I1817" s="24">
        <f>inputs!$B$29*(1+inputs!$B$33)-MAX(0,inputs!$B$31*(H1817-inputs!$B$30))</f>
        <v>46486.999999999993</v>
      </c>
      <c r="J1817" s="19">
        <f>$H1817+(INT(COLUMN(J$1)/2) - 5) * ($A1817-$H1817)/9</f>
        <v>20000</v>
      </c>
      <c r="K1817" s="24">
        <f>MAX(0,I1817*(1+inputs!$B$33)-MAX(0,inputs!$B$31*(J1817-inputs!$B$30)))</f>
        <v>47184.304999999986</v>
      </c>
      <c r="L1817" s="19">
        <f>$H1817+(INT(COLUMN(L$1)/2) - 5) * ($A1817-$H1817)/9</f>
        <v>37944.444444444445</v>
      </c>
      <c r="M1817" s="24">
        <f>MAX(0,K1817*(1+inputs!$B$33)-MAX(0,inputs!$B$31*(L1817-inputs!$B$30)))</f>
        <v>46293.629574999977</v>
      </c>
      <c r="N1817" s="19">
        <f>$H1817+(INT(COLUMN(N$1)/2) - 5) * ($A1817-$H1817)/9</f>
        <v>55888.888888888891</v>
      </c>
      <c r="O1817" s="24">
        <f>MAX(0,M1817*(1+inputs!$B$33)-MAX(0,inputs!$B$31*(N1817-inputs!$B$30)))</f>
        <v>43774.594018624972</v>
      </c>
      <c r="P1817" s="19">
        <f>$H1817+(INT(COLUMN(P$1)/2) - 5) * ($A1817-$H1817)/9</f>
        <v>73833.333333333343</v>
      </c>
      <c r="Q1817" s="24">
        <f>MAX(0,O1817*(1+inputs!$B$33)-MAX(0,inputs!$B$31*(P1817-inputs!$B$30)))</f>
        <v>39602.772928904342</v>
      </c>
      <c r="R1817" s="19">
        <f>$H1817+(INT(COLUMN(R$1)/2) - 5) * ($A1817-$H1817)/9</f>
        <v>91777.777777777781</v>
      </c>
      <c r="S1817" s="24">
        <f>MAX(0,Q1817*(1+inputs!$B$33)-MAX(0,inputs!$B$31*(R1817-inputs!$B$30)))</f>
        <v>33753.374522837898</v>
      </c>
      <c r="T1817" s="19">
        <f>$H1817+(INT(COLUMN(T$1)/2) - 5) * ($A1817-$H1817)/9</f>
        <v>109722.22222222222</v>
      </c>
      <c r="U1817" s="24">
        <f>MAX(0,S1817*(1+inputs!$B$33)-MAX(0,inputs!$B$31*(T1817-inputs!$B$30)))</f>
        <v>26201.235140680463</v>
      </c>
      <c r="V1817" s="19">
        <f>$H1817+(INT(COLUMN(V$1)/2) - 5) * ($A1817-$H1817)/9</f>
        <v>127666.66666666667</v>
      </c>
      <c r="W1817" s="24">
        <f>MAX(0,U1817*(1+inputs!$B$33)-MAX(0,inputs!$B$31*(V1817-inputs!$B$30)))</f>
        <v>16920.813667790666</v>
      </c>
      <c r="X1817" s="19">
        <f>$H1817+(INT(COLUMN(X$1)/2) - 5) * ($A1817-$H1817)/9</f>
        <v>145611.11111111112</v>
      </c>
      <c r="Y1817" s="24">
        <f>MAX(0,W1817*(1+inputs!$B$33)-MAX(0,inputs!$B$31*(X1817-inputs!$B$30)))</f>
        <v>5886.1858728075222</v>
      </c>
      <c r="Z1817" s="19">
        <f>IF(inputs!$B$27="YES",MAX(0,inputs!$B$31*(X1817-inputs!$B$30)),0)</f>
        <v>0</v>
      </c>
      <c r="AA1817" s="3">
        <f t="shared" si="117"/>
        <v>76891.25</v>
      </c>
      <c r="AB1817" s="1">
        <f t="shared" si="118"/>
        <v>0.47</v>
      </c>
      <c r="AC1817" s="8">
        <f t="shared" si="115"/>
        <v>104608.75</v>
      </c>
    </row>
    <row r="1818" spans="1:29" x14ac:dyDescent="0.2">
      <c r="A1818" s="11">
        <f t="shared" si="116"/>
        <v>181600</v>
      </c>
      <c r="B1818" s="15">
        <f>inputs!$C$3-MAX(0,MIN((calculations!A1818-inputs!$B$8)*0.5,inputs!$C$3))+IF(AND(inputs!$B$23="YES",A1818&lt;=inputs!$B$25),inputs!$B$24,0)</f>
        <v>0</v>
      </c>
      <c r="C1818" s="15">
        <f>MAX(0,MIN(A1818-B1818,inputs!$C$4)*inputs!$B$3)</f>
        <v>7540</v>
      </c>
      <c r="D1818" s="16">
        <f>MAX(0,(MIN(A1818,inputs!$C$5)-(inputs!$C$4+B1818))*inputs!$B$4)</f>
        <v>44920</v>
      </c>
      <c r="E1818" s="16">
        <f>MAX(0, (calculations!A1818-inputs!$C$5)*inputs!$B$5)</f>
        <v>14220</v>
      </c>
      <c r="F1818" s="19">
        <f>MAX(0,inputs!$B$13*(MIN(calculations!A1818,inputs!$C$14)-inputs!$C$13))+MAX(0,inputs!$B$14*(calculations!A1818-inputs!$C$14))</f>
        <v>7621.85</v>
      </c>
      <c r="G1818" s="22">
        <f>MAX(MIN((calculations!A1818-inputs!$B$21)/10000,100%),0) * inputs!$B$18</f>
        <v>2636.4</v>
      </c>
      <c r="H1818" s="24">
        <f>MIN(inputs!$B$32,A1818)</f>
        <v>20000</v>
      </c>
      <c r="I1818" s="24">
        <f>inputs!$B$29*(1+inputs!$B$33)-MAX(0,inputs!$B$31*(H1818-inputs!$B$30))</f>
        <v>46486.999999999993</v>
      </c>
      <c r="J1818" s="19">
        <f>$H1818+(INT(COLUMN(J$1)/2) - 5) * ($A1818-$H1818)/9</f>
        <v>20000</v>
      </c>
      <c r="K1818" s="24">
        <f>MAX(0,I1818*(1+inputs!$B$33)-MAX(0,inputs!$B$31*(J1818-inputs!$B$30)))</f>
        <v>47184.304999999986</v>
      </c>
      <c r="L1818" s="19">
        <f>$H1818+(INT(COLUMN(L$1)/2) - 5) * ($A1818-$H1818)/9</f>
        <v>37955.555555555555</v>
      </c>
      <c r="M1818" s="24">
        <f>MAX(0,K1818*(1+inputs!$B$33)-MAX(0,inputs!$B$31*(L1818-inputs!$B$30)))</f>
        <v>46292.629574999977</v>
      </c>
      <c r="N1818" s="19">
        <f>$H1818+(INT(COLUMN(N$1)/2) - 5) * ($A1818-$H1818)/9</f>
        <v>55911.111111111109</v>
      </c>
      <c r="O1818" s="24">
        <f>MAX(0,M1818*(1+inputs!$B$33)-MAX(0,inputs!$B$31*(N1818-inputs!$B$30)))</f>
        <v>43771.579018624972</v>
      </c>
      <c r="P1818" s="19">
        <f>$H1818+(INT(COLUMN(P$1)/2) - 5) * ($A1818-$H1818)/9</f>
        <v>73866.666666666657</v>
      </c>
      <c r="Q1818" s="24">
        <f>MAX(0,O1818*(1+inputs!$B$33)-MAX(0,inputs!$B$31*(P1818-inputs!$B$30)))</f>
        <v>39596.712703904341</v>
      </c>
      <c r="R1818" s="19">
        <f>$H1818+(INT(COLUMN(R$1)/2) - 5) * ($A1818-$H1818)/9</f>
        <v>91822.222222222219</v>
      </c>
      <c r="S1818" s="24">
        <f>MAX(0,Q1818*(1+inputs!$B$33)-MAX(0,inputs!$B$31*(R1818-inputs!$B$30)))</f>
        <v>33743.223394462897</v>
      </c>
      <c r="T1818" s="19">
        <f>$H1818+(INT(COLUMN(T$1)/2) - 5) * ($A1818-$H1818)/9</f>
        <v>109777.77777777778</v>
      </c>
      <c r="U1818" s="24">
        <f>MAX(0,S1818*(1+inputs!$B$33)-MAX(0,inputs!$B$31*(T1818-inputs!$B$30)))</f>
        <v>26185.931745379839</v>
      </c>
      <c r="V1818" s="19">
        <f>$H1818+(INT(COLUMN(V$1)/2) - 5) * ($A1818-$H1818)/9</f>
        <v>127733.33333333333</v>
      </c>
      <c r="W1818" s="24">
        <f>MAX(0,U1818*(1+inputs!$B$33)-MAX(0,inputs!$B$31*(V1818-inputs!$B$30)))</f>
        <v>16899.280721560535</v>
      </c>
      <c r="X1818" s="19">
        <f>$H1818+(INT(COLUMN(X$1)/2) - 5) * ($A1818-$H1818)/9</f>
        <v>145688.88888888888</v>
      </c>
      <c r="Y1818" s="24">
        <f>MAX(0,W1818*(1+inputs!$B$33)-MAX(0,inputs!$B$31*(X1818-inputs!$B$30)))</f>
        <v>5857.3299323839419</v>
      </c>
      <c r="Z1818" s="19">
        <f>IF(inputs!$B$27="YES",MAX(0,inputs!$B$31*(X1818-inputs!$B$30)),0)</f>
        <v>0</v>
      </c>
      <c r="AA1818" s="3">
        <f t="shared" si="117"/>
        <v>76938.25</v>
      </c>
      <c r="AB1818" s="1">
        <f t="shared" si="118"/>
        <v>0.47</v>
      </c>
      <c r="AC1818" s="8">
        <f t="shared" si="115"/>
        <v>104661.75</v>
      </c>
    </row>
    <row r="1819" spans="1:29" x14ac:dyDescent="0.2">
      <c r="A1819" s="11">
        <f t="shared" si="116"/>
        <v>181700</v>
      </c>
      <c r="B1819" s="15">
        <f>inputs!$C$3-MAX(0,MIN((calculations!A1819-inputs!$B$8)*0.5,inputs!$C$3))+IF(AND(inputs!$B$23="YES",A1819&lt;=inputs!$B$25),inputs!$B$24,0)</f>
        <v>0</v>
      </c>
      <c r="C1819" s="15">
        <f>MAX(0,MIN(A1819-B1819,inputs!$C$4)*inputs!$B$3)</f>
        <v>7540</v>
      </c>
      <c r="D1819" s="16">
        <f>MAX(0,(MIN(A1819,inputs!$C$5)-(inputs!$C$4+B1819))*inputs!$B$4)</f>
        <v>44920</v>
      </c>
      <c r="E1819" s="16">
        <f>MAX(0, (calculations!A1819-inputs!$C$5)*inputs!$B$5)</f>
        <v>14265</v>
      </c>
      <c r="F1819" s="19">
        <f>MAX(0,inputs!$B$13*(MIN(calculations!A1819,inputs!$C$14)-inputs!$C$13))+MAX(0,inputs!$B$14*(calculations!A1819-inputs!$C$14))</f>
        <v>7623.85</v>
      </c>
      <c r="G1819" s="22">
        <f>MAX(MIN((calculations!A1819-inputs!$B$21)/10000,100%),0) * inputs!$B$18</f>
        <v>2636.4</v>
      </c>
      <c r="H1819" s="24">
        <f>MIN(inputs!$B$32,A1819)</f>
        <v>20000</v>
      </c>
      <c r="I1819" s="24">
        <f>inputs!$B$29*(1+inputs!$B$33)-MAX(0,inputs!$B$31*(H1819-inputs!$B$30))</f>
        <v>46486.999999999993</v>
      </c>
      <c r="J1819" s="19">
        <f>$H1819+(INT(COLUMN(J$1)/2) - 5) * ($A1819-$H1819)/9</f>
        <v>20000</v>
      </c>
      <c r="K1819" s="24">
        <f>MAX(0,I1819*(1+inputs!$B$33)-MAX(0,inputs!$B$31*(J1819-inputs!$B$30)))</f>
        <v>47184.304999999986</v>
      </c>
      <c r="L1819" s="19">
        <f>$H1819+(INT(COLUMN(L$1)/2) - 5) * ($A1819-$H1819)/9</f>
        <v>37966.666666666672</v>
      </c>
      <c r="M1819" s="24">
        <f>MAX(0,K1819*(1+inputs!$B$33)-MAX(0,inputs!$B$31*(L1819-inputs!$B$30)))</f>
        <v>46291.629574999977</v>
      </c>
      <c r="N1819" s="19">
        <f>$H1819+(INT(COLUMN(N$1)/2) - 5) * ($A1819-$H1819)/9</f>
        <v>55933.333333333336</v>
      </c>
      <c r="O1819" s="24">
        <f>MAX(0,M1819*(1+inputs!$B$33)-MAX(0,inputs!$B$31*(N1819-inputs!$B$30)))</f>
        <v>43768.564018624973</v>
      </c>
      <c r="P1819" s="19">
        <f>$H1819+(INT(COLUMN(P$1)/2) - 5) * ($A1819-$H1819)/9</f>
        <v>73900</v>
      </c>
      <c r="Q1819" s="24">
        <f>MAX(0,O1819*(1+inputs!$B$33)-MAX(0,inputs!$B$31*(P1819-inputs!$B$30)))</f>
        <v>39590.65247890434</v>
      </c>
      <c r="R1819" s="19">
        <f>$H1819+(INT(COLUMN(R$1)/2) - 5) * ($A1819-$H1819)/9</f>
        <v>91866.666666666672</v>
      </c>
      <c r="S1819" s="24">
        <f>MAX(0,Q1819*(1+inputs!$B$33)-MAX(0,inputs!$B$31*(R1819-inputs!$B$30)))</f>
        <v>33733.072266087896</v>
      </c>
      <c r="T1819" s="19">
        <f>$H1819+(INT(COLUMN(T$1)/2) - 5) * ($A1819-$H1819)/9</f>
        <v>109833.33333333333</v>
      </c>
      <c r="U1819" s="24">
        <f>MAX(0,S1819*(1+inputs!$B$33)-MAX(0,inputs!$B$31*(T1819-inputs!$B$30)))</f>
        <v>26170.628350079216</v>
      </c>
      <c r="V1819" s="19">
        <f>$H1819+(INT(COLUMN(V$1)/2) - 5) * ($A1819-$H1819)/9</f>
        <v>127800</v>
      </c>
      <c r="W1819" s="24">
        <f>MAX(0,U1819*(1+inputs!$B$33)-MAX(0,inputs!$B$31*(V1819-inputs!$B$30)))</f>
        <v>16877.747775330405</v>
      </c>
      <c r="X1819" s="19">
        <f>$H1819+(INT(COLUMN(X$1)/2) - 5) * ($A1819-$H1819)/9</f>
        <v>145766.66666666669</v>
      </c>
      <c r="Y1819" s="24">
        <f>MAX(0,W1819*(1+inputs!$B$33)-MAX(0,inputs!$B$31*(X1819-inputs!$B$30)))</f>
        <v>5828.473991960358</v>
      </c>
      <c r="Z1819" s="19">
        <f>IF(inputs!$B$27="YES",MAX(0,inputs!$B$31*(X1819-inputs!$B$30)),0)</f>
        <v>0</v>
      </c>
      <c r="AA1819" s="3">
        <f t="shared" si="117"/>
        <v>76985.25</v>
      </c>
      <c r="AB1819" s="1">
        <f t="shared" si="118"/>
        <v>0.47</v>
      </c>
      <c r="AC1819" s="8">
        <f t="shared" si="115"/>
        <v>104714.75</v>
      </c>
    </row>
    <row r="1820" spans="1:29" x14ac:dyDescent="0.2">
      <c r="A1820" s="11">
        <f t="shared" si="116"/>
        <v>181800</v>
      </c>
      <c r="B1820" s="15">
        <f>inputs!$C$3-MAX(0,MIN((calculations!A1820-inputs!$B$8)*0.5,inputs!$C$3))+IF(AND(inputs!$B$23="YES",A1820&lt;=inputs!$B$25),inputs!$B$24,0)</f>
        <v>0</v>
      </c>
      <c r="C1820" s="15">
        <f>MAX(0,MIN(A1820-B1820,inputs!$C$4)*inputs!$B$3)</f>
        <v>7540</v>
      </c>
      <c r="D1820" s="16">
        <f>MAX(0,(MIN(A1820,inputs!$C$5)-(inputs!$C$4+B1820))*inputs!$B$4)</f>
        <v>44920</v>
      </c>
      <c r="E1820" s="16">
        <f>MAX(0, (calculations!A1820-inputs!$C$5)*inputs!$B$5)</f>
        <v>14310</v>
      </c>
      <c r="F1820" s="19">
        <f>MAX(0,inputs!$B$13*(MIN(calculations!A1820,inputs!$C$14)-inputs!$C$13))+MAX(0,inputs!$B$14*(calculations!A1820-inputs!$C$14))</f>
        <v>7625.85</v>
      </c>
      <c r="G1820" s="22">
        <f>MAX(MIN((calculations!A1820-inputs!$B$21)/10000,100%),0) * inputs!$B$18</f>
        <v>2636.4</v>
      </c>
      <c r="H1820" s="24">
        <f>MIN(inputs!$B$32,A1820)</f>
        <v>20000</v>
      </c>
      <c r="I1820" s="24">
        <f>inputs!$B$29*(1+inputs!$B$33)-MAX(0,inputs!$B$31*(H1820-inputs!$B$30))</f>
        <v>46486.999999999993</v>
      </c>
      <c r="J1820" s="19">
        <f>$H1820+(INT(COLUMN(J$1)/2) - 5) * ($A1820-$H1820)/9</f>
        <v>20000</v>
      </c>
      <c r="K1820" s="24">
        <f>MAX(0,I1820*(1+inputs!$B$33)-MAX(0,inputs!$B$31*(J1820-inputs!$B$30)))</f>
        <v>47184.304999999986</v>
      </c>
      <c r="L1820" s="19">
        <f>$H1820+(INT(COLUMN(L$1)/2) - 5) * ($A1820-$H1820)/9</f>
        <v>37977.777777777781</v>
      </c>
      <c r="M1820" s="24">
        <f>MAX(0,K1820*(1+inputs!$B$33)-MAX(0,inputs!$B$31*(L1820-inputs!$B$30)))</f>
        <v>46290.629574999977</v>
      </c>
      <c r="N1820" s="19">
        <f>$H1820+(INT(COLUMN(N$1)/2) - 5) * ($A1820-$H1820)/9</f>
        <v>55955.555555555555</v>
      </c>
      <c r="O1820" s="24">
        <f>MAX(0,M1820*(1+inputs!$B$33)-MAX(0,inputs!$B$31*(N1820-inputs!$B$30)))</f>
        <v>43765.549018624974</v>
      </c>
      <c r="P1820" s="19">
        <f>$H1820+(INT(COLUMN(P$1)/2) - 5) * ($A1820-$H1820)/9</f>
        <v>73933.333333333343</v>
      </c>
      <c r="Q1820" s="24">
        <f>MAX(0,O1820*(1+inputs!$B$33)-MAX(0,inputs!$B$31*(P1820-inputs!$B$30)))</f>
        <v>39584.592253904339</v>
      </c>
      <c r="R1820" s="19">
        <f>$H1820+(INT(COLUMN(R$1)/2) - 5) * ($A1820-$H1820)/9</f>
        <v>91911.111111111109</v>
      </c>
      <c r="S1820" s="24">
        <f>MAX(0,Q1820*(1+inputs!$B$33)-MAX(0,inputs!$B$31*(R1820-inputs!$B$30)))</f>
        <v>33722.921137712896</v>
      </c>
      <c r="T1820" s="19">
        <f>$H1820+(INT(COLUMN(T$1)/2) - 5) * ($A1820-$H1820)/9</f>
        <v>109888.88888888889</v>
      </c>
      <c r="U1820" s="24">
        <f>MAX(0,S1820*(1+inputs!$B$33)-MAX(0,inputs!$B$31*(T1820-inputs!$B$30)))</f>
        <v>26155.324954778585</v>
      </c>
      <c r="V1820" s="19">
        <f>$H1820+(INT(COLUMN(V$1)/2) - 5) * ($A1820-$H1820)/9</f>
        <v>127866.66666666667</v>
      </c>
      <c r="W1820" s="24">
        <f>MAX(0,U1820*(1+inputs!$B$33)-MAX(0,inputs!$B$31*(V1820-inputs!$B$30)))</f>
        <v>16856.21482910026</v>
      </c>
      <c r="X1820" s="19">
        <f>$H1820+(INT(COLUMN(X$1)/2) - 5) * ($A1820-$H1820)/9</f>
        <v>145844.44444444444</v>
      </c>
      <c r="Y1820" s="24">
        <f>MAX(0,W1820*(1+inputs!$B$33)-MAX(0,inputs!$B$31*(X1820-inputs!$B$30)))</f>
        <v>5799.6180515367632</v>
      </c>
      <c r="Z1820" s="19">
        <f>IF(inputs!$B$27="YES",MAX(0,inputs!$B$31*(X1820-inputs!$B$30)),0)</f>
        <v>0</v>
      </c>
      <c r="AA1820" s="3">
        <f t="shared" si="117"/>
        <v>77032.25</v>
      </c>
      <c r="AB1820" s="1">
        <f t="shared" si="118"/>
        <v>0.47</v>
      </c>
      <c r="AC1820" s="8">
        <f t="shared" si="115"/>
        <v>104767.75</v>
      </c>
    </row>
    <row r="1821" spans="1:29" x14ac:dyDescent="0.2">
      <c r="A1821" s="11">
        <f t="shared" si="116"/>
        <v>181900</v>
      </c>
      <c r="B1821" s="15">
        <f>inputs!$C$3-MAX(0,MIN((calculations!A1821-inputs!$B$8)*0.5,inputs!$C$3))+IF(AND(inputs!$B$23="YES",A1821&lt;=inputs!$B$25),inputs!$B$24,0)</f>
        <v>0</v>
      </c>
      <c r="C1821" s="15">
        <f>MAX(0,MIN(A1821-B1821,inputs!$C$4)*inputs!$B$3)</f>
        <v>7540</v>
      </c>
      <c r="D1821" s="16">
        <f>MAX(0,(MIN(A1821,inputs!$C$5)-(inputs!$C$4+B1821))*inputs!$B$4)</f>
        <v>44920</v>
      </c>
      <c r="E1821" s="16">
        <f>MAX(0, (calculations!A1821-inputs!$C$5)*inputs!$B$5)</f>
        <v>14355</v>
      </c>
      <c r="F1821" s="19">
        <f>MAX(0,inputs!$B$13*(MIN(calculations!A1821,inputs!$C$14)-inputs!$C$13))+MAX(0,inputs!$B$14*(calculations!A1821-inputs!$C$14))</f>
        <v>7627.85</v>
      </c>
      <c r="G1821" s="22">
        <f>MAX(MIN((calculations!A1821-inputs!$B$21)/10000,100%),0) * inputs!$B$18</f>
        <v>2636.4</v>
      </c>
      <c r="H1821" s="24">
        <f>MIN(inputs!$B$32,A1821)</f>
        <v>20000</v>
      </c>
      <c r="I1821" s="24">
        <f>inputs!$B$29*(1+inputs!$B$33)-MAX(0,inputs!$B$31*(H1821-inputs!$B$30))</f>
        <v>46486.999999999993</v>
      </c>
      <c r="J1821" s="19">
        <f>$H1821+(INT(COLUMN(J$1)/2) - 5) * ($A1821-$H1821)/9</f>
        <v>20000</v>
      </c>
      <c r="K1821" s="24">
        <f>MAX(0,I1821*(1+inputs!$B$33)-MAX(0,inputs!$B$31*(J1821-inputs!$B$30)))</f>
        <v>47184.304999999986</v>
      </c>
      <c r="L1821" s="19">
        <f>$H1821+(INT(COLUMN(L$1)/2) - 5) * ($A1821-$H1821)/9</f>
        <v>37988.888888888891</v>
      </c>
      <c r="M1821" s="24">
        <f>MAX(0,K1821*(1+inputs!$B$33)-MAX(0,inputs!$B$31*(L1821-inputs!$B$30)))</f>
        <v>46289.629574999977</v>
      </c>
      <c r="N1821" s="19">
        <f>$H1821+(INT(COLUMN(N$1)/2) - 5) * ($A1821-$H1821)/9</f>
        <v>55977.777777777781</v>
      </c>
      <c r="O1821" s="24">
        <f>MAX(0,M1821*(1+inputs!$B$33)-MAX(0,inputs!$B$31*(N1821-inputs!$B$30)))</f>
        <v>43762.534018624967</v>
      </c>
      <c r="P1821" s="19">
        <f>$H1821+(INT(COLUMN(P$1)/2) - 5) * ($A1821-$H1821)/9</f>
        <v>73966.666666666657</v>
      </c>
      <c r="Q1821" s="24">
        <f>MAX(0,O1821*(1+inputs!$B$33)-MAX(0,inputs!$B$31*(P1821-inputs!$B$30)))</f>
        <v>39578.532028904345</v>
      </c>
      <c r="R1821" s="19">
        <f>$H1821+(INT(COLUMN(R$1)/2) - 5) * ($A1821-$H1821)/9</f>
        <v>91955.555555555562</v>
      </c>
      <c r="S1821" s="24">
        <f>MAX(0,Q1821*(1+inputs!$B$33)-MAX(0,inputs!$B$31*(R1821-inputs!$B$30)))</f>
        <v>33712.770009337903</v>
      </c>
      <c r="T1821" s="19">
        <f>$H1821+(INT(COLUMN(T$1)/2) - 5) * ($A1821-$H1821)/9</f>
        <v>109944.44444444444</v>
      </c>
      <c r="U1821" s="24">
        <f>MAX(0,S1821*(1+inputs!$B$33)-MAX(0,inputs!$B$31*(T1821-inputs!$B$30)))</f>
        <v>26140.021559477969</v>
      </c>
      <c r="V1821" s="19">
        <f>$H1821+(INT(COLUMN(V$1)/2) - 5) * ($A1821-$H1821)/9</f>
        <v>127933.33333333333</v>
      </c>
      <c r="W1821" s="24">
        <f>MAX(0,U1821*(1+inputs!$B$33)-MAX(0,inputs!$B$31*(V1821-inputs!$B$30)))</f>
        <v>16834.681882870136</v>
      </c>
      <c r="X1821" s="19">
        <f>$H1821+(INT(COLUMN(X$1)/2) - 5) * ($A1821-$H1821)/9</f>
        <v>145922.22222222222</v>
      </c>
      <c r="Y1821" s="24">
        <f>MAX(0,W1821*(1+inputs!$B$33)-MAX(0,inputs!$B$31*(X1821-inputs!$B$30)))</f>
        <v>5770.7621111131884</v>
      </c>
      <c r="Z1821" s="19">
        <f>IF(inputs!$B$27="YES",MAX(0,inputs!$B$31*(X1821-inputs!$B$30)),0)</f>
        <v>0</v>
      </c>
      <c r="AA1821" s="3">
        <f t="shared" si="117"/>
        <v>77079.25</v>
      </c>
      <c r="AB1821" s="1">
        <f t="shared" si="118"/>
        <v>0.47</v>
      </c>
      <c r="AC1821" s="8">
        <f t="shared" si="115"/>
        <v>104820.75</v>
      </c>
    </row>
    <row r="1822" spans="1:29" x14ac:dyDescent="0.2">
      <c r="A1822" s="11">
        <f t="shared" si="116"/>
        <v>182000</v>
      </c>
      <c r="B1822" s="15">
        <f>inputs!$C$3-MAX(0,MIN((calculations!A1822-inputs!$B$8)*0.5,inputs!$C$3))+IF(AND(inputs!$B$23="YES",A1822&lt;=inputs!$B$25),inputs!$B$24,0)</f>
        <v>0</v>
      </c>
      <c r="C1822" s="15">
        <f>MAX(0,MIN(A1822-B1822,inputs!$C$4)*inputs!$B$3)</f>
        <v>7540</v>
      </c>
      <c r="D1822" s="16">
        <f>MAX(0,(MIN(A1822,inputs!$C$5)-(inputs!$C$4+B1822))*inputs!$B$4)</f>
        <v>44920</v>
      </c>
      <c r="E1822" s="16">
        <f>MAX(0, (calculations!A1822-inputs!$C$5)*inputs!$B$5)</f>
        <v>14400</v>
      </c>
      <c r="F1822" s="19">
        <f>MAX(0,inputs!$B$13*(MIN(calculations!A1822,inputs!$C$14)-inputs!$C$13))+MAX(0,inputs!$B$14*(calculations!A1822-inputs!$C$14))</f>
        <v>7629.85</v>
      </c>
      <c r="G1822" s="22">
        <f>MAX(MIN((calculations!A1822-inputs!$B$21)/10000,100%),0) * inputs!$B$18</f>
        <v>2636.4</v>
      </c>
      <c r="H1822" s="24">
        <f>MIN(inputs!$B$32,A1822)</f>
        <v>20000</v>
      </c>
      <c r="I1822" s="24">
        <f>inputs!$B$29*(1+inputs!$B$33)-MAX(0,inputs!$B$31*(H1822-inputs!$B$30))</f>
        <v>46486.999999999993</v>
      </c>
      <c r="J1822" s="19">
        <f>$H1822+(INT(COLUMN(J$1)/2) - 5) * ($A1822-$H1822)/9</f>
        <v>20000</v>
      </c>
      <c r="K1822" s="24">
        <f>MAX(0,I1822*(1+inputs!$B$33)-MAX(0,inputs!$B$31*(J1822-inputs!$B$30)))</f>
        <v>47184.304999999986</v>
      </c>
      <c r="L1822" s="19">
        <f>$H1822+(INT(COLUMN(L$1)/2) - 5) * ($A1822-$H1822)/9</f>
        <v>38000</v>
      </c>
      <c r="M1822" s="24">
        <f>MAX(0,K1822*(1+inputs!$B$33)-MAX(0,inputs!$B$31*(L1822-inputs!$B$30)))</f>
        <v>46288.629574999977</v>
      </c>
      <c r="N1822" s="19">
        <f>$H1822+(INT(COLUMN(N$1)/2) - 5) * ($A1822-$H1822)/9</f>
        <v>56000</v>
      </c>
      <c r="O1822" s="24">
        <f>MAX(0,M1822*(1+inputs!$B$33)-MAX(0,inputs!$B$31*(N1822-inputs!$B$30)))</f>
        <v>43759.519018624967</v>
      </c>
      <c r="P1822" s="19">
        <f>$H1822+(INT(COLUMN(P$1)/2) - 5) * ($A1822-$H1822)/9</f>
        <v>74000</v>
      </c>
      <c r="Q1822" s="24">
        <f>MAX(0,O1822*(1+inputs!$B$33)-MAX(0,inputs!$B$31*(P1822-inputs!$B$30)))</f>
        <v>39572.471803904336</v>
      </c>
      <c r="R1822" s="19">
        <f>$H1822+(INT(COLUMN(R$1)/2) - 5) * ($A1822-$H1822)/9</f>
        <v>92000</v>
      </c>
      <c r="S1822" s="24">
        <f>MAX(0,Q1822*(1+inputs!$B$33)-MAX(0,inputs!$B$31*(R1822-inputs!$B$30)))</f>
        <v>33702.618880962895</v>
      </c>
      <c r="T1822" s="19">
        <f>$H1822+(INT(COLUMN(T$1)/2) - 5) * ($A1822-$H1822)/9</f>
        <v>110000</v>
      </c>
      <c r="U1822" s="24">
        <f>MAX(0,S1822*(1+inputs!$B$33)-MAX(0,inputs!$B$31*(T1822-inputs!$B$30)))</f>
        <v>26124.718164177339</v>
      </c>
      <c r="V1822" s="19">
        <f>$H1822+(INT(COLUMN(V$1)/2) - 5) * ($A1822-$H1822)/9</f>
        <v>128000</v>
      </c>
      <c r="W1822" s="24">
        <f>MAX(0,U1822*(1+inputs!$B$33)-MAX(0,inputs!$B$31*(V1822-inputs!$B$30)))</f>
        <v>16813.148936639998</v>
      </c>
      <c r="X1822" s="19">
        <f>$H1822+(INT(COLUMN(X$1)/2) - 5) * ($A1822-$H1822)/9</f>
        <v>146000</v>
      </c>
      <c r="Y1822" s="24">
        <f>MAX(0,W1822*(1+inputs!$B$33)-MAX(0,inputs!$B$31*(X1822-inputs!$B$30)))</f>
        <v>5741.9061706895991</v>
      </c>
      <c r="Z1822" s="19">
        <f>IF(inputs!$B$27="YES",MAX(0,inputs!$B$31*(X1822-inputs!$B$30)),0)</f>
        <v>0</v>
      </c>
      <c r="AA1822" s="3">
        <f t="shared" si="117"/>
        <v>77126.25</v>
      </c>
      <c r="AB1822" s="1">
        <f t="shared" si="118"/>
        <v>0.47</v>
      </c>
      <c r="AC1822" s="8">
        <f t="shared" si="115"/>
        <v>104873.75</v>
      </c>
    </row>
    <row r="1823" spans="1:29" x14ac:dyDescent="0.2">
      <c r="A1823" s="11">
        <f t="shared" si="116"/>
        <v>182100</v>
      </c>
      <c r="B1823" s="15">
        <f>inputs!$C$3-MAX(0,MIN((calculations!A1823-inputs!$B$8)*0.5,inputs!$C$3))+IF(AND(inputs!$B$23="YES",A1823&lt;=inputs!$B$25),inputs!$B$24,0)</f>
        <v>0</v>
      </c>
      <c r="C1823" s="15">
        <f>MAX(0,MIN(A1823-B1823,inputs!$C$4)*inputs!$B$3)</f>
        <v>7540</v>
      </c>
      <c r="D1823" s="16">
        <f>MAX(0,(MIN(A1823,inputs!$C$5)-(inputs!$C$4+B1823))*inputs!$B$4)</f>
        <v>44920</v>
      </c>
      <c r="E1823" s="16">
        <f>MAX(0, (calculations!A1823-inputs!$C$5)*inputs!$B$5)</f>
        <v>14445</v>
      </c>
      <c r="F1823" s="19">
        <f>MAX(0,inputs!$B$13*(MIN(calculations!A1823,inputs!$C$14)-inputs!$C$13))+MAX(0,inputs!$B$14*(calculations!A1823-inputs!$C$14))</f>
        <v>7631.85</v>
      </c>
      <c r="G1823" s="22">
        <f>MAX(MIN((calculations!A1823-inputs!$B$21)/10000,100%),0) * inputs!$B$18</f>
        <v>2636.4</v>
      </c>
      <c r="H1823" s="24">
        <f>MIN(inputs!$B$32,A1823)</f>
        <v>20000</v>
      </c>
      <c r="I1823" s="24">
        <f>inputs!$B$29*(1+inputs!$B$33)-MAX(0,inputs!$B$31*(H1823-inputs!$B$30))</f>
        <v>46486.999999999993</v>
      </c>
      <c r="J1823" s="19">
        <f>$H1823+(INT(COLUMN(J$1)/2) - 5) * ($A1823-$H1823)/9</f>
        <v>20000</v>
      </c>
      <c r="K1823" s="24">
        <f>MAX(0,I1823*(1+inputs!$B$33)-MAX(0,inputs!$B$31*(J1823-inputs!$B$30)))</f>
        <v>47184.304999999986</v>
      </c>
      <c r="L1823" s="19">
        <f>$H1823+(INT(COLUMN(L$1)/2) - 5) * ($A1823-$H1823)/9</f>
        <v>38011.111111111109</v>
      </c>
      <c r="M1823" s="24">
        <f>MAX(0,K1823*(1+inputs!$B$33)-MAX(0,inputs!$B$31*(L1823-inputs!$B$30)))</f>
        <v>46287.629574999977</v>
      </c>
      <c r="N1823" s="19">
        <f>$H1823+(INT(COLUMN(N$1)/2) - 5) * ($A1823-$H1823)/9</f>
        <v>56022.222222222219</v>
      </c>
      <c r="O1823" s="24">
        <f>MAX(0,M1823*(1+inputs!$B$33)-MAX(0,inputs!$B$31*(N1823-inputs!$B$30)))</f>
        <v>43756.504018624968</v>
      </c>
      <c r="P1823" s="19">
        <f>$H1823+(INT(COLUMN(P$1)/2) - 5) * ($A1823-$H1823)/9</f>
        <v>74033.333333333343</v>
      </c>
      <c r="Q1823" s="24">
        <f>MAX(0,O1823*(1+inputs!$B$33)-MAX(0,inputs!$B$31*(P1823-inputs!$B$30)))</f>
        <v>39566.411578904335</v>
      </c>
      <c r="R1823" s="19">
        <f>$H1823+(INT(COLUMN(R$1)/2) - 5) * ($A1823-$H1823)/9</f>
        <v>92044.444444444438</v>
      </c>
      <c r="S1823" s="24">
        <f>MAX(0,Q1823*(1+inputs!$B$33)-MAX(0,inputs!$B$31*(R1823-inputs!$B$30)))</f>
        <v>33692.467752587894</v>
      </c>
      <c r="T1823" s="19">
        <f>$H1823+(INT(COLUMN(T$1)/2) - 5) * ($A1823-$H1823)/9</f>
        <v>110055.55555555556</v>
      </c>
      <c r="U1823" s="24">
        <f>MAX(0,S1823*(1+inputs!$B$33)-MAX(0,inputs!$B$31*(T1823-inputs!$B$30)))</f>
        <v>26109.414768876704</v>
      </c>
      <c r="V1823" s="19">
        <f>$H1823+(INT(COLUMN(V$1)/2) - 5) * ($A1823-$H1823)/9</f>
        <v>128066.66666666667</v>
      </c>
      <c r="W1823" s="24">
        <f>MAX(0,U1823*(1+inputs!$B$33)-MAX(0,inputs!$B$31*(V1823-inputs!$B$30)))</f>
        <v>16791.615990409853</v>
      </c>
      <c r="X1823" s="19">
        <f>$H1823+(INT(COLUMN(X$1)/2) - 5) * ($A1823-$H1823)/9</f>
        <v>146077.77777777778</v>
      </c>
      <c r="Y1823" s="24">
        <f>MAX(0,W1823*(1+inputs!$B$33)-MAX(0,inputs!$B$31*(X1823-inputs!$B$30)))</f>
        <v>5713.050230265997</v>
      </c>
      <c r="Z1823" s="19">
        <f>IF(inputs!$B$27="YES",MAX(0,inputs!$B$31*(X1823-inputs!$B$30)),0)</f>
        <v>0</v>
      </c>
      <c r="AA1823" s="3">
        <f t="shared" si="117"/>
        <v>77173.25</v>
      </c>
      <c r="AB1823" s="1">
        <f t="shared" si="118"/>
        <v>0.47</v>
      </c>
      <c r="AC1823" s="8">
        <f t="shared" si="115"/>
        <v>104926.75</v>
      </c>
    </row>
    <row r="1824" spans="1:29" x14ac:dyDescent="0.2">
      <c r="A1824" s="11">
        <f t="shared" si="116"/>
        <v>182200</v>
      </c>
      <c r="B1824" s="15">
        <f>inputs!$C$3-MAX(0,MIN((calculations!A1824-inputs!$B$8)*0.5,inputs!$C$3))+IF(AND(inputs!$B$23="YES",A1824&lt;=inputs!$B$25),inputs!$B$24,0)</f>
        <v>0</v>
      </c>
      <c r="C1824" s="15">
        <f>MAX(0,MIN(A1824-B1824,inputs!$C$4)*inputs!$B$3)</f>
        <v>7540</v>
      </c>
      <c r="D1824" s="16">
        <f>MAX(0,(MIN(A1824,inputs!$C$5)-(inputs!$C$4+B1824))*inputs!$B$4)</f>
        <v>44920</v>
      </c>
      <c r="E1824" s="16">
        <f>MAX(0, (calculations!A1824-inputs!$C$5)*inputs!$B$5)</f>
        <v>14490</v>
      </c>
      <c r="F1824" s="19">
        <f>MAX(0,inputs!$B$13*(MIN(calculations!A1824,inputs!$C$14)-inputs!$C$13))+MAX(0,inputs!$B$14*(calculations!A1824-inputs!$C$14))</f>
        <v>7633.85</v>
      </c>
      <c r="G1824" s="22">
        <f>MAX(MIN((calculations!A1824-inputs!$B$21)/10000,100%),0) * inputs!$B$18</f>
        <v>2636.4</v>
      </c>
      <c r="H1824" s="24">
        <f>MIN(inputs!$B$32,A1824)</f>
        <v>20000</v>
      </c>
      <c r="I1824" s="24">
        <f>inputs!$B$29*(1+inputs!$B$33)-MAX(0,inputs!$B$31*(H1824-inputs!$B$30))</f>
        <v>46486.999999999993</v>
      </c>
      <c r="J1824" s="19">
        <f>$H1824+(INT(COLUMN(J$1)/2) - 5) * ($A1824-$H1824)/9</f>
        <v>20000</v>
      </c>
      <c r="K1824" s="24">
        <f>MAX(0,I1824*(1+inputs!$B$33)-MAX(0,inputs!$B$31*(J1824-inputs!$B$30)))</f>
        <v>47184.304999999986</v>
      </c>
      <c r="L1824" s="19">
        <f>$H1824+(INT(COLUMN(L$1)/2) - 5) * ($A1824-$H1824)/9</f>
        <v>38022.222222222219</v>
      </c>
      <c r="M1824" s="24">
        <f>MAX(0,K1824*(1+inputs!$B$33)-MAX(0,inputs!$B$31*(L1824-inputs!$B$30)))</f>
        <v>46286.629574999977</v>
      </c>
      <c r="N1824" s="19">
        <f>$H1824+(INT(COLUMN(N$1)/2) - 5) * ($A1824-$H1824)/9</f>
        <v>56044.444444444445</v>
      </c>
      <c r="O1824" s="24">
        <f>MAX(0,M1824*(1+inputs!$B$33)-MAX(0,inputs!$B$31*(N1824-inputs!$B$30)))</f>
        <v>43753.489018624969</v>
      </c>
      <c r="P1824" s="19">
        <f>$H1824+(INT(COLUMN(P$1)/2) - 5) * ($A1824-$H1824)/9</f>
        <v>74066.666666666657</v>
      </c>
      <c r="Q1824" s="24">
        <f>MAX(0,O1824*(1+inputs!$B$33)-MAX(0,inputs!$B$31*(P1824-inputs!$B$30)))</f>
        <v>39560.351353904334</v>
      </c>
      <c r="R1824" s="19">
        <f>$H1824+(INT(COLUMN(R$1)/2) - 5) * ($A1824-$H1824)/9</f>
        <v>92088.888888888891</v>
      </c>
      <c r="S1824" s="24">
        <f>MAX(0,Q1824*(1+inputs!$B$33)-MAX(0,inputs!$B$31*(R1824-inputs!$B$30)))</f>
        <v>33682.316624212894</v>
      </c>
      <c r="T1824" s="19">
        <f>$H1824+(INT(COLUMN(T$1)/2) - 5) * ($A1824-$H1824)/9</f>
        <v>110111.11111111111</v>
      </c>
      <c r="U1824" s="24">
        <f>MAX(0,S1824*(1+inputs!$B$33)-MAX(0,inputs!$B$31*(T1824-inputs!$B$30)))</f>
        <v>26094.111373576085</v>
      </c>
      <c r="V1824" s="19">
        <f>$H1824+(INT(COLUMN(V$1)/2) - 5) * ($A1824-$H1824)/9</f>
        <v>128133.33333333333</v>
      </c>
      <c r="W1824" s="24">
        <f>MAX(0,U1824*(1+inputs!$B$33)-MAX(0,inputs!$B$31*(V1824-inputs!$B$30)))</f>
        <v>16770.083044179726</v>
      </c>
      <c r="X1824" s="19">
        <f>$H1824+(INT(COLUMN(X$1)/2) - 5) * ($A1824-$H1824)/9</f>
        <v>146155.55555555556</v>
      </c>
      <c r="Y1824" s="24">
        <f>MAX(0,W1824*(1+inputs!$B$33)-MAX(0,inputs!$B$31*(X1824-inputs!$B$30)))</f>
        <v>5684.1942898424186</v>
      </c>
      <c r="Z1824" s="19">
        <f>IF(inputs!$B$27="YES",MAX(0,inputs!$B$31*(X1824-inputs!$B$30)),0)</f>
        <v>0</v>
      </c>
      <c r="AA1824" s="3">
        <f t="shared" si="117"/>
        <v>77220.25</v>
      </c>
      <c r="AB1824" s="1">
        <f t="shared" si="118"/>
        <v>0.47</v>
      </c>
      <c r="AC1824" s="8">
        <f t="shared" si="115"/>
        <v>104979.75</v>
      </c>
    </row>
    <row r="1825" spans="1:29" x14ac:dyDescent="0.2">
      <c r="A1825" s="11">
        <f t="shared" si="116"/>
        <v>182300</v>
      </c>
      <c r="B1825" s="15">
        <f>inputs!$C$3-MAX(0,MIN((calculations!A1825-inputs!$B$8)*0.5,inputs!$C$3))+IF(AND(inputs!$B$23="YES",A1825&lt;=inputs!$B$25),inputs!$B$24,0)</f>
        <v>0</v>
      </c>
      <c r="C1825" s="15">
        <f>MAX(0,MIN(A1825-B1825,inputs!$C$4)*inputs!$B$3)</f>
        <v>7540</v>
      </c>
      <c r="D1825" s="16">
        <f>MAX(0,(MIN(A1825,inputs!$C$5)-(inputs!$C$4+B1825))*inputs!$B$4)</f>
        <v>44920</v>
      </c>
      <c r="E1825" s="16">
        <f>MAX(0, (calculations!A1825-inputs!$C$5)*inputs!$B$5)</f>
        <v>14535</v>
      </c>
      <c r="F1825" s="19">
        <f>MAX(0,inputs!$B$13*(MIN(calculations!A1825,inputs!$C$14)-inputs!$C$13))+MAX(0,inputs!$B$14*(calculations!A1825-inputs!$C$14))</f>
        <v>7635.85</v>
      </c>
      <c r="G1825" s="22">
        <f>MAX(MIN((calculations!A1825-inputs!$B$21)/10000,100%),0) * inputs!$B$18</f>
        <v>2636.4</v>
      </c>
      <c r="H1825" s="24">
        <f>MIN(inputs!$B$32,A1825)</f>
        <v>20000</v>
      </c>
      <c r="I1825" s="24">
        <f>inputs!$B$29*(1+inputs!$B$33)-MAX(0,inputs!$B$31*(H1825-inputs!$B$30))</f>
        <v>46486.999999999993</v>
      </c>
      <c r="J1825" s="19">
        <f>$H1825+(INT(COLUMN(J$1)/2) - 5) * ($A1825-$H1825)/9</f>
        <v>20000</v>
      </c>
      <c r="K1825" s="24">
        <f>MAX(0,I1825*(1+inputs!$B$33)-MAX(0,inputs!$B$31*(J1825-inputs!$B$30)))</f>
        <v>47184.304999999986</v>
      </c>
      <c r="L1825" s="19">
        <f>$H1825+(INT(COLUMN(L$1)/2) - 5) * ($A1825-$H1825)/9</f>
        <v>38033.333333333328</v>
      </c>
      <c r="M1825" s="24">
        <f>MAX(0,K1825*(1+inputs!$B$33)-MAX(0,inputs!$B$31*(L1825-inputs!$B$30)))</f>
        <v>46285.629574999977</v>
      </c>
      <c r="N1825" s="19">
        <f>$H1825+(INT(COLUMN(N$1)/2) - 5) * ($A1825-$H1825)/9</f>
        <v>56066.666666666664</v>
      </c>
      <c r="O1825" s="24">
        <f>MAX(0,M1825*(1+inputs!$B$33)-MAX(0,inputs!$B$31*(N1825-inputs!$B$30)))</f>
        <v>43750.474018624969</v>
      </c>
      <c r="P1825" s="19">
        <f>$H1825+(INT(COLUMN(P$1)/2) - 5) * ($A1825-$H1825)/9</f>
        <v>74100</v>
      </c>
      <c r="Q1825" s="24">
        <f>MAX(0,O1825*(1+inputs!$B$33)-MAX(0,inputs!$B$31*(P1825-inputs!$B$30)))</f>
        <v>39554.29112890434</v>
      </c>
      <c r="R1825" s="19">
        <f>$H1825+(INT(COLUMN(R$1)/2) - 5) * ($A1825-$H1825)/9</f>
        <v>92133.333333333328</v>
      </c>
      <c r="S1825" s="24">
        <f>MAX(0,Q1825*(1+inputs!$B$33)-MAX(0,inputs!$B$31*(R1825-inputs!$B$30)))</f>
        <v>33672.1654958379</v>
      </c>
      <c r="T1825" s="19">
        <f>$H1825+(INT(COLUMN(T$1)/2) - 5) * ($A1825-$H1825)/9</f>
        <v>110166.66666666667</v>
      </c>
      <c r="U1825" s="24">
        <f>MAX(0,S1825*(1+inputs!$B$33)-MAX(0,inputs!$B$31*(T1825-inputs!$B$30)))</f>
        <v>26078.807978275465</v>
      </c>
      <c r="V1825" s="19">
        <f>$H1825+(INT(COLUMN(V$1)/2) - 5) * ($A1825-$H1825)/9</f>
        <v>128200</v>
      </c>
      <c r="W1825" s="24">
        <f>MAX(0,U1825*(1+inputs!$B$33)-MAX(0,inputs!$B$31*(V1825-inputs!$B$30)))</f>
        <v>16748.550097949592</v>
      </c>
      <c r="X1825" s="19">
        <f>$H1825+(INT(COLUMN(X$1)/2) - 5) * ($A1825-$H1825)/9</f>
        <v>146233.33333333331</v>
      </c>
      <c r="Y1825" s="24">
        <f>MAX(0,W1825*(1+inputs!$B$33)-MAX(0,inputs!$B$31*(X1825-inputs!$B$30)))</f>
        <v>5655.3383494188347</v>
      </c>
      <c r="Z1825" s="19">
        <f>IF(inputs!$B$27="YES",MAX(0,inputs!$B$31*(X1825-inputs!$B$30)),0)</f>
        <v>0</v>
      </c>
      <c r="AA1825" s="3">
        <f t="shared" si="117"/>
        <v>77267.25</v>
      </c>
      <c r="AB1825" s="1">
        <f t="shared" si="118"/>
        <v>0.47</v>
      </c>
      <c r="AC1825" s="8">
        <f t="shared" si="115"/>
        <v>105032.75</v>
      </c>
    </row>
    <row r="1826" spans="1:29" x14ac:dyDescent="0.2">
      <c r="A1826" s="11">
        <f t="shared" si="116"/>
        <v>182400</v>
      </c>
      <c r="B1826" s="15">
        <f>inputs!$C$3-MAX(0,MIN((calculations!A1826-inputs!$B$8)*0.5,inputs!$C$3))+IF(AND(inputs!$B$23="YES",A1826&lt;=inputs!$B$25),inputs!$B$24,0)</f>
        <v>0</v>
      </c>
      <c r="C1826" s="15">
        <f>MAX(0,MIN(A1826-B1826,inputs!$C$4)*inputs!$B$3)</f>
        <v>7540</v>
      </c>
      <c r="D1826" s="16">
        <f>MAX(0,(MIN(A1826,inputs!$C$5)-(inputs!$C$4+B1826))*inputs!$B$4)</f>
        <v>44920</v>
      </c>
      <c r="E1826" s="16">
        <f>MAX(0, (calculations!A1826-inputs!$C$5)*inputs!$B$5)</f>
        <v>14580</v>
      </c>
      <c r="F1826" s="19">
        <f>MAX(0,inputs!$B$13*(MIN(calculations!A1826,inputs!$C$14)-inputs!$C$13))+MAX(0,inputs!$B$14*(calculations!A1826-inputs!$C$14))</f>
        <v>7637.85</v>
      </c>
      <c r="G1826" s="22">
        <f>MAX(MIN((calculations!A1826-inputs!$B$21)/10000,100%),0) * inputs!$B$18</f>
        <v>2636.4</v>
      </c>
      <c r="H1826" s="24">
        <f>MIN(inputs!$B$32,A1826)</f>
        <v>20000</v>
      </c>
      <c r="I1826" s="24">
        <f>inputs!$B$29*(1+inputs!$B$33)-MAX(0,inputs!$B$31*(H1826-inputs!$B$30))</f>
        <v>46486.999999999993</v>
      </c>
      <c r="J1826" s="19">
        <f>$H1826+(INT(COLUMN(J$1)/2) - 5) * ($A1826-$H1826)/9</f>
        <v>20000</v>
      </c>
      <c r="K1826" s="24">
        <f>MAX(0,I1826*(1+inputs!$B$33)-MAX(0,inputs!$B$31*(J1826-inputs!$B$30)))</f>
        <v>47184.304999999986</v>
      </c>
      <c r="L1826" s="19">
        <f>$H1826+(INT(COLUMN(L$1)/2) - 5) * ($A1826-$H1826)/9</f>
        <v>38044.444444444445</v>
      </c>
      <c r="M1826" s="24">
        <f>MAX(0,K1826*(1+inputs!$B$33)-MAX(0,inputs!$B$31*(L1826-inputs!$B$30)))</f>
        <v>46284.629574999977</v>
      </c>
      <c r="N1826" s="19">
        <f>$H1826+(INT(COLUMN(N$1)/2) - 5) * ($A1826-$H1826)/9</f>
        <v>56088.888888888891</v>
      </c>
      <c r="O1826" s="24">
        <f>MAX(0,M1826*(1+inputs!$B$33)-MAX(0,inputs!$B$31*(N1826-inputs!$B$30)))</f>
        <v>43747.45901862497</v>
      </c>
      <c r="P1826" s="19">
        <f>$H1826+(INT(COLUMN(P$1)/2) - 5) * ($A1826-$H1826)/9</f>
        <v>74133.333333333343</v>
      </c>
      <c r="Q1826" s="24">
        <f>MAX(0,O1826*(1+inputs!$B$33)-MAX(0,inputs!$B$31*(P1826-inputs!$B$30)))</f>
        <v>39548.230903904339</v>
      </c>
      <c r="R1826" s="19">
        <f>$H1826+(INT(COLUMN(R$1)/2) - 5) * ($A1826-$H1826)/9</f>
        <v>92177.777777777781</v>
      </c>
      <c r="S1826" s="24">
        <f>MAX(0,Q1826*(1+inputs!$B$33)-MAX(0,inputs!$B$31*(R1826-inputs!$B$30)))</f>
        <v>33662.0143674629</v>
      </c>
      <c r="T1826" s="19">
        <f>$H1826+(INT(COLUMN(T$1)/2) - 5) * ($A1826-$H1826)/9</f>
        <v>110222.22222222222</v>
      </c>
      <c r="U1826" s="24">
        <f>MAX(0,S1826*(1+inputs!$B$33)-MAX(0,inputs!$B$31*(T1826-inputs!$B$30)))</f>
        <v>26063.504582974838</v>
      </c>
      <c r="V1826" s="19">
        <f>$H1826+(INT(COLUMN(V$1)/2) - 5) * ($A1826-$H1826)/9</f>
        <v>128266.66666666667</v>
      </c>
      <c r="W1826" s="24">
        <f>MAX(0,U1826*(1+inputs!$B$33)-MAX(0,inputs!$B$31*(V1826-inputs!$B$30)))</f>
        <v>16727.017151719454</v>
      </c>
      <c r="X1826" s="19">
        <f>$H1826+(INT(COLUMN(X$1)/2) - 5) * ($A1826-$H1826)/9</f>
        <v>146311.11111111112</v>
      </c>
      <c r="Y1826" s="24">
        <f>MAX(0,W1826*(1+inputs!$B$33)-MAX(0,inputs!$B$31*(X1826-inputs!$B$30)))</f>
        <v>5626.4824089952435</v>
      </c>
      <c r="Z1826" s="19">
        <f>IF(inputs!$B$27="YES",MAX(0,inputs!$B$31*(X1826-inputs!$B$30)),0)</f>
        <v>0</v>
      </c>
      <c r="AA1826" s="3">
        <f t="shared" si="117"/>
        <v>77314.25</v>
      </c>
      <c r="AB1826" s="1">
        <f t="shared" si="118"/>
        <v>0.47</v>
      </c>
      <c r="AC1826" s="8">
        <f t="shared" si="115"/>
        <v>105085.75</v>
      </c>
    </row>
    <row r="1827" spans="1:29" x14ac:dyDescent="0.2">
      <c r="A1827" s="11">
        <f t="shared" si="116"/>
        <v>182500</v>
      </c>
      <c r="B1827" s="15">
        <f>inputs!$C$3-MAX(0,MIN((calculations!A1827-inputs!$B$8)*0.5,inputs!$C$3))+IF(AND(inputs!$B$23="YES",A1827&lt;=inputs!$B$25),inputs!$B$24,0)</f>
        <v>0</v>
      </c>
      <c r="C1827" s="15">
        <f>MAX(0,MIN(A1827-B1827,inputs!$C$4)*inputs!$B$3)</f>
        <v>7540</v>
      </c>
      <c r="D1827" s="16">
        <f>MAX(0,(MIN(A1827,inputs!$C$5)-(inputs!$C$4+B1827))*inputs!$B$4)</f>
        <v>44920</v>
      </c>
      <c r="E1827" s="16">
        <f>MAX(0, (calculations!A1827-inputs!$C$5)*inputs!$B$5)</f>
        <v>14625</v>
      </c>
      <c r="F1827" s="19">
        <f>MAX(0,inputs!$B$13*(MIN(calculations!A1827,inputs!$C$14)-inputs!$C$13))+MAX(0,inputs!$B$14*(calculations!A1827-inputs!$C$14))</f>
        <v>7639.85</v>
      </c>
      <c r="G1827" s="22">
        <f>MAX(MIN((calculations!A1827-inputs!$B$21)/10000,100%),0) * inputs!$B$18</f>
        <v>2636.4</v>
      </c>
      <c r="H1827" s="24">
        <f>MIN(inputs!$B$32,A1827)</f>
        <v>20000</v>
      </c>
      <c r="I1827" s="24">
        <f>inputs!$B$29*(1+inputs!$B$33)-MAX(0,inputs!$B$31*(H1827-inputs!$B$30))</f>
        <v>46486.999999999993</v>
      </c>
      <c r="J1827" s="19">
        <f>$H1827+(INT(COLUMN(J$1)/2) - 5) * ($A1827-$H1827)/9</f>
        <v>20000</v>
      </c>
      <c r="K1827" s="24">
        <f>MAX(0,I1827*(1+inputs!$B$33)-MAX(0,inputs!$B$31*(J1827-inputs!$B$30)))</f>
        <v>47184.304999999986</v>
      </c>
      <c r="L1827" s="19">
        <f>$H1827+(INT(COLUMN(L$1)/2) - 5) * ($A1827-$H1827)/9</f>
        <v>38055.555555555555</v>
      </c>
      <c r="M1827" s="24">
        <f>MAX(0,K1827*(1+inputs!$B$33)-MAX(0,inputs!$B$31*(L1827-inputs!$B$30)))</f>
        <v>46283.629574999977</v>
      </c>
      <c r="N1827" s="19">
        <f>$H1827+(INT(COLUMN(N$1)/2) - 5) * ($A1827-$H1827)/9</f>
        <v>56111.111111111109</v>
      </c>
      <c r="O1827" s="24">
        <f>MAX(0,M1827*(1+inputs!$B$33)-MAX(0,inputs!$B$31*(N1827-inputs!$B$30)))</f>
        <v>43744.44401862497</v>
      </c>
      <c r="P1827" s="19">
        <f>$H1827+(INT(COLUMN(P$1)/2) - 5) * ($A1827-$H1827)/9</f>
        <v>74166.666666666657</v>
      </c>
      <c r="Q1827" s="24">
        <f>MAX(0,O1827*(1+inputs!$B$33)-MAX(0,inputs!$B$31*(P1827-inputs!$B$30)))</f>
        <v>39542.170678904338</v>
      </c>
      <c r="R1827" s="19">
        <f>$H1827+(INT(COLUMN(R$1)/2) - 5) * ($A1827-$H1827)/9</f>
        <v>92222.222222222219</v>
      </c>
      <c r="S1827" s="24">
        <f>MAX(0,Q1827*(1+inputs!$B$33)-MAX(0,inputs!$B$31*(R1827-inputs!$B$30)))</f>
        <v>33651.863239087899</v>
      </c>
      <c r="T1827" s="19">
        <f>$H1827+(INT(COLUMN(T$1)/2) - 5) * ($A1827-$H1827)/9</f>
        <v>110277.77777777778</v>
      </c>
      <c r="U1827" s="24">
        <f>MAX(0,S1827*(1+inputs!$B$33)-MAX(0,inputs!$B$31*(T1827-inputs!$B$30)))</f>
        <v>26048.201187674214</v>
      </c>
      <c r="V1827" s="19">
        <f>$H1827+(INT(COLUMN(V$1)/2) - 5) * ($A1827-$H1827)/9</f>
        <v>128333.33333333333</v>
      </c>
      <c r="W1827" s="24">
        <f>MAX(0,U1827*(1+inputs!$B$33)-MAX(0,inputs!$B$31*(V1827-inputs!$B$30)))</f>
        <v>16705.484205489327</v>
      </c>
      <c r="X1827" s="19">
        <f>$H1827+(INT(COLUMN(X$1)/2) - 5) * ($A1827-$H1827)/9</f>
        <v>146388.88888888888</v>
      </c>
      <c r="Y1827" s="24">
        <f>MAX(0,W1827*(1+inputs!$B$33)-MAX(0,inputs!$B$31*(X1827-inputs!$B$30)))</f>
        <v>5597.6264685716669</v>
      </c>
      <c r="Z1827" s="19">
        <f>IF(inputs!$B$27="YES",MAX(0,inputs!$B$31*(X1827-inputs!$B$30)),0)</f>
        <v>0</v>
      </c>
      <c r="AA1827" s="3">
        <f t="shared" si="117"/>
        <v>77361.25</v>
      </c>
      <c r="AB1827" s="1">
        <f t="shared" si="118"/>
        <v>0.47</v>
      </c>
      <c r="AC1827" s="8">
        <f t="shared" si="115"/>
        <v>105138.75</v>
      </c>
    </row>
    <row r="1828" spans="1:29" x14ac:dyDescent="0.2">
      <c r="A1828" s="11">
        <f t="shared" si="116"/>
        <v>182600</v>
      </c>
      <c r="B1828" s="15">
        <f>inputs!$C$3-MAX(0,MIN((calculations!A1828-inputs!$B$8)*0.5,inputs!$C$3))+IF(AND(inputs!$B$23="YES",A1828&lt;=inputs!$B$25),inputs!$B$24,0)</f>
        <v>0</v>
      </c>
      <c r="C1828" s="15">
        <f>MAX(0,MIN(A1828-B1828,inputs!$C$4)*inputs!$B$3)</f>
        <v>7540</v>
      </c>
      <c r="D1828" s="16">
        <f>MAX(0,(MIN(A1828,inputs!$C$5)-(inputs!$C$4+B1828))*inputs!$B$4)</f>
        <v>44920</v>
      </c>
      <c r="E1828" s="16">
        <f>MAX(0, (calculations!A1828-inputs!$C$5)*inputs!$B$5)</f>
        <v>14670</v>
      </c>
      <c r="F1828" s="19">
        <f>MAX(0,inputs!$B$13*(MIN(calculations!A1828,inputs!$C$14)-inputs!$C$13))+MAX(0,inputs!$B$14*(calculations!A1828-inputs!$C$14))</f>
        <v>7641.85</v>
      </c>
      <c r="G1828" s="22">
        <f>MAX(MIN((calculations!A1828-inputs!$B$21)/10000,100%),0) * inputs!$B$18</f>
        <v>2636.4</v>
      </c>
      <c r="H1828" s="24">
        <f>MIN(inputs!$B$32,A1828)</f>
        <v>20000</v>
      </c>
      <c r="I1828" s="24">
        <f>inputs!$B$29*(1+inputs!$B$33)-MAX(0,inputs!$B$31*(H1828-inputs!$B$30))</f>
        <v>46486.999999999993</v>
      </c>
      <c r="J1828" s="19">
        <f>$H1828+(INT(COLUMN(J$1)/2) - 5) * ($A1828-$H1828)/9</f>
        <v>20000</v>
      </c>
      <c r="K1828" s="24">
        <f>MAX(0,I1828*(1+inputs!$B$33)-MAX(0,inputs!$B$31*(J1828-inputs!$B$30)))</f>
        <v>47184.304999999986</v>
      </c>
      <c r="L1828" s="19">
        <f>$H1828+(INT(COLUMN(L$1)/2) - 5) * ($A1828-$H1828)/9</f>
        <v>38066.666666666672</v>
      </c>
      <c r="M1828" s="24">
        <f>MAX(0,K1828*(1+inputs!$B$33)-MAX(0,inputs!$B$31*(L1828-inputs!$B$30)))</f>
        <v>46282.629574999977</v>
      </c>
      <c r="N1828" s="19">
        <f>$H1828+(INT(COLUMN(N$1)/2) - 5) * ($A1828-$H1828)/9</f>
        <v>56133.333333333336</v>
      </c>
      <c r="O1828" s="24">
        <f>MAX(0,M1828*(1+inputs!$B$33)-MAX(0,inputs!$B$31*(N1828-inputs!$B$30)))</f>
        <v>43741.429018624971</v>
      </c>
      <c r="P1828" s="19">
        <f>$H1828+(INT(COLUMN(P$1)/2) - 5) * ($A1828-$H1828)/9</f>
        <v>74200</v>
      </c>
      <c r="Q1828" s="24">
        <f>MAX(0,O1828*(1+inputs!$B$33)-MAX(0,inputs!$B$31*(P1828-inputs!$B$30)))</f>
        <v>39536.110453904337</v>
      </c>
      <c r="R1828" s="19">
        <f>$H1828+(INT(COLUMN(R$1)/2) - 5) * ($A1828-$H1828)/9</f>
        <v>92266.666666666672</v>
      </c>
      <c r="S1828" s="24">
        <f>MAX(0,Q1828*(1+inputs!$B$33)-MAX(0,inputs!$B$31*(R1828-inputs!$B$30)))</f>
        <v>33641.712110712899</v>
      </c>
      <c r="T1828" s="19">
        <f>$H1828+(INT(COLUMN(T$1)/2) - 5) * ($A1828-$H1828)/9</f>
        <v>110333.33333333333</v>
      </c>
      <c r="U1828" s="24">
        <f>MAX(0,S1828*(1+inputs!$B$33)-MAX(0,inputs!$B$31*(T1828-inputs!$B$30)))</f>
        <v>26032.897792373591</v>
      </c>
      <c r="V1828" s="19">
        <f>$H1828+(INT(COLUMN(V$1)/2) - 5) * ($A1828-$H1828)/9</f>
        <v>128400</v>
      </c>
      <c r="W1828" s="24">
        <f>MAX(0,U1828*(1+inputs!$B$33)-MAX(0,inputs!$B$31*(V1828-inputs!$B$30)))</f>
        <v>16683.951259259193</v>
      </c>
      <c r="X1828" s="19">
        <f>$H1828+(INT(COLUMN(X$1)/2) - 5) * ($A1828-$H1828)/9</f>
        <v>146466.66666666669</v>
      </c>
      <c r="Y1828" s="24">
        <f>MAX(0,W1828*(1+inputs!$B$33)-MAX(0,inputs!$B$31*(X1828-inputs!$B$30)))</f>
        <v>5568.7705281480794</v>
      </c>
      <c r="Z1828" s="19">
        <f>IF(inputs!$B$27="YES",MAX(0,inputs!$B$31*(X1828-inputs!$B$30)),0)</f>
        <v>0</v>
      </c>
      <c r="AA1828" s="3">
        <f t="shared" si="117"/>
        <v>77408.25</v>
      </c>
      <c r="AB1828" s="1">
        <f t="shared" si="118"/>
        <v>0.47</v>
      </c>
      <c r="AC1828" s="8">
        <f t="shared" si="115"/>
        <v>105191.75</v>
      </c>
    </row>
    <row r="1829" spans="1:29" x14ac:dyDescent="0.2">
      <c r="A1829" s="11">
        <f t="shared" si="116"/>
        <v>182700</v>
      </c>
      <c r="B1829" s="15">
        <f>inputs!$C$3-MAX(0,MIN((calculations!A1829-inputs!$B$8)*0.5,inputs!$C$3))+IF(AND(inputs!$B$23="YES",A1829&lt;=inputs!$B$25),inputs!$B$24,0)</f>
        <v>0</v>
      </c>
      <c r="C1829" s="15">
        <f>MAX(0,MIN(A1829-B1829,inputs!$C$4)*inputs!$B$3)</f>
        <v>7540</v>
      </c>
      <c r="D1829" s="16">
        <f>MAX(0,(MIN(A1829,inputs!$C$5)-(inputs!$C$4+B1829))*inputs!$B$4)</f>
        <v>44920</v>
      </c>
      <c r="E1829" s="16">
        <f>MAX(0, (calculations!A1829-inputs!$C$5)*inputs!$B$5)</f>
        <v>14715</v>
      </c>
      <c r="F1829" s="19">
        <f>MAX(0,inputs!$B$13*(MIN(calculations!A1829,inputs!$C$14)-inputs!$C$13))+MAX(0,inputs!$B$14*(calculations!A1829-inputs!$C$14))</f>
        <v>7643.85</v>
      </c>
      <c r="G1829" s="22">
        <f>MAX(MIN((calculations!A1829-inputs!$B$21)/10000,100%),0) * inputs!$B$18</f>
        <v>2636.4</v>
      </c>
      <c r="H1829" s="24">
        <f>MIN(inputs!$B$32,A1829)</f>
        <v>20000</v>
      </c>
      <c r="I1829" s="24">
        <f>inputs!$B$29*(1+inputs!$B$33)-MAX(0,inputs!$B$31*(H1829-inputs!$B$30))</f>
        <v>46486.999999999993</v>
      </c>
      <c r="J1829" s="19">
        <f>$H1829+(INT(COLUMN(J$1)/2) - 5) * ($A1829-$H1829)/9</f>
        <v>20000</v>
      </c>
      <c r="K1829" s="24">
        <f>MAX(0,I1829*(1+inputs!$B$33)-MAX(0,inputs!$B$31*(J1829-inputs!$B$30)))</f>
        <v>47184.304999999986</v>
      </c>
      <c r="L1829" s="19">
        <f>$H1829+(INT(COLUMN(L$1)/2) - 5) * ($A1829-$H1829)/9</f>
        <v>38077.777777777781</v>
      </c>
      <c r="M1829" s="24">
        <f>MAX(0,K1829*(1+inputs!$B$33)-MAX(0,inputs!$B$31*(L1829-inputs!$B$30)))</f>
        <v>46281.629574999977</v>
      </c>
      <c r="N1829" s="19">
        <f>$H1829+(INT(COLUMN(N$1)/2) - 5) * ($A1829-$H1829)/9</f>
        <v>56155.555555555555</v>
      </c>
      <c r="O1829" s="24">
        <f>MAX(0,M1829*(1+inputs!$B$33)-MAX(0,inputs!$B$31*(N1829-inputs!$B$30)))</f>
        <v>43738.414018624972</v>
      </c>
      <c r="P1829" s="19">
        <f>$H1829+(INT(COLUMN(P$1)/2) - 5) * ($A1829-$H1829)/9</f>
        <v>74233.333333333343</v>
      </c>
      <c r="Q1829" s="24">
        <f>MAX(0,O1829*(1+inputs!$B$33)-MAX(0,inputs!$B$31*(P1829-inputs!$B$30)))</f>
        <v>39530.050228904336</v>
      </c>
      <c r="R1829" s="19">
        <f>$H1829+(INT(COLUMN(R$1)/2) - 5) * ($A1829-$H1829)/9</f>
        <v>92311.111111111109</v>
      </c>
      <c r="S1829" s="24">
        <f>MAX(0,Q1829*(1+inputs!$B$33)-MAX(0,inputs!$B$31*(R1829-inputs!$B$30)))</f>
        <v>33631.560982337898</v>
      </c>
      <c r="T1829" s="19">
        <f>$H1829+(INT(COLUMN(T$1)/2) - 5) * ($A1829-$H1829)/9</f>
        <v>110388.88888888889</v>
      </c>
      <c r="U1829" s="24">
        <f>MAX(0,S1829*(1+inputs!$B$33)-MAX(0,inputs!$B$31*(T1829-inputs!$B$30)))</f>
        <v>26017.594397072968</v>
      </c>
      <c r="V1829" s="19">
        <f>$H1829+(INT(COLUMN(V$1)/2) - 5) * ($A1829-$H1829)/9</f>
        <v>128466.66666666667</v>
      </c>
      <c r="W1829" s="24">
        <f>MAX(0,U1829*(1+inputs!$B$33)-MAX(0,inputs!$B$31*(V1829-inputs!$B$30)))</f>
        <v>16662.418313029062</v>
      </c>
      <c r="X1829" s="19">
        <f>$H1829+(INT(COLUMN(X$1)/2) - 5) * ($A1829-$H1829)/9</f>
        <v>146544.44444444444</v>
      </c>
      <c r="Y1829" s="24">
        <f>MAX(0,W1829*(1+inputs!$B$33)-MAX(0,inputs!$B$31*(X1829-inputs!$B$30)))</f>
        <v>5539.9145877244991</v>
      </c>
      <c r="Z1829" s="19">
        <f>IF(inputs!$B$27="YES",MAX(0,inputs!$B$31*(X1829-inputs!$B$30)),0)</f>
        <v>0</v>
      </c>
      <c r="AA1829" s="3">
        <f t="shared" si="117"/>
        <v>77455.25</v>
      </c>
      <c r="AB1829" s="1">
        <f t="shared" si="118"/>
        <v>0.47</v>
      </c>
      <c r="AC1829" s="8">
        <f t="shared" si="115"/>
        <v>105244.75</v>
      </c>
    </row>
    <row r="1830" spans="1:29" x14ac:dyDescent="0.2">
      <c r="A1830" s="11">
        <f t="shared" si="116"/>
        <v>182800</v>
      </c>
      <c r="B1830" s="15">
        <f>inputs!$C$3-MAX(0,MIN((calculations!A1830-inputs!$B$8)*0.5,inputs!$C$3))+IF(AND(inputs!$B$23="YES",A1830&lt;=inputs!$B$25),inputs!$B$24,0)</f>
        <v>0</v>
      </c>
      <c r="C1830" s="15">
        <f>MAX(0,MIN(A1830-B1830,inputs!$C$4)*inputs!$B$3)</f>
        <v>7540</v>
      </c>
      <c r="D1830" s="16">
        <f>MAX(0,(MIN(A1830,inputs!$C$5)-(inputs!$C$4+B1830))*inputs!$B$4)</f>
        <v>44920</v>
      </c>
      <c r="E1830" s="16">
        <f>MAX(0, (calculations!A1830-inputs!$C$5)*inputs!$B$5)</f>
        <v>14760</v>
      </c>
      <c r="F1830" s="19">
        <f>MAX(0,inputs!$B$13*(MIN(calculations!A1830,inputs!$C$14)-inputs!$C$13))+MAX(0,inputs!$B$14*(calculations!A1830-inputs!$C$14))</f>
        <v>7645.85</v>
      </c>
      <c r="G1830" s="22">
        <f>MAX(MIN((calculations!A1830-inputs!$B$21)/10000,100%),0) * inputs!$B$18</f>
        <v>2636.4</v>
      </c>
      <c r="H1830" s="24">
        <f>MIN(inputs!$B$32,A1830)</f>
        <v>20000</v>
      </c>
      <c r="I1830" s="24">
        <f>inputs!$B$29*(1+inputs!$B$33)-MAX(0,inputs!$B$31*(H1830-inputs!$B$30))</f>
        <v>46486.999999999993</v>
      </c>
      <c r="J1830" s="19">
        <f>$H1830+(INT(COLUMN(J$1)/2) - 5) * ($A1830-$H1830)/9</f>
        <v>20000</v>
      </c>
      <c r="K1830" s="24">
        <f>MAX(0,I1830*(1+inputs!$B$33)-MAX(0,inputs!$B$31*(J1830-inputs!$B$30)))</f>
        <v>47184.304999999986</v>
      </c>
      <c r="L1830" s="19">
        <f>$H1830+(INT(COLUMN(L$1)/2) - 5) * ($A1830-$H1830)/9</f>
        <v>38088.888888888891</v>
      </c>
      <c r="M1830" s="24">
        <f>MAX(0,K1830*(1+inputs!$B$33)-MAX(0,inputs!$B$31*(L1830-inputs!$B$30)))</f>
        <v>46280.629574999977</v>
      </c>
      <c r="N1830" s="19">
        <f>$H1830+(INT(COLUMN(N$1)/2) - 5) * ($A1830-$H1830)/9</f>
        <v>56177.777777777781</v>
      </c>
      <c r="O1830" s="24">
        <f>MAX(0,M1830*(1+inputs!$B$33)-MAX(0,inputs!$B$31*(N1830-inputs!$B$30)))</f>
        <v>43735.399018624972</v>
      </c>
      <c r="P1830" s="19">
        <f>$H1830+(INT(COLUMN(P$1)/2) - 5) * ($A1830-$H1830)/9</f>
        <v>74266.666666666657</v>
      </c>
      <c r="Q1830" s="24">
        <f>MAX(0,O1830*(1+inputs!$B$33)-MAX(0,inputs!$B$31*(P1830-inputs!$B$30)))</f>
        <v>39523.990003904342</v>
      </c>
      <c r="R1830" s="19">
        <f>$H1830+(INT(COLUMN(R$1)/2) - 5) * ($A1830-$H1830)/9</f>
        <v>92355.555555555562</v>
      </c>
      <c r="S1830" s="24">
        <f>MAX(0,Q1830*(1+inputs!$B$33)-MAX(0,inputs!$B$31*(R1830-inputs!$B$30)))</f>
        <v>33621.409853962898</v>
      </c>
      <c r="T1830" s="19">
        <f>$H1830+(INT(COLUMN(T$1)/2) - 5) * ($A1830-$H1830)/9</f>
        <v>110444.44444444444</v>
      </c>
      <c r="U1830" s="24">
        <f>MAX(0,S1830*(1+inputs!$B$33)-MAX(0,inputs!$B$31*(T1830-inputs!$B$30)))</f>
        <v>26002.291001772337</v>
      </c>
      <c r="V1830" s="19">
        <f>$H1830+(INT(COLUMN(V$1)/2) - 5) * ($A1830-$H1830)/9</f>
        <v>128533.33333333333</v>
      </c>
      <c r="W1830" s="24">
        <f>MAX(0,U1830*(1+inputs!$B$33)-MAX(0,inputs!$B$31*(V1830-inputs!$B$30)))</f>
        <v>16640.885366798921</v>
      </c>
      <c r="X1830" s="19">
        <f>$H1830+(INT(COLUMN(X$1)/2) - 5) * ($A1830-$H1830)/9</f>
        <v>146622.22222222222</v>
      </c>
      <c r="Y1830" s="24">
        <f>MAX(0,W1830*(1+inputs!$B$33)-MAX(0,inputs!$B$31*(X1830-inputs!$B$30)))</f>
        <v>5511.0586473009025</v>
      </c>
      <c r="Z1830" s="19">
        <f>IF(inputs!$B$27="YES",MAX(0,inputs!$B$31*(X1830-inputs!$B$30)),0)</f>
        <v>0</v>
      </c>
      <c r="AA1830" s="3">
        <f t="shared" si="117"/>
        <v>77502.25</v>
      </c>
      <c r="AB1830" s="1">
        <f t="shared" si="118"/>
        <v>0.47</v>
      </c>
      <c r="AC1830" s="8">
        <f t="shared" si="115"/>
        <v>105297.75</v>
      </c>
    </row>
    <row r="1831" spans="1:29" x14ac:dyDescent="0.2">
      <c r="A1831" s="11">
        <f t="shared" si="116"/>
        <v>182900</v>
      </c>
      <c r="B1831" s="15">
        <f>inputs!$C$3-MAX(0,MIN((calculations!A1831-inputs!$B$8)*0.5,inputs!$C$3))+IF(AND(inputs!$B$23="YES",A1831&lt;=inputs!$B$25),inputs!$B$24,0)</f>
        <v>0</v>
      </c>
      <c r="C1831" s="15">
        <f>MAX(0,MIN(A1831-B1831,inputs!$C$4)*inputs!$B$3)</f>
        <v>7540</v>
      </c>
      <c r="D1831" s="16">
        <f>MAX(0,(MIN(A1831,inputs!$C$5)-(inputs!$C$4+B1831))*inputs!$B$4)</f>
        <v>44920</v>
      </c>
      <c r="E1831" s="16">
        <f>MAX(0, (calculations!A1831-inputs!$C$5)*inputs!$B$5)</f>
        <v>14805</v>
      </c>
      <c r="F1831" s="19">
        <f>MAX(0,inputs!$B$13*(MIN(calculations!A1831,inputs!$C$14)-inputs!$C$13))+MAX(0,inputs!$B$14*(calculations!A1831-inputs!$C$14))</f>
        <v>7647.85</v>
      </c>
      <c r="G1831" s="22">
        <f>MAX(MIN((calculations!A1831-inputs!$B$21)/10000,100%),0) * inputs!$B$18</f>
        <v>2636.4</v>
      </c>
      <c r="H1831" s="24">
        <f>MIN(inputs!$B$32,A1831)</f>
        <v>20000</v>
      </c>
      <c r="I1831" s="24">
        <f>inputs!$B$29*(1+inputs!$B$33)-MAX(0,inputs!$B$31*(H1831-inputs!$B$30))</f>
        <v>46486.999999999993</v>
      </c>
      <c r="J1831" s="19">
        <f>$H1831+(INT(COLUMN(J$1)/2) - 5) * ($A1831-$H1831)/9</f>
        <v>20000</v>
      </c>
      <c r="K1831" s="24">
        <f>MAX(0,I1831*(1+inputs!$B$33)-MAX(0,inputs!$B$31*(J1831-inputs!$B$30)))</f>
        <v>47184.304999999986</v>
      </c>
      <c r="L1831" s="19">
        <f>$H1831+(INT(COLUMN(L$1)/2) - 5) * ($A1831-$H1831)/9</f>
        <v>38100</v>
      </c>
      <c r="M1831" s="24">
        <f>MAX(0,K1831*(1+inputs!$B$33)-MAX(0,inputs!$B$31*(L1831-inputs!$B$30)))</f>
        <v>46279.629574999977</v>
      </c>
      <c r="N1831" s="19">
        <f>$H1831+(INT(COLUMN(N$1)/2) - 5) * ($A1831-$H1831)/9</f>
        <v>56200</v>
      </c>
      <c r="O1831" s="24">
        <f>MAX(0,M1831*(1+inputs!$B$33)-MAX(0,inputs!$B$31*(N1831-inputs!$B$30)))</f>
        <v>43732.384018624973</v>
      </c>
      <c r="P1831" s="19">
        <f>$H1831+(INT(COLUMN(P$1)/2) - 5) * ($A1831-$H1831)/9</f>
        <v>74300</v>
      </c>
      <c r="Q1831" s="24">
        <f>MAX(0,O1831*(1+inputs!$B$33)-MAX(0,inputs!$B$31*(P1831-inputs!$B$30)))</f>
        <v>39517.929778904341</v>
      </c>
      <c r="R1831" s="19">
        <f>$H1831+(INT(COLUMN(R$1)/2) - 5) * ($A1831-$H1831)/9</f>
        <v>92400</v>
      </c>
      <c r="S1831" s="24">
        <f>MAX(0,Q1831*(1+inputs!$B$33)-MAX(0,inputs!$B$31*(R1831-inputs!$B$30)))</f>
        <v>33611.258725587897</v>
      </c>
      <c r="T1831" s="19">
        <f>$H1831+(INT(COLUMN(T$1)/2) - 5) * ($A1831-$H1831)/9</f>
        <v>110500</v>
      </c>
      <c r="U1831" s="24">
        <f>MAX(0,S1831*(1+inputs!$B$33)-MAX(0,inputs!$B$31*(T1831-inputs!$B$30)))</f>
        <v>25986.987606471714</v>
      </c>
      <c r="V1831" s="19">
        <f>$H1831+(INT(COLUMN(V$1)/2) - 5) * ($A1831-$H1831)/9</f>
        <v>128600</v>
      </c>
      <c r="W1831" s="24">
        <f>MAX(0,U1831*(1+inputs!$B$33)-MAX(0,inputs!$B$31*(V1831-inputs!$B$30)))</f>
        <v>16619.352420568786</v>
      </c>
      <c r="X1831" s="19">
        <f>$H1831+(INT(COLUMN(X$1)/2) - 5) * ($A1831-$H1831)/9</f>
        <v>146700</v>
      </c>
      <c r="Y1831" s="24">
        <f>MAX(0,W1831*(1+inputs!$B$33)-MAX(0,inputs!$B$31*(X1831-inputs!$B$30)))</f>
        <v>5482.2027068773168</v>
      </c>
      <c r="Z1831" s="19">
        <f>IF(inputs!$B$27="YES",MAX(0,inputs!$B$31*(X1831-inputs!$B$30)),0)</f>
        <v>0</v>
      </c>
      <c r="AA1831" s="3">
        <f t="shared" si="117"/>
        <v>77549.25</v>
      </c>
      <c r="AB1831" s="1">
        <f t="shared" si="118"/>
        <v>0.47</v>
      </c>
      <c r="AC1831" s="8">
        <f t="shared" si="115"/>
        <v>105350.75</v>
      </c>
    </row>
    <row r="1832" spans="1:29" x14ac:dyDescent="0.2">
      <c r="A1832" s="11">
        <f t="shared" si="116"/>
        <v>183000</v>
      </c>
      <c r="B1832" s="15">
        <f>inputs!$C$3-MAX(0,MIN((calculations!A1832-inputs!$B$8)*0.5,inputs!$C$3))+IF(AND(inputs!$B$23="YES",A1832&lt;=inputs!$B$25),inputs!$B$24,0)</f>
        <v>0</v>
      </c>
      <c r="C1832" s="15">
        <f>MAX(0,MIN(A1832-B1832,inputs!$C$4)*inputs!$B$3)</f>
        <v>7540</v>
      </c>
      <c r="D1832" s="16">
        <f>MAX(0,(MIN(A1832,inputs!$C$5)-(inputs!$C$4+B1832))*inputs!$B$4)</f>
        <v>44920</v>
      </c>
      <c r="E1832" s="16">
        <f>MAX(0, (calculations!A1832-inputs!$C$5)*inputs!$B$5)</f>
        <v>14850</v>
      </c>
      <c r="F1832" s="19">
        <f>MAX(0,inputs!$B$13*(MIN(calculations!A1832,inputs!$C$14)-inputs!$C$13))+MAX(0,inputs!$B$14*(calculations!A1832-inputs!$C$14))</f>
        <v>7649.85</v>
      </c>
      <c r="G1832" s="22">
        <f>MAX(MIN((calculations!A1832-inputs!$B$21)/10000,100%),0) * inputs!$B$18</f>
        <v>2636.4</v>
      </c>
      <c r="H1832" s="24">
        <f>MIN(inputs!$B$32,A1832)</f>
        <v>20000</v>
      </c>
      <c r="I1832" s="24">
        <f>inputs!$B$29*(1+inputs!$B$33)-MAX(0,inputs!$B$31*(H1832-inputs!$B$30))</f>
        <v>46486.999999999993</v>
      </c>
      <c r="J1832" s="19">
        <f>$H1832+(INT(COLUMN(J$1)/2) - 5) * ($A1832-$H1832)/9</f>
        <v>20000</v>
      </c>
      <c r="K1832" s="24">
        <f>MAX(0,I1832*(1+inputs!$B$33)-MAX(0,inputs!$B$31*(J1832-inputs!$B$30)))</f>
        <v>47184.304999999986</v>
      </c>
      <c r="L1832" s="19">
        <f>$H1832+(INT(COLUMN(L$1)/2) - 5) * ($A1832-$H1832)/9</f>
        <v>38111.111111111109</v>
      </c>
      <c r="M1832" s="24">
        <f>MAX(0,K1832*(1+inputs!$B$33)-MAX(0,inputs!$B$31*(L1832-inputs!$B$30)))</f>
        <v>46278.629574999977</v>
      </c>
      <c r="N1832" s="19">
        <f>$H1832+(INT(COLUMN(N$1)/2) - 5) * ($A1832-$H1832)/9</f>
        <v>56222.222222222219</v>
      </c>
      <c r="O1832" s="24">
        <f>MAX(0,M1832*(1+inputs!$B$33)-MAX(0,inputs!$B$31*(N1832-inputs!$B$30)))</f>
        <v>43729.369018624973</v>
      </c>
      <c r="P1832" s="19">
        <f>$H1832+(INT(COLUMN(P$1)/2) - 5) * ($A1832-$H1832)/9</f>
        <v>74333.333333333343</v>
      </c>
      <c r="Q1832" s="24">
        <f>MAX(0,O1832*(1+inputs!$B$33)-MAX(0,inputs!$B$31*(P1832-inputs!$B$30)))</f>
        <v>39511.86955390434</v>
      </c>
      <c r="R1832" s="19">
        <f>$H1832+(INT(COLUMN(R$1)/2) - 5) * ($A1832-$H1832)/9</f>
        <v>92444.444444444438</v>
      </c>
      <c r="S1832" s="24">
        <f>MAX(0,Q1832*(1+inputs!$B$33)-MAX(0,inputs!$B$31*(R1832-inputs!$B$30)))</f>
        <v>33601.107597212897</v>
      </c>
      <c r="T1832" s="19">
        <f>$H1832+(INT(COLUMN(T$1)/2) - 5) * ($A1832-$H1832)/9</f>
        <v>110555.55555555556</v>
      </c>
      <c r="U1832" s="24">
        <f>MAX(0,S1832*(1+inputs!$B$33)-MAX(0,inputs!$B$31*(T1832-inputs!$B$30)))</f>
        <v>25971.684211171087</v>
      </c>
      <c r="V1832" s="19">
        <f>$H1832+(INT(COLUMN(V$1)/2) - 5) * ($A1832-$H1832)/9</f>
        <v>128666.66666666667</v>
      </c>
      <c r="W1832" s="24">
        <f>MAX(0,U1832*(1+inputs!$B$33)-MAX(0,inputs!$B$31*(V1832-inputs!$B$30)))</f>
        <v>16597.819474338648</v>
      </c>
      <c r="X1832" s="19">
        <f>$H1832+(INT(COLUMN(X$1)/2) - 5) * ($A1832-$H1832)/9</f>
        <v>146777.77777777778</v>
      </c>
      <c r="Y1832" s="24">
        <f>MAX(0,W1832*(1+inputs!$B$33)-MAX(0,inputs!$B$31*(X1832-inputs!$B$30)))</f>
        <v>5453.3467664537256</v>
      </c>
      <c r="Z1832" s="19">
        <f>IF(inputs!$B$27="YES",MAX(0,inputs!$B$31*(X1832-inputs!$B$30)),0)</f>
        <v>0</v>
      </c>
      <c r="AA1832" s="3">
        <f t="shared" si="117"/>
        <v>77596.25</v>
      </c>
      <c r="AB1832" s="1">
        <f t="shared" si="118"/>
        <v>0.47</v>
      </c>
      <c r="AC1832" s="8">
        <f t="shared" si="115"/>
        <v>105403.75</v>
      </c>
    </row>
    <row r="1833" spans="1:29" x14ac:dyDescent="0.2">
      <c r="A1833" s="11">
        <f t="shared" si="116"/>
        <v>183100</v>
      </c>
      <c r="B1833" s="15">
        <f>inputs!$C$3-MAX(0,MIN((calculations!A1833-inputs!$B$8)*0.5,inputs!$C$3))+IF(AND(inputs!$B$23="YES",A1833&lt;=inputs!$B$25),inputs!$B$24,0)</f>
        <v>0</v>
      </c>
      <c r="C1833" s="15">
        <f>MAX(0,MIN(A1833-B1833,inputs!$C$4)*inputs!$B$3)</f>
        <v>7540</v>
      </c>
      <c r="D1833" s="16">
        <f>MAX(0,(MIN(A1833,inputs!$C$5)-(inputs!$C$4+B1833))*inputs!$B$4)</f>
        <v>44920</v>
      </c>
      <c r="E1833" s="16">
        <f>MAX(0, (calculations!A1833-inputs!$C$5)*inputs!$B$5)</f>
        <v>14895</v>
      </c>
      <c r="F1833" s="19">
        <f>MAX(0,inputs!$B$13*(MIN(calculations!A1833,inputs!$C$14)-inputs!$C$13))+MAX(0,inputs!$B$14*(calculations!A1833-inputs!$C$14))</f>
        <v>7651.85</v>
      </c>
      <c r="G1833" s="22">
        <f>MAX(MIN((calculations!A1833-inputs!$B$21)/10000,100%),0) * inputs!$B$18</f>
        <v>2636.4</v>
      </c>
      <c r="H1833" s="24">
        <f>MIN(inputs!$B$32,A1833)</f>
        <v>20000</v>
      </c>
      <c r="I1833" s="24">
        <f>inputs!$B$29*(1+inputs!$B$33)-MAX(0,inputs!$B$31*(H1833-inputs!$B$30))</f>
        <v>46486.999999999993</v>
      </c>
      <c r="J1833" s="19">
        <f>$H1833+(INT(COLUMN(J$1)/2) - 5) * ($A1833-$H1833)/9</f>
        <v>20000</v>
      </c>
      <c r="K1833" s="24">
        <f>MAX(0,I1833*(1+inputs!$B$33)-MAX(0,inputs!$B$31*(J1833-inputs!$B$30)))</f>
        <v>47184.304999999986</v>
      </c>
      <c r="L1833" s="19">
        <f>$H1833+(INT(COLUMN(L$1)/2) - 5) * ($A1833-$H1833)/9</f>
        <v>38122.222222222219</v>
      </c>
      <c r="M1833" s="24">
        <f>MAX(0,K1833*(1+inputs!$B$33)-MAX(0,inputs!$B$31*(L1833-inputs!$B$30)))</f>
        <v>46277.629574999977</v>
      </c>
      <c r="N1833" s="19">
        <f>$H1833+(INT(COLUMN(N$1)/2) - 5) * ($A1833-$H1833)/9</f>
        <v>56244.444444444445</v>
      </c>
      <c r="O1833" s="24">
        <f>MAX(0,M1833*(1+inputs!$B$33)-MAX(0,inputs!$B$31*(N1833-inputs!$B$30)))</f>
        <v>43726.354018624967</v>
      </c>
      <c r="P1833" s="19">
        <f>$H1833+(INT(COLUMN(P$1)/2) - 5) * ($A1833-$H1833)/9</f>
        <v>74366.666666666657</v>
      </c>
      <c r="Q1833" s="24">
        <f>MAX(0,O1833*(1+inputs!$B$33)-MAX(0,inputs!$B$31*(P1833-inputs!$B$30)))</f>
        <v>39505.809328904332</v>
      </c>
      <c r="R1833" s="19">
        <f>$H1833+(INT(COLUMN(R$1)/2) - 5) * ($A1833-$H1833)/9</f>
        <v>92488.888888888891</v>
      </c>
      <c r="S1833" s="24">
        <f>MAX(0,Q1833*(1+inputs!$B$33)-MAX(0,inputs!$B$31*(R1833-inputs!$B$30)))</f>
        <v>33590.956468837889</v>
      </c>
      <c r="T1833" s="19">
        <f>$H1833+(INT(COLUMN(T$1)/2) - 5) * ($A1833-$H1833)/9</f>
        <v>110611.11111111111</v>
      </c>
      <c r="U1833" s="24">
        <f>MAX(0,S1833*(1+inputs!$B$33)-MAX(0,inputs!$B$31*(T1833-inputs!$B$30)))</f>
        <v>25956.380815870452</v>
      </c>
      <c r="V1833" s="19">
        <f>$H1833+(INT(COLUMN(V$1)/2) - 5) * ($A1833-$H1833)/9</f>
        <v>128733.33333333333</v>
      </c>
      <c r="W1833" s="24">
        <f>MAX(0,U1833*(1+inputs!$B$33)-MAX(0,inputs!$B$31*(V1833-inputs!$B$30)))</f>
        <v>16576.286528108507</v>
      </c>
      <c r="X1833" s="19">
        <f>$H1833+(INT(COLUMN(X$1)/2) - 5) * ($A1833-$H1833)/9</f>
        <v>146855.55555555556</v>
      </c>
      <c r="Y1833" s="24">
        <f>MAX(0,W1833*(1+inputs!$B$33)-MAX(0,inputs!$B$31*(X1833-inputs!$B$30)))</f>
        <v>5424.4908260301327</v>
      </c>
      <c r="Z1833" s="19">
        <f>IF(inputs!$B$27="YES",MAX(0,inputs!$B$31*(X1833-inputs!$B$30)),0)</f>
        <v>0</v>
      </c>
      <c r="AA1833" s="3">
        <f t="shared" si="117"/>
        <v>77643.25</v>
      </c>
      <c r="AB1833" s="1">
        <f t="shared" si="118"/>
        <v>0.47</v>
      </c>
      <c r="AC1833" s="8">
        <f t="shared" si="115"/>
        <v>105456.75</v>
      </c>
    </row>
    <row r="1834" spans="1:29" x14ac:dyDescent="0.2">
      <c r="A1834" s="11">
        <f t="shared" si="116"/>
        <v>183200</v>
      </c>
      <c r="B1834" s="15">
        <f>inputs!$C$3-MAX(0,MIN((calculations!A1834-inputs!$B$8)*0.5,inputs!$C$3))+IF(AND(inputs!$B$23="YES",A1834&lt;=inputs!$B$25),inputs!$B$24,0)</f>
        <v>0</v>
      </c>
      <c r="C1834" s="15">
        <f>MAX(0,MIN(A1834-B1834,inputs!$C$4)*inputs!$B$3)</f>
        <v>7540</v>
      </c>
      <c r="D1834" s="16">
        <f>MAX(0,(MIN(A1834,inputs!$C$5)-(inputs!$C$4+B1834))*inputs!$B$4)</f>
        <v>44920</v>
      </c>
      <c r="E1834" s="16">
        <f>MAX(0, (calculations!A1834-inputs!$C$5)*inputs!$B$5)</f>
        <v>14940</v>
      </c>
      <c r="F1834" s="19">
        <f>MAX(0,inputs!$B$13*(MIN(calculations!A1834,inputs!$C$14)-inputs!$C$13))+MAX(0,inputs!$B$14*(calculations!A1834-inputs!$C$14))</f>
        <v>7653.85</v>
      </c>
      <c r="G1834" s="22">
        <f>MAX(MIN((calculations!A1834-inputs!$B$21)/10000,100%),0) * inputs!$B$18</f>
        <v>2636.4</v>
      </c>
      <c r="H1834" s="24">
        <f>MIN(inputs!$B$32,A1834)</f>
        <v>20000</v>
      </c>
      <c r="I1834" s="24">
        <f>inputs!$B$29*(1+inputs!$B$33)-MAX(0,inputs!$B$31*(H1834-inputs!$B$30))</f>
        <v>46486.999999999993</v>
      </c>
      <c r="J1834" s="19">
        <f>$H1834+(INT(COLUMN(J$1)/2) - 5) * ($A1834-$H1834)/9</f>
        <v>20000</v>
      </c>
      <c r="K1834" s="24">
        <f>MAX(0,I1834*(1+inputs!$B$33)-MAX(0,inputs!$B$31*(J1834-inputs!$B$30)))</f>
        <v>47184.304999999986</v>
      </c>
      <c r="L1834" s="19">
        <f>$H1834+(INT(COLUMN(L$1)/2) - 5) * ($A1834-$H1834)/9</f>
        <v>38133.333333333328</v>
      </c>
      <c r="M1834" s="24">
        <f>MAX(0,K1834*(1+inputs!$B$33)-MAX(0,inputs!$B$31*(L1834-inputs!$B$30)))</f>
        <v>46276.629574999977</v>
      </c>
      <c r="N1834" s="19">
        <f>$H1834+(INT(COLUMN(N$1)/2) - 5) * ($A1834-$H1834)/9</f>
        <v>56266.666666666664</v>
      </c>
      <c r="O1834" s="24">
        <f>MAX(0,M1834*(1+inputs!$B$33)-MAX(0,inputs!$B$31*(N1834-inputs!$B$30)))</f>
        <v>43723.339018624967</v>
      </c>
      <c r="P1834" s="19">
        <f>$H1834+(INT(COLUMN(P$1)/2) - 5) * ($A1834-$H1834)/9</f>
        <v>74400</v>
      </c>
      <c r="Q1834" s="24">
        <f>MAX(0,O1834*(1+inputs!$B$33)-MAX(0,inputs!$B$31*(P1834-inputs!$B$30)))</f>
        <v>39499.749103904338</v>
      </c>
      <c r="R1834" s="19">
        <f>$H1834+(INT(COLUMN(R$1)/2) - 5) * ($A1834-$H1834)/9</f>
        <v>92533.333333333328</v>
      </c>
      <c r="S1834" s="24">
        <f>MAX(0,Q1834*(1+inputs!$B$33)-MAX(0,inputs!$B$31*(R1834-inputs!$B$30)))</f>
        <v>33580.805340462895</v>
      </c>
      <c r="T1834" s="19">
        <f>$H1834+(INT(COLUMN(T$1)/2) - 5) * ($A1834-$H1834)/9</f>
        <v>110666.66666666667</v>
      </c>
      <c r="U1834" s="24">
        <f>MAX(0,S1834*(1+inputs!$B$33)-MAX(0,inputs!$B$31*(T1834-inputs!$B$30)))</f>
        <v>25941.077420569833</v>
      </c>
      <c r="V1834" s="19">
        <f>$H1834+(INT(COLUMN(V$1)/2) - 5) * ($A1834-$H1834)/9</f>
        <v>128800</v>
      </c>
      <c r="W1834" s="24">
        <f>MAX(0,U1834*(1+inputs!$B$33)-MAX(0,inputs!$B$31*(V1834-inputs!$B$30)))</f>
        <v>16554.75358187838</v>
      </c>
      <c r="X1834" s="19">
        <f>$H1834+(INT(COLUMN(X$1)/2) - 5) * ($A1834-$H1834)/9</f>
        <v>146933.33333333331</v>
      </c>
      <c r="Y1834" s="24">
        <f>MAX(0,W1834*(1+inputs!$B$33)-MAX(0,inputs!$B$31*(X1834-inputs!$B$30)))</f>
        <v>5395.6348856065561</v>
      </c>
      <c r="Z1834" s="19">
        <f>IF(inputs!$B$27="YES",MAX(0,inputs!$B$31*(X1834-inputs!$B$30)),0)</f>
        <v>0</v>
      </c>
      <c r="AA1834" s="3">
        <f t="shared" si="117"/>
        <v>77690.25</v>
      </c>
      <c r="AB1834" s="1">
        <f t="shared" si="118"/>
        <v>0.47</v>
      </c>
      <c r="AC1834" s="8">
        <f t="shared" si="115"/>
        <v>105509.75</v>
      </c>
    </row>
    <row r="1835" spans="1:29" x14ac:dyDescent="0.2">
      <c r="A1835" s="11">
        <f t="shared" si="116"/>
        <v>183300</v>
      </c>
      <c r="B1835" s="15">
        <f>inputs!$C$3-MAX(0,MIN((calculations!A1835-inputs!$B$8)*0.5,inputs!$C$3))+IF(AND(inputs!$B$23="YES",A1835&lt;=inputs!$B$25),inputs!$B$24,0)</f>
        <v>0</v>
      </c>
      <c r="C1835" s="15">
        <f>MAX(0,MIN(A1835-B1835,inputs!$C$4)*inputs!$B$3)</f>
        <v>7540</v>
      </c>
      <c r="D1835" s="16">
        <f>MAX(0,(MIN(A1835,inputs!$C$5)-(inputs!$C$4+B1835))*inputs!$B$4)</f>
        <v>44920</v>
      </c>
      <c r="E1835" s="16">
        <f>MAX(0, (calculations!A1835-inputs!$C$5)*inputs!$B$5)</f>
        <v>14985</v>
      </c>
      <c r="F1835" s="19">
        <f>MAX(0,inputs!$B$13*(MIN(calculations!A1835,inputs!$C$14)-inputs!$C$13))+MAX(0,inputs!$B$14*(calculations!A1835-inputs!$C$14))</f>
        <v>7655.85</v>
      </c>
      <c r="G1835" s="22">
        <f>MAX(MIN((calculations!A1835-inputs!$B$21)/10000,100%),0) * inputs!$B$18</f>
        <v>2636.4</v>
      </c>
      <c r="H1835" s="24">
        <f>MIN(inputs!$B$32,A1835)</f>
        <v>20000</v>
      </c>
      <c r="I1835" s="24">
        <f>inputs!$B$29*(1+inputs!$B$33)-MAX(0,inputs!$B$31*(H1835-inputs!$B$30))</f>
        <v>46486.999999999993</v>
      </c>
      <c r="J1835" s="19">
        <f>$H1835+(INT(COLUMN(J$1)/2) - 5) * ($A1835-$H1835)/9</f>
        <v>20000</v>
      </c>
      <c r="K1835" s="24">
        <f>MAX(0,I1835*(1+inputs!$B$33)-MAX(0,inputs!$B$31*(J1835-inputs!$B$30)))</f>
        <v>47184.304999999986</v>
      </c>
      <c r="L1835" s="19">
        <f>$H1835+(INT(COLUMN(L$1)/2) - 5) * ($A1835-$H1835)/9</f>
        <v>38144.444444444445</v>
      </c>
      <c r="M1835" s="24">
        <f>MAX(0,K1835*(1+inputs!$B$33)-MAX(0,inputs!$B$31*(L1835-inputs!$B$30)))</f>
        <v>46275.629574999977</v>
      </c>
      <c r="N1835" s="19">
        <f>$H1835+(INT(COLUMN(N$1)/2) - 5) * ($A1835-$H1835)/9</f>
        <v>56288.888888888891</v>
      </c>
      <c r="O1835" s="24">
        <f>MAX(0,M1835*(1+inputs!$B$33)-MAX(0,inputs!$B$31*(N1835-inputs!$B$30)))</f>
        <v>43720.324018624968</v>
      </c>
      <c r="P1835" s="19">
        <f>$H1835+(INT(COLUMN(P$1)/2) - 5) * ($A1835-$H1835)/9</f>
        <v>74433.333333333343</v>
      </c>
      <c r="Q1835" s="24">
        <f>MAX(0,O1835*(1+inputs!$B$33)-MAX(0,inputs!$B$31*(P1835-inputs!$B$30)))</f>
        <v>39493.688878904337</v>
      </c>
      <c r="R1835" s="19">
        <f>$H1835+(INT(COLUMN(R$1)/2) - 5) * ($A1835-$H1835)/9</f>
        <v>92577.777777777781</v>
      </c>
      <c r="S1835" s="24">
        <f>MAX(0,Q1835*(1+inputs!$B$33)-MAX(0,inputs!$B$31*(R1835-inputs!$B$30)))</f>
        <v>33570.654212087895</v>
      </c>
      <c r="T1835" s="19">
        <f>$H1835+(INT(COLUMN(T$1)/2) - 5) * ($A1835-$H1835)/9</f>
        <v>110722.22222222222</v>
      </c>
      <c r="U1835" s="24">
        <f>MAX(0,S1835*(1+inputs!$B$33)-MAX(0,inputs!$B$31*(T1835-inputs!$B$30)))</f>
        <v>25925.774025269213</v>
      </c>
      <c r="V1835" s="19">
        <f>$H1835+(INT(COLUMN(V$1)/2) - 5) * ($A1835-$H1835)/9</f>
        <v>128866.66666666667</v>
      </c>
      <c r="W1835" s="24">
        <f>MAX(0,U1835*(1+inputs!$B$33)-MAX(0,inputs!$B$31*(V1835-inputs!$B$30)))</f>
        <v>16533.220635648249</v>
      </c>
      <c r="X1835" s="19">
        <f>$H1835+(INT(COLUMN(X$1)/2) - 5) * ($A1835-$H1835)/9</f>
        <v>147011.11111111112</v>
      </c>
      <c r="Y1835" s="24">
        <f>MAX(0,W1835*(1+inputs!$B$33)-MAX(0,inputs!$B$31*(X1835-inputs!$B$30)))</f>
        <v>5366.7789451829722</v>
      </c>
      <c r="Z1835" s="19">
        <f>IF(inputs!$B$27="YES",MAX(0,inputs!$B$31*(X1835-inputs!$B$30)),0)</f>
        <v>0</v>
      </c>
      <c r="AA1835" s="3">
        <f t="shared" si="117"/>
        <v>77737.25</v>
      </c>
      <c r="AB1835" s="1">
        <f t="shared" si="118"/>
        <v>0.47</v>
      </c>
      <c r="AC1835" s="8">
        <f t="shared" si="115"/>
        <v>105562.75</v>
      </c>
    </row>
    <row r="1836" spans="1:29" x14ac:dyDescent="0.2">
      <c r="A1836" s="11">
        <f t="shared" si="116"/>
        <v>183400</v>
      </c>
      <c r="B1836" s="15">
        <f>inputs!$C$3-MAX(0,MIN((calculations!A1836-inputs!$B$8)*0.5,inputs!$C$3))+IF(AND(inputs!$B$23="YES",A1836&lt;=inputs!$B$25),inputs!$B$24,0)</f>
        <v>0</v>
      </c>
      <c r="C1836" s="15">
        <f>MAX(0,MIN(A1836-B1836,inputs!$C$4)*inputs!$B$3)</f>
        <v>7540</v>
      </c>
      <c r="D1836" s="16">
        <f>MAX(0,(MIN(A1836,inputs!$C$5)-(inputs!$C$4+B1836))*inputs!$B$4)</f>
        <v>44920</v>
      </c>
      <c r="E1836" s="16">
        <f>MAX(0, (calculations!A1836-inputs!$C$5)*inputs!$B$5)</f>
        <v>15030</v>
      </c>
      <c r="F1836" s="19">
        <f>MAX(0,inputs!$B$13*(MIN(calculations!A1836,inputs!$C$14)-inputs!$C$13))+MAX(0,inputs!$B$14*(calculations!A1836-inputs!$C$14))</f>
        <v>7657.85</v>
      </c>
      <c r="G1836" s="22">
        <f>MAX(MIN((calculations!A1836-inputs!$B$21)/10000,100%),0) * inputs!$B$18</f>
        <v>2636.4</v>
      </c>
      <c r="H1836" s="24">
        <f>MIN(inputs!$B$32,A1836)</f>
        <v>20000</v>
      </c>
      <c r="I1836" s="24">
        <f>inputs!$B$29*(1+inputs!$B$33)-MAX(0,inputs!$B$31*(H1836-inputs!$B$30))</f>
        <v>46486.999999999993</v>
      </c>
      <c r="J1836" s="19">
        <f>$H1836+(INT(COLUMN(J$1)/2) - 5) * ($A1836-$H1836)/9</f>
        <v>20000</v>
      </c>
      <c r="K1836" s="24">
        <f>MAX(0,I1836*(1+inputs!$B$33)-MAX(0,inputs!$B$31*(J1836-inputs!$B$30)))</f>
        <v>47184.304999999986</v>
      </c>
      <c r="L1836" s="19">
        <f>$H1836+(INT(COLUMN(L$1)/2) - 5) * ($A1836-$H1836)/9</f>
        <v>38155.555555555555</v>
      </c>
      <c r="M1836" s="24">
        <f>MAX(0,K1836*(1+inputs!$B$33)-MAX(0,inputs!$B$31*(L1836-inputs!$B$30)))</f>
        <v>46274.629574999977</v>
      </c>
      <c r="N1836" s="19">
        <f>$H1836+(INT(COLUMN(N$1)/2) - 5) * ($A1836-$H1836)/9</f>
        <v>56311.111111111109</v>
      </c>
      <c r="O1836" s="24">
        <f>MAX(0,M1836*(1+inputs!$B$33)-MAX(0,inputs!$B$31*(N1836-inputs!$B$30)))</f>
        <v>43717.309018624968</v>
      </c>
      <c r="P1836" s="19">
        <f>$H1836+(INT(COLUMN(P$1)/2) - 5) * ($A1836-$H1836)/9</f>
        <v>74466.666666666657</v>
      </c>
      <c r="Q1836" s="24">
        <f>MAX(0,O1836*(1+inputs!$B$33)-MAX(0,inputs!$B$31*(P1836-inputs!$B$30)))</f>
        <v>39487.628653904336</v>
      </c>
      <c r="R1836" s="19">
        <f>$H1836+(INT(COLUMN(R$1)/2) - 5) * ($A1836-$H1836)/9</f>
        <v>92622.222222222219</v>
      </c>
      <c r="S1836" s="24">
        <f>MAX(0,Q1836*(1+inputs!$B$33)-MAX(0,inputs!$B$31*(R1836-inputs!$B$30)))</f>
        <v>33560.503083712894</v>
      </c>
      <c r="T1836" s="19">
        <f>$H1836+(INT(COLUMN(T$1)/2) - 5) * ($A1836-$H1836)/9</f>
        <v>110777.77777777778</v>
      </c>
      <c r="U1836" s="24">
        <f>MAX(0,S1836*(1+inputs!$B$33)-MAX(0,inputs!$B$31*(T1836-inputs!$B$30)))</f>
        <v>25910.470629968582</v>
      </c>
      <c r="V1836" s="19">
        <f>$H1836+(INT(COLUMN(V$1)/2) - 5) * ($A1836-$H1836)/9</f>
        <v>128933.33333333333</v>
      </c>
      <c r="W1836" s="24">
        <f>MAX(0,U1836*(1+inputs!$B$33)-MAX(0,inputs!$B$31*(V1836-inputs!$B$30)))</f>
        <v>16511.687689418111</v>
      </c>
      <c r="X1836" s="19">
        <f>$H1836+(INT(COLUMN(X$1)/2) - 5) * ($A1836-$H1836)/9</f>
        <v>147088.88888888888</v>
      </c>
      <c r="Y1836" s="24">
        <f>MAX(0,W1836*(1+inputs!$B$33)-MAX(0,inputs!$B$31*(X1836-inputs!$B$30)))</f>
        <v>5337.923004759381</v>
      </c>
      <c r="Z1836" s="19">
        <f>IF(inputs!$B$27="YES",MAX(0,inputs!$B$31*(X1836-inputs!$B$30)),0)</f>
        <v>0</v>
      </c>
      <c r="AA1836" s="3">
        <f t="shared" si="117"/>
        <v>77784.25</v>
      </c>
      <c r="AB1836" s="1">
        <f t="shared" si="118"/>
        <v>0.47</v>
      </c>
      <c r="AC1836" s="8">
        <f t="shared" si="115"/>
        <v>105615.75</v>
      </c>
    </row>
    <row r="1837" spans="1:29" x14ac:dyDescent="0.2">
      <c r="A1837" s="11">
        <f t="shared" si="116"/>
        <v>183500</v>
      </c>
      <c r="B1837" s="15">
        <f>inputs!$C$3-MAX(0,MIN((calculations!A1837-inputs!$B$8)*0.5,inputs!$C$3))+IF(AND(inputs!$B$23="YES",A1837&lt;=inputs!$B$25),inputs!$B$24,0)</f>
        <v>0</v>
      </c>
      <c r="C1837" s="15">
        <f>MAX(0,MIN(A1837-B1837,inputs!$C$4)*inputs!$B$3)</f>
        <v>7540</v>
      </c>
      <c r="D1837" s="16">
        <f>MAX(0,(MIN(A1837,inputs!$C$5)-(inputs!$C$4+B1837))*inputs!$B$4)</f>
        <v>44920</v>
      </c>
      <c r="E1837" s="16">
        <f>MAX(0, (calculations!A1837-inputs!$C$5)*inputs!$B$5)</f>
        <v>15075</v>
      </c>
      <c r="F1837" s="19">
        <f>MAX(0,inputs!$B$13*(MIN(calculations!A1837,inputs!$C$14)-inputs!$C$13))+MAX(0,inputs!$B$14*(calculations!A1837-inputs!$C$14))</f>
        <v>7659.85</v>
      </c>
      <c r="G1837" s="22">
        <f>MAX(MIN((calculations!A1837-inputs!$B$21)/10000,100%),0) * inputs!$B$18</f>
        <v>2636.4</v>
      </c>
      <c r="H1837" s="24">
        <f>MIN(inputs!$B$32,A1837)</f>
        <v>20000</v>
      </c>
      <c r="I1837" s="24">
        <f>inputs!$B$29*(1+inputs!$B$33)-MAX(0,inputs!$B$31*(H1837-inputs!$B$30))</f>
        <v>46486.999999999993</v>
      </c>
      <c r="J1837" s="19">
        <f>$H1837+(INT(COLUMN(J$1)/2) - 5) * ($A1837-$H1837)/9</f>
        <v>20000</v>
      </c>
      <c r="K1837" s="24">
        <f>MAX(0,I1837*(1+inputs!$B$33)-MAX(0,inputs!$B$31*(J1837-inputs!$B$30)))</f>
        <v>47184.304999999986</v>
      </c>
      <c r="L1837" s="19">
        <f>$H1837+(INT(COLUMN(L$1)/2) - 5) * ($A1837-$H1837)/9</f>
        <v>38166.666666666672</v>
      </c>
      <c r="M1837" s="24">
        <f>MAX(0,K1837*(1+inputs!$B$33)-MAX(0,inputs!$B$31*(L1837-inputs!$B$30)))</f>
        <v>46273.629574999977</v>
      </c>
      <c r="N1837" s="19">
        <f>$H1837+(INT(COLUMN(N$1)/2) - 5) * ($A1837-$H1837)/9</f>
        <v>56333.333333333336</v>
      </c>
      <c r="O1837" s="24">
        <f>MAX(0,M1837*(1+inputs!$B$33)-MAX(0,inputs!$B$31*(N1837-inputs!$B$30)))</f>
        <v>43714.294018624969</v>
      </c>
      <c r="P1837" s="19">
        <f>$H1837+(INT(COLUMN(P$1)/2) - 5) * ($A1837-$H1837)/9</f>
        <v>74500</v>
      </c>
      <c r="Q1837" s="24">
        <f>MAX(0,O1837*(1+inputs!$B$33)-MAX(0,inputs!$B$31*(P1837-inputs!$B$30)))</f>
        <v>39481.568428904335</v>
      </c>
      <c r="R1837" s="19">
        <f>$H1837+(INT(COLUMN(R$1)/2) - 5) * ($A1837-$H1837)/9</f>
        <v>92666.666666666672</v>
      </c>
      <c r="S1837" s="24">
        <f>MAX(0,Q1837*(1+inputs!$B$33)-MAX(0,inputs!$B$31*(R1837-inputs!$B$30)))</f>
        <v>33550.351955337894</v>
      </c>
      <c r="T1837" s="19">
        <f>$H1837+(INT(COLUMN(T$1)/2) - 5) * ($A1837-$H1837)/9</f>
        <v>110833.33333333333</v>
      </c>
      <c r="U1837" s="24">
        <f>MAX(0,S1837*(1+inputs!$B$33)-MAX(0,inputs!$B$31*(T1837-inputs!$B$30)))</f>
        <v>25895.167234667959</v>
      </c>
      <c r="V1837" s="19">
        <f>$H1837+(INT(COLUMN(V$1)/2) - 5) * ($A1837-$H1837)/9</f>
        <v>129000</v>
      </c>
      <c r="W1837" s="24">
        <f>MAX(0,U1837*(1+inputs!$B$33)-MAX(0,inputs!$B$31*(V1837-inputs!$B$30)))</f>
        <v>16490.154743187974</v>
      </c>
      <c r="X1837" s="19">
        <f>$H1837+(INT(COLUMN(X$1)/2) - 5) * ($A1837-$H1837)/9</f>
        <v>147166.66666666669</v>
      </c>
      <c r="Y1837" s="24">
        <f>MAX(0,W1837*(1+inputs!$B$33)-MAX(0,inputs!$B$31*(X1837-inputs!$B$30)))</f>
        <v>5309.0670643357898</v>
      </c>
      <c r="Z1837" s="19">
        <f>IF(inputs!$B$27="YES",MAX(0,inputs!$B$31*(X1837-inputs!$B$30)),0)</f>
        <v>0</v>
      </c>
      <c r="AA1837" s="3">
        <f t="shared" si="117"/>
        <v>77831.25</v>
      </c>
      <c r="AB1837" s="1">
        <f t="shared" si="118"/>
        <v>0.47</v>
      </c>
      <c r="AC1837" s="8">
        <f t="shared" si="115"/>
        <v>105668.75</v>
      </c>
    </row>
    <row r="1838" spans="1:29" x14ac:dyDescent="0.2">
      <c r="A1838" s="11">
        <f t="shared" si="116"/>
        <v>183600</v>
      </c>
      <c r="B1838" s="15">
        <f>inputs!$C$3-MAX(0,MIN((calculations!A1838-inputs!$B$8)*0.5,inputs!$C$3))+IF(AND(inputs!$B$23="YES",A1838&lt;=inputs!$B$25),inputs!$B$24,0)</f>
        <v>0</v>
      </c>
      <c r="C1838" s="15">
        <f>MAX(0,MIN(A1838-B1838,inputs!$C$4)*inputs!$B$3)</f>
        <v>7540</v>
      </c>
      <c r="D1838" s="16">
        <f>MAX(0,(MIN(A1838,inputs!$C$5)-(inputs!$C$4+B1838))*inputs!$B$4)</f>
        <v>44920</v>
      </c>
      <c r="E1838" s="16">
        <f>MAX(0, (calculations!A1838-inputs!$C$5)*inputs!$B$5)</f>
        <v>15120</v>
      </c>
      <c r="F1838" s="19">
        <f>MAX(0,inputs!$B$13*(MIN(calculations!A1838,inputs!$C$14)-inputs!$C$13))+MAX(0,inputs!$B$14*(calculations!A1838-inputs!$C$14))</f>
        <v>7661.85</v>
      </c>
      <c r="G1838" s="22">
        <f>MAX(MIN((calculations!A1838-inputs!$B$21)/10000,100%),0) * inputs!$B$18</f>
        <v>2636.4</v>
      </c>
      <c r="H1838" s="24">
        <f>MIN(inputs!$B$32,A1838)</f>
        <v>20000</v>
      </c>
      <c r="I1838" s="24">
        <f>inputs!$B$29*(1+inputs!$B$33)-MAX(0,inputs!$B$31*(H1838-inputs!$B$30))</f>
        <v>46486.999999999993</v>
      </c>
      <c r="J1838" s="19">
        <f>$H1838+(INT(COLUMN(J$1)/2) - 5) * ($A1838-$H1838)/9</f>
        <v>20000</v>
      </c>
      <c r="K1838" s="24">
        <f>MAX(0,I1838*(1+inputs!$B$33)-MAX(0,inputs!$B$31*(J1838-inputs!$B$30)))</f>
        <v>47184.304999999986</v>
      </c>
      <c r="L1838" s="19">
        <f>$H1838+(INT(COLUMN(L$1)/2) - 5) * ($A1838-$H1838)/9</f>
        <v>38177.777777777781</v>
      </c>
      <c r="M1838" s="24">
        <f>MAX(0,K1838*(1+inputs!$B$33)-MAX(0,inputs!$B$31*(L1838-inputs!$B$30)))</f>
        <v>46272.629574999977</v>
      </c>
      <c r="N1838" s="19">
        <f>$H1838+(INT(COLUMN(N$1)/2) - 5) * ($A1838-$H1838)/9</f>
        <v>56355.555555555555</v>
      </c>
      <c r="O1838" s="24">
        <f>MAX(0,M1838*(1+inputs!$B$33)-MAX(0,inputs!$B$31*(N1838-inputs!$B$30)))</f>
        <v>43711.279018624969</v>
      </c>
      <c r="P1838" s="19">
        <f>$H1838+(INT(COLUMN(P$1)/2) - 5) * ($A1838-$H1838)/9</f>
        <v>74533.333333333343</v>
      </c>
      <c r="Q1838" s="24">
        <f>MAX(0,O1838*(1+inputs!$B$33)-MAX(0,inputs!$B$31*(P1838-inputs!$B$30)))</f>
        <v>39475.508203904341</v>
      </c>
      <c r="R1838" s="19">
        <f>$H1838+(INT(COLUMN(R$1)/2) - 5) * ($A1838-$H1838)/9</f>
        <v>92711.111111111109</v>
      </c>
      <c r="S1838" s="24">
        <f>MAX(0,Q1838*(1+inputs!$B$33)-MAX(0,inputs!$B$31*(R1838-inputs!$B$30)))</f>
        <v>33540.2008269629</v>
      </c>
      <c r="T1838" s="19">
        <f>$H1838+(INT(COLUMN(T$1)/2) - 5) * ($A1838-$H1838)/9</f>
        <v>110888.88888888889</v>
      </c>
      <c r="U1838" s="24">
        <f>MAX(0,S1838*(1+inputs!$B$33)-MAX(0,inputs!$B$31*(T1838-inputs!$B$30)))</f>
        <v>25879.863839367343</v>
      </c>
      <c r="V1838" s="19">
        <f>$H1838+(INT(COLUMN(V$1)/2) - 5) * ($A1838-$H1838)/9</f>
        <v>129066.66666666667</v>
      </c>
      <c r="W1838" s="24">
        <f>MAX(0,U1838*(1+inputs!$B$33)-MAX(0,inputs!$B$31*(V1838-inputs!$B$30)))</f>
        <v>16468.62179695785</v>
      </c>
      <c r="X1838" s="19">
        <f>$H1838+(INT(COLUMN(X$1)/2) - 5) * ($A1838-$H1838)/9</f>
        <v>147244.44444444444</v>
      </c>
      <c r="Y1838" s="24">
        <f>MAX(0,W1838*(1+inputs!$B$33)-MAX(0,inputs!$B$31*(X1838-inputs!$B$30)))</f>
        <v>5280.2111239122169</v>
      </c>
      <c r="Z1838" s="19">
        <f>IF(inputs!$B$27="YES",MAX(0,inputs!$B$31*(X1838-inputs!$B$30)),0)</f>
        <v>0</v>
      </c>
      <c r="AA1838" s="3">
        <f t="shared" si="117"/>
        <v>77878.25</v>
      </c>
      <c r="AB1838" s="1">
        <f t="shared" si="118"/>
        <v>0.47</v>
      </c>
      <c r="AC1838" s="8">
        <f t="shared" si="115"/>
        <v>105721.75</v>
      </c>
    </row>
    <row r="1839" spans="1:29" x14ac:dyDescent="0.2">
      <c r="A1839" s="11">
        <f t="shared" si="116"/>
        <v>183700</v>
      </c>
      <c r="B1839" s="15">
        <f>inputs!$C$3-MAX(0,MIN((calculations!A1839-inputs!$B$8)*0.5,inputs!$C$3))+IF(AND(inputs!$B$23="YES",A1839&lt;=inputs!$B$25),inputs!$B$24,0)</f>
        <v>0</v>
      </c>
      <c r="C1839" s="15">
        <f>MAX(0,MIN(A1839-B1839,inputs!$C$4)*inputs!$B$3)</f>
        <v>7540</v>
      </c>
      <c r="D1839" s="16">
        <f>MAX(0,(MIN(A1839,inputs!$C$5)-(inputs!$C$4+B1839))*inputs!$B$4)</f>
        <v>44920</v>
      </c>
      <c r="E1839" s="16">
        <f>MAX(0, (calculations!A1839-inputs!$C$5)*inputs!$B$5)</f>
        <v>15165</v>
      </c>
      <c r="F1839" s="19">
        <f>MAX(0,inputs!$B$13*(MIN(calculations!A1839,inputs!$C$14)-inputs!$C$13))+MAX(0,inputs!$B$14*(calculations!A1839-inputs!$C$14))</f>
        <v>7663.85</v>
      </c>
      <c r="G1839" s="22">
        <f>MAX(MIN((calculations!A1839-inputs!$B$21)/10000,100%),0) * inputs!$B$18</f>
        <v>2636.4</v>
      </c>
      <c r="H1839" s="24">
        <f>MIN(inputs!$B$32,A1839)</f>
        <v>20000</v>
      </c>
      <c r="I1839" s="24">
        <f>inputs!$B$29*(1+inputs!$B$33)-MAX(0,inputs!$B$31*(H1839-inputs!$B$30))</f>
        <v>46486.999999999993</v>
      </c>
      <c r="J1839" s="19">
        <f>$H1839+(INT(COLUMN(J$1)/2) - 5) * ($A1839-$H1839)/9</f>
        <v>20000</v>
      </c>
      <c r="K1839" s="24">
        <f>MAX(0,I1839*(1+inputs!$B$33)-MAX(0,inputs!$B$31*(J1839-inputs!$B$30)))</f>
        <v>47184.304999999986</v>
      </c>
      <c r="L1839" s="19">
        <f>$H1839+(INT(COLUMN(L$1)/2) - 5) * ($A1839-$H1839)/9</f>
        <v>38188.888888888891</v>
      </c>
      <c r="M1839" s="24">
        <f>MAX(0,K1839*(1+inputs!$B$33)-MAX(0,inputs!$B$31*(L1839-inputs!$B$30)))</f>
        <v>46271.629574999977</v>
      </c>
      <c r="N1839" s="19">
        <f>$H1839+(INT(COLUMN(N$1)/2) - 5) * ($A1839-$H1839)/9</f>
        <v>56377.777777777781</v>
      </c>
      <c r="O1839" s="24">
        <f>MAX(0,M1839*(1+inputs!$B$33)-MAX(0,inputs!$B$31*(N1839-inputs!$B$30)))</f>
        <v>43708.26401862497</v>
      </c>
      <c r="P1839" s="19">
        <f>$H1839+(INT(COLUMN(P$1)/2) - 5) * ($A1839-$H1839)/9</f>
        <v>74566.666666666657</v>
      </c>
      <c r="Q1839" s="24">
        <f>MAX(0,O1839*(1+inputs!$B$33)-MAX(0,inputs!$B$31*(P1839-inputs!$B$30)))</f>
        <v>39469.44797890434</v>
      </c>
      <c r="R1839" s="19">
        <f>$H1839+(INT(COLUMN(R$1)/2) - 5) * ($A1839-$H1839)/9</f>
        <v>92755.555555555562</v>
      </c>
      <c r="S1839" s="24">
        <f>MAX(0,Q1839*(1+inputs!$B$33)-MAX(0,inputs!$B$31*(R1839-inputs!$B$30)))</f>
        <v>33530.0496985879</v>
      </c>
      <c r="T1839" s="19">
        <f>$H1839+(INT(COLUMN(T$1)/2) - 5) * ($A1839-$H1839)/9</f>
        <v>110944.44444444444</v>
      </c>
      <c r="U1839" s="24">
        <f>MAX(0,S1839*(1+inputs!$B$33)-MAX(0,inputs!$B$31*(T1839-inputs!$B$30)))</f>
        <v>25864.560444066719</v>
      </c>
      <c r="V1839" s="19">
        <f>$H1839+(INT(COLUMN(V$1)/2) - 5) * ($A1839-$H1839)/9</f>
        <v>129133.33333333333</v>
      </c>
      <c r="W1839" s="24">
        <f>MAX(0,U1839*(1+inputs!$B$33)-MAX(0,inputs!$B$31*(V1839-inputs!$B$30)))</f>
        <v>16447.08885072772</v>
      </c>
      <c r="X1839" s="19">
        <f>$H1839+(INT(COLUMN(X$1)/2) - 5) * ($A1839-$H1839)/9</f>
        <v>147322.22222222222</v>
      </c>
      <c r="Y1839" s="24">
        <f>MAX(0,W1839*(1+inputs!$B$33)-MAX(0,inputs!$B$31*(X1839-inputs!$B$30)))</f>
        <v>5251.3551834886348</v>
      </c>
      <c r="Z1839" s="19">
        <f>IF(inputs!$B$27="YES",MAX(0,inputs!$B$31*(X1839-inputs!$B$30)),0)</f>
        <v>0</v>
      </c>
      <c r="AA1839" s="3">
        <f t="shared" si="117"/>
        <v>77925.25</v>
      </c>
      <c r="AB1839" s="1">
        <f t="shared" si="118"/>
        <v>0.47</v>
      </c>
      <c r="AC1839" s="8">
        <f t="shared" si="115"/>
        <v>105774.75</v>
      </c>
    </row>
    <row r="1840" spans="1:29" x14ac:dyDescent="0.2">
      <c r="A1840" s="11">
        <f t="shared" si="116"/>
        <v>183800</v>
      </c>
      <c r="B1840" s="15">
        <f>inputs!$C$3-MAX(0,MIN((calculations!A1840-inputs!$B$8)*0.5,inputs!$C$3))+IF(AND(inputs!$B$23="YES",A1840&lt;=inputs!$B$25),inputs!$B$24,0)</f>
        <v>0</v>
      </c>
      <c r="C1840" s="15">
        <f>MAX(0,MIN(A1840-B1840,inputs!$C$4)*inputs!$B$3)</f>
        <v>7540</v>
      </c>
      <c r="D1840" s="16">
        <f>MAX(0,(MIN(A1840,inputs!$C$5)-(inputs!$C$4+B1840))*inputs!$B$4)</f>
        <v>44920</v>
      </c>
      <c r="E1840" s="16">
        <f>MAX(0, (calculations!A1840-inputs!$C$5)*inputs!$B$5)</f>
        <v>15210</v>
      </c>
      <c r="F1840" s="19">
        <f>MAX(0,inputs!$B$13*(MIN(calculations!A1840,inputs!$C$14)-inputs!$C$13))+MAX(0,inputs!$B$14*(calculations!A1840-inputs!$C$14))</f>
        <v>7665.85</v>
      </c>
      <c r="G1840" s="22">
        <f>MAX(MIN((calculations!A1840-inputs!$B$21)/10000,100%),0) * inputs!$B$18</f>
        <v>2636.4</v>
      </c>
      <c r="H1840" s="24">
        <f>MIN(inputs!$B$32,A1840)</f>
        <v>20000</v>
      </c>
      <c r="I1840" s="24">
        <f>inputs!$B$29*(1+inputs!$B$33)-MAX(0,inputs!$B$31*(H1840-inputs!$B$30))</f>
        <v>46486.999999999993</v>
      </c>
      <c r="J1840" s="19">
        <f>$H1840+(INT(COLUMN(J$1)/2) - 5) * ($A1840-$H1840)/9</f>
        <v>20000</v>
      </c>
      <c r="K1840" s="24">
        <f>MAX(0,I1840*(1+inputs!$B$33)-MAX(0,inputs!$B$31*(J1840-inputs!$B$30)))</f>
        <v>47184.304999999986</v>
      </c>
      <c r="L1840" s="19">
        <f>$H1840+(INT(COLUMN(L$1)/2) - 5) * ($A1840-$H1840)/9</f>
        <v>38200</v>
      </c>
      <c r="M1840" s="24">
        <f>MAX(0,K1840*(1+inputs!$B$33)-MAX(0,inputs!$B$31*(L1840-inputs!$B$30)))</f>
        <v>46270.629574999977</v>
      </c>
      <c r="N1840" s="19">
        <f>$H1840+(INT(COLUMN(N$1)/2) - 5) * ($A1840-$H1840)/9</f>
        <v>56400</v>
      </c>
      <c r="O1840" s="24">
        <f>MAX(0,M1840*(1+inputs!$B$33)-MAX(0,inputs!$B$31*(N1840-inputs!$B$30)))</f>
        <v>43705.249018624971</v>
      </c>
      <c r="P1840" s="19">
        <f>$H1840+(INT(COLUMN(P$1)/2) - 5) * ($A1840-$H1840)/9</f>
        <v>74600</v>
      </c>
      <c r="Q1840" s="24">
        <f>MAX(0,O1840*(1+inputs!$B$33)-MAX(0,inputs!$B$31*(P1840-inputs!$B$30)))</f>
        <v>39463.387753904339</v>
      </c>
      <c r="R1840" s="19">
        <f>$H1840+(INT(COLUMN(R$1)/2) - 5) * ($A1840-$H1840)/9</f>
        <v>92800</v>
      </c>
      <c r="S1840" s="24">
        <f>MAX(0,Q1840*(1+inputs!$B$33)-MAX(0,inputs!$B$31*(R1840-inputs!$B$30)))</f>
        <v>33519.898570212899</v>
      </c>
      <c r="T1840" s="19">
        <f>$H1840+(INT(COLUMN(T$1)/2) - 5) * ($A1840-$H1840)/9</f>
        <v>111000</v>
      </c>
      <c r="U1840" s="24">
        <f>MAX(0,S1840*(1+inputs!$B$33)-MAX(0,inputs!$B$31*(T1840-inputs!$B$30)))</f>
        <v>25849.257048766089</v>
      </c>
      <c r="V1840" s="19">
        <f>$H1840+(INT(COLUMN(V$1)/2) - 5) * ($A1840-$H1840)/9</f>
        <v>129200</v>
      </c>
      <c r="W1840" s="24">
        <f>MAX(0,U1840*(1+inputs!$B$33)-MAX(0,inputs!$B$31*(V1840-inputs!$B$30)))</f>
        <v>16425.555904497574</v>
      </c>
      <c r="X1840" s="19">
        <f>$H1840+(INT(COLUMN(X$1)/2) - 5) * ($A1840-$H1840)/9</f>
        <v>147400</v>
      </c>
      <c r="Y1840" s="24">
        <f>MAX(0,W1840*(1+inputs!$B$33)-MAX(0,inputs!$B$31*(X1840-inputs!$B$30)))</f>
        <v>5222.4992430650382</v>
      </c>
      <c r="Z1840" s="19">
        <f>IF(inputs!$B$27="YES",MAX(0,inputs!$B$31*(X1840-inputs!$B$30)),0)</f>
        <v>0</v>
      </c>
      <c r="AA1840" s="3">
        <f t="shared" si="117"/>
        <v>77972.25</v>
      </c>
      <c r="AB1840" s="1">
        <f t="shared" si="118"/>
        <v>0.47</v>
      </c>
      <c r="AC1840" s="8">
        <f t="shared" si="115"/>
        <v>105827.75</v>
      </c>
    </row>
    <row r="1841" spans="1:29" x14ac:dyDescent="0.2">
      <c r="A1841" s="11">
        <f t="shared" si="116"/>
        <v>183900</v>
      </c>
      <c r="B1841" s="15">
        <f>inputs!$C$3-MAX(0,MIN((calculations!A1841-inputs!$B$8)*0.5,inputs!$C$3))+IF(AND(inputs!$B$23="YES",A1841&lt;=inputs!$B$25),inputs!$B$24,0)</f>
        <v>0</v>
      </c>
      <c r="C1841" s="15">
        <f>MAX(0,MIN(A1841-B1841,inputs!$C$4)*inputs!$B$3)</f>
        <v>7540</v>
      </c>
      <c r="D1841" s="16">
        <f>MAX(0,(MIN(A1841,inputs!$C$5)-(inputs!$C$4+B1841))*inputs!$B$4)</f>
        <v>44920</v>
      </c>
      <c r="E1841" s="16">
        <f>MAX(0, (calculations!A1841-inputs!$C$5)*inputs!$B$5)</f>
        <v>15255</v>
      </c>
      <c r="F1841" s="19">
        <f>MAX(0,inputs!$B$13*(MIN(calculations!A1841,inputs!$C$14)-inputs!$C$13))+MAX(0,inputs!$B$14*(calculations!A1841-inputs!$C$14))</f>
        <v>7667.85</v>
      </c>
      <c r="G1841" s="22">
        <f>MAX(MIN((calculations!A1841-inputs!$B$21)/10000,100%),0) * inputs!$B$18</f>
        <v>2636.4</v>
      </c>
      <c r="H1841" s="24">
        <f>MIN(inputs!$B$32,A1841)</f>
        <v>20000</v>
      </c>
      <c r="I1841" s="24">
        <f>inputs!$B$29*(1+inputs!$B$33)-MAX(0,inputs!$B$31*(H1841-inputs!$B$30))</f>
        <v>46486.999999999993</v>
      </c>
      <c r="J1841" s="19">
        <f>$H1841+(INT(COLUMN(J$1)/2) - 5) * ($A1841-$H1841)/9</f>
        <v>20000</v>
      </c>
      <c r="K1841" s="24">
        <f>MAX(0,I1841*(1+inputs!$B$33)-MAX(0,inputs!$B$31*(J1841-inputs!$B$30)))</f>
        <v>47184.304999999986</v>
      </c>
      <c r="L1841" s="19">
        <f>$H1841+(INT(COLUMN(L$1)/2) - 5) * ($A1841-$H1841)/9</f>
        <v>38211.111111111109</v>
      </c>
      <c r="M1841" s="24">
        <f>MAX(0,K1841*(1+inputs!$B$33)-MAX(0,inputs!$B$31*(L1841-inputs!$B$30)))</f>
        <v>46269.629574999977</v>
      </c>
      <c r="N1841" s="19">
        <f>$H1841+(INT(COLUMN(N$1)/2) - 5) * ($A1841-$H1841)/9</f>
        <v>56422.222222222219</v>
      </c>
      <c r="O1841" s="24">
        <f>MAX(0,M1841*(1+inputs!$B$33)-MAX(0,inputs!$B$31*(N1841-inputs!$B$30)))</f>
        <v>43702.234018624971</v>
      </c>
      <c r="P1841" s="19">
        <f>$H1841+(INT(COLUMN(P$1)/2) - 5) * ($A1841-$H1841)/9</f>
        <v>74633.333333333343</v>
      </c>
      <c r="Q1841" s="24">
        <f>MAX(0,O1841*(1+inputs!$B$33)-MAX(0,inputs!$B$31*(P1841-inputs!$B$30)))</f>
        <v>39457.327528904338</v>
      </c>
      <c r="R1841" s="19">
        <f>$H1841+(INT(COLUMN(R$1)/2) - 5) * ($A1841-$H1841)/9</f>
        <v>92844.444444444438</v>
      </c>
      <c r="S1841" s="24">
        <f>MAX(0,Q1841*(1+inputs!$B$33)-MAX(0,inputs!$B$31*(R1841-inputs!$B$30)))</f>
        <v>33509.747441837899</v>
      </c>
      <c r="T1841" s="19">
        <f>$H1841+(INT(COLUMN(T$1)/2) - 5) * ($A1841-$H1841)/9</f>
        <v>111055.55555555556</v>
      </c>
      <c r="U1841" s="24">
        <f>MAX(0,S1841*(1+inputs!$B$33)-MAX(0,inputs!$B$31*(T1841-inputs!$B$30)))</f>
        <v>25833.953653465462</v>
      </c>
      <c r="V1841" s="19">
        <f>$H1841+(INT(COLUMN(V$1)/2) - 5) * ($A1841-$H1841)/9</f>
        <v>129266.66666666667</v>
      </c>
      <c r="W1841" s="24">
        <f>MAX(0,U1841*(1+inputs!$B$33)-MAX(0,inputs!$B$31*(V1841-inputs!$B$30)))</f>
        <v>16404.022958267444</v>
      </c>
      <c r="X1841" s="19">
        <f>$H1841+(INT(COLUMN(X$1)/2) - 5) * ($A1841-$H1841)/9</f>
        <v>147477.77777777778</v>
      </c>
      <c r="Y1841" s="24">
        <f>MAX(0,W1841*(1+inputs!$B$33)-MAX(0,inputs!$B$31*(X1841-inputs!$B$30)))</f>
        <v>5193.6433026414543</v>
      </c>
      <c r="Z1841" s="19">
        <f>IF(inputs!$B$27="YES",MAX(0,inputs!$B$31*(X1841-inputs!$B$30)),0)</f>
        <v>0</v>
      </c>
      <c r="AA1841" s="3">
        <f t="shared" si="117"/>
        <v>78019.25</v>
      </c>
      <c r="AB1841" s="1">
        <f t="shared" si="118"/>
        <v>0.47</v>
      </c>
      <c r="AC1841" s="8">
        <f t="shared" si="115"/>
        <v>105880.75</v>
      </c>
    </row>
    <row r="1842" spans="1:29" x14ac:dyDescent="0.2">
      <c r="A1842" s="11">
        <f t="shared" si="116"/>
        <v>184000</v>
      </c>
      <c r="B1842" s="15">
        <f>inputs!$C$3-MAX(0,MIN((calculations!A1842-inputs!$B$8)*0.5,inputs!$C$3))+IF(AND(inputs!$B$23="YES",A1842&lt;=inputs!$B$25),inputs!$B$24,0)</f>
        <v>0</v>
      </c>
      <c r="C1842" s="15">
        <f>MAX(0,MIN(A1842-B1842,inputs!$C$4)*inputs!$B$3)</f>
        <v>7540</v>
      </c>
      <c r="D1842" s="16">
        <f>MAX(0,(MIN(A1842,inputs!$C$5)-(inputs!$C$4+B1842))*inputs!$B$4)</f>
        <v>44920</v>
      </c>
      <c r="E1842" s="16">
        <f>MAX(0, (calculations!A1842-inputs!$C$5)*inputs!$B$5)</f>
        <v>15300</v>
      </c>
      <c r="F1842" s="19">
        <f>MAX(0,inputs!$B$13*(MIN(calculations!A1842,inputs!$C$14)-inputs!$C$13))+MAX(0,inputs!$B$14*(calculations!A1842-inputs!$C$14))</f>
        <v>7669.85</v>
      </c>
      <c r="G1842" s="22">
        <f>MAX(MIN((calculations!A1842-inputs!$B$21)/10000,100%),0) * inputs!$B$18</f>
        <v>2636.4</v>
      </c>
      <c r="H1842" s="24">
        <f>MIN(inputs!$B$32,A1842)</f>
        <v>20000</v>
      </c>
      <c r="I1842" s="24">
        <f>inputs!$B$29*(1+inputs!$B$33)-MAX(0,inputs!$B$31*(H1842-inputs!$B$30))</f>
        <v>46486.999999999993</v>
      </c>
      <c r="J1842" s="19">
        <f>$H1842+(INT(COLUMN(J$1)/2) - 5) * ($A1842-$H1842)/9</f>
        <v>20000</v>
      </c>
      <c r="K1842" s="24">
        <f>MAX(0,I1842*(1+inputs!$B$33)-MAX(0,inputs!$B$31*(J1842-inputs!$B$30)))</f>
        <v>47184.304999999986</v>
      </c>
      <c r="L1842" s="19">
        <f>$H1842+(INT(COLUMN(L$1)/2) - 5) * ($A1842-$H1842)/9</f>
        <v>38222.222222222219</v>
      </c>
      <c r="M1842" s="24">
        <f>MAX(0,K1842*(1+inputs!$B$33)-MAX(0,inputs!$B$31*(L1842-inputs!$B$30)))</f>
        <v>46268.629574999977</v>
      </c>
      <c r="N1842" s="19">
        <f>$H1842+(INT(COLUMN(N$1)/2) - 5) * ($A1842-$H1842)/9</f>
        <v>56444.444444444445</v>
      </c>
      <c r="O1842" s="24">
        <f>MAX(0,M1842*(1+inputs!$B$33)-MAX(0,inputs!$B$31*(N1842-inputs!$B$30)))</f>
        <v>43699.219018624972</v>
      </c>
      <c r="P1842" s="19">
        <f>$H1842+(INT(COLUMN(P$1)/2) - 5) * ($A1842-$H1842)/9</f>
        <v>74666.666666666657</v>
      </c>
      <c r="Q1842" s="24">
        <f>MAX(0,O1842*(1+inputs!$B$33)-MAX(0,inputs!$B$31*(P1842-inputs!$B$30)))</f>
        <v>39451.267303904344</v>
      </c>
      <c r="R1842" s="19">
        <f>$H1842+(INT(COLUMN(R$1)/2) - 5) * ($A1842-$H1842)/9</f>
        <v>92888.888888888891</v>
      </c>
      <c r="S1842" s="24">
        <f>MAX(0,Q1842*(1+inputs!$B$33)-MAX(0,inputs!$B$31*(R1842-inputs!$B$30)))</f>
        <v>33499.596313462906</v>
      </c>
      <c r="T1842" s="19">
        <f>$H1842+(INT(COLUMN(T$1)/2) - 5) * ($A1842-$H1842)/9</f>
        <v>111111.11111111111</v>
      </c>
      <c r="U1842" s="24">
        <f>MAX(0,S1842*(1+inputs!$B$33)-MAX(0,inputs!$B$31*(T1842-inputs!$B$30)))</f>
        <v>25818.650258164849</v>
      </c>
      <c r="V1842" s="19">
        <f>$H1842+(INT(COLUMN(V$1)/2) - 5) * ($A1842-$H1842)/9</f>
        <v>129333.33333333333</v>
      </c>
      <c r="W1842" s="24">
        <f>MAX(0,U1842*(1+inputs!$B$33)-MAX(0,inputs!$B$31*(V1842-inputs!$B$30)))</f>
        <v>16382.49001203732</v>
      </c>
      <c r="X1842" s="19">
        <f>$H1842+(INT(COLUMN(X$1)/2) - 5) * ($A1842-$H1842)/9</f>
        <v>147555.55555555556</v>
      </c>
      <c r="Y1842" s="24">
        <f>MAX(0,W1842*(1+inputs!$B$33)-MAX(0,inputs!$B$31*(X1842-inputs!$B$30)))</f>
        <v>5164.7873622178795</v>
      </c>
      <c r="Z1842" s="19">
        <f>IF(inputs!$B$27="YES",MAX(0,inputs!$B$31*(X1842-inputs!$B$30)),0)</f>
        <v>0</v>
      </c>
      <c r="AA1842" s="3">
        <f t="shared" si="117"/>
        <v>78066.25</v>
      </c>
      <c r="AB1842" s="1">
        <f t="shared" si="118"/>
        <v>0.47</v>
      </c>
      <c r="AC1842" s="8">
        <f t="shared" si="115"/>
        <v>105933.75</v>
      </c>
    </row>
    <row r="1843" spans="1:29" x14ac:dyDescent="0.2">
      <c r="A1843" s="11">
        <f t="shared" si="116"/>
        <v>184100</v>
      </c>
      <c r="B1843" s="15">
        <f>inputs!$C$3-MAX(0,MIN((calculations!A1843-inputs!$B$8)*0.5,inputs!$C$3))+IF(AND(inputs!$B$23="YES",A1843&lt;=inputs!$B$25),inputs!$B$24,0)</f>
        <v>0</v>
      </c>
      <c r="C1843" s="15">
        <f>MAX(0,MIN(A1843-B1843,inputs!$C$4)*inputs!$B$3)</f>
        <v>7540</v>
      </c>
      <c r="D1843" s="16">
        <f>MAX(0,(MIN(A1843,inputs!$C$5)-(inputs!$C$4+B1843))*inputs!$B$4)</f>
        <v>44920</v>
      </c>
      <c r="E1843" s="16">
        <f>MAX(0, (calculations!A1843-inputs!$C$5)*inputs!$B$5)</f>
        <v>15345</v>
      </c>
      <c r="F1843" s="19">
        <f>MAX(0,inputs!$B$13*(MIN(calculations!A1843,inputs!$C$14)-inputs!$C$13))+MAX(0,inputs!$B$14*(calculations!A1843-inputs!$C$14))</f>
        <v>7671.85</v>
      </c>
      <c r="G1843" s="22">
        <f>MAX(MIN((calculations!A1843-inputs!$B$21)/10000,100%),0) * inputs!$B$18</f>
        <v>2636.4</v>
      </c>
      <c r="H1843" s="24">
        <f>MIN(inputs!$B$32,A1843)</f>
        <v>20000</v>
      </c>
      <c r="I1843" s="24">
        <f>inputs!$B$29*(1+inputs!$B$33)-MAX(0,inputs!$B$31*(H1843-inputs!$B$30))</f>
        <v>46486.999999999993</v>
      </c>
      <c r="J1843" s="19">
        <f>$H1843+(INT(COLUMN(J$1)/2) - 5) * ($A1843-$H1843)/9</f>
        <v>20000</v>
      </c>
      <c r="K1843" s="24">
        <f>MAX(0,I1843*(1+inputs!$B$33)-MAX(0,inputs!$B$31*(J1843-inputs!$B$30)))</f>
        <v>47184.304999999986</v>
      </c>
      <c r="L1843" s="19">
        <f>$H1843+(INT(COLUMN(L$1)/2) - 5) * ($A1843-$H1843)/9</f>
        <v>38233.333333333328</v>
      </c>
      <c r="M1843" s="24">
        <f>MAX(0,K1843*(1+inputs!$B$33)-MAX(0,inputs!$B$31*(L1843-inputs!$B$30)))</f>
        <v>46267.629574999977</v>
      </c>
      <c r="N1843" s="19">
        <f>$H1843+(INT(COLUMN(N$1)/2) - 5) * ($A1843-$H1843)/9</f>
        <v>56466.666666666664</v>
      </c>
      <c r="O1843" s="24">
        <f>MAX(0,M1843*(1+inputs!$B$33)-MAX(0,inputs!$B$31*(N1843-inputs!$B$30)))</f>
        <v>43696.204018624972</v>
      </c>
      <c r="P1843" s="19">
        <f>$H1843+(INT(COLUMN(P$1)/2) - 5) * ($A1843-$H1843)/9</f>
        <v>74700</v>
      </c>
      <c r="Q1843" s="24">
        <f>MAX(0,O1843*(1+inputs!$B$33)-MAX(0,inputs!$B$31*(P1843-inputs!$B$30)))</f>
        <v>39445.207078904343</v>
      </c>
      <c r="R1843" s="19">
        <f>$H1843+(INT(COLUMN(R$1)/2) - 5) * ($A1843-$H1843)/9</f>
        <v>92933.333333333328</v>
      </c>
      <c r="S1843" s="24">
        <f>MAX(0,Q1843*(1+inputs!$B$33)-MAX(0,inputs!$B$31*(R1843-inputs!$B$30)))</f>
        <v>33489.445185087905</v>
      </c>
      <c r="T1843" s="19">
        <f>$H1843+(INT(COLUMN(T$1)/2) - 5) * ($A1843-$H1843)/9</f>
        <v>111166.66666666667</v>
      </c>
      <c r="U1843" s="24">
        <f>MAX(0,S1843*(1+inputs!$B$33)-MAX(0,inputs!$B$31*(T1843-inputs!$B$30)))</f>
        <v>25803.346862864215</v>
      </c>
      <c r="V1843" s="19">
        <f>$H1843+(INT(COLUMN(V$1)/2) - 5) * ($A1843-$H1843)/9</f>
        <v>129400</v>
      </c>
      <c r="W1843" s="24">
        <f>MAX(0,U1843*(1+inputs!$B$33)-MAX(0,inputs!$B$31*(V1843-inputs!$B$30)))</f>
        <v>16360.957065807173</v>
      </c>
      <c r="X1843" s="19">
        <f>$H1843+(INT(COLUMN(X$1)/2) - 5) * ($A1843-$H1843)/9</f>
        <v>147633.33333333331</v>
      </c>
      <c r="Y1843" s="24">
        <f>MAX(0,W1843*(1+inputs!$B$33)-MAX(0,inputs!$B$31*(X1843-inputs!$B$30)))</f>
        <v>5135.9314217942811</v>
      </c>
      <c r="Z1843" s="19">
        <f>IF(inputs!$B$27="YES",MAX(0,inputs!$B$31*(X1843-inputs!$B$30)),0)</f>
        <v>0</v>
      </c>
      <c r="AA1843" s="3">
        <f t="shared" si="117"/>
        <v>78113.25</v>
      </c>
      <c r="AB1843" s="1">
        <f t="shared" si="118"/>
        <v>0.47</v>
      </c>
      <c r="AC1843" s="8">
        <f t="shared" si="115"/>
        <v>105986.75</v>
      </c>
    </row>
    <row r="1844" spans="1:29" x14ac:dyDescent="0.2">
      <c r="A1844" s="11">
        <f t="shared" si="116"/>
        <v>184200</v>
      </c>
      <c r="B1844" s="15">
        <f>inputs!$C$3-MAX(0,MIN((calculations!A1844-inputs!$B$8)*0.5,inputs!$C$3))+IF(AND(inputs!$B$23="YES",A1844&lt;=inputs!$B$25),inputs!$B$24,0)</f>
        <v>0</v>
      </c>
      <c r="C1844" s="15">
        <f>MAX(0,MIN(A1844-B1844,inputs!$C$4)*inputs!$B$3)</f>
        <v>7540</v>
      </c>
      <c r="D1844" s="16">
        <f>MAX(0,(MIN(A1844,inputs!$C$5)-(inputs!$C$4+B1844))*inputs!$B$4)</f>
        <v>44920</v>
      </c>
      <c r="E1844" s="16">
        <f>MAX(0, (calculations!A1844-inputs!$C$5)*inputs!$B$5)</f>
        <v>15390</v>
      </c>
      <c r="F1844" s="19">
        <f>MAX(0,inputs!$B$13*(MIN(calculations!A1844,inputs!$C$14)-inputs!$C$13))+MAX(0,inputs!$B$14*(calculations!A1844-inputs!$C$14))</f>
        <v>7673.85</v>
      </c>
      <c r="G1844" s="22">
        <f>MAX(MIN((calculations!A1844-inputs!$B$21)/10000,100%),0) * inputs!$B$18</f>
        <v>2636.4</v>
      </c>
      <c r="H1844" s="24">
        <f>MIN(inputs!$B$32,A1844)</f>
        <v>20000</v>
      </c>
      <c r="I1844" s="24">
        <f>inputs!$B$29*(1+inputs!$B$33)-MAX(0,inputs!$B$31*(H1844-inputs!$B$30))</f>
        <v>46486.999999999993</v>
      </c>
      <c r="J1844" s="19">
        <f>$H1844+(INT(COLUMN(J$1)/2) - 5) * ($A1844-$H1844)/9</f>
        <v>20000</v>
      </c>
      <c r="K1844" s="24">
        <f>MAX(0,I1844*(1+inputs!$B$33)-MAX(0,inputs!$B$31*(J1844-inputs!$B$30)))</f>
        <v>47184.304999999986</v>
      </c>
      <c r="L1844" s="19">
        <f>$H1844+(INT(COLUMN(L$1)/2) - 5) * ($A1844-$H1844)/9</f>
        <v>38244.444444444445</v>
      </c>
      <c r="M1844" s="24">
        <f>MAX(0,K1844*(1+inputs!$B$33)-MAX(0,inputs!$B$31*(L1844-inputs!$B$30)))</f>
        <v>46266.629574999977</v>
      </c>
      <c r="N1844" s="19">
        <f>$H1844+(INT(COLUMN(N$1)/2) - 5) * ($A1844-$H1844)/9</f>
        <v>56488.888888888891</v>
      </c>
      <c r="O1844" s="24">
        <f>MAX(0,M1844*(1+inputs!$B$33)-MAX(0,inputs!$B$31*(N1844-inputs!$B$30)))</f>
        <v>43693.189018624973</v>
      </c>
      <c r="P1844" s="19">
        <f>$H1844+(INT(COLUMN(P$1)/2) - 5) * ($A1844-$H1844)/9</f>
        <v>74733.333333333343</v>
      </c>
      <c r="Q1844" s="24">
        <f>MAX(0,O1844*(1+inputs!$B$33)-MAX(0,inputs!$B$31*(P1844-inputs!$B$30)))</f>
        <v>39439.146853904342</v>
      </c>
      <c r="R1844" s="19">
        <f>$H1844+(INT(COLUMN(R$1)/2) - 5) * ($A1844-$H1844)/9</f>
        <v>92977.777777777781</v>
      </c>
      <c r="S1844" s="24">
        <f>MAX(0,Q1844*(1+inputs!$B$33)-MAX(0,inputs!$B$31*(R1844-inputs!$B$30)))</f>
        <v>33479.294056712897</v>
      </c>
      <c r="T1844" s="19">
        <f>$H1844+(INT(COLUMN(T$1)/2) - 5) * ($A1844-$H1844)/9</f>
        <v>111222.22222222222</v>
      </c>
      <c r="U1844" s="24">
        <f>MAX(0,S1844*(1+inputs!$B$33)-MAX(0,inputs!$B$31*(T1844-inputs!$B$30)))</f>
        <v>25788.043467563588</v>
      </c>
      <c r="V1844" s="19">
        <f>$H1844+(INT(COLUMN(V$1)/2) - 5) * ($A1844-$H1844)/9</f>
        <v>129466.66666666667</v>
      </c>
      <c r="W1844" s="24">
        <f>MAX(0,U1844*(1+inputs!$B$33)-MAX(0,inputs!$B$31*(V1844-inputs!$B$30)))</f>
        <v>16339.424119577039</v>
      </c>
      <c r="X1844" s="19">
        <f>$H1844+(INT(COLUMN(X$1)/2) - 5) * ($A1844-$H1844)/9</f>
        <v>147711.11111111112</v>
      </c>
      <c r="Y1844" s="24">
        <f>MAX(0,W1844*(1+inputs!$B$33)-MAX(0,inputs!$B$31*(X1844-inputs!$B$30)))</f>
        <v>5107.0754813706935</v>
      </c>
      <c r="Z1844" s="19">
        <f>IF(inputs!$B$27="YES",MAX(0,inputs!$B$31*(X1844-inputs!$B$30)),0)</f>
        <v>0</v>
      </c>
      <c r="AA1844" s="3">
        <f t="shared" si="117"/>
        <v>78160.25</v>
      </c>
      <c r="AB1844" s="1">
        <f t="shared" si="118"/>
        <v>0.47</v>
      </c>
      <c r="AC1844" s="8">
        <f t="shared" si="115"/>
        <v>106039.75</v>
      </c>
    </row>
    <row r="1845" spans="1:29" x14ac:dyDescent="0.2">
      <c r="A1845" s="11">
        <f t="shared" si="116"/>
        <v>184300</v>
      </c>
      <c r="B1845" s="15">
        <f>inputs!$C$3-MAX(0,MIN((calculations!A1845-inputs!$B$8)*0.5,inputs!$C$3))+IF(AND(inputs!$B$23="YES",A1845&lt;=inputs!$B$25),inputs!$B$24,0)</f>
        <v>0</v>
      </c>
      <c r="C1845" s="15">
        <f>MAX(0,MIN(A1845-B1845,inputs!$C$4)*inputs!$B$3)</f>
        <v>7540</v>
      </c>
      <c r="D1845" s="16">
        <f>MAX(0,(MIN(A1845,inputs!$C$5)-(inputs!$C$4+B1845))*inputs!$B$4)</f>
        <v>44920</v>
      </c>
      <c r="E1845" s="16">
        <f>MAX(0, (calculations!A1845-inputs!$C$5)*inputs!$B$5)</f>
        <v>15435</v>
      </c>
      <c r="F1845" s="19">
        <f>MAX(0,inputs!$B$13*(MIN(calculations!A1845,inputs!$C$14)-inputs!$C$13))+MAX(0,inputs!$B$14*(calculations!A1845-inputs!$C$14))</f>
        <v>7675.85</v>
      </c>
      <c r="G1845" s="22">
        <f>MAX(MIN((calculations!A1845-inputs!$B$21)/10000,100%),0) * inputs!$B$18</f>
        <v>2636.4</v>
      </c>
      <c r="H1845" s="24">
        <f>MIN(inputs!$B$32,A1845)</f>
        <v>20000</v>
      </c>
      <c r="I1845" s="24">
        <f>inputs!$B$29*(1+inputs!$B$33)-MAX(0,inputs!$B$31*(H1845-inputs!$B$30))</f>
        <v>46486.999999999993</v>
      </c>
      <c r="J1845" s="19">
        <f>$H1845+(INT(COLUMN(J$1)/2) - 5) * ($A1845-$H1845)/9</f>
        <v>20000</v>
      </c>
      <c r="K1845" s="24">
        <f>MAX(0,I1845*(1+inputs!$B$33)-MAX(0,inputs!$B$31*(J1845-inputs!$B$30)))</f>
        <v>47184.304999999986</v>
      </c>
      <c r="L1845" s="19">
        <f>$H1845+(INT(COLUMN(L$1)/2) - 5) * ($A1845-$H1845)/9</f>
        <v>38255.555555555555</v>
      </c>
      <c r="M1845" s="24">
        <f>MAX(0,K1845*(1+inputs!$B$33)-MAX(0,inputs!$B$31*(L1845-inputs!$B$30)))</f>
        <v>46265.629574999977</v>
      </c>
      <c r="N1845" s="19">
        <f>$H1845+(INT(COLUMN(N$1)/2) - 5) * ($A1845-$H1845)/9</f>
        <v>56511.111111111109</v>
      </c>
      <c r="O1845" s="24">
        <f>MAX(0,M1845*(1+inputs!$B$33)-MAX(0,inputs!$B$31*(N1845-inputs!$B$30)))</f>
        <v>43690.174018624974</v>
      </c>
      <c r="P1845" s="19">
        <f>$H1845+(INT(COLUMN(P$1)/2) - 5) * ($A1845-$H1845)/9</f>
        <v>74766.666666666657</v>
      </c>
      <c r="Q1845" s="24">
        <f>MAX(0,O1845*(1+inputs!$B$33)-MAX(0,inputs!$B$31*(P1845-inputs!$B$30)))</f>
        <v>39433.086628904348</v>
      </c>
      <c r="R1845" s="19">
        <f>$H1845+(INT(COLUMN(R$1)/2) - 5) * ($A1845-$H1845)/9</f>
        <v>93022.222222222219</v>
      </c>
      <c r="S1845" s="24">
        <f>MAX(0,Q1845*(1+inputs!$B$33)-MAX(0,inputs!$B$31*(R1845-inputs!$B$30)))</f>
        <v>33469.142928337904</v>
      </c>
      <c r="T1845" s="19">
        <f>$H1845+(INT(COLUMN(T$1)/2) - 5) * ($A1845-$H1845)/9</f>
        <v>111277.77777777778</v>
      </c>
      <c r="U1845" s="24">
        <f>MAX(0,S1845*(1+inputs!$B$33)-MAX(0,inputs!$B$31*(T1845-inputs!$B$30)))</f>
        <v>25772.740072262968</v>
      </c>
      <c r="V1845" s="19">
        <f>$H1845+(INT(COLUMN(V$1)/2) - 5) * ($A1845-$H1845)/9</f>
        <v>129533.33333333333</v>
      </c>
      <c r="W1845" s="24">
        <f>MAX(0,U1845*(1+inputs!$B$33)-MAX(0,inputs!$B$31*(V1845-inputs!$B$30)))</f>
        <v>16317.89117334691</v>
      </c>
      <c r="X1845" s="19">
        <f>$H1845+(INT(COLUMN(X$1)/2) - 5) * ($A1845-$H1845)/9</f>
        <v>147788.88888888888</v>
      </c>
      <c r="Y1845" s="24">
        <f>MAX(0,W1845*(1+inputs!$B$33)-MAX(0,inputs!$B$31*(X1845-inputs!$B$30)))</f>
        <v>5078.2195409471133</v>
      </c>
      <c r="Z1845" s="19">
        <f>IF(inputs!$B$27="YES",MAX(0,inputs!$B$31*(X1845-inputs!$B$30)),0)</f>
        <v>0</v>
      </c>
      <c r="AA1845" s="3">
        <f t="shared" si="117"/>
        <v>78207.25</v>
      </c>
      <c r="AB1845" s="1">
        <f t="shared" si="118"/>
        <v>0.47</v>
      </c>
      <c r="AC1845" s="8">
        <f t="shared" si="115"/>
        <v>106092.75</v>
      </c>
    </row>
    <row r="1846" spans="1:29" x14ac:dyDescent="0.2">
      <c r="A1846" s="11">
        <f t="shared" si="116"/>
        <v>184400</v>
      </c>
      <c r="B1846" s="15">
        <f>inputs!$C$3-MAX(0,MIN((calculations!A1846-inputs!$B$8)*0.5,inputs!$C$3))+IF(AND(inputs!$B$23="YES",A1846&lt;=inputs!$B$25),inputs!$B$24,0)</f>
        <v>0</v>
      </c>
      <c r="C1846" s="15">
        <f>MAX(0,MIN(A1846-B1846,inputs!$C$4)*inputs!$B$3)</f>
        <v>7540</v>
      </c>
      <c r="D1846" s="16">
        <f>MAX(0,(MIN(A1846,inputs!$C$5)-(inputs!$C$4+B1846))*inputs!$B$4)</f>
        <v>44920</v>
      </c>
      <c r="E1846" s="16">
        <f>MAX(0, (calculations!A1846-inputs!$C$5)*inputs!$B$5)</f>
        <v>15480</v>
      </c>
      <c r="F1846" s="19">
        <f>MAX(0,inputs!$B$13*(MIN(calculations!A1846,inputs!$C$14)-inputs!$C$13))+MAX(0,inputs!$B$14*(calculations!A1846-inputs!$C$14))</f>
        <v>7677.85</v>
      </c>
      <c r="G1846" s="22">
        <f>MAX(MIN((calculations!A1846-inputs!$B$21)/10000,100%),0) * inputs!$B$18</f>
        <v>2636.4</v>
      </c>
      <c r="H1846" s="24">
        <f>MIN(inputs!$B$32,A1846)</f>
        <v>20000</v>
      </c>
      <c r="I1846" s="24">
        <f>inputs!$B$29*(1+inputs!$B$33)-MAX(0,inputs!$B$31*(H1846-inputs!$B$30))</f>
        <v>46486.999999999993</v>
      </c>
      <c r="J1846" s="19">
        <f>$H1846+(INT(COLUMN(J$1)/2) - 5) * ($A1846-$H1846)/9</f>
        <v>20000</v>
      </c>
      <c r="K1846" s="24">
        <f>MAX(0,I1846*(1+inputs!$B$33)-MAX(0,inputs!$B$31*(J1846-inputs!$B$30)))</f>
        <v>47184.304999999986</v>
      </c>
      <c r="L1846" s="19">
        <f>$H1846+(INT(COLUMN(L$1)/2) - 5) * ($A1846-$H1846)/9</f>
        <v>38266.666666666672</v>
      </c>
      <c r="M1846" s="24">
        <f>MAX(0,K1846*(1+inputs!$B$33)-MAX(0,inputs!$B$31*(L1846-inputs!$B$30)))</f>
        <v>46264.629574999977</v>
      </c>
      <c r="N1846" s="19">
        <f>$H1846+(INT(COLUMN(N$1)/2) - 5) * ($A1846-$H1846)/9</f>
        <v>56533.333333333336</v>
      </c>
      <c r="O1846" s="24">
        <f>MAX(0,M1846*(1+inputs!$B$33)-MAX(0,inputs!$B$31*(N1846-inputs!$B$30)))</f>
        <v>43687.159018624967</v>
      </c>
      <c r="P1846" s="19">
        <f>$H1846+(INT(COLUMN(P$1)/2) - 5) * ($A1846-$H1846)/9</f>
        <v>74800</v>
      </c>
      <c r="Q1846" s="24">
        <f>MAX(0,O1846*(1+inputs!$B$33)-MAX(0,inputs!$B$31*(P1846-inputs!$B$30)))</f>
        <v>39427.026403904332</v>
      </c>
      <c r="R1846" s="19">
        <f>$H1846+(INT(COLUMN(R$1)/2) - 5) * ($A1846-$H1846)/9</f>
        <v>93066.666666666672</v>
      </c>
      <c r="S1846" s="24">
        <f>MAX(0,Q1846*(1+inputs!$B$33)-MAX(0,inputs!$B$31*(R1846-inputs!$B$30)))</f>
        <v>33458.991799962889</v>
      </c>
      <c r="T1846" s="19">
        <f>$H1846+(INT(COLUMN(T$1)/2) - 5) * ($A1846-$H1846)/9</f>
        <v>111333.33333333333</v>
      </c>
      <c r="U1846" s="24">
        <f>MAX(0,S1846*(1+inputs!$B$33)-MAX(0,inputs!$B$31*(T1846-inputs!$B$30)))</f>
        <v>25757.436676962327</v>
      </c>
      <c r="V1846" s="19">
        <f>$H1846+(INT(COLUMN(V$1)/2) - 5) * ($A1846-$H1846)/9</f>
        <v>129600</v>
      </c>
      <c r="W1846" s="24">
        <f>MAX(0,U1846*(1+inputs!$B$33)-MAX(0,inputs!$B$31*(V1846-inputs!$B$30)))</f>
        <v>16296.35822711676</v>
      </c>
      <c r="X1846" s="19">
        <f>$H1846+(INT(COLUMN(X$1)/2) - 5) * ($A1846-$H1846)/9</f>
        <v>147866.66666666669</v>
      </c>
      <c r="Y1846" s="24">
        <f>MAX(0,W1846*(1+inputs!$B$33)-MAX(0,inputs!$B$31*(X1846-inputs!$B$30)))</f>
        <v>5049.3636005235076</v>
      </c>
      <c r="Z1846" s="19">
        <f>IF(inputs!$B$27="YES",MAX(0,inputs!$B$31*(X1846-inputs!$B$30)),0)</f>
        <v>0</v>
      </c>
      <c r="AA1846" s="3">
        <f t="shared" si="117"/>
        <v>78254.25</v>
      </c>
      <c r="AB1846" s="1">
        <f t="shared" si="118"/>
        <v>0.47</v>
      </c>
      <c r="AC1846" s="8">
        <f t="shared" si="115"/>
        <v>106145.75</v>
      </c>
    </row>
    <row r="1847" spans="1:29" x14ac:dyDescent="0.2">
      <c r="A1847" s="11">
        <f t="shared" si="116"/>
        <v>184500</v>
      </c>
      <c r="B1847" s="15">
        <f>inputs!$C$3-MAX(0,MIN((calculations!A1847-inputs!$B$8)*0.5,inputs!$C$3))+IF(AND(inputs!$B$23="YES",A1847&lt;=inputs!$B$25),inputs!$B$24,0)</f>
        <v>0</v>
      </c>
      <c r="C1847" s="15">
        <f>MAX(0,MIN(A1847-B1847,inputs!$C$4)*inputs!$B$3)</f>
        <v>7540</v>
      </c>
      <c r="D1847" s="16">
        <f>MAX(0,(MIN(A1847,inputs!$C$5)-(inputs!$C$4+B1847))*inputs!$B$4)</f>
        <v>44920</v>
      </c>
      <c r="E1847" s="16">
        <f>MAX(0, (calculations!A1847-inputs!$C$5)*inputs!$B$5)</f>
        <v>15525</v>
      </c>
      <c r="F1847" s="19">
        <f>MAX(0,inputs!$B$13*(MIN(calculations!A1847,inputs!$C$14)-inputs!$C$13))+MAX(0,inputs!$B$14*(calculations!A1847-inputs!$C$14))</f>
        <v>7679.85</v>
      </c>
      <c r="G1847" s="22">
        <f>MAX(MIN((calculations!A1847-inputs!$B$21)/10000,100%),0) * inputs!$B$18</f>
        <v>2636.4</v>
      </c>
      <c r="H1847" s="24">
        <f>MIN(inputs!$B$32,A1847)</f>
        <v>20000</v>
      </c>
      <c r="I1847" s="24">
        <f>inputs!$B$29*(1+inputs!$B$33)-MAX(0,inputs!$B$31*(H1847-inputs!$B$30))</f>
        <v>46486.999999999993</v>
      </c>
      <c r="J1847" s="19">
        <f>$H1847+(INT(COLUMN(J$1)/2) - 5) * ($A1847-$H1847)/9</f>
        <v>20000</v>
      </c>
      <c r="K1847" s="24">
        <f>MAX(0,I1847*(1+inputs!$B$33)-MAX(0,inputs!$B$31*(J1847-inputs!$B$30)))</f>
        <v>47184.304999999986</v>
      </c>
      <c r="L1847" s="19">
        <f>$H1847+(INT(COLUMN(L$1)/2) - 5) * ($A1847-$H1847)/9</f>
        <v>38277.777777777781</v>
      </c>
      <c r="M1847" s="24">
        <f>MAX(0,K1847*(1+inputs!$B$33)-MAX(0,inputs!$B$31*(L1847-inputs!$B$30)))</f>
        <v>46263.629574999977</v>
      </c>
      <c r="N1847" s="19">
        <f>$H1847+(INT(COLUMN(N$1)/2) - 5) * ($A1847-$H1847)/9</f>
        <v>56555.555555555555</v>
      </c>
      <c r="O1847" s="24">
        <f>MAX(0,M1847*(1+inputs!$B$33)-MAX(0,inputs!$B$31*(N1847-inputs!$B$30)))</f>
        <v>43684.144018624967</v>
      </c>
      <c r="P1847" s="19">
        <f>$H1847+(INT(COLUMN(P$1)/2) - 5) * ($A1847-$H1847)/9</f>
        <v>74833.333333333343</v>
      </c>
      <c r="Q1847" s="24">
        <f>MAX(0,O1847*(1+inputs!$B$33)-MAX(0,inputs!$B$31*(P1847-inputs!$B$30)))</f>
        <v>39420.966178904338</v>
      </c>
      <c r="R1847" s="19">
        <f>$H1847+(INT(COLUMN(R$1)/2) - 5) * ($A1847-$H1847)/9</f>
        <v>93111.111111111109</v>
      </c>
      <c r="S1847" s="24">
        <f>MAX(0,Q1847*(1+inputs!$B$33)-MAX(0,inputs!$B$31*(R1847-inputs!$B$30)))</f>
        <v>33448.840671587895</v>
      </c>
      <c r="T1847" s="19">
        <f>$H1847+(INT(COLUMN(T$1)/2) - 5) * ($A1847-$H1847)/9</f>
        <v>111388.88888888889</v>
      </c>
      <c r="U1847" s="24">
        <f>MAX(0,S1847*(1+inputs!$B$33)-MAX(0,inputs!$B$31*(T1847-inputs!$B$30)))</f>
        <v>25742.133281661707</v>
      </c>
      <c r="V1847" s="19">
        <f>$H1847+(INT(COLUMN(V$1)/2) - 5) * ($A1847-$H1847)/9</f>
        <v>129666.66666666667</v>
      </c>
      <c r="W1847" s="24">
        <f>MAX(0,U1847*(1+inputs!$B$33)-MAX(0,inputs!$B$31*(V1847-inputs!$B$30)))</f>
        <v>16274.825280886629</v>
      </c>
      <c r="X1847" s="19">
        <f>$H1847+(INT(COLUMN(X$1)/2) - 5) * ($A1847-$H1847)/9</f>
        <v>147944.44444444444</v>
      </c>
      <c r="Y1847" s="24">
        <f>MAX(0,W1847*(1+inputs!$B$33)-MAX(0,inputs!$B$31*(X1847-inputs!$B$30)))</f>
        <v>5020.5076600999273</v>
      </c>
      <c r="Z1847" s="19">
        <f>IF(inputs!$B$27="YES",MAX(0,inputs!$B$31*(X1847-inputs!$B$30)),0)</f>
        <v>0</v>
      </c>
      <c r="AA1847" s="3">
        <f t="shared" si="117"/>
        <v>78301.25</v>
      </c>
      <c r="AB1847" s="1">
        <f t="shared" si="118"/>
        <v>0.47</v>
      </c>
      <c r="AC1847" s="8">
        <f t="shared" si="115"/>
        <v>106198.75</v>
      </c>
    </row>
    <row r="1848" spans="1:29" x14ac:dyDescent="0.2">
      <c r="A1848" s="11">
        <f t="shared" si="116"/>
        <v>184600</v>
      </c>
      <c r="B1848" s="15">
        <f>inputs!$C$3-MAX(0,MIN((calculations!A1848-inputs!$B$8)*0.5,inputs!$C$3))+IF(AND(inputs!$B$23="YES",A1848&lt;=inputs!$B$25),inputs!$B$24,0)</f>
        <v>0</v>
      </c>
      <c r="C1848" s="15">
        <f>MAX(0,MIN(A1848-B1848,inputs!$C$4)*inputs!$B$3)</f>
        <v>7540</v>
      </c>
      <c r="D1848" s="16">
        <f>MAX(0,(MIN(A1848,inputs!$C$5)-(inputs!$C$4+B1848))*inputs!$B$4)</f>
        <v>44920</v>
      </c>
      <c r="E1848" s="16">
        <f>MAX(0, (calculations!A1848-inputs!$C$5)*inputs!$B$5)</f>
        <v>15570</v>
      </c>
      <c r="F1848" s="19">
        <f>MAX(0,inputs!$B$13*(MIN(calculations!A1848,inputs!$C$14)-inputs!$C$13))+MAX(0,inputs!$B$14*(calculations!A1848-inputs!$C$14))</f>
        <v>7681.85</v>
      </c>
      <c r="G1848" s="22">
        <f>MAX(MIN((calculations!A1848-inputs!$B$21)/10000,100%),0) * inputs!$B$18</f>
        <v>2636.4</v>
      </c>
      <c r="H1848" s="24">
        <f>MIN(inputs!$B$32,A1848)</f>
        <v>20000</v>
      </c>
      <c r="I1848" s="24">
        <f>inputs!$B$29*(1+inputs!$B$33)-MAX(0,inputs!$B$31*(H1848-inputs!$B$30))</f>
        <v>46486.999999999993</v>
      </c>
      <c r="J1848" s="19">
        <f>$H1848+(INT(COLUMN(J$1)/2) - 5) * ($A1848-$H1848)/9</f>
        <v>20000</v>
      </c>
      <c r="K1848" s="24">
        <f>MAX(0,I1848*(1+inputs!$B$33)-MAX(0,inputs!$B$31*(J1848-inputs!$B$30)))</f>
        <v>47184.304999999986</v>
      </c>
      <c r="L1848" s="19">
        <f>$H1848+(INT(COLUMN(L$1)/2) - 5) * ($A1848-$H1848)/9</f>
        <v>38288.888888888891</v>
      </c>
      <c r="M1848" s="24">
        <f>MAX(0,K1848*(1+inputs!$B$33)-MAX(0,inputs!$B$31*(L1848-inputs!$B$30)))</f>
        <v>46262.629574999977</v>
      </c>
      <c r="N1848" s="19">
        <f>$H1848+(INT(COLUMN(N$1)/2) - 5) * ($A1848-$H1848)/9</f>
        <v>56577.777777777781</v>
      </c>
      <c r="O1848" s="24">
        <f>MAX(0,M1848*(1+inputs!$B$33)-MAX(0,inputs!$B$31*(N1848-inputs!$B$30)))</f>
        <v>43681.129018624968</v>
      </c>
      <c r="P1848" s="19">
        <f>$H1848+(INT(COLUMN(P$1)/2) - 5) * ($A1848-$H1848)/9</f>
        <v>74866.666666666657</v>
      </c>
      <c r="Q1848" s="24">
        <f>MAX(0,O1848*(1+inputs!$B$33)-MAX(0,inputs!$B$31*(P1848-inputs!$B$30)))</f>
        <v>39414.905953904337</v>
      </c>
      <c r="R1848" s="19">
        <f>$H1848+(INT(COLUMN(R$1)/2) - 5) * ($A1848-$H1848)/9</f>
        <v>93155.555555555562</v>
      </c>
      <c r="S1848" s="24">
        <f>MAX(0,Q1848*(1+inputs!$B$33)-MAX(0,inputs!$B$31*(R1848-inputs!$B$30)))</f>
        <v>33438.689543212895</v>
      </c>
      <c r="T1848" s="19">
        <f>$H1848+(INT(COLUMN(T$1)/2) - 5) * ($A1848-$H1848)/9</f>
        <v>111444.44444444444</v>
      </c>
      <c r="U1848" s="24">
        <f>MAX(0,S1848*(1+inputs!$B$33)-MAX(0,inputs!$B$31*(T1848-inputs!$B$30)))</f>
        <v>25726.829886361087</v>
      </c>
      <c r="V1848" s="19">
        <f>$H1848+(INT(COLUMN(V$1)/2) - 5) * ($A1848-$H1848)/9</f>
        <v>129733.33333333333</v>
      </c>
      <c r="W1848" s="24">
        <f>MAX(0,U1848*(1+inputs!$B$33)-MAX(0,inputs!$B$31*(V1848-inputs!$B$30)))</f>
        <v>16253.292334656504</v>
      </c>
      <c r="X1848" s="19">
        <f>$H1848+(INT(COLUMN(X$1)/2) - 5) * ($A1848-$H1848)/9</f>
        <v>148022.22222222222</v>
      </c>
      <c r="Y1848" s="24">
        <f>MAX(0,W1848*(1+inputs!$B$33)-MAX(0,inputs!$B$31*(X1848-inputs!$B$30)))</f>
        <v>4991.6517196763525</v>
      </c>
      <c r="Z1848" s="19">
        <f>IF(inputs!$B$27="YES",MAX(0,inputs!$B$31*(X1848-inputs!$B$30)),0)</f>
        <v>0</v>
      </c>
      <c r="AA1848" s="3">
        <f t="shared" si="117"/>
        <v>78348.25</v>
      </c>
      <c r="AB1848" s="1">
        <f t="shared" si="118"/>
        <v>0.47</v>
      </c>
      <c r="AC1848" s="8">
        <f t="shared" si="115"/>
        <v>106251.75</v>
      </c>
    </row>
    <row r="1849" spans="1:29" x14ac:dyDescent="0.2">
      <c r="A1849" s="11">
        <f t="shared" si="116"/>
        <v>184700</v>
      </c>
      <c r="B1849" s="15">
        <f>inputs!$C$3-MAX(0,MIN((calculations!A1849-inputs!$B$8)*0.5,inputs!$C$3))+IF(AND(inputs!$B$23="YES",A1849&lt;=inputs!$B$25),inputs!$B$24,0)</f>
        <v>0</v>
      </c>
      <c r="C1849" s="15">
        <f>MAX(0,MIN(A1849-B1849,inputs!$C$4)*inputs!$B$3)</f>
        <v>7540</v>
      </c>
      <c r="D1849" s="16">
        <f>MAX(0,(MIN(A1849,inputs!$C$5)-(inputs!$C$4+B1849))*inputs!$B$4)</f>
        <v>44920</v>
      </c>
      <c r="E1849" s="16">
        <f>MAX(0, (calculations!A1849-inputs!$C$5)*inputs!$B$5)</f>
        <v>15615</v>
      </c>
      <c r="F1849" s="19">
        <f>MAX(0,inputs!$B$13*(MIN(calculations!A1849,inputs!$C$14)-inputs!$C$13))+MAX(0,inputs!$B$14*(calculations!A1849-inputs!$C$14))</f>
        <v>7683.85</v>
      </c>
      <c r="G1849" s="22">
        <f>MAX(MIN((calculations!A1849-inputs!$B$21)/10000,100%),0) * inputs!$B$18</f>
        <v>2636.4</v>
      </c>
      <c r="H1849" s="24">
        <f>MIN(inputs!$B$32,A1849)</f>
        <v>20000</v>
      </c>
      <c r="I1849" s="24">
        <f>inputs!$B$29*(1+inputs!$B$33)-MAX(0,inputs!$B$31*(H1849-inputs!$B$30))</f>
        <v>46486.999999999993</v>
      </c>
      <c r="J1849" s="19">
        <f>$H1849+(INT(COLUMN(J$1)/2) - 5) * ($A1849-$H1849)/9</f>
        <v>20000</v>
      </c>
      <c r="K1849" s="24">
        <f>MAX(0,I1849*(1+inputs!$B$33)-MAX(0,inputs!$B$31*(J1849-inputs!$B$30)))</f>
        <v>47184.304999999986</v>
      </c>
      <c r="L1849" s="19">
        <f>$H1849+(INT(COLUMN(L$1)/2) - 5) * ($A1849-$H1849)/9</f>
        <v>38300</v>
      </c>
      <c r="M1849" s="24">
        <f>MAX(0,K1849*(1+inputs!$B$33)-MAX(0,inputs!$B$31*(L1849-inputs!$B$30)))</f>
        <v>46261.629574999977</v>
      </c>
      <c r="N1849" s="19">
        <f>$H1849+(INT(COLUMN(N$1)/2) - 5) * ($A1849-$H1849)/9</f>
        <v>56600</v>
      </c>
      <c r="O1849" s="24">
        <f>MAX(0,M1849*(1+inputs!$B$33)-MAX(0,inputs!$B$31*(N1849-inputs!$B$30)))</f>
        <v>43678.114018624969</v>
      </c>
      <c r="P1849" s="19">
        <f>$H1849+(INT(COLUMN(P$1)/2) - 5) * ($A1849-$H1849)/9</f>
        <v>74900</v>
      </c>
      <c r="Q1849" s="24">
        <f>MAX(0,O1849*(1+inputs!$B$33)-MAX(0,inputs!$B$31*(P1849-inputs!$B$30)))</f>
        <v>39408.845728904336</v>
      </c>
      <c r="R1849" s="19">
        <f>$H1849+(INT(COLUMN(R$1)/2) - 5) * ($A1849-$H1849)/9</f>
        <v>93200</v>
      </c>
      <c r="S1849" s="24">
        <f>MAX(0,Q1849*(1+inputs!$B$33)-MAX(0,inputs!$B$31*(R1849-inputs!$B$30)))</f>
        <v>33428.538414837894</v>
      </c>
      <c r="T1849" s="19">
        <f>$H1849+(INT(COLUMN(T$1)/2) - 5) * ($A1849-$H1849)/9</f>
        <v>111500</v>
      </c>
      <c r="U1849" s="24">
        <f>MAX(0,S1849*(1+inputs!$B$33)-MAX(0,inputs!$B$31*(T1849-inputs!$B$30)))</f>
        <v>25711.52649106046</v>
      </c>
      <c r="V1849" s="19">
        <f>$H1849+(INT(COLUMN(V$1)/2) - 5) * ($A1849-$H1849)/9</f>
        <v>129800</v>
      </c>
      <c r="W1849" s="24">
        <f>MAX(0,U1849*(1+inputs!$B$33)-MAX(0,inputs!$B$31*(V1849-inputs!$B$30)))</f>
        <v>16231.759388426364</v>
      </c>
      <c r="X1849" s="19">
        <f>$H1849+(INT(COLUMN(X$1)/2) - 5) * ($A1849-$H1849)/9</f>
        <v>148100</v>
      </c>
      <c r="Y1849" s="24">
        <f>MAX(0,W1849*(1+inputs!$B$33)-MAX(0,inputs!$B$31*(X1849-inputs!$B$30)))</f>
        <v>4962.7957792527595</v>
      </c>
      <c r="Z1849" s="19">
        <f>IF(inputs!$B$27="YES",MAX(0,inputs!$B$31*(X1849-inputs!$B$30)),0)</f>
        <v>0</v>
      </c>
      <c r="AA1849" s="3">
        <f t="shared" si="117"/>
        <v>78395.25</v>
      </c>
      <c r="AB1849" s="1">
        <f t="shared" si="118"/>
        <v>0.47</v>
      </c>
      <c r="AC1849" s="8">
        <f t="shared" si="115"/>
        <v>106304.75</v>
      </c>
    </row>
    <row r="1850" spans="1:29" x14ac:dyDescent="0.2">
      <c r="A1850" s="11">
        <f t="shared" si="116"/>
        <v>184800</v>
      </c>
      <c r="B1850" s="15">
        <f>inputs!$C$3-MAX(0,MIN((calculations!A1850-inputs!$B$8)*0.5,inputs!$C$3))+IF(AND(inputs!$B$23="YES",A1850&lt;=inputs!$B$25),inputs!$B$24,0)</f>
        <v>0</v>
      </c>
      <c r="C1850" s="15">
        <f>MAX(0,MIN(A1850-B1850,inputs!$C$4)*inputs!$B$3)</f>
        <v>7540</v>
      </c>
      <c r="D1850" s="16">
        <f>MAX(0,(MIN(A1850,inputs!$C$5)-(inputs!$C$4+B1850))*inputs!$B$4)</f>
        <v>44920</v>
      </c>
      <c r="E1850" s="16">
        <f>MAX(0, (calculations!A1850-inputs!$C$5)*inputs!$B$5)</f>
        <v>15660</v>
      </c>
      <c r="F1850" s="19">
        <f>MAX(0,inputs!$B$13*(MIN(calculations!A1850,inputs!$C$14)-inputs!$C$13))+MAX(0,inputs!$B$14*(calculations!A1850-inputs!$C$14))</f>
        <v>7685.85</v>
      </c>
      <c r="G1850" s="22">
        <f>MAX(MIN((calculations!A1850-inputs!$B$21)/10000,100%),0) * inputs!$B$18</f>
        <v>2636.4</v>
      </c>
      <c r="H1850" s="24">
        <f>MIN(inputs!$B$32,A1850)</f>
        <v>20000</v>
      </c>
      <c r="I1850" s="24">
        <f>inputs!$B$29*(1+inputs!$B$33)-MAX(0,inputs!$B$31*(H1850-inputs!$B$30))</f>
        <v>46486.999999999993</v>
      </c>
      <c r="J1850" s="19">
        <f>$H1850+(INT(COLUMN(J$1)/2) - 5) * ($A1850-$H1850)/9</f>
        <v>20000</v>
      </c>
      <c r="K1850" s="24">
        <f>MAX(0,I1850*(1+inputs!$B$33)-MAX(0,inputs!$B$31*(J1850-inputs!$B$30)))</f>
        <v>47184.304999999986</v>
      </c>
      <c r="L1850" s="19">
        <f>$H1850+(INT(COLUMN(L$1)/2) - 5) * ($A1850-$H1850)/9</f>
        <v>38311.111111111109</v>
      </c>
      <c r="M1850" s="24">
        <f>MAX(0,K1850*(1+inputs!$B$33)-MAX(0,inputs!$B$31*(L1850-inputs!$B$30)))</f>
        <v>46260.629574999977</v>
      </c>
      <c r="N1850" s="19">
        <f>$H1850+(INT(COLUMN(N$1)/2) - 5) * ($A1850-$H1850)/9</f>
        <v>56622.222222222219</v>
      </c>
      <c r="O1850" s="24">
        <f>MAX(0,M1850*(1+inputs!$B$33)-MAX(0,inputs!$B$31*(N1850-inputs!$B$30)))</f>
        <v>43675.099018624969</v>
      </c>
      <c r="P1850" s="19">
        <f>$H1850+(INT(COLUMN(P$1)/2) - 5) * ($A1850-$H1850)/9</f>
        <v>74933.333333333343</v>
      </c>
      <c r="Q1850" s="24">
        <f>MAX(0,O1850*(1+inputs!$B$33)-MAX(0,inputs!$B$31*(P1850-inputs!$B$30)))</f>
        <v>39402.785503904335</v>
      </c>
      <c r="R1850" s="19">
        <f>$H1850+(INT(COLUMN(R$1)/2) - 5) * ($A1850-$H1850)/9</f>
        <v>93244.444444444438</v>
      </c>
      <c r="S1850" s="24">
        <f>MAX(0,Q1850*(1+inputs!$B$33)-MAX(0,inputs!$B$31*(R1850-inputs!$B$30)))</f>
        <v>33418.387286462894</v>
      </c>
      <c r="T1850" s="19">
        <f>$H1850+(INT(COLUMN(T$1)/2) - 5) * ($A1850-$H1850)/9</f>
        <v>111555.55555555556</v>
      </c>
      <c r="U1850" s="24">
        <f>MAX(0,S1850*(1+inputs!$B$33)-MAX(0,inputs!$B$31*(T1850-inputs!$B$30)))</f>
        <v>25696.223095759829</v>
      </c>
      <c r="V1850" s="19">
        <f>$H1850+(INT(COLUMN(V$1)/2) - 5) * ($A1850-$H1850)/9</f>
        <v>129866.66666666667</v>
      </c>
      <c r="W1850" s="24">
        <f>MAX(0,U1850*(1+inputs!$B$33)-MAX(0,inputs!$B$31*(V1850-inputs!$B$30)))</f>
        <v>16210.226442196223</v>
      </c>
      <c r="X1850" s="19">
        <f>$H1850+(INT(COLUMN(X$1)/2) - 5) * ($A1850-$H1850)/9</f>
        <v>148177.77777777778</v>
      </c>
      <c r="Y1850" s="24">
        <f>MAX(0,W1850*(1+inputs!$B$33)-MAX(0,inputs!$B$31*(X1850-inputs!$B$30)))</f>
        <v>4933.9398388291647</v>
      </c>
      <c r="Z1850" s="19">
        <f>IF(inputs!$B$27="YES",MAX(0,inputs!$B$31*(X1850-inputs!$B$30)),0)</f>
        <v>0</v>
      </c>
      <c r="AA1850" s="3">
        <f t="shared" si="117"/>
        <v>78442.25</v>
      </c>
      <c r="AB1850" s="1">
        <f t="shared" si="118"/>
        <v>0.47</v>
      </c>
      <c r="AC1850" s="8">
        <f t="shared" si="115"/>
        <v>106357.75</v>
      </c>
    </row>
    <row r="1851" spans="1:29" x14ac:dyDescent="0.2">
      <c r="A1851" s="11">
        <f t="shared" si="116"/>
        <v>184900</v>
      </c>
      <c r="B1851" s="15">
        <f>inputs!$C$3-MAX(0,MIN((calculations!A1851-inputs!$B$8)*0.5,inputs!$C$3))+IF(AND(inputs!$B$23="YES",A1851&lt;=inputs!$B$25),inputs!$B$24,0)</f>
        <v>0</v>
      </c>
      <c r="C1851" s="15">
        <f>MAX(0,MIN(A1851-B1851,inputs!$C$4)*inputs!$B$3)</f>
        <v>7540</v>
      </c>
      <c r="D1851" s="16">
        <f>MAX(0,(MIN(A1851,inputs!$C$5)-(inputs!$C$4+B1851))*inputs!$B$4)</f>
        <v>44920</v>
      </c>
      <c r="E1851" s="16">
        <f>MAX(0, (calculations!A1851-inputs!$C$5)*inputs!$B$5)</f>
        <v>15705</v>
      </c>
      <c r="F1851" s="19">
        <f>MAX(0,inputs!$B$13*(MIN(calculations!A1851,inputs!$C$14)-inputs!$C$13))+MAX(0,inputs!$B$14*(calculations!A1851-inputs!$C$14))</f>
        <v>7687.85</v>
      </c>
      <c r="G1851" s="22">
        <f>MAX(MIN((calculations!A1851-inputs!$B$21)/10000,100%),0) * inputs!$B$18</f>
        <v>2636.4</v>
      </c>
      <c r="H1851" s="24">
        <f>MIN(inputs!$B$32,A1851)</f>
        <v>20000</v>
      </c>
      <c r="I1851" s="24">
        <f>inputs!$B$29*(1+inputs!$B$33)-MAX(0,inputs!$B$31*(H1851-inputs!$B$30))</f>
        <v>46486.999999999993</v>
      </c>
      <c r="J1851" s="19">
        <f>$H1851+(INT(COLUMN(J$1)/2) - 5) * ($A1851-$H1851)/9</f>
        <v>20000</v>
      </c>
      <c r="K1851" s="24">
        <f>MAX(0,I1851*(1+inputs!$B$33)-MAX(0,inputs!$B$31*(J1851-inputs!$B$30)))</f>
        <v>47184.304999999986</v>
      </c>
      <c r="L1851" s="19">
        <f>$H1851+(INT(COLUMN(L$1)/2) - 5) * ($A1851-$H1851)/9</f>
        <v>38322.222222222219</v>
      </c>
      <c r="M1851" s="24">
        <f>MAX(0,K1851*(1+inputs!$B$33)-MAX(0,inputs!$B$31*(L1851-inputs!$B$30)))</f>
        <v>46259.629574999977</v>
      </c>
      <c r="N1851" s="19">
        <f>$H1851+(INT(COLUMN(N$1)/2) - 5) * ($A1851-$H1851)/9</f>
        <v>56644.444444444445</v>
      </c>
      <c r="O1851" s="24">
        <f>MAX(0,M1851*(1+inputs!$B$33)-MAX(0,inputs!$B$31*(N1851-inputs!$B$30)))</f>
        <v>43672.08401862497</v>
      </c>
      <c r="P1851" s="19">
        <f>$H1851+(INT(COLUMN(P$1)/2) - 5) * ($A1851-$H1851)/9</f>
        <v>74966.666666666657</v>
      </c>
      <c r="Q1851" s="24">
        <f>MAX(0,O1851*(1+inputs!$B$33)-MAX(0,inputs!$B$31*(P1851-inputs!$B$30)))</f>
        <v>39396.725278904341</v>
      </c>
      <c r="R1851" s="19">
        <f>$H1851+(INT(COLUMN(R$1)/2) - 5) * ($A1851-$H1851)/9</f>
        <v>93288.888888888891</v>
      </c>
      <c r="S1851" s="24">
        <f>MAX(0,Q1851*(1+inputs!$B$33)-MAX(0,inputs!$B$31*(R1851-inputs!$B$30)))</f>
        <v>33408.236158087901</v>
      </c>
      <c r="T1851" s="19">
        <f>$H1851+(INT(COLUMN(T$1)/2) - 5) * ($A1851-$H1851)/9</f>
        <v>111611.11111111111</v>
      </c>
      <c r="U1851" s="24">
        <f>MAX(0,S1851*(1+inputs!$B$33)-MAX(0,inputs!$B$31*(T1851-inputs!$B$30)))</f>
        <v>25680.919700459217</v>
      </c>
      <c r="V1851" s="19">
        <f>$H1851+(INT(COLUMN(V$1)/2) - 5) * ($A1851-$H1851)/9</f>
        <v>129933.33333333333</v>
      </c>
      <c r="W1851" s="24">
        <f>MAX(0,U1851*(1+inputs!$B$33)-MAX(0,inputs!$B$31*(V1851-inputs!$B$30)))</f>
        <v>16188.693495966105</v>
      </c>
      <c r="X1851" s="19">
        <f>$H1851+(INT(COLUMN(X$1)/2) - 5) * ($A1851-$H1851)/9</f>
        <v>148255.55555555556</v>
      </c>
      <c r="Y1851" s="24">
        <f>MAX(0,W1851*(1+inputs!$B$33)-MAX(0,inputs!$B$31*(X1851-inputs!$B$30)))</f>
        <v>4905.0838984055936</v>
      </c>
      <c r="Z1851" s="19">
        <f>IF(inputs!$B$27="YES",MAX(0,inputs!$B$31*(X1851-inputs!$B$30)),0)</f>
        <v>0</v>
      </c>
      <c r="AA1851" s="3">
        <f t="shared" si="117"/>
        <v>78489.25</v>
      </c>
      <c r="AB1851" s="1">
        <f t="shared" si="118"/>
        <v>0.47</v>
      </c>
      <c r="AC1851" s="8">
        <f t="shared" si="115"/>
        <v>106410.75</v>
      </c>
    </row>
    <row r="1852" spans="1:29" x14ac:dyDescent="0.2">
      <c r="A1852" s="11">
        <f t="shared" si="116"/>
        <v>185000</v>
      </c>
      <c r="B1852" s="15">
        <f>inputs!$C$3-MAX(0,MIN((calculations!A1852-inputs!$B$8)*0.5,inputs!$C$3))+IF(AND(inputs!$B$23="YES",A1852&lt;=inputs!$B$25),inputs!$B$24,0)</f>
        <v>0</v>
      </c>
      <c r="C1852" s="15">
        <f>MAX(0,MIN(A1852-B1852,inputs!$C$4)*inputs!$B$3)</f>
        <v>7540</v>
      </c>
      <c r="D1852" s="16">
        <f>MAX(0,(MIN(A1852,inputs!$C$5)-(inputs!$C$4+B1852))*inputs!$B$4)</f>
        <v>44920</v>
      </c>
      <c r="E1852" s="16">
        <f>MAX(0, (calculations!A1852-inputs!$C$5)*inputs!$B$5)</f>
        <v>15750</v>
      </c>
      <c r="F1852" s="19">
        <f>MAX(0,inputs!$B$13*(MIN(calculations!A1852,inputs!$C$14)-inputs!$C$13))+MAX(0,inputs!$B$14*(calculations!A1852-inputs!$C$14))</f>
        <v>7689.85</v>
      </c>
      <c r="G1852" s="22">
        <f>MAX(MIN((calculations!A1852-inputs!$B$21)/10000,100%),0) * inputs!$B$18</f>
        <v>2636.4</v>
      </c>
      <c r="H1852" s="24">
        <f>MIN(inputs!$B$32,A1852)</f>
        <v>20000</v>
      </c>
      <c r="I1852" s="24">
        <f>inputs!$B$29*(1+inputs!$B$33)-MAX(0,inputs!$B$31*(H1852-inputs!$B$30))</f>
        <v>46486.999999999993</v>
      </c>
      <c r="J1852" s="19">
        <f>$H1852+(INT(COLUMN(J$1)/2) - 5) * ($A1852-$H1852)/9</f>
        <v>20000</v>
      </c>
      <c r="K1852" s="24">
        <f>MAX(0,I1852*(1+inputs!$B$33)-MAX(0,inputs!$B$31*(J1852-inputs!$B$30)))</f>
        <v>47184.304999999986</v>
      </c>
      <c r="L1852" s="19">
        <f>$H1852+(INT(COLUMN(L$1)/2) - 5) * ($A1852-$H1852)/9</f>
        <v>38333.333333333328</v>
      </c>
      <c r="M1852" s="24">
        <f>MAX(0,K1852*(1+inputs!$B$33)-MAX(0,inputs!$B$31*(L1852-inputs!$B$30)))</f>
        <v>46258.629574999977</v>
      </c>
      <c r="N1852" s="19">
        <f>$H1852+(INT(COLUMN(N$1)/2) - 5) * ($A1852-$H1852)/9</f>
        <v>56666.666666666664</v>
      </c>
      <c r="O1852" s="24">
        <f>MAX(0,M1852*(1+inputs!$B$33)-MAX(0,inputs!$B$31*(N1852-inputs!$B$30)))</f>
        <v>43669.06901862497</v>
      </c>
      <c r="P1852" s="19">
        <f>$H1852+(INT(COLUMN(P$1)/2) - 5) * ($A1852-$H1852)/9</f>
        <v>75000</v>
      </c>
      <c r="Q1852" s="24">
        <f>MAX(0,O1852*(1+inputs!$B$33)-MAX(0,inputs!$B$31*(P1852-inputs!$B$30)))</f>
        <v>39390.66505390434</v>
      </c>
      <c r="R1852" s="19">
        <f>$H1852+(INT(COLUMN(R$1)/2) - 5) * ($A1852-$H1852)/9</f>
        <v>93333.333333333328</v>
      </c>
      <c r="S1852" s="24">
        <f>MAX(0,Q1852*(1+inputs!$B$33)-MAX(0,inputs!$B$31*(R1852-inputs!$B$30)))</f>
        <v>33398.0850297129</v>
      </c>
      <c r="T1852" s="19">
        <f>$H1852+(INT(COLUMN(T$1)/2) - 5) * ($A1852-$H1852)/9</f>
        <v>111666.66666666667</v>
      </c>
      <c r="U1852" s="24">
        <f>MAX(0,S1852*(1+inputs!$B$33)-MAX(0,inputs!$B$31*(T1852-inputs!$B$30)))</f>
        <v>25665.61630515859</v>
      </c>
      <c r="V1852" s="19">
        <f>$H1852+(INT(COLUMN(V$1)/2) - 5) * ($A1852-$H1852)/9</f>
        <v>130000</v>
      </c>
      <c r="W1852" s="24">
        <f>MAX(0,U1852*(1+inputs!$B$33)-MAX(0,inputs!$B$31*(V1852-inputs!$B$30)))</f>
        <v>16167.160549735965</v>
      </c>
      <c r="X1852" s="19">
        <f>$H1852+(INT(COLUMN(X$1)/2) - 5) * ($A1852-$H1852)/9</f>
        <v>148333.33333333331</v>
      </c>
      <c r="Y1852" s="24">
        <f>MAX(0,W1852*(1+inputs!$B$33)-MAX(0,inputs!$B$31*(X1852-inputs!$B$30)))</f>
        <v>4876.227957982006</v>
      </c>
      <c r="Z1852" s="19">
        <f>IF(inputs!$B$27="YES",MAX(0,inputs!$B$31*(X1852-inputs!$B$30)),0)</f>
        <v>0</v>
      </c>
      <c r="AA1852" s="3">
        <f t="shared" si="117"/>
        <v>78536.25</v>
      </c>
      <c r="AB1852" s="1">
        <f t="shared" si="118"/>
        <v>0.47</v>
      </c>
      <c r="AC1852" s="8">
        <f t="shared" si="115"/>
        <v>106463.75</v>
      </c>
    </row>
    <row r="1853" spans="1:29" x14ac:dyDescent="0.2">
      <c r="A1853" s="11">
        <f t="shared" si="116"/>
        <v>185100</v>
      </c>
      <c r="B1853" s="15">
        <f>inputs!$C$3-MAX(0,MIN((calculations!A1853-inputs!$B$8)*0.5,inputs!$C$3))+IF(AND(inputs!$B$23="YES",A1853&lt;=inputs!$B$25),inputs!$B$24,0)</f>
        <v>0</v>
      </c>
      <c r="C1853" s="15">
        <f>MAX(0,MIN(A1853-B1853,inputs!$C$4)*inputs!$B$3)</f>
        <v>7540</v>
      </c>
      <c r="D1853" s="16">
        <f>MAX(0,(MIN(A1853,inputs!$C$5)-(inputs!$C$4+B1853))*inputs!$B$4)</f>
        <v>44920</v>
      </c>
      <c r="E1853" s="16">
        <f>MAX(0, (calculations!A1853-inputs!$C$5)*inputs!$B$5)</f>
        <v>15795</v>
      </c>
      <c r="F1853" s="19">
        <f>MAX(0,inputs!$B$13*(MIN(calculations!A1853,inputs!$C$14)-inputs!$C$13))+MAX(0,inputs!$B$14*(calculations!A1853-inputs!$C$14))</f>
        <v>7691.85</v>
      </c>
      <c r="G1853" s="22">
        <f>MAX(MIN((calculations!A1853-inputs!$B$21)/10000,100%),0) * inputs!$B$18</f>
        <v>2636.4</v>
      </c>
      <c r="H1853" s="24">
        <f>MIN(inputs!$B$32,A1853)</f>
        <v>20000</v>
      </c>
      <c r="I1853" s="24">
        <f>inputs!$B$29*(1+inputs!$B$33)-MAX(0,inputs!$B$31*(H1853-inputs!$B$30))</f>
        <v>46486.999999999993</v>
      </c>
      <c r="J1853" s="19">
        <f>$H1853+(INT(COLUMN(J$1)/2) - 5) * ($A1853-$H1853)/9</f>
        <v>20000</v>
      </c>
      <c r="K1853" s="24">
        <f>MAX(0,I1853*(1+inputs!$B$33)-MAX(0,inputs!$B$31*(J1853-inputs!$B$30)))</f>
        <v>47184.304999999986</v>
      </c>
      <c r="L1853" s="19">
        <f>$H1853+(INT(COLUMN(L$1)/2) - 5) * ($A1853-$H1853)/9</f>
        <v>38344.444444444445</v>
      </c>
      <c r="M1853" s="24">
        <f>MAX(0,K1853*(1+inputs!$B$33)-MAX(0,inputs!$B$31*(L1853-inputs!$B$30)))</f>
        <v>46257.629574999977</v>
      </c>
      <c r="N1853" s="19">
        <f>$H1853+(INT(COLUMN(N$1)/2) - 5) * ($A1853-$H1853)/9</f>
        <v>56688.888888888891</v>
      </c>
      <c r="O1853" s="24">
        <f>MAX(0,M1853*(1+inputs!$B$33)-MAX(0,inputs!$B$31*(N1853-inputs!$B$30)))</f>
        <v>43666.054018624971</v>
      </c>
      <c r="P1853" s="19">
        <f>$H1853+(INT(COLUMN(P$1)/2) - 5) * ($A1853-$H1853)/9</f>
        <v>75033.333333333343</v>
      </c>
      <c r="Q1853" s="24">
        <f>MAX(0,O1853*(1+inputs!$B$33)-MAX(0,inputs!$B$31*(P1853-inputs!$B$30)))</f>
        <v>39384.604828904339</v>
      </c>
      <c r="R1853" s="19">
        <f>$H1853+(INT(COLUMN(R$1)/2) - 5) * ($A1853-$H1853)/9</f>
        <v>93377.777777777781</v>
      </c>
      <c r="S1853" s="24">
        <f>MAX(0,Q1853*(1+inputs!$B$33)-MAX(0,inputs!$B$31*(R1853-inputs!$B$30)))</f>
        <v>33387.933901337899</v>
      </c>
      <c r="T1853" s="19">
        <f>$H1853+(INT(COLUMN(T$1)/2) - 5) * ($A1853-$H1853)/9</f>
        <v>111722.22222222222</v>
      </c>
      <c r="U1853" s="24">
        <f>MAX(0,S1853*(1+inputs!$B$33)-MAX(0,inputs!$B$31*(T1853-inputs!$B$30)))</f>
        <v>25650.312909857963</v>
      </c>
      <c r="V1853" s="19">
        <f>$H1853+(INT(COLUMN(V$1)/2) - 5) * ($A1853-$H1853)/9</f>
        <v>130066.66666666667</v>
      </c>
      <c r="W1853" s="24">
        <f>MAX(0,U1853*(1+inputs!$B$33)-MAX(0,inputs!$B$31*(V1853-inputs!$B$30)))</f>
        <v>16145.627603505831</v>
      </c>
      <c r="X1853" s="19">
        <f>$H1853+(INT(COLUMN(X$1)/2) - 5) * ($A1853-$H1853)/9</f>
        <v>148411.11111111112</v>
      </c>
      <c r="Y1853" s="24">
        <f>MAX(0,W1853*(1+inputs!$B$33)-MAX(0,inputs!$B$31*(X1853-inputs!$B$30)))</f>
        <v>4847.3720175584149</v>
      </c>
      <c r="Z1853" s="19">
        <f>IF(inputs!$B$27="YES",MAX(0,inputs!$B$31*(X1853-inputs!$B$30)),0)</f>
        <v>0</v>
      </c>
      <c r="AA1853" s="3">
        <f t="shared" si="117"/>
        <v>78583.25</v>
      </c>
      <c r="AB1853" s="1">
        <f t="shared" si="118"/>
        <v>0.47</v>
      </c>
      <c r="AC1853" s="8">
        <f t="shared" si="115"/>
        <v>106516.75</v>
      </c>
    </row>
    <row r="1854" spans="1:29" x14ac:dyDescent="0.2">
      <c r="A1854" s="11">
        <f t="shared" si="116"/>
        <v>185200</v>
      </c>
      <c r="B1854" s="15">
        <f>inputs!$C$3-MAX(0,MIN((calculations!A1854-inputs!$B$8)*0.5,inputs!$C$3))+IF(AND(inputs!$B$23="YES",A1854&lt;=inputs!$B$25),inputs!$B$24,0)</f>
        <v>0</v>
      </c>
      <c r="C1854" s="15">
        <f>MAX(0,MIN(A1854-B1854,inputs!$C$4)*inputs!$B$3)</f>
        <v>7540</v>
      </c>
      <c r="D1854" s="16">
        <f>MAX(0,(MIN(A1854,inputs!$C$5)-(inputs!$C$4+B1854))*inputs!$B$4)</f>
        <v>44920</v>
      </c>
      <c r="E1854" s="16">
        <f>MAX(0, (calculations!A1854-inputs!$C$5)*inputs!$B$5)</f>
        <v>15840</v>
      </c>
      <c r="F1854" s="19">
        <f>MAX(0,inputs!$B$13*(MIN(calculations!A1854,inputs!$C$14)-inputs!$C$13))+MAX(0,inputs!$B$14*(calculations!A1854-inputs!$C$14))</f>
        <v>7693.85</v>
      </c>
      <c r="G1854" s="22">
        <f>MAX(MIN((calculations!A1854-inputs!$B$21)/10000,100%),0) * inputs!$B$18</f>
        <v>2636.4</v>
      </c>
      <c r="H1854" s="24">
        <f>MIN(inputs!$B$32,A1854)</f>
        <v>20000</v>
      </c>
      <c r="I1854" s="24">
        <f>inputs!$B$29*(1+inputs!$B$33)-MAX(0,inputs!$B$31*(H1854-inputs!$B$30))</f>
        <v>46486.999999999993</v>
      </c>
      <c r="J1854" s="19">
        <f>$H1854+(INT(COLUMN(J$1)/2) - 5) * ($A1854-$H1854)/9</f>
        <v>20000</v>
      </c>
      <c r="K1854" s="24">
        <f>MAX(0,I1854*(1+inputs!$B$33)-MAX(0,inputs!$B$31*(J1854-inputs!$B$30)))</f>
        <v>47184.304999999986</v>
      </c>
      <c r="L1854" s="19">
        <f>$H1854+(INT(COLUMN(L$1)/2) - 5) * ($A1854-$H1854)/9</f>
        <v>38355.555555555555</v>
      </c>
      <c r="M1854" s="24">
        <f>MAX(0,K1854*(1+inputs!$B$33)-MAX(0,inputs!$B$31*(L1854-inputs!$B$30)))</f>
        <v>46256.629574999977</v>
      </c>
      <c r="N1854" s="19">
        <f>$H1854+(INT(COLUMN(N$1)/2) - 5) * ($A1854-$H1854)/9</f>
        <v>56711.111111111109</v>
      </c>
      <c r="O1854" s="24">
        <f>MAX(0,M1854*(1+inputs!$B$33)-MAX(0,inputs!$B$31*(N1854-inputs!$B$30)))</f>
        <v>43663.039018624972</v>
      </c>
      <c r="P1854" s="19">
        <f>$H1854+(INT(COLUMN(P$1)/2) - 5) * ($A1854-$H1854)/9</f>
        <v>75066.666666666657</v>
      </c>
      <c r="Q1854" s="24">
        <f>MAX(0,O1854*(1+inputs!$B$33)-MAX(0,inputs!$B$31*(P1854-inputs!$B$30)))</f>
        <v>39378.544603904345</v>
      </c>
      <c r="R1854" s="19">
        <f>$H1854+(INT(COLUMN(R$1)/2) - 5) * ($A1854-$H1854)/9</f>
        <v>93422.222222222219</v>
      </c>
      <c r="S1854" s="24">
        <f>MAX(0,Q1854*(1+inputs!$B$33)-MAX(0,inputs!$B$31*(R1854-inputs!$B$30)))</f>
        <v>33377.782772962906</v>
      </c>
      <c r="T1854" s="19">
        <f>$H1854+(INT(COLUMN(T$1)/2) - 5) * ($A1854-$H1854)/9</f>
        <v>111777.77777777778</v>
      </c>
      <c r="U1854" s="24">
        <f>MAX(0,S1854*(1+inputs!$B$33)-MAX(0,inputs!$B$31*(T1854-inputs!$B$30)))</f>
        <v>25635.009514557343</v>
      </c>
      <c r="V1854" s="19">
        <f>$H1854+(INT(COLUMN(V$1)/2) - 5) * ($A1854-$H1854)/9</f>
        <v>130133.33333333333</v>
      </c>
      <c r="W1854" s="24">
        <f>MAX(0,U1854*(1+inputs!$B$33)-MAX(0,inputs!$B$31*(V1854-inputs!$B$30)))</f>
        <v>16124.094657275702</v>
      </c>
      <c r="X1854" s="19">
        <f>$H1854+(INT(COLUMN(X$1)/2) - 5) * ($A1854-$H1854)/9</f>
        <v>148488.88888888888</v>
      </c>
      <c r="Y1854" s="24">
        <f>MAX(0,W1854*(1+inputs!$B$33)-MAX(0,inputs!$B$31*(X1854-inputs!$B$30)))</f>
        <v>4818.5160771348365</v>
      </c>
      <c r="Z1854" s="19">
        <f>IF(inputs!$B$27="YES",MAX(0,inputs!$B$31*(X1854-inputs!$B$30)),0)</f>
        <v>0</v>
      </c>
      <c r="AA1854" s="3">
        <f t="shared" si="117"/>
        <v>78630.25</v>
      </c>
      <c r="AB1854" s="1">
        <f t="shared" si="118"/>
        <v>0.47</v>
      </c>
      <c r="AC1854" s="8">
        <f t="shared" si="115"/>
        <v>106569.75</v>
      </c>
    </row>
    <row r="1855" spans="1:29" x14ac:dyDescent="0.2">
      <c r="A1855" s="11">
        <f t="shared" si="116"/>
        <v>185300</v>
      </c>
      <c r="B1855" s="15">
        <f>inputs!$C$3-MAX(0,MIN((calculations!A1855-inputs!$B$8)*0.5,inputs!$C$3))+IF(AND(inputs!$B$23="YES",A1855&lt;=inputs!$B$25),inputs!$B$24,0)</f>
        <v>0</v>
      </c>
      <c r="C1855" s="15">
        <f>MAX(0,MIN(A1855-B1855,inputs!$C$4)*inputs!$B$3)</f>
        <v>7540</v>
      </c>
      <c r="D1855" s="16">
        <f>MAX(0,(MIN(A1855,inputs!$C$5)-(inputs!$C$4+B1855))*inputs!$B$4)</f>
        <v>44920</v>
      </c>
      <c r="E1855" s="16">
        <f>MAX(0, (calculations!A1855-inputs!$C$5)*inputs!$B$5)</f>
        <v>15885</v>
      </c>
      <c r="F1855" s="19">
        <f>MAX(0,inputs!$B$13*(MIN(calculations!A1855,inputs!$C$14)-inputs!$C$13))+MAX(0,inputs!$B$14*(calculations!A1855-inputs!$C$14))</f>
        <v>7695.85</v>
      </c>
      <c r="G1855" s="22">
        <f>MAX(MIN((calculations!A1855-inputs!$B$21)/10000,100%),0) * inputs!$B$18</f>
        <v>2636.4</v>
      </c>
      <c r="H1855" s="24">
        <f>MIN(inputs!$B$32,A1855)</f>
        <v>20000</v>
      </c>
      <c r="I1855" s="24">
        <f>inputs!$B$29*(1+inputs!$B$33)-MAX(0,inputs!$B$31*(H1855-inputs!$B$30))</f>
        <v>46486.999999999993</v>
      </c>
      <c r="J1855" s="19">
        <f>$H1855+(INT(COLUMN(J$1)/2) - 5) * ($A1855-$H1855)/9</f>
        <v>20000</v>
      </c>
      <c r="K1855" s="24">
        <f>MAX(0,I1855*(1+inputs!$B$33)-MAX(0,inputs!$B$31*(J1855-inputs!$B$30)))</f>
        <v>47184.304999999986</v>
      </c>
      <c r="L1855" s="19">
        <f>$H1855+(INT(COLUMN(L$1)/2) - 5) * ($A1855-$H1855)/9</f>
        <v>38366.666666666672</v>
      </c>
      <c r="M1855" s="24">
        <f>MAX(0,K1855*(1+inputs!$B$33)-MAX(0,inputs!$B$31*(L1855-inputs!$B$30)))</f>
        <v>46255.629574999977</v>
      </c>
      <c r="N1855" s="19">
        <f>$H1855+(INT(COLUMN(N$1)/2) - 5) * ($A1855-$H1855)/9</f>
        <v>56733.333333333336</v>
      </c>
      <c r="O1855" s="24">
        <f>MAX(0,M1855*(1+inputs!$B$33)-MAX(0,inputs!$B$31*(N1855-inputs!$B$30)))</f>
        <v>43660.024018624972</v>
      </c>
      <c r="P1855" s="19">
        <f>$H1855+(INT(COLUMN(P$1)/2) - 5) * ($A1855-$H1855)/9</f>
        <v>75100</v>
      </c>
      <c r="Q1855" s="24">
        <f>MAX(0,O1855*(1+inputs!$B$33)-MAX(0,inputs!$B$31*(P1855-inputs!$B$30)))</f>
        <v>39372.484378904337</v>
      </c>
      <c r="R1855" s="19">
        <f>$H1855+(INT(COLUMN(R$1)/2) - 5) * ($A1855-$H1855)/9</f>
        <v>93466.666666666672</v>
      </c>
      <c r="S1855" s="24">
        <f>MAX(0,Q1855*(1+inputs!$B$33)-MAX(0,inputs!$B$31*(R1855-inputs!$B$30)))</f>
        <v>33367.631644587898</v>
      </c>
      <c r="T1855" s="19">
        <f>$H1855+(INT(COLUMN(T$1)/2) - 5) * ($A1855-$H1855)/9</f>
        <v>111833.33333333333</v>
      </c>
      <c r="U1855" s="24">
        <f>MAX(0,S1855*(1+inputs!$B$33)-MAX(0,inputs!$B$31*(T1855-inputs!$B$30)))</f>
        <v>25619.706119256716</v>
      </c>
      <c r="V1855" s="19">
        <f>$H1855+(INT(COLUMN(V$1)/2) - 5) * ($A1855-$H1855)/9</f>
        <v>130200</v>
      </c>
      <c r="W1855" s="24">
        <f>MAX(0,U1855*(1+inputs!$B$33)-MAX(0,inputs!$B$31*(V1855-inputs!$B$30)))</f>
        <v>16102.561711045562</v>
      </c>
      <c r="X1855" s="19">
        <f>$H1855+(INT(COLUMN(X$1)/2) - 5) * ($A1855-$H1855)/9</f>
        <v>148566.66666666669</v>
      </c>
      <c r="Y1855" s="24">
        <f>MAX(0,W1855*(1+inputs!$B$33)-MAX(0,inputs!$B$31*(X1855-inputs!$B$30)))</f>
        <v>4789.6601367112435</v>
      </c>
      <c r="Z1855" s="19">
        <f>IF(inputs!$B$27="YES",MAX(0,inputs!$B$31*(X1855-inputs!$B$30)),0)</f>
        <v>0</v>
      </c>
      <c r="AA1855" s="3">
        <f t="shared" si="117"/>
        <v>78677.25</v>
      </c>
      <c r="AB1855" s="1">
        <f t="shared" si="118"/>
        <v>0.47</v>
      </c>
      <c r="AC1855" s="8">
        <f t="shared" si="115"/>
        <v>106622.75</v>
      </c>
    </row>
    <row r="1856" spans="1:29" x14ac:dyDescent="0.2">
      <c r="A1856" s="11">
        <f t="shared" si="116"/>
        <v>185400</v>
      </c>
      <c r="B1856" s="15">
        <f>inputs!$C$3-MAX(0,MIN((calculations!A1856-inputs!$B$8)*0.5,inputs!$C$3))+IF(AND(inputs!$B$23="YES",A1856&lt;=inputs!$B$25),inputs!$B$24,0)</f>
        <v>0</v>
      </c>
      <c r="C1856" s="15">
        <f>MAX(0,MIN(A1856-B1856,inputs!$C$4)*inputs!$B$3)</f>
        <v>7540</v>
      </c>
      <c r="D1856" s="16">
        <f>MAX(0,(MIN(A1856,inputs!$C$5)-(inputs!$C$4+B1856))*inputs!$B$4)</f>
        <v>44920</v>
      </c>
      <c r="E1856" s="16">
        <f>MAX(0, (calculations!A1856-inputs!$C$5)*inputs!$B$5)</f>
        <v>15930</v>
      </c>
      <c r="F1856" s="19">
        <f>MAX(0,inputs!$B$13*(MIN(calculations!A1856,inputs!$C$14)-inputs!$C$13))+MAX(0,inputs!$B$14*(calculations!A1856-inputs!$C$14))</f>
        <v>7697.85</v>
      </c>
      <c r="G1856" s="22">
        <f>MAX(MIN((calculations!A1856-inputs!$B$21)/10000,100%),0) * inputs!$B$18</f>
        <v>2636.4</v>
      </c>
      <c r="H1856" s="24">
        <f>MIN(inputs!$B$32,A1856)</f>
        <v>20000</v>
      </c>
      <c r="I1856" s="24">
        <f>inputs!$B$29*(1+inputs!$B$33)-MAX(0,inputs!$B$31*(H1856-inputs!$B$30))</f>
        <v>46486.999999999993</v>
      </c>
      <c r="J1856" s="19">
        <f>$H1856+(INT(COLUMN(J$1)/2) - 5) * ($A1856-$H1856)/9</f>
        <v>20000</v>
      </c>
      <c r="K1856" s="24">
        <f>MAX(0,I1856*(1+inputs!$B$33)-MAX(0,inputs!$B$31*(J1856-inputs!$B$30)))</f>
        <v>47184.304999999986</v>
      </c>
      <c r="L1856" s="19">
        <f>$H1856+(INT(COLUMN(L$1)/2) - 5) * ($A1856-$H1856)/9</f>
        <v>38377.777777777781</v>
      </c>
      <c r="M1856" s="24">
        <f>MAX(0,K1856*(1+inputs!$B$33)-MAX(0,inputs!$B$31*(L1856-inputs!$B$30)))</f>
        <v>46254.629574999977</v>
      </c>
      <c r="N1856" s="19">
        <f>$H1856+(INT(COLUMN(N$1)/2) - 5) * ($A1856-$H1856)/9</f>
        <v>56755.555555555555</v>
      </c>
      <c r="O1856" s="24">
        <f>MAX(0,M1856*(1+inputs!$B$33)-MAX(0,inputs!$B$31*(N1856-inputs!$B$30)))</f>
        <v>43657.009018624973</v>
      </c>
      <c r="P1856" s="19">
        <f>$H1856+(INT(COLUMN(P$1)/2) - 5) * ($A1856-$H1856)/9</f>
        <v>75133.333333333343</v>
      </c>
      <c r="Q1856" s="24">
        <f>MAX(0,O1856*(1+inputs!$B$33)-MAX(0,inputs!$B$31*(P1856-inputs!$B$30)))</f>
        <v>39366.424153904343</v>
      </c>
      <c r="R1856" s="19">
        <f>$H1856+(INT(COLUMN(R$1)/2) - 5) * ($A1856-$H1856)/9</f>
        <v>93511.111111111109</v>
      </c>
      <c r="S1856" s="24">
        <f>MAX(0,Q1856*(1+inputs!$B$33)-MAX(0,inputs!$B$31*(R1856-inputs!$B$30)))</f>
        <v>33357.480516212905</v>
      </c>
      <c r="T1856" s="19">
        <f>$H1856+(INT(COLUMN(T$1)/2) - 5) * ($A1856-$H1856)/9</f>
        <v>111888.88888888889</v>
      </c>
      <c r="U1856" s="24">
        <f>MAX(0,S1856*(1+inputs!$B$33)-MAX(0,inputs!$B$31*(T1856-inputs!$B$30)))</f>
        <v>25604.402723956096</v>
      </c>
      <c r="V1856" s="19">
        <f>$H1856+(INT(COLUMN(V$1)/2) - 5) * ($A1856-$H1856)/9</f>
        <v>130266.66666666667</v>
      </c>
      <c r="W1856" s="24">
        <f>MAX(0,U1856*(1+inputs!$B$33)-MAX(0,inputs!$B$31*(V1856-inputs!$B$30)))</f>
        <v>16081.028764815435</v>
      </c>
      <c r="X1856" s="19">
        <f>$H1856+(INT(COLUMN(X$1)/2) - 5) * ($A1856-$H1856)/9</f>
        <v>148644.44444444444</v>
      </c>
      <c r="Y1856" s="24">
        <f>MAX(0,W1856*(1+inputs!$B$33)-MAX(0,inputs!$B$31*(X1856-inputs!$B$30)))</f>
        <v>4760.8041962876669</v>
      </c>
      <c r="Z1856" s="19">
        <f>IF(inputs!$B$27="YES",MAX(0,inputs!$B$31*(X1856-inputs!$B$30)),0)</f>
        <v>0</v>
      </c>
      <c r="AA1856" s="3">
        <f t="shared" si="117"/>
        <v>78724.25</v>
      </c>
      <c r="AB1856" s="1">
        <f t="shared" si="118"/>
        <v>0.47</v>
      </c>
      <c r="AC1856" s="8">
        <f t="shared" si="115"/>
        <v>106675.75</v>
      </c>
    </row>
    <row r="1857" spans="1:29" x14ac:dyDescent="0.2">
      <c r="A1857" s="11">
        <f t="shared" si="116"/>
        <v>185500</v>
      </c>
      <c r="B1857" s="15">
        <f>inputs!$C$3-MAX(0,MIN((calculations!A1857-inputs!$B$8)*0.5,inputs!$C$3))+IF(AND(inputs!$B$23="YES",A1857&lt;=inputs!$B$25),inputs!$B$24,0)</f>
        <v>0</v>
      </c>
      <c r="C1857" s="15">
        <f>MAX(0,MIN(A1857-B1857,inputs!$C$4)*inputs!$B$3)</f>
        <v>7540</v>
      </c>
      <c r="D1857" s="16">
        <f>MAX(0,(MIN(A1857,inputs!$C$5)-(inputs!$C$4+B1857))*inputs!$B$4)</f>
        <v>44920</v>
      </c>
      <c r="E1857" s="16">
        <f>MAX(0, (calculations!A1857-inputs!$C$5)*inputs!$B$5)</f>
        <v>15975</v>
      </c>
      <c r="F1857" s="19">
        <f>MAX(0,inputs!$B$13*(MIN(calculations!A1857,inputs!$C$14)-inputs!$C$13))+MAX(0,inputs!$B$14*(calculations!A1857-inputs!$C$14))</f>
        <v>7699.85</v>
      </c>
      <c r="G1857" s="22">
        <f>MAX(MIN((calculations!A1857-inputs!$B$21)/10000,100%),0) * inputs!$B$18</f>
        <v>2636.4</v>
      </c>
      <c r="H1857" s="24">
        <f>MIN(inputs!$B$32,A1857)</f>
        <v>20000</v>
      </c>
      <c r="I1857" s="24">
        <f>inputs!$B$29*(1+inputs!$B$33)-MAX(0,inputs!$B$31*(H1857-inputs!$B$30))</f>
        <v>46486.999999999993</v>
      </c>
      <c r="J1857" s="19">
        <f>$H1857+(INT(COLUMN(J$1)/2) - 5) * ($A1857-$H1857)/9</f>
        <v>20000</v>
      </c>
      <c r="K1857" s="24">
        <f>MAX(0,I1857*(1+inputs!$B$33)-MAX(0,inputs!$B$31*(J1857-inputs!$B$30)))</f>
        <v>47184.304999999986</v>
      </c>
      <c r="L1857" s="19">
        <f>$H1857+(INT(COLUMN(L$1)/2) - 5) * ($A1857-$H1857)/9</f>
        <v>38388.888888888891</v>
      </c>
      <c r="M1857" s="24">
        <f>MAX(0,K1857*(1+inputs!$B$33)-MAX(0,inputs!$B$31*(L1857-inputs!$B$30)))</f>
        <v>46253.629574999977</v>
      </c>
      <c r="N1857" s="19">
        <f>$H1857+(INT(COLUMN(N$1)/2) - 5) * ($A1857-$H1857)/9</f>
        <v>56777.777777777781</v>
      </c>
      <c r="O1857" s="24">
        <f>MAX(0,M1857*(1+inputs!$B$33)-MAX(0,inputs!$B$31*(N1857-inputs!$B$30)))</f>
        <v>43653.994018624973</v>
      </c>
      <c r="P1857" s="19">
        <f>$H1857+(INT(COLUMN(P$1)/2) - 5) * ($A1857-$H1857)/9</f>
        <v>75166.666666666657</v>
      </c>
      <c r="Q1857" s="24">
        <f>MAX(0,O1857*(1+inputs!$B$33)-MAX(0,inputs!$B$31*(P1857-inputs!$B$30)))</f>
        <v>39360.363928904349</v>
      </c>
      <c r="R1857" s="19">
        <f>$H1857+(INT(COLUMN(R$1)/2) - 5) * ($A1857-$H1857)/9</f>
        <v>93555.555555555562</v>
      </c>
      <c r="S1857" s="24">
        <f>MAX(0,Q1857*(1+inputs!$B$33)-MAX(0,inputs!$B$31*(R1857-inputs!$B$30)))</f>
        <v>33347.329387837912</v>
      </c>
      <c r="T1857" s="19">
        <f>$H1857+(INT(COLUMN(T$1)/2) - 5) * ($A1857-$H1857)/9</f>
        <v>111944.44444444444</v>
      </c>
      <c r="U1857" s="24">
        <f>MAX(0,S1857*(1+inputs!$B$33)-MAX(0,inputs!$B$31*(T1857-inputs!$B$30)))</f>
        <v>25589.099328655477</v>
      </c>
      <c r="V1857" s="19">
        <f>$H1857+(INT(COLUMN(V$1)/2) - 5) * ($A1857-$H1857)/9</f>
        <v>130333.33333333333</v>
      </c>
      <c r="W1857" s="24">
        <f>MAX(0,U1857*(1+inputs!$B$33)-MAX(0,inputs!$B$31*(V1857-inputs!$B$30)))</f>
        <v>16059.495818585307</v>
      </c>
      <c r="X1857" s="19">
        <f>$H1857+(INT(COLUMN(X$1)/2) - 5) * ($A1857-$H1857)/9</f>
        <v>148722.22222222222</v>
      </c>
      <c r="Y1857" s="24">
        <f>MAX(0,W1857*(1+inputs!$B$33)-MAX(0,inputs!$B$31*(X1857-inputs!$B$30)))</f>
        <v>4731.9482558640866</v>
      </c>
      <c r="Z1857" s="19">
        <f>IF(inputs!$B$27="YES",MAX(0,inputs!$B$31*(X1857-inputs!$B$30)),0)</f>
        <v>0</v>
      </c>
      <c r="AA1857" s="3">
        <f t="shared" si="117"/>
        <v>78771.25</v>
      </c>
      <c r="AB1857" s="1">
        <f t="shared" si="118"/>
        <v>0.47</v>
      </c>
      <c r="AC1857" s="8">
        <f t="shared" ref="AC1857:AC1882" si="119">A1857-AA1857</f>
        <v>106728.75</v>
      </c>
    </row>
    <row r="1858" spans="1:29" x14ac:dyDescent="0.2">
      <c r="A1858" s="11">
        <f t="shared" si="116"/>
        <v>185600</v>
      </c>
      <c r="B1858" s="15">
        <f>inputs!$C$3-MAX(0,MIN((calculations!A1858-inputs!$B$8)*0.5,inputs!$C$3))+IF(AND(inputs!$B$23="YES",A1858&lt;=inputs!$B$25),inputs!$B$24,0)</f>
        <v>0</v>
      </c>
      <c r="C1858" s="15">
        <f>MAX(0,MIN(A1858-B1858,inputs!$C$4)*inputs!$B$3)</f>
        <v>7540</v>
      </c>
      <c r="D1858" s="16">
        <f>MAX(0,(MIN(A1858,inputs!$C$5)-(inputs!$C$4+B1858))*inputs!$B$4)</f>
        <v>44920</v>
      </c>
      <c r="E1858" s="16">
        <f>MAX(0, (calculations!A1858-inputs!$C$5)*inputs!$B$5)</f>
        <v>16020</v>
      </c>
      <c r="F1858" s="19">
        <f>MAX(0,inputs!$B$13*(MIN(calculations!A1858,inputs!$C$14)-inputs!$C$13))+MAX(0,inputs!$B$14*(calculations!A1858-inputs!$C$14))</f>
        <v>7701.85</v>
      </c>
      <c r="G1858" s="22">
        <f>MAX(MIN((calculations!A1858-inputs!$B$21)/10000,100%),0) * inputs!$B$18</f>
        <v>2636.4</v>
      </c>
      <c r="H1858" s="24">
        <f>MIN(inputs!$B$32,A1858)</f>
        <v>20000</v>
      </c>
      <c r="I1858" s="24">
        <f>inputs!$B$29*(1+inputs!$B$33)-MAX(0,inputs!$B$31*(H1858-inputs!$B$30))</f>
        <v>46486.999999999993</v>
      </c>
      <c r="J1858" s="19">
        <f>$H1858+(INT(COLUMN(J$1)/2) - 5) * ($A1858-$H1858)/9</f>
        <v>20000</v>
      </c>
      <c r="K1858" s="24">
        <f>MAX(0,I1858*(1+inputs!$B$33)-MAX(0,inputs!$B$31*(J1858-inputs!$B$30)))</f>
        <v>47184.304999999986</v>
      </c>
      <c r="L1858" s="19">
        <f>$H1858+(INT(COLUMN(L$1)/2) - 5) * ($A1858-$H1858)/9</f>
        <v>38400</v>
      </c>
      <c r="M1858" s="24">
        <f>MAX(0,K1858*(1+inputs!$B$33)-MAX(0,inputs!$B$31*(L1858-inputs!$B$30)))</f>
        <v>46252.629574999977</v>
      </c>
      <c r="N1858" s="19">
        <f>$H1858+(INT(COLUMN(N$1)/2) - 5) * ($A1858-$H1858)/9</f>
        <v>56800</v>
      </c>
      <c r="O1858" s="24">
        <f>MAX(0,M1858*(1+inputs!$B$33)-MAX(0,inputs!$B$31*(N1858-inputs!$B$30)))</f>
        <v>43650.979018624967</v>
      </c>
      <c r="P1858" s="19">
        <f>$H1858+(INT(COLUMN(P$1)/2) - 5) * ($A1858-$H1858)/9</f>
        <v>75200</v>
      </c>
      <c r="Q1858" s="24">
        <f>MAX(0,O1858*(1+inputs!$B$33)-MAX(0,inputs!$B$31*(P1858-inputs!$B$30)))</f>
        <v>39354.303703904334</v>
      </c>
      <c r="R1858" s="19">
        <f>$H1858+(INT(COLUMN(R$1)/2) - 5) * ($A1858-$H1858)/9</f>
        <v>93600</v>
      </c>
      <c r="S1858" s="24">
        <f>MAX(0,Q1858*(1+inputs!$B$33)-MAX(0,inputs!$B$31*(R1858-inputs!$B$30)))</f>
        <v>33337.178259462889</v>
      </c>
      <c r="T1858" s="19">
        <f>$H1858+(INT(COLUMN(T$1)/2) - 5) * ($A1858-$H1858)/9</f>
        <v>112000</v>
      </c>
      <c r="U1858" s="24">
        <f>MAX(0,S1858*(1+inputs!$B$33)-MAX(0,inputs!$B$31*(T1858-inputs!$B$30)))</f>
        <v>25573.795933354828</v>
      </c>
      <c r="V1858" s="19">
        <f>$H1858+(INT(COLUMN(V$1)/2) - 5) * ($A1858-$H1858)/9</f>
        <v>130400</v>
      </c>
      <c r="W1858" s="24">
        <f>MAX(0,U1858*(1+inputs!$B$33)-MAX(0,inputs!$B$31*(V1858-inputs!$B$30)))</f>
        <v>16037.962872355149</v>
      </c>
      <c r="X1858" s="19">
        <f>$H1858+(INT(COLUMN(X$1)/2) - 5) * ($A1858-$H1858)/9</f>
        <v>148800</v>
      </c>
      <c r="Y1858" s="24">
        <f>MAX(0,W1858*(1+inputs!$B$33)-MAX(0,inputs!$B$31*(X1858-inputs!$B$30)))</f>
        <v>4703.0923154404754</v>
      </c>
      <c r="Z1858" s="19">
        <f>IF(inputs!$B$27="YES",MAX(0,inputs!$B$31*(X1858-inputs!$B$30)),0)</f>
        <v>0</v>
      </c>
      <c r="AA1858" s="3">
        <f t="shared" si="117"/>
        <v>78818.25</v>
      </c>
      <c r="AB1858" s="1">
        <f t="shared" si="118"/>
        <v>0.47</v>
      </c>
      <c r="AC1858" s="8">
        <f t="shared" si="119"/>
        <v>106781.75</v>
      </c>
    </row>
    <row r="1859" spans="1:29" x14ac:dyDescent="0.2">
      <c r="A1859" s="11">
        <f t="shared" ref="A1859:A1883" si="120">(ROW(A1859)-2)*100</f>
        <v>185700</v>
      </c>
      <c r="B1859" s="15">
        <f>inputs!$C$3-MAX(0,MIN((calculations!A1859-inputs!$B$8)*0.5,inputs!$C$3))+IF(AND(inputs!$B$23="YES",A1859&lt;=inputs!$B$25),inputs!$B$24,0)</f>
        <v>0</v>
      </c>
      <c r="C1859" s="15">
        <f>MAX(0,MIN(A1859-B1859,inputs!$C$4)*inputs!$B$3)</f>
        <v>7540</v>
      </c>
      <c r="D1859" s="16">
        <f>MAX(0,(MIN(A1859,inputs!$C$5)-(inputs!$C$4+B1859))*inputs!$B$4)</f>
        <v>44920</v>
      </c>
      <c r="E1859" s="16">
        <f>MAX(0, (calculations!A1859-inputs!$C$5)*inputs!$B$5)</f>
        <v>16065</v>
      </c>
      <c r="F1859" s="19">
        <f>MAX(0,inputs!$B$13*(MIN(calculations!A1859,inputs!$C$14)-inputs!$C$13))+MAX(0,inputs!$B$14*(calculations!A1859-inputs!$C$14))</f>
        <v>7703.85</v>
      </c>
      <c r="G1859" s="22">
        <f>MAX(MIN((calculations!A1859-inputs!$B$21)/10000,100%),0) * inputs!$B$18</f>
        <v>2636.4</v>
      </c>
      <c r="H1859" s="24">
        <f>MIN(inputs!$B$32,A1859)</f>
        <v>20000</v>
      </c>
      <c r="I1859" s="24">
        <f>inputs!$B$29*(1+inputs!$B$33)-MAX(0,inputs!$B$31*(H1859-inputs!$B$30))</f>
        <v>46486.999999999993</v>
      </c>
      <c r="J1859" s="19">
        <f>$H1859+(INT(COLUMN(J$1)/2) - 5) * ($A1859-$H1859)/9</f>
        <v>20000</v>
      </c>
      <c r="K1859" s="24">
        <f>MAX(0,I1859*(1+inputs!$B$33)-MAX(0,inputs!$B$31*(J1859-inputs!$B$30)))</f>
        <v>47184.304999999986</v>
      </c>
      <c r="L1859" s="19">
        <f>$H1859+(INT(COLUMN(L$1)/2) - 5) * ($A1859-$H1859)/9</f>
        <v>38411.111111111109</v>
      </c>
      <c r="M1859" s="24">
        <f>MAX(0,K1859*(1+inputs!$B$33)-MAX(0,inputs!$B$31*(L1859-inputs!$B$30)))</f>
        <v>46251.629574999977</v>
      </c>
      <c r="N1859" s="19">
        <f>$H1859+(INT(COLUMN(N$1)/2) - 5) * ($A1859-$H1859)/9</f>
        <v>56822.222222222219</v>
      </c>
      <c r="O1859" s="24">
        <f>MAX(0,M1859*(1+inputs!$B$33)-MAX(0,inputs!$B$31*(N1859-inputs!$B$30)))</f>
        <v>43647.964018624967</v>
      </c>
      <c r="P1859" s="19">
        <f>$H1859+(INT(COLUMN(P$1)/2) - 5) * ($A1859-$H1859)/9</f>
        <v>75233.333333333343</v>
      </c>
      <c r="Q1859" s="24">
        <f>MAX(0,O1859*(1+inputs!$B$33)-MAX(0,inputs!$B$31*(P1859-inputs!$B$30)))</f>
        <v>39348.243478904333</v>
      </c>
      <c r="R1859" s="19">
        <f>$H1859+(INT(COLUMN(R$1)/2) - 5) * ($A1859-$H1859)/9</f>
        <v>93644.444444444438</v>
      </c>
      <c r="S1859" s="24">
        <f>MAX(0,Q1859*(1+inputs!$B$33)-MAX(0,inputs!$B$31*(R1859-inputs!$B$30)))</f>
        <v>33327.027131087889</v>
      </c>
      <c r="T1859" s="19">
        <f>$H1859+(INT(COLUMN(T$1)/2) - 5) * ($A1859-$H1859)/9</f>
        <v>112055.55555555556</v>
      </c>
      <c r="U1859" s="24">
        <f>MAX(0,S1859*(1+inputs!$B$33)-MAX(0,inputs!$B$31*(T1859-inputs!$B$30)))</f>
        <v>25558.492538054204</v>
      </c>
      <c r="V1859" s="19">
        <f>$H1859+(INT(COLUMN(V$1)/2) - 5) * ($A1859-$H1859)/9</f>
        <v>130466.66666666667</v>
      </c>
      <c r="W1859" s="24">
        <f>MAX(0,U1859*(1+inputs!$B$33)-MAX(0,inputs!$B$31*(V1859-inputs!$B$30)))</f>
        <v>16016.429926125014</v>
      </c>
      <c r="X1859" s="19">
        <f>$H1859+(INT(COLUMN(X$1)/2) - 5) * ($A1859-$H1859)/9</f>
        <v>148877.77777777778</v>
      </c>
      <c r="Y1859" s="24">
        <f>MAX(0,W1859*(1+inputs!$B$33)-MAX(0,inputs!$B$31*(X1859-inputs!$B$30)))</f>
        <v>4674.2363750168879</v>
      </c>
      <c r="Z1859" s="19">
        <f>IF(inputs!$B$27="YES",MAX(0,inputs!$B$31*(X1859-inputs!$B$30)),0)</f>
        <v>0</v>
      </c>
      <c r="AA1859" s="3">
        <f t="shared" ref="AA1859:AA1882" si="121">SUM(C1859:G1859)+Z1859</f>
        <v>78865.25</v>
      </c>
      <c r="AB1859" s="1">
        <f t="shared" ref="AB1859:AB1882" si="122">(AA1860-AA1859)/100</f>
        <v>0.47</v>
      </c>
      <c r="AC1859" s="8">
        <f t="shared" si="119"/>
        <v>106834.75</v>
      </c>
    </row>
    <row r="1860" spans="1:29" x14ac:dyDescent="0.2">
      <c r="A1860" s="11">
        <f t="shared" si="120"/>
        <v>185800</v>
      </c>
      <c r="B1860" s="15">
        <f>inputs!$C$3-MAX(0,MIN((calculations!A1860-inputs!$B$8)*0.5,inputs!$C$3))+IF(AND(inputs!$B$23="YES",A1860&lt;=inputs!$B$25),inputs!$B$24,0)</f>
        <v>0</v>
      </c>
      <c r="C1860" s="15">
        <f>MAX(0,MIN(A1860-B1860,inputs!$C$4)*inputs!$B$3)</f>
        <v>7540</v>
      </c>
      <c r="D1860" s="16">
        <f>MAX(0,(MIN(A1860,inputs!$C$5)-(inputs!$C$4+B1860))*inputs!$B$4)</f>
        <v>44920</v>
      </c>
      <c r="E1860" s="16">
        <f>MAX(0, (calculations!A1860-inputs!$C$5)*inputs!$B$5)</f>
        <v>16110</v>
      </c>
      <c r="F1860" s="19">
        <f>MAX(0,inputs!$B$13*(MIN(calculations!A1860,inputs!$C$14)-inputs!$C$13))+MAX(0,inputs!$B$14*(calculations!A1860-inputs!$C$14))</f>
        <v>7705.85</v>
      </c>
      <c r="G1860" s="22">
        <f>MAX(MIN((calculations!A1860-inputs!$B$21)/10000,100%),0) * inputs!$B$18</f>
        <v>2636.4</v>
      </c>
      <c r="H1860" s="24">
        <f>MIN(inputs!$B$32,A1860)</f>
        <v>20000</v>
      </c>
      <c r="I1860" s="24">
        <f>inputs!$B$29*(1+inputs!$B$33)-MAX(0,inputs!$B$31*(H1860-inputs!$B$30))</f>
        <v>46486.999999999993</v>
      </c>
      <c r="J1860" s="19">
        <f>$H1860+(INT(COLUMN(J$1)/2) - 5) * ($A1860-$H1860)/9</f>
        <v>20000</v>
      </c>
      <c r="K1860" s="24">
        <f>MAX(0,I1860*(1+inputs!$B$33)-MAX(0,inputs!$B$31*(J1860-inputs!$B$30)))</f>
        <v>47184.304999999986</v>
      </c>
      <c r="L1860" s="19">
        <f>$H1860+(INT(COLUMN(L$1)/2) - 5) * ($A1860-$H1860)/9</f>
        <v>38422.222222222219</v>
      </c>
      <c r="M1860" s="24">
        <f>MAX(0,K1860*(1+inputs!$B$33)-MAX(0,inputs!$B$31*(L1860-inputs!$B$30)))</f>
        <v>46250.629574999977</v>
      </c>
      <c r="N1860" s="19">
        <f>$H1860+(INT(COLUMN(N$1)/2) - 5) * ($A1860-$H1860)/9</f>
        <v>56844.444444444445</v>
      </c>
      <c r="O1860" s="24">
        <f>MAX(0,M1860*(1+inputs!$B$33)-MAX(0,inputs!$B$31*(N1860-inputs!$B$30)))</f>
        <v>43644.949018624968</v>
      </c>
      <c r="P1860" s="19">
        <f>$H1860+(INT(COLUMN(P$1)/2) - 5) * ($A1860-$H1860)/9</f>
        <v>75266.666666666657</v>
      </c>
      <c r="Q1860" s="24">
        <f>MAX(0,O1860*(1+inputs!$B$33)-MAX(0,inputs!$B$31*(P1860-inputs!$B$30)))</f>
        <v>39342.183253904339</v>
      </c>
      <c r="R1860" s="19">
        <f>$H1860+(INT(COLUMN(R$1)/2) - 5) * ($A1860-$H1860)/9</f>
        <v>93688.888888888891</v>
      </c>
      <c r="S1860" s="24">
        <f>MAX(0,Q1860*(1+inputs!$B$33)-MAX(0,inputs!$B$31*(R1860-inputs!$B$30)))</f>
        <v>33316.876002712896</v>
      </c>
      <c r="T1860" s="19">
        <f>$H1860+(INT(COLUMN(T$1)/2) - 5) * ($A1860-$H1860)/9</f>
        <v>112111.11111111111</v>
      </c>
      <c r="U1860" s="24">
        <f>MAX(0,S1860*(1+inputs!$B$33)-MAX(0,inputs!$B$31*(T1860-inputs!$B$30)))</f>
        <v>25543.189142753585</v>
      </c>
      <c r="V1860" s="19">
        <f>$H1860+(INT(COLUMN(V$1)/2) - 5) * ($A1860-$H1860)/9</f>
        <v>130533.33333333333</v>
      </c>
      <c r="W1860" s="24">
        <f>MAX(0,U1860*(1+inputs!$B$33)-MAX(0,inputs!$B$31*(V1860-inputs!$B$30)))</f>
        <v>15994.896979894886</v>
      </c>
      <c r="X1860" s="19">
        <f>$H1860+(INT(COLUMN(X$1)/2) - 5) * ($A1860-$H1860)/9</f>
        <v>148955.55555555556</v>
      </c>
      <c r="Y1860" s="24">
        <f>MAX(0,W1860*(1+inputs!$B$33)-MAX(0,inputs!$B$31*(X1860-inputs!$B$30)))</f>
        <v>4645.3804345933077</v>
      </c>
      <c r="Z1860" s="19">
        <f>IF(inputs!$B$27="YES",MAX(0,inputs!$B$31*(X1860-inputs!$B$30)),0)</f>
        <v>0</v>
      </c>
      <c r="AA1860" s="3">
        <f t="shared" si="121"/>
        <v>78912.25</v>
      </c>
      <c r="AB1860" s="1">
        <f t="shared" si="122"/>
        <v>0.47</v>
      </c>
      <c r="AC1860" s="8">
        <f t="shared" si="119"/>
        <v>106887.75</v>
      </c>
    </row>
    <row r="1861" spans="1:29" x14ac:dyDescent="0.2">
      <c r="A1861" s="11">
        <f t="shared" si="120"/>
        <v>185900</v>
      </c>
      <c r="B1861" s="15">
        <f>inputs!$C$3-MAX(0,MIN((calculations!A1861-inputs!$B$8)*0.5,inputs!$C$3))+IF(AND(inputs!$B$23="YES",A1861&lt;=inputs!$B$25),inputs!$B$24,0)</f>
        <v>0</v>
      </c>
      <c r="C1861" s="15">
        <f>MAX(0,MIN(A1861-B1861,inputs!$C$4)*inputs!$B$3)</f>
        <v>7540</v>
      </c>
      <c r="D1861" s="16">
        <f>MAX(0,(MIN(A1861,inputs!$C$5)-(inputs!$C$4+B1861))*inputs!$B$4)</f>
        <v>44920</v>
      </c>
      <c r="E1861" s="16">
        <f>MAX(0, (calculations!A1861-inputs!$C$5)*inputs!$B$5)</f>
        <v>16155</v>
      </c>
      <c r="F1861" s="19">
        <f>MAX(0,inputs!$B$13*(MIN(calculations!A1861,inputs!$C$14)-inputs!$C$13))+MAX(0,inputs!$B$14*(calculations!A1861-inputs!$C$14))</f>
        <v>7707.85</v>
      </c>
      <c r="G1861" s="22">
        <f>MAX(MIN((calculations!A1861-inputs!$B$21)/10000,100%),0) * inputs!$B$18</f>
        <v>2636.4</v>
      </c>
      <c r="H1861" s="24">
        <f>MIN(inputs!$B$32,A1861)</f>
        <v>20000</v>
      </c>
      <c r="I1861" s="24">
        <f>inputs!$B$29*(1+inputs!$B$33)-MAX(0,inputs!$B$31*(H1861-inputs!$B$30))</f>
        <v>46486.999999999993</v>
      </c>
      <c r="J1861" s="19">
        <f>$H1861+(INT(COLUMN(J$1)/2) - 5) * ($A1861-$H1861)/9</f>
        <v>20000</v>
      </c>
      <c r="K1861" s="24">
        <f>MAX(0,I1861*(1+inputs!$B$33)-MAX(0,inputs!$B$31*(J1861-inputs!$B$30)))</f>
        <v>47184.304999999986</v>
      </c>
      <c r="L1861" s="19">
        <f>$H1861+(INT(COLUMN(L$1)/2) - 5) * ($A1861-$H1861)/9</f>
        <v>38433.333333333328</v>
      </c>
      <c r="M1861" s="24">
        <f>MAX(0,K1861*(1+inputs!$B$33)-MAX(0,inputs!$B$31*(L1861-inputs!$B$30)))</f>
        <v>46249.629574999977</v>
      </c>
      <c r="N1861" s="19">
        <f>$H1861+(INT(COLUMN(N$1)/2) - 5) * ($A1861-$H1861)/9</f>
        <v>56866.666666666664</v>
      </c>
      <c r="O1861" s="24">
        <f>MAX(0,M1861*(1+inputs!$B$33)-MAX(0,inputs!$B$31*(N1861-inputs!$B$30)))</f>
        <v>43641.934018624968</v>
      </c>
      <c r="P1861" s="19">
        <f>$H1861+(INT(COLUMN(P$1)/2) - 5) * ($A1861-$H1861)/9</f>
        <v>75300</v>
      </c>
      <c r="Q1861" s="24">
        <f>MAX(0,O1861*(1+inputs!$B$33)-MAX(0,inputs!$B$31*(P1861-inputs!$B$30)))</f>
        <v>39336.123028904338</v>
      </c>
      <c r="R1861" s="19">
        <f>$H1861+(INT(COLUMN(R$1)/2) - 5) * ($A1861-$H1861)/9</f>
        <v>93733.333333333328</v>
      </c>
      <c r="S1861" s="24">
        <f>MAX(0,Q1861*(1+inputs!$B$33)-MAX(0,inputs!$B$31*(R1861-inputs!$B$30)))</f>
        <v>33306.724874337895</v>
      </c>
      <c r="T1861" s="19">
        <f>$H1861+(INT(COLUMN(T$1)/2) - 5) * ($A1861-$H1861)/9</f>
        <v>112166.66666666667</v>
      </c>
      <c r="U1861" s="24">
        <f>MAX(0,S1861*(1+inputs!$B$33)-MAX(0,inputs!$B$31*(T1861-inputs!$B$30)))</f>
        <v>25527.885747452958</v>
      </c>
      <c r="V1861" s="19">
        <f>$H1861+(INT(COLUMN(V$1)/2) - 5) * ($A1861-$H1861)/9</f>
        <v>130600</v>
      </c>
      <c r="W1861" s="24">
        <f>MAX(0,U1861*(1+inputs!$B$33)-MAX(0,inputs!$B$31*(V1861-inputs!$B$30)))</f>
        <v>15973.36403366475</v>
      </c>
      <c r="X1861" s="19">
        <f>$H1861+(INT(COLUMN(X$1)/2) - 5) * ($A1861-$H1861)/9</f>
        <v>149033.33333333331</v>
      </c>
      <c r="Y1861" s="24">
        <f>MAX(0,W1861*(1+inputs!$B$33)-MAX(0,inputs!$B$31*(X1861-inputs!$B$30)))</f>
        <v>4616.5244941697201</v>
      </c>
      <c r="Z1861" s="19">
        <f>IF(inputs!$B$27="YES",MAX(0,inputs!$B$31*(X1861-inputs!$B$30)),0)</f>
        <v>0</v>
      </c>
      <c r="AA1861" s="3">
        <f t="shared" si="121"/>
        <v>78959.25</v>
      </c>
      <c r="AB1861" s="1">
        <f t="shared" si="122"/>
        <v>0.47</v>
      </c>
      <c r="AC1861" s="8">
        <f t="shared" si="119"/>
        <v>106940.75</v>
      </c>
    </row>
    <row r="1862" spans="1:29" x14ac:dyDescent="0.2">
      <c r="A1862" s="11">
        <f t="shared" si="120"/>
        <v>186000</v>
      </c>
      <c r="B1862" s="15">
        <f>inputs!$C$3-MAX(0,MIN((calculations!A1862-inputs!$B$8)*0.5,inputs!$C$3))+IF(AND(inputs!$B$23="YES",A1862&lt;=inputs!$B$25),inputs!$B$24,0)</f>
        <v>0</v>
      </c>
      <c r="C1862" s="15">
        <f>MAX(0,MIN(A1862-B1862,inputs!$C$4)*inputs!$B$3)</f>
        <v>7540</v>
      </c>
      <c r="D1862" s="16">
        <f>MAX(0,(MIN(A1862,inputs!$C$5)-(inputs!$C$4+B1862))*inputs!$B$4)</f>
        <v>44920</v>
      </c>
      <c r="E1862" s="16">
        <f>MAX(0, (calculations!A1862-inputs!$C$5)*inputs!$B$5)</f>
        <v>16200</v>
      </c>
      <c r="F1862" s="19">
        <f>MAX(0,inputs!$B$13*(MIN(calculations!A1862,inputs!$C$14)-inputs!$C$13))+MAX(0,inputs!$B$14*(calculations!A1862-inputs!$C$14))</f>
        <v>7709.85</v>
      </c>
      <c r="G1862" s="22">
        <f>MAX(MIN((calculations!A1862-inputs!$B$21)/10000,100%),0) * inputs!$B$18</f>
        <v>2636.4</v>
      </c>
      <c r="H1862" s="24">
        <f>MIN(inputs!$B$32,A1862)</f>
        <v>20000</v>
      </c>
      <c r="I1862" s="24">
        <f>inputs!$B$29*(1+inputs!$B$33)-MAX(0,inputs!$B$31*(H1862-inputs!$B$30))</f>
        <v>46486.999999999993</v>
      </c>
      <c r="J1862" s="19">
        <f>$H1862+(INT(COLUMN(J$1)/2) - 5) * ($A1862-$H1862)/9</f>
        <v>20000</v>
      </c>
      <c r="K1862" s="24">
        <f>MAX(0,I1862*(1+inputs!$B$33)-MAX(0,inputs!$B$31*(J1862-inputs!$B$30)))</f>
        <v>47184.304999999986</v>
      </c>
      <c r="L1862" s="19">
        <f>$H1862+(INT(COLUMN(L$1)/2) - 5) * ($A1862-$H1862)/9</f>
        <v>38444.444444444445</v>
      </c>
      <c r="M1862" s="24">
        <f>MAX(0,K1862*(1+inputs!$B$33)-MAX(0,inputs!$B$31*(L1862-inputs!$B$30)))</f>
        <v>46248.629574999977</v>
      </c>
      <c r="N1862" s="19">
        <f>$H1862+(INT(COLUMN(N$1)/2) - 5) * ($A1862-$H1862)/9</f>
        <v>56888.888888888891</v>
      </c>
      <c r="O1862" s="24">
        <f>MAX(0,M1862*(1+inputs!$B$33)-MAX(0,inputs!$B$31*(N1862-inputs!$B$30)))</f>
        <v>43638.919018624969</v>
      </c>
      <c r="P1862" s="19">
        <f>$H1862+(INT(COLUMN(P$1)/2) - 5) * ($A1862-$H1862)/9</f>
        <v>75333.333333333343</v>
      </c>
      <c r="Q1862" s="24">
        <f>MAX(0,O1862*(1+inputs!$B$33)-MAX(0,inputs!$B$31*(P1862-inputs!$B$30)))</f>
        <v>39330.062803904337</v>
      </c>
      <c r="R1862" s="19">
        <f>$H1862+(INT(COLUMN(R$1)/2) - 5) * ($A1862-$H1862)/9</f>
        <v>93777.777777777781</v>
      </c>
      <c r="S1862" s="24">
        <f>MAX(0,Q1862*(1+inputs!$B$33)-MAX(0,inputs!$B$31*(R1862-inputs!$B$30)))</f>
        <v>33296.573745962894</v>
      </c>
      <c r="T1862" s="19">
        <f>$H1862+(INT(COLUMN(T$1)/2) - 5) * ($A1862-$H1862)/9</f>
        <v>112222.22222222222</v>
      </c>
      <c r="U1862" s="24">
        <f>MAX(0,S1862*(1+inputs!$B$33)-MAX(0,inputs!$B$31*(T1862-inputs!$B$30)))</f>
        <v>25512.582352152338</v>
      </c>
      <c r="V1862" s="19">
        <f>$H1862+(INT(COLUMN(V$1)/2) - 5) * ($A1862-$H1862)/9</f>
        <v>130666.66666666667</v>
      </c>
      <c r="W1862" s="24">
        <f>MAX(0,U1862*(1+inputs!$B$33)-MAX(0,inputs!$B$31*(V1862-inputs!$B$30)))</f>
        <v>15951.831087434619</v>
      </c>
      <c r="X1862" s="19">
        <f>$H1862+(INT(COLUMN(X$1)/2) - 5) * ($A1862-$H1862)/9</f>
        <v>149111.11111111112</v>
      </c>
      <c r="Y1862" s="24">
        <f>MAX(0,W1862*(1+inputs!$B$33)-MAX(0,inputs!$B$31*(X1862-inputs!$B$30)))</f>
        <v>4587.6685537461362</v>
      </c>
      <c r="Z1862" s="19">
        <f>IF(inputs!$B$27="YES",MAX(0,inputs!$B$31*(X1862-inputs!$B$30)),0)</f>
        <v>0</v>
      </c>
      <c r="AA1862" s="3">
        <f t="shared" si="121"/>
        <v>79006.25</v>
      </c>
      <c r="AB1862" s="1">
        <f t="shared" si="122"/>
        <v>0.47</v>
      </c>
      <c r="AC1862" s="8">
        <f t="shared" si="119"/>
        <v>106993.75</v>
      </c>
    </row>
    <row r="1863" spans="1:29" x14ac:dyDescent="0.2">
      <c r="A1863" s="11">
        <f t="shared" si="120"/>
        <v>186100</v>
      </c>
      <c r="B1863" s="15">
        <f>inputs!$C$3-MAX(0,MIN((calculations!A1863-inputs!$B$8)*0.5,inputs!$C$3))+IF(AND(inputs!$B$23="YES",A1863&lt;=inputs!$B$25),inputs!$B$24,0)</f>
        <v>0</v>
      </c>
      <c r="C1863" s="15">
        <f>MAX(0,MIN(A1863-B1863,inputs!$C$4)*inputs!$B$3)</f>
        <v>7540</v>
      </c>
      <c r="D1863" s="16">
        <f>MAX(0,(MIN(A1863,inputs!$C$5)-(inputs!$C$4+B1863))*inputs!$B$4)</f>
        <v>44920</v>
      </c>
      <c r="E1863" s="16">
        <f>MAX(0, (calculations!A1863-inputs!$C$5)*inputs!$B$5)</f>
        <v>16245</v>
      </c>
      <c r="F1863" s="19">
        <f>MAX(0,inputs!$B$13*(MIN(calculations!A1863,inputs!$C$14)-inputs!$C$13))+MAX(0,inputs!$B$14*(calculations!A1863-inputs!$C$14))</f>
        <v>7711.85</v>
      </c>
      <c r="G1863" s="22">
        <f>MAX(MIN((calculations!A1863-inputs!$B$21)/10000,100%),0) * inputs!$B$18</f>
        <v>2636.4</v>
      </c>
      <c r="H1863" s="24">
        <f>MIN(inputs!$B$32,A1863)</f>
        <v>20000</v>
      </c>
      <c r="I1863" s="24">
        <f>inputs!$B$29*(1+inputs!$B$33)-MAX(0,inputs!$B$31*(H1863-inputs!$B$30))</f>
        <v>46486.999999999993</v>
      </c>
      <c r="J1863" s="19">
        <f>$H1863+(INT(COLUMN(J$1)/2) - 5) * ($A1863-$H1863)/9</f>
        <v>20000</v>
      </c>
      <c r="K1863" s="24">
        <f>MAX(0,I1863*(1+inputs!$B$33)-MAX(0,inputs!$B$31*(J1863-inputs!$B$30)))</f>
        <v>47184.304999999986</v>
      </c>
      <c r="L1863" s="19">
        <f>$H1863+(INT(COLUMN(L$1)/2) - 5) * ($A1863-$H1863)/9</f>
        <v>38455.555555555555</v>
      </c>
      <c r="M1863" s="24">
        <f>MAX(0,K1863*(1+inputs!$B$33)-MAX(0,inputs!$B$31*(L1863-inputs!$B$30)))</f>
        <v>46247.629574999977</v>
      </c>
      <c r="N1863" s="19">
        <f>$H1863+(INT(COLUMN(N$1)/2) - 5) * ($A1863-$H1863)/9</f>
        <v>56911.111111111109</v>
      </c>
      <c r="O1863" s="24">
        <f>MAX(0,M1863*(1+inputs!$B$33)-MAX(0,inputs!$B$31*(N1863-inputs!$B$30)))</f>
        <v>43635.904018624969</v>
      </c>
      <c r="P1863" s="19">
        <f>$H1863+(INT(COLUMN(P$1)/2) - 5) * ($A1863-$H1863)/9</f>
        <v>75366.666666666657</v>
      </c>
      <c r="Q1863" s="24">
        <f>MAX(0,O1863*(1+inputs!$B$33)-MAX(0,inputs!$B$31*(P1863-inputs!$B$30)))</f>
        <v>39324.002578904343</v>
      </c>
      <c r="R1863" s="19">
        <f>$H1863+(INT(COLUMN(R$1)/2) - 5) * ($A1863-$H1863)/9</f>
        <v>93822.222222222219</v>
      </c>
      <c r="S1863" s="24">
        <f>MAX(0,Q1863*(1+inputs!$B$33)-MAX(0,inputs!$B$31*(R1863-inputs!$B$30)))</f>
        <v>33286.422617587901</v>
      </c>
      <c r="T1863" s="19">
        <f>$H1863+(INT(COLUMN(T$1)/2) - 5) * ($A1863-$H1863)/9</f>
        <v>112277.77777777778</v>
      </c>
      <c r="U1863" s="24">
        <f>MAX(0,S1863*(1+inputs!$B$33)-MAX(0,inputs!$B$31*(T1863-inputs!$B$30)))</f>
        <v>25497.278956851711</v>
      </c>
      <c r="V1863" s="19">
        <f>$H1863+(INT(COLUMN(V$1)/2) - 5) * ($A1863-$H1863)/9</f>
        <v>130733.33333333333</v>
      </c>
      <c r="W1863" s="24">
        <f>MAX(0,U1863*(1+inputs!$B$33)-MAX(0,inputs!$B$31*(V1863-inputs!$B$30)))</f>
        <v>15930.298141204486</v>
      </c>
      <c r="X1863" s="19">
        <f>$H1863+(INT(COLUMN(X$1)/2) - 5) * ($A1863-$H1863)/9</f>
        <v>149188.88888888888</v>
      </c>
      <c r="Y1863" s="24">
        <f>MAX(0,W1863*(1+inputs!$B$33)-MAX(0,inputs!$B$31*(X1863-inputs!$B$30)))</f>
        <v>4558.8126133225542</v>
      </c>
      <c r="Z1863" s="19">
        <f>IF(inputs!$B$27="YES",MAX(0,inputs!$B$31*(X1863-inputs!$B$30)),0)</f>
        <v>0</v>
      </c>
      <c r="AA1863" s="3">
        <f t="shared" si="121"/>
        <v>79053.25</v>
      </c>
      <c r="AB1863" s="1">
        <f t="shared" si="122"/>
        <v>0.47</v>
      </c>
      <c r="AC1863" s="8">
        <f t="shared" si="119"/>
        <v>107046.75</v>
      </c>
    </row>
    <row r="1864" spans="1:29" x14ac:dyDescent="0.2">
      <c r="A1864" s="11">
        <f t="shared" si="120"/>
        <v>186200</v>
      </c>
      <c r="B1864" s="15">
        <f>inputs!$C$3-MAX(0,MIN((calculations!A1864-inputs!$B$8)*0.5,inputs!$C$3))+IF(AND(inputs!$B$23="YES",A1864&lt;=inputs!$B$25),inputs!$B$24,0)</f>
        <v>0</v>
      </c>
      <c r="C1864" s="15">
        <f>MAX(0,MIN(A1864-B1864,inputs!$C$4)*inputs!$B$3)</f>
        <v>7540</v>
      </c>
      <c r="D1864" s="16">
        <f>MAX(0,(MIN(A1864,inputs!$C$5)-(inputs!$C$4+B1864))*inputs!$B$4)</f>
        <v>44920</v>
      </c>
      <c r="E1864" s="16">
        <f>MAX(0, (calculations!A1864-inputs!$C$5)*inputs!$B$5)</f>
        <v>16290</v>
      </c>
      <c r="F1864" s="19">
        <f>MAX(0,inputs!$B$13*(MIN(calculations!A1864,inputs!$C$14)-inputs!$C$13))+MAX(0,inputs!$B$14*(calculations!A1864-inputs!$C$14))</f>
        <v>7713.85</v>
      </c>
      <c r="G1864" s="22">
        <f>MAX(MIN((calculations!A1864-inputs!$B$21)/10000,100%),0) * inputs!$B$18</f>
        <v>2636.4</v>
      </c>
      <c r="H1864" s="24">
        <f>MIN(inputs!$B$32,A1864)</f>
        <v>20000</v>
      </c>
      <c r="I1864" s="24">
        <f>inputs!$B$29*(1+inputs!$B$33)-MAX(0,inputs!$B$31*(H1864-inputs!$B$30))</f>
        <v>46486.999999999993</v>
      </c>
      <c r="J1864" s="19">
        <f>$H1864+(INT(COLUMN(J$1)/2) - 5) * ($A1864-$H1864)/9</f>
        <v>20000</v>
      </c>
      <c r="K1864" s="24">
        <f>MAX(0,I1864*(1+inputs!$B$33)-MAX(0,inputs!$B$31*(J1864-inputs!$B$30)))</f>
        <v>47184.304999999986</v>
      </c>
      <c r="L1864" s="19">
        <f>$H1864+(INT(COLUMN(L$1)/2) - 5) * ($A1864-$H1864)/9</f>
        <v>38466.666666666672</v>
      </c>
      <c r="M1864" s="24">
        <f>MAX(0,K1864*(1+inputs!$B$33)-MAX(0,inputs!$B$31*(L1864-inputs!$B$30)))</f>
        <v>46246.629574999977</v>
      </c>
      <c r="N1864" s="19">
        <f>$H1864+(INT(COLUMN(N$1)/2) - 5) * ($A1864-$H1864)/9</f>
        <v>56933.333333333336</v>
      </c>
      <c r="O1864" s="24">
        <f>MAX(0,M1864*(1+inputs!$B$33)-MAX(0,inputs!$B$31*(N1864-inputs!$B$30)))</f>
        <v>43632.88901862497</v>
      </c>
      <c r="P1864" s="19">
        <f>$H1864+(INT(COLUMN(P$1)/2) - 5) * ($A1864-$H1864)/9</f>
        <v>75400</v>
      </c>
      <c r="Q1864" s="24">
        <f>MAX(0,O1864*(1+inputs!$B$33)-MAX(0,inputs!$B$31*(P1864-inputs!$B$30)))</f>
        <v>39317.942353904335</v>
      </c>
      <c r="R1864" s="19">
        <f>$H1864+(INT(COLUMN(R$1)/2) - 5) * ($A1864-$H1864)/9</f>
        <v>93866.666666666672</v>
      </c>
      <c r="S1864" s="24">
        <f>MAX(0,Q1864*(1+inputs!$B$33)-MAX(0,inputs!$B$31*(R1864-inputs!$B$30)))</f>
        <v>33276.271489212893</v>
      </c>
      <c r="T1864" s="19">
        <f>$H1864+(INT(COLUMN(T$1)/2) - 5) * ($A1864-$H1864)/9</f>
        <v>112333.33333333333</v>
      </c>
      <c r="U1864" s="24">
        <f>MAX(0,S1864*(1+inputs!$B$33)-MAX(0,inputs!$B$31*(T1864-inputs!$B$30)))</f>
        <v>25481.975561551084</v>
      </c>
      <c r="V1864" s="19">
        <f>$H1864+(INT(COLUMN(V$1)/2) - 5) * ($A1864-$H1864)/9</f>
        <v>130800</v>
      </c>
      <c r="W1864" s="24">
        <f>MAX(0,U1864*(1+inputs!$B$33)-MAX(0,inputs!$B$31*(V1864-inputs!$B$30)))</f>
        <v>15908.765194974347</v>
      </c>
      <c r="X1864" s="19">
        <f>$H1864+(INT(COLUMN(X$1)/2) - 5) * ($A1864-$H1864)/9</f>
        <v>149266.66666666669</v>
      </c>
      <c r="Y1864" s="24">
        <f>MAX(0,W1864*(1+inputs!$B$33)-MAX(0,inputs!$B$31*(X1864-inputs!$B$30)))</f>
        <v>4529.9566728989594</v>
      </c>
      <c r="Z1864" s="19">
        <f>IF(inputs!$B$27="YES",MAX(0,inputs!$B$31*(X1864-inputs!$B$30)),0)</f>
        <v>0</v>
      </c>
      <c r="AA1864" s="3">
        <f t="shared" si="121"/>
        <v>79100.25</v>
      </c>
      <c r="AB1864" s="1">
        <f t="shared" si="122"/>
        <v>0.47</v>
      </c>
      <c r="AC1864" s="8">
        <f t="shared" si="119"/>
        <v>107099.75</v>
      </c>
    </row>
    <row r="1865" spans="1:29" x14ac:dyDescent="0.2">
      <c r="A1865" s="11">
        <f t="shared" si="120"/>
        <v>186300</v>
      </c>
      <c r="B1865" s="15">
        <f>inputs!$C$3-MAX(0,MIN((calculations!A1865-inputs!$B$8)*0.5,inputs!$C$3))+IF(AND(inputs!$B$23="YES",A1865&lt;=inputs!$B$25),inputs!$B$24,0)</f>
        <v>0</v>
      </c>
      <c r="C1865" s="15">
        <f>MAX(0,MIN(A1865-B1865,inputs!$C$4)*inputs!$B$3)</f>
        <v>7540</v>
      </c>
      <c r="D1865" s="16">
        <f>MAX(0,(MIN(A1865,inputs!$C$5)-(inputs!$C$4+B1865))*inputs!$B$4)</f>
        <v>44920</v>
      </c>
      <c r="E1865" s="16">
        <f>MAX(0, (calculations!A1865-inputs!$C$5)*inputs!$B$5)</f>
        <v>16335</v>
      </c>
      <c r="F1865" s="19">
        <f>MAX(0,inputs!$B$13*(MIN(calculations!A1865,inputs!$C$14)-inputs!$C$13))+MAX(0,inputs!$B$14*(calculations!A1865-inputs!$C$14))</f>
        <v>7715.85</v>
      </c>
      <c r="G1865" s="22">
        <f>MAX(MIN((calculations!A1865-inputs!$B$21)/10000,100%),0) * inputs!$B$18</f>
        <v>2636.4</v>
      </c>
      <c r="H1865" s="24">
        <f>MIN(inputs!$B$32,A1865)</f>
        <v>20000</v>
      </c>
      <c r="I1865" s="24">
        <f>inputs!$B$29*(1+inputs!$B$33)-MAX(0,inputs!$B$31*(H1865-inputs!$B$30))</f>
        <v>46486.999999999993</v>
      </c>
      <c r="J1865" s="19">
        <f>$H1865+(INT(COLUMN(J$1)/2) - 5) * ($A1865-$H1865)/9</f>
        <v>20000</v>
      </c>
      <c r="K1865" s="24">
        <f>MAX(0,I1865*(1+inputs!$B$33)-MAX(0,inputs!$B$31*(J1865-inputs!$B$30)))</f>
        <v>47184.304999999986</v>
      </c>
      <c r="L1865" s="19">
        <f>$H1865+(INT(COLUMN(L$1)/2) - 5) * ($A1865-$H1865)/9</f>
        <v>38477.777777777781</v>
      </c>
      <c r="M1865" s="24">
        <f>MAX(0,K1865*(1+inputs!$B$33)-MAX(0,inputs!$B$31*(L1865-inputs!$B$30)))</f>
        <v>46245.629574999977</v>
      </c>
      <c r="N1865" s="19">
        <f>$H1865+(INT(COLUMN(N$1)/2) - 5) * ($A1865-$H1865)/9</f>
        <v>56955.555555555555</v>
      </c>
      <c r="O1865" s="24">
        <f>MAX(0,M1865*(1+inputs!$B$33)-MAX(0,inputs!$B$31*(N1865-inputs!$B$30)))</f>
        <v>43629.874018624971</v>
      </c>
      <c r="P1865" s="19">
        <f>$H1865+(INT(COLUMN(P$1)/2) - 5) * ($A1865-$H1865)/9</f>
        <v>75433.333333333343</v>
      </c>
      <c r="Q1865" s="24">
        <f>MAX(0,O1865*(1+inputs!$B$33)-MAX(0,inputs!$B$31*(P1865-inputs!$B$30)))</f>
        <v>39311.882128904341</v>
      </c>
      <c r="R1865" s="19">
        <f>$H1865+(INT(COLUMN(R$1)/2) - 5) * ($A1865-$H1865)/9</f>
        <v>93911.111111111109</v>
      </c>
      <c r="S1865" s="24">
        <f>MAX(0,Q1865*(1+inputs!$B$33)-MAX(0,inputs!$B$31*(R1865-inputs!$B$30)))</f>
        <v>33266.1203608379</v>
      </c>
      <c r="T1865" s="19">
        <f>$H1865+(INT(COLUMN(T$1)/2) - 5) * ($A1865-$H1865)/9</f>
        <v>112388.88888888889</v>
      </c>
      <c r="U1865" s="24">
        <f>MAX(0,S1865*(1+inputs!$B$33)-MAX(0,inputs!$B$31*(T1865-inputs!$B$30)))</f>
        <v>25466.672166250464</v>
      </c>
      <c r="V1865" s="19">
        <f>$H1865+(INT(COLUMN(V$1)/2) - 5) * ($A1865-$H1865)/9</f>
        <v>130866.66666666667</v>
      </c>
      <c r="W1865" s="24">
        <f>MAX(0,U1865*(1+inputs!$B$33)-MAX(0,inputs!$B$31*(V1865-inputs!$B$30)))</f>
        <v>15887.23224874422</v>
      </c>
      <c r="X1865" s="19">
        <f>$H1865+(INT(COLUMN(X$1)/2) - 5) * ($A1865-$H1865)/9</f>
        <v>149344.44444444444</v>
      </c>
      <c r="Y1865" s="24">
        <f>MAX(0,W1865*(1+inputs!$B$33)-MAX(0,inputs!$B$31*(X1865-inputs!$B$30)))</f>
        <v>4501.1007324753828</v>
      </c>
      <c r="Z1865" s="19">
        <f>IF(inputs!$B$27="YES",MAX(0,inputs!$B$31*(X1865-inputs!$B$30)),0)</f>
        <v>0</v>
      </c>
      <c r="AA1865" s="3">
        <f t="shared" si="121"/>
        <v>79147.25</v>
      </c>
      <c r="AB1865" s="1">
        <f t="shared" si="122"/>
        <v>0.47</v>
      </c>
      <c r="AC1865" s="8">
        <f t="shared" si="119"/>
        <v>107152.75</v>
      </c>
    </row>
    <row r="1866" spans="1:29" x14ac:dyDescent="0.2">
      <c r="A1866" s="11">
        <f t="shared" si="120"/>
        <v>186400</v>
      </c>
      <c r="B1866" s="15">
        <f>inputs!$C$3-MAX(0,MIN((calculations!A1866-inputs!$B$8)*0.5,inputs!$C$3))+IF(AND(inputs!$B$23="YES",A1866&lt;=inputs!$B$25),inputs!$B$24,0)</f>
        <v>0</v>
      </c>
      <c r="C1866" s="15">
        <f>MAX(0,MIN(A1866-B1866,inputs!$C$4)*inputs!$B$3)</f>
        <v>7540</v>
      </c>
      <c r="D1866" s="16">
        <f>MAX(0,(MIN(A1866,inputs!$C$5)-(inputs!$C$4+B1866))*inputs!$B$4)</f>
        <v>44920</v>
      </c>
      <c r="E1866" s="16">
        <f>MAX(0, (calculations!A1866-inputs!$C$5)*inputs!$B$5)</f>
        <v>16380</v>
      </c>
      <c r="F1866" s="19">
        <f>MAX(0,inputs!$B$13*(MIN(calculations!A1866,inputs!$C$14)-inputs!$C$13))+MAX(0,inputs!$B$14*(calculations!A1866-inputs!$C$14))</f>
        <v>7717.85</v>
      </c>
      <c r="G1866" s="22">
        <f>MAX(MIN((calculations!A1866-inputs!$B$21)/10000,100%),0) * inputs!$B$18</f>
        <v>2636.4</v>
      </c>
      <c r="H1866" s="24">
        <f>MIN(inputs!$B$32,A1866)</f>
        <v>20000</v>
      </c>
      <c r="I1866" s="24">
        <f>inputs!$B$29*(1+inputs!$B$33)-MAX(0,inputs!$B$31*(H1866-inputs!$B$30))</f>
        <v>46486.999999999993</v>
      </c>
      <c r="J1866" s="19">
        <f>$H1866+(INT(COLUMN(J$1)/2) - 5) * ($A1866-$H1866)/9</f>
        <v>20000</v>
      </c>
      <c r="K1866" s="24">
        <f>MAX(0,I1866*(1+inputs!$B$33)-MAX(0,inputs!$B$31*(J1866-inputs!$B$30)))</f>
        <v>47184.304999999986</v>
      </c>
      <c r="L1866" s="19">
        <f>$H1866+(INT(COLUMN(L$1)/2) - 5) * ($A1866-$H1866)/9</f>
        <v>38488.888888888891</v>
      </c>
      <c r="M1866" s="24">
        <f>MAX(0,K1866*(1+inputs!$B$33)-MAX(0,inputs!$B$31*(L1866-inputs!$B$30)))</f>
        <v>46244.629574999977</v>
      </c>
      <c r="N1866" s="19">
        <f>$H1866+(INT(COLUMN(N$1)/2) - 5) * ($A1866-$H1866)/9</f>
        <v>56977.777777777781</v>
      </c>
      <c r="O1866" s="24">
        <f>MAX(0,M1866*(1+inputs!$B$33)-MAX(0,inputs!$B$31*(N1866-inputs!$B$30)))</f>
        <v>43626.859018624971</v>
      </c>
      <c r="P1866" s="19">
        <f>$H1866+(INT(COLUMN(P$1)/2) - 5) * ($A1866-$H1866)/9</f>
        <v>75466.666666666657</v>
      </c>
      <c r="Q1866" s="24">
        <f>MAX(0,O1866*(1+inputs!$B$33)-MAX(0,inputs!$B$31*(P1866-inputs!$B$30)))</f>
        <v>39305.821903904347</v>
      </c>
      <c r="R1866" s="19">
        <f>$H1866+(INT(COLUMN(R$1)/2) - 5) * ($A1866-$H1866)/9</f>
        <v>93955.555555555562</v>
      </c>
      <c r="S1866" s="24">
        <f>MAX(0,Q1866*(1+inputs!$B$33)-MAX(0,inputs!$B$31*(R1866-inputs!$B$30)))</f>
        <v>33255.969232462907</v>
      </c>
      <c r="T1866" s="19">
        <f>$H1866+(INT(COLUMN(T$1)/2) - 5) * ($A1866-$H1866)/9</f>
        <v>112444.44444444444</v>
      </c>
      <c r="U1866" s="24">
        <f>MAX(0,S1866*(1+inputs!$B$33)-MAX(0,inputs!$B$31*(T1866-inputs!$B$30)))</f>
        <v>25451.368770949852</v>
      </c>
      <c r="V1866" s="19">
        <f>$H1866+(INT(COLUMN(V$1)/2) - 5) * ($A1866-$H1866)/9</f>
        <v>130933.33333333333</v>
      </c>
      <c r="W1866" s="24">
        <f>MAX(0,U1866*(1+inputs!$B$33)-MAX(0,inputs!$B$31*(V1866-inputs!$B$30)))</f>
        <v>15865.699302514098</v>
      </c>
      <c r="X1866" s="19">
        <f>$H1866+(INT(COLUMN(X$1)/2) - 5) * ($A1866-$H1866)/9</f>
        <v>149422.22222222222</v>
      </c>
      <c r="Y1866" s="24">
        <f>MAX(0,W1866*(1+inputs!$B$33)-MAX(0,inputs!$B$31*(X1866-inputs!$B$30)))</f>
        <v>4472.2447920518098</v>
      </c>
      <c r="Z1866" s="19">
        <f>IF(inputs!$B$27="YES",MAX(0,inputs!$B$31*(X1866-inputs!$B$30)),0)</f>
        <v>0</v>
      </c>
      <c r="AA1866" s="3">
        <f t="shared" si="121"/>
        <v>79194.25</v>
      </c>
      <c r="AB1866" s="1">
        <f t="shared" si="122"/>
        <v>0.47</v>
      </c>
      <c r="AC1866" s="8">
        <f t="shared" si="119"/>
        <v>107205.75</v>
      </c>
    </row>
    <row r="1867" spans="1:29" x14ac:dyDescent="0.2">
      <c r="A1867" s="11">
        <f t="shared" si="120"/>
        <v>186500</v>
      </c>
      <c r="B1867" s="15">
        <f>inputs!$C$3-MAX(0,MIN((calculations!A1867-inputs!$B$8)*0.5,inputs!$C$3))+IF(AND(inputs!$B$23="YES",A1867&lt;=inputs!$B$25),inputs!$B$24,0)</f>
        <v>0</v>
      </c>
      <c r="C1867" s="15">
        <f>MAX(0,MIN(A1867-B1867,inputs!$C$4)*inputs!$B$3)</f>
        <v>7540</v>
      </c>
      <c r="D1867" s="16">
        <f>MAX(0,(MIN(A1867,inputs!$C$5)-(inputs!$C$4+B1867))*inputs!$B$4)</f>
        <v>44920</v>
      </c>
      <c r="E1867" s="16">
        <f>MAX(0, (calculations!A1867-inputs!$C$5)*inputs!$B$5)</f>
        <v>16425</v>
      </c>
      <c r="F1867" s="19">
        <f>MAX(0,inputs!$B$13*(MIN(calculations!A1867,inputs!$C$14)-inputs!$C$13))+MAX(0,inputs!$B$14*(calculations!A1867-inputs!$C$14))</f>
        <v>7719.85</v>
      </c>
      <c r="G1867" s="22">
        <f>MAX(MIN((calculations!A1867-inputs!$B$21)/10000,100%),0) * inputs!$B$18</f>
        <v>2636.4</v>
      </c>
      <c r="H1867" s="24">
        <f>MIN(inputs!$B$32,A1867)</f>
        <v>20000</v>
      </c>
      <c r="I1867" s="24">
        <f>inputs!$B$29*(1+inputs!$B$33)-MAX(0,inputs!$B$31*(H1867-inputs!$B$30))</f>
        <v>46486.999999999993</v>
      </c>
      <c r="J1867" s="19">
        <f>$H1867+(INT(COLUMN(J$1)/2) - 5) * ($A1867-$H1867)/9</f>
        <v>20000</v>
      </c>
      <c r="K1867" s="24">
        <f>MAX(0,I1867*(1+inputs!$B$33)-MAX(0,inputs!$B$31*(J1867-inputs!$B$30)))</f>
        <v>47184.304999999986</v>
      </c>
      <c r="L1867" s="19">
        <f>$H1867+(INT(COLUMN(L$1)/2) - 5) * ($A1867-$H1867)/9</f>
        <v>38500</v>
      </c>
      <c r="M1867" s="24">
        <f>MAX(0,K1867*(1+inputs!$B$33)-MAX(0,inputs!$B$31*(L1867-inputs!$B$30)))</f>
        <v>46243.629574999977</v>
      </c>
      <c r="N1867" s="19">
        <f>$H1867+(INT(COLUMN(N$1)/2) - 5) * ($A1867-$H1867)/9</f>
        <v>57000</v>
      </c>
      <c r="O1867" s="24">
        <f>MAX(0,M1867*(1+inputs!$B$33)-MAX(0,inputs!$B$31*(N1867-inputs!$B$30)))</f>
        <v>43623.844018624972</v>
      </c>
      <c r="P1867" s="19">
        <f>$H1867+(INT(COLUMN(P$1)/2) - 5) * ($A1867-$H1867)/9</f>
        <v>75500</v>
      </c>
      <c r="Q1867" s="24">
        <f>MAX(0,O1867*(1+inputs!$B$33)-MAX(0,inputs!$B$31*(P1867-inputs!$B$30)))</f>
        <v>39299.761678904339</v>
      </c>
      <c r="R1867" s="19">
        <f>$H1867+(INT(COLUMN(R$1)/2) - 5) * ($A1867-$H1867)/9</f>
        <v>94000</v>
      </c>
      <c r="S1867" s="24">
        <f>MAX(0,Q1867*(1+inputs!$B$33)-MAX(0,inputs!$B$31*(R1867-inputs!$B$30)))</f>
        <v>33245.818104087899</v>
      </c>
      <c r="T1867" s="19">
        <f>$H1867+(INT(COLUMN(T$1)/2) - 5) * ($A1867-$H1867)/9</f>
        <v>112500</v>
      </c>
      <c r="U1867" s="24">
        <f>MAX(0,S1867*(1+inputs!$B$33)-MAX(0,inputs!$B$31*(T1867-inputs!$B$30)))</f>
        <v>25436.06537564921</v>
      </c>
      <c r="V1867" s="19">
        <f>$H1867+(INT(COLUMN(V$1)/2) - 5) * ($A1867-$H1867)/9</f>
        <v>131000</v>
      </c>
      <c r="W1867" s="24">
        <f>MAX(0,U1867*(1+inputs!$B$33)-MAX(0,inputs!$B$31*(V1867-inputs!$B$30)))</f>
        <v>15844.166356283944</v>
      </c>
      <c r="X1867" s="19">
        <f>$H1867+(INT(COLUMN(X$1)/2) - 5) * ($A1867-$H1867)/9</f>
        <v>149500</v>
      </c>
      <c r="Y1867" s="24">
        <f>MAX(0,W1867*(1+inputs!$B$33)-MAX(0,inputs!$B$31*(X1867-inputs!$B$30)))</f>
        <v>4443.3888516282022</v>
      </c>
      <c r="Z1867" s="19">
        <f>IF(inputs!$B$27="YES",MAX(0,inputs!$B$31*(X1867-inputs!$B$30)),0)</f>
        <v>0</v>
      </c>
      <c r="AA1867" s="3">
        <f t="shared" si="121"/>
        <v>79241.25</v>
      </c>
      <c r="AB1867" s="1">
        <f t="shared" si="122"/>
        <v>0.47</v>
      </c>
      <c r="AC1867" s="8">
        <f t="shared" si="119"/>
        <v>107258.75</v>
      </c>
    </row>
    <row r="1868" spans="1:29" x14ac:dyDescent="0.2">
      <c r="A1868" s="11">
        <f t="shared" si="120"/>
        <v>186600</v>
      </c>
      <c r="B1868" s="15">
        <f>inputs!$C$3-MAX(0,MIN((calculations!A1868-inputs!$B$8)*0.5,inputs!$C$3))+IF(AND(inputs!$B$23="YES",A1868&lt;=inputs!$B$25),inputs!$B$24,0)</f>
        <v>0</v>
      </c>
      <c r="C1868" s="15">
        <f>MAX(0,MIN(A1868-B1868,inputs!$C$4)*inputs!$B$3)</f>
        <v>7540</v>
      </c>
      <c r="D1868" s="16">
        <f>MAX(0,(MIN(A1868,inputs!$C$5)-(inputs!$C$4+B1868))*inputs!$B$4)</f>
        <v>44920</v>
      </c>
      <c r="E1868" s="16">
        <f>MAX(0, (calculations!A1868-inputs!$C$5)*inputs!$B$5)</f>
        <v>16470</v>
      </c>
      <c r="F1868" s="19">
        <f>MAX(0,inputs!$B$13*(MIN(calculations!A1868,inputs!$C$14)-inputs!$C$13))+MAX(0,inputs!$B$14*(calculations!A1868-inputs!$C$14))</f>
        <v>7721.85</v>
      </c>
      <c r="G1868" s="22">
        <f>MAX(MIN((calculations!A1868-inputs!$B$21)/10000,100%),0) * inputs!$B$18</f>
        <v>2636.4</v>
      </c>
      <c r="H1868" s="24">
        <f>MIN(inputs!$B$32,A1868)</f>
        <v>20000</v>
      </c>
      <c r="I1868" s="24">
        <f>inputs!$B$29*(1+inputs!$B$33)-MAX(0,inputs!$B$31*(H1868-inputs!$B$30))</f>
        <v>46486.999999999993</v>
      </c>
      <c r="J1868" s="19">
        <f>$H1868+(INT(COLUMN(J$1)/2) - 5) * ($A1868-$H1868)/9</f>
        <v>20000</v>
      </c>
      <c r="K1868" s="24">
        <f>MAX(0,I1868*(1+inputs!$B$33)-MAX(0,inputs!$B$31*(J1868-inputs!$B$30)))</f>
        <v>47184.304999999986</v>
      </c>
      <c r="L1868" s="19">
        <f>$H1868+(INT(COLUMN(L$1)/2) - 5) * ($A1868-$H1868)/9</f>
        <v>38511.111111111109</v>
      </c>
      <c r="M1868" s="24">
        <f>MAX(0,K1868*(1+inputs!$B$33)-MAX(0,inputs!$B$31*(L1868-inputs!$B$30)))</f>
        <v>46242.629574999977</v>
      </c>
      <c r="N1868" s="19">
        <f>$H1868+(INT(COLUMN(N$1)/2) - 5) * ($A1868-$H1868)/9</f>
        <v>57022.222222222219</v>
      </c>
      <c r="O1868" s="24">
        <f>MAX(0,M1868*(1+inputs!$B$33)-MAX(0,inputs!$B$31*(N1868-inputs!$B$30)))</f>
        <v>43620.829018624972</v>
      </c>
      <c r="P1868" s="19">
        <f>$H1868+(INT(COLUMN(P$1)/2) - 5) * ($A1868-$H1868)/9</f>
        <v>75533.333333333343</v>
      </c>
      <c r="Q1868" s="24">
        <f>MAX(0,O1868*(1+inputs!$B$33)-MAX(0,inputs!$B$31*(P1868-inputs!$B$30)))</f>
        <v>39293.701453904338</v>
      </c>
      <c r="R1868" s="19">
        <f>$H1868+(INT(COLUMN(R$1)/2) - 5) * ($A1868-$H1868)/9</f>
        <v>94044.444444444438</v>
      </c>
      <c r="S1868" s="24">
        <f>MAX(0,Q1868*(1+inputs!$B$33)-MAX(0,inputs!$B$31*(R1868-inputs!$B$30)))</f>
        <v>33235.666975712898</v>
      </c>
      <c r="T1868" s="19">
        <f>$H1868+(INT(COLUMN(T$1)/2) - 5) * ($A1868-$H1868)/9</f>
        <v>112555.55555555556</v>
      </c>
      <c r="U1868" s="24">
        <f>MAX(0,S1868*(1+inputs!$B$33)-MAX(0,inputs!$B$31*(T1868-inputs!$B$30)))</f>
        <v>25420.761980348587</v>
      </c>
      <c r="V1868" s="19">
        <f>$H1868+(INT(COLUMN(V$1)/2) - 5) * ($A1868-$H1868)/9</f>
        <v>131066.66666666667</v>
      </c>
      <c r="W1868" s="24">
        <f>MAX(0,U1868*(1+inputs!$B$33)-MAX(0,inputs!$B$31*(V1868-inputs!$B$30)))</f>
        <v>15822.633410053813</v>
      </c>
      <c r="X1868" s="19">
        <f>$H1868+(INT(COLUMN(X$1)/2) - 5) * ($A1868-$H1868)/9</f>
        <v>149577.77777777778</v>
      </c>
      <c r="Y1868" s="24">
        <f>MAX(0,W1868*(1+inputs!$B$33)-MAX(0,inputs!$B$31*(X1868-inputs!$B$30)))</f>
        <v>4414.5329112046184</v>
      </c>
      <c r="Z1868" s="19">
        <f>IF(inputs!$B$27="YES",MAX(0,inputs!$B$31*(X1868-inputs!$B$30)),0)</f>
        <v>0</v>
      </c>
      <c r="AA1868" s="3">
        <f t="shared" si="121"/>
        <v>79288.25</v>
      </c>
      <c r="AB1868" s="1">
        <f t="shared" si="122"/>
        <v>0.47</v>
      </c>
      <c r="AC1868" s="8">
        <f t="shared" si="119"/>
        <v>107311.75</v>
      </c>
    </row>
    <row r="1869" spans="1:29" x14ac:dyDescent="0.2">
      <c r="A1869" s="11">
        <f t="shared" si="120"/>
        <v>186700</v>
      </c>
      <c r="B1869" s="15">
        <f>inputs!$C$3-MAX(0,MIN((calculations!A1869-inputs!$B$8)*0.5,inputs!$C$3))+IF(AND(inputs!$B$23="YES",A1869&lt;=inputs!$B$25),inputs!$B$24,0)</f>
        <v>0</v>
      </c>
      <c r="C1869" s="15">
        <f>MAX(0,MIN(A1869-B1869,inputs!$C$4)*inputs!$B$3)</f>
        <v>7540</v>
      </c>
      <c r="D1869" s="16">
        <f>MAX(0,(MIN(A1869,inputs!$C$5)-(inputs!$C$4+B1869))*inputs!$B$4)</f>
        <v>44920</v>
      </c>
      <c r="E1869" s="16">
        <f>MAX(0, (calculations!A1869-inputs!$C$5)*inputs!$B$5)</f>
        <v>16515</v>
      </c>
      <c r="F1869" s="19">
        <f>MAX(0,inputs!$B$13*(MIN(calculations!A1869,inputs!$C$14)-inputs!$C$13))+MAX(0,inputs!$B$14*(calculations!A1869-inputs!$C$14))</f>
        <v>7723.85</v>
      </c>
      <c r="G1869" s="22">
        <f>MAX(MIN((calculations!A1869-inputs!$B$21)/10000,100%),0) * inputs!$B$18</f>
        <v>2636.4</v>
      </c>
      <c r="H1869" s="24">
        <f>MIN(inputs!$B$32,A1869)</f>
        <v>20000</v>
      </c>
      <c r="I1869" s="24">
        <f>inputs!$B$29*(1+inputs!$B$33)-MAX(0,inputs!$B$31*(H1869-inputs!$B$30))</f>
        <v>46486.999999999993</v>
      </c>
      <c r="J1869" s="19">
        <f>$H1869+(INT(COLUMN(J$1)/2) - 5) * ($A1869-$H1869)/9</f>
        <v>20000</v>
      </c>
      <c r="K1869" s="24">
        <f>MAX(0,I1869*(1+inputs!$B$33)-MAX(0,inputs!$B$31*(J1869-inputs!$B$30)))</f>
        <v>47184.304999999986</v>
      </c>
      <c r="L1869" s="19">
        <f>$H1869+(INT(COLUMN(L$1)/2) - 5) * ($A1869-$H1869)/9</f>
        <v>38522.222222222219</v>
      </c>
      <c r="M1869" s="24">
        <f>MAX(0,K1869*(1+inputs!$B$33)-MAX(0,inputs!$B$31*(L1869-inputs!$B$30)))</f>
        <v>46241.629574999977</v>
      </c>
      <c r="N1869" s="19">
        <f>$H1869+(INT(COLUMN(N$1)/2) - 5) * ($A1869-$H1869)/9</f>
        <v>57044.444444444445</v>
      </c>
      <c r="O1869" s="24">
        <f>MAX(0,M1869*(1+inputs!$B$33)-MAX(0,inputs!$B$31*(N1869-inputs!$B$30)))</f>
        <v>43617.814018624973</v>
      </c>
      <c r="P1869" s="19">
        <f>$H1869+(INT(COLUMN(P$1)/2) - 5) * ($A1869-$H1869)/9</f>
        <v>75566.666666666657</v>
      </c>
      <c r="Q1869" s="24">
        <f>MAX(0,O1869*(1+inputs!$B$33)-MAX(0,inputs!$B$31*(P1869-inputs!$B$30)))</f>
        <v>39287.641228904351</v>
      </c>
      <c r="R1869" s="19">
        <f>$H1869+(INT(COLUMN(R$1)/2) - 5) * ($A1869-$H1869)/9</f>
        <v>94088.888888888891</v>
      </c>
      <c r="S1869" s="24">
        <f>MAX(0,Q1869*(1+inputs!$B$33)-MAX(0,inputs!$B$31*(R1869-inputs!$B$30)))</f>
        <v>33225.515847337912</v>
      </c>
      <c r="T1869" s="19">
        <f>$H1869+(INT(COLUMN(T$1)/2) - 5) * ($A1869-$H1869)/9</f>
        <v>112611.11111111111</v>
      </c>
      <c r="U1869" s="24">
        <f>MAX(0,S1869*(1+inputs!$B$33)-MAX(0,inputs!$B$31*(T1869-inputs!$B$30)))</f>
        <v>25405.458585047982</v>
      </c>
      <c r="V1869" s="19">
        <f>$H1869+(INT(COLUMN(V$1)/2) - 5) * ($A1869-$H1869)/9</f>
        <v>131133.33333333331</v>
      </c>
      <c r="W1869" s="24">
        <f>MAX(0,U1869*(1+inputs!$B$33)-MAX(0,inputs!$B$31*(V1869-inputs!$B$30)))</f>
        <v>15801.100463823699</v>
      </c>
      <c r="X1869" s="19">
        <f>$H1869+(INT(COLUMN(X$1)/2) - 5) * ($A1869-$H1869)/9</f>
        <v>149655.55555555556</v>
      </c>
      <c r="Y1869" s="24">
        <f>MAX(0,W1869*(1+inputs!$B$33)-MAX(0,inputs!$B$31*(X1869-inputs!$B$30)))</f>
        <v>4385.6769707810527</v>
      </c>
      <c r="Z1869" s="19">
        <f>IF(inputs!$B$27="YES",MAX(0,inputs!$B$31*(X1869-inputs!$B$30)),0)</f>
        <v>0</v>
      </c>
      <c r="AA1869" s="3">
        <f t="shared" si="121"/>
        <v>79335.25</v>
      </c>
      <c r="AB1869" s="1">
        <f t="shared" si="122"/>
        <v>0.47</v>
      </c>
      <c r="AC1869" s="8">
        <f t="shared" si="119"/>
        <v>107364.75</v>
      </c>
    </row>
    <row r="1870" spans="1:29" x14ac:dyDescent="0.2">
      <c r="A1870" s="11">
        <f t="shared" si="120"/>
        <v>186800</v>
      </c>
      <c r="B1870" s="15">
        <f>inputs!$C$3-MAX(0,MIN((calculations!A1870-inputs!$B$8)*0.5,inputs!$C$3))+IF(AND(inputs!$B$23="YES",A1870&lt;=inputs!$B$25),inputs!$B$24,0)</f>
        <v>0</v>
      </c>
      <c r="C1870" s="15">
        <f>MAX(0,MIN(A1870-B1870,inputs!$C$4)*inputs!$B$3)</f>
        <v>7540</v>
      </c>
      <c r="D1870" s="16">
        <f>MAX(0,(MIN(A1870,inputs!$C$5)-(inputs!$C$4+B1870))*inputs!$B$4)</f>
        <v>44920</v>
      </c>
      <c r="E1870" s="16">
        <f>MAX(0, (calculations!A1870-inputs!$C$5)*inputs!$B$5)</f>
        <v>16560</v>
      </c>
      <c r="F1870" s="19">
        <f>MAX(0,inputs!$B$13*(MIN(calculations!A1870,inputs!$C$14)-inputs!$C$13))+MAX(0,inputs!$B$14*(calculations!A1870-inputs!$C$14))</f>
        <v>7725.85</v>
      </c>
      <c r="G1870" s="22">
        <f>MAX(MIN((calculations!A1870-inputs!$B$21)/10000,100%),0) * inputs!$B$18</f>
        <v>2636.4</v>
      </c>
      <c r="H1870" s="24">
        <f>MIN(inputs!$B$32,A1870)</f>
        <v>20000</v>
      </c>
      <c r="I1870" s="24">
        <f>inputs!$B$29*(1+inputs!$B$33)-MAX(0,inputs!$B$31*(H1870-inputs!$B$30))</f>
        <v>46486.999999999993</v>
      </c>
      <c r="J1870" s="19">
        <f>$H1870+(INT(COLUMN(J$1)/2) - 5) * ($A1870-$H1870)/9</f>
        <v>20000</v>
      </c>
      <c r="K1870" s="24">
        <f>MAX(0,I1870*(1+inputs!$B$33)-MAX(0,inputs!$B$31*(J1870-inputs!$B$30)))</f>
        <v>47184.304999999986</v>
      </c>
      <c r="L1870" s="19">
        <f>$H1870+(INT(COLUMN(L$1)/2) - 5) * ($A1870-$H1870)/9</f>
        <v>38533.333333333328</v>
      </c>
      <c r="M1870" s="24">
        <f>MAX(0,K1870*(1+inputs!$B$33)-MAX(0,inputs!$B$31*(L1870-inputs!$B$30)))</f>
        <v>46240.629574999977</v>
      </c>
      <c r="N1870" s="19">
        <f>$H1870+(INT(COLUMN(N$1)/2) - 5) * ($A1870-$H1870)/9</f>
        <v>57066.666666666664</v>
      </c>
      <c r="O1870" s="24">
        <f>MAX(0,M1870*(1+inputs!$B$33)-MAX(0,inputs!$B$31*(N1870-inputs!$B$30)))</f>
        <v>43614.799018624974</v>
      </c>
      <c r="P1870" s="19">
        <f>$H1870+(INT(COLUMN(P$1)/2) - 5) * ($A1870-$H1870)/9</f>
        <v>75600</v>
      </c>
      <c r="Q1870" s="24">
        <f>MAX(0,O1870*(1+inputs!$B$33)-MAX(0,inputs!$B$31*(P1870-inputs!$B$30)))</f>
        <v>39281.581003904343</v>
      </c>
      <c r="R1870" s="19">
        <f>$H1870+(INT(COLUMN(R$1)/2) - 5) * ($A1870-$H1870)/9</f>
        <v>94133.333333333328</v>
      </c>
      <c r="S1870" s="24">
        <f>MAX(0,Q1870*(1+inputs!$B$33)-MAX(0,inputs!$B$31*(R1870-inputs!$B$30)))</f>
        <v>33215.364718962905</v>
      </c>
      <c r="T1870" s="19">
        <f>$H1870+(INT(COLUMN(T$1)/2) - 5) * ($A1870-$H1870)/9</f>
        <v>112666.66666666667</v>
      </c>
      <c r="U1870" s="24">
        <f>MAX(0,S1870*(1+inputs!$B$33)-MAX(0,inputs!$B$31*(T1870-inputs!$B$30)))</f>
        <v>25390.15518974734</v>
      </c>
      <c r="V1870" s="19">
        <f>$H1870+(INT(COLUMN(V$1)/2) - 5) * ($A1870-$H1870)/9</f>
        <v>131200</v>
      </c>
      <c r="W1870" s="24">
        <f>MAX(0,U1870*(1+inputs!$B$33)-MAX(0,inputs!$B$31*(V1870-inputs!$B$30)))</f>
        <v>15779.567517593548</v>
      </c>
      <c r="X1870" s="19">
        <f>$H1870+(INT(COLUMN(X$1)/2) - 5) * ($A1870-$H1870)/9</f>
        <v>149733.33333333331</v>
      </c>
      <c r="Y1870" s="24">
        <f>MAX(0,W1870*(1+inputs!$B$33)-MAX(0,inputs!$B$31*(X1870-inputs!$B$30)))</f>
        <v>4356.8210303574506</v>
      </c>
      <c r="Z1870" s="19">
        <f>IF(inputs!$B$27="YES",MAX(0,inputs!$B$31*(X1870-inputs!$B$30)),0)</f>
        <v>0</v>
      </c>
      <c r="AA1870" s="3">
        <f t="shared" si="121"/>
        <v>79382.25</v>
      </c>
      <c r="AB1870" s="1">
        <f t="shared" si="122"/>
        <v>0.47</v>
      </c>
      <c r="AC1870" s="8">
        <f t="shared" si="119"/>
        <v>107417.75</v>
      </c>
    </row>
    <row r="1871" spans="1:29" x14ac:dyDescent="0.2">
      <c r="A1871" s="11">
        <f t="shared" si="120"/>
        <v>186900</v>
      </c>
      <c r="B1871" s="15">
        <f>inputs!$C$3-MAX(0,MIN((calculations!A1871-inputs!$B$8)*0.5,inputs!$C$3))+IF(AND(inputs!$B$23="YES",A1871&lt;=inputs!$B$25),inputs!$B$24,0)</f>
        <v>0</v>
      </c>
      <c r="C1871" s="15">
        <f>MAX(0,MIN(A1871-B1871,inputs!$C$4)*inputs!$B$3)</f>
        <v>7540</v>
      </c>
      <c r="D1871" s="16">
        <f>MAX(0,(MIN(A1871,inputs!$C$5)-(inputs!$C$4+B1871))*inputs!$B$4)</f>
        <v>44920</v>
      </c>
      <c r="E1871" s="16">
        <f>MAX(0, (calculations!A1871-inputs!$C$5)*inputs!$B$5)</f>
        <v>16605</v>
      </c>
      <c r="F1871" s="19">
        <f>MAX(0,inputs!$B$13*(MIN(calculations!A1871,inputs!$C$14)-inputs!$C$13))+MAX(0,inputs!$B$14*(calculations!A1871-inputs!$C$14))</f>
        <v>7727.85</v>
      </c>
      <c r="G1871" s="22">
        <f>MAX(MIN((calculations!A1871-inputs!$B$21)/10000,100%),0) * inputs!$B$18</f>
        <v>2636.4</v>
      </c>
      <c r="H1871" s="24">
        <f>MIN(inputs!$B$32,A1871)</f>
        <v>20000</v>
      </c>
      <c r="I1871" s="24">
        <f>inputs!$B$29*(1+inputs!$B$33)-MAX(0,inputs!$B$31*(H1871-inputs!$B$30))</f>
        <v>46486.999999999993</v>
      </c>
      <c r="J1871" s="19">
        <f>$H1871+(INT(COLUMN(J$1)/2) - 5) * ($A1871-$H1871)/9</f>
        <v>20000</v>
      </c>
      <c r="K1871" s="24">
        <f>MAX(0,I1871*(1+inputs!$B$33)-MAX(0,inputs!$B$31*(J1871-inputs!$B$30)))</f>
        <v>47184.304999999986</v>
      </c>
      <c r="L1871" s="19">
        <f>$H1871+(INT(COLUMN(L$1)/2) - 5) * ($A1871-$H1871)/9</f>
        <v>38544.444444444445</v>
      </c>
      <c r="M1871" s="24">
        <f>MAX(0,K1871*(1+inputs!$B$33)-MAX(0,inputs!$B$31*(L1871-inputs!$B$30)))</f>
        <v>46239.629574999977</v>
      </c>
      <c r="N1871" s="19">
        <f>$H1871+(INT(COLUMN(N$1)/2) - 5) * ($A1871-$H1871)/9</f>
        <v>57088.888888888891</v>
      </c>
      <c r="O1871" s="24">
        <f>MAX(0,M1871*(1+inputs!$B$33)-MAX(0,inputs!$B$31*(N1871-inputs!$B$30)))</f>
        <v>43611.784018624967</v>
      </c>
      <c r="P1871" s="19">
        <f>$H1871+(INT(COLUMN(P$1)/2) - 5) * ($A1871-$H1871)/9</f>
        <v>75633.333333333343</v>
      </c>
      <c r="Q1871" s="24">
        <f>MAX(0,O1871*(1+inputs!$B$33)-MAX(0,inputs!$B$31*(P1871-inputs!$B$30)))</f>
        <v>39275.520778904334</v>
      </c>
      <c r="R1871" s="19">
        <f>$H1871+(INT(COLUMN(R$1)/2) - 5) * ($A1871-$H1871)/9</f>
        <v>94177.777777777781</v>
      </c>
      <c r="S1871" s="24">
        <f>MAX(0,Q1871*(1+inputs!$B$33)-MAX(0,inputs!$B$31*(R1871-inputs!$B$30)))</f>
        <v>33205.213590587897</v>
      </c>
      <c r="T1871" s="19">
        <f>$H1871+(INT(COLUMN(T$1)/2) - 5) * ($A1871-$H1871)/9</f>
        <v>112722.22222222222</v>
      </c>
      <c r="U1871" s="24">
        <f>MAX(0,S1871*(1+inputs!$B$33)-MAX(0,inputs!$B$31*(T1871-inputs!$B$30)))</f>
        <v>25374.851794446713</v>
      </c>
      <c r="V1871" s="19">
        <f>$H1871+(INT(COLUMN(V$1)/2) - 5) * ($A1871-$H1871)/9</f>
        <v>131266.66666666669</v>
      </c>
      <c r="W1871" s="24">
        <f>MAX(0,U1871*(1+inputs!$B$33)-MAX(0,inputs!$B$31*(V1871-inputs!$B$30)))</f>
        <v>15758.034571363411</v>
      </c>
      <c r="X1871" s="19">
        <f>$H1871+(INT(COLUMN(X$1)/2) - 5) * ($A1871-$H1871)/9</f>
        <v>149811.11111111112</v>
      </c>
      <c r="Y1871" s="24">
        <f>MAX(0,W1871*(1+inputs!$B$33)-MAX(0,inputs!$B$31*(X1871-inputs!$B$30)))</f>
        <v>4327.9650899338594</v>
      </c>
      <c r="Z1871" s="19">
        <f>IF(inputs!$B$27="YES",MAX(0,inputs!$B$31*(X1871-inputs!$B$30)),0)</f>
        <v>0</v>
      </c>
      <c r="AA1871" s="3">
        <f t="shared" si="121"/>
        <v>79429.25</v>
      </c>
      <c r="AB1871" s="1">
        <f t="shared" si="122"/>
        <v>0.47</v>
      </c>
      <c r="AC1871" s="8">
        <f t="shared" si="119"/>
        <v>107470.75</v>
      </c>
    </row>
    <row r="1872" spans="1:29" x14ac:dyDescent="0.2">
      <c r="A1872" s="11">
        <f t="shared" si="120"/>
        <v>187000</v>
      </c>
      <c r="B1872" s="15">
        <f>inputs!$C$3-MAX(0,MIN((calculations!A1872-inputs!$B$8)*0.5,inputs!$C$3))+IF(AND(inputs!$B$23="YES",A1872&lt;=inputs!$B$25),inputs!$B$24,0)</f>
        <v>0</v>
      </c>
      <c r="C1872" s="15">
        <f>MAX(0,MIN(A1872-B1872,inputs!$C$4)*inputs!$B$3)</f>
        <v>7540</v>
      </c>
      <c r="D1872" s="16">
        <f>MAX(0,(MIN(A1872,inputs!$C$5)-(inputs!$C$4+B1872))*inputs!$B$4)</f>
        <v>44920</v>
      </c>
      <c r="E1872" s="16">
        <f>MAX(0, (calculations!A1872-inputs!$C$5)*inputs!$B$5)</f>
        <v>16650</v>
      </c>
      <c r="F1872" s="19">
        <f>MAX(0,inputs!$B$13*(MIN(calculations!A1872,inputs!$C$14)-inputs!$C$13))+MAX(0,inputs!$B$14*(calculations!A1872-inputs!$C$14))</f>
        <v>7729.85</v>
      </c>
      <c r="G1872" s="22">
        <f>MAX(MIN((calculations!A1872-inputs!$B$21)/10000,100%),0) * inputs!$B$18</f>
        <v>2636.4</v>
      </c>
      <c r="H1872" s="24">
        <f>MIN(inputs!$B$32,A1872)</f>
        <v>20000</v>
      </c>
      <c r="I1872" s="24">
        <f>inputs!$B$29*(1+inputs!$B$33)-MAX(0,inputs!$B$31*(H1872-inputs!$B$30))</f>
        <v>46486.999999999993</v>
      </c>
      <c r="J1872" s="19">
        <f>$H1872+(INT(COLUMN(J$1)/2) - 5) * ($A1872-$H1872)/9</f>
        <v>20000</v>
      </c>
      <c r="K1872" s="24">
        <f>MAX(0,I1872*(1+inputs!$B$33)-MAX(0,inputs!$B$31*(J1872-inputs!$B$30)))</f>
        <v>47184.304999999986</v>
      </c>
      <c r="L1872" s="19">
        <f>$H1872+(INT(COLUMN(L$1)/2) - 5) * ($A1872-$H1872)/9</f>
        <v>38555.555555555555</v>
      </c>
      <c r="M1872" s="24">
        <f>MAX(0,K1872*(1+inputs!$B$33)-MAX(0,inputs!$B$31*(L1872-inputs!$B$30)))</f>
        <v>46238.629574999977</v>
      </c>
      <c r="N1872" s="19">
        <f>$H1872+(INT(COLUMN(N$1)/2) - 5) * ($A1872-$H1872)/9</f>
        <v>57111.111111111109</v>
      </c>
      <c r="O1872" s="24">
        <f>MAX(0,M1872*(1+inputs!$B$33)-MAX(0,inputs!$B$31*(N1872-inputs!$B$30)))</f>
        <v>43608.769018624967</v>
      </c>
      <c r="P1872" s="19">
        <f>$H1872+(INT(COLUMN(P$1)/2) - 5) * ($A1872-$H1872)/9</f>
        <v>75666.666666666657</v>
      </c>
      <c r="Q1872" s="24">
        <f>MAX(0,O1872*(1+inputs!$B$33)-MAX(0,inputs!$B$31*(P1872-inputs!$B$30)))</f>
        <v>39269.46055390434</v>
      </c>
      <c r="R1872" s="19">
        <f>$H1872+(INT(COLUMN(R$1)/2) - 5) * ($A1872-$H1872)/9</f>
        <v>94222.222222222219</v>
      </c>
      <c r="S1872" s="24">
        <f>MAX(0,Q1872*(1+inputs!$B$33)-MAX(0,inputs!$B$31*(R1872-inputs!$B$30)))</f>
        <v>33195.062462212896</v>
      </c>
      <c r="T1872" s="19">
        <f>$H1872+(INT(COLUMN(T$1)/2) - 5) * ($A1872-$H1872)/9</f>
        <v>112777.77777777778</v>
      </c>
      <c r="U1872" s="24">
        <f>MAX(0,S1872*(1+inputs!$B$33)-MAX(0,inputs!$B$31*(T1872-inputs!$B$30)))</f>
        <v>25359.548399146086</v>
      </c>
      <c r="V1872" s="19">
        <f>$H1872+(INT(COLUMN(V$1)/2) - 5) * ($A1872-$H1872)/9</f>
        <v>131333.33333333331</v>
      </c>
      <c r="W1872" s="24">
        <f>MAX(0,U1872*(1+inputs!$B$33)-MAX(0,inputs!$B$31*(V1872-inputs!$B$30)))</f>
        <v>15736.501625133275</v>
      </c>
      <c r="X1872" s="19">
        <f>$H1872+(INT(COLUMN(X$1)/2) - 5) * ($A1872-$H1872)/9</f>
        <v>149888.88888888888</v>
      </c>
      <c r="Y1872" s="24">
        <f>MAX(0,W1872*(1+inputs!$B$33)-MAX(0,inputs!$B$31*(X1872-inputs!$B$30)))</f>
        <v>4299.1091495102737</v>
      </c>
      <c r="Z1872" s="19">
        <f>IF(inputs!$B$27="YES",MAX(0,inputs!$B$31*(X1872-inputs!$B$30)),0)</f>
        <v>0</v>
      </c>
      <c r="AA1872" s="3">
        <f t="shared" si="121"/>
        <v>79476.25</v>
      </c>
      <c r="AB1872" s="1">
        <f t="shared" si="122"/>
        <v>0.47</v>
      </c>
      <c r="AC1872" s="8">
        <f t="shared" si="119"/>
        <v>107523.75</v>
      </c>
    </row>
    <row r="1873" spans="1:29" x14ac:dyDescent="0.2">
      <c r="A1873" s="11">
        <f t="shared" si="120"/>
        <v>187100</v>
      </c>
      <c r="B1873" s="15">
        <f>inputs!$C$3-MAX(0,MIN((calculations!A1873-inputs!$B$8)*0.5,inputs!$C$3))+IF(AND(inputs!$B$23="YES",A1873&lt;=inputs!$B$25),inputs!$B$24,0)</f>
        <v>0</v>
      </c>
      <c r="C1873" s="15">
        <f>MAX(0,MIN(A1873-B1873,inputs!$C$4)*inputs!$B$3)</f>
        <v>7540</v>
      </c>
      <c r="D1873" s="16">
        <f>MAX(0,(MIN(A1873,inputs!$C$5)-(inputs!$C$4+B1873))*inputs!$B$4)</f>
        <v>44920</v>
      </c>
      <c r="E1873" s="16">
        <f>MAX(0, (calculations!A1873-inputs!$C$5)*inputs!$B$5)</f>
        <v>16695</v>
      </c>
      <c r="F1873" s="19">
        <f>MAX(0,inputs!$B$13*(MIN(calculations!A1873,inputs!$C$14)-inputs!$C$13))+MAX(0,inputs!$B$14*(calculations!A1873-inputs!$C$14))</f>
        <v>7731.85</v>
      </c>
      <c r="G1873" s="22">
        <f>MAX(MIN((calculations!A1873-inputs!$B$21)/10000,100%),0) * inputs!$B$18</f>
        <v>2636.4</v>
      </c>
      <c r="H1873" s="24">
        <f>MIN(inputs!$B$32,A1873)</f>
        <v>20000</v>
      </c>
      <c r="I1873" s="24">
        <f>inputs!$B$29*(1+inputs!$B$33)-MAX(0,inputs!$B$31*(H1873-inputs!$B$30))</f>
        <v>46486.999999999993</v>
      </c>
      <c r="J1873" s="19">
        <f>$H1873+(INT(COLUMN(J$1)/2) - 5) * ($A1873-$H1873)/9</f>
        <v>20000</v>
      </c>
      <c r="K1873" s="24">
        <f>MAX(0,I1873*(1+inputs!$B$33)-MAX(0,inputs!$B$31*(J1873-inputs!$B$30)))</f>
        <v>47184.304999999986</v>
      </c>
      <c r="L1873" s="19">
        <f>$H1873+(INT(COLUMN(L$1)/2) - 5) * ($A1873-$H1873)/9</f>
        <v>38566.666666666672</v>
      </c>
      <c r="M1873" s="24">
        <f>MAX(0,K1873*(1+inputs!$B$33)-MAX(0,inputs!$B$31*(L1873-inputs!$B$30)))</f>
        <v>46237.629574999977</v>
      </c>
      <c r="N1873" s="19">
        <f>$H1873+(INT(COLUMN(N$1)/2) - 5) * ($A1873-$H1873)/9</f>
        <v>57133.333333333336</v>
      </c>
      <c r="O1873" s="24">
        <f>MAX(0,M1873*(1+inputs!$B$33)-MAX(0,inputs!$B$31*(N1873-inputs!$B$30)))</f>
        <v>43605.754018624968</v>
      </c>
      <c r="P1873" s="19">
        <f>$H1873+(INT(COLUMN(P$1)/2) - 5) * ($A1873-$H1873)/9</f>
        <v>75700</v>
      </c>
      <c r="Q1873" s="24">
        <f>MAX(0,O1873*(1+inputs!$B$33)-MAX(0,inputs!$B$31*(P1873-inputs!$B$30)))</f>
        <v>39263.400328904339</v>
      </c>
      <c r="R1873" s="19">
        <f>$H1873+(INT(COLUMN(R$1)/2) - 5) * ($A1873-$H1873)/9</f>
        <v>94266.666666666672</v>
      </c>
      <c r="S1873" s="24">
        <f>MAX(0,Q1873*(1+inputs!$B$33)-MAX(0,inputs!$B$31*(R1873-inputs!$B$30)))</f>
        <v>33184.911333837896</v>
      </c>
      <c r="T1873" s="19">
        <f>$H1873+(INT(COLUMN(T$1)/2) - 5) * ($A1873-$H1873)/9</f>
        <v>112833.33333333333</v>
      </c>
      <c r="U1873" s="24">
        <f>MAX(0,S1873*(1+inputs!$B$33)-MAX(0,inputs!$B$31*(T1873-inputs!$B$30)))</f>
        <v>25344.245003845459</v>
      </c>
      <c r="V1873" s="19">
        <f>$H1873+(INT(COLUMN(V$1)/2) - 5) * ($A1873-$H1873)/9</f>
        <v>131400</v>
      </c>
      <c r="W1873" s="24">
        <f>MAX(0,U1873*(1+inputs!$B$33)-MAX(0,inputs!$B$31*(V1873-inputs!$B$30)))</f>
        <v>15714.968678903138</v>
      </c>
      <c r="X1873" s="19">
        <f>$H1873+(INT(COLUMN(X$1)/2) - 5) * ($A1873-$H1873)/9</f>
        <v>149966.66666666669</v>
      </c>
      <c r="Y1873" s="24">
        <f>MAX(0,W1873*(1+inputs!$B$33)-MAX(0,inputs!$B$31*(X1873-inputs!$B$30)))</f>
        <v>4270.2532090866844</v>
      </c>
      <c r="Z1873" s="19">
        <f>IF(inputs!$B$27="YES",MAX(0,inputs!$B$31*(X1873-inputs!$B$30)),0)</f>
        <v>0</v>
      </c>
      <c r="AA1873" s="3">
        <f t="shared" si="121"/>
        <v>79523.25</v>
      </c>
      <c r="AB1873" s="1">
        <f t="shared" si="122"/>
        <v>0.47</v>
      </c>
      <c r="AC1873" s="8">
        <f t="shared" si="119"/>
        <v>107576.75</v>
      </c>
    </row>
    <row r="1874" spans="1:29" x14ac:dyDescent="0.2">
      <c r="A1874" s="11">
        <f t="shared" si="120"/>
        <v>187200</v>
      </c>
      <c r="B1874" s="15">
        <f>inputs!$C$3-MAX(0,MIN((calculations!A1874-inputs!$B$8)*0.5,inputs!$C$3))+IF(AND(inputs!$B$23="YES",A1874&lt;=inputs!$B$25),inputs!$B$24,0)</f>
        <v>0</v>
      </c>
      <c r="C1874" s="15">
        <f>MAX(0,MIN(A1874-B1874,inputs!$C$4)*inputs!$B$3)</f>
        <v>7540</v>
      </c>
      <c r="D1874" s="16">
        <f>MAX(0,(MIN(A1874,inputs!$C$5)-(inputs!$C$4+B1874))*inputs!$B$4)</f>
        <v>44920</v>
      </c>
      <c r="E1874" s="16">
        <f>MAX(0, (calculations!A1874-inputs!$C$5)*inputs!$B$5)</f>
        <v>16740</v>
      </c>
      <c r="F1874" s="19">
        <f>MAX(0,inputs!$B$13*(MIN(calculations!A1874,inputs!$C$14)-inputs!$C$13))+MAX(0,inputs!$B$14*(calculations!A1874-inputs!$C$14))</f>
        <v>7733.85</v>
      </c>
      <c r="G1874" s="22">
        <f>MAX(MIN((calculations!A1874-inputs!$B$21)/10000,100%),0) * inputs!$B$18</f>
        <v>2636.4</v>
      </c>
      <c r="H1874" s="24">
        <f>MIN(inputs!$B$32,A1874)</f>
        <v>20000</v>
      </c>
      <c r="I1874" s="24">
        <f>inputs!$B$29*(1+inputs!$B$33)-MAX(0,inputs!$B$31*(H1874-inputs!$B$30))</f>
        <v>46486.999999999993</v>
      </c>
      <c r="J1874" s="19">
        <f>$H1874+(INT(COLUMN(J$1)/2) - 5) * ($A1874-$H1874)/9</f>
        <v>20000</v>
      </c>
      <c r="K1874" s="24">
        <f>MAX(0,I1874*(1+inputs!$B$33)-MAX(0,inputs!$B$31*(J1874-inputs!$B$30)))</f>
        <v>47184.304999999986</v>
      </c>
      <c r="L1874" s="19">
        <f>$H1874+(INT(COLUMN(L$1)/2) - 5) * ($A1874-$H1874)/9</f>
        <v>38577.777777777781</v>
      </c>
      <c r="M1874" s="24">
        <f>MAX(0,K1874*(1+inputs!$B$33)-MAX(0,inputs!$B$31*(L1874-inputs!$B$30)))</f>
        <v>46236.629574999977</v>
      </c>
      <c r="N1874" s="19">
        <f>$H1874+(INT(COLUMN(N$1)/2) - 5) * ($A1874-$H1874)/9</f>
        <v>57155.555555555555</v>
      </c>
      <c r="O1874" s="24">
        <f>MAX(0,M1874*(1+inputs!$B$33)-MAX(0,inputs!$B$31*(N1874-inputs!$B$30)))</f>
        <v>43602.739018624969</v>
      </c>
      <c r="P1874" s="19">
        <f>$H1874+(INT(COLUMN(P$1)/2) - 5) * ($A1874-$H1874)/9</f>
        <v>75733.333333333343</v>
      </c>
      <c r="Q1874" s="24">
        <f>MAX(0,O1874*(1+inputs!$B$33)-MAX(0,inputs!$B$31*(P1874-inputs!$B$30)))</f>
        <v>39257.340103904338</v>
      </c>
      <c r="R1874" s="19">
        <f>$H1874+(INT(COLUMN(R$1)/2) - 5) * ($A1874-$H1874)/9</f>
        <v>94311.111111111109</v>
      </c>
      <c r="S1874" s="24">
        <f>MAX(0,Q1874*(1+inputs!$B$33)-MAX(0,inputs!$B$31*(R1874-inputs!$B$30)))</f>
        <v>33174.760205462895</v>
      </c>
      <c r="T1874" s="19">
        <f>$H1874+(INT(COLUMN(T$1)/2) - 5) * ($A1874-$H1874)/9</f>
        <v>112888.88888888889</v>
      </c>
      <c r="U1874" s="24">
        <f>MAX(0,S1874*(1+inputs!$B$33)-MAX(0,inputs!$B$31*(T1874-inputs!$B$30)))</f>
        <v>25328.941608544832</v>
      </c>
      <c r="V1874" s="19">
        <f>$H1874+(INT(COLUMN(V$1)/2) - 5) * ($A1874-$H1874)/9</f>
        <v>131466.66666666669</v>
      </c>
      <c r="W1874" s="24">
        <f>MAX(0,U1874*(1+inputs!$B$33)-MAX(0,inputs!$B$31*(V1874-inputs!$B$30)))</f>
        <v>15693.435732673001</v>
      </c>
      <c r="X1874" s="19">
        <f>$H1874+(INT(COLUMN(X$1)/2) - 5) * ($A1874-$H1874)/9</f>
        <v>150044.44444444444</v>
      </c>
      <c r="Y1874" s="24">
        <f>MAX(0,W1874*(1+inputs!$B$33)-MAX(0,inputs!$B$31*(X1874-inputs!$B$30)))</f>
        <v>4241.397268663095</v>
      </c>
      <c r="Z1874" s="19">
        <f>IF(inputs!$B$27="YES",MAX(0,inputs!$B$31*(X1874-inputs!$B$30)),0)</f>
        <v>0</v>
      </c>
      <c r="AA1874" s="3">
        <f t="shared" si="121"/>
        <v>79570.25</v>
      </c>
      <c r="AB1874" s="1">
        <f t="shared" si="122"/>
        <v>0.47</v>
      </c>
      <c r="AC1874" s="8">
        <f t="shared" si="119"/>
        <v>107629.75</v>
      </c>
    </row>
    <row r="1875" spans="1:29" x14ac:dyDescent="0.2">
      <c r="A1875" s="11">
        <f t="shared" si="120"/>
        <v>187300</v>
      </c>
      <c r="B1875" s="15">
        <f>inputs!$C$3-MAX(0,MIN((calculations!A1875-inputs!$B$8)*0.5,inputs!$C$3))+IF(AND(inputs!$B$23="YES",A1875&lt;=inputs!$B$25),inputs!$B$24,0)</f>
        <v>0</v>
      </c>
      <c r="C1875" s="15">
        <f>MAX(0,MIN(A1875-B1875,inputs!$C$4)*inputs!$B$3)</f>
        <v>7540</v>
      </c>
      <c r="D1875" s="16">
        <f>MAX(0,(MIN(A1875,inputs!$C$5)-(inputs!$C$4+B1875))*inputs!$B$4)</f>
        <v>44920</v>
      </c>
      <c r="E1875" s="16">
        <f>MAX(0, (calculations!A1875-inputs!$C$5)*inputs!$B$5)</f>
        <v>16785</v>
      </c>
      <c r="F1875" s="19">
        <f>MAX(0,inputs!$B$13*(MIN(calculations!A1875,inputs!$C$14)-inputs!$C$13))+MAX(0,inputs!$B$14*(calculations!A1875-inputs!$C$14))</f>
        <v>7735.85</v>
      </c>
      <c r="G1875" s="22">
        <f>MAX(MIN((calculations!A1875-inputs!$B$21)/10000,100%),0) * inputs!$B$18</f>
        <v>2636.4</v>
      </c>
      <c r="H1875" s="24">
        <f>MIN(inputs!$B$32,A1875)</f>
        <v>20000</v>
      </c>
      <c r="I1875" s="24">
        <f>inputs!$B$29*(1+inputs!$B$33)-MAX(0,inputs!$B$31*(H1875-inputs!$B$30))</f>
        <v>46486.999999999993</v>
      </c>
      <c r="J1875" s="19">
        <f>$H1875+(INT(COLUMN(J$1)/2) - 5) * ($A1875-$H1875)/9</f>
        <v>20000</v>
      </c>
      <c r="K1875" s="24">
        <f>MAX(0,I1875*(1+inputs!$B$33)-MAX(0,inputs!$B$31*(J1875-inputs!$B$30)))</f>
        <v>47184.304999999986</v>
      </c>
      <c r="L1875" s="19">
        <f>$H1875+(INT(COLUMN(L$1)/2) - 5) * ($A1875-$H1875)/9</f>
        <v>38588.888888888891</v>
      </c>
      <c r="M1875" s="24">
        <f>MAX(0,K1875*(1+inputs!$B$33)-MAX(0,inputs!$B$31*(L1875-inputs!$B$30)))</f>
        <v>46235.629574999977</v>
      </c>
      <c r="N1875" s="19">
        <f>$H1875+(INT(COLUMN(N$1)/2) - 5) * ($A1875-$H1875)/9</f>
        <v>57177.777777777781</v>
      </c>
      <c r="O1875" s="24">
        <f>MAX(0,M1875*(1+inputs!$B$33)-MAX(0,inputs!$B$31*(N1875-inputs!$B$30)))</f>
        <v>43599.724018624969</v>
      </c>
      <c r="P1875" s="19">
        <f>$H1875+(INT(COLUMN(P$1)/2) - 5) * ($A1875-$H1875)/9</f>
        <v>75766.666666666657</v>
      </c>
      <c r="Q1875" s="24">
        <f>MAX(0,O1875*(1+inputs!$B$33)-MAX(0,inputs!$B$31*(P1875-inputs!$B$30)))</f>
        <v>39251.279878904345</v>
      </c>
      <c r="R1875" s="19">
        <f>$H1875+(INT(COLUMN(R$1)/2) - 5) * ($A1875-$H1875)/9</f>
        <v>94355.555555555562</v>
      </c>
      <c r="S1875" s="24">
        <f>MAX(0,Q1875*(1+inputs!$B$33)-MAX(0,inputs!$B$31*(R1875-inputs!$B$30)))</f>
        <v>33164.609077087902</v>
      </c>
      <c r="T1875" s="19">
        <f>$H1875+(INT(COLUMN(T$1)/2) - 5) * ($A1875-$H1875)/9</f>
        <v>112944.44444444444</v>
      </c>
      <c r="U1875" s="24">
        <f>MAX(0,S1875*(1+inputs!$B$33)-MAX(0,inputs!$B$31*(T1875-inputs!$B$30)))</f>
        <v>25313.63821324422</v>
      </c>
      <c r="V1875" s="19">
        <f>$H1875+(INT(COLUMN(V$1)/2) - 5) * ($A1875-$H1875)/9</f>
        <v>131533.33333333331</v>
      </c>
      <c r="W1875" s="24">
        <f>MAX(0,U1875*(1+inputs!$B$33)-MAX(0,inputs!$B$31*(V1875-inputs!$B$30)))</f>
        <v>15671.902786442883</v>
      </c>
      <c r="X1875" s="19">
        <f>$H1875+(INT(COLUMN(X$1)/2) - 5) * ($A1875-$H1875)/9</f>
        <v>150122.22222222222</v>
      </c>
      <c r="Y1875" s="24">
        <f>MAX(0,W1875*(1+inputs!$B$33)-MAX(0,inputs!$B$31*(X1875-inputs!$B$30)))</f>
        <v>4212.5413282395257</v>
      </c>
      <c r="Z1875" s="19">
        <f>IF(inputs!$B$27="YES",MAX(0,inputs!$B$31*(X1875-inputs!$B$30)),0)</f>
        <v>0</v>
      </c>
      <c r="AA1875" s="3">
        <f t="shared" si="121"/>
        <v>79617.25</v>
      </c>
      <c r="AB1875" s="1">
        <f t="shared" si="122"/>
        <v>0.47</v>
      </c>
      <c r="AC1875" s="8">
        <f t="shared" si="119"/>
        <v>107682.75</v>
      </c>
    </row>
    <row r="1876" spans="1:29" x14ac:dyDescent="0.2">
      <c r="A1876" s="11">
        <f t="shared" si="120"/>
        <v>187400</v>
      </c>
      <c r="B1876" s="15">
        <f>inputs!$C$3-MAX(0,MIN((calculations!A1876-inputs!$B$8)*0.5,inputs!$C$3))+IF(AND(inputs!$B$23="YES",A1876&lt;=inputs!$B$25),inputs!$B$24,0)</f>
        <v>0</v>
      </c>
      <c r="C1876" s="15">
        <f>MAX(0,MIN(A1876-B1876,inputs!$C$4)*inputs!$B$3)</f>
        <v>7540</v>
      </c>
      <c r="D1876" s="16">
        <f>MAX(0,(MIN(A1876,inputs!$C$5)-(inputs!$C$4+B1876))*inputs!$B$4)</f>
        <v>44920</v>
      </c>
      <c r="E1876" s="16">
        <f>MAX(0, (calculations!A1876-inputs!$C$5)*inputs!$B$5)</f>
        <v>16830</v>
      </c>
      <c r="F1876" s="19">
        <f>MAX(0,inputs!$B$13*(MIN(calculations!A1876,inputs!$C$14)-inputs!$C$13))+MAX(0,inputs!$B$14*(calculations!A1876-inputs!$C$14))</f>
        <v>7737.85</v>
      </c>
      <c r="G1876" s="22">
        <f>MAX(MIN((calculations!A1876-inputs!$B$21)/10000,100%),0) * inputs!$B$18</f>
        <v>2636.4</v>
      </c>
      <c r="H1876" s="24">
        <f>MIN(inputs!$B$32,A1876)</f>
        <v>20000</v>
      </c>
      <c r="I1876" s="24">
        <f>inputs!$B$29*(1+inputs!$B$33)-MAX(0,inputs!$B$31*(H1876-inputs!$B$30))</f>
        <v>46486.999999999993</v>
      </c>
      <c r="J1876" s="19">
        <f>$H1876+(INT(COLUMN(J$1)/2) - 5) * ($A1876-$H1876)/9</f>
        <v>20000</v>
      </c>
      <c r="K1876" s="24">
        <f>MAX(0,I1876*(1+inputs!$B$33)-MAX(0,inputs!$B$31*(J1876-inputs!$B$30)))</f>
        <v>47184.304999999986</v>
      </c>
      <c r="L1876" s="19">
        <f>$H1876+(INT(COLUMN(L$1)/2) - 5) * ($A1876-$H1876)/9</f>
        <v>38600</v>
      </c>
      <c r="M1876" s="24">
        <f>MAX(0,K1876*(1+inputs!$B$33)-MAX(0,inputs!$B$31*(L1876-inputs!$B$30)))</f>
        <v>46234.629574999977</v>
      </c>
      <c r="N1876" s="19">
        <f>$H1876+(INT(COLUMN(N$1)/2) - 5) * ($A1876-$H1876)/9</f>
        <v>57200</v>
      </c>
      <c r="O1876" s="24">
        <f>MAX(0,M1876*(1+inputs!$B$33)-MAX(0,inputs!$B$31*(N1876-inputs!$B$30)))</f>
        <v>43596.70901862497</v>
      </c>
      <c r="P1876" s="19">
        <f>$H1876+(INT(COLUMN(P$1)/2) - 5) * ($A1876-$H1876)/9</f>
        <v>75800</v>
      </c>
      <c r="Q1876" s="24">
        <f>MAX(0,O1876*(1+inputs!$B$33)-MAX(0,inputs!$B$31*(P1876-inputs!$B$30)))</f>
        <v>39245.219653904336</v>
      </c>
      <c r="R1876" s="19">
        <f>$H1876+(INT(COLUMN(R$1)/2) - 5) * ($A1876-$H1876)/9</f>
        <v>94400</v>
      </c>
      <c r="S1876" s="24">
        <f>MAX(0,Q1876*(1+inputs!$B$33)-MAX(0,inputs!$B$31*(R1876-inputs!$B$30)))</f>
        <v>33154.457948712894</v>
      </c>
      <c r="T1876" s="19">
        <f>$H1876+(INT(COLUMN(T$1)/2) - 5) * ($A1876-$H1876)/9</f>
        <v>113000</v>
      </c>
      <c r="U1876" s="24">
        <f>MAX(0,S1876*(1+inputs!$B$33)-MAX(0,inputs!$B$31*(T1876-inputs!$B$30)))</f>
        <v>25298.334817943585</v>
      </c>
      <c r="V1876" s="19">
        <f>$H1876+(INT(COLUMN(V$1)/2) - 5) * ($A1876-$H1876)/9</f>
        <v>131600</v>
      </c>
      <c r="W1876" s="24">
        <f>MAX(0,U1876*(1+inputs!$B$33)-MAX(0,inputs!$B$31*(V1876-inputs!$B$30)))</f>
        <v>15650.369840212736</v>
      </c>
      <c r="X1876" s="19">
        <f>$H1876+(INT(COLUMN(X$1)/2) - 5) * ($A1876-$H1876)/9</f>
        <v>150200</v>
      </c>
      <c r="Y1876" s="24">
        <f>MAX(0,W1876*(1+inputs!$B$33)-MAX(0,inputs!$B$31*(X1876-inputs!$B$30)))</f>
        <v>4183.6853878159272</v>
      </c>
      <c r="Z1876" s="19">
        <f>IF(inputs!$B$27="YES",MAX(0,inputs!$B$31*(X1876-inputs!$B$30)),0)</f>
        <v>0</v>
      </c>
      <c r="AA1876" s="3">
        <f t="shared" si="121"/>
        <v>79664.25</v>
      </c>
      <c r="AB1876" s="1">
        <f t="shared" si="122"/>
        <v>0.47</v>
      </c>
      <c r="AC1876" s="8">
        <f t="shared" si="119"/>
        <v>107735.75</v>
      </c>
    </row>
    <row r="1877" spans="1:29" x14ac:dyDescent="0.2">
      <c r="A1877" s="11">
        <f t="shared" si="120"/>
        <v>187500</v>
      </c>
      <c r="B1877" s="15">
        <f>inputs!$C$3-MAX(0,MIN((calculations!A1877-inputs!$B$8)*0.5,inputs!$C$3))+IF(AND(inputs!$B$23="YES",A1877&lt;=inputs!$B$25),inputs!$B$24,0)</f>
        <v>0</v>
      </c>
      <c r="C1877" s="15">
        <f>MAX(0,MIN(A1877-B1877,inputs!$C$4)*inputs!$B$3)</f>
        <v>7540</v>
      </c>
      <c r="D1877" s="16">
        <f>MAX(0,(MIN(A1877,inputs!$C$5)-(inputs!$C$4+B1877))*inputs!$B$4)</f>
        <v>44920</v>
      </c>
      <c r="E1877" s="16">
        <f>MAX(0, (calculations!A1877-inputs!$C$5)*inputs!$B$5)</f>
        <v>16875</v>
      </c>
      <c r="F1877" s="19">
        <f>MAX(0,inputs!$B$13*(MIN(calculations!A1877,inputs!$C$14)-inputs!$C$13))+MAX(0,inputs!$B$14*(calculations!A1877-inputs!$C$14))</f>
        <v>7739.85</v>
      </c>
      <c r="G1877" s="22">
        <f>MAX(MIN((calculations!A1877-inputs!$B$21)/10000,100%),0) * inputs!$B$18</f>
        <v>2636.4</v>
      </c>
      <c r="H1877" s="24">
        <f>MIN(inputs!$B$32,A1877)</f>
        <v>20000</v>
      </c>
      <c r="I1877" s="24">
        <f>inputs!$B$29*(1+inputs!$B$33)-MAX(0,inputs!$B$31*(H1877-inputs!$B$30))</f>
        <v>46486.999999999993</v>
      </c>
      <c r="J1877" s="19">
        <f>$H1877+(INT(COLUMN(J$1)/2) - 5) * ($A1877-$H1877)/9</f>
        <v>20000</v>
      </c>
      <c r="K1877" s="24">
        <f>MAX(0,I1877*(1+inputs!$B$33)-MAX(0,inputs!$B$31*(J1877-inputs!$B$30)))</f>
        <v>47184.304999999986</v>
      </c>
      <c r="L1877" s="19">
        <f>$H1877+(INT(COLUMN(L$1)/2) - 5) * ($A1877-$H1877)/9</f>
        <v>38611.111111111109</v>
      </c>
      <c r="M1877" s="24">
        <f>MAX(0,K1877*(1+inputs!$B$33)-MAX(0,inputs!$B$31*(L1877-inputs!$B$30)))</f>
        <v>46233.629574999977</v>
      </c>
      <c r="N1877" s="19">
        <f>$H1877+(INT(COLUMN(N$1)/2) - 5) * ($A1877-$H1877)/9</f>
        <v>57222.222222222219</v>
      </c>
      <c r="O1877" s="24">
        <f>MAX(0,M1877*(1+inputs!$B$33)-MAX(0,inputs!$B$31*(N1877-inputs!$B$30)))</f>
        <v>43593.69401862497</v>
      </c>
      <c r="P1877" s="19">
        <f>$H1877+(INT(COLUMN(P$1)/2) - 5) * ($A1877-$H1877)/9</f>
        <v>75833.333333333343</v>
      </c>
      <c r="Q1877" s="24">
        <f>MAX(0,O1877*(1+inputs!$B$33)-MAX(0,inputs!$B$31*(P1877-inputs!$B$30)))</f>
        <v>39239.159428904335</v>
      </c>
      <c r="R1877" s="19">
        <f>$H1877+(INT(COLUMN(R$1)/2) - 5) * ($A1877-$H1877)/9</f>
        <v>94444.444444444438</v>
      </c>
      <c r="S1877" s="24">
        <f>MAX(0,Q1877*(1+inputs!$B$33)-MAX(0,inputs!$B$31*(R1877-inputs!$B$30)))</f>
        <v>33144.306820337893</v>
      </c>
      <c r="T1877" s="19">
        <f>$H1877+(INT(COLUMN(T$1)/2) - 5) * ($A1877-$H1877)/9</f>
        <v>113055.55555555556</v>
      </c>
      <c r="U1877" s="24">
        <f>MAX(0,S1877*(1+inputs!$B$33)-MAX(0,inputs!$B$31*(T1877-inputs!$B$30)))</f>
        <v>25283.031422642955</v>
      </c>
      <c r="V1877" s="19">
        <f>$H1877+(INT(COLUMN(V$1)/2) - 5) * ($A1877-$H1877)/9</f>
        <v>131666.66666666669</v>
      </c>
      <c r="W1877" s="24">
        <f>MAX(0,U1877*(1+inputs!$B$33)-MAX(0,inputs!$B$31*(V1877-inputs!$B$30)))</f>
        <v>15628.836893982594</v>
      </c>
      <c r="X1877" s="19">
        <f>$H1877+(INT(COLUMN(X$1)/2) - 5) * ($A1877-$H1877)/9</f>
        <v>150277.77777777778</v>
      </c>
      <c r="Y1877" s="24">
        <f>MAX(0,W1877*(1+inputs!$B$33)-MAX(0,inputs!$B$31*(X1877-inputs!$B$30)))</f>
        <v>4154.8294473923306</v>
      </c>
      <c r="Z1877" s="19">
        <f>IF(inputs!$B$27="YES",MAX(0,inputs!$B$31*(X1877-inputs!$B$30)),0)</f>
        <v>0</v>
      </c>
      <c r="AA1877" s="3">
        <f t="shared" si="121"/>
        <v>79711.25</v>
      </c>
      <c r="AB1877" s="1">
        <f t="shared" si="122"/>
        <v>0.47</v>
      </c>
      <c r="AC1877" s="8">
        <f t="shared" si="119"/>
        <v>107788.75</v>
      </c>
    </row>
    <row r="1878" spans="1:29" x14ac:dyDescent="0.2">
      <c r="A1878" s="11">
        <f t="shared" si="120"/>
        <v>187600</v>
      </c>
      <c r="B1878" s="15">
        <f>inputs!$C$3-MAX(0,MIN((calculations!A1878-inputs!$B$8)*0.5,inputs!$C$3))+IF(AND(inputs!$B$23="YES",A1878&lt;=inputs!$B$25),inputs!$B$24,0)</f>
        <v>0</v>
      </c>
      <c r="C1878" s="15">
        <f>MAX(0,MIN(A1878-B1878,inputs!$C$4)*inputs!$B$3)</f>
        <v>7540</v>
      </c>
      <c r="D1878" s="16">
        <f>MAX(0,(MIN(A1878,inputs!$C$5)-(inputs!$C$4+B1878))*inputs!$B$4)</f>
        <v>44920</v>
      </c>
      <c r="E1878" s="16">
        <f>MAX(0, (calculations!A1878-inputs!$C$5)*inputs!$B$5)</f>
        <v>16920</v>
      </c>
      <c r="F1878" s="19">
        <f>MAX(0,inputs!$B$13*(MIN(calculations!A1878,inputs!$C$14)-inputs!$C$13))+MAX(0,inputs!$B$14*(calculations!A1878-inputs!$C$14))</f>
        <v>7741.85</v>
      </c>
      <c r="G1878" s="22">
        <f>MAX(MIN((calculations!A1878-inputs!$B$21)/10000,100%),0) * inputs!$B$18</f>
        <v>2636.4</v>
      </c>
      <c r="H1878" s="24">
        <f>MIN(inputs!$B$32,A1878)</f>
        <v>20000</v>
      </c>
      <c r="I1878" s="24">
        <f>inputs!$B$29*(1+inputs!$B$33)-MAX(0,inputs!$B$31*(H1878-inputs!$B$30))</f>
        <v>46486.999999999993</v>
      </c>
      <c r="J1878" s="19">
        <f>$H1878+(INT(COLUMN(J$1)/2) - 5) * ($A1878-$H1878)/9</f>
        <v>20000</v>
      </c>
      <c r="K1878" s="24">
        <f>MAX(0,I1878*(1+inputs!$B$33)-MAX(0,inputs!$B$31*(J1878-inputs!$B$30)))</f>
        <v>47184.304999999986</v>
      </c>
      <c r="L1878" s="19">
        <f>$H1878+(INT(COLUMN(L$1)/2) - 5) * ($A1878-$H1878)/9</f>
        <v>38622.222222222219</v>
      </c>
      <c r="M1878" s="24">
        <f>MAX(0,K1878*(1+inputs!$B$33)-MAX(0,inputs!$B$31*(L1878-inputs!$B$30)))</f>
        <v>46232.629574999977</v>
      </c>
      <c r="N1878" s="19">
        <f>$H1878+(INT(COLUMN(N$1)/2) - 5) * ($A1878-$H1878)/9</f>
        <v>57244.444444444445</v>
      </c>
      <c r="O1878" s="24">
        <f>MAX(0,M1878*(1+inputs!$B$33)-MAX(0,inputs!$B$31*(N1878-inputs!$B$30)))</f>
        <v>43590.679018624971</v>
      </c>
      <c r="P1878" s="19">
        <f>$H1878+(INT(COLUMN(P$1)/2) - 5) * ($A1878-$H1878)/9</f>
        <v>75866.666666666657</v>
      </c>
      <c r="Q1878" s="24">
        <f>MAX(0,O1878*(1+inputs!$B$33)-MAX(0,inputs!$B$31*(P1878-inputs!$B$30)))</f>
        <v>39233.099203904349</v>
      </c>
      <c r="R1878" s="19">
        <f>$H1878+(INT(COLUMN(R$1)/2) - 5) * ($A1878-$H1878)/9</f>
        <v>94488.888888888891</v>
      </c>
      <c r="S1878" s="24">
        <f>MAX(0,Q1878*(1+inputs!$B$33)-MAX(0,inputs!$B$31*(R1878-inputs!$B$30)))</f>
        <v>33134.155691962907</v>
      </c>
      <c r="T1878" s="19">
        <f>$H1878+(INT(COLUMN(T$1)/2) - 5) * ($A1878-$H1878)/9</f>
        <v>113111.11111111111</v>
      </c>
      <c r="U1878" s="24">
        <f>MAX(0,S1878*(1+inputs!$B$33)-MAX(0,inputs!$B$31*(T1878-inputs!$B$30)))</f>
        <v>25267.728027342349</v>
      </c>
      <c r="V1878" s="19">
        <f>$H1878+(INT(COLUMN(V$1)/2) - 5) * ($A1878-$H1878)/9</f>
        <v>131733.33333333331</v>
      </c>
      <c r="W1878" s="24">
        <f>MAX(0,U1878*(1+inputs!$B$33)-MAX(0,inputs!$B$31*(V1878-inputs!$B$30)))</f>
        <v>15607.303947752484</v>
      </c>
      <c r="X1878" s="19">
        <f>$H1878+(INT(COLUMN(X$1)/2) - 5) * ($A1878-$H1878)/9</f>
        <v>150355.55555555556</v>
      </c>
      <c r="Y1878" s="24">
        <f>MAX(0,W1878*(1+inputs!$B$33)-MAX(0,inputs!$B$31*(X1878-inputs!$B$30)))</f>
        <v>4125.9735069687686</v>
      </c>
      <c r="Z1878" s="19">
        <f>IF(inputs!$B$27="YES",MAX(0,inputs!$B$31*(X1878-inputs!$B$30)),0)</f>
        <v>0</v>
      </c>
      <c r="AA1878" s="3">
        <f t="shared" si="121"/>
        <v>79758.25</v>
      </c>
      <c r="AB1878" s="1">
        <f t="shared" si="122"/>
        <v>0.47</v>
      </c>
      <c r="AC1878" s="8">
        <f t="shared" si="119"/>
        <v>107841.75</v>
      </c>
    </row>
    <row r="1879" spans="1:29" x14ac:dyDescent="0.2">
      <c r="A1879" s="11">
        <f t="shared" si="120"/>
        <v>187700</v>
      </c>
      <c r="B1879" s="15">
        <f>inputs!$C$3-MAX(0,MIN((calculations!A1879-inputs!$B$8)*0.5,inputs!$C$3))+IF(AND(inputs!$B$23="YES",A1879&lt;=inputs!$B$25),inputs!$B$24,0)</f>
        <v>0</v>
      </c>
      <c r="C1879" s="15">
        <f>MAX(0,MIN(A1879-B1879,inputs!$C$4)*inputs!$B$3)</f>
        <v>7540</v>
      </c>
      <c r="D1879" s="16">
        <f>MAX(0,(MIN(A1879,inputs!$C$5)-(inputs!$C$4+B1879))*inputs!$B$4)</f>
        <v>44920</v>
      </c>
      <c r="E1879" s="16">
        <f>MAX(0, (calculations!A1879-inputs!$C$5)*inputs!$B$5)</f>
        <v>16965</v>
      </c>
      <c r="F1879" s="19">
        <f>MAX(0,inputs!$B$13*(MIN(calculations!A1879,inputs!$C$14)-inputs!$C$13))+MAX(0,inputs!$B$14*(calculations!A1879-inputs!$C$14))</f>
        <v>7743.85</v>
      </c>
      <c r="G1879" s="22">
        <f>MAX(MIN((calculations!A1879-inputs!$B$21)/10000,100%),0) * inputs!$B$18</f>
        <v>2636.4</v>
      </c>
      <c r="H1879" s="24">
        <f>MIN(inputs!$B$32,A1879)</f>
        <v>20000</v>
      </c>
      <c r="I1879" s="24">
        <f>inputs!$B$29*(1+inputs!$B$33)-MAX(0,inputs!$B$31*(H1879-inputs!$B$30))</f>
        <v>46486.999999999993</v>
      </c>
      <c r="J1879" s="19">
        <f>$H1879+(INT(COLUMN(J$1)/2) - 5) * ($A1879-$H1879)/9</f>
        <v>20000</v>
      </c>
      <c r="K1879" s="24">
        <f>MAX(0,I1879*(1+inputs!$B$33)-MAX(0,inputs!$B$31*(J1879-inputs!$B$30)))</f>
        <v>47184.304999999986</v>
      </c>
      <c r="L1879" s="19">
        <f>$H1879+(INT(COLUMN(L$1)/2) - 5) * ($A1879-$H1879)/9</f>
        <v>38633.333333333328</v>
      </c>
      <c r="M1879" s="24">
        <f>MAX(0,K1879*(1+inputs!$B$33)-MAX(0,inputs!$B$31*(L1879-inputs!$B$30)))</f>
        <v>46231.629574999977</v>
      </c>
      <c r="N1879" s="19">
        <f>$H1879+(INT(COLUMN(N$1)/2) - 5) * ($A1879-$H1879)/9</f>
        <v>57266.666666666664</v>
      </c>
      <c r="O1879" s="24">
        <f>MAX(0,M1879*(1+inputs!$B$33)-MAX(0,inputs!$B$31*(N1879-inputs!$B$30)))</f>
        <v>43587.664018624972</v>
      </c>
      <c r="P1879" s="19">
        <f>$H1879+(INT(COLUMN(P$1)/2) - 5) * ($A1879-$H1879)/9</f>
        <v>75900</v>
      </c>
      <c r="Q1879" s="24">
        <f>MAX(0,O1879*(1+inputs!$B$33)-MAX(0,inputs!$B$31*(P1879-inputs!$B$30)))</f>
        <v>39227.03897890434</v>
      </c>
      <c r="R1879" s="19">
        <f>$H1879+(INT(COLUMN(R$1)/2) - 5) * ($A1879-$H1879)/9</f>
        <v>94533.333333333328</v>
      </c>
      <c r="S1879" s="24">
        <f>MAX(0,Q1879*(1+inputs!$B$33)-MAX(0,inputs!$B$31*(R1879-inputs!$B$30)))</f>
        <v>33124.0045635879</v>
      </c>
      <c r="T1879" s="19">
        <f>$H1879+(INT(COLUMN(T$1)/2) - 5) * ($A1879-$H1879)/9</f>
        <v>113166.66666666667</v>
      </c>
      <c r="U1879" s="24">
        <f>MAX(0,S1879*(1+inputs!$B$33)-MAX(0,inputs!$B$31*(T1879-inputs!$B$30)))</f>
        <v>25252.424632041715</v>
      </c>
      <c r="V1879" s="19">
        <f>$H1879+(INT(COLUMN(V$1)/2) - 5) * ($A1879-$H1879)/9</f>
        <v>131800</v>
      </c>
      <c r="W1879" s="24">
        <f>MAX(0,U1879*(1+inputs!$B$33)-MAX(0,inputs!$B$31*(V1879-inputs!$B$30)))</f>
        <v>15585.771001522337</v>
      </c>
      <c r="X1879" s="19">
        <f>$H1879+(INT(COLUMN(X$1)/2) - 5) * ($A1879-$H1879)/9</f>
        <v>150433.33333333331</v>
      </c>
      <c r="Y1879" s="24">
        <f>MAX(0,W1879*(1+inputs!$B$33)-MAX(0,inputs!$B$31*(X1879-inputs!$B$30)))</f>
        <v>4097.1175665451719</v>
      </c>
      <c r="Z1879" s="19">
        <f>IF(inputs!$B$27="YES",MAX(0,inputs!$B$31*(X1879-inputs!$B$30)),0)</f>
        <v>0</v>
      </c>
      <c r="AA1879" s="3">
        <f t="shared" si="121"/>
        <v>79805.25</v>
      </c>
      <c r="AB1879" s="1">
        <f t="shared" si="122"/>
        <v>0.47</v>
      </c>
      <c r="AC1879" s="8">
        <f t="shared" si="119"/>
        <v>107894.75</v>
      </c>
    </row>
    <row r="1880" spans="1:29" x14ac:dyDescent="0.2">
      <c r="A1880" s="11">
        <f t="shared" si="120"/>
        <v>187800</v>
      </c>
      <c r="B1880" s="15">
        <f>inputs!$C$3-MAX(0,MIN((calculations!A1880-inputs!$B$8)*0.5,inputs!$C$3))+IF(AND(inputs!$B$23="YES",A1880&lt;=inputs!$B$25),inputs!$B$24,0)</f>
        <v>0</v>
      </c>
      <c r="C1880" s="15">
        <f>MAX(0,MIN(A1880-B1880,inputs!$C$4)*inputs!$B$3)</f>
        <v>7540</v>
      </c>
      <c r="D1880" s="16">
        <f>MAX(0,(MIN(A1880,inputs!$C$5)-(inputs!$C$4+B1880))*inputs!$B$4)</f>
        <v>44920</v>
      </c>
      <c r="E1880" s="16">
        <f>MAX(0, (calculations!A1880-inputs!$C$5)*inputs!$B$5)</f>
        <v>17010</v>
      </c>
      <c r="F1880" s="19">
        <f>MAX(0,inputs!$B$13*(MIN(calculations!A1880,inputs!$C$14)-inputs!$C$13))+MAX(0,inputs!$B$14*(calculations!A1880-inputs!$C$14))</f>
        <v>7745.85</v>
      </c>
      <c r="G1880" s="22">
        <f>MAX(MIN((calculations!A1880-inputs!$B$21)/10000,100%),0) * inputs!$B$18</f>
        <v>2636.4</v>
      </c>
      <c r="H1880" s="24">
        <f>MIN(inputs!$B$32,A1880)</f>
        <v>20000</v>
      </c>
      <c r="I1880" s="24">
        <f>inputs!$B$29*(1+inputs!$B$33)-MAX(0,inputs!$B$31*(H1880-inputs!$B$30))</f>
        <v>46486.999999999993</v>
      </c>
      <c r="J1880" s="19">
        <f>$H1880+(INT(COLUMN(J$1)/2) - 5) * ($A1880-$H1880)/9</f>
        <v>20000</v>
      </c>
      <c r="K1880" s="24">
        <f>MAX(0,I1880*(1+inputs!$B$33)-MAX(0,inputs!$B$31*(J1880-inputs!$B$30)))</f>
        <v>47184.304999999986</v>
      </c>
      <c r="L1880" s="19">
        <f>$H1880+(INT(COLUMN(L$1)/2) - 5) * ($A1880-$H1880)/9</f>
        <v>38644.444444444445</v>
      </c>
      <c r="M1880" s="24">
        <f>MAX(0,K1880*(1+inputs!$B$33)-MAX(0,inputs!$B$31*(L1880-inputs!$B$30)))</f>
        <v>46230.629574999977</v>
      </c>
      <c r="N1880" s="19">
        <f>$H1880+(INT(COLUMN(N$1)/2) - 5) * ($A1880-$H1880)/9</f>
        <v>57288.888888888891</v>
      </c>
      <c r="O1880" s="24">
        <f>MAX(0,M1880*(1+inputs!$B$33)-MAX(0,inputs!$B$31*(N1880-inputs!$B$30)))</f>
        <v>43584.649018624972</v>
      </c>
      <c r="P1880" s="19">
        <f>$H1880+(INT(COLUMN(P$1)/2) - 5) * ($A1880-$H1880)/9</f>
        <v>75933.333333333343</v>
      </c>
      <c r="Q1880" s="24">
        <f>MAX(0,O1880*(1+inputs!$B$33)-MAX(0,inputs!$B$31*(P1880-inputs!$B$30)))</f>
        <v>39220.978753904339</v>
      </c>
      <c r="R1880" s="19">
        <f>$H1880+(INT(COLUMN(R$1)/2) - 5) * ($A1880-$H1880)/9</f>
        <v>94577.777777777781</v>
      </c>
      <c r="S1880" s="24">
        <f>MAX(0,Q1880*(1+inputs!$B$33)-MAX(0,inputs!$B$31*(R1880-inputs!$B$30)))</f>
        <v>33113.853435212899</v>
      </c>
      <c r="T1880" s="19">
        <f>$H1880+(INT(COLUMN(T$1)/2) - 5) * ($A1880-$H1880)/9</f>
        <v>113222.22222222222</v>
      </c>
      <c r="U1880" s="24">
        <f>MAX(0,S1880*(1+inputs!$B$33)-MAX(0,inputs!$B$31*(T1880-inputs!$B$30)))</f>
        <v>25237.121236741088</v>
      </c>
      <c r="V1880" s="19">
        <f>$H1880+(INT(COLUMN(V$1)/2) - 5) * ($A1880-$H1880)/9</f>
        <v>131866.66666666669</v>
      </c>
      <c r="W1880" s="24">
        <f>MAX(0,U1880*(1+inputs!$B$33)-MAX(0,inputs!$B$31*(V1880-inputs!$B$30)))</f>
        <v>15564.238055292202</v>
      </c>
      <c r="X1880" s="19">
        <f>$H1880+(INT(COLUMN(X$1)/2) - 5) * ($A1880-$H1880)/9</f>
        <v>150511.11111111112</v>
      </c>
      <c r="Y1880" s="24">
        <f>MAX(0,W1880*(1+inputs!$B$33)-MAX(0,inputs!$B$31*(X1880-inputs!$B$30)))</f>
        <v>4068.2616261215826</v>
      </c>
      <c r="Z1880" s="19">
        <f>IF(inputs!$B$27="YES",MAX(0,inputs!$B$31*(X1880-inputs!$B$30)),0)</f>
        <v>0</v>
      </c>
      <c r="AA1880" s="3">
        <f t="shared" si="121"/>
        <v>79852.25</v>
      </c>
      <c r="AB1880" s="1">
        <f t="shared" si="122"/>
        <v>0.47</v>
      </c>
      <c r="AC1880" s="8">
        <f t="shared" si="119"/>
        <v>107947.75</v>
      </c>
    </row>
    <row r="1881" spans="1:29" x14ac:dyDescent="0.2">
      <c r="A1881" s="11">
        <f t="shared" si="120"/>
        <v>187900</v>
      </c>
      <c r="B1881" s="15">
        <f>inputs!$C$3-MAX(0,MIN((calculations!A1881-inputs!$B$8)*0.5,inputs!$C$3))+IF(AND(inputs!$B$23="YES",A1881&lt;=inputs!$B$25),inputs!$B$24,0)</f>
        <v>0</v>
      </c>
      <c r="C1881" s="15">
        <f>MAX(0,MIN(A1881-B1881,inputs!$C$4)*inputs!$B$3)</f>
        <v>7540</v>
      </c>
      <c r="D1881" s="16">
        <f>MAX(0,(MIN(A1881,inputs!$C$5)-(inputs!$C$4+B1881))*inputs!$B$4)</f>
        <v>44920</v>
      </c>
      <c r="E1881" s="16">
        <f>MAX(0, (calculations!A1881-inputs!$C$5)*inputs!$B$5)</f>
        <v>17055</v>
      </c>
      <c r="F1881" s="19">
        <f>MAX(0,inputs!$B$13*(MIN(calculations!A1881,inputs!$C$14)-inputs!$C$13))+MAX(0,inputs!$B$14*(calculations!A1881-inputs!$C$14))</f>
        <v>7747.85</v>
      </c>
      <c r="G1881" s="22">
        <f>MAX(MIN((calculations!A1881-inputs!$B$21)/10000,100%),0) * inputs!$B$18</f>
        <v>2636.4</v>
      </c>
      <c r="H1881" s="24">
        <f>MIN(inputs!$B$32,A1881)</f>
        <v>20000</v>
      </c>
      <c r="I1881" s="24">
        <f>inputs!$B$29*(1+inputs!$B$33)-MAX(0,inputs!$B$31*(H1881-inputs!$B$30))</f>
        <v>46486.999999999993</v>
      </c>
      <c r="J1881" s="19">
        <f>$H1881+(INT(COLUMN(J$1)/2) - 5) * ($A1881-$H1881)/9</f>
        <v>20000</v>
      </c>
      <c r="K1881" s="24">
        <f>MAX(0,I1881*(1+inputs!$B$33)-MAX(0,inputs!$B$31*(J1881-inputs!$B$30)))</f>
        <v>47184.304999999986</v>
      </c>
      <c r="L1881" s="19">
        <f>$H1881+(INT(COLUMN(L$1)/2) - 5) * ($A1881-$H1881)/9</f>
        <v>38655.555555555555</v>
      </c>
      <c r="M1881" s="24">
        <f>MAX(0,K1881*(1+inputs!$B$33)-MAX(0,inputs!$B$31*(L1881-inputs!$B$30)))</f>
        <v>46229.629574999977</v>
      </c>
      <c r="N1881" s="19">
        <f>$H1881+(INT(COLUMN(N$1)/2) - 5) * ($A1881-$H1881)/9</f>
        <v>57311.111111111109</v>
      </c>
      <c r="O1881" s="24">
        <f>MAX(0,M1881*(1+inputs!$B$33)-MAX(0,inputs!$B$31*(N1881-inputs!$B$30)))</f>
        <v>43581.634018624973</v>
      </c>
      <c r="P1881" s="19">
        <f>$H1881+(INT(COLUMN(P$1)/2) - 5) * ($A1881-$H1881)/9</f>
        <v>75966.666666666657</v>
      </c>
      <c r="Q1881" s="24">
        <f>MAX(0,O1881*(1+inputs!$B$33)-MAX(0,inputs!$B$31*(P1881-inputs!$B$30)))</f>
        <v>39214.918528904338</v>
      </c>
      <c r="R1881" s="19">
        <f>$H1881+(INT(COLUMN(R$1)/2) - 5) * ($A1881-$H1881)/9</f>
        <v>94622.222222222219</v>
      </c>
      <c r="S1881" s="24">
        <f>MAX(0,Q1881*(1+inputs!$B$33)-MAX(0,inputs!$B$31*(R1881-inputs!$B$30)))</f>
        <v>33103.702306837899</v>
      </c>
      <c r="T1881" s="19">
        <f>$H1881+(INT(COLUMN(T$1)/2) - 5) * ($A1881-$H1881)/9</f>
        <v>113277.77777777778</v>
      </c>
      <c r="U1881" s="24">
        <f>MAX(0,S1881*(1+inputs!$B$33)-MAX(0,inputs!$B$31*(T1881-inputs!$B$30)))</f>
        <v>25221.817841440461</v>
      </c>
      <c r="V1881" s="19">
        <f>$H1881+(INT(COLUMN(V$1)/2) - 5) * ($A1881-$H1881)/9</f>
        <v>131933.33333333331</v>
      </c>
      <c r="W1881" s="24">
        <f>MAX(0,U1881*(1+inputs!$B$33)-MAX(0,inputs!$B$31*(V1881-inputs!$B$30)))</f>
        <v>15542.705109062066</v>
      </c>
      <c r="X1881" s="19">
        <f>$H1881+(INT(COLUMN(X$1)/2) - 5) * ($A1881-$H1881)/9</f>
        <v>150588.88888888888</v>
      </c>
      <c r="Y1881" s="24">
        <f>MAX(0,W1881*(1+inputs!$B$33)-MAX(0,inputs!$B$31*(X1881-inputs!$B$30)))</f>
        <v>4039.4056856979969</v>
      </c>
      <c r="Z1881" s="19">
        <f>IF(inputs!$B$27="YES",MAX(0,inputs!$B$31*(X1881-inputs!$B$30)),0)</f>
        <v>0</v>
      </c>
      <c r="AA1881" s="3">
        <f t="shared" si="121"/>
        <v>79899.25</v>
      </c>
      <c r="AB1881" s="1">
        <f t="shared" si="122"/>
        <v>0.47</v>
      </c>
      <c r="AC1881" s="8">
        <f t="shared" si="119"/>
        <v>108000.75</v>
      </c>
    </row>
    <row r="1882" spans="1:29" x14ac:dyDescent="0.2">
      <c r="A1882" s="11">
        <f t="shared" si="120"/>
        <v>188000</v>
      </c>
      <c r="B1882" s="15">
        <f>inputs!$C$3-MAX(0,MIN((calculations!A1882-inputs!$B$8)*0.5,inputs!$C$3))+IF(AND(inputs!$B$23="YES",A1882&lt;=inputs!$B$25),inputs!$B$24,0)</f>
        <v>0</v>
      </c>
      <c r="C1882" s="15">
        <f>MAX(0,MIN(A1882-B1882,inputs!$C$4)*inputs!$B$3)</f>
        <v>7540</v>
      </c>
      <c r="D1882" s="16">
        <f>MAX(0,(MIN(A1882,inputs!$C$5)-(inputs!$C$4+B1882))*inputs!$B$4)</f>
        <v>44920</v>
      </c>
      <c r="E1882" s="16">
        <f>MAX(0, (calculations!A1882-inputs!$C$5)*inputs!$B$5)</f>
        <v>17100</v>
      </c>
      <c r="F1882" s="19">
        <f>MAX(0,inputs!$B$13*(MIN(calculations!A1882,inputs!$C$14)-inputs!$C$13))+MAX(0,inputs!$B$14*(calculations!A1882-inputs!$C$14))</f>
        <v>7749.85</v>
      </c>
      <c r="G1882" s="22">
        <f>MAX(MIN((calculations!A1882-inputs!$B$21)/10000,100%),0) * inputs!$B$18</f>
        <v>2636.4</v>
      </c>
      <c r="H1882" s="24">
        <f>MIN(inputs!$B$32,A1882)</f>
        <v>20000</v>
      </c>
      <c r="I1882" s="24">
        <f>inputs!$B$29*(1+inputs!$B$33)-MAX(0,inputs!$B$31*(H1882-inputs!$B$30))</f>
        <v>46486.999999999993</v>
      </c>
      <c r="J1882" s="19">
        <f>$H1882+(INT(COLUMN(J$1)/2) - 5) * ($A1882-$H1882)/9</f>
        <v>20000</v>
      </c>
      <c r="K1882" s="24">
        <f>MAX(0,I1882*(1+inputs!$B$33)-MAX(0,inputs!$B$31*(J1882-inputs!$B$30)))</f>
        <v>47184.304999999986</v>
      </c>
      <c r="L1882" s="19">
        <f>$H1882+(INT(COLUMN(L$1)/2) - 5) * ($A1882-$H1882)/9</f>
        <v>38666.666666666672</v>
      </c>
      <c r="M1882" s="24">
        <f>MAX(0,K1882*(1+inputs!$B$33)-MAX(0,inputs!$B$31*(L1882-inputs!$B$30)))</f>
        <v>46228.629574999977</v>
      </c>
      <c r="N1882" s="19">
        <f>$H1882+(INT(COLUMN(N$1)/2) - 5) * ($A1882-$H1882)/9</f>
        <v>57333.333333333336</v>
      </c>
      <c r="O1882" s="24">
        <f>MAX(0,M1882*(1+inputs!$B$33)-MAX(0,inputs!$B$31*(N1882-inputs!$B$30)))</f>
        <v>43578.619018624973</v>
      </c>
      <c r="P1882" s="19">
        <f>$H1882+(INT(COLUMN(P$1)/2) - 5) * ($A1882-$H1882)/9</f>
        <v>76000</v>
      </c>
      <c r="Q1882" s="24">
        <f>MAX(0,O1882*(1+inputs!$B$33)-MAX(0,inputs!$B$31*(P1882-inputs!$B$30)))</f>
        <v>39208.858303904344</v>
      </c>
      <c r="R1882" s="19">
        <f>$H1882+(INT(COLUMN(R$1)/2) - 5) * ($A1882-$H1882)/9</f>
        <v>94666.666666666672</v>
      </c>
      <c r="S1882" s="24">
        <f>MAX(0,Q1882*(1+inputs!$B$33)-MAX(0,inputs!$B$31*(R1882-inputs!$B$30)))</f>
        <v>33093.551178462905</v>
      </c>
      <c r="T1882" s="19">
        <f>$H1882+(INT(COLUMN(T$1)/2) - 5) * ($A1882-$H1882)/9</f>
        <v>113333.33333333333</v>
      </c>
      <c r="U1882" s="24">
        <f>MAX(0,S1882*(1+inputs!$B$33)-MAX(0,inputs!$B$31*(T1882-inputs!$B$30)))</f>
        <v>25206.514446139849</v>
      </c>
      <c r="V1882" s="19">
        <f>$H1882+(INT(COLUMN(V$1)/2) - 5) * ($A1882-$H1882)/9</f>
        <v>132000</v>
      </c>
      <c r="W1882" s="24">
        <f>MAX(0,U1882*(1+inputs!$B$33)-MAX(0,inputs!$B$31*(V1882-inputs!$B$30)))</f>
        <v>15521.172162831945</v>
      </c>
      <c r="X1882" s="19">
        <f>$H1882+(INT(COLUMN(X$1)/2) - 5) * ($A1882-$H1882)/9</f>
        <v>150666.66666666669</v>
      </c>
      <c r="Y1882" s="24">
        <f>MAX(0,W1882*(1+inputs!$B$33)-MAX(0,inputs!$B$31*(X1882-inputs!$B$30)))</f>
        <v>4010.5497452744221</v>
      </c>
      <c r="Z1882" s="19">
        <f>IF(inputs!$B$27="YES",MAX(0,inputs!$B$31*(X1882-inputs!$B$30)),0)</f>
        <v>0</v>
      </c>
      <c r="AA1882" s="3">
        <f t="shared" si="121"/>
        <v>79946.25</v>
      </c>
      <c r="AB1882" s="1"/>
      <c r="AC1882" s="8">
        <f t="shared" si="119"/>
        <v>108053.75</v>
      </c>
    </row>
    <row r="1883" spans="1:29" x14ac:dyDescent="0.2">
      <c r="A1883" s="11">
        <f t="shared" si="120"/>
        <v>188100</v>
      </c>
      <c r="B1883" s="15">
        <f>inputs!$C$3-MAX(0,MIN((calculations!A1883-inputs!$B$8)*0.5,inputs!$C$3))+IF(AND(inputs!$B$23="YES",A1883&lt;=inputs!$B$25),inputs!$B$24,0)</f>
        <v>0</v>
      </c>
      <c r="C1883" s="15">
        <f>MAX(0,MIN(A1883-B1883,inputs!$C$4)*inputs!$B$3)</f>
        <v>7540</v>
      </c>
      <c r="D1883" s="16">
        <f>MAX(0,(MIN(A1883,inputs!$C$5)-(inputs!$C$4+B1883))*inputs!$B$4)</f>
        <v>44920</v>
      </c>
      <c r="E1883" s="16">
        <f>MAX(0, (calculations!A1883-inputs!$C$5)*inputs!$B$5)</f>
        <v>17145</v>
      </c>
      <c r="F1883" s="19">
        <f>MAX(0,inputs!$B$13*(MIN(calculations!A1883,inputs!$C$14)-inputs!$C$13))+MAX(0,inputs!$B$14*(calculations!A1883-inputs!$C$14))</f>
        <v>7751.85</v>
      </c>
      <c r="G1883" s="22">
        <f>MAX(MIN((calculations!A1883-inputs!$B$21)/10000,100%),0) * inputs!$B$18</f>
        <v>2636.4</v>
      </c>
      <c r="AA1883" s="3"/>
      <c r="AB18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inputs</vt:lpstr>
      <vt:lpstr>calculations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2022-10-03T19:02:52Z</dcterms:created>
  <dcterms:modified xsi:type="dcterms:W3CDTF">2022-10-04T10:19:56Z</dcterms:modified>
</cp:coreProperties>
</file>