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8010\OneDrive - Clifford Chance LLP\"/>
    </mc:Choice>
  </mc:AlternateContent>
  <xr:revisionPtr revIDLastSave="351" documentId="13_ncr:1_{AE686E4A-4B24-A84C-A905-27D40777637B}" xr6:coauthVersionLast="44" xr6:coauthVersionMax="47" xr10:uidLastSave="{A89DCAC9-BCA4-4B47-A0BD-7B143CA82D1C}"/>
  <bookViews>
    <workbookView xWindow="3525" yWindow="1215" windowWidth="33225" windowHeight="16320" tabRatio="500" xr2:uid="{00000000-000D-0000-FFFF-FFFF00000000}"/>
  </bookViews>
  <sheets>
    <sheet name="Pillar Two UK estimate" sheetId="2" r:id="rId1"/>
    <sheet name="Pillar Two FTSE data" sheetId="1" r:id="rId2"/>
  </sheets>
  <definedNames>
    <definedName name="_xlnm._FilterDatabase" localSheetId="1" hidden="1">'Pillar Two FTSE data'!$A$2:$V$248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3" i="1" l="1"/>
  <c r="L54" i="1"/>
  <c r="A45" i="2" l="1"/>
  <c r="E43" i="2"/>
  <c r="E44" i="2" s="1"/>
  <c r="E45" i="2" s="1"/>
  <c r="D43" i="2"/>
  <c r="D44" i="2" s="1"/>
  <c r="D45" i="2" s="1"/>
  <c r="C43" i="2"/>
  <c r="C44" i="2" s="1"/>
  <c r="C45" i="2" s="1"/>
  <c r="B43" i="2"/>
  <c r="B44" i="2" s="1"/>
  <c r="B45" i="2" s="1"/>
  <c r="E42" i="2"/>
  <c r="D42" i="2"/>
  <c r="C42" i="2"/>
  <c r="B42" i="2"/>
  <c r="B41" i="2"/>
  <c r="C41" i="2"/>
  <c r="D41" i="2"/>
  <c r="E41" i="2"/>
  <c r="T249" i="1"/>
  <c r="S249" i="1"/>
  <c r="O249" i="1"/>
  <c r="N249" i="1"/>
  <c r="E249" i="1"/>
  <c r="J249" i="1"/>
  <c r="I249" i="1"/>
  <c r="D249" i="1"/>
  <c r="E17" i="2"/>
  <c r="E16" i="2"/>
  <c r="E15" i="2"/>
  <c r="D17" i="2"/>
  <c r="D16" i="2"/>
  <c r="D15" i="2"/>
  <c r="C17" i="2"/>
  <c r="C16" i="2"/>
  <c r="C15" i="2"/>
  <c r="A17" i="2"/>
  <c r="B17" i="2"/>
  <c r="B16" i="2"/>
  <c r="B15" i="2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3" i="1"/>
  <c r="B18" i="2" l="1"/>
  <c r="E18" i="2"/>
  <c r="D18" i="2"/>
  <c r="C18" i="2"/>
</calcChain>
</file>

<file path=xl/sharedStrings.xml><?xml version="1.0" encoding="utf-8"?>
<sst xmlns="http://schemas.openxmlformats.org/spreadsheetml/2006/main" count="545" uniqueCount="518">
  <si>
    <t>EPIC</t>
  </si>
  <si>
    <t>Name</t>
  </si>
  <si>
    <t>ETR</t>
  </si>
  <si>
    <t>Pillar 2</t>
  </si>
  <si>
    <t>ADM</t>
  </si>
  <si>
    <t>Admiral Group</t>
  </si>
  <si>
    <t>AAL</t>
  </si>
  <si>
    <t>Anglo American</t>
  </si>
  <si>
    <t>ANTO</t>
  </si>
  <si>
    <t>Antofagasta plc</t>
  </si>
  <si>
    <t>AHT</t>
  </si>
  <si>
    <t>Ashtead Group plc</t>
  </si>
  <si>
    <t>ABF</t>
  </si>
  <si>
    <t>Associated British Foods plc</t>
  </si>
  <si>
    <t>AZN</t>
  </si>
  <si>
    <t>AstraZeneca plc</t>
  </si>
  <si>
    <t>AUTO</t>
  </si>
  <si>
    <t>Auto Trader Group plc</t>
  </si>
  <si>
    <t>AVST</t>
  </si>
  <si>
    <t>Avast plc</t>
  </si>
  <si>
    <t>AVV</t>
  </si>
  <si>
    <t>AVEVA Group plc</t>
  </si>
  <si>
    <t>AV.</t>
  </si>
  <si>
    <t>Aviva plc</t>
  </si>
  <si>
    <t>BA.</t>
  </si>
  <si>
    <t>BAE Systems plc</t>
  </si>
  <si>
    <t>BARC</t>
  </si>
  <si>
    <t>Barclays plc</t>
  </si>
  <si>
    <t>BDEV</t>
  </si>
  <si>
    <t>Barratt Developments plc</t>
  </si>
  <si>
    <t>BKG</t>
  </si>
  <si>
    <t>Berkeley Group Holdings plc</t>
  </si>
  <si>
    <t>BHP</t>
  </si>
  <si>
    <t>BHP Group Plc</t>
  </si>
  <si>
    <t>BP.</t>
  </si>
  <si>
    <t>BP Plc</t>
  </si>
  <si>
    <t>BATS</t>
  </si>
  <si>
    <t>British American Tobacco plc</t>
  </si>
  <si>
    <t>BT-A</t>
  </si>
  <si>
    <t>BT Group plc</t>
  </si>
  <si>
    <t>BNZL</t>
  </si>
  <si>
    <t>Bunzl plc</t>
  </si>
  <si>
    <t>BRBY</t>
  </si>
  <si>
    <t>Burberry Group plc</t>
  </si>
  <si>
    <t>CPG</t>
  </si>
  <si>
    <t>Compass Group plc</t>
  </si>
  <si>
    <t>CRH</t>
  </si>
  <si>
    <t>CRH plc</t>
  </si>
  <si>
    <t>CRDA</t>
  </si>
  <si>
    <t>Croda International plc</t>
  </si>
  <si>
    <t>DCC</t>
  </si>
  <si>
    <t>DCC plc</t>
  </si>
  <si>
    <t>DGE</t>
  </si>
  <si>
    <t>Diageo plc</t>
  </si>
  <si>
    <t>ENT</t>
  </si>
  <si>
    <t>Entain plc</t>
  </si>
  <si>
    <t>EVR</t>
  </si>
  <si>
    <t>Evraz plc</t>
  </si>
  <si>
    <t>EXPN</t>
  </si>
  <si>
    <t>Experian Plc</t>
  </si>
  <si>
    <t>FERG</t>
  </si>
  <si>
    <t>Ferguson plc</t>
  </si>
  <si>
    <t>FLTR</t>
  </si>
  <si>
    <t>Flutter Entertainment</t>
  </si>
  <si>
    <t>FRES</t>
  </si>
  <si>
    <t>Fresnillo</t>
  </si>
  <si>
    <t>GSK</t>
  </si>
  <si>
    <t>GlaxoSmithKline plc</t>
  </si>
  <si>
    <t>HLMA</t>
  </si>
  <si>
    <t>Halma plc</t>
  </si>
  <si>
    <t>HL.</t>
  </si>
  <si>
    <t>Hargreaves Lansdown plc</t>
  </si>
  <si>
    <t>HIK</t>
  </si>
  <si>
    <t>Hikma Pharmaceuticals</t>
  </si>
  <si>
    <t>HSBA</t>
  </si>
  <si>
    <t>HSBC Holdings plc</t>
  </si>
  <si>
    <t>IMB</t>
  </si>
  <si>
    <t>Imperial Brands Group</t>
  </si>
  <si>
    <t>INF</t>
  </si>
  <si>
    <t>Informa plc</t>
  </si>
  <si>
    <t>IHG</t>
  </si>
  <si>
    <t>InterContinental Hotels Group plc</t>
  </si>
  <si>
    <t>ICP</t>
  </si>
  <si>
    <t>Intermediate Capital Group plc</t>
  </si>
  <si>
    <t>ITRK</t>
  </si>
  <si>
    <t>Intertek Group plc</t>
  </si>
  <si>
    <t>JD.</t>
  </si>
  <si>
    <t>JD Sports Fashion plc</t>
  </si>
  <si>
    <t>JMAT</t>
  </si>
  <si>
    <t>Johnson Matthey Plc</t>
  </si>
  <si>
    <t>KGF</t>
  </si>
  <si>
    <t>Kingfisher</t>
  </si>
  <si>
    <t>LGEN</t>
  </si>
  <si>
    <t>Legal &amp; General Group plc</t>
  </si>
  <si>
    <t>LLOY</t>
  </si>
  <si>
    <t>Lloyds Banking Group plc</t>
  </si>
  <si>
    <t>LSEG</t>
  </si>
  <si>
    <t>London Stock Exchange Group plc</t>
  </si>
  <si>
    <t>MNG</t>
  </si>
  <si>
    <t>M&amp;G plc</t>
  </si>
  <si>
    <t>MRO</t>
  </si>
  <si>
    <t>Melrose Industries plc</t>
  </si>
  <si>
    <t>MNDI</t>
  </si>
  <si>
    <t>Mondi Plc</t>
  </si>
  <si>
    <t>NG.</t>
  </si>
  <si>
    <t>National Grid</t>
  </si>
  <si>
    <t>NWG</t>
  </si>
  <si>
    <t>NatWest Group plc</t>
  </si>
  <si>
    <t>NXT</t>
  </si>
  <si>
    <t>Next plc</t>
  </si>
  <si>
    <t>OCDO</t>
  </si>
  <si>
    <t>Ocado Group plc</t>
  </si>
  <si>
    <t>PSON</t>
  </si>
  <si>
    <t>Pearson plc</t>
  </si>
  <si>
    <t>PSN</t>
  </si>
  <si>
    <t>Persimmon plc</t>
  </si>
  <si>
    <t>PHNX</t>
  </si>
  <si>
    <t>Phoenix Group Holdings Plc</t>
  </si>
  <si>
    <t>POLY</t>
  </si>
  <si>
    <t>Polymetal International plc</t>
  </si>
  <si>
    <t>PRU</t>
  </si>
  <si>
    <t>Prudential plc</t>
  </si>
  <si>
    <t>RKT</t>
  </si>
  <si>
    <t>Reckitt Benckiser Group Plc</t>
  </si>
  <si>
    <t>REL</t>
  </si>
  <si>
    <t>RELX plc</t>
  </si>
  <si>
    <t>RSW</t>
  </si>
  <si>
    <t>Renishaw plc</t>
  </si>
  <si>
    <t>RTO</t>
  </si>
  <si>
    <t>Rentokil Initial Plc</t>
  </si>
  <si>
    <t>RMV</t>
  </si>
  <si>
    <t>Rightmove plc</t>
  </si>
  <si>
    <t>RIO</t>
  </si>
  <si>
    <t>Rio Tinto plc</t>
  </si>
  <si>
    <t>RR.</t>
  </si>
  <si>
    <t>Rolls Royce Holdings Plc</t>
  </si>
  <si>
    <t>RDSA</t>
  </si>
  <si>
    <t>Royal Dutch Shell</t>
  </si>
  <si>
    <t>RSA</t>
  </si>
  <si>
    <t>RSA Insurance Group</t>
  </si>
  <si>
    <t>SGE</t>
  </si>
  <si>
    <t>Sage Group plc</t>
  </si>
  <si>
    <t>SBRY</t>
  </si>
  <si>
    <t>Sainsbury (J) plc</t>
  </si>
  <si>
    <t>SDR</t>
  </si>
  <si>
    <t>Schroders plc</t>
  </si>
  <si>
    <t>SVT</t>
  </si>
  <si>
    <t>Severn Trent Plc</t>
  </si>
  <si>
    <t>SN.</t>
  </si>
  <si>
    <t>Smith &amp; Nephew plc</t>
  </si>
  <si>
    <t>SMDS</t>
  </si>
  <si>
    <t>Smith (DS)</t>
  </si>
  <si>
    <t>SMIN</t>
  </si>
  <si>
    <t>Smiths Group Plc</t>
  </si>
  <si>
    <t>SKG</t>
  </si>
  <si>
    <t>Smurfit Kappa Group Plc</t>
  </si>
  <si>
    <t>SPX</t>
  </si>
  <si>
    <t>Spirax-Sarco Engineering plc</t>
  </si>
  <si>
    <t>SSE</t>
  </si>
  <si>
    <t>SSE plc</t>
  </si>
  <si>
    <t>STJ</t>
  </si>
  <si>
    <t>St James's Place Plc</t>
  </si>
  <si>
    <t>STAN</t>
  </si>
  <si>
    <t>Standard Chartered plc</t>
  </si>
  <si>
    <t>SLA</t>
  </si>
  <si>
    <t>Standard Life Aberdeen Plc</t>
  </si>
  <si>
    <t>TW.</t>
  </si>
  <si>
    <t>Taylor Wimpey plc</t>
  </si>
  <si>
    <t>TSCO</t>
  </si>
  <si>
    <t>Tesco plc</t>
  </si>
  <si>
    <t>ULVR</t>
  </si>
  <si>
    <t>Unilever plc</t>
  </si>
  <si>
    <t>UU.</t>
  </si>
  <si>
    <t>United Utilities Group Plc</t>
  </si>
  <si>
    <t>VOD</t>
  </si>
  <si>
    <t>Vodafone Group plc</t>
  </si>
  <si>
    <t>WEIR</t>
  </si>
  <si>
    <t>Weir Group plc</t>
  </si>
  <si>
    <t>WTB</t>
  </si>
  <si>
    <t>Whitbread plc</t>
  </si>
  <si>
    <t>WPP</t>
  </si>
  <si>
    <t>WPP plc</t>
  </si>
  <si>
    <t>FOUR</t>
  </si>
  <si>
    <t>4imprint Group plc</t>
  </si>
  <si>
    <t>888 Holdings</t>
  </si>
  <si>
    <t>AGK</t>
  </si>
  <si>
    <t>Aggreko plc</t>
  </si>
  <si>
    <t>AAF</t>
  </si>
  <si>
    <t>Airtel Africa plc</t>
  </si>
  <si>
    <t>AJB</t>
  </si>
  <si>
    <t>AJ Bell Plc</t>
  </si>
  <si>
    <t>ASCL</t>
  </si>
  <si>
    <t>Ascential Plc</t>
  </si>
  <si>
    <t>ASHM</t>
  </si>
  <si>
    <t>Ashmore Group plc</t>
  </si>
  <si>
    <t>AML</t>
  </si>
  <si>
    <t>Aston Martin Lagonda</t>
  </si>
  <si>
    <t>BAB</t>
  </si>
  <si>
    <t>Babcock International Group</t>
  </si>
  <si>
    <t>BAKK</t>
  </si>
  <si>
    <t>Bakkavor Group Plc</t>
  </si>
  <si>
    <t>BBY</t>
  </si>
  <si>
    <t>Balfour Beatty plc</t>
  </si>
  <si>
    <t>BGEO</t>
  </si>
  <si>
    <t>Bank Of Georgia Group Plc</t>
  </si>
  <si>
    <t>BAG</t>
  </si>
  <si>
    <t>Barr (A.G.)</t>
  </si>
  <si>
    <t>SIG</t>
  </si>
  <si>
    <t>Signature Aviation plc</t>
  </si>
  <si>
    <t>BEZ</t>
  </si>
  <si>
    <t>Beazley plc</t>
  </si>
  <si>
    <t>BWY</t>
  </si>
  <si>
    <t>Bellway plc</t>
  </si>
  <si>
    <t>BOY</t>
  </si>
  <si>
    <t>Bodycote plc</t>
  </si>
  <si>
    <t>VTY</t>
  </si>
  <si>
    <t>Vistry Group plc</t>
  </si>
  <si>
    <t>BRW</t>
  </si>
  <si>
    <t>Brewin Dolphin Holdings plc</t>
  </si>
  <si>
    <t>BVIC</t>
  </si>
  <si>
    <t>Britvic plc</t>
  </si>
  <si>
    <t>CNE</t>
  </si>
  <si>
    <t>Cairn Energy plc</t>
  </si>
  <si>
    <t>CPI</t>
  </si>
  <si>
    <t>Capita plc</t>
  </si>
  <si>
    <t>CAPC</t>
  </si>
  <si>
    <t>Capital &amp; Counties Properties plc</t>
  </si>
  <si>
    <t>CARD</t>
  </si>
  <si>
    <t>Card Factory plc</t>
  </si>
  <si>
    <t>CEY</t>
  </si>
  <si>
    <t>Centamin plc</t>
  </si>
  <si>
    <t>CINE</t>
  </si>
  <si>
    <t>Cineworld Group plc</t>
  </si>
  <si>
    <t>CKN</t>
  </si>
  <si>
    <t>Clarkson plc</t>
  </si>
  <si>
    <t>CBG</t>
  </si>
  <si>
    <t>Close Brothers Group plc</t>
  </si>
  <si>
    <t>CLI</t>
  </si>
  <si>
    <t>CLS Holdings plc</t>
  </si>
  <si>
    <t>COA</t>
  </si>
  <si>
    <t>Coats Group plc</t>
  </si>
  <si>
    <t>CCC</t>
  </si>
  <si>
    <t>Computacenter plc</t>
  </si>
  <si>
    <t>GLO</t>
  </si>
  <si>
    <t>ContourGlobal plc</t>
  </si>
  <si>
    <t>CTEC</t>
  </si>
  <si>
    <t>ConvaTec Group Plc</t>
  </si>
  <si>
    <t>CSP</t>
  </si>
  <si>
    <t>Countryside Properties Plc</t>
  </si>
  <si>
    <t>CWK</t>
  </si>
  <si>
    <t>Cranswick plc</t>
  </si>
  <si>
    <t>CRST</t>
  </si>
  <si>
    <t>Crest Nicholson Holdings plc</t>
  </si>
  <si>
    <t>DPH</t>
  </si>
  <si>
    <t>Dechra Pharmaceuticals plc</t>
  </si>
  <si>
    <t>DPLM</t>
  </si>
  <si>
    <t>Diploma plc</t>
  </si>
  <si>
    <t>DLG</t>
  </si>
  <si>
    <t>Direct Line Insurance Group plc</t>
  </si>
  <si>
    <t>DC.</t>
  </si>
  <si>
    <t>Dixons Carphone plc</t>
  </si>
  <si>
    <t>DOM</t>
  </si>
  <si>
    <t>Domino's Pizza Group plc</t>
  </si>
  <si>
    <t>DRX</t>
  </si>
  <si>
    <t>Drax Group plc</t>
  </si>
  <si>
    <t>DNLM</t>
  </si>
  <si>
    <t>Dunelm Group Plc</t>
  </si>
  <si>
    <t>EZJ</t>
  </si>
  <si>
    <t>easyJet plc</t>
  </si>
  <si>
    <t>ECM</t>
  </si>
  <si>
    <t>Electrocomponents plc</t>
  </si>
  <si>
    <t>ELM</t>
  </si>
  <si>
    <t>Elementis plc</t>
  </si>
  <si>
    <t>ENOG</t>
  </si>
  <si>
    <t>Energean Oil &amp; Gas</t>
  </si>
  <si>
    <t>EQN</t>
  </si>
  <si>
    <t>Equiniti Group plc</t>
  </si>
  <si>
    <t>ESNT</t>
  </si>
  <si>
    <t>Essentra Plc</t>
  </si>
  <si>
    <t>ERM</t>
  </si>
  <si>
    <t>Euromoney Institutional Investors plc</t>
  </si>
  <si>
    <t>FDM</t>
  </si>
  <si>
    <t>FDM Group plc</t>
  </si>
  <si>
    <t>FXPO</t>
  </si>
  <si>
    <t>Ferrexpo plc</t>
  </si>
  <si>
    <t>FIN</t>
  </si>
  <si>
    <t>Finablr plc</t>
  </si>
  <si>
    <t>FGP</t>
  </si>
  <si>
    <t>FirstGroup plc</t>
  </si>
  <si>
    <t>FUTR</t>
  </si>
  <si>
    <t>Future plc</t>
  </si>
  <si>
    <t>GFRD</t>
  </si>
  <si>
    <t>Galliford Try Plc</t>
  </si>
  <si>
    <t>GAW</t>
  </si>
  <si>
    <t>Games Workshop Group</t>
  </si>
  <si>
    <t>GNS</t>
  </si>
  <si>
    <t>Genus plc</t>
  </si>
  <si>
    <t>GOG</t>
  </si>
  <si>
    <t>Go Ahead Group</t>
  </si>
  <si>
    <t>GFTU</t>
  </si>
  <si>
    <t>Grafton Group</t>
  </si>
  <si>
    <t>GRI</t>
  </si>
  <si>
    <t>Grainger Plc</t>
  </si>
  <si>
    <t>GNC</t>
  </si>
  <si>
    <t>Greencore Group plc</t>
  </si>
  <si>
    <t>GRG</t>
  </si>
  <si>
    <t>Greggs Plc</t>
  </si>
  <si>
    <t>HAS</t>
  </si>
  <si>
    <t>Hays plc</t>
  </si>
  <si>
    <t>HILS</t>
  </si>
  <si>
    <t>Hill &amp; Smith Holdings plc.</t>
  </si>
  <si>
    <t>HFG</t>
  </si>
  <si>
    <t>Hilton Food Group Plc</t>
  </si>
  <si>
    <t>HOC</t>
  </si>
  <si>
    <t>Hochschild Mining Plc</t>
  </si>
  <si>
    <t>HSV</t>
  </si>
  <si>
    <t>Homeserve plc</t>
  </si>
  <si>
    <t>HWDN</t>
  </si>
  <si>
    <t>Howden Joinery Group Plc</t>
  </si>
  <si>
    <t>HTG</t>
  </si>
  <si>
    <t>Hunting plc</t>
  </si>
  <si>
    <t>IBST</t>
  </si>
  <si>
    <t>Ibstock plc</t>
  </si>
  <si>
    <t>IGG</t>
  </si>
  <si>
    <t>IG Group Holdings Plc</t>
  </si>
  <si>
    <t>IMI</t>
  </si>
  <si>
    <t>IMI plc</t>
  </si>
  <si>
    <t>INCH</t>
  </si>
  <si>
    <t>Inchcape plc</t>
  </si>
  <si>
    <t>IHP</t>
  </si>
  <si>
    <t>Integrafin Holdings Plc</t>
  </si>
  <si>
    <t>INVP</t>
  </si>
  <si>
    <t>Investec Plc</t>
  </si>
  <si>
    <t>IPO</t>
  </si>
  <si>
    <t>IP Group Plc</t>
  </si>
  <si>
    <t>IWG</t>
  </si>
  <si>
    <t>IWG plc</t>
  </si>
  <si>
    <t>JDW</t>
  </si>
  <si>
    <t>J D Wetherspoon plc</t>
  </si>
  <si>
    <t>FSJ</t>
  </si>
  <si>
    <t>James Fisher &amp; Sons plc</t>
  </si>
  <si>
    <t>JLG</t>
  </si>
  <si>
    <t>John Laing Group plc</t>
  </si>
  <si>
    <t>JUP</t>
  </si>
  <si>
    <t>Jupiter Fund Management PLC</t>
  </si>
  <si>
    <t>KNOS</t>
  </si>
  <si>
    <t>Kainos Group plc</t>
  </si>
  <si>
    <t>LRE</t>
  </si>
  <si>
    <t>Lancashire Holdings</t>
  </si>
  <si>
    <t>EMG</t>
  </si>
  <si>
    <t>Man Group plc</t>
  </si>
  <si>
    <t>MKS</t>
  </si>
  <si>
    <t>Marks &amp; Spencer Group plc</t>
  </si>
  <si>
    <t>MSLH</t>
  </si>
  <si>
    <t>Marshalls Plc</t>
  </si>
  <si>
    <t>MARS</t>
  </si>
  <si>
    <t>Marstons plc</t>
  </si>
  <si>
    <t>MDC</t>
  </si>
  <si>
    <t>Mediclinic International plc</t>
  </si>
  <si>
    <t>MCRO</t>
  </si>
  <si>
    <t>Micro Focus International plc</t>
  </si>
  <si>
    <t>MAB</t>
  </si>
  <si>
    <t>Mitchells &amp; Butlers Plc</t>
  </si>
  <si>
    <t>MONY</t>
  </si>
  <si>
    <t>Moneysupermarket.Com</t>
  </si>
  <si>
    <t>MGAM</t>
  </si>
  <si>
    <t>Morgan Advanced Materials plc</t>
  </si>
  <si>
    <t>NEX</t>
  </si>
  <si>
    <t>National Express</t>
  </si>
  <si>
    <t>NETW</t>
  </si>
  <si>
    <t>Network International Holdings</t>
  </si>
  <si>
    <t>OSB</t>
  </si>
  <si>
    <t>OneSavings Bank plc</t>
  </si>
  <si>
    <t>OXIG</t>
  </si>
  <si>
    <t>Oxford Instruments plc</t>
  </si>
  <si>
    <t>PAGE</t>
  </si>
  <si>
    <t>PageGroup plc</t>
  </si>
  <si>
    <t>PIN</t>
  </si>
  <si>
    <t>Pantheon International</t>
  </si>
  <si>
    <t>PAG</t>
  </si>
  <si>
    <t>Paragon Banking Group plc</t>
  </si>
  <si>
    <t>PAY</t>
  </si>
  <si>
    <t>Paypoint Plc</t>
  </si>
  <si>
    <t>PNN</t>
  </si>
  <si>
    <t>Pennon Group</t>
  </si>
  <si>
    <t>PFC</t>
  </si>
  <si>
    <t>Petrofac</t>
  </si>
  <si>
    <t>PETS</t>
  </si>
  <si>
    <t>Pets At Home Group PLC</t>
  </si>
  <si>
    <t>PTEC</t>
  </si>
  <si>
    <t>Playtech plc</t>
  </si>
  <si>
    <t>PLUS</t>
  </si>
  <si>
    <t>Plus500 Ltd</t>
  </si>
  <si>
    <t>GEN</t>
  </si>
  <si>
    <t>Genuit Group</t>
  </si>
  <si>
    <t>PPH</t>
  </si>
  <si>
    <t>PPHE Hotel Group Ltd</t>
  </si>
  <si>
    <t>PFG</t>
  </si>
  <si>
    <t>Provident Financial plc</t>
  </si>
  <si>
    <t>PRTC</t>
  </si>
  <si>
    <t>Puretech Health plc</t>
  </si>
  <si>
    <t>PZC</t>
  </si>
  <si>
    <t>PZ Cussons Plc</t>
  </si>
  <si>
    <t>QQ.</t>
  </si>
  <si>
    <t>QinetiQ Group plc</t>
  </si>
  <si>
    <t>QLT</t>
  </si>
  <si>
    <t>Quilter Plc</t>
  </si>
  <si>
    <t>RNK</t>
  </si>
  <si>
    <t>Rank Group</t>
  </si>
  <si>
    <t>RAT</t>
  </si>
  <si>
    <t>Rathbone Brothers plc</t>
  </si>
  <si>
    <t>RDW</t>
  </si>
  <si>
    <t>Redrow plc</t>
  </si>
  <si>
    <t>RTN</t>
  </si>
  <si>
    <t>Restaurant Group</t>
  </si>
  <si>
    <t>RHIM</t>
  </si>
  <si>
    <t>RHI Magnesita N.V.</t>
  </si>
  <si>
    <t>ROR</t>
  </si>
  <si>
    <t>Rotork plc</t>
  </si>
  <si>
    <t>RMG</t>
  </si>
  <si>
    <t>Royal Mail PLC</t>
  </si>
  <si>
    <t>SBRE</t>
  </si>
  <si>
    <t>Sabre Insurance Group Plc</t>
  </si>
  <si>
    <t>SNN</t>
  </si>
  <si>
    <t>Sanne Group plc</t>
  </si>
  <si>
    <t>SVS</t>
  </si>
  <si>
    <t>Savills plc</t>
  </si>
  <si>
    <t>SNR</t>
  </si>
  <si>
    <t>Senior plc</t>
  </si>
  <si>
    <t>SRP</t>
  </si>
  <si>
    <t>Serco Group plc</t>
  </si>
  <si>
    <t>SHI</t>
  </si>
  <si>
    <t>Sig plc</t>
  </si>
  <si>
    <t>SCT</t>
  </si>
  <si>
    <t>Softcat plc</t>
  </si>
  <si>
    <t>SXS</t>
  </si>
  <si>
    <t>Spectris plc</t>
  </si>
  <si>
    <t>SPT</t>
  </si>
  <si>
    <t>Spirent Communications plc</t>
  </si>
  <si>
    <t>FRAS</t>
  </si>
  <si>
    <t>Frasers Group PLC</t>
  </si>
  <si>
    <t>SSPG</t>
  </si>
  <si>
    <t>SSP Group plc</t>
  </si>
  <si>
    <t>SMP</t>
  </si>
  <si>
    <t>St Modwen Properties plc</t>
  </si>
  <si>
    <t>SGC</t>
  </si>
  <si>
    <t>Stagecoach Group plc</t>
  </si>
  <si>
    <t>SYNT</t>
  </si>
  <si>
    <t>Synthomer plc</t>
  </si>
  <si>
    <t>TATE</t>
  </si>
  <si>
    <t>Tate &amp; Lyle plc</t>
  </si>
  <si>
    <t>TBCG</t>
  </si>
  <si>
    <t>TBC Bank Group Plc</t>
  </si>
  <si>
    <t>TEP</t>
  </si>
  <si>
    <t>Telecom Plus plc</t>
  </si>
  <si>
    <t>TIFS</t>
  </si>
  <si>
    <t>TI Fluid Systems plc</t>
  </si>
  <si>
    <t>TCAP</t>
  </si>
  <si>
    <t>TP ICAP plc</t>
  </si>
  <si>
    <t>TRN</t>
  </si>
  <si>
    <t>Trainline plc</t>
  </si>
  <si>
    <t>TPK</t>
  </si>
  <si>
    <t>Travis Perkins plc</t>
  </si>
  <si>
    <t>TLW</t>
  </si>
  <si>
    <t>Tullow Oil plc</t>
  </si>
  <si>
    <t>UDG</t>
  </si>
  <si>
    <t>UDG Healthcare plc</t>
  </si>
  <si>
    <t>ULE</t>
  </si>
  <si>
    <t>Ultra Electronics Holdings</t>
  </si>
  <si>
    <t>VSVS</t>
  </si>
  <si>
    <t>Vesuvius plc</t>
  </si>
  <si>
    <t>VCT</t>
  </si>
  <si>
    <t>Victrex</t>
  </si>
  <si>
    <t>VMUK</t>
  </si>
  <si>
    <t>Virgin Money UK plc</t>
  </si>
  <si>
    <t>VVO</t>
  </si>
  <si>
    <t>Vivo Energy Plc</t>
  </si>
  <si>
    <t>WOSG</t>
  </si>
  <si>
    <t>Watches Of Switzerland Group plc</t>
  </si>
  <si>
    <t>SMWH</t>
  </si>
  <si>
    <t>WH Smith Plc</t>
  </si>
  <si>
    <t>WIZZ</t>
  </si>
  <si>
    <t>Wizz Air Holdings plc</t>
  </si>
  <si>
    <t>WG.</t>
  </si>
  <si>
    <t>Wood Group (John) Plc</t>
  </si>
  <si>
    <t>Pillar Two rate</t>
  </si>
  <si>
    <t>Revenue threshold</t>
  </si>
  <si>
    <t>i.e. EUR750m</t>
  </si>
  <si>
    <t>Number of companies (excl REITs , ITs, foreign)</t>
  </si>
  <si>
    <t>of those, number over threshold</t>
  </si>
  <si>
    <t>of those, UK revenue from additional tax</t>
  </si>
  <si>
    <t>TOTAL</t>
  </si>
  <si>
    <t>Profits of those companies</t>
  </si>
  <si>
    <t>Assumed shifted/untaxed profit</t>
  </si>
  <si>
    <t>Take the Zucman estimate that 20% of UK corporate profits are shifted to tax havens. http://gabriel-zucman.eu/files/TWZ2017.pdf</t>
  </si>
  <si>
    <t xml:space="preserve">Almost certaintly too high, as ignores CFC rules, offshore fund rules, DPT and other rules that prevent UKcos doing this. </t>
  </si>
  <si>
    <t>Important note: 2020 and 2017 should probably be ignored. 2020 because of Covid; 2017 because of TCJA effects on the ETR (the unwind of historic tax reserves)</t>
  </si>
  <si>
    <t>Revenue (000)</t>
  </si>
  <si>
    <t>Profit before tax (000)</t>
  </si>
  <si>
    <t>tax (000)</t>
  </si>
  <si>
    <t>Approach 1 - floor</t>
  </si>
  <si>
    <t>Approach 2 - Ceiling</t>
  </si>
  <si>
    <t>(all figures in 000s)</t>
  </si>
  <si>
    <t>We can fix 1 by checking if the largest MNE contributors actually have taxable income which should be excluded.</t>
  </si>
  <si>
    <t>But proceed on this basis. Assume that 20% of reported profits are untaxed (wrong!), and apply the 15% rate to all of them</t>
  </si>
  <si>
    <t>This then is the absolute ceiling, unless the Zucman estimate was too cautious</t>
  </si>
  <si>
    <t xml:space="preserve">For example, in 2019 two of the biggest do: BAE Systems' apparent low effective tax rate results from a credit reflecting settlement of foreign tax disputes; RBS/NatWest's from an exempt capital gain on exit from Alawwal; </t>
  </si>
  <si>
    <t>On that basis c£1bn is the floor</t>
  </si>
  <si>
    <t>So conclusion: UK revenues are between £1-5bn</t>
  </si>
  <si>
    <t>Take scraped FTSE 250/100 data from python script.</t>
  </si>
  <si>
    <t xml:space="preserve">Then simply look at the ETR for each FTSE 100/FTSE 250 company, and apply a minimum tax if the ETR is below 15%: </t>
  </si>
  <si>
    <t xml:space="preserve">This is a simplification with numerous complexities excluded. Four particularly big problems: </t>
  </si>
  <si>
    <t>1. Excludes unlisted companies and AIM companies. But 90%+ of profits are here.</t>
  </si>
  <si>
    <t>2. includes items which should be excluded, notably capital gains on disposals of subsidiaries</t>
  </si>
  <si>
    <t>3. excludes items which should be included, such as stock-based compensation awards</t>
  </si>
  <si>
    <t>4. most importantly - this is an average and so doesn't apply the ETR on a country-by-country basis ("jurisdictional blending"). Essentially we are assuming zero profit-shifting, plainly wrong</t>
  </si>
  <si>
    <t>Assumes that the effective rate is the same across every group company. This is  *wrong*, but gives us the floor</t>
  </si>
  <si>
    <t>So we could deduct £350m from the 2019 figure - however let's leave errors in and hope they cancel (*handwaves*)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</si>
</sst>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_);[Red]\(&quot;£&quot;#,##0\)"/>
    <numFmt numFmtId="165" formatCode="\£#,##0"/>
    <numFmt numFmtId="166" formatCode="&quot;£&quot;#,##0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E7E6E6"/>
        <bgColor rgb="FFDAE3F3"/>
      </patternFill>
    </fill>
    <fill>
      <patternFill patternType="solid">
        <fgColor rgb="FFDAE3F3"/>
        <bgColor rgb="FFE7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/>
    <xf numFmtId="49" fontId="1" fillId="3" borderId="0" xfId="0" applyNumberFormat="1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1" fillId="4" borderId="0" xfId="0" applyFont="1" applyFill="1" applyAlignment="1"/>
    <xf numFmtId="0" fontId="1" fillId="2" borderId="0" xfId="0" applyFont="1" applyFill="1" applyAlignment="1"/>
    <xf numFmtId="49" fontId="0" fillId="3" borderId="0" xfId="0" applyNumberFormat="1" applyFont="1" applyFill="1" applyAlignment="1"/>
    <xf numFmtId="0" fontId="0" fillId="3" borderId="0" xfId="0" applyFont="1" applyFill="1" applyAlignment="1"/>
    <xf numFmtId="165" fontId="0" fillId="4" borderId="0" xfId="0" applyNumberFormat="1" applyFill="1" applyAlignment="1"/>
    <xf numFmtId="10" fontId="0" fillId="4" borderId="0" xfId="0" applyNumberFormat="1" applyFill="1" applyAlignment="1"/>
    <xf numFmtId="165" fontId="0" fillId="2" borderId="0" xfId="0" applyNumberFormat="1" applyFill="1" applyAlignment="1"/>
    <xf numFmtId="10" fontId="0" fillId="2" borderId="0" xfId="0" applyNumberFormat="1" applyFill="1" applyAlignment="1"/>
    <xf numFmtId="9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2" fillId="0" borderId="0" xfId="0" applyFont="1"/>
    <xf numFmtId="166" fontId="2" fillId="0" borderId="0" xfId="0" applyNumberFormat="1" applyFont="1"/>
    <xf numFmtId="49" fontId="2" fillId="3" borderId="0" xfId="0" applyNumberFormat="1" applyFont="1" applyFill="1" applyAlignment="1"/>
    <xf numFmtId="0" fontId="2" fillId="3" borderId="0" xfId="0" applyFont="1" applyFill="1" applyAlignment="1"/>
    <xf numFmtId="165" fontId="2" fillId="4" borderId="0" xfId="0" applyNumberFormat="1" applyFont="1" applyFill="1" applyAlignment="1"/>
    <xf numFmtId="10" fontId="2" fillId="4" borderId="0" xfId="0" applyNumberFormat="1" applyFont="1" applyFill="1" applyAlignment="1"/>
    <xf numFmtId="165" fontId="2" fillId="2" borderId="0" xfId="0" applyNumberFormat="1" applyFont="1" applyFill="1" applyAlignment="1"/>
    <xf numFmtId="10" fontId="2" fillId="2" borderId="0" xfId="0" applyNumberFormat="1" applyFont="1" applyFill="1" applyAlignment="1"/>
    <xf numFmtId="0" fontId="2" fillId="0" borderId="0" xfId="0" applyFont="1" applyAlignment="1"/>
    <xf numFmtId="0" fontId="3" fillId="0" borderId="0" xfId="0" applyFont="1"/>
    <xf numFmtId="166" fontId="3" fillId="0" borderId="0" xfId="0" applyNumberFormat="1" applyFont="1"/>
    <xf numFmtId="0" fontId="0" fillId="0" borderId="0" xfId="0" applyAlignment="1">
      <alignment horizontal="left" vertical="top" wrapText="1"/>
    </xf>
    <xf numFmtId="0" fontId="1" fillId="4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ED44-01E0-E546-9369-B7601D3A0436}">
  <dimension ref="A2:V49"/>
  <sheetViews>
    <sheetView tabSelected="1" workbookViewId="0">
      <selection activeCell="B8" sqref="B8"/>
    </sheetView>
  </sheetViews>
  <sheetFormatPr defaultColWidth="10.625" defaultRowHeight="15.75" x14ac:dyDescent="0.25"/>
  <cols>
    <col min="1" max="1" width="40.875" customWidth="1"/>
    <col min="2" max="2" width="14.125" bestFit="1" customWidth="1"/>
    <col min="3" max="3" width="12.375" customWidth="1"/>
    <col min="4" max="4" width="12.5" customWidth="1"/>
    <col min="5" max="5" width="12.125" customWidth="1"/>
  </cols>
  <sheetData>
    <row r="2" spans="1:5" x14ac:dyDescent="0.25">
      <c r="A2" s="18" t="s">
        <v>485</v>
      </c>
      <c r="B2" s="15">
        <v>0.15</v>
      </c>
    </row>
    <row r="3" spans="1:5" x14ac:dyDescent="0.25">
      <c r="A3" s="18" t="s">
        <v>486</v>
      </c>
      <c r="B3" s="16">
        <v>646000</v>
      </c>
      <c r="C3" t="s">
        <v>487</v>
      </c>
    </row>
    <row r="4" spans="1:5" x14ac:dyDescent="0.25">
      <c r="A4" t="s">
        <v>502</v>
      </c>
    </row>
    <row r="6" spans="1:5" x14ac:dyDescent="0.25">
      <c r="A6" t="s">
        <v>496</v>
      </c>
    </row>
    <row r="9" spans="1:5" x14ac:dyDescent="0.25">
      <c r="A9" s="18" t="s">
        <v>500</v>
      </c>
    </row>
    <row r="10" spans="1:5" x14ac:dyDescent="0.25">
      <c r="A10" s="27" t="s">
        <v>509</v>
      </c>
    </row>
    <row r="11" spans="1:5" x14ac:dyDescent="0.25">
      <c r="A11" t="s">
        <v>510</v>
      </c>
    </row>
    <row r="12" spans="1:5" x14ac:dyDescent="0.25">
      <c r="A12" t="s">
        <v>516</v>
      </c>
    </row>
    <row r="14" spans="1:5" x14ac:dyDescent="0.25">
      <c r="B14">
        <v>2020</v>
      </c>
      <c r="C14">
        <v>2019</v>
      </c>
      <c r="D14">
        <v>2018</v>
      </c>
      <c r="E14">
        <v>2017</v>
      </c>
    </row>
    <row r="15" spans="1:5" x14ac:dyDescent="0.25">
      <c r="A15" t="s">
        <v>488</v>
      </c>
      <c r="B15">
        <f>COUNTA('Pillar Two FTSE data'!C3:C248)</f>
        <v>246</v>
      </c>
      <c r="C15">
        <f>COUNTA('Pillar Two FTSE data'!H3:H248)</f>
        <v>246</v>
      </c>
      <c r="D15">
        <f>COUNTA('Pillar Two FTSE data'!M3:M248)</f>
        <v>245</v>
      </c>
      <c r="E15">
        <f>COUNTA('Pillar Two FTSE data'!R3:R248)</f>
        <v>222</v>
      </c>
    </row>
    <row r="16" spans="1:5" x14ac:dyDescent="0.25">
      <c r="A16" t="s">
        <v>489</v>
      </c>
      <c r="B16">
        <f>COUNTIF('Pillar Two FTSE data'!C3:C248,"&gt;"&amp;$B$3)</f>
        <v>176</v>
      </c>
      <c r="C16">
        <f>COUNTIF('Pillar Two FTSE data'!H3:H248,"&gt;"&amp;$B$3)</f>
        <v>185</v>
      </c>
      <c r="D16">
        <f>COUNTIF('Pillar Two FTSE data'!M3:M248,"&gt;"&amp;$B$3)</f>
        <v>173</v>
      </c>
      <c r="E16">
        <f>COUNTIF('Pillar Two FTSE data'!R3:R248,"&gt;"&amp;$B$3)</f>
        <v>161</v>
      </c>
    </row>
    <row r="17" spans="1:22" x14ac:dyDescent="0.25">
      <c r="A17" t="str">
        <f>"of those, number with ETR less than "&amp;B2*100&amp;"%"</f>
        <v>of those, number with ETR less than 15%</v>
      </c>
      <c r="B17">
        <f>COUNTIFS('Pillar Two FTSE data'!F3:F248,"&lt;"&amp;$B$2,'Pillar Two FTSE data'!C3:C248,"&gt;"&amp;$B$3)</f>
        <v>62</v>
      </c>
      <c r="C17">
        <f>COUNTIFS('Pillar Two FTSE data'!K3:K248,"&lt;"&amp;$B$2,'Pillar Two FTSE data'!H3:H248,"&gt;"&amp;$B$3)</f>
        <v>39</v>
      </c>
      <c r="D17">
        <f>COUNTIFS('Pillar Two FTSE data'!P3:P248,"&lt;"&amp;$B$2,'Pillar Two FTSE data'!M3:M248,"&gt;"&amp;$B$3)</f>
        <v>38</v>
      </c>
      <c r="E17">
        <f>COUNTIFS('Pillar Two FTSE data'!U3:U248,"&lt;"&amp;$B$2,'Pillar Two FTSE data'!R3:R248,"&gt;"&amp;$B$3)</f>
        <v>51</v>
      </c>
    </row>
    <row r="18" spans="1:22" x14ac:dyDescent="0.25">
      <c r="A18" s="18" t="s">
        <v>490</v>
      </c>
      <c r="B18" s="19">
        <f>SUMIF('Pillar Two FTSE data'!C3:C248,"&gt;"&amp;$B$3,'Pillar Two FTSE data'!G3:G248)</f>
        <v>1527012.6437599994</v>
      </c>
      <c r="C18" s="19">
        <f>SUMIF('Pillar Two FTSE data'!H3:H248,"&gt;"&amp;$B$3,'Pillar Two FTSE data'!L3:L248)</f>
        <v>870177.82225000055</v>
      </c>
      <c r="D18" s="19">
        <f>SUMIF('Pillar Two FTSE data'!M3:M248,"&gt;"&amp;$B$3,'Pillar Two FTSE data'!Q3:Q248)</f>
        <v>973187.50843500008</v>
      </c>
      <c r="E18" s="19">
        <f>SUMIF('Pillar Two FTSE data'!R3:R248,"&gt;"&amp;$B$3,'Pillar Two FTSE data'!V3:V248)</f>
        <v>7371426.3389449995</v>
      </c>
      <c r="V18" s="17"/>
    </row>
    <row r="20" spans="1:22" x14ac:dyDescent="0.25">
      <c r="A20" t="s">
        <v>511</v>
      </c>
    </row>
    <row r="21" spans="1:22" x14ac:dyDescent="0.25">
      <c r="A21" t="s">
        <v>512</v>
      </c>
    </row>
    <row r="22" spans="1:22" x14ac:dyDescent="0.25">
      <c r="A22" t="s">
        <v>513</v>
      </c>
    </row>
    <row r="23" spans="1:22" x14ac:dyDescent="0.25">
      <c r="A23" t="s">
        <v>514</v>
      </c>
    </row>
    <row r="24" spans="1:22" ht="33.75" customHeight="1" x14ac:dyDescent="0.25">
      <c r="A24" s="29" t="s">
        <v>515</v>
      </c>
      <c r="B24" s="29"/>
      <c r="C24" s="29"/>
      <c r="D24" s="29"/>
      <c r="E24" s="29"/>
    </row>
    <row r="26" spans="1:22" x14ac:dyDescent="0.25">
      <c r="A26" t="s">
        <v>503</v>
      </c>
    </row>
    <row r="27" spans="1:22" ht="37.5" customHeight="1" x14ac:dyDescent="0.25">
      <c r="A27" s="29" t="s">
        <v>506</v>
      </c>
      <c r="B27" s="29"/>
      <c r="C27" s="29"/>
      <c r="D27" s="29"/>
      <c r="E27" s="29"/>
    </row>
    <row r="28" spans="1:22" x14ac:dyDescent="0.25">
      <c r="A28" t="s">
        <v>517</v>
      </c>
    </row>
    <row r="30" spans="1:22" x14ac:dyDescent="0.25">
      <c r="A30" t="s">
        <v>507</v>
      </c>
      <c r="C30" s="17"/>
    </row>
    <row r="31" spans="1:22" x14ac:dyDescent="0.25">
      <c r="A31" s="18"/>
      <c r="B31" s="18"/>
      <c r="C31" s="19"/>
    </row>
    <row r="33" spans="1:17" x14ac:dyDescent="0.25">
      <c r="A33" s="18" t="s">
        <v>501</v>
      </c>
    </row>
    <row r="35" spans="1:17" x14ac:dyDescent="0.25">
      <c r="A35" s="27" t="s">
        <v>494</v>
      </c>
    </row>
    <row r="36" spans="1:17" x14ac:dyDescent="0.25">
      <c r="A36" t="s">
        <v>495</v>
      </c>
    </row>
    <row r="38" spans="1:17" x14ac:dyDescent="0.25">
      <c r="A38" t="s">
        <v>504</v>
      </c>
    </row>
    <row r="40" spans="1:17" x14ac:dyDescent="0.25">
      <c r="B40">
        <v>2020</v>
      </c>
      <c r="C40">
        <v>2019</v>
      </c>
      <c r="D40">
        <v>2018</v>
      </c>
      <c r="E40">
        <v>2017</v>
      </c>
    </row>
    <row r="41" spans="1:17" x14ac:dyDescent="0.25">
      <c r="A41" t="s">
        <v>488</v>
      </c>
      <c r="B41">
        <f>COUNTA('Pillar Two FTSE data'!C3:C248)</f>
        <v>246</v>
      </c>
      <c r="C41">
        <f>COUNTA('Pillar Two FTSE data'!H3:H248)</f>
        <v>246</v>
      </c>
      <c r="D41">
        <f>COUNTA('Pillar Two FTSE data'!M3:M248)</f>
        <v>245</v>
      </c>
      <c r="E41">
        <f>COUNTA('Pillar Two FTSE data'!R3:R248)</f>
        <v>222</v>
      </c>
      <c r="G41" s="19"/>
      <c r="L41" s="19"/>
      <c r="Q41" s="19"/>
    </row>
    <row r="42" spans="1:17" x14ac:dyDescent="0.25">
      <c r="A42" t="s">
        <v>489</v>
      </c>
      <c r="B42">
        <f>COUNTIF('Pillar Two FTSE data'!C3:C248,"&gt;"&amp;$B$3)</f>
        <v>176</v>
      </c>
      <c r="C42">
        <f>COUNTIF('Pillar Two FTSE data'!H3:H248,"&gt;"&amp;$B$3)</f>
        <v>185</v>
      </c>
      <c r="D42">
        <f>COUNTIF('Pillar Two FTSE data'!M3:M248,"&gt;"&amp;$B$3)</f>
        <v>173</v>
      </c>
      <c r="E42">
        <f>COUNTIF('Pillar Two FTSE data'!R3:R248,"&gt;"&amp;$B$3)</f>
        <v>161</v>
      </c>
    </row>
    <row r="43" spans="1:17" x14ac:dyDescent="0.25">
      <c r="A43" s="27" t="s">
        <v>492</v>
      </c>
      <c r="B43" s="28">
        <f>SUMIF('Pillar Two FTSE data'!C3:C248,"&gt;"&amp;$B$3,'Pillar Two FTSE data'!D3:D248)</f>
        <v>59548839.807399973</v>
      </c>
      <c r="C43" s="28">
        <f>SUMIF('Pillar Two FTSE data'!H3:H248,"&gt;"&amp;$B$3,'Pillar Two FTSE data'!I3:I248)</f>
        <v>165636218.26179999</v>
      </c>
      <c r="D43" s="28">
        <f>SUMIF('Pillar Two FTSE data'!M3:M248,"&gt;"&amp;$B$3,'Pillar Two FTSE data'!N3:N248)</f>
        <v>190917174.08180007</v>
      </c>
      <c r="E43" s="28">
        <f>SUMIF('Pillar Two FTSE data'!R3:R248,"&gt;"&amp;$B$3,'Pillar Two FTSE data'!S3:S248)</f>
        <v>188750460.90789998</v>
      </c>
    </row>
    <row r="44" spans="1:17" x14ac:dyDescent="0.25">
      <c r="A44" t="s">
        <v>493</v>
      </c>
      <c r="B44" s="17">
        <f>B43*0.2</f>
        <v>11909767.961479995</v>
      </c>
      <c r="C44" s="17">
        <f t="shared" ref="C44:E44" si="0">C43*0.2</f>
        <v>33127243.65236</v>
      </c>
      <c r="D44" s="17">
        <f t="shared" si="0"/>
        <v>38183434.816360019</v>
      </c>
      <c r="E44" s="17">
        <f t="shared" si="0"/>
        <v>37750092.18158</v>
      </c>
    </row>
    <row r="45" spans="1:17" x14ac:dyDescent="0.25">
      <c r="A45" s="18" t="str">
        <f>"taxed at "&amp;B2*100&amp;"%"</f>
        <v>taxed at 15%</v>
      </c>
      <c r="B45" s="19">
        <f>B44*$B$2</f>
        <v>1786465.1942219993</v>
      </c>
      <c r="C45" s="19">
        <f t="shared" ref="C45:E45" si="1">C44*$B$2</f>
        <v>4969086.5478539998</v>
      </c>
      <c r="D45" s="19">
        <f t="shared" si="1"/>
        <v>5727515.2224540031</v>
      </c>
      <c r="E45" s="19">
        <f t="shared" si="1"/>
        <v>5662513.8272369998</v>
      </c>
    </row>
    <row r="47" spans="1:17" x14ac:dyDescent="0.25">
      <c r="A47" t="s">
        <v>505</v>
      </c>
    </row>
    <row r="49" spans="1:1" x14ac:dyDescent="0.25">
      <c r="A49" t="s">
        <v>508</v>
      </c>
    </row>
  </sheetData>
  <mergeCells count="2">
    <mergeCell ref="A24:E24"/>
    <mergeCell ref="A27:E2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zoomScale="85" zoomScaleNormal="100"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G3" sqref="G3"/>
    </sheetView>
  </sheetViews>
  <sheetFormatPr defaultColWidth="11" defaultRowHeight="15.75" x14ac:dyDescent="0.25"/>
  <cols>
    <col min="1" max="1" width="24.5" style="1" customWidth="1"/>
    <col min="2" max="2" width="37.5" style="2" customWidth="1"/>
    <col min="3" max="3" width="18.875" style="2" customWidth="1"/>
    <col min="4" max="4" width="12.375" style="2" customWidth="1"/>
    <col min="5" max="5" width="11.375" bestFit="1" customWidth="1"/>
    <col min="7" max="7" width="13.375" style="2" customWidth="1"/>
    <col min="8" max="8" width="18.875" style="3" customWidth="1"/>
    <col min="9" max="9" width="12.375" style="3" bestFit="1" customWidth="1"/>
    <col min="10" max="11" width="11" style="3"/>
    <col min="12" max="12" width="13.375" style="3" customWidth="1"/>
    <col min="13" max="13" width="18.875" style="2" customWidth="1"/>
    <col min="14" max="14" width="15" style="2" customWidth="1"/>
    <col min="17" max="17" width="13.375" style="2" customWidth="1"/>
    <col min="18" max="18" width="18.875" style="3" customWidth="1"/>
    <col min="19" max="19" width="13.5" style="3" customWidth="1"/>
    <col min="20" max="21" width="11" style="3"/>
    <col min="22" max="22" width="13.375" style="3" customWidth="1"/>
    <col min="1020" max="1024" width="10.5" style="2" customWidth="1"/>
  </cols>
  <sheetData>
    <row r="1" spans="1:1024" s="6" customFormat="1" ht="15" customHeight="1" x14ac:dyDescent="0.25">
      <c r="A1" s="4"/>
      <c r="B1" s="5"/>
      <c r="C1" s="30">
        <v>2020</v>
      </c>
      <c r="D1" s="30"/>
      <c r="E1" s="30"/>
      <c r="F1" s="30"/>
      <c r="G1" s="30"/>
      <c r="H1" s="31">
        <v>2019</v>
      </c>
      <c r="I1" s="31"/>
      <c r="J1" s="31"/>
      <c r="K1" s="31"/>
      <c r="L1" s="31"/>
      <c r="M1" s="30">
        <v>2018</v>
      </c>
      <c r="N1" s="30"/>
      <c r="O1" s="30"/>
      <c r="P1" s="30"/>
      <c r="Q1" s="30"/>
      <c r="R1" s="31">
        <v>2017</v>
      </c>
      <c r="S1" s="31"/>
      <c r="T1" s="31"/>
      <c r="U1" s="31"/>
      <c r="V1" s="31"/>
      <c r="AMF1" s="2"/>
      <c r="AMG1" s="2"/>
      <c r="AMH1" s="2"/>
      <c r="AMI1" s="2"/>
      <c r="AMJ1" s="2"/>
    </row>
    <row r="2" spans="1:1024" s="6" customFormat="1" ht="15" customHeight="1" x14ac:dyDescent="0.25">
      <c r="A2" s="4" t="s">
        <v>0</v>
      </c>
      <c r="B2" s="5" t="s">
        <v>1</v>
      </c>
      <c r="C2" s="7" t="s">
        <v>497</v>
      </c>
      <c r="D2" s="7" t="s">
        <v>498</v>
      </c>
      <c r="E2" s="7" t="s">
        <v>499</v>
      </c>
      <c r="F2" s="7" t="s">
        <v>2</v>
      </c>
      <c r="G2" s="7" t="s">
        <v>3</v>
      </c>
      <c r="H2" s="8" t="s">
        <v>497</v>
      </c>
      <c r="I2" s="8" t="s">
        <v>498</v>
      </c>
      <c r="J2" s="8" t="s">
        <v>499</v>
      </c>
      <c r="K2" s="8" t="s">
        <v>2</v>
      </c>
      <c r="L2" s="8" t="s">
        <v>3</v>
      </c>
      <c r="M2" s="7" t="s">
        <v>497</v>
      </c>
      <c r="N2" s="7" t="s">
        <v>498</v>
      </c>
      <c r="O2" s="7" t="s">
        <v>499</v>
      </c>
      <c r="P2" s="7" t="s">
        <v>2</v>
      </c>
      <c r="Q2" s="7" t="s">
        <v>3</v>
      </c>
      <c r="R2" s="8" t="s">
        <v>497</v>
      </c>
      <c r="S2" s="8" t="s">
        <v>498</v>
      </c>
      <c r="T2" s="8" t="s">
        <v>499</v>
      </c>
      <c r="U2" s="8" t="s">
        <v>2</v>
      </c>
      <c r="V2" s="8" t="s">
        <v>3</v>
      </c>
      <c r="AMF2" s="2"/>
      <c r="AMG2" s="2"/>
      <c r="AMH2" s="2"/>
      <c r="AMI2" s="2"/>
      <c r="AMJ2" s="2"/>
    </row>
    <row r="3" spans="1:1024" ht="15" customHeight="1" x14ac:dyDescent="0.25">
      <c r="A3" s="9" t="s">
        <v>4</v>
      </c>
      <c r="B3" s="10" t="s">
        <v>5</v>
      </c>
      <c r="C3" s="11">
        <v>1304700</v>
      </c>
      <c r="D3" s="11">
        <v>608200</v>
      </c>
      <c r="E3" s="11">
        <v>109800</v>
      </c>
      <c r="F3" s="12">
        <v>0.180532719500164</v>
      </c>
      <c r="G3" s="11">
        <f>MAX(0,D3*MAX('Pillar Two UK estimate'!$B$2-MAX(0,F3),0))</f>
        <v>0</v>
      </c>
      <c r="H3" s="13">
        <v>1360300</v>
      </c>
      <c r="I3" s="13">
        <v>522600</v>
      </c>
      <c r="J3" s="13">
        <v>94200</v>
      </c>
      <c r="K3" s="14">
        <v>0.180252583237658</v>
      </c>
      <c r="L3" s="13">
        <f>MAX(0,I3*MAX('Pillar Two UK estimate'!$B$2-MAX(0,K3),0))</f>
        <v>0</v>
      </c>
      <c r="M3" s="11">
        <v>1261600</v>
      </c>
      <c r="N3" s="11">
        <v>476200</v>
      </c>
      <c r="O3" s="11">
        <v>85600</v>
      </c>
      <c r="P3" s="12">
        <v>0.179756404871903</v>
      </c>
      <c r="Q3" s="11">
        <f>MAX(0,N3*MAX('Pillar Two UK estimate'!$B$2-MAX(0,P3),0))</f>
        <v>0</v>
      </c>
      <c r="R3" s="13">
        <v>1128900</v>
      </c>
      <c r="S3" s="13">
        <v>403500</v>
      </c>
      <c r="T3" s="13">
        <v>71900</v>
      </c>
      <c r="U3" s="14">
        <v>0.17819083023544</v>
      </c>
      <c r="V3" s="13">
        <f>MAX(0,S3*MAX('Pillar Two UK estimate'!$B$2-MAX(0,U3),0))</f>
        <v>0</v>
      </c>
    </row>
    <row r="4" spans="1:1024" ht="15" customHeight="1" x14ac:dyDescent="0.25">
      <c r="A4" s="9" t="s">
        <v>6</v>
      </c>
      <c r="B4" s="10" t="s">
        <v>7</v>
      </c>
      <c r="C4" s="11">
        <v>24202446.399999999</v>
      </c>
      <c r="D4" s="11">
        <v>4279404.8</v>
      </c>
      <c r="E4" s="11">
        <v>1672915.2</v>
      </c>
      <c r="F4" s="12">
        <v>0.390922401171303</v>
      </c>
      <c r="G4" s="11">
        <f>MAX(0,D4*MAX('Pillar Two UK estimate'!$B$2-MAX(0,F4),0))</f>
        <v>0</v>
      </c>
      <c r="H4" s="13">
        <v>23409119</v>
      </c>
      <c r="I4" s="13">
        <v>4816620.2</v>
      </c>
      <c r="J4" s="13">
        <v>1225706.8</v>
      </c>
      <c r="K4" s="14">
        <v>0.25447445493003601</v>
      </c>
      <c r="L4" s="13">
        <f>MAX(0,I4*MAX('Pillar Two UK estimate'!$B$2-MAX(0,K4),0))</f>
        <v>0</v>
      </c>
      <c r="M4" s="11">
        <v>20550123</v>
      </c>
      <c r="N4" s="11">
        <v>4606472.7</v>
      </c>
      <c r="O4" s="11">
        <v>1351648.8</v>
      </c>
      <c r="P4" s="12">
        <v>0.29342381644853799</v>
      </c>
      <c r="Q4" s="11">
        <f>MAX(0,N4*MAX('Pillar Two UK estimate'!$B$2-MAX(0,P4),0))</f>
        <v>0</v>
      </c>
      <c r="R4" s="13">
        <v>20459042.800000001</v>
      </c>
      <c r="S4" s="13">
        <v>4291698</v>
      </c>
      <c r="T4" s="13">
        <v>1127301.6000000001</v>
      </c>
      <c r="U4" s="14">
        <v>0.26267029972751998</v>
      </c>
      <c r="V4" s="13">
        <f>MAX(0,S4*MAX('Pillar Two UK estimate'!$B$2-MAX(0,U4),0))</f>
        <v>0</v>
      </c>
    </row>
    <row r="5" spans="1:1024" ht="15" customHeight="1" x14ac:dyDescent="0.25">
      <c r="A5" s="9" t="s">
        <v>8</v>
      </c>
      <c r="B5" s="10" t="s">
        <v>9</v>
      </c>
      <c r="C5" s="11">
        <v>4017267.76</v>
      </c>
      <c r="D5" s="11">
        <v>1106739.92</v>
      </c>
      <c r="E5" s="11">
        <v>412354.8</v>
      </c>
      <c r="F5" s="12">
        <v>0.37258509659613598</v>
      </c>
      <c r="G5" s="11">
        <f>MAX(0,D5*MAX('Pillar Two UK estimate'!$B$2-MAX(0,F5),0))</f>
        <v>0</v>
      </c>
      <c r="H5" s="13">
        <v>3890678.65</v>
      </c>
      <c r="I5" s="13">
        <v>1057368.04</v>
      </c>
      <c r="J5" s="13">
        <v>396630.57</v>
      </c>
      <c r="K5" s="14">
        <v>0.375111176993774</v>
      </c>
      <c r="L5" s="13">
        <f>MAX(0,I5*MAX('Pillar Two UK estimate'!$B$2-MAX(0,K5),0))</f>
        <v>0</v>
      </c>
      <c r="M5" s="11">
        <v>3522846.33</v>
      </c>
      <c r="N5" s="11">
        <v>932384.61</v>
      </c>
      <c r="O5" s="11">
        <v>315359.90999999997</v>
      </c>
      <c r="P5" s="12">
        <v>0.33822942444320298</v>
      </c>
      <c r="Q5" s="11">
        <f>MAX(0,N5*MAX('Pillar Two UK estimate'!$B$2-MAX(0,P5),0))</f>
        <v>0</v>
      </c>
      <c r="R5" s="13">
        <v>3702632.24</v>
      </c>
      <c r="S5" s="13">
        <v>1427291.68</v>
      </c>
      <c r="T5" s="13">
        <v>493954.56</v>
      </c>
      <c r="U5" s="14">
        <v>0.346078217172821</v>
      </c>
      <c r="V5" s="13">
        <f>MAX(0,S5*MAX('Pillar Two UK estimate'!$B$2-MAX(0,U5),0))</f>
        <v>0</v>
      </c>
    </row>
    <row r="6" spans="1:1024" ht="15" customHeight="1" x14ac:dyDescent="0.25">
      <c r="A6" s="9" t="s">
        <v>10</v>
      </c>
      <c r="B6" s="10" t="s">
        <v>11</v>
      </c>
      <c r="C6" s="11">
        <v>4606500</v>
      </c>
      <c r="D6" s="11">
        <v>982800</v>
      </c>
      <c r="E6" s="11">
        <v>243100</v>
      </c>
      <c r="F6" s="12">
        <v>0.24735449735449699</v>
      </c>
      <c r="G6" s="11">
        <f>MAX(0,D6*MAX('Pillar Two UK estimate'!$B$2-MAX(0,F6),0))</f>
        <v>0</v>
      </c>
      <c r="H6" s="13">
        <v>4138000</v>
      </c>
      <c r="I6" s="13">
        <v>1059500</v>
      </c>
      <c r="J6" s="13">
        <v>262600</v>
      </c>
      <c r="K6" s="14">
        <v>0.247852760736196</v>
      </c>
      <c r="L6" s="13">
        <f>MAX(0,I6*MAX('Pillar Two UK estimate'!$B$2-MAX(0,K6),0))</f>
        <v>0</v>
      </c>
      <c r="M6" s="11">
        <v>3418200</v>
      </c>
      <c r="N6" s="11">
        <v>862100</v>
      </c>
      <c r="O6" s="11">
        <v>-106700</v>
      </c>
      <c r="P6" s="12">
        <v>-0.123767544368403</v>
      </c>
      <c r="Q6" s="11">
        <f>MAX(0,N6*MAX('Pillar Two UK estimate'!$B$2-MAX(0,P6),0))</f>
        <v>129315</v>
      </c>
      <c r="R6" s="13"/>
      <c r="S6" s="13"/>
      <c r="T6" s="13"/>
      <c r="U6" s="14"/>
      <c r="V6" s="13">
        <f>MAX(0,S6*MAX('Pillar Two UK estimate'!$B$2-MAX(0,U6),0))</f>
        <v>0</v>
      </c>
    </row>
    <row r="7" spans="1:1024" ht="15" customHeight="1" x14ac:dyDescent="0.25">
      <c r="A7" s="9" t="s">
        <v>12</v>
      </c>
      <c r="B7" s="10" t="s">
        <v>13</v>
      </c>
      <c r="C7" s="11">
        <v>13937000</v>
      </c>
      <c r="D7" s="11">
        <v>686000</v>
      </c>
      <c r="E7" s="11">
        <v>221000</v>
      </c>
      <c r="F7" s="12">
        <v>0.32215743440233202</v>
      </c>
      <c r="G7" s="11">
        <f>MAX(0,D7*MAX('Pillar Two UK estimate'!$B$2-MAX(0,F7),0))</f>
        <v>0</v>
      </c>
      <c r="H7" s="13">
        <v>15824000</v>
      </c>
      <c r="I7" s="13">
        <v>1173000</v>
      </c>
      <c r="J7" s="13">
        <v>277000</v>
      </c>
      <c r="K7" s="14">
        <v>0.23614663256606999</v>
      </c>
      <c r="L7" s="13">
        <f>MAX(0,I7*MAX('Pillar Two UK estimate'!$B$2-MAX(0,K7),0))</f>
        <v>0</v>
      </c>
      <c r="M7" s="11">
        <v>15574000</v>
      </c>
      <c r="N7" s="11">
        <v>1279000</v>
      </c>
      <c r="O7" s="11">
        <v>257000</v>
      </c>
      <c r="P7" s="12">
        <v>0.20093823299452701</v>
      </c>
      <c r="Q7" s="11">
        <f>MAX(0,N7*MAX('Pillar Two UK estimate'!$B$2-MAX(0,P7),0))</f>
        <v>0</v>
      </c>
      <c r="R7" s="13">
        <v>15357000</v>
      </c>
      <c r="S7" s="13">
        <v>1576000</v>
      </c>
      <c r="T7" s="13">
        <v>365000</v>
      </c>
      <c r="U7" s="14">
        <v>0.23159898477157401</v>
      </c>
      <c r="V7" s="13">
        <f>MAX(0,S7*MAX('Pillar Two UK estimate'!$B$2-MAX(0,U7),0))</f>
        <v>0</v>
      </c>
    </row>
    <row r="8" spans="1:1024" ht="15" customHeight="1" x14ac:dyDescent="0.25">
      <c r="A8" s="9" t="s">
        <v>14</v>
      </c>
      <c r="B8" s="10" t="s">
        <v>15</v>
      </c>
      <c r="C8" s="11">
        <v>20846434.399999999</v>
      </c>
      <c r="D8" s="11">
        <v>3067011.2</v>
      </c>
      <c r="E8" s="11">
        <v>604630.4</v>
      </c>
      <c r="F8" s="12">
        <v>0.197139938712972</v>
      </c>
      <c r="G8" s="11">
        <f>MAX(0,D8*MAX('Pillar Two UK estimate'!$B$2-MAX(0,F8),0))</f>
        <v>0</v>
      </c>
      <c r="H8" s="13">
        <v>19109740.800000001</v>
      </c>
      <c r="I8" s="13">
        <v>1213167.6000000001</v>
      </c>
      <c r="J8" s="13">
        <v>251567.7</v>
      </c>
      <c r="K8" s="14">
        <v>0.20736434108527099</v>
      </c>
      <c r="L8" s="13">
        <f>MAX(0,I8*MAX('Pillar Two UK estimate'!$B$2-MAX(0,K8),0))</f>
        <v>0</v>
      </c>
      <c r="M8" s="11">
        <v>16441587</v>
      </c>
      <c r="N8" s="11">
        <v>1483389.9</v>
      </c>
      <c r="O8" s="11">
        <v>-42425.1</v>
      </c>
      <c r="P8" s="12">
        <v>-2.8600100351229299E-2</v>
      </c>
      <c r="Q8" s="11">
        <f>MAX(0,N8*MAX('Pillar Two UK estimate'!$B$2-MAX(0,P8),0))</f>
        <v>222508.48499999999</v>
      </c>
      <c r="R8" s="13">
        <v>17513714</v>
      </c>
      <c r="S8" s="13">
        <v>1736169.2</v>
      </c>
      <c r="T8" s="13">
        <v>-499723.6</v>
      </c>
      <c r="U8" s="14">
        <v>-0.28783116299955103</v>
      </c>
      <c r="V8" s="13">
        <f>MAX(0,S8*MAX('Pillar Two UK estimate'!$B$2-MAX(0,U8),0))</f>
        <v>260425.37999999998</v>
      </c>
    </row>
    <row r="9" spans="1:1024" ht="15" customHeight="1" x14ac:dyDescent="0.25">
      <c r="A9" s="9" t="s">
        <v>16</v>
      </c>
      <c r="B9" s="10" t="s">
        <v>17</v>
      </c>
      <c r="C9" s="11">
        <v>368900</v>
      </c>
      <c r="D9" s="11">
        <v>251500</v>
      </c>
      <c r="E9" s="11">
        <v>46400</v>
      </c>
      <c r="F9" s="12">
        <v>0.18449304174950301</v>
      </c>
      <c r="G9" s="11">
        <f>MAX(0,D9*MAX('Pillar Two UK estimate'!$B$2-MAX(0,F9),0))</f>
        <v>0</v>
      </c>
      <c r="H9" s="13">
        <v>355100</v>
      </c>
      <c r="I9" s="13">
        <v>242200</v>
      </c>
      <c r="J9" s="13">
        <v>44500</v>
      </c>
      <c r="K9" s="14">
        <v>0.18373245251858</v>
      </c>
      <c r="L9" s="13">
        <f>MAX(0,I9*MAX('Pillar Two UK estimate'!$B$2-MAX(0,K9),0))</f>
        <v>0</v>
      </c>
      <c r="M9" s="11">
        <v>330100</v>
      </c>
      <c r="N9" s="11">
        <v>210800</v>
      </c>
      <c r="O9" s="11">
        <v>39500</v>
      </c>
      <c r="P9" s="12">
        <v>0.187381404174573</v>
      </c>
      <c r="Q9" s="11">
        <f>MAX(0,N9*MAX('Pillar Two UK estimate'!$B$2-MAX(0,P9),0))</f>
        <v>0</v>
      </c>
      <c r="R9" s="13"/>
      <c r="S9" s="13"/>
      <c r="T9" s="13"/>
      <c r="U9" s="14"/>
      <c r="V9" s="13">
        <f>MAX(0,S9*MAX('Pillar Two UK estimate'!$B$2-MAX(0,U9),0))</f>
        <v>0</v>
      </c>
    </row>
    <row r="10" spans="1:1024" ht="15" customHeight="1" x14ac:dyDescent="0.25">
      <c r="A10" s="9" t="s">
        <v>18</v>
      </c>
      <c r="B10" s="10" t="s">
        <v>19</v>
      </c>
      <c r="C10" s="11">
        <v>699319.28</v>
      </c>
      <c r="D10" s="11">
        <v>185070.16</v>
      </c>
      <c r="E10" s="11">
        <v>52239.44</v>
      </c>
      <c r="F10" s="12">
        <v>0.282268303004655</v>
      </c>
      <c r="G10" s="11">
        <f>MAX(0,D10*MAX('Pillar Two UK estimate'!$B$2-MAX(0,F10),0))</f>
        <v>0</v>
      </c>
      <c r="H10" s="13">
        <v>682681.07</v>
      </c>
      <c r="I10" s="13">
        <v>246552.02</v>
      </c>
      <c r="J10" s="13">
        <v>51489.09</v>
      </c>
      <c r="K10" s="14">
        <v>0.208836617927527</v>
      </c>
      <c r="L10" s="13">
        <f>MAX(0,I10*MAX('Pillar Two UK estimate'!$B$2-MAX(0,K10),0))</f>
        <v>0</v>
      </c>
      <c r="M10" s="11">
        <v>601617.68999999994</v>
      </c>
      <c r="N10" s="11">
        <v>135834.75</v>
      </c>
      <c r="O10" s="11">
        <v>-43690.41</v>
      </c>
      <c r="P10" s="12">
        <v>-0.321643835616438</v>
      </c>
      <c r="Q10" s="11">
        <f>MAX(0,N10*MAX('Pillar Two UK estimate'!$B$2-MAX(0,P10),0))</f>
        <v>20375.212499999998</v>
      </c>
      <c r="R10" s="13">
        <v>509000.84</v>
      </c>
      <c r="S10" s="13">
        <v>-22530.44</v>
      </c>
      <c r="T10" s="13">
        <v>3820.04</v>
      </c>
      <c r="U10" s="14">
        <v>-0.169550173010381</v>
      </c>
      <c r="V10" s="13">
        <f>MAX(0,S10*MAX('Pillar Two UK estimate'!$B$2-MAX(0,U10),0))</f>
        <v>0</v>
      </c>
    </row>
    <row r="11" spans="1:1024" ht="15" customHeight="1" x14ac:dyDescent="0.25">
      <c r="A11" s="9" t="s">
        <v>20</v>
      </c>
      <c r="B11" s="10" t="s">
        <v>21</v>
      </c>
      <c r="C11" s="11">
        <v>820400</v>
      </c>
      <c r="D11" s="11">
        <v>34200</v>
      </c>
      <c r="E11" s="11">
        <v>9400</v>
      </c>
      <c r="F11" s="12">
        <v>0.27485380116959102</v>
      </c>
      <c r="G11" s="11">
        <f>MAX(0,D11*MAX('Pillar Two UK estimate'!$B$2-MAX(0,F11),0))</f>
        <v>0</v>
      </c>
      <c r="H11" s="13">
        <v>833800</v>
      </c>
      <c r="I11" s="13">
        <v>92000</v>
      </c>
      <c r="J11" s="13">
        <v>22200</v>
      </c>
      <c r="K11" s="14">
        <v>0.24130434782608701</v>
      </c>
      <c r="L11" s="13">
        <f>MAX(0,I11*MAX('Pillar Two UK estimate'!$B$2-MAX(0,K11),0))</f>
        <v>0</v>
      </c>
      <c r="M11" s="11">
        <v>766600</v>
      </c>
      <c r="N11" s="11">
        <v>46700</v>
      </c>
      <c r="O11" s="11">
        <v>12900</v>
      </c>
      <c r="P11" s="12">
        <v>0.27623126338329801</v>
      </c>
      <c r="Q11" s="11">
        <f>MAX(0,N11*MAX('Pillar Two UK estimate'!$B$2-MAX(0,P11),0))</f>
        <v>0</v>
      </c>
      <c r="R11" s="13">
        <v>499098</v>
      </c>
      <c r="S11" s="13">
        <v>46879</v>
      </c>
      <c r="T11" s="13">
        <v>-778</v>
      </c>
      <c r="U11" s="14">
        <v>-1.6595917148403298E-2</v>
      </c>
      <c r="V11" s="13">
        <f>MAX(0,S11*MAX('Pillar Two UK estimate'!$B$2-MAX(0,U11),0))</f>
        <v>7031.8499999999995</v>
      </c>
    </row>
    <row r="12" spans="1:1024" ht="15" customHeight="1" x14ac:dyDescent="0.25">
      <c r="A12" s="9" t="s">
        <v>22</v>
      </c>
      <c r="B12" s="10" t="s">
        <v>23</v>
      </c>
      <c r="C12" s="11">
        <v>45796000</v>
      </c>
      <c r="D12" s="11">
        <v>2570000</v>
      </c>
      <c r="E12" s="11">
        <v>528000</v>
      </c>
      <c r="F12" s="12">
        <v>0.205447470817121</v>
      </c>
      <c r="G12" s="11">
        <f>MAX(0,D12*MAX('Pillar Two UK estimate'!$B$2-MAX(0,F12),0))</f>
        <v>0</v>
      </c>
      <c r="H12" s="13">
        <v>68853000</v>
      </c>
      <c r="I12" s="13">
        <v>3374000</v>
      </c>
      <c r="J12" s="13">
        <v>711000</v>
      </c>
      <c r="K12" s="14">
        <v>0.21072910491997601</v>
      </c>
      <c r="L12" s="13">
        <f>MAX(0,I12*MAX('Pillar Two UK estimate'!$B$2-MAX(0,K12),0))</f>
        <v>0</v>
      </c>
      <c r="M12" s="11">
        <v>18166000</v>
      </c>
      <c r="N12" s="11">
        <v>2129000</v>
      </c>
      <c r="O12" s="11">
        <v>442000</v>
      </c>
      <c r="P12" s="12">
        <v>0.20760920620009399</v>
      </c>
      <c r="Q12" s="11">
        <f>MAX(0,N12*MAX('Pillar Two UK estimate'!$B$2-MAX(0,P12),0))</f>
        <v>0</v>
      </c>
      <c r="R12" s="13">
        <v>49477000</v>
      </c>
      <c r="S12" s="13">
        <v>2003000</v>
      </c>
      <c r="T12" s="13">
        <v>357000</v>
      </c>
      <c r="U12" s="14">
        <v>0.178232651023465</v>
      </c>
      <c r="V12" s="13">
        <f>MAX(0,S12*MAX('Pillar Two UK estimate'!$B$2-MAX(0,U12),0))</f>
        <v>0</v>
      </c>
    </row>
    <row r="13" spans="1:1024" ht="15" customHeight="1" x14ac:dyDescent="0.25">
      <c r="A13" s="9" t="s">
        <v>24</v>
      </c>
      <c r="B13" s="10" t="s">
        <v>25</v>
      </c>
      <c r="C13" s="11">
        <v>19277000</v>
      </c>
      <c r="D13" s="11">
        <v>1596000</v>
      </c>
      <c r="E13" s="11">
        <v>225000</v>
      </c>
      <c r="F13" s="12">
        <v>0.14097744360902301</v>
      </c>
      <c r="G13" s="11">
        <f>MAX(0,D13*MAX('Pillar Two UK estimate'!$B$2-MAX(0,F13),0))</f>
        <v>14399.999999999272</v>
      </c>
      <c r="H13" s="13">
        <v>18305000</v>
      </c>
      <c r="I13" s="13">
        <v>1626000</v>
      </c>
      <c r="J13" s="13">
        <v>94000</v>
      </c>
      <c r="K13" s="14">
        <v>5.7810578105781101E-2</v>
      </c>
      <c r="L13" s="13">
        <f>MAX(0,I13*MAX('Pillar Two UK estimate'!$B$2-MAX(0,K13),0))</f>
        <v>149899.99999999991</v>
      </c>
      <c r="M13" s="11">
        <v>16821000</v>
      </c>
      <c r="N13" s="11">
        <v>1224000</v>
      </c>
      <c r="O13" s="11">
        <v>191000</v>
      </c>
      <c r="P13" s="12">
        <v>0.15604575163398701</v>
      </c>
      <c r="Q13" s="11">
        <f>MAX(0,N13*MAX('Pillar Two UK estimate'!$B$2-MAX(0,P13),0))</f>
        <v>0</v>
      </c>
      <c r="R13" s="13">
        <v>18322000</v>
      </c>
      <c r="S13" s="13">
        <v>1134000</v>
      </c>
      <c r="T13" s="13">
        <v>250000</v>
      </c>
      <c r="U13" s="14">
        <v>0.220458553791887</v>
      </c>
      <c r="V13" s="13">
        <f>MAX(0,S13*MAX('Pillar Two UK estimate'!$B$2-MAX(0,U13),0))</f>
        <v>0</v>
      </c>
    </row>
    <row r="14" spans="1:1024" ht="15" customHeight="1" x14ac:dyDescent="0.25">
      <c r="A14" s="9" t="s">
        <v>26</v>
      </c>
      <c r="B14" s="10" t="s">
        <v>27</v>
      </c>
      <c r="C14" s="11">
        <v>21615000</v>
      </c>
      <c r="D14" s="11">
        <v>3065000</v>
      </c>
      <c r="E14" s="11">
        <v>604000</v>
      </c>
      <c r="F14" s="12">
        <v>0.19706362153344201</v>
      </c>
      <c r="G14" s="11">
        <f>MAX(0,D14*MAX('Pillar Two UK estimate'!$B$2-MAX(0,F14),0))</f>
        <v>0</v>
      </c>
      <c r="H14" s="13">
        <v>21625000</v>
      </c>
      <c r="I14" s="13">
        <v>4357000</v>
      </c>
      <c r="J14" s="13">
        <v>1003000</v>
      </c>
      <c r="K14" s="14">
        <v>0.23020426899242599</v>
      </c>
      <c r="L14" s="13">
        <f>MAX(0,I14*MAX('Pillar Two UK estimate'!$B$2-MAX(0,K14),0))</f>
        <v>0</v>
      </c>
      <c r="M14" s="11">
        <v>21132000</v>
      </c>
      <c r="N14" s="11">
        <v>3494000</v>
      </c>
      <c r="O14" s="11">
        <v>1122000</v>
      </c>
      <c r="P14" s="12">
        <v>0.321121923297081</v>
      </c>
      <c r="Q14" s="11">
        <f>MAX(0,N14*MAX('Pillar Two UK estimate'!$B$2-MAX(0,P14),0))</f>
        <v>0</v>
      </c>
      <c r="R14" s="13">
        <v>21073000</v>
      </c>
      <c r="S14" s="13">
        <v>3541000</v>
      </c>
      <c r="T14" s="13">
        <v>2240000</v>
      </c>
      <c r="U14" s="14">
        <v>0.63258966393674099</v>
      </c>
      <c r="V14" s="13">
        <f>MAX(0,S14*MAX('Pillar Two UK estimate'!$B$2-MAX(0,U14),0))</f>
        <v>0</v>
      </c>
    </row>
    <row r="15" spans="1:1024" ht="15" customHeight="1" x14ac:dyDescent="0.25">
      <c r="A15" s="9" t="s">
        <v>28</v>
      </c>
      <c r="B15" s="10" t="s">
        <v>29</v>
      </c>
      <c r="C15" s="11">
        <v>3419200</v>
      </c>
      <c r="D15" s="11">
        <v>491800</v>
      </c>
      <c r="E15" s="11">
        <v>89100</v>
      </c>
      <c r="F15" s="12">
        <v>0.18117120780805199</v>
      </c>
      <c r="G15" s="11">
        <f>MAX(0,D15*MAX('Pillar Two UK estimate'!$B$2-MAX(0,F15),0))</f>
        <v>0</v>
      </c>
      <c r="H15" s="13">
        <v>4763100</v>
      </c>
      <c r="I15" s="13">
        <v>909800</v>
      </c>
      <c r="J15" s="13">
        <v>170400</v>
      </c>
      <c r="K15" s="14">
        <v>0.18729391074961499</v>
      </c>
      <c r="L15" s="13">
        <f>MAX(0,I15*MAX('Pillar Two UK estimate'!$B$2-MAX(0,K15),0))</f>
        <v>0</v>
      </c>
      <c r="M15" s="11">
        <v>4874800</v>
      </c>
      <c r="N15" s="11">
        <v>835500</v>
      </c>
      <c r="O15" s="11">
        <v>164000</v>
      </c>
      <c r="P15" s="12">
        <v>0.19628964691801301</v>
      </c>
      <c r="Q15" s="11">
        <f>MAX(0,N15*MAX('Pillar Two UK estimate'!$B$2-MAX(0,P15),0))</f>
        <v>0</v>
      </c>
      <c r="R15" s="13">
        <v>4650200</v>
      </c>
      <c r="S15" s="13">
        <v>765100</v>
      </c>
      <c r="T15" s="13">
        <v>149100</v>
      </c>
      <c r="U15" s="14">
        <v>0.19487648673376001</v>
      </c>
      <c r="V15" s="13">
        <f>MAX(0,S15*MAX('Pillar Two UK estimate'!$B$2-MAX(0,U15),0))</f>
        <v>0</v>
      </c>
    </row>
    <row r="16" spans="1:1024" ht="15" customHeight="1" x14ac:dyDescent="0.25">
      <c r="A16" s="9" t="s">
        <v>30</v>
      </c>
      <c r="B16" s="10" t="s">
        <v>31</v>
      </c>
      <c r="C16" s="11">
        <v>1920400</v>
      </c>
      <c r="D16" s="11">
        <v>503700</v>
      </c>
      <c r="E16" s="11">
        <v>93600</v>
      </c>
      <c r="F16" s="12">
        <v>0.18582489577129199</v>
      </c>
      <c r="G16" s="11">
        <f>MAX(0,D16*MAX('Pillar Two UK estimate'!$B$2-MAX(0,F16),0))</f>
        <v>0</v>
      </c>
      <c r="H16" s="13">
        <v>2957400</v>
      </c>
      <c r="I16" s="13">
        <v>775200</v>
      </c>
      <c r="J16" s="13">
        <v>147800</v>
      </c>
      <c r="K16" s="14">
        <v>0.19066047471620201</v>
      </c>
      <c r="L16" s="13">
        <f>MAX(0,I16*MAX('Pillar Two UK estimate'!$B$2-MAX(0,K16),0))</f>
        <v>0</v>
      </c>
      <c r="M16" s="11">
        <v>2703700</v>
      </c>
      <c r="N16" s="11">
        <v>934900</v>
      </c>
      <c r="O16" s="11">
        <v>172800</v>
      </c>
      <c r="P16" s="12">
        <v>0.18483260241737101</v>
      </c>
      <c r="Q16" s="11">
        <f>MAX(0,N16*MAX('Pillar Two UK estimate'!$B$2-MAX(0,P16),0))</f>
        <v>0</v>
      </c>
      <c r="R16" s="13"/>
      <c r="S16" s="13"/>
      <c r="T16" s="13"/>
      <c r="U16" s="14"/>
      <c r="V16" s="13">
        <f>MAX(0,S16*MAX('Pillar Two UK estimate'!$B$2-MAX(0,U16),0))</f>
        <v>0</v>
      </c>
    </row>
    <row r="17" spans="1:22" ht="15" customHeight="1" x14ac:dyDescent="0.25">
      <c r="A17" s="9" t="s">
        <v>32</v>
      </c>
      <c r="B17" s="10" t="s">
        <v>33</v>
      </c>
      <c r="C17" s="11">
        <v>33623559.200000003</v>
      </c>
      <c r="D17" s="11">
        <v>10581032</v>
      </c>
      <c r="E17" s="11">
        <v>3738996.8</v>
      </c>
      <c r="F17" s="12">
        <v>0.35336787564766797</v>
      </c>
      <c r="G17" s="11">
        <f>MAX(0,D17*MAX('Pillar Two UK estimate'!$B$2-MAX(0,F17),0))</f>
        <v>0</v>
      </c>
      <c r="H17" s="13">
        <v>34708505.600000001</v>
      </c>
      <c r="I17" s="13">
        <v>11793901.300000001</v>
      </c>
      <c r="J17" s="13">
        <v>4333077.3</v>
      </c>
      <c r="K17" s="14">
        <v>0.36739982723104497</v>
      </c>
      <c r="L17" s="13">
        <f>MAX(0,I17*MAX('Pillar Two UK estimate'!$B$2-MAX(0,K17),0))</f>
        <v>0</v>
      </c>
      <c r="M17" s="11">
        <v>32479763.399999999</v>
      </c>
      <c r="N17" s="11">
        <v>10979169.300000001</v>
      </c>
      <c r="O17" s="11">
        <v>5215310.0999999996</v>
      </c>
      <c r="P17" s="12">
        <v>0.47501864280387801</v>
      </c>
      <c r="Q17" s="11">
        <f>MAX(0,N17*MAX('Pillar Two UK estimate'!$B$2-MAX(0,P17),0))</f>
        <v>0</v>
      </c>
      <c r="R17" s="13">
        <v>29846986</v>
      </c>
      <c r="S17" s="13">
        <v>8047031.2000000002</v>
      </c>
      <c r="T17" s="13">
        <v>3196360</v>
      </c>
      <c r="U17" s="14">
        <v>0.39720984305367202</v>
      </c>
      <c r="V17" s="13">
        <f>MAX(0,S17*MAX('Pillar Two UK estimate'!$B$2-MAX(0,U17),0))</f>
        <v>0</v>
      </c>
    </row>
    <row r="18" spans="1:22" ht="15" customHeight="1" x14ac:dyDescent="0.25">
      <c r="A18" s="9" t="s">
        <v>34</v>
      </c>
      <c r="B18" s="10" t="s">
        <v>35</v>
      </c>
      <c r="C18" s="11">
        <v>141262651.19999999</v>
      </c>
      <c r="D18" s="11">
        <v>-19492281.600000001</v>
      </c>
      <c r="E18" s="11">
        <v>-3257328.8</v>
      </c>
      <c r="F18" s="12">
        <v>0.16710864673738299</v>
      </c>
      <c r="G18" s="11">
        <f>MAX(0,D18*MAX('Pillar Two UK estimate'!$B$2-MAX(0,F18),0))</f>
        <v>0</v>
      </c>
      <c r="H18" s="13">
        <v>218179728.90000001</v>
      </c>
      <c r="I18" s="13">
        <v>6390289.7999999998</v>
      </c>
      <c r="J18" s="13">
        <v>3106586.8</v>
      </c>
      <c r="K18" s="14">
        <v>0.48614177090998301</v>
      </c>
      <c r="L18" s="13">
        <f>MAX(0,I18*MAX('Pillar Two UK estimate'!$B$2-MAX(0,K18),0))</f>
        <v>0</v>
      </c>
      <c r="M18" s="11">
        <v>222364090.80000001</v>
      </c>
      <c r="N18" s="11">
        <v>12446928.9</v>
      </c>
      <c r="O18" s="11">
        <v>5318023.5</v>
      </c>
      <c r="P18" s="12">
        <v>0.42725587514202001</v>
      </c>
      <c r="Q18" s="11">
        <f>MAX(0,N18*MAX('Pillar Two UK estimate'!$B$2-MAX(0,P18),0))</f>
        <v>0</v>
      </c>
      <c r="R18" s="13">
        <v>187266156.80000001</v>
      </c>
      <c r="S18" s="13">
        <v>5597528</v>
      </c>
      <c r="T18" s="13">
        <v>2893875.2000000002</v>
      </c>
      <c r="U18" s="14">
        <v>0.51699164345403903</v>
      </c>
      <c r="V18" s="13">
        <f>MAX(0,S18*MAX('Pillar Two UK estimate'!$B$2-MAX(0,U18),0))</f>
        <v>0</v>
      </c>
    </row>
    <row r="19" spans="1:22" ht="15" customHeight="1" x14ac:dyDescent="0.25">
      <c r="A19" s="9" t="s">
        <v>36</v>
      </c>
      <c r="B19" s="10" t="s">
        <v>37</v>
      </c>
      <c r="C19" s="11">
        <v>25776000</v>
      </c>
      <c r="D19" s="11">
        <v>8672000</v>
      </c>
      <c r="E19" s="11">
        <v>2108000</v>
      </c>
      <c r="F19" s="12">
        <v>0.24308118081180799</v>
      </c>
      <c r="G19" s="11">
        <f>MAX(0,D19*MAX('Pillar Two UK estimate'!$B$2-MAX(0,F19),0))</f>
        <v>0</v>
      </c>
      <c r="H19" s="13">
        <v>25877000</v>
      </c>
      <c r="I19" s="13">
        <v>7912000</v>
      </c>
      <c r="J19" s="13">
        <v>2063000</v>
      </c>
      <c r="K19" s="14">
        <v>0.26074317492416599</v>
      </c>
      <c r="L19" s="13">
        <f>MAX(0,I19*MAX('Pillar Two UK estimate'!$B$2-MAX(0,K19),0))</f>
        <v>0</v>
      </c>
      <c r="M19" s="11">
        <v>24492000</v>
      </c>
      <c r="N19" s="11">
        <v>8351000</v>
      </c>
      <c r="O19" s="11">
        <v>2141000</v>
      </c>
      <c r="P19" s="12">
        <v>0.25637648185846001</v>
      </c>
      <c r="Q19" s="11">
        <f>MAX(0,N19*MAX('Pillar Two UK estimate'!$B$2-MAX(0,P19),0))</f>
        <v>0</v>
      </c>
      <c r="R19" s="13">
        <v>20292000</v>
      </c>
      <c r="S19" s="13">
        <v>29591000</v>
      </c>
      <c r="T19" s="13">
        <v>-8113000</v>
      </c>
      <c r="U19" s="14">
        <v>-0.27417120070291601</v>
      </c>
      <c r="V19" s="13">
        <f>MAX(0,S19*MAX('Pillar Two UK estimate'!$B$2-MAX(0,U19),0))</f>
        <v>4438650</v>
      </c>
    </row>
    <row r="20" spans="1:22" ht="15" customHeight="1" x14ac:dyDescent="0.25">
      <c r="A20" s="9" t="s">
        <v>38</v>
      </c>
      <c r="B20" s="10" t="s">
        <v>39</v>
      </c>
      <c r="C20" s="11">
        <v>21331000</v>
      </c>
      <c r="D20" s="11">
        <v>1804000</v>
      </c>
      <c r="E20" s="11">
        <v>332000</v>
      </c>
      <c r="F20" s="12">
        <v>0.18403547671840401</v>
      </c>
      <c r="G20" s="11">
        <f>MAX(0,D20*MAX('Pillar Two UK estimate'!$B$2-MAX(0,F20),0))</f>
        <v>0</v>
      </c>
      <c r="H20" s="13">
        <v>22905000</v>
      </c>
      <c r="I20" s="13">
        <v>2353000</v>
      </c>
      <c r="J20" s="13">
        <v>619000</v>
      </c>
      <c r="K20" s="14">
        <v>0.26306842328941799</v>
      </c>
      <c r="L20" s="13">
        <f>MAX(0,I20*MAX('Pillar Two UK estimate'!$B$2-MAX(0,K20),0))</f>
        <v>0</v>
      </c>
      <c r="M20" s="11">
        <v>23428000</v>
      </c>
      <c r="N20" s="11">
        <v>2666000</v>
      </c>
      <c r="O20" s="11">
        <v>507000</v>
      </c>
      <c r="P20" s="12">
        <v>0.19017254313578399</v>
      </c>
      <c r="Q20" s="11">
        <f>MAX(0,N20*MAX('Pillar Two UK estimate'!$B$2-MAX(0,P20),0))</f>
        <v>0</v>
      </c>
      <c r="R20" s="13">
        <v>23723000</v>
      </c>
      <c r="S20" s="13">
        <v>2616000</v>
      </c>
      <c r="T20" s="13">
        <v>584000</v>
      </c>
      <c r="U20" s="14">
        <v>0.223241590214067</v>
      </c>
      <c r="V20" s="13">
        <f>MAX(0,S20*MAX('Pillar Two UK estimate'!$B$2-MAX(0,U20),0))</f>
        <v>0</v>
      </c>
    </row>
    <row r="21" spans="1:22" ht="15" customHeight="1" x14ac:dyDescent="0.25">
      <c r="A21" s="9" t="s">
        <v>40</v>
      </c>
      <c r="B21" s="10" t="s">
        <v>41</v>
      </c>
      <c r="C21" s="11">
        <v>10111100</v>
      </c>
      <c r="D21" s="11">
        <v>555700</v>
      </c>
      <c r="E21" s="11">
        <v>125700</v>
      </c>
      <c r="F21" s="12">
        <v>0.22620118769120001</v>
      </c>
      <c r="G21" s="11">
        <f>MAX(0,D21*MAX('Pillar Two UK estimate'!$B$2-MAX(0,F21),0))</f>
        <v>0</v>
      </c>
      <c r="H21" s="13">
        <v>9326700</v>
      </c>
      <c r="I21" s="13">
        <v>453300</v>
      </c>
      <c r="J21" s="13">
        <v>104100</v>
      </c>
      <c r="K21" s="14">
        <v>0.22964923891462599</v>
      </c>
      <c r="L21" s="13">
        <f>MAX(0,I21*MAX('Pillar Two UK estimate'!$B$2-MAX(0,K21),0))</f>
        <v>0</v>
      </c>
      <c r="M21" s="11">
        <v>9079400</v>
      </c>
      <c r="N21" s="11">
        <v>424800</v>
      </c>
      <c r="O21" s="11">
        <v>98300</v>
      </c>
      <c r="P21" s="12">
        <v>0.23140301318267401</v>
      </c>
      <c r="Q21" s="11">
        <f>MAX(0,N21*MAX('Pillar Two UK estimate'!$B$2-MAX(0,P21),0))</f>
        <v>0</v>
      </c>
      <c r="R21" s="13">
        <v>8580900</v>
      </c>
      <c r="S21" s="13">
        <v>409300</v>
      </c>
      <c r="T21" s="13">
        <v>98800</v>
      </c>
      <c r="U21" s="14">
        <v>0.24138773515758599</v>
      </c>
      <c r="V21" s="13">
        <f>MAX(0,S21*MAX('Pillar Two UK estimate'!$B$2-MAX(0,U21),0))</f>
        <v>0</v>
      </c>
    </row>
    <row r="22" spans="1:22" ht="15" customHeight="1" x14ac:dyDescent="0.25">
      <c r="A22" s="9" t="s">
        <v>42</v>
      </c>
      <c r="B22" s="10" t="s">
        <v>43</v>
      </c>
      <c r="C22" s="11">
        <v>2343900</v>
      </c>
      <c r="D22" s="11">
        <v>490200</v>
      </c>
      <c r="E22" s="11">
        <v>114300</v>
      </c>
      <c r="F22" s="12">
        <v>0.233170134638923</v>
      </c>
      <c r="G22" s="11">
        <f>MAX(0,D22*MAX('Pillar Two UK estimate'!$B$2-MAX(0,F22),0))</f>
        <v>0</v>
      </c>
      <c r="H22" s="13">
        <v>2633100</v>
      </c>
      <c r="I22" s="13">
        <v>168500</v>
      </c>
      <c r="J22" s="13">
        <v>46900</v>
      </c>
      <c r="K22" s="14">
        <v>0.278338278931751</v>
      </c>
      <c r="L22" s="13">
        <f>MAX(0,I22*MAX('Pillar Two UK estimate'!$B$2-MAX(0,K22),0))</f>
        <v>0</v>
      </c>
      <c r="M22" s="11">
        <v>2720200</v>
      </c>
      <c r="N22" s="11">
        <v>440600</v>
      </c>
      <c r="O22" s="11">
        <v>101500</v>
      </c>
      <c r="P22" s="12">
        <v>0.230367680435769</v>
      </c>
      <c r="Q22" s="11">
        <f>MAX(0,N22*MAX('Pillar Two UK estimate'!$B$2-MAX(0,P22),0))</f>
        <v>0</v>
      </c>
      <c r="R22" s="13">
        <v>2732800</v>
      </c>
      <c r="S22" s="13">
        <v>412600</v>
      </c>
      <c r="T22" s="13">
        <v>119000</v>
      </c>
      <c r="U22" s="14">
        <v>0.28841492971400901</v>
      </c>
      <c r="V22" s="13">
        <f>MAX(0,S22*MAX('Pillar Two UK estimate'!$B$2-MAX(0,U22),0))</f>
        <v>0</v>
      </c>
    </row>
    <row r="23" spans="1:22" ht="15" customHeight="1" x14ac:dyDescent="0.25">
      <c r="A23" s="9" t="s">
        <v>44</v>
      </c>
      <c r="B23" s="10" t="s">
        <v>45</v>
      </c>
      <c r="C23" s="11">
        <v>19940000</v>
      </c>
      <c r="D23" s="11">
        <v>210000</v>
      </c>
      <c r="E23" s="11">
        <v>75000</v>
      </c>
      <c r="F23" s="12">
        <v>0.35714285714285698</v>
      </c>
      <c r="G23" s="11">
        <f>MAX(0,D23*MAX('Pillar Two UK estimate'!$B$2-MAX(0,F23),0))</f>
        <v>0</v>
      </c>
      <c r="H23" s="13">
        <v>24878000</v>
      </c>
      <c r="I23" s="13">
        <v>1469000</v>
      </c>
      <c r="J23" s="13">
        <v>351000</v>
      </c>
      <c r="K23" s="14">
        <v>0.238938053097345</v>
      </c>
      <c r="L23" s="13">
        <f>MAX(0,I23*MAX('Pillar Two UK estimate'!$B$2-MAX(0,K23),0))</f>
        <v>0</v>
      </c>
      <c r="M23" s="11">
        <v>22964000</v>
      </c>
      <c r="N23" s="11">
        <v>1520000</v>
      </c>
      <c r="O23" s="11">
        <v>387000</v>
      </c>
      <c r="P23" s="12">
        <v>0.254605263157895</v>
      </c>
      <c r="Q23" s="11">
        <f>MAX(0,N23*MAX('Pillar Two UK estimate'!$B$2-MAX(0,P23),0))</f>
        <v>0</v>
      </c>
      <c r="R23" s="13">
        <v>22568000</v>
      </c>
      <c r="S23" s="13">
        <v>1560000</v>
      </c>
      <c r="T23" s="13">
        <v>389000</v>
      </c>
      <c r="U23" s="14">
        <v>0.249358974358974</v>
      </c>
      <c r="V23" s="13">
        <f>MAX(0,S23*MAX('Pillar Two UK estimate'!$B$2-MAX(0,U23),0))</f>
        <v>0</v>
      </c>
    </row>
    <row r="24" spans="1:22" ht="15" customHeight="1" x14ac:dyDescent="0.25">
      <c r="A24" s="9" t="s">
        <v>46</v>
      </c>
      <c r="B24" s="10" t="s">
        <v>47</v>
      </c>
      <c r="C24" s="11">
        <v>21606138.399999999</v>
      </c>
      <c r="D24" s="11">
        <v>1303244.8</v>
      </c>
      <c r="E24" s="11">
        <v>390816.8</v>
      </c>
      <c r="F24" s="12">
        <v>0.29987980769230799</v>
      </c>
      <c r="G24" s="11">
        <f>MAX(0,D24*MAX('Pillar Two UK estimate'!$B$2-MAX(0,F24),0))</f>
        <v>0</v>
      </c>
      <c r="H24" s="13">
        <v>22060217.694800001</v>
      </c>
      <c r="I24" s="13">
        <v>1856713.8267999999</v>
      </c>
      <c r="J24" s="13">
        <v>418748.15139999997</v>
      </c>
      <c r="K24" s="14">
        <v>0.22553187537882599</v>
      </c>
      <c r="L24" s="13">
        <f>MAX(0,I24*MAX('Pillar Two UK estimate'!$B$2-MAX(0,K24),0))</f>
        <v>0</v>
      </c>
      <c r="M24" s="11">
        <v>22809193.3323</v>
      </c>
      <c r="N24" s="11">
        <v>1585319.5521</v>
      </c>
      <c r="O24" s="11">
        <v>362699.62290000002</v>
      </c>
      <c r="P24" s="12">
        <v>0.22878644398193901</v>
      </c>
      <c r="Q24" s="11">
        <f>MAX(0,N24*MAX('Pillar Two UK estimate'!$B$2-MAX(0,P24),0))</f>
        <v>0</v>
      </c>
      <c r="R24" s="13">
        <v>23587964.281599998</v>
      </c>
      <c r="S24" s="13">
        <v>1746183.162</v>
      </c>
      <c r="T24" s="13">
        <v>51441.126400000001</v>
      </c>
      <c r="U24" s="14">
        <v>2.9459181327279298E-2</v>
      </c>
      <c r="V24" s="13">
        <f>MAX(0,S24*MAX('Pillar Two UK estimate'!$B$2-MAX(0,U24),0))</f>
        <v>210486.34790000005</v>
      </c>
    </row>
    <row r="25" spans="1:22" ht="15" customHeight="1" x14ac:dyDescent="0.25">
      <c r="A25" s="9" t="s">
        <v>48</v>
      </c>
      <c r="B25" s="10" t="s">
        <v>49</v>
      </c>
      <c r="C25" s="11">
        <v>1390300</v>
      </c>
      <c r="D25" s="11">
        <v>269500</v>
      </c>
      <c r="E25" s="11">
        <v>67900</v>
      </c>
      <c r="F25" s="12">
        <v>0.25194805194805198</v>
      </c>
      <c r="G25" s="11">
        <f>MAX(0,D25*MAX('Pillar Two UK estimate'!$B$2-MAX(0,F25),0))</f>
        <v>0</v>
      </c>
      <c r="H25" s="13">
        <v>1377700</v>
      </c>
      <c r="I25" s="13">
        <v>302300</v>
      </c>
      <c r="J25" s="13">
        <v>78500</v>
      </c>
      <c r="K25" s="14">
        <v>0.25967581872312301</v>
      </c>
      <c r="L25" s="13">
        <f>MAX(0,I25*MAX('Pillar Two UK estimate'!$B$2-MAX(0,K25),0))</f>
        <v>0</v>
      </c>
      <c r="M25" s="11">
        <v>1386900</v>
      </c>
      <c r="N25" s="11">
        <v>317800</v>
      </c>
      <c r="O25" s="11">
        <v>79500</v>
      </c>
      <c r="P25" s="12">
        <v>0.25015733165512899</v>
      </c>
      <c r="Q25" s="11">
        <f>MAX(0,N25*MAX('Pillar Two UK estimate'!$B$2-MAX(0,P25),0))</f>
        <v>0</v>
      </c>
      <c r="R25" s="13">
        <v>1373100</v>
      </c>
      <c r="S25" s="13">
        <v>314100</v>
      </c>
      <c r="T25" s="13">
        <v>77400</v>
      </c>
      <c r="U25" s="14">
        <v>0.246418338108882</v>
      </c>
      <c r="V25" s="13">
        <f>MAX(0,S25*MAX('Pillar Two UK estimate'!$B$2-MAX(0,U25),0))</f>
        <v>0</v>
      </c>
    </row>
    <row r="26" spans="1:22" ht="15" customHeight="1" x14ac:dyDescent="0.25">
      <c r="A26" s="9" t="s">
        <v>50</v>
      </c>
      <c r="B26" s="10" t="s">
        <v>51</v>
      </c>
      <c r="C26" s="11">
        <v>13412450</v>
      </c>
      <c r="D26" s="11">
        <v>365081</v>
      </c>
      <c r="E26" s="11">
        <v>62278</v>
      </c>
      <c r="F26" s="12">
        <v>0.17058680128519399</v>
      </c>
      <c r="G26" s="11">
        <f>MAX(0,D26*MAX('Pillar Two UK estimate'!$B$2-MAX(0,F26),0))</f>
        <v>0</v>
      </c>
      <c r="H26" s="13">
        <v>14755393</v>
      </c>
      <c r="I26" s="13">
        <v>311485</v>
      </c>
      <c r="J26" s="13">
        <v>57335</v>
      </c>
      <c r="K26" s="14">
        <v>0.18406985890171301</v>
      </c>
      <c r="L26" s="13">
        <f>MAX(0,I26*MAX('Pillar Two UK estimate'!$B$2-MAX(0,K26),0))</f>
        <v>0</v>
      </c>
      <c r="M26" s="11">
        <v>15226893</v>
      </c>
      <c r="N26" s="11">
        <v>327434</v>
      </c>
      <c r="O26" s="11">
        <v>56302</v>
      </c>
      <c r="P26" s="12">
        <v>0.17194915616582301</v>
      </c>
      <c r="Q26" s="11">
        <f>MAX(0,N26*MAX('Pillar Two UK estimate'!$B$2-MAX(0,P26),0))</f>
        <v>0</v>
      </c>
      <c r="R26" s="13">
        <v>14264639</v>
      </c>
      <c r="S26" s="13">
        <v>260160</v>
      </c>
      <c r="T26" s="13">
        <v>23882</v>
      </c>
      <c r="U26" s="14">
        <v>9.1797355473554706E-2</v>
      </c>
      <c r="V26" s="13">
        <f>MAX(0,S26*MAX('Pillar Two UK estimate'!$B$2-MAX(0,U26),0))</f>
        <v>15142.000000000005</v>
      </c>
    </row>
    <row r="27" spans="1:22" ht="15" customHeight="1" x14ac:dyDescent="0.25">
      <c r="A27" s="9" t="s">
        <v>52</v>
      </c>
      <c r="B27" s="10" t="s">
        <v>53</v>
      </c>
      <c r="C27" s="11">
        <v>11752000</v>
      </c>
      <c r="D27" s="11">
        <v>2043000</v>
      </c>
      <c r="E27" s="11">
        <v>589000</v>
      </c>
      <c r="F27" s="12">
        <v>0.28830151737640702</v>
      </c>
      <c r="G27" s="11">
        <f>MAX(0,D27*MAX('Pillar Two UK estimate'!$B$2-MAX(0,F27),0))</f>
        <v>0</v>
      </c>
      <c r="H27" s="13">
        <v>12867000</v>
      </c>
      <c r="I27" s="13">
        <v>4235000</v>
      </c>
      <c r="J27" s="13">
        <v>898000</v>
      </c>
      <c r="K27" s="14">
        <v>0.21204250295159399</v>
      </c>
      <c r="L27" s="13">
        <f>MAX(0,I27*MAX('Pillar Two UK estimate'!$B$2-MAX(0,K27),0))</f>
        <v>0</v>
      </c>
      <c r="M27" s="11">
        <v>12163000</v>
      </c>
      <c r="N27" s="11">
        <v>3740000</v>
      </c>
      <c r="O27" s="11">
        <v>596000</v>
      </c>
      <c r="P27" s="12">
        <v>0.15935828877005401</v>
      </c>
      <c r="Q27" s="11">
        <f>MAX(0,N27*MAX('Pillar Two UK estimate'!$B$2-MAX(0,P27),0))</f>
        <v>0</v>
      </c>
      <c r="R27" s="13">
        <v>12050000</v>
      </c>
      <c r="S27" s="13">
        <v>3559000</v>
      </c>
      <c r="T27" s="13">
        <v>732000</v>
      </c>
      <c r="U27" s="14">
        <v>0.20567575161562199</v>
      </c>
      <c r="V27" s="13">
        <f>MAX(0,S27*MAX('Pillar Two UK estimate'!$B$2-MAX(0,U27),0))</f>
        <v>0</v>
      </c>
    </row>
    <row r="28" spans="1:22" ht="15" customHeight="1" x14ac:dyDescent="0.25">
      <c r="A28" s="9" t="s">
        <v>54</v>
      </c>
      <c r="B28" s="10" t="s">
        <v>55</v>
      </c>
      <c r="C28" s="11">
        <v>3561600</v>
      </c>
      <c r="D28" s="11">
        <v>174700</v>
      </c>
      <c r="E28" s="11">
        <v>60900</v>
      </c>
      <c r="F28" s="12">
        <v>0.34859759587864902</v>
      </c>
      <c r="G28" s="11">
        <f>MAX(0,D28*MAX('Pillar Two UK estimate'!$B$2-MAX(0,F28),0))</f>
        <v>0</v>
      </c>
      <c r="H28" s="13">
        <v>3600500</v>
      </c>
      <c r="I28" s="13">
        <v>-174200</v>
      </c>
      <c r="J28" s="13">
        <v>-33500</v>
      </c>
      <c r="K28" s="14">
        <v>0.19230769230769201</v>
      </c>
      <c r="L28" s="13">
        <f>MAX(0,I28*MAX('Pillar Two UK estimate'!$B$2-MAX(0,K28),0))</f>
        <v>0</v>
      </c>
      <c r="M28" s="11">
        <v>2935200</v>
      </c>
      <c r="N28" s="11">
        <v>-18900</v>
      </c>
      <c r="O28" s="11">
        <v>37500</v>
      </c>
      <c r="P28" s="12">
        <v>-1.98412698412698</v>
      </c>
      <c r="Q28" s="11">
        <f>MAX(0,N28*MAX('Pillar Two UK estimate'!$B$2-MAX(0,P28),0))</f>
        <v>0</v>
      </c>
      <c r="R28" s="13">
        <v>795507</v>
      </c>
      <c r="S28" s="13">
        <v>-22726</v>
      </c>
      <c r="T28" s="13">
        <v>-1687</v>
      </c>
      <c r="U28" s="14">
        <v>7.4232157000791998E-2</v>
      </c>
      <c r="V28" s="13">
        <f>MAX(0,S28*MAX('Pillar Two UK estimate'!$B$2-MAX(0,U28),0))</f>
        <v>0</v>
      </c>
    </row>
    <row r="29" spans="1:22" ht="15" customHeight="1" x14ac:dyDescent="0.25">
      <c r="A29" s="9" t="s">
        <v>56</v>
      </c>
      <c r="B29" s="10" t="s">
        <v>57</v>
      </c>
      <c r="C29" s="11">
        <v>7639332.7999999998</v>
      </c>
      <c r="D29" s="11">
        <v>1014244</v>
      </c>
      <c r="E29" s="11">
        <v>342258.4</v>
      </c>
      <c r="F29" s="12">
        <v>0.33745173745173701</v>
      </c>
      <c r="G29" s="11">
        <f>MAX(0,D29*MAX('Pillar Two UK estimate'!$B$2-MAX(0,F29),0))</f>
        <v>0</v>
      </c>
      <c r="H29" s="13">
        <v>9329948.5</v>
      </c>
      <c r="I29" s="13">
        <v>706897.4</v>
      </c>
      <c r="J29" s="13">
        <v>420846.9</v>
      </c>
      <c r="K29" s="14">
        <v>0.59534368070953403</v>
      </c>
      <c r="L29" s="13">
        <f>MAX(0,I29*MAX('Pillar Two UK estimate'!$B$2-MAX(0,K29),0))</f>
        <v>0</v>
      </c>
      <c r="M29" s="11">
        <v>9553834.8000000007</v>
      </c>
      <c r="N29" s="11">
        <v>2382504.2999999998</v>
      </c>
      <c r="O29" s="11">
        <v>544083.30000000005</v>
      </c>
      <c r="P29" s="12">
        <v>0.22836613558263</v>
      </c>
      <c r="Q29" s="11">
        <f>MAX(0,N29*MAX('Pillar Two UK estimate'!$B$2-MAX(0,P29),0))</f>
        <v>0</v>
      </c>
      <c r="R29" s="13">
        <v>8440729.1999999993</v>
      </c>
      <c r="S29" s="13">
        <v>900438</v>
      </c>
      <c r="T29" s="13">
        <v>308721.59999999998</v>
      </c>
      <c r="U29" s="14">
        <v>0.34285714285714303</v>
      </c>
      <c r="V29" s="13">
        <f>MAX(0,S29*MAX('Pillar Two UK estimate'!$B$2-MAX(0,U29),0))</f>
        <v>0</v>
      </c>
    </row>
    <row r="30" spans="1:22" ht="15" customHeight="1" x14ac:dyDescent="0.25">
      <c r="A30" s="9" t="s">
        <v>58</v>
      </c>
      <c r="B30" s="10" t="s">
        <v>59</v>
      </c>
      <c r="C30" s="11">
        <v>3878079.0320000001</v>
      </c>
      <c r="D30" s="11">
        <v>777492.76199999999</v>
      </c>
      <c r="E30" s="11">
        <v>198524.15</v>
      </c>
      <c r="F30" s="12">
        <v>0.255338904363974</v>
      </c>
      <c r="G30" s="11">
        <f>MAX(0,D30*MAX('Pillar Two UK estimate'!$B$2-MAX(0,F30),0))</f>
        <v>0</v>
      </c>
      <c r="H30" s="13">
        <v>4056192.8</v>
      </c>
      <c r="I30" s="13">
        <v>737774.4</v>
      </c>
      <c r="J30" s="13">
        <v>205981.6</v>
      </c>
      <c r="K30" s="14">
        <v>0.27919320594479802</v>
      </c>
      <c r="L30" s="13">
        <f>MAX(0,I30*MAX('Pillar Two UK estimate'!$B$2-MAX(0,K30),0))</f>
        <v>0</v>
      </c>
      <c r="M30" s="11">
        <v>3809565.7</v>
      </c>
      <c r="N30" s="11">
        <v>750000.9</v>
      </c>
      <c r="O30" s="11">
        <v>200627.20000000001</v>
      </c>
      <c r="P30" s="12">
        <v>0.26750261233019901</v>
      </c>
      <c r="Q30" s="11">
        <f>MAX(0,N30*MAX('Pillar Two UK estimate'!$B$2-MAX(0,P30),0))</f>
        <v>0</v>
      </c>
      <c r="R30" s="13">
        <v>3469926.6</v>
      </c>
      <c r="S30" s="13">
        <v>739834.2</v>
      </c>
      <c r="T30" s="13">
        <v>110900.7</v>
      </c>
      <c r="U30" s="14">
        <v>0.14989939637826999</v>
      </c>
      <c r="V30" s="13">
        <f>MAX(0,S30*MAX('Pillar Two UK estimate'!$B$2-MAX(0,U30),0))</f>
        <v>74.429999999721218</v>
      </c>
    </row>
    <row r="31" spans="1:22" ht="15" customHeight="1" x14ac:dyDescent="0.25">
      <c r="A31" s="9" t="s">
        <v>60</v>
      </c>
      <c r="B31" s="10" t="s">
        <v>61</v>
      </c>
      <c r="C31" s="11">
        <v>17088640.800000001</v>
      </c>
      <c r="D31" s="11">
        <v>987615.2</v>
      </c>
      <c r="E31" s="11">
        <v>240442.4</v>
      </c>
      <c r="F31" s="12">
        <v>0.24345757335448101</v>
      </c>
      <c r="G31" s="11">
        <f>MAX(0,D31*MAX('Pillar Two UK estimate'!$B$2-MAX(0,F31),0))</f>
        <v>0</v>
      </c>
      <c r="H31" s="13">
        <v>17249237</v>
      </c>
      <c r="I31" s="13">
        <v>1037618.8</v>
      </c>
      <c r="J31" s="13">
        <v>206113.1</v>
      </c>
      <c r="K31" s="14">
        <v>0.19864048338368601</v>
      </c>
      <c r="L31" s="13">
        <f>MAX(0,I31*MAX('Pillar Two UK estimate'!$B$2-MAX(0,K31),0))</f>
        <v>0</v>
      </c>
      <c r="M31" s="11">
        <v>15445713.6</v>
      </c>
      <c r="N31" s="11">
        <v>883484.1</v>
      </c>
      <c r="O31" s="11">
        <v>257527.8</v>
      </c>
      <c r="P31" s="12">
        <v>0.29149115417017701</v>
      </c>
      <c r="Q31" s="11">
        <f>MAX(0,N31*MAX('Pillar Two UK estimate'!$B$2-MAX(0,P31),0))</f>
        <v>0</v>
      </c>
      <c r="R31" s="13">
        <v>15599377.354800001</v>
      </c>
      <c r="S31" s="13">
        <v>1209094.8932</v>
      </c>
      <c r="T31" s="13">
        <v>299199.56559999997</v>
      </c>
      <c r="U31" s="14">
        <v>0.247457471934346</v>
      </c>
      <c r="V31" s="13">
        <f>MAX(0,S31*MAX('Pillar Two UK estimate'!$B$2-MAX(0,U31),0))</f>
        <v>0</v>
      </c>
    </row>
    <row r="32" spans="1:22" ht="15" customHeight="1" x14ac:dyDescent="0.25">
      <c r="A32" s="9" t="s">
        <v>62</v>
      </c>
      <c r="B32" s="10" t="s">
        <v>63</v>
      </c>
      <c r="C32" s="11">
        <v>4413900</v>
      </c>
      <c r="D32" s="11">
        <v>1100</v>
      </c>
      <c r="E32" s="11">
        <v>35800</v>
      </c>
      <c r="F32" s="12">
        <v>32.545454545454497</v>
      </c>
      <c r="G32" s="11">
        <f>MAX(0,D32*MAX('Pillar Two UK estimate'!$B$2-MAX(0,F32),0))</f>
        <v>0</v>
      </c>
      <c r="H32" s="13">
        <v>2140000</v>
      </c>
      <c r="I32" s="13">
        <v>135700</v>
      </c>
      <c r="J32" s="13">
        <v>23800</v>
      </c>
      <c r="K32" s="14">
        <v>0.175386882829772</v>
      </c>
      <c r="L32" s="13">
        <f>MAX(0,I32*MAX('Pillar Two UK estimate'!$B$2-MAX(0,K32),0))</f>
        <v>0</v>
      </c>
      <c r="M32" s="11">
        <v>1873400</v>
      </c>
      <c r="N32" s="11">
        <v>218700</v>
      </c>
      <c r="O32" s="11">
        <v>38000</v>
      </c>
      <c r="P32" s="12">
        <v>0.173754000914495</v>
      </c>
      <c r="Q32" s="11">
        <f>MAX(0,N32*MAX('Pillar Two UK estimate'!$B$2-MAX(0,P32),0))</f>
        <v>0</v>
      </c>
      <c r="R32" s="13">
        <v>1745400</v>
      </c>
      <c r="S32" s="13">
        <v>246600</v>
      </c>
      <c r="T32" s="13">
        <v>28900</v>
      </c>
      <c r="U32" s="14">
        <v>0.117193836171938</v>
      </c>
      <c r="V32" s="13">
        <f>MAX(0,S32*MAX('Pillar Two UK estimate'!$B$2-MAX(0,U32),0))</f>
        <v>8090.0000000000873</v>
      </c>
    </row>
    <row r="33" spans="1:22" ht="15" customHeight="1" x14ac:dyDescent="0.25">
      <c r="A33" s="9" t="s">
        <v>64</v>
      </c>
      <c r="B33" s="10" t="s">
        <v>65</v>
      </c>
      <c r="C33" s="11">
        <v>1903219.0759999999</v>
      </c>
      <c r="D33" s="11">
        <v>431741.34960000002</v>
      </c>
      <c r="E33" s="11">
        <v>137587.8768</v>
      </c>
      <c r="F33" s="12">
        <v>0.31868125887750298</v>
      </c>
      <c r="G33" s="11">
        <f>MAX(0,D33*MAX('Pillar Two UK estimate'!$B$2-MAX(0,F33),0))</f>
        <v>0</v>
      </c>
      <c r="H33" s="13">
        <v>1661162.6517</v>
      </c>
      <c r="I33" s="13">
        <v>140090.2935</v>
      </c>
      <c r="J33" s="13">
        <v>-21206.138299999999</v>
      </c>
      <c r="K33" s="14">
        <v>-0.151374786719253</v>
      </c>
      <c r="L33" s="13">
        <f>MAX(0,I33*MAX('Pillar Two UK estimate'!$B$2-MAX(0,K33),0))</f>
        <v>21013.544024999999</v>
      </c>
      <c r="M33" s="11">
        <v>1565847.1754999999</v>
      </c>
      <c r="N33" s="11">
        <v>360189.09899999999</v>
      </c>
      <c r="O33" s="11">
        <v>99709.405199999994</v>
      </c>
      <c r="P33" s="12">
        <v>0.27682516066373197</v>
      </c>
      <c r="Q33" s="11">
        <f>MAX(0,N33*MAX('Pillar Two UK estimate'!$B$2-MAX(0,P33),0))</f>
        <v>0</v>
      </c>
      <c r="R33" s="13">
        <v>1631942.9168</v>
      </c>
      <c r="S33" s="13">
        <v>578064.82440000004</v>
      </c>
      <c r="T33" s="13">
        <v>140859.68719999999</v>
      </c>
      <c r="U33" s="14">
        <v>0.243674552151144</v>
      </c>
      <c r="V33" s="13">
        <f>MAX(0,S33*MAX('Pillar Two UK estimate'!$B$2-MAX(0,U33),0))</f>
        <v>0</v>
      </c>
    </row>
    <row r="34" spans="1:22" ht="15" customHeight="1" x14ac:dyDescent="0.25">
      <c r="A34" s="9" t="s">
        <v>66</v>
      </c>
      <c r="B34" s="10" t="s">
        <v>67</v>
      </c>
      <c r="C34" s="11">
        <v>34099000</v>
      </c>
      <c r="D34" s="11">
        <v>6968000</v>
      </c>
      <c r="E34" s="11">
        <v>580000</v>
      </c>
      <c r="F34" s="12">
        <v>8.3237657864523501E-2</v>
      </c>
      <c r="G34" s="11">
        <f>MAX(0,D34*MAX('Pillar Two UK estimate'!$B$2-MAX(0,F34),0))</f>
        <v>465200.00000000023</v>
      </c>
      <c r="H34" s="13">
        <v>33754000</v>
      </c>
      <c r="I34" s="13">
        <v>6221000</v>
      </c>
      <c r="J34" s="13">
        <v>953000</v>
      </c>
      <c r="K34" s="14">
        <v>0.15319080533676299</v>
      </c>
      <c r="L34" s="13">
        <f>MAX(0,I34*MAX('Pillar Two UK estimate'!$B$2-MAX(0,K34),0))</f>
        <v>0</v>
      </c>
      <c r="M34" s="11">
        <v>30821000</v>
      </c>
      <c r="N34" s="11">
        <v>4800000</v>
      </c>
      <c r="O34" s="11">
        <v>754000</v>
      </c>
      <c r="P34" s="12">
        <v>0.15708333333333299</v>
      </c>
      <c r="Q34" s="11">
        <f>MAX(0,N34*MAX('Pillar Two UK estimate'!$B$2-MAX(0,P34),0))</f>
        <v>0</v>
      </c>
      <c r="R34" s="13">
        <v>30186000</v>
      </c>
      <c r="S34" s="13">
        <v>3525000</v>
      </c>
      <c r="T34" s="13">
        <v>1356000</v>
      </c>
      <c r="U34" s="14">
        <v>0.38468085106382999</v>
      </c>
      <c r="V34" s="13">
        <f>MAX(0,S34*MAX('Pillar Two UK estimate'!$B$2-MAX(0,U34),0))</f>
        <v>0</v>
      </c>
    </row>
    <row r="35" spans="1:22" ht="15" customHeight="1" x14ac:dyDescent="0.25">
      <c r="A35" s="9" t="s">
        <v>68</v>
      </c>
      <c r="B35" s="10" t="s">
        <v>69</v>
      </c>
      <c r="C35" s="11">
        <v>1338400</v>
      </c>
      <c r="D35" s="11">
        <v>224100</v>
      </c>
      <c r="E35" s="11">
        <v>39700</v>
      </c>
      <c r="F35" s="12">
        <v>0.17715305667112899</v>
      </c>
      <c r="G35" s="11">
        <f>MAX(0,D35*MAX('Pillar Two UK estimate'!$B$2-MAX(0,F35),0))</f>
        <v>0</v>
      </c>
      <c r="H35" s="13">
        <v>1210900</v>
      </c>
      <c r="I35" s="13">
        <v>206700</v>
      </c>
      <c r="J35" s="13">
        <v>36900</v>
      </c>
      <c r="K35" s="14">
        <v>0.17851959361393299</v>
      </c>
      <c r="L35" s="13">
        <f>MAX(0,I35*MAX('Pillar Two UK estimate'!$B$2-MAX(0,K35),0))</f>
        <v>0</v>
      </c>
      <c r="M35" s="11">
        <v>1076211</v>
      </c>
      <c r="N35" s="11">
        <v>171949</v>
      </c>
      <c r="O35" s="11">
        <v>17721</v>
      </c>
      <c r="P35" s="12">
        <v>0.103059628145555</v>
      </c>
      <c r="Q35" s="11">
        <f>MAX(0,N35*MAX('Pillar Two UK estimate'!$B$2-MAX(0,P35),0))</f>
        <v>8071.3499999999622</v>
      </c>
      <c r="R35" s="13"/>
      <c r="S35" s="13"/>
      <c r="T35" s="13"/>
      <c r="U35" s="14"/>
      <c r="V35" s="13">
        <f>MAX(0,S35*MAX('Pillar Two UK estimate'!$B$2-MAX(0,U35),0))</f>
        <v>0</v>
      </c>
    </row>
    <row r="36" spans="1:22" ht="15" customHeight="1" x14ac:dyDescent="0.25">
      <c r="A36" s="9" t="s">
        <v>70</v>
      </c>
      <c r="B36" s="10" t="s">
        <v>71</v>
      </c>
      <c r="C36" s="11">
        <v>550900</v>
      </c>
      <c r="D36" s="11">
        <v>378300</v>
      </c>
      <c r="E36" s="11">
        <v>65100</v>
      </c>
      <c r="F36" s="12">
        <v>0.17208564631244999</v>
      </c>
      <c r="G36" s="11">
        <f>MAX(0,D36*MAX('Pillar Two UK estimate'!$B$2-MAX(0,F36),0))</f>
        <v>0</v>
      </c>
      <c r="H36" s="13">
        <v>480500</v>
      </c>
      <c r="I36" s="13">
        <v>305800</v>
      </c>
      <c r="J36" s="13">
        <v>58200</v>
      </c>
      <c r="K36" s="14">
        <v>0.19032047089601101</v>
      </c>
      <c r="L36" s="13">
        <f>MAX(0,I36*MAX('Pillar Two UK estimate'!$B$2-MAX(0,K36),0))</f>
        <v>0</v>
      </c>
      <c r="M36" s="11">
        <v>447600</v>
      </c>
      <c r="N36" s="11">
        <v>292400</v>
      </c>
      <c r="O36" s="11">
        <v>55700</v>
      </c>
      <c r="P36" s="12">
        <v>0.19049247606019201</v>
      </c>
      <c r="Q36" s="11">
        <f>MAX(0,N36*MAX('Pillar Two UK estimate'!$B$2-MAX(0,P36),0))</f>
        <v>0</v>
      </c>
      <c r="R36" s="13">
        <v>385700</v>
      </c>
      <c r="S36" s="13">
        <v>265800</v>
      </c>
      <c r="T36" s="13">
        <v>53800</v>
      </c>
      <c r="U36" s="14">
        <v>0.20240782543265601</v>
      </c>
      <c r="V36" s="13">
        <f>MAX(0,S36*MAX('Pillar Two UK estimate'!$B$2-MAX(0,U36),0))</f>
        <v>0</v>
      </c>
    </row>
    <row r="37" spans="1:22" ht="15" customHeight="1" x14ac:dyDescent="0.25">
      <c r="A37" s="9" t="s">
        <v>72</v>
      </c>
      <c r="B37" s="10" t="s">
        <v>73</v>
      </c>
      <c r="C37" s="11">
        <v>1833471.2</v>
      </c>
      <c r="D37" s="11">
        <v>437025.6</v>
      </c>
      <c r="E37" s="11">
        <v>100249.60000000001</v>
      </c>
      <c r="F37" s="12">
        <v>0.22939068100358401</v>
      </c>
      <c r="G37" s="11">
        <f>MAX(0,D37*MAX('Pillar Two UK estimate'!$B$2-MAX(0,F37),0))</f>
        <v>0</v>
      </c>
      <c r="H37" s="13">
        <v>1729625.9</v>
      </c>
      <c r="I37" s="13">
        <v>384796.7</v>
      </c>
      <c r="J37" s="13">
        <v>3134.8</v>
      </c>
      <c r="K37" s="14">
        <v>8.1466395112016303E-3</v>
      </c>
      <c r="L37" s="13">
        <f>MAX(0,I37*MAX('Pillar Two UK estimate'!$B$2-MAX(0,K37),0))</f>
        <v>54584.705000000002</v>
      </c>
      <c r="M37" s="11">
        <v>1540701</v>
      </c>
      <c r="N37" s="11">
        <v>218079.9</v>
      </c>
      <c r="O37" s="11">
        <v>5954.4</v>
      </c>
      <c r="P37" s="12">
        <v>2.7303754266211601E-2</v>
      </c>
      <c r="Q37" s="11">
        <f>MAX(0,N37*MAX('Pillar Two UK estimate'!$B$2-MAX(0,P37),0))</f>
        <v>26757.584999999999</v>
      </c>
      <c r="R37" s="13">
        <v>1509305.6</v>
      </c>
      <c r="S37" s="13">
        <v>-575344.80000000005</v>
      </c>
      <c r="T37" s="13">
        <v>78739.600000000006</v>
      </c>
      <c r="U37" s="14">
        <v>-0.13685636856368599</v>
      </c>
      <c r="V37" s="13">
        <f>MAX(0,S37*MAX('Pillar Two UK estimate'!$B$2-MAX(0,U37),0))</f>
        <v>0</v>
      </c>
    </row>
    <row r="38" spans="1:22" ht="15" customHeight="1" x14ac:dyDescent="0.25">
      <c r="A38" s="9" t="s">
        <v>74</v>
      </c>
      <c r="B38" s="10" t="s">
        <v>75</v>
      </c>
      <c r="C38" s="11">
        <v>39495992.799999997</v>
      </c>
      <c r="D38" s="11">
        <v>6874146.4000000004</v>
      </c>
      <c r="E38" s="11">
        <v>2097409.6</v>
      </c>
      <c r="F38" s="12">
        <v>0.30511564315825401</v>
      </c>
      <c r="G38" s="11">
        <f>MAX(0,D38*MAX('Pillar Two UK estimate'!$B$2-MAX(0,F38),0))</f>
        <v>0</v>
      </c>
      <c r="H38" s="13">
        <v>44438141.100000001</v>
      </c>
      <c r="I38" s="13">
        <v>10460043.9</v>
      </c>
      <c r="J38" s="13">
        <v>3635584.3</v>
      </c>
      <c r="K38" s="14">
        <v>0.34756874203941002</v>
      </c>
      <c r="L38" s="13">
        <f>MAX(0,I38*MAX('Pillar Two UK estimate'!$B$2-MAX(0,K38),0))</f>
        <v>0</v>
      </c>
      <c r="M38" s="11">
        <v>40099906.799999997</v>
      </c>
      <c r="N38" s="11">
        <v>14804127</v>
      </c>
      <c r="O38" s="11">
        <v>3621019.5</v>
      </c>
      <c r="P38" s="12">
        <v>0.24459527400703901</v>
      </c>
      <c r="Q38" s="11">
        <f>MAX(0,N38*MAX('Pillar Two UK estimate'!$B$2-MAX(0,P38),0))</f>
        <v>0</v>
      </c>
      <c r="R38" s="13">
        <v>40310777.200000003</v>
      </c>
      <c r="S38" s="13">
        <v>13383393.199999999</v>
      </c>
      <c r="T38" s="13">
        <v>4122524.8</v>
      </c>
      <c r="U38" s="14">
        <v>0.30803285373099498</v>
      </c>
      <c r="V38" s="13">
        <f>MAX(0,S38*MAX('Pillar Two UK estimate'!$B$2-MAX(0,U38),0))</f>
        <v>0</v>
      </c>
    </row>
    <row r="39" spans="1:22" ht="15" customHeight="1" x14ac:dyDescent="0.25">
      <c r="A39" s="9" t="s">
        <v>76</v>
      </c>
      <c r="B39" s="10" t="s">
        <v>77</v>
      </c>
      <c r="C39" s="11">
        <v>32562000</v>
      </c>
      <c r="D39" s="11">
        <v>2166000</v>
      </c>
      <c r="E39" s="11">
        <v>608000</v>
      </c>
      <c r="F39" s="12">
        <v>0.28070175438596501</v>
      </c>
      <c r="G39" s="11">
        <f>MAX(0,D39*MAX('Pillar Two UK estimate'!$B$2-MAX(0,F39),0))</f>
        <v>0</v>
      </c>
      <c r="H39" s="13">
        <v>31594000</v>
      </c>
      <c r="I39" s="13">
        <v>1690000</v>
      </c>
      <c r="J39" s="13">
        <v>609000</v>
      </c>
      <c r="K39" s="14">
        <v>0.36035502958579901</v>
      </c>
      <c r="L39" s="13">
        <f>MAX(0,I39*MAX('Pillar Two UK estimate'!$B$2-MAX(0,K39),0))</f>
        <v>0</v>
      </c>
      <c r="M39" s="11">
        <v>30524000</v>
      </c>
      <c r="N39" s="11">
        <v>1823000</v>
      </c>
      <c r="O39" s="11">
        <v>396000</v>
      </c>
      <c r="P39" s="12">
        <v>0.21722435545803601</v>
      </c>
      <c r="Q39" s="11">
        <f>MAX(0,N39*MAX('Pillar Two UK estimate'!$B$2-MAX(0,P39),0))</f>
        <v>0</v>
      </c>
      <c r="R39" s="13">
        <v>30247000</v>
      </c>
      <c r="S39" s="13">
        <v>1861000</v>
      </c>
      <c r="T39" s="13">
        <v>414000</v>
      </c>
      <c r="U39" s="14">
        <v>0.22246104245029499</v>
      </c>
      <c r="V39" s="13">
        <f>MAX(0,S39*MAX('Pillar Two UK estimate'!$B$2-MAX(0,U39),0))</f>
        <v>0</v>
      </c>
    </row>
    <row r="40" spans="1:22" ht="15" customHeight="1" x14ac:dyDescent="0.25">
      <c r="A40" s="9" t="s">
        <v>78</v>
      </c>
      <c r="B40" s="10" t="s">
        <v>79</v>
      </c>
      <c r="C40" s="11">
        <v>1660800</v>
      </c>
      <c r="D40" s="11">
        <v>-1139700</v>
      </c>
      <c r="E40" s="11">
        <v>-102100</v>
      </c>
      <c r="F40" s="12">
        <v>8.9584978503114907E-2</v>
      </c>
      <c r="G40" s="11">
        <f>MAX(0,D40*MAX('Pillar Two UK estimate'!$B$2-MAX(0,F40),0))</f>
        <v>0</v>
      </c>
      <c r="H40" s="13">
        <v>2890300</v>
      </c>
      <c r="I40" s="13">
        <v>318700</v>
      </c>
      <c r="J40" s="13">
        <v>72600</v>
      </c>
      <c r="K40" s="14">
        <v>0.22780043928459401</v>
      </c>
      <c r="L40" s="13">
        <f>MAX(0,I40*MAX('Pillar Two UK estimate'!$B$2-MAX(0,K40),0))</f>
        <v>0</v>
      </c>
      <c r="M40" s="11">
        <v>2369500</v>
      </c>
      <c r="N40" s="11">
        <v>282100</v>
      </c>
      <c r="O40" s="11">
        <v>60500</v>
      </c>
      <c r="P40" s="12">
        <v>0.21446295639844001</v>
      </c>
      <c r="Q40" s="11">
        <f>MAX(0,N40*MAX('Pillar Two UK estimate'!$B$2-MAX(0,P40),0))</f>
        <v>0</v>
      </c>
      <c r="R40" s="13">
        <v>1757600</v>
      </c>
      <c r="S40" s="13">
        <v>268800</v>
      </c>
      <c r="T40" s="13">
        <v>-44900</v>
      </c>
      <c r="U40" s="14">
        <v>-0.16703869047618999</v>
      </c>
      <c r="V40" s="13">
        <f>MAX(0,S40*MAX('Pillar Two UK estimate'!$B$2-MAX(0,U40),0))</f>
        <v>40320</v>
      </c>
    </row>
    <row r="41" spans="1:22" ht="15" customHeight="1" x14ac:dyDescent="0.25">
      <c r="A41" s="9" t="s">
        <v>80</v>
      </c>
      <c r="B41" s="10" t="s">
        <v>81</v>
      </c>
      <c r="C41" s="11">
        <v>1874980.8</v>
      </c>
      <c r="D41" s="11">
        <v>-219296</v>
      </c>
      <c r="E41" s="11">
        <v>-15664</v>
      </c>
      <c r="F41" s="12">
        <v>7.1428571428571397E-2</v>
      </c>
      <c r="G41" s="11">
        <f>MAX(0,D41*MAX('Pillar Two UK estimate'!$B$2-MAX(0,F41),0))</f>
        <v>0</v>
      </c>
      <c r="H41" s="13">
        <v>3626179.9</v>
      </c>
      <c r="I41" s="13">
        <v>424765.4</v>
      </c>
      <c r="J41" s="13">
        <v>122257.2</v>
      </c>
      <c r="K41" s="14">
        <v>0.287822878228782</v>
      </c>
      <c r="L41" s="13">
        <f>MAX(0,I41*MAX('Pillar Two UK estimate'!$B$2-MAX(0,K41),0))</f>
        <v>0</v>
      </c>
      <c r="M41" s="11">
        <v>3228029.1</v>
      </c>
      <c r="N41" s="11">
        <v>360985.5</v>
      </c>
      <c r="O41" s="11">
        <v>98991.9</v>
      </c>
      <c r="P41" s="12">
        <v>0.27422680412371098</v>
      </c>
      <c r="Q41" s="11">
        <f>MAX(0,N41*MAX('Pillar Two UK estimate'!$B$2-MAX(0,P41),0))</f>
        <v>0</v>
      </c>
      <c r="R41" s="13">
        <v>1390806.4</v>
      </c>
      <c r="S41" s="13">
        <v>528568.80000000005</v>
      </c>
      <c r="T41" s="13">
        <v>66266</v>
      </c>
      <c r="U41" s="14">
        <v>0.12536873156342199</v>
      </c>
      <c r="V41" s="13">
        <f>MAX(0,S41*MAX('Pillar Two UK estimate'!$B$2-MAX(0,U41),0))</f>
        <v>13019.319999999914</v>
      </c>
    </row>
    <row r="42" spans="1:22" ht="15" customHeight="1" x14ac:dyDescent="0.25">
      <c r="A42" s="9" t="s">
        <v>82</v>
      </c>
      <c r="B42" s="10" t="s">
        <v>83</v>
      </c>
      <c r="C42" s="11">
        <v>256300</v>
      </c>
      <c r="D42" s="11">
        <v>114500</v>
      </c>
      <c r="E42" s="11">
        <v>3900</v>
      </c>
      <c r="F42" s="12">
        <v>3.4061135371178997E-2</v>
      </c>
      <c r="G42" s="11">
        <f>MAX(0,D42*MAX('Pillar Two UK estimate'!$B$2-MAX(0,F42),0))</f>
        <v>13275.000000000004</v>
      </c>
      <c r="H42" s="13">
        <v>414900</v>
      </c>
      <c r="I42" s="13">
        <v>182900</v>
      </c>
      <c r="J42" s="13">
        <v>-1600</v>
      </c>
      <c r="K42" s="14">
        <v>-8.7479496992892303E-3</v>
      </c>
      <c r="L42" s="13">
        <f>MAX(0,I42*MAX('Pillar Two UK estimate'!$B$2-MAX(0,K42),0))</f>
        <v>27435</v>
      </c>
      <c r="M42" s="11">
        <v>420500</v>
      </c>
      <c r="N42" s="11">
        <v>199100</v>
      </c>
      <c r="O42" s="11">
        <v>-51700</v>
      </c>
      <c r="P42" s="12">
        <v>-0.25966850828729299</v>
      </c>
      <c r="Q42" s="11">
        <f>MAX(0,N42*MAX('Pillar Two UK estimate'!$B$2-MAX(0,P42),0))</f>
        <v>29865</v>
      </c>
      <c r="R42" s="13"/>
      <c r="S42" s="13"/>
      <c r="T42" s="13"/>
      <c r="U42" s="14"/>
      <c r="V42" s="13">
        <f>MAX(0,S42*MAX('Pillar Two UK estimate'!$B$2-MAX(0,U42),0))</f>
        <v>0</v>
      </c>
    </row>
    <row r="43" spans="1:22" ht="15" customHeight="1" x14ac:dyDescent="0.25">
      <c r="A43" s="9" t="s">
        <v>84</v>
      </c>
      <c r="B43" s="10" t="s">
        <v>85</v>
      </c>
      <c r="C43" s="11">
        <v>2741700</v>
      </c>
      <c r="D43" s="11">
        <v>343900</v>
      </c>
      <c r="E43" s="11">
        <v>81300</v>
      </c>
      <c r="F43" s="12">
        <v>0.23640593195696399</v>
      </c>
      <c r="G43" s="11">
        <f>MAX(0,D43*MAX('Pillar Two UK estimate'!$B$2-MAX(0,F43),0))</f>
        <v>0</v>
      </c>
      <c r="H43" s="13">
        <v>2987000</v>
      </c>
      <c r="I43" s="13">
        <v>445100</v>
      </c>
      <c r="J43" s="13">
        <v>111500</v>
      </c>
      <c r="K43" s="14">
        <v>0.25050550438103802</v>
      </c>
      <c r="L43" s="13">
        <f>MAX(0,I43*MAX('Pillar Two UK estimate'!$B$2-MAX(0,K43),0))</f>
        <v>0</v>
      </c>
      <c r="M43" s="11">
        <v>2801200</v>
      </c>
      <c r="N43" s="11">
        <v>404500</v>
      </c>
      <c r="O43" s="11">
        <v>99300</v>
      </c>
      <c r="P43" s="12">
        <v>0.24548825710753999</v>
      </c>
      <c r="Q43" s="11">
        <f>MAX(0,N43*MAX('Pillar Two UK estimate'!$B$2-MAX(0,P43),0))</f>
        <v>0</v>
      </c>
      <c r="R43" s="13">
        <v>2769100</v>
      </c>
      <c r="S43" s="13">
        <v>393300</v>
      </c>
      <c r="T43" s="13">
        <v>86900</v>
      </c>
      <c r="U43" s="14">
        <v>0.22095092804475</v>
      </c>
      <c r="V43" s="13">
        <f>MAX(0,S43*MAX('Pillar Two UK estimate'!$B$2-MAX(0,U43),0))</f>
        <v>0</v>
      </c>
    </row>
    <row r="44" spans="1:22" ht="15" customHeight="1" x14ac:dyDescent="0.25">
      <c r="A44" s="9" t="s">
        <v>86</v>
      </c>
      <c r="B44" s="10" t="s">
        <v>87</v>
      </c>
      <c r="C44" s="11">
        <v>6167300</v>
      </c>
      <c r="D44" s="11">
        <v>324000</v>
      </c>
      <c r="E44" s="11">
        <v>94800</v>
      </c>
      <c r="F44" s="12">
        <v>0.29259259259259301</v>
      </c>
      <c r="G44" s="11">
        <f>MAX(0,D44*MAX('Pillar Two UK estimate'!$B$2-MAX(0,F44),0))</f>
        <v>0</v>
      </c>
      <c r="H44" s="13">
        <v>6110800</v>
      </c>
      <c r="I44" s="13">
        <v>348500</v>
      </c>
      <c r="J44" s="13">
        <v>97800</v>
      </c>
      <c r="K44" s="14">
        <v>0.28063127690100398</v>
      </c>
      <c r="L44" s="13">
        <f>MAX(0,I44*MAX('Pillar Two UK estimate'!$B$2-MAX(0,K44),0))</f>
        <v>0</v>
      </c>
      <c r="M44" s="11">
        <v>4717800</v>
      </c>
      <c r="N44" s="11">
        <v>339900</v>
      </c>
      <c r="O44" s="11">
        <v>75700</v>
      </c>
      <c r="P44" s="12">
        <v>0.222712562518388</v>
      </c>
      <c r="Q44" s="11">
        <f>MAX(0,N44*MAX('Pillar Two UK estimate'!$B$2-MAX(0,P44),0))</f>
        <v>0</v>
      </c>
      <c r="R44" s="13">
        <v>3161400</v>
      </c>
      <c r="S44" s="13">
        <v>294500</v>
      </c>
      <c r="T44" s="13">
        <v>58100</v>
      </c>
      <c r="U44" s="14">
        <v>0.19728353140916799</v>
      </c>
      <c r="V44" s="13">
        <f>MAX(0,S44*MAX('Pillar Two UK estimate'!$B$2-MAX(0,U44),0))</f>
        <v>0</v>
      </c>
    </row>
    <row r="45" spans="1:22" ht="15" customHeight="1" x14ac:dyDescent="0.25">
      <c r="A45" s="9" t="s">
        <v>88</v>
      </c>
      <c r="B45" s="10" t="s">
        <v>89</v>
      </c>
      <c r="C45" s="11">
        <v>15673000</v>
      </c>
      <c r="D45" s="11">
        <v>238000</v>
      </c>
      <c r="E45" s="11">
        <v>33000</v>
      </c>
      <c r="F45" s="12">
        <v>0.13865546218487401</v>
      </c>
      <c r="G45" s="11">
        <f>MAX(0,D45*MAX('Pillar Two UK estimate'!$B$2-MAX(0,F45),0))</f>
        <v>2699.9999999999836</v>
      </c>
      <c r="H45" s="13">
        <v>14577000</v>
      </c>
      <c r="I45" s="13">
        <v>305000</v>
      </c>
      <c r="J45" s="13">
        <v>50000</v>
      </c>
      <c r="K45" s="14">
        <v>0.16393442622950799</v>
      </c>
      <c r="L45" s="13">
        <f>MAX(0,I45*MAX('Pillar Two UK estimate'!$B$2-MAX(0,K45),0))</f>
        <v>0</v>
      </c>
      <c r="M45" s="11">
        <v>10745000</v>
      </c>
      <c r="N45" s="11">
        <v>488000</v>
      </c>
      <c r="O45" s="11">
        <v>75000</v>
      </c>
      <c r="P45" s="12">
        <v>0.15368852459016399</v>
      </c>
      <c r="Q45" s="11">
        <f>MAX(0,N45*MAX('Pillar Two UK estimate'!$B$2-MAX(0,P45),0))</f>
        <v>0</v>
      </c>
      <c r="R45" s="13">
        <v>14122000</v>
      </c>
      <c r="S45" s="13">
        <v>320000</v>
      </c>
      <c r="T45" s="13">
        <v>22000</v>
      </c>
      <c r="U45" s="14">
        <v>6.8750000000000006E-2</v>
      </c>
      <c r="V45" s="13">
        <f>MAX(0,S45*MAX('Pillar Two UK estimate'!$B$2-MAX(0,U45),0))</f>
        <v>25999.999999999996</v>
      </c>
    </row>
    <row r="46" spans="1:22" ht="15" customHeight="1" x14ac:dyDescent="0.25">
      <c r="A46" s="9" t="s">
        <v>90</v>
      </c>
      <c r="B46" s="10" t="s">
        <v>91</v>
      </c>
      <c r="C46" s="11">
        <v>12343000</v>
      </c>
      <c r="D46" s="11">
        <v>756000</v>
      </c>
      <c r="E46" s="11">
        <v>164000</v>
      </c>
      <c r="F46" s="12">
        <v>0.216931216931217</v>
      </c>
      <c r="G46" s="11">
        <f>MAX(0,D46*MAX('Pillar Two UK estimate'!$B$2-MAX(0,F46),0))</f>
        <v>0</v>
      </c>
      <c r="H46" s="13">
        <v>11513000</v>
      </c>
      <c r="I46" s="13">
        <v>103000</v>
      </c>
      <c r="J46" s="13">
        <v>95000</v>
      </c>
      <c r="K46" s="14">
        <v>0.92233009708737901</v>
      </c>
      <c r="L46" s="13">
        <f>MAX(0,I46*MAX('Pillar Two UK estimate'!$B$2-MAX(0,K46),0))</f>
        <v>0</v>
      </c>
      <c r="M46" s="11">
        <v>11685000</v>
      </c>
      <c r="N46" s="11">
        <v>322000</v>
      </c>
      <c r="O46" s="11">
        <v>104000</v>
      </c>
      <c r="P46" s="12">
        <v>0.322981366459627</v>
      </c>
      <c r="Q46" s="11">
        <f>MAX(0,N46*MAX('Pillar Two UK estimate'!$B$2-MAX(0,P46),0))</f>
        <v>0</v>
      </c>
      <c r="R46" s="13">
        <v>11655000</v>
      </c>
      <c r="S46" s="13">
        <v>682000</v>
      </c>
      <c r="T46" s="13">
        <v>197000</v>
      </c>
      <c r="U46" s="14">
        <v>0.28885630498533699</v>
      </c>
      <c r="V46" s="13">
        <f>MAX(0,S46*MAX('Pillar Two UK estimate'!$B$2-MAX(0,U46),0))</f>
        <v>0</v>
      </c>
    </row>
    <row r="47" spans="1:22" ht="15" customHeight="1" x14ac:dyDescent="0.25">
      <c r="A47" s="9" t="s">
        <v>92</v>
      </c>
      <c r="B47" s="10" t="s">
        <v>93</v>
      </c>
      <c r="C47" s="11">
        <v>49405000</v>
      </c>
      <c r="D47" s="11">
        <v>1430000</v>
      </c>
      <c r="E47" s="11">
        <v>149000</v>
      </c>
      <c r="F47" s="12">
        <v>0.104195804195804</v>
      </c>
      <c r="G47" s="11">
        <f>MAX(0,D47*MAX('Pillar Two UK estimate'!$B$2-MAX(0,F47),0))</f>
        <v>65500.000000000269</v>
      </c>
      <c r="H47" s="13">
        <v>65520000</v>
      </c>
      <c r="I47" s="13">
        <v>2084000</v>
      </c>
      <c r="J47" s="13">
        <v>297000</v>
      </c>
      <c r="K47" s="14">
        <v>0.14251439539347399</v>
      </c>
      <c r="L47" s="13">
        <f>MAX(0,I47*MAX('Pillar Two UK estimate'!$B$2-MAX(0,K47),0))</f>
        <v>15600.000000000189</v>
      </c>
      <c r="M47" s="11">
        <v>46000</v>
      </c>
      <c r="N47" s="11">
        <v>2049000</v>
      </c>
      <c r="O47" s="11">
        <v>305000</v>
      </c>
      <c r="P47" s="12">
        <v>0.14885309907271799</v>
      </c>
      <c r="Q47" s="11">
        <f>MAX(0,N47*MAX('Pillar Two UK estimate'!$B$2-MAX(0,P47),0))</f>
        <v>2350.0000000008331</v>
      </c>
      <c r="R47" s="13">
        <v>40250000</v>
      </c>
      <c r="S47" s="13">
        <v>1991000</v>
      </c>
      <c r="T47" s="13">
        <v>169000</v>
      </c>
      <c r="U47" s="14">
        <v>8.48819688598694E-2</v>
      </c>
      <c r="V47" s="13">
        <f>MAX(0,S47*MAX('Pillar Two UK estimate'!$B$2-MAX(0,U47),0))</f>
        <v>129650.00000000001</v>
      </c>
    </row>
    <row r="48" spans="1:22" ht="15" customHeight="1" x14ac:dyDescent="0.25">
      <c r="A48" s="9" t="s">
        <v>94</v>
      </c>
      <c r="B48" s="10" t="s">
        <v>95</v>
      </c>
      <c r="C48" s="11">
        <v>15278000</v>
      </c>
      <c r="D48" s="11">
        <v>1226000</v>
      </c>
      <c r="E48" s="11">
        <v>-161000</v>
      </c>
      <c r="F48" s="12">
        <v>-0.131321370309951</v>
      </c>
      <c r="G48" s="11">
        <f>MAX(0,D48*MAX('Pillar Two UK estimate'!$B$2-MAX(0,F48),0))</f>
        <v>183900</v>
      </c>
      <c r="H48" s="13">
        <v>18110000</v>
      </c>
      <c r="I48" s="13">
        <v>4393000</v>
      </c>
      <c r="J48" s="13">
        <v>1387000</v>
      </c>
      <c r="K48" s="14">
        <v>0.31572956977008898</v>
      </c>
      <c r="L48" s="13">
        <f>MAX(0,I48*MAX('Pillar Two UK estimate'!$B$2-MAX(0,K48),0))</f>
        <v>0</v>
      </c>
      <c r="M48" s="11">
        <v>18686000</v>
      </c>
      <c r="N48" s="11">
        <v>5960000</v>
      </c>
      <c r="O48" s="11">
        <v>1560000</v>
      </c>
      <c r="P48" s="12">
        <v>0.26174496644295298</v>
      </c>
      <c r="Q48" s="11">
        <f>MAX(0,N48*MAX('Pillar Two UK estimate'!$B$2-MAX(0,P48),0))</f>
        <v>0</v>
      </c>
      <c r="R48" s="13">
        <v>18832000</v>
      </c>
      <c r="S48" s="13">
        <v>5625000</v>
      </c>
      <c r="T48" s="13">
        <v>1728000</v>
      </c>
      <c r="U48" s="14">
        <v>0.30719999999999997</v>
      </c>
      <c r="V48" s="13">
        <f>MAX(0,S48*MAX('Pillar Two UK estimate'!$B$2-MAX(0,U48),0))</f>
        <v>0</v>
      </c>
    </row>
    <row r="49" spans="1:22" ht="15" customHeight="1" x14ac:dyDescent="0.25">
      <c r="A49" s="9" t="s">
        <v>96</v>
      </c>
      <c r="B49" s="10" t="s">
        <v>97</v>
      </c>
      <c r="C49" s="11">
        <v>2443000</v>
      </c>
      <c r="D49" s="11">
        <v>685000</v>
      </c>
      <c r="E49" s="11">
        <v>198000</v>
      </c>
      <c r="F49" s="12">
        <v>0.28905109489051101</v>
      </c>
      <c r="G49" s="11">
        <f>MAX(0,D49*MAX('Pillar Two UK estimate'!$B$2-MAX(0,F49),0))</f>
        <v>0</v>
      </c>
      <c r="H49" s="13">
        <v>2311000</v>
      </c>
      <c r="I49" s="13">
        <v>651000</v>
      </c>
      <c r="J49" s="13">
        <v>186000</v>
      </c>
      <c r="K49" s="14">
        <v>0.28571428571428598</v>
      </c>
      <c r="L49" s="13">
        <f>MAX(0,I49*MAX('Pillar Two UK estimate'!$B$2-MAX(0,K49),0))</f>
        <v>0</v>
      </c>
      <c r="M49" s="11">
        <v>2129000</v>
      </c>
      <c r="N49" s="11">
        <v>685000</v>
      </c>
      <c r="O49" s="11">
        <v>132000</v>
      </c>
      <c r="P49" s="12">
        <v>0.19270072992700699</v>
      </c>
      <c r="Q49" s="11">
        <f>MAX(0,N49*MAX('Pillar Two UK estimate'!$B$2-MAX(0,P49),0))</f>
        <v>0</v>
      </c>
      <c r="R49" s="13">
        <v>1930000</v>
      </c>
      <c r="S49" s="13">
        <v>564000</v>
      </c>
      <c r="T49" s="13">
        <v>-22000</v>
      </c>
      <c r="U49" s="14">
        <v>-3.9007092198581603E-2</v>
      </c>
      <c r="V49" s="13">
        <f>MAX(0,S49*MAX('Pillar Two UK estimate'!$B$2-MAX(0,U49),0))</f>
        <v>84600</v>
      </c>
    </row>
    <row r="50" spans="1:22" ht="15" customHeight="1" x14ac:dyDescent="0.25">
      <c r="A50" s="9" t="s">
        <v>98</v>
      </c>
      <c r="B50" s="10" t="s">
        <v>99</v>
      </c>
      <c r="C50" s="11">
        <v>13357000</v>
      </c>
      <c r="D50" s="11">
        <v>1605000</v>
      </c>
      <c r="E50" s="11">
        <v>463000</v>
      </c>
      <c r="F50" s="12">
        <v>0.28847352024922102</v>
      </c>
      <c r="G50" s="11">
        <f>MAX(0,D50*MAX('Pillar Two UK estimate'!$B$2-MAX(0,F50),0))</f>
        <v>0</v>
      </c>
      <c r="H50" s="13">
        <v>25716000</v>
      </c>
      <c r="I50" s="13">
        <v>1745000</v>
      </c>
      <c r="J50" s="13">
        <v>680000</v>
      </c>
      <c r="K50" s="14">
        <v>0.38968481375358199</v>
      </c>
      <c r="L50" s="13">
        <f>MAX(0,I50*MAX('Pillar Two UK estimate'!$B$2-MAX(0,K50),0))</f>
        <v>0</v>
      </c>
      <c r="M50" s="11">
        <v>-4605000</v>
      </c>
      <c r="N50" s="11">
        <v>591000</v>
      </c>
      <c r="O50" s="11">
        <v>-215000</v>
      </c>
      <c r="P50" s="12">
        <v>-0.36379018612521202</v>
      </c>
      <c r="Q50" s="11">
        <f>MAX(0,N50*MAX('Pillar Two UK estimate'!$B$2-MAX(0,P50),0))</f>
        <v>88650</v>
      </c>
      <c r="R50" s="13">
        <v>22124000</v>
      </c>
      <c r="S50" s="13">
        <v>1756000</v>
      </c>
      <c r="T50" s="13">
        <v>682000</v>
      </c>
      <c r="U50" s="14">
        <v>0.38838268792710701</v>
      </c>
      <c r="V50" s="13">
        <f>MAX(0,S50*MAX('Pillar Two UK estimate'!$B$2-MAX(0,U50),0))</f>
        <v>0</v>
      </c>
    </row>
    <row r="51" spans="1:22" ht="15" customHeight="1" x14ac:dyDescent="0.25">
      <c r="A51" s="9" t="s">
        <v>100</v>
      </c>
      <c r="B51" s="10" t="s">
        <v>101</v>
      </c>
      <c r="C51" s="11">
        <v>8770000</v>
      </c>
      <c r="D51" s="11">
        <v>-535000</v>
      </c>
      <c r="E51" s="11">
        <v>-12000</v>
      </c>
      <c r="F51" s="12">
        <v>2.2429906542056101E-2</v>
      </c>
      <c r="G51" s="11">
        <f>MAX(0,D51*MAX('Pillar Two UK estimate'!$B$2-MAX(0,F51),0))</f>
        <v>0</v>
      </c>
      <c r="H51" s="13">
        <v>10967000</v>
      </c>
      <c r="I51" s="13">
        <v>106000</v>
      </c>
      <c r="J51" s="13">
        <v>51000</v>
      </c>
      <c r="K51" s="14">
        <v>0.48113207547169801</v>
      </c>
      <c r="L51" s="13">
        <f>MAX(0,I51*MAX('Pillar Two UK estimate'!$B$2-MAX(0,K51),0))</f>
        <v>0</v>
      </c>
      <c r="M51" s="11">
        <v>8605000</v>
      </c>
      <c r="N51" s="11">
        <v>-550000</v>
      </c>
      <c r="O51" s="11">
        <v>-75000</v>
      </c>
      <c r="P51" s="12">
        <v>0.13636363636363599</v>
      </c>
      <c r="Q51" s="11">
        <f>MAX(0,N51*MAX('Pillar Two UK estimate'!$B$2-MAX(0,P51),0))</f>
        <v>0</v>
      </c>
      <c r="R51" s="13">
        <v>2092200</v>
      </c>
      <c r="S51" s="13">
        <v>-27600</v>
      </c>
      <c r="T51" s="13">
        <v>-3700</v>
      </c>
      <c r="U51" s="14">
        <v>0.13405797101449299</v>
      </c>
      <c r="V51" s="13">
        <f>MAX(0,S51*MAX('Pillar Two UK estimate'!$B$2-MAX(0,U51),0))</f>
        <v>0</v>
      </c>
    </row>
    <row r="52" spans="1:22" ht="15" customHeight="1" x14ac:dyDescent="0.25">
      <c r="A52" s="9" t="s">
        <v>102</v>
      </c>
      <c r="B52" s="10" t="s">
        <v>103</v>
      </c>
      <c r="C52" s="11">
        <v>5902085.4000000004</v>
      </c>
      <c r="D52" s="11">
        <v>682066</v>
      </c>
      <c r="E52" s="11">
        <v>148814.39999999999</v>
      </c>
      <c r="F52" s="12">
        <v>0.218181818181818</v>
      </c>
      <c r="G52" s="11">
        <f>MAX(0,D52*MAX('Pillar Two UK estimate'!$B$2-MAX(0,F52),0))</f>
        <v>0</v>
      </c>
      <c r="H52" s="13">
        <v>6408195.5999999996</v>
      </c>
      <c r="I52" s="13">
        <v>972515.1</v>
      </c>
      <c r="J52" s="13">
        <v>226596.9</v>
      </c>
      <c r="K52" s="14">
        <v>0.23300090661831399</v>
      </c>
      <c r="L52" s="13">
        <f>MAX(0,I52*MAX('Pillar Two UK estimate'!$B$2-MAX(0,K52),0))</f>
        <v>0</v>
      </c>
      <c r="M52" s="11">
        <v>6600486.2999999998</v>
      </c>
      <c r="N52" s="11">
        <v>974941.5</v>
      </c>
      <c r="O52" s="11">
        <v>210869.7</v>
      </c>
      <c r="P52" s="12">
        <v>0.216289592760181</v>
      </c>
      <c r="Q52" s="11">
        <f>MAX(0,N52*MAX('Pillar Two UK estimate'!$B$2-MAX(0,P52),0))</f>
        <v>0</v>
      </c>
      <c r="R52" s="13">
        <v>6191260</v>
      </c>
      <c r="S52" s="13">
        <v>773907.5</v>
      </c>
      <c r="T52" s="13">
        <v>150942.5</v>
      </c>
      <c r="U52" s="14">
        <v>0.195039458850056</v>
      </c>
      <c r="V52" s="13">
        <f>MAX(0,S52*MAX('Pillar Two UK estimate'!$B$2-MAX(0,U52),0))</f>
        <v>0</v>
      </c>
    </row>
    <row r="53" spans="1:22" ht="15" customHeight="1" x14ac:dyDescent="0.25">
      <c r="A53" s="9" t="s">
        <v>104</v>
      </c>
      <c r="B53" s="10" t="s">
        <v>105</v>
      </c>
      <c r="C53" s="11">
        <v>14779000</v>
      </c>
      <c r="D53" s="11">
        <v>2083000</v>
      </c>
      <c r="E53" s="11">
        <v>442000</v>
      </c>
      <c r="F53" s="12">
        <v>0.21219395103216501</v>
      </c>
      <c r="G53" s="11">
        <f>MAX(0,D53*MAX('Pillar Two UK estimate'!$B$2-MAX(0,F53),0))</f>
        <v>0</v>
      </c>
      <c r="H53" s="13">
        <v>14540000</v>
      </c>
      <c r="I53" s="13">
        <v>1754000</v>
      </c>
      <c r="J53" s="13">
        <v>480000</v>
      </c>
      <c r="K53" s="14">
        <v>0.273660205245154</v>
      </c>
      <c r="L53" s="13">
        <f>MAX(0,I53*MAX('Pillar Two UK estimate'!$B$2-MAX(0,K53),0))</f>
        <v>0</v>
      </c>
      <c r="M53" s="11">
        <v>14933000</v>
      </c>
      <c r="N53" s="11">
        <v>1841000</v>
      </c>
      <c r="O53" s="11">
        <v>339000</v>
      </c>
      <c r="P53" s="12">
        <v>0.18413905486148799</v>
      </c>
      <c r="Q53" s="11">
        <f>MAX(0,N53*MAX('Pillar Two UK estimate'!$B$2-MAX(0,P53),0))</f>
        <v>0</v>
      </c>
      <c r="R53" s="13">
        <v>15250000</v>
      </c>
      <c r="S53" s="13">
        <v>2708000</v>
      </c>
      <c r="T53" s="13">
        <v>-884000</v>
      </c>
      <c r="U53" s="14">
        <v>-0.32644017725258501</v>
      </c>
      <c r="V53" s="13">
        <f>MAX(0,S53*MAX('Pillar Two UK estimate'!$B$2-MAX(0,U53),0))</f>
        <v>406200</v>
      </c>
    </row>
    <row r="54" spans="1:22" ht="15" customHeight="1" x14ac:dyDescent="0.25">
      <c r="A54" s="9" t="s">
        <v>106</v>
      </c>
      <c r="B54" s="10" t="s">
        <v>107</v>
      </c>
      <c r="C54" s="11">
        <v>10844000</v>
      </c>
      <c r="D54" s="11">
        <v>-351000</v>
      </c>
      <c r="E54" s="11">
        <v>83000</v>
      </c>
      <c r="F54" s="12">
        <v>-0.236467236467236</v>
      </c>
      <c r="G54" s="11">
        <f>MAX(0,D54*MAX('Pillar Two UK estimate'!$B$2-MAX(0,F54),0))</f>
        <v>0</v>
      </c>
      <c r="H54" s="13">
        <v>11985000</v>
      </c>
      <c r="I54" s="13">
        <v>4232000</v>
      </c>
      <c r="J54" s="13">
        <v>432000</v>
      </c>
      <c r="K54" s="14">
        <v>0.102079395085066</v>
      </c>
      <c r="L54" s="13">
        <f>MAX(0,I54*MAX('Pillar Two UK estimate'!$B$2-MAX(0,K54),0))</f>
        <v>202800.00000000067</v>
      </c>
      <c r="M54" s="11">
        <v>13341000</v>
      </c>
      <c r="N54" s="11">
        <v>3359000</v>
      </c>
      <c r="O54" s="11">
        <v>1275000</v>
      </c>
      <c r="P54" s="12">
        <v>0.37957725513545698</v>
      </c>
      <c r="Q54" s="11">
        <f>MAX(0,N54*MAX('Pillar Two UK estimate'!$B$2-MAX(0,P54),0))</f>
        <v>0</v>
      </c>
      <c r="R54" s="13">
        <v>12753000</v>
      </c>
      <c r="S54" s="13">
        <v>2239000</v>
      </c>
      <c r="T54" s="13">
        <v>824000</v>
      </c>
      <c r="U54" s="14">
        <v>0.36802143814202798</v>
      </c>
      <c r="V54" s="13">
        <f>MAX(0,S54*MAX('Pillar Two UK estimate'!$B$2-MAX(0,U54),0))</f>
        <v>0</v>
      </c>
    </row>
    <row r="55" spans="1:22" ht="15" customHeight="1" x14ac:dyDescent="0.25">
      <c r="A55" s="9" t="s">
        <v>108</v>
      </c>
      <c r="B55" s="10" t="s">
        <v>109</v>
      </c>
      <c r="C55" s="11">
        <v>3527000</v>
      </c>
      <c r="D55" s="11">
        <v>342400</v>
      </c>
      <c r="E55" s="11">
        <v>55700</v>
      </c>
      <c r="F55" s="12">
        <v>0.16267523364486</v>
      </c>
      <c r="G55" s="11">
        <f>MAX(0,D55*MAX('Pillar Two UK estimate'!$B$2-MAX(0,F55),0))</f>
        <v>0</v>
      </c>
      <c r="H55" s="13">
        <v>4251100</v>
      </c>
      <c r="I55" s="13">
        <v>748500</v>
      </c>
      <c r="J55" s="13">
        <v>138300</v>
      </c>
      <c r="K55" s="14">
        <v>0.18476953907815599</v>
      </c>
      <c r="L55" s="13">
        <f>MAX(0,I55*MAX('Pillar Two UK estimate'!$B$2-MAX(0,K55),0))</f>
        <v>0</v>
      </c>
      <c r="M55" s="11">
        <v>4154900</v>
      </c>
      <c r="N55" s="11">
        <v>722900</v>
      </c>
      <c r="O55" s="11">
        <v>132500</v>
      </c>
      <c r="P55" s="12">
        <v>0.18328952828883699</v>
      </c>
      <c r="Q55" s="11">
        <f>MAX(0,N55*MAX('Pillar Two UK estimate'!$B$2-MAX(0,P55),0))</f>
        <v>0</v>
      </c>
      <c r="R55" s="13">
        <v>4055500</v>
      </c>
      <c r="S55" s="13">
        <v>726100</v>
      </c>
      <c r="T55" s="13">
        <v>134300</v>
      </c>
      <c r="U55" s="14">
        <v>0.18496074920809799</v>
      </c>
      <c r="V55" s="13">
        <f>MAX(0,S55*MAX('Pillar Two UK estimate'!$B$2-MAX(0,U55),0))</f>
        <v>0</v>
      </c>
    </row>
    <row r="56" spans="1:22" ht="15" customHeight="1" x14ac:dyDescent="0.25">
      <c r="A56" s="9" t="s">
        <v>110</v>
      </c>
      <c r="B56" s="10" t="s">
        <v>111</v>
      </c>
      <c r="C56" s="11">
        <v>2331800</v>
      </c>
      <c r="D56" s="11">
        <v>-44000</v>
      </c>
      <c r="E56" s="11">
        <v>25600</v>
      </c>
      <c r="F56" s="12">
        <v>-0.58181818181818201</v>
      </c>
      <c r="G56" s="11">
        <f>MAX(0,D56*MAX('Pillar Two UK estimate'!$B$2-MAX(0,F56),0))</f>
        <v>0</v>
      </c>
      <c r="H56" s="13">
        <v>1756600</v>
      </c>
      <c r="I56" s="13">
        <v>-214500</v>
      </c>
      <c r="J56" s="13">
        <v>-2700</v>
      </c>
      <c r="K56" s="14">
        <v>1.25874125874126E-2</v>
      </c>
      <c r="L56" s="13">
        <f>MAX(0,I56*MAX('Pillar Two UK estimate'!$B$2-MAX(0,K56),0))</f>
        <v>0</v>
      </c>
      <c r="M56" s="11">
        <v>1598800</v>
      </c>
      <c r="N56" s="11">
        <v>-44400</v>
      </c>
      <c r="O56" s="11">
        <v>500</v>
      </c>
      <c r="P56" s="12">
        <v>-1.1261261261261301E-2</v>
      </c>
      <c r="Q56" s="11">
        <f>MAX(0,N56*MAX('Pillar Two UK estimate'!$B$2-MAX(0,P56),0))</f>
        <v>0</v>
      </c>
      <c r="R56" s="13">
        <v>1463800</v>
      </c>
      <c r="S56" s="13">
        <v>1000</v>
      </c>
      <c r="T56" s="13">
        <v>0</v>
      </c>
      <c r="U56" s="14">
        <v>0</v>
      </c>
      <c r="V56" s="13">
        <f>MAX(0,S56*MAX('Pillar Two UK estimate'!$B$2-MAX(0,U56),0))</f>
        <v>150</v>
      </c>
    </row>
    <row r="57" spans="1:22" ht="15" customHeight="1" x14ac:dyDescent="0.25">
      <c r="A57" s="9" t="s">
        <v>112</v>
      </c>
      <c r="B57" s="10" t="s">
        <v>113</v>
      </c>
      <c r="C57" s="11">
        <v>3397000</v>
      </c>
      <c r="D57" s="11">
        <v>354000</v>
      </c>
      <c r="E57" s="11">
        <v>44000</v>
      </c>
      <c r="F57" s="12">
        <v>0.124293785310735</v>
      </c>
      <c r="G57" s="11">
        <f>MAX(0,D57*MAX('Pillar Two UK estimate'!$B$2-MAX(0,F57),0))</f>
        <v>9099.999999999809</v>
      </c>
      <c r="H57" s="13">
        <v>3869000</v>
      </c>
      <c r="I57" s="13">
        <v>232000</v>
      </c>
      <c r="J57" s="13">
        <v>-34000</v>
      </c>
      <c r="K57" s="14">
        <v>-0.14655172413793099</v>
      </c>
      <c r="L57" s="13">
        <f>MAX(0,I57*MAX('Pillar Two UK estimate'!$B$2-MAX(0,K57),0))</f>
        <v>34800</v>
      </c>
      <c r="M57" s="11">
        <v>4129000</v>
      </c>
      <c r="N57" s="11">
        <v>498000</v>
      </c>
      <c r="O57" s="11">
        <v>-92000</v>
      </c>
      <c r="P57" s="12">
        <v>-0.184738955823293</v>
      </c>
      <c r="Q57" s="11">
        <f>MAX(0,N57*MAX('Pillar Two UK estimate'!$B$2-MAX(0,P57),0))</f>
        <v>74700</v>
      </c>
      <c r="R57" s="13">
        <v>4513000</v>
      </c>
      <c r="S57" s="13">
        <v>421000</v>
      </c>
      <c r="T57" s="13">
        <v>13000</v>
      </c>
      <c r="U57" s="14">
        <v>3.0878859857482201E-2</v>
      </c>
      <c r="V57" s="13">
        <f>MAX(0,S57*MAX('Pillar Two UK estimate'!$B$2-MAX(0,U57),0))</f>
        <v>50149.999999999993</v>
      </c>
    </row>
    <row r="58" spans="1:22" ht="15" customHeight="1" x14ac:dyDescent="0.25">
      <c r="A58" s="9" t="s">
        <v>114</v>
      </c>
      <c r="B58" s="10" t="s">
        <v>115</v>
      </c>
      <c r="C58" s="11">
        <v>3328300</v>
      </c>
      <c r="D58" s="11">
        <v>783800</v>
      </c>
      <c r="E58" s="11">
        <v>145400</v>
      </c>
      <c r="F58" s="12">
        <v>0.18550650676192901</v>
      </c>
      <c r="G58" s="11">
        <f>MAX(0,D58*MAX('Pillar Two UK estimate'!$B$2-MAX(0,F58),0))</f>
        <v>0</v>
      </c>
      <c r="H58" s="13">
        <v>3649400</v>
      </c>
      <c r="I58" s="13">
        <v>1040800</v>
      </c>
      <c r="J58" s="13">
        <v>192000</v>
      </c>
      <c r="K58" s="14">
        <v>0.18447348193697199</v>
      </c>
      <c r="L58" s="13">
        <f>MAX(0,I58*MAX('Pillar Two UK estimate'!$B$2-MAX(0,K58),0))</f>
        <v>0</v>
      </c>
      <c r="M58" s="11">
        <v>3737600</v>
      </c>
      <c r="N58" s="11">
        <v>1090800</v>
      </c>
      <c r="O58" s="11">
        <v>204400</v>
      </c>
      <c r="P58" s="12">
        <v>0.18738540520718699</v>
      </c>
      <c r="Q58" s="11">
        <f>MAX(0,N58*MAX('Pillar Two UK estimate'!$B$2-MAX(0,P58),0))</f>
        <v>0</v>
      </c>
      <c r="R58" s="13">
        <v>3422300</v>
      </c>
      <c r="S58" s="13">
        <v>966100</v>
      </c>
      <c r="T58" s="13">
        <v>179200</v>
      </c>
      <c r="U58" s="14">
        <v>0.18548804471586799</v>
      </c>
      <c r="V58" s="13">
        <f>MAX(0,S58*MAX('Pillar Two UK estimate'!$B$2-MAX(0,U58),0))</f>
        <v>0</v>
      </c>
    </row>
    <row r="59" spans="1:22" ht="15" customHeight="1" x14ac:dyDescent="0.25">
      <c r="A59" s="9" t="s">
        <v>116</v>
      </c>
      <c r="B59" s="10" t="s">
        <v>117</v>
      </c>
      <c r="C59" s="11">
        <v>21639000</v>
      </c>
      <c r="D59" s="11">
        <v>944000</v>
      </c>
      <c r="E59" s="11">
        <v>110000</v>
      </c>
      <c r="F59" s="12">
        <v>0.116525423728814</v>
      </c>
      <c r="G59" s="11">
        <f>MAX(0,D59*MAX('Pillar Two UK estimate'!$B$2-MAX(0,F59),0))</f>
        <v>31599.999999999582</v>
      </c>
      <c r="H59" s="13">
        <v>29058000</v>
      </c>
      <c r="I59" s="13">
        <v>-14000</v>
      </c>
      <c r="J59" s="13">
        <v>-130000</v>
      </c>
      <c r="K59" s="14">
        <v>9.28571428571429</v>
      </c>
      <c r="L59" s="13">
        <f>MAX(0,I59*MAX('Pillar Two UK estimate'!$B$2-MAX(0,K59),0))</f>
        <v>0</v>
      </c>
      <c r="M59" s="11">
        <v>-7051000</v>
      </c>
      <c r="N59" s="11">
        <v>470000</v>
      </c>
      <c r="O59" s="11">
        <v>60000</v>
      </c>
      <c r="P59" s="12">
        <v>0.12765957446808501</v>
      </c>
      <c r="Q59" s="11">
        <f>MAX(0,N59*MAX('Pillar Two UK estimate'!$B$2-MAX(0,P59),0))</f>
        <v>10500.000000000042</v>
      </c>
      <c r="R59" s="13">
        <v>6084000</v>
      </c>
      <c r="S59" s="13">
        <v>-28000</v>
      </c>
      <c r="T59" s="13">
        <v>-1000</v>
      </c>
      <c r="U59" s="14">
        <v>3.5714285714285698E-2</v>
      </c>
      <c r="V59" s="13">
        <f>MAX(0,S59*MAX('Pillar Two UK estimate'!$B$2-MAX(0,U59),0))</f>
        <v>0</v>
      </c>
    </row>
    <row r="60" spans="1:22" ht="15" customHeight="1" x14ac:dyDescent="0.25">
      <c r="A60" s="9" t="s">
        <v>118</v>
      </c>
      <c r="B60" s="10" t="s">
        <v>119</v>
      </c>
      <c r="C60" s="11">
        <v>2243868</v>
      </c>
      <c r="D60" s="11">
        <v>1100396</v>
      </c>
      <c r="E60" s="11">
        <v>249840.8</v>
      </c>
      <c r="F60" s="12">
        <v>0.22704626334519601</v>
      </c>
      <c r="G60" s="11">
        <f>MAX(0,D60*MAX('Pillar Two UK estimate'!$B$2-MAX(0,F60),0))</f>
        <v>0</v>
      </c>
      <c r="H60" s="13">
        <v>1756271.7</v>
      </c>
      <c r="I60" s="13">
        <v>484326.6</v>
      </c>
      <c r="J60" s="13">
        <v>105799.5</v>
      </c>
      <c r="K60" s="14">
        <v>0.218446601941748</v>
      </c>
      <c r="L60" s="13">
        <f>MAX(0,I60*MAX('Pillar Two UK estimate'!$B$2-MAX(0,K60),0))</f>
        <v>0</v>
      </c>
      <c r="M60" s="11">
        <v>1269775.8</v>
      </c>
      <c r="N60" s="11">
        <v>310373.09999999998</v>
      </c>
      <c r="O60" s="11">
        <v>48379.5</v>
      </c>
      <c r="P60" s="12">
        <v>0.15587529976019199</v>
      </c>
      <c r="Q60" s="11">
        <f>MAX(0,N60*MAX('Pillar Two UK estimate'!$B$2-MAX(0,P60),0))</f>
        <v>0</v>
      </c>
      <c r="R60" s="13">
        <v>1414974</v>
      </c>
      <c r="S60" s="13">
        <v>345362.8</v>
      </c>
      <c r="T60" s="13">
        <v>69384.399999999994</v>
      </c>
      <c r="U60" s="14">
        <v>0.200902934537246</v>
      </c>
      <c r="V60" s="13">
        <f>MAX(0,S60*MAX('Pillar Two UK estimate'!$B$2-MAX(0,U60),0))</f>
        <v>0</v>
      </c>
    </row>
    <row r="61" spans="1:22" ht="15" customHeight="1" x14ac:dyDescent="0.25">
      <c r="A61" s="9" t="s">
        <v>120</v>
      </c>
      <c r="B61" s="10" t="s">
        <v>121</v>
      </c>
      <c r="C61" s="11">
        <v>45384873.600000001</v>
      </c>
      <c r="D61" s="11">
        <v>1682313.6</v>
      </c>
      <c r="E61" s="11">
        <v>-28978.400000000001</v>
      </c>
      <c r="F61" s="12">
        <v>-1.7225325884543799E-2</v>
      </c>
      <c r="G61" s="11">
        <f>MAX(0,D61*MAX('Pillar Two UK estimate'!$B$2-MAX(0,F61),0))</f>
        <v>252347.04</v>
      </c>
      <c r="H61" s="13">
        <v>73460903.200000003</v>
      </c>
      <c r="I61" s="13">
        <v>1506271.4</v>
      </c>
      <c r="J61" s="13">
        <v>-24294.7</v>
      </c>
      <c r="K61" s="14">
        <v>-1.6129032258064498E-2</v>
      </c>
      <c r="L61" s="13">
        <f>MAX(0,I61*MAX('Pillar Two UK estimate'!$B$2-MAX(0,K61),0))</f>
        <v>225940.71</v>
      </c>
      <c r="M61" s="11">
        <v>23546014.605900001</v>
      </c>
      <c r="N61" s="11">
        <v>3433065.8868</v>
      </c>
      <c r="O61" s="11">
        <v>587446.21799999999</v>
      </c>
      <c r="P61" s="12">
        <v>0.171114169482942</v>
      </c>
      <c r="Q61" s="11">
        <f>MAX(0,N61*MAX('Pillar Two UK estimate'!$B$2-MAX(0,P61),0))</f>
        <v>0</v>
      </c>
      <c r="R61" s="13">
        <v>91197933.872799993</v>
      </c>
      <c r="S61" s="13">
        <v>3472521.6060000001</v>
      </c>
      <c r="T61" s="13">
        <v>954521.97039999999</v>
      </c>
      <c r="U61" s="14">
        <v>0.27487862674510899</v>
      </c>
      <c r="V61" s="13">
        <f>MAX(0,S61*MAX('Pillar Two UK estimate'!$B$2-MAX(0,U61),0))</f>
        <v>0</v>
      </c>
    </row>
    <row r="62" spans="1:22" ht="15" customHeight="1" x14ac:dyDescent="0.25">
      <c r="A62" s="9" t="s">
        <v>122</v>
      </c>
      <c r="B62" s="10" t="s">
        <v>123</v>
      </c>
      <c r="C62" s="11">
        <v>13993000</v>
      </c>
      <c r="D62" s="11">
        <v>1873000</v>
      </c>
      <c r="E62" s="11">
        <v>720000</v>
      </c>
      <c r="F62" s="12">
        <v>0.38441003737319801</v>
      </c>
      <c r="G62" s="11">
        <f>MAX(0,D62*MAX('Pillar Two UK estimate'!$B$2-MAX(0,F62),0))</f>
        <v>0</v>
      </c>
      <c r="H62" s="13">
        <v>12846000</v>
      </c>
      <c r="I62" s="13">
        <v>-2107000</v>
      </c>
      <c r="J62" s="13">
        <v>665000</v>
      </c>
      <c r="K62" s="14">
        <v>-0.31561461794019902</v>
      </c>
      <c r="L62" s="13">
        <f>MAX(0,I62*MAX('Pillar Two UK estimate'!$B$2-MAX(0,K62),0))</f>
        <v>0</v>
      </c>
      <c r="M62" s="11">
        <v>12597000</v>
      </c>
      <c r="N62" s="11">
        <v>2722000</v>
      </c>
      <c r="O62" s="11">
        <v>536000</v>
      </c>
      <c r="P62" s="12">
        <v>0.196914033798677</v>
      </c>
      <c r="Q62" s="11">
        <f>MAX(0,N62*MAX('Pillar Two UK estimate'!$B$2-MAX(0,P62),0))</f>
        <v>0</v>
      </c>
      <c r="R62" s="13">
        <v>11512000</v>
      </c>
      <c r="S62" s="13">
        <v>2499000</v>
      </c>
      <c r="T62" s="13">
        <v>-894000</v>
      </c>
      <c r="U62" s="14">
        <v>-0.35774309723889602</v>
      </c>
      <c r="V62" s="13">
        <f>MAX(0,S62*MAX('Pillar Two UK estimate'!$B$2-MAX(0,U62),0))</f>
        <v>374850</v>
      </c>
    </row>
    <row r="63" spans="1:22" ht="15" customHeight="1" x14ac:dyDescent="0.25">
      <c r="A63" s="9" t="s">
        <v>124</v>
      </c>
      <c r="B63" s="10" t="s">
        <v>125</v>
      </c>
      <c r="C63" s="11">
        <v>7110000</v>
      </c>
      <c r="D63" s="11">
        <v>1483000</v>
      </c>
      <c r="E63" s="11">
        <v>275000</v>
      </c>
      <c r="F63" s="12">
        <v>0.18543492919757301</v>
      </c>
      <c r="G63" s="11">
        <f>MAX(0,D63*MAX('Pillar Two UK estimate'!$B$2-MAX(0,F63),0))</f>
        <v>0</v>
      </c>
      <c r="H63" s="13">
        <v>7874000</v>
      </c>
      <c r="I63" s="13">
        <v>1847000</v>
      </c>
      <c r="J63" s="13">
        <v>338000</v>
      </c>
      <c r="K63" s="14">
        <v>0.182999458581484</v>
      </c>
      <c r="L63" s="13">
        <f>MAX(0,I63*MAX('Pillar Two UK estimate'!$B$2-MAX(0,K63),0))</f>
        <v>0</v>
      </c>
      <c r="M63" s="11">
        <v>7492000</v>
      </c>
      <c r="N63" s="11">
        <v>1720000</v>
      </c>
      <c r="O63" s="11">
        <v>292000</v>
      </c>
      <c r="P63" s="12">
        <v>0.169767441860465</v>
      </c>
      <c r="Q63" s="11">
        <f>MAX(0,N63*MAX('Pillar Two UK estimate'!$B$2-MAX(0,P63),0))</f>
        <v>0</v>
      </c>
      <c r="R63" s="13">
        <v>7355000</v>
      </c>
      <c r="S63" s="13">
        <v>1734000</v>
      </c>
      <c r="T63" s="13">
        <v>67000</v>
      </c>
      <c r="U63" s="14">
        <v>3.8638985005766999E-2</v>
      </c>
      <c r="V63" s="13">
        <f>MAX(0,S63*MAX('Pillar Two UK estimate'!$B$2-MAX(0,U63),0))</f>
        <v>193100.00000000003</v>
      </c>
    </row>
    <row r="64" spans="1:22" ht="15" customHeight="1" x14ac:dyDescent="0.25">
      <c r="A64" s="9" t="s">
        <v>126</v>
      </c>
      <c r="B64" s="10" t="s">
        <v>127</v>
      </c>
      <c r="C64" s="11">
        <v>510215</v>
      </c>
      <c r="D64" s="11">
        <v>3208</v>
      </c>
      <c r="E64" s="11">
        <v>2920</v>
      </c>
      <c r="F64" s="12">
        <v>0.91022443890274296</v>
      </c>
      <c r="G64" s="11">
        <f>MAX(0,D64*MAX('Pillar Two UK estimate'!$B$2-MAX(0,F64),0))</f>
        <v>0</v>
      </c>
      <c r="H64" s="13">
        <v>573959</v>
      </c>
      <c r="I64" s="13">
        <v>109944</v>
      </c>
      <c r="J64" s="13">
        <v>17712</v>
      </c>
      <c r="K64" s="14">
        <v>0.16110019646365401</v>
      </c>
      <c r="L64" s="13">
        <f>MAX(0,I64*MAX('Pillar Two UK estimate'!$B$2-MAX(0,K64),0))</f>
        <v>0</v>
      </c>
      <c r="M64" s="11">
        <v>611507</v>
      </c>
      <c r="N64" s="11">
        <v>155225</v>
      </c>
      <c r="O64" s="11">
        <v>22870</v>
      </c>
      <c r="P64" s="12">
        <v>0.14733451441456</v>
      </c>
      <c r="Q64" s="11">
        <f>MAX(0,N64*MAX('Pillar Two UK estimate'!$B$2-MAX(0,P64),0))</f>
        <v>413.74999999992355</v>
      </c>
      <c r="R64" s="13">
        <v>536807</v>
      </c>
      <c r="S64" s="13">
        <v>117101</v>
      </c>
      <c r="T64" s="13">
        <v>14343</v>
      </c>
      <c r="U64" s="14">
        <v>0.122484009530235</v>
      </c>
      <c r="V64" s="13">
        <f>MAX(0,S64*MAX('Pillar Two UK estimate'!$B$2-MAX(0,U64),0))</f>
        <v>3222.1499999999505</v>
      </c>
    </row>
    <row r="65" spans="1:22" ht="15" customHeight="1" x14ac:dyDescent="0.25">
      <c r="A65" s="9" t="s">
        <v>128</v>
      </c>
      <c r="B65" s="10" t="s">
        <v>129</v>
      </c>
      <c r="C65" s="11">
        <v>2823500</v>
      </c>
      <c r="D65" s="11">
        <v>229800</v>
      </c>
      <c r="E65" s="11">
        <v>43500</v>
      </c>
      <c r="F65" s="12">
        <v>0.189295039164491</v>
      </c>
      <c r="G65" s="11">
        <f>MAX(0,D65*MAX('Pillar Two UK estimate'!$B$2-MAX(0,F65),0))</f>
        <v>0</v>
      </c>
      <c r="H65" s="13">
        <v>2714400</v>
      </c>
      <c r="I65" s="13">
        <v>338500</v>
      </c>
      <c r="J65" s="13">
        <v>54700</v>
      </c>
      <c r="K65" s="14">
        <v>0.16159527326440201</v>
      </c>
      <c r="L65" s="13">
        <f>MAX(0,I65*MAX('Pillar Two UK estimate'!$B$2-MAX(0,K65),0))</f>
        <v>0</v>
      </c>
      <c r="M65" s="11">
        <v>2472300</v>
      </c>
      <c r="N65" s="11">
        <v>-114100</v>
      </c>
      <c r="O65" s="11">
        <v>-15800</v>
      </c>
      <c r="P65" s="12">
        <v>0.13847502191060501</v>
      </c>
      <c r="Q65" s="11">
        <f>MAX(0,N65*MAX('Pillar Two UK estimate'!$B$2-MAX(0,P65),0))</f>
        <v>0</v>
      </c>
      <c r="R65" s="13">
        <v>2412300</v>
      </c>
      <c r="S65" s="13">
        <v>713600</v>
      </c>
      <c r="T65" s="13">
        <v>30600</v>
      </c>
      <c r="U65" s="14">
        <v>4.2881165919282503E-2</v>
      </c>
      <c r="V65" s="13">
        <f>MAX(0,S65*MAX('Pillar Two UK estimate'!$B$2-MAX(0,U65),0))</f>
        <v>76440</v>
      </c>
    </row>
    <row r="66" spans="1:22" ht="15" customHeight="1" x14ac:dyDescent="0.25">
      <c r="A66" s="9" t="s">
        <v>130</v>
      </c>
      <c r="B66" s="10" t="s">
        <v>131</v>
      </c>
      <c r="C66" s="11">
        <v>205717</v>
      </c>
      <c r="D66" s="11">
        <v>134815</v>
      </c>
      <c r="E66" s="11">
        <v>25040</v>
      </c>
      <c r="F66" s="12">
        <v>0.185736008604384</v>
      </c>
      <c r="G66" s="11">
        <f>MAX(0,D66*MAX('Pillar Two UK estimate'!$B$2-MAX(0,F66),0))</f>
        <v>0</v>
      </c>
      <c r="H66" s="13">
        <v>289320</v>
      </c>
      <c r="I66" s="13">
        <v>213562</v>
      </c>
      <c r="J66" s="13">
        <v>40473</v>
      </c>
      <c r="K66" s="14">
        <v>0.189514052125378</v>
      </c>
      <c r="L66" s="13">
        <f>MAX(0,I66*MAX('Pillar Two UK estimate'!$B$2-MAX(0,K66),0))</f>
        <v>0</v>
      </c>
      <c r="M66" s="11">
        <v>267821</v>
      </c>
      <c r="N66" s="11">
        <v>198270</v>
      </c>
      <c r="O66" s="11">
        <v>37815</v>
      </c>
      <c r="P66" s="12">
        <v>0.19072476925404699</v>
      </c>
      <c r="Q66" s="11">
        <f>MAX(0,N66*MAX('Pillar Two UK estimate'!$B$2-MAX(0,P66),0))</f>
        <v>0</v>
      </c>
      <c r="R66" s="13">
        <v>243273</v>
      </c>
      <c r="S66" s="13">
        <v>178216</v>
      </c>
      <c r="T66" s="13">
        <v>34120</v>
      </c>
      <c r="U66" s="14">
        <v>0.19145306818691901</v>
      </c>
      <c r="V66" s="13">
        <f>MAX(0,S66*MAX('Pillar Two UK estimate'!$B$2-MAX(0,U66),0))</f>
        <v>0</v>
      </c>
    </row>
    <row r="67" spans="1:22" ht="15" customHeight="1" x14ac:dyDescent="0.25">
      <c r="A67" s="9" t="s">
        <v>132</v>
      </c>
      <c r="B67" s="10" t="s">
        <v>133</v>
      </c>
      <c r="C67" s="11">
        <v>34939335.200000003</v>
      </c>
      <c r="D67" s="11">
        <v>12054231.199999999</v>
      </c>
      <c r="E67" s="11">
        <v>3908951.2</v>
      </c>
      <c r="F67" s="12">
        <v>0.32428042362419601</v>
      </c>
      <c r="G67" s="11">
        <f>MAX(0,D67*MAX('Pillar Two UK estimate'!$B$2-MAX(0,F67),0))</f>
        <v>0</v>
      </c>
      <c r="H67" s="13">
        <v>33828410.5</v>
      </c>
      <c r="I67" s="13">
        <v>8713960.3000000007</v>
      </c>
      <c r="J67" s="13">
        <v>3250003.9</v>
      </c>
      <c r="K67" s="14">
        <v>0.37296519471175499</v>
      </c>
      <c r="L67" s="13">
        <f>MAX(0,I67*MAX('Pillar Two UK estimate'!$B$2-MAX(0,K67),0))</f>
        <v>0</v>
      </c>
      <c r="M67" s="11">
        <v>30160524.600000001</v>
      </c>
      <c r="N67" s="11">
        <v>13521698.1</v>
      </c>
      <c r="O67" s="11">
        <v>3157320.6</v>
      </c>
      <c r="P67" s="12">
        <v>0.233500302746739</v>
      </c>
      <c r="Q67" s="11">
        <f>MAX(0,N67*MAX('Pillar Two UK estimate'!$B$2-MAX(0,P67),0))</f>
        <v>0</v>
      </c>
      <c r="R67" s="13">
        <v>31207388</v>
      </c>
      <c r="S67" s="13">
        <v>9991353.5999999996</v>
      </c>
      <c r="T67" s="13">
        <v>3091114</v>
      </c>
      <c r="U67" s="14">
        <v>0.309378901373283</v>
      </c>
      <c r="V67" s="13">
        <f>MAX(0,S67*MAX('Pillar Two UK estimate'!$B$2-MAX(0,U67),0))</f>
        <v>0</v>
      </c>
    </row>
    <row r="68" spans="1:22" ht="15" customHeight="1" x14ac:dyDescent="0.25">
      <c r="A68" s="9" t="s">
        <v>134</v>
      </c>
      <c r="B68" s="10" t="s">
        <v>135</v>
      </c>
      <c r="C68" s="11">
        <v>11824000</v>
      </c>
      <c r="D68" s="11">
        <v>-2910000</v>
      </c>
      <c r="E68" s="11">
        <v>259000</v>
      </c>
      <c r="F68" s="12">
        <v>-8.90034364261168E-2</v>
      </c>
      <c r="G68" s="11">
        <f>MAX(0,D68*MAX('Pillar Two UK estimate'!$B$2-MAX(0,F68),0))</f>
        <v>0</v>
      </c>
      <c r="H68" s="13">
        <v>16587000</v>
      </c>
      <c r="I68" s="13">
        <v>-891000</v>
      </c>
      <c r="J68" s="13">
        <v>420000</v>
      </c>
      <c r="K68" s="14">
        <v>-0.47138047138047101</v>
      </c>
      <c r="L68" s="13">
        <f>MAX(0,I68*MAX('Pillar Two UK estimate'!$B$2-MAX(0,K68),0))</f>
        <v>0</v>
      </c>
      <c r="M68" s="11">
        <v>15729000</v>
      </c>
      <c r="N68" s="11">
        <v>-2947000</v>
      </c>
      <c r="O68" s="11">
        <v>-554000</v>
      </c>
      <c r="P68" s="12">
        <v>0.18798778418730899</v>
      </c>
      <c r="Q68" s="11">
        <f>MAX(0,N68*MAX('Pillar Two UK estimate'!$B$2-MAX(0,P68),0))</f>
        <v>0</v>
      </c>
      <c r="R68" s="13">
        <v>16307000</v>
      </c>
      <c r="S68" s="13">
        <v>4897000</v>
      </c>
      <c r="T68" s="13">
        <v>689000</v>
      </c>
      <c r="U68" s="14">
        <v>0.14069838676740901</v>
      </c>
      <c r="V68" s="13">
        <f>MAX(0,S68*MAX('Pillar Two UK estimate'!$B$2-MAX(0,U68),0))</f>
        <v>45549.999999998072</v>
      </c>
    </row>
    <row r="69" spans="1:22" ht="15" customHeight="1" x14ac:dyDescent="0.25">
      <c r="A69" s="9" t="s">
        <v>136</v>
      </c>
      <c r="B69" s="10" t="s">
        <v>137</v>
      </c>
      <c r="C69" s="11">
        <v>180543000</v>
      </c>
      <c r="D69" s="11">
        <v>-26967000</v>
      </c>
      <c r="E69" s="11">
        <v>-5433000</v>
      </c>
      <c r="F69" s="12">
        <v>0.20146846145288699</v>
      </c>
      <c r="G69" s="11">
        <f>MAX(0,D69*MAX('Pillar Two UK estimate'!$B$2-MAX(0,F69),0))</f>
        <v>0</v>
      </c>
      <c r="H69" s="13">
        <v>344877000</v>
      </c>
      <c r="I69" s="13">
        <v>25485000</v>
      </c>
      <c r="J69" s="13">
        <v>9053000</v>
      </c>
      <c r="K69" s="14">
        <v>0.35522856582303303</v>
      </c>
      <c r="L69" s="13">
        <f>MAX(0,I69*MAX('Pillar Two UK estimate'!$B$2-MAX(0,K69),0))</f>
        <v>0</v>
      </c>
      <c r="M69" s="11">
        <v>388379000</v>
      </c>
      <c r="N69" s="11">
        <v>35621000</v>
      </c>
      <c r="O69" s="11">
        <v>11715000</v>
      </c>
      <c r="P69" s="12">
        <v>0.32887903203166702</v>
      </c>
      <c r="Q69" s="11">
        <f>MAX(0,N69*MAX('Pillar Two UK estimate'!$B$2-MAX(0,P69),0))</f>
        <v>0</v>
      </c>
      <c r="R69" s="13">
        <v>305179000</v>
      </c>
      <c r="S69" s="13">
        <v>18130000</v>
      </c>
      <c r="T69" s="13">
        <v>4695000</v>
      </c>
      <c r="U69" s="14">
        <v>0.25896304467733</v>
      </c>
      <c r="V69" s="13">
        <f>MAX(0,S69*MAX('Pillar Two UK estimate'!$B$2-MAX(0,U69),0))</f>
        <v>0</v>
      </c>
    </row>
    <row r="70" spans="1:22" ht="15" customHeight="1" x14ac:dyDescent="0.25">
      <c r="A70" s="9" t="s">
        <v>138</v>
      </c>
      <c r="B70" s="10" t="s">
        <v>139</v>
      </c>
      <c r="C70" s="11">
        <v>6503000</v>
      </c>
      <c r="D70" s="11">
        <v>483000</v>
      </c>
      <c r="E70" s="11">
        <v>119000</v>
      </c>
      <c r="F70" s="12">
        <v>0.24637681159420299</v>
      </c>
      <c r="G70" s="11">
        <f>MAX(0,D70*MAX('Pillar Two UK estimate'!$B$2-MAX(0,F70),0))</f>
        <v>0</v>
      </c>
      <c r="H70" s="13">
        <v>6871000</v>
      </c>
      <c r="I70" s="13">
        <v>492000</v>
      </c>
      <c r="J70" s="13">
        <v>109000</v>
      </c>
      <c r="K70" s="14">
        <v>0.22154471544715401</v>
      </c>
      <c r="L70" s="13">
        <f>MAX(0,I70*MAX('Pillar Two UK estimate'!$B$2-MAX(0,K70),0))</f>
        <v>0</v>
      </c>
      <c r="M70" s="11">
        <v>6993000</v>
      </c>
      <c r="N70" s="11">
        <v>480000</v>
      </c>
      <c r="O70" s="11">
        <v>108000</v>
      </c>
      <c r="P70" s="12">
        <v>0.22500000000000001</v>
      </c>
      <c r="Q70" s="11">
        <f>MAX(0,N70*MAX('Pillar Two UK estimate'!$B$2-MAX(0,P70),0))</f>
        <v>0</v>
      </c>
      <c r="R70" s="13">
        <v>7080000</v>
      </c>
      <c r="S70" s="13">
        <v>448000</v>
      </c>
      <c r="T70" s="13">
        <v>126000</v>
      </c>
      <c r="U70" s="14">
        <v>0.28125</v>
      </c>
      <c r="V70" s="13">
        <f>MAX(0,S70*MAX('Pillar Two UK estimate'!$B$2-MAX(0,U70),0))</f>
        <v>0</v>
      </c>
    </row>
    <row r="71" spans="1:22" ht="15" customHeight="1" x14ac:dyDescent="0.25">
      <c r="A71" s="9" t="s">
        <v>140</v>
      </c>
      <c r="B71" s="10" t="s">
        <v>141</v>
      </c>
      <c r="C71" s="11">
        <v>1903000</v>
      </c>
      <c r="D71" s="11">
        <v>373000</v>
      </c>
      <c r="E71" s="11">
        <v>63000</v>
      </c>
      <c r="F71" s="12">
        <v>0.16890080428954399</v>
      </c>
      <c r="G71" s="11">
        <f>MAX(0,D71*MAX('Pillar Two UK estimate'!$B$2-MAX(0,F71),0))</f>
        <v>0</v>
      </c>
      <c r="H71" s="13">
        <v>1936000</v>
      </c>
      <c r="I71" s="13">
        <v>361000</v>
      </c>
      <c r="J71" s="13">
        <v>95000</v>
      </c>
      <c r="K71" s="14">
        <v>0.26315789473684198</v>
      </c>
      <c r="L71" s="13">
        <f>MAX(0,I71*MAX('Pillar Two UK estimate'!$B$2-MAX(0,K71),0))</f>
        <v>0</v>
      </c>
      <c r="M71" s="11">
        <v>1846000</v>
      </c>
      <c r="N71" s="11">
        <v>398000</v>
      </c>
      <c r="O71" s="11">
        <v>103000</v>
      </c>
      <c r="P71" s="12">
        <v>0.25879396984924602</v>
      </c>
      <c r="Q71" s="11">
        <f>MAX(0,N71*MAX('Pillar Two UK estimate'!$B$2-MAX(0,P71),0))</f>
        <v>0</v>
      </c>
      <c r="R71" s="13">
        <v>1715000</v>
      </c>
      <c r="S71" s="13">
        <v>342000</v>
      </c>
      <c r="T71" s="13">
        <v>85000</v>
      </c>
      <c r="U71" s="14">
        <v>0.248538011695906</v>
      </c>
      <c r="V71" s="13">
        <f>MAX(0,S71*MAX('Pillar Two UK estimate'!$B$2-MAX(0,U71),0))</f>
        <v>0</v>
      </c>
    </row>
    <row r="72" spans="1:22" ht="15" customHeight="1" x14ac:dyDescent="0.25">
      <c r="A72" s="9" t="s">
        <v>142</v>
      </c>
      <c r="B72" s="10" t="s">
        <v>143</v>
      </c>
      <c r="C72" s="11">
        <v>29048000</v>
      </c>
      <c r="D72" s="11">
        <v>-261000</v>
      </c>
      <c r="E72" s="11">
        <v>19000</v>
      </c>
      <c r="F72" s="12">
        <v>-7.2796934865900401E-2</v>
      </c>
      <c r="G72" s="11">
        <f>MAX(0,D72*MAX('Pillar Two UK estimate'!$B$2-MAX(0,F72),0))</f>
        <v>0</v>
      </c>
      <c r="H72" s="13">
        <v>28993000</v>
      </c>
      <c r="I72" s="13">
        <v>255000</v>
      </c>
      <c r="J72" s="13">
        <v>103000</v>
      </c>
      <c r="K72" s="14">
        <v>0.40392156862745099</v>
      </c>
      <c r="L72" s="13">
        <f>MAX(0,I72*MAX('Pillar Two UK estimate'!$B$2-MAX(0,K72),0))</f>
        <v>0</v>
      </c>
      <c r="M72" s="11">
        <v>29007000</v>
      </c>
      <c r="N72" s="11">
        <v>239000</v>
      </c>
      <c r="O72" s="11">
        <v>20000</v>
      </c>
      <c r="P72" s="12">
        <v>8.3682008368200805E-2</v>
      </c>
      <c r="Q72" s="11">
        <f>MAX(0,N72*MAX('Pillar Two UK estimate'!$B$2-MAX(0,P72),0))</f>
        <v>15850.000000000005</v>
      </c>
      <c r="R72" s="13">
        <v>28456000</v>
      </c>
      <c r="S72" s="13">
        <v>409000</v>
      </c>
      <c r="T72" s="13">
        <v>100000</v>
      </c>
      <c r="U72" s="14">
        <v>0.24449877750611199</v>
      </c>
      <c r="V72" s="13">
        <f>MAX(0,S72*MAX('Pillar Two UK estimate'!$B$2-MAX(0,U72),0))</f>
        <v>0</v>
      </c>
    </row>
    <row r="73" spans="1:22" ht="15" customHeight="1" x14ac:dyDescent="0.25">
      <c r="A73" s="9" t="s">
        <v>144</v>
      </c>
      <c r="B73" s="10" t="s">
        <v>145</v>
      </c>
      <c r="C73" s="11">
        <v>2512700</v>
      </c>
      <c r="D73" s="11">
        <v>610500</v>
      </c>
      <c r="E73" s="11">
        <v>124500</v>
      </c>
      <c r="F73" s="12">
        <v>0.20393120393120401</v>
      </c>
      <c r="G73" s="11">
        <f>MAX(0,D73*MAX('Pillar Two UK estimate'!$B$2-MAX(0,F73),0))</f>
        <v>0</v>
      </c>
      <c r="H73" s="13">
        <v>2537000</v>
      </c>
      <c r="I73" s="13">
        <v>624600</v>
      </c>
      <c r="J73" s="13">
        <v>128900</v>
      </c>
      <c r="K73" s="14">
        <v>0.20637207813000299</v>
      </c>
      <c r="L73" s="13">
        <f>MAX(0,I73*MAX('Pillar Two UK estimate'!$B$2-MAX(0,K73),0))</f>
        <v>0</v>
      </c>
      <c r="M73" s="11">
        <v>2626400</v>
      </c>
      <c r="N73" s="11">
        <v>649900</v>
      </c>
      <c r="O73" s="11">
        <v>145200</v>
      </c>
      <c r="P73" s="12">
        <v>0.22341898753654399</v>
      </c>
      <c r="Q73" s="11">
        <f>MAX(0,N73*MAX('Pillar Two UK estimate'!$B$2-MAX(0,P73),0))</f>
        <v>0</v>
      </c>
      <c r="R73" s="13">
        <v>2511700</v>
      </c>
      <c r="S73" s="13">
        <v>760200</v>
      </c>
      <c r="T73" s="13">
        <v>165800</v>
      </c>
      <c r="U73" s="14">
        <v>0.218100499868456</v>
      </c>
      <c r="V73" s="13">
        <f>MAX(0,S73*MAX('Pillar Two UK estimate'!$B$2-MAX(0,U73),0))</f>
        <v>0</v>
      </c>
    </row>
    <row r="74" spans="1:22" ht="15" customHeight="1" x14ac:dyDescent="0.25">
      <c r="A74" s="9" t="s">
        <v>146</v>
      </c>
      <c r="B74" s="10" t="s">
        <v>147</v>
      </c>
      <c r="C74" s="11">
        <v>1827200</v>
      </c>
      <c r="D74" s="11">
        <v>267200</v>
      </c>
      <c r="E74" s="11">
        <v>55000</v>
      </c>
      <c r="F74" s="12">
        <v>0.205838323353293</v>
      </c>
      <c r="G74" s="11">
        <f>MAX(0,D74*MAX('Pillar Two UK estimate'!$B$2-MAX(0,F74),0))</f>
        <v>0</v>
      </c>
      <c r="H74" s="13">
        <v>1843500</v>
      </c>
      <c r="I74" s="13">
        <v>310700</v>
      </c>
      <c r="J74" s="13">
        <v>151900</v>
      </c>
      <c r="K74" s="14">
        <v>0.48889604119729602</v>
      </c>
      <c r="L74" s="13">
        <f>MAX(0,I74*MAX('Pillar Two UK estimate'!$B$2-MAX(0,K74),0))</f>
        <v>0</v>
      </c>
      <c r="M74" s="11">
        <v>1767400</v>
      </c>
      <c r="N74" s="11">
        <v>384700</v>
      </c>
      <c r="O74" s="11">
        <v>69400</v>
      </c>
      <c r="P74" s="12">
        <v>0.18040031193137501</v>
      </c>
      <c r="Q74" s="11">
        <f>MAX(0,N74*MAX('Pillar Two UK estimate'!$B$2-MAX(0,P74),0))</f>
        <v>0</v>
      </c>
      <c r="R74" s="13">
        <v>1694100</v>
      </c>
      <c r="S74" s="13">
        <v>302400</v>
      </c>
      <c r="T74" s="13">
        <v>61900</v>
      </c>
      <c r="U74" s="14">
        <v>0.20469576719576699</v>
      </c>
      <c r="V74" s="13">
        <f>MAX(0,S74*MAX('Pillar Two UK estimate'!$B$2-MAX(0,U74),0))</f>
        <v>0</v>
      </c>
    </row>
    <row r="75" spans="1:22" ht="15" customHeight="1" x14ac:dyDescent="0.25">
      <c r="A75" s="9" t="s">
        <v>148</v>
      </c>
      <c r="B75" s="10" t="s">
        <v>149</v>
      </c>
      <c r="C75" s="11">
        <v>3571392</v>
      </c>
      <c r="D75" s="11">
        <v>192667.2</v>
      </c>
      <c r="E75" s="11">
        <v>-158206.39999999999</v>
      </c>
      <c r="F75" s="12">
        <v>-0.82113821138211396</v>
      </c>
      <c r="G75" s="11">
        <f>MAX(0,D75*MAX('Pillar Two UK estimate'!$B$2-MAX(0,F75),0))</f>
        <v>28900.080000000002</v>
      </c>
      <c r="H75" s="13">
        <v>4026650.6</v>
      </c>
      <c r="I75" s="13">
        <v>582289.1</v>
      </c>
      <c r="J75" s="13">
        <v>112069.1</v>
      </c>
      <c r="K75" s="14">
        <v>0.19246298788694499</v>
      </c>
      <c r="L75" s="13">
        <f>MAX(0,I75*MAX('Pillar Two UK estimate'!$B$2-MAX(0,K75),0))</f>
        <v>0</v>
      </c>
      <c r="M75" s="11">
        <v>3650047.2</v>
      </c>
      <c r="N75" s="11">
        <v>581298.30000000005</v>
      </c>
      <c r="O75" s="11">
        <v>87827.4</v>
      </c>
      <c r="P75" s="12">
        <v>0.15108834827144699</v>
      </c>
      <c r="Q75" s="11">
        <f>MAX(0,N75*MAX('Pillar Two UK estimate'!$B$2-MAX(0,P75),0))</f>
        <v>0</v>
      </c>
      <c r="R75" s="13">
        <v>3714794</v>
      </c>
      <c r="S75" s="13">
        <v>685268.4</v>
      </c>
      <c r="T75" s="13">
        <v>87315.199999999997</v>
      </c>
      <c r="U75" s="14">
        <v>0.127417519908987</v>
      </c>
      <c r="V75" s="13">
        <f>MAX(0,S75*MAX('Pillar Two UK estimate'!$B$2-MAX(0,U75),0))</f>
        <v>15475.060000000327</v>
      </c>
    </row>
    <row r="76" spans="1:22" ht="15" customHeight="1" x14ac:dyDescent="0.25">
      <c r="A76" s="9" t="s">
        <v>150</v>
      </c>
      <c r="B76" s="10" t="s">
        <v>151</v>
      </c>
      <c r="C76" s="11">
        <v>6043000</v>
      </c>
      <c r="D76" s="11">
        <v>368000</v>
      </c>
      <c r="E76" s="11">
        <v>78000</v>
      </c>
      <c r="F76" s="12">
        <v>0.21195652173912999</v>
      </c>
      <c r="G76" s="11">
        <f>MAX(0,D76*MAX('Pillar Two UK estimate'!$B$2-MAX(0,F76),0))</f>
        <v>0</v>
      </c>
      <c r="H76" s="13">
        <v>6171000</v>
      </c>
      <c r="I76" s="13">
        <v>350000</v>
      </c>
      <c r="J76" s="13">
        <v>88000</v>
      </c>
      <c r="K76" s="14">
        <v>0.251428571428571</v>
      </c>
      <c r="L76" s="13">
        <f>MAX(0,I76*MAX('Pillar Two UK estimate'!$B$2-MAX(0,K76),0))</f>
        <v>0</v>
      </c>
      <c r="M76" s="11">
        <v>5765000</v>
      </c>
      <c r="N76" s="11">
        <v>292000</v>
      </c>
      <c r="O76" s="11">
        <v>33000</v>
      </c>
      <c r="P76" s="12">
        <v>0.11301369863013699</v>
      </c>
      <c r="Q76" s="11">
        <f>MAX(0,N76*MAX('Pillar Two UK estimate'!$B$2-MAX(0,P76),0))</f>
        <v>10799.999999999996</v>
      </c>
      <c r="R76" s="13"/>
      <c r="S76" s="13"/>
      <c r="T76" s="13"/>
      <c r="U76" s="14"/>
      <c r="V76" s="13">
        <f>MAX(0,S76*MAX('Pillar Two UK estimate'!$B$2-MAX(0,U76),0))</f>
        <v>0</v>
      </c>
    </row>
    <row r="77" spans="1:22" ht="15" customHeight="1" x14ac:dyDescent="0.25">
      <c r="A77" s="9" t="s">
        <v>152</v>
      </c>
      <c r="B77" s="10" t="s">
        <v>153</v>
      </c>
      <c r="C77" s="11">
        <v>2548000</v>
      </c>
      <c r="D77" s="11">
        <v>133000</v>
      </c>
      <c r="E77" s="11">
        <v>66000</v>
      </c>
      <c r="F77" s="12">
        <v>0.49624060150375898</v>
      </c>
      <c r="G77" s="11">
        <f>MAX(0,D77*MAX('Pillar Two UK estimate'!$B$2-MAX(0,F77),0))</f>
        <v>0</v>
      </c>
      <c r="H77" s="13">
        <v>2498000</v>
      </c>
      <c r="I77" s="13">
        <v>304000</v>
      </c>
      <c r="J77" s="13">
        <v>162000</v>
      </c>
      <c r="K77" s="14">
        <v>0.53289473684210498</v>
      </c>
      <c r="L77" s="13">
        <f>MAX(0,I77*MAX('Pillar Two UK estimate'!$B$2-MAX(0,K77),0))</f>
        <v>0</v>
      </c>
      <c r="M77" s="11">
        <v>3213000</v>
      </c>
      <c r="N77" s="11">
        <v>435000</v>
      </c>
      <c r="O77" s="11">
        <v>156000</v>
      </c>
      <c r="P77" s="12">
        <v>0.35862068965517202</v>
      </c>
      <c r="Q77" s="11">
        <f>MAX(0,N77*MAX('Pillar Two UK estimate'!$B$2-MAX(0,P77),0))</f>
        <v>0</v>
      </c>
      <c r="R77" s="13">
        <v>3280000</v>
      </c>
      <c r="S77" s="13">
        <v>601000</v>
      </c>
      <c r="T77" s="13">
        <v>29000</v>
      </c>
      <c r="U77" s="14">
        <v>4.8252911813643898E-2</v>
      </c>
      <c r="V77" s="13">
        <f>MAX(0,S77*MAX('Pillar Two UK estimate'!$B$2-MAX(0,U77),0))</f>
        <v>61150.000000000015</v>
      </c>
    </row>
    <row r="78" spans="1:22" ht="15" customHeight="1" x14ac:dyDescent="0.25">
      <c r="A78" s="9" t="s">
        <v>154</v>
      </c>
      <c r="B78" s="10" t="s">
        <v>155</v>
      </c>
      <c r="C78" s="11">
        <v>7555874</v>
      </c>
      <c r="D78" s="11">
        <v>662578.4</v>
      </c>
      <c r="E78" s="11">
        <v>178045.8</v>
      </c>
      <c r="F78" s="12">
        <v>0.26871657754010703</v>
      </c>
      <c r="G78" s="11">
        <f>MAX(0,D78*MAX('Pillar Two UK estimate'!$B$2-MAX(0,F78),0))</f>
        <v>0</v>
      </c>
      <c r="H78" s="13">
        <v>7977621.5999999996</v>
      </c>
      <c r="I78" s="13">
        <v>596910.9</v>
      </c>
      <c r="J78" s="13">
        <v>170168.1</v>
      </c>
      <c r="K78" s="14">
        <v>0.28508124076809399</v>
      </c>
      <c r="L78" s="13">
        <f>MAX(0,I78*MAX('Pillar Two UK estimate'!$B$2-MAX(0,K78),0))</f>
        <v>0</v>
      </c>
      <c r="M78" s="11">
        <v>7893055.7999999998</v>
      </c>
      <c r="N78" s="11">
        <v>-356449.2</v>
      </c>
      <c r="O78" s="11">
        <v>207340.5</v>
      </c>
      <c r="P78" s="12">
        <v>-0.58168316831683198</v>
      </c>
      <c r="Q78" s="11">
        <f>MAX(0,N78*MAX('Pillar Two UK estimate'!$B$2-MAX(0,P78),0))</f>
        <v>0</v>
      </c>
      <c r="R78" s="13">
        <v>7470345</v>
      </c>
      <c r="S78" s="13">
        <v>502560</v>
      </c>
      <c r="T78" s="13">
        <v>133492.5</v>
      </c>
      <c r="U78" s="14">
        <v>0.265625</v>
      </c>
      <c r="V78" s="13">
        <f>MAX(0,S78*MAX('Pillar Two UK estimate'!$B$2-MAX(0,U78),0))</f>
        <v>0</v>
      </c>
    </row>
    <row r="79" spans="1:22" ht="15" customHeight="1" x14ac:dyDescent="0.25">
      <c r="A79" s="9" t="s">
        <v>156</v>
      </c>
      <c r="B79" s="10" t="s">
        <v>157</v>
      </c>
      <c r="C79" s="11">
        <v>1193400</v>
      </c>
      <c r="D79" s="11">
        <v>240100</v>
      </c>
      <c r="E79" s="11">
        <v>66200</v>
      </c>
      <c r="F79" s="12">
        <v>0.27571845064556399</v>
      </c>
      <c r="G79" s="11">
        <f>MAX(0,D79*MAX('Pillar Two UK estimate'!$B$2-MAX(0,F79),0))</f>
        <v>0</v>
      </c>
      <c r="H79" s="13">
        <v>1242400</v>
      </c>
      <c r="I79" s="13">
        <v>236800</v>
      </c>
      <c r="J79" s="13">
        <v>69800</v>
      </c>
      <c r="K79" s="14">
        <v>0.29476351351351299</v>
      </c>
      <c r="L79" s="13">
        <f>MAX(0,I79*MAX('Pillar Two UK estimate'!$B$2-MAX(0,K79),0))</f>
        <v>0</v>
      </c>
      <c r="M79" s="11">
        <v>1153300</v>
      </c>
      <c r="N79" s="11">
        <v>288800</v>
      </c>
      <c r="O79" s="11">
        <v>65400</v>
      </c>
      <c r="P79" s="12">
        <v>0.22645429362880901</v>
      </c>
      <c r="Q79" s="11">
        <f>MAX(0,N79*MAX('Pillar Two UK estimate'!$B$2-MAX(0,P79),0))</f>
        <v>0</v>
      </c>
      <c r="R79" s="13">
        <v>998700</v>
      </c>
      <c r="S79" s="13">
        <v>192500</v>
      </c>
      <c r="T79" s="13">
        <v>34600</v>
      </c>
      <c r="U79" s="14">
        <v>0.17974025974026001</v>
      </c>
      <c r="V79" s="13">
        <f>MAX(0,S79*MAX('Pillar Two UK estimate'!$B$2-MAX(0,U79),0))</f>
        <v>0</v>
      </c>
    </row>
    <row r="80" spans="1:22" ht="15" customHeight="1" x14ac:dyDescent="0.25">
      <c r="A80" s="9" t="s">
        <v>158</v>
      </c>
      <c r="B80" s="10" t="s">
        <v>159</v>
      </c>
      <c r="C80" s="11">
        <v>6826400</v>
      </c>
      <c r="D80" s="11">
        <v>2516400</v>
      </c>
      <c r="E80" s="11">
        <v>224300</v>
      </c>
      <c r="F80" s="12">
        <v>8.9135272611667496E-2</v>
      </c>
      <c r="G80" s="11">
        <f>MAX(0,D80*MAX('Pillar Two UK estimate'!$B$2-MAX(0,F80),0))</f>
        <v>153159.99999999991</v>
      </c>
      <c r="H80" s="13">
        <v>6800600</v>
      </c>
      <c r="I80" s="13">
        <v>587600</v>
      </c>
      <c r="J80" s="13">
        <v>121500</v>
      </c>
      <c r="K80" s="14">
        <v>0.20677331518039499</v>
      </c>
      <c r="L80" s="13">
        <f>MAX(0,I80*MAX('Pillar Two UK estimate'!$B$2-MAX(0,K80),0))</f>
        <v>0</v>
      </c>
      <c r="M80" s="11">
        <v>7331600</v>
      </c>
      <c r="N80" s="11">
        <v>1370600</v>
      </c>
      <c r="O80" s="11">
        <v>-57600</v>
      </c>
      <c r="P80" s="12">
        <v>-4.2025390339997103E-2</v>
      </c>
      <c r="Q80" s="11">
        <f>MAX(0,N80*MAX('Pillar Two UK estimate'!$B$2-MAX(0,P80),0))</f>
        <v>205590</v>
      </c>
      <c r="R80" s="13">
        <v>31226400</v>
      </c>
      <c r="S80" s="13">
        <v>1086200</v>
      </c>
      <c r="T80" s="13">
        <v>166100</v>
      </c>
      <c r="U80" s="14">
        <v>0.152918431228135</v>
      </c>
      <c r="V80" s="13">
        <f>MAX(0,S80*MAX('Pillar Two UK estimate'!$B$2-MAX(0,U80),0))</f>
        <v>0</v>
      </c>
    </row>
    <row r="81" spans="1:22" ht="15" customHeight="1" x14ac:dyDescent="0.25">
      <c r="A81" s="9" t="s">
        <v>160</v>
      </c>
      <c r="B81" s="10" t="s">
        <v>161</v>
      </c>
      <c r="C81" s="11">
        <v>8061000</v>
      </c>
      <c r="D81" s="11">
        <v>426400</v>
      </c>
      <c r="E81" s="11">
        <v>164400</v>
      </c>
      <c r="F81" s="12">
        <v>0.38555347091932501</v>
      </c>
      <c r="G81" s="11">
        <f>MAX(0,D81*MAX('Pillar Two UK estimate'!$B$2-MAX(0,F81),0))</f>
        <v>0</v>
      </c>
      <c r="H81" s="13">
        <v>16563500</v>
      </c>
      <c r="I81" s="13">
        <v>708900</v>
      </c>
      <c r="J81" s="13">
        <v>562300</v>
      </c>
      <c r="K81" s="14">
        <v>0.79320073353082199</v>
      </c>
      <c r="L81" s="13">
        <f>MAX(0,I81*MAX('Pillar Two UK estimate'!$B$2-MAX(0,K81),0))</f>
        <v>0</v>
      </c>
      <c r="M81" s="11">
        <v>-2694400</v>
      </c>
      <c r="N81" s="11">
        <v>-84600</v>
      </c>
      <c r="O81" s="11">
        <v>-258100</v>
      </c>
      <c r="P81" s="12">
        <v>3.05082742316785</v>
      </c>
      <c r="Q81" s="11">
        <f>MAX(0,N81*MAX('Pillar Two UK estimate'!$B$2-MAX(0,P81),0))</f>
        <v>0</v>
      </c>
      <c r="R81" s="13">
        <v>9082600</v>
      </c>
      <c r="S81" s="13">
        <v>342100</v>
      </c>
      <c r="T81" s="13">
        <v>196300</v>
      </c>
      <c r="U81" s="14">
        <v>0.57380882782812004</v>
      </c>
      <c r="V81" s="13">
        <f>MAX(0,S81*MAX('Pillar Two UK estimate'!$B$2-MAX(0,U81),0))</f>
        <v>0</v>
      </c>
    </row>
    <row r="82" spans="1:22" ht="15" customHeight="1" x14ac:dyDescent="0.25">
      <c r="A82" s="9" t="s">
        <v>162</v>
      </c>
      <c r="B82" s="10" t="s">
        <v>163</v>
      </c>
      <c r="C82" s="11">
        <v>11681428</v>
      </c>
      <c r="D82" s="11">
        <v>1263301.6000000001</v>
      </c>
      <c r="E82" s="11">
        <v>675118.4</v>
      </c>
      <c r="F82" s="12">
        <v>0.534407935523869</v>
      </c>
      <c r="G82" s="11">
        <f>MAX(0,D82*MAX('Pillar Two UK estimate'!$B$2-MAX(0,F82),0))</f>
        <v>0</v>
      </c>
      <c r="H82" s="13">
        <v>12013337.300000001</v>
      </c>
      <c r="I82" s="13">
        <v>2909878.1</v>
      </c>
      <c r="J82" s="13">
        <v>1076020.1000000001</v>
      </c>
      <c r="K82" s="14">
        <v>0.369781847562618</v>
      </c>
      <c r="L82" s="13">
        <f>MAX(0,I82*MAX('Pillar Two UK estimate'!$B$2-MAX(0,K82),0))</f>
        <v>0</v>
      </c>
      <c r="M82" s="11">
        <v>10995543.9</v>
      </c>
      <c r="N82" s="11">
        <v>1896476.4</v>
      </c>
      <c r="O82" s="11">
        <v>1071047.7</v>
      </c>
      <c r="P82" s="12">
        <v>0.56475667189952905</v>
      </c>
      <c r="Q82" s="11">
        <f>MAX(0,N82*MAX('Pillar Two UK estimate'!$B$2-MAX(0,P82),0))</f>
        <v>0</v>
      </c>
      <c r="R82" s="13">
        <v>11211427.6</v>
      </c>
      <c r="S82" s="13">
        <v>1882734</v>
      </c>
      <c r="T82" s="13">
        <v>894201.2</v>
      </c>
      <c r="U82" s="14">
        <v>0.47494824016563097</v>
      </c>
      <c r="V82" s="13">
        <f>MAX(0,S82*MAX('Pillar Two UK estimate'!$B$2-MAX(0,U82),0))</f>
        <v>0</v>
      </c>
    </row>
    <row r="83" spans="1:22" ht="15" customHeight="1" x14ac:dyDescent="0.25">
      <c r="A83" s="9" t="s">
        <v>164</v>
      </c>
      <c r="B83" s="10" t="s">
        <v>165</v>
      </c>
      <c r="C83" s="11">
        <v>1721000</v>
      </c>
      <c r="D83" s="11">
        <v>838000</v>
      </c>
      <c r="E83" s="11">
        <v>-15000</v>
      </c>
      <c r="F83" s="12">
        <v>-1.78997613365155E-2</v>
      </c>
      <c r="G83" s="11">
        <f>MAX(0,D83*MAX('Pillar Two UK estimate'!$B$2-MAX(0,F83),0))</f>
        <v>125700</v>
      </c>
      <c r="H83" s="13">
        <v>2244000</v>
      </c>
      <c r="I83" s="13">
        <v>243000</v>
      </c>
      <c r="J83" s="13">
        <v>28000</v>
      </c>
      <c r="K83" s="14">
        <v>0.11522633744856001</v>
      </c>
      <c r="L83" s="13">
        <f>MAX(0,I83*MAX('Pillar Two UK estimate'!$B$2-MAX(0,K83),0))</f>
        <v>8449.9999999999163</v>
      </c>
      <c r="M83" s="11">
        <v>1883000</v>
      </c>
      <c r="N83" s="11">
        <v>-787000</v>
      </c>
      <c r="O83" s="11">
        <v>43000</v>
      </c>
      <c r="P83" s="12">
        <v>-5.4637865311308799E-2</v>
      </c>
      <c r="Q83" s="11">
        <f>MAX(0,N83*MAX('Pillar Two UK estimate'!$B$2-MAX(0,P83),0))</f>
        <v>0</v>
      </c>
      <c r="R83" s="13">
        <v>16481000</v>
      </c>
      <c r="S83" s="13">
        <v>798000</v>
      </c>
      <c r="T83" s="13">
        <v>66000</v>
      </c>
      <c r="U83" s="14">
        <v>8.2706766917293201E-2</v>
      </c>
      <c r="V83" s="13">
        <f>MAX(0,S83*MAX('Pillar Two UK estimate'!$B$2-MAX(0,U83),0))</f>
        <v>53700.000000000022</v>
      </c>
    </row>
    <row r="84" spans="1:22" ht="15" customHeight="1" x14ac:dyDescent="0.25">
      <c r="A84" s="9" t="s">
        <v>166</v>
      </c>
      <c r="B84" s="10" t="s">
        <v>167</v>
      </c>
      <c r="C84" s="11">
        <v>2790200</v>
      </c>
      <c r="D84" s="11">
        <v>264400</v>
      </c>
      <c r="E84" s="11">
        <v>47400</v>
      </c>
      <c r="F84" s="12">
        <v>0.179273827534039</v>
      </c>
      <c r="G84" s="11">
        <f>MAX(0,D84*MAX('Pillar Two UK estimate'!$B$2-MAX(0,F84),0))</f>
        <v>0</v>
      </c>
      <c r="H84" s="13">
        <v>4341300</v>
      </c>
      <c r="I84" s="13">
        <v>835900</v>
      </c>
      <c r="J84" s="13">
        <v>162000</v>
      </c>
      <c r="K84" s="14">
        <v>0.19380308649360001</v>
      </c>
      <c r="L84" s="13">
        <f>MAX(0,I84*MAX('Pillar Two UK estimate'!$B$2-MAX(0,K84),0))</f>
        <v>0</v>
      </c>
      <c r="M84" s="11">
        <v>4082000</v>
      </c>
      <c r="N84" s="11">
        <v>810700</v>
      </c>
      <c r="O84" s="11">
        <v>154100</v>
      </c>
      <c r="P84" s="12">
        <v>0.19008264462809901</v>
      </c>
      <c r="Q84" s="11">
        <f>MAX(0,N84*MAX('Pillar Two UK estimate'!$B$2-MAX(0,P84),0))</f>
        <v>0</v>
      </c>
      <c r="R84" s="13">
        <v>3965200</v>
      </c>
      <c r="S84" s="13">
        <v>682000</v>
      </c>
      <c r="T84" s="13">
        <v>126700</v>
      </c>
      <c r="U84" s="14">
        <v>0.18577712609970701</v>
      </c>
      <c r="V84" s="13">
        <f>MAX(0,S84*MAX('Pillar Two UK estimate'!$B$2-MAX(0,U84),0))</f>
        <v>0</v>
      </c>
    </row>
    <row r="85" spans="1:22" ht="15" customHeight="1" x14ac:dyDescent="0.25">
      <c r="A85" s="9" t="s">
        <v>168</v>
      </c>
      <c r="B85" s="10" t="s">
        <v>169</v>
      </c>
      <c r="C85" s="11">
        <v>57887000</v>
      </c>
      <c r="D85" s="11">
        <v>825000</v>
      </c>
      <c r="E85" s="11">
        <v>104000</v>
      </c>
      <c r="F85" s="12">
        <v>0.12606060606060601</v>
      </c>
      <c r="G85" s="11">
        <f>MAX(0,D85*MAX('Pillar Two UK estimate'!$B$2-MAX(0,F85),0))</f>
        <v>19750.000000000036</v>
      </c>
      <c r="H85" s="13">
        <v>64760000</v>
      </c>
      <c r="I85" s="13">
        <v>1315000</v>
      </c>
      <c r="J85" s="13">
        <v>380000</v>
      </c>
      <c r="K85" s="14">
        <v>0.288973384030418</v>
      </c>
      <c r="L85" s="13">
        <f>MAX(0,I85*MAX('Pillar Two UK estimate'!$B$2-MAX(0,K85),0))</f>
        <v>0</v>
      </c>
      <c r="M85" s="11">
        <v>63911000</v>
      </c>
      <c r="N85" s="11">
        <v>1674000</v>
      </c>
      <c r="O85" s="11">
        <v>354000</v>
      </c>
      <c r="P85" s="12">
        <v>0.21146953405017899</v>
      </c>
      <c r="Q85" s="11">
        <f>MAX(0,N85*MAX('Pillar Two UK estimate'!$B$2-MAX(0,P85),0))</f>
        <v>0</v>
      </c>
      <c r="R85" s="13">
        <v>57491000</v>
      </c>
      <c r="S85" s="13">
        <v>1298000</v>
      </c>
      <c r="T85" s="13">
        <v>306000</v>
      </c>
      <c r="U85" s="14">
        <v>0.23574730354391399</v>
      </c>
      <c r="V85" s="13">
        <f>MAX(0,S85*MAX('Pillar Two UK estimate'!$B$2-MAX(0,U85),0))</f>
        <v>0</v>
      </c>
    </row>
    <row r="86" spans="1:22" ht="15" customHeight="1" x14ac:dyDescent="0.25">
      <c r="A86" s="9" t="s">
        <v>170</v>
      </c>
      <c r="B86" s="10" t="s">
        <v>171</v>
      </c>
      <c r="C86" s="11">
        <v>44931319.200000003</v>
      </c>
      <c r="D86" s="11">
        <v>7082856.7999999998</v>
      </c>
      <c r="E86" s="11">
        <v>1703393.4</v>
      </c>
      <c r="F86" s="12">
        <v>0.240495247623812</v>
      </c>
      <c r="G86" s="11">
        <f>MAX(0,D86*MAX('Pillar Two UK estimate'!$B$2-MAX(0,F86),0))</f>
        <v>0</v>
      </c>
      <c r="H86" s="13">
        <v>45830766</v>
      </c>
      <c r="I86" s="13">
        <v>7308411.2999999998</v>
      </c>
      <c r="J86" s="13">
        <v>1995287.1</v>
      </c>
      <c r="K86" s="14">
        <v>0.27301242610688897</v>
      </c>
      <c r="L86" s="13">
        <f>MAX(0,I86*MAX('Pillar Two UK estimate'!$B$2-MAX(0,K86),0))</f>
        <v>0</v>
      </c>
      <c r="M86" s="11">
        <v>44981418.600000001</v>
      </c>
      <c r="N86" s="11">
        <v>10925520.9</v>
      </c>
      <c r="O86" s="11">
        <v>2271922.5</v>
      </c>
      <c r="P86" s="12">
        <v>0.20794637809900701</v>
      </c>
      <c r="Q86" s="11">
        <f>MAX(0,N86*MAX('Pillar Two UK estimate'!$B$2-MAX(0,P86),0))</f>
        <v>0</v>
      </c>
      <c r="R86" s="13">
        <v>46866337.5</v>
      </c>
      <c r="S86" s="13">
        <v>7113492.5</v>
      </c>
      <c r="T86" s="13">
        <v>1454457.5</v>
      </c>
      <c r="U86" s="14">
        <v>0.20446461425242199</v>
      </c>
      <c r="V86" s="13">
        <f>MAX(0,S86*MAX('Pillar Two UK estimate'!$B$2-MAX(0,U86),0))</f>
        <v>0</v>
      </c>
    </row>
    <row r="87" spans="1:22" ht="15" customHeight="1" x14ac:dyDescent="0.25">
      <c r="A87" s="9" t="s">
        <v>172</v>
      </c>
      <c r="B87" s="10" t="s">
        <v>173</v>
      </c>
      <c r="C87" s="11">
        <v>1808000</v>
      </c>
      <c r="D87" s="11">
        <v>551000</v>
      </c>
      <c r="E87" s="11">
        <v>97600</v>
      </c>
      <c r="F87" s="12">
        <v>0.177132486388385</v>
      </c>
      <c r="G87" s="11">
        <f>MAX(0,D87*MAX('Pillar Two UK estimate'!$B$2-MAX(0,F87),0))</f>
        <v>0</v>
      </c>
      <c r="H87" s="13">
        <v>1859300</v>
      </c>
      <c r="I87" s="13">
        <v>303200</v>
      </c>
      <c r="J87" s="13">
        <v>196400</v>
      </c>
      <c r="K87" s="14">
        <v>0.64775725593667499</v>
      </c>
      <c r="L87" s="13">
        <f>MAX(0,I87*MAX('Pillar Two UK estimate'!$B$2-MAX(0,K87),0))</f>
        <v>0</v>
      </c>
      <c r="M87" s="11">
        <v>1818500</v>
      </c>
      <c r="N87" s="11">
        <v>436200</v>
      </c>
      <c r="O87" s="11">
        <v>72800</v>
      </c>
      <c r="P87" s="12">
        <v>0.16689591930307199</v>
      </c>
      <c r="Q87" s="11">
        <f>MAX(0,N87*MAX('Pillar Two UK estimate'!$B$2-MAX(0,P87),0))</f>
        <v>0</v>
      </c>
      <c r="R87" s="13">
        <v>1735800</v>
      </c>
      <c r="S87" s="13">
        <v>432100</v>
      </c>
      <c r="T87" s="13">
        <v>77500</v>
      </c>
      <c r="U87" s="14">
        <v>0.17935663040962699</v>
      </c>
      <c r="V87" s="13">
        <f>MAX(0,S87*MAX('Pillar Two UK estimate'!$B$2-MAX(0,U87),0))</f>
        <v>0</v>
      </c>
    </row>
    <row r="88" spans="1:22" ht="15" customHeight="1" x14ac:dyDescent="0.25">
      <c r="A88" s="9" t="s">
        <v>174</v>
      </c>
      <c r="B88" s="10" t="s">
        <v>175</v>
      </c>
      <c r="C88" s="11">
        <v>38123906.07</v>
      </c>
      <c r="D88" s="11">
        <v>3829012</v>
      </c>
      <c r="E88" s="11">
        <v>3362568.72</v>
      </c>
      <c r="F88" s="12">
        <v>0.87818181818181795</v>
      </c>
      <c r="G88" s="11">
        <f>MAX(0,D88*MAX('Pillar Two UK estimate'!$B$2-MAX(0,F88),0))</f>
        <v>0</v>
      </c>
      <c r="H88" s="13">
        <v>39837969.200000003</v>
      </c>
      <c r="I88" s="13">
        <v>704211</v>
      </c>
      <c r="J88" s="13">
        <v>1107250</v>
      </c>
      <c r="K88" s="14">
        <v>1.57232704402516</v>
      </c>
      <c r="L88" s="13">
        <f>MAX(0,I88*MAX('Pillar Two UK estimate'!$B$2-MAX(0,K88),0))</f>
        <v>0</v>
      </c>
      <c r="M88" s="11">
        <v>38500312.200000003</v>
      </c>
      <c r="N88" s="11">
        <v>-2303882.1</v>
      </c>
      <c r="O88" s="11">
        <v>1319023.2</v>
      </c>
      <c r="P88" s="12">
        <v>-0.57252200535782605</v>
      </c>
      <c r="Q88" s="11">
        <f>MAX(0,N88*MAX('Pillar Two UK estimate'!$B$2-MAX(0,P88),0))</f>
        <v>0</v>
      </c>
      <c r="R88" s="13">
        <v>41089593.299999997</v>
      </c>
      <c r="S88" s="13">
        <v>3421559.4</v>
      </c>
      <c r="T88" s="13">
        <v>-775541.7</v>
      </c>
      <c r="U88" s="14">
        <v>-0.22666322846828299</v>
      </c>
      <c r="V88" s="13">
        <f>MAX(0,S88*MAX('Pillar Two UK estimate'!$B$2-MAX(0,U88),0))</f>
        <v>513233.91</v>
      </c>
    </row>
    <row r="89" spans="1:22" ht="15" customHeight="1" x14ac:dyDescent="0.25">
      <c r="A89" s="9" t="s">
        <v>176</v>
      </c>
      <c r="B89" s="10" t="s">
        <v>177</v>
      </c>
      <c r="C89" s="11">
        <v>1964700</v>
      </c>
      <c r="D89" s="11">
        <v>184300</v>
      </c>
      <c r="E89" s="11">
        <v>45700</v>
      </c>
      <c r="F89" s="12">
        <v>0.24796527400976701</v>
      </c>
      <c r="G89" s="11">
        <f>MAX(0,D89*MAX('Pillar Two UK estimate'!$B$2-MAX(0,F89),0))</f>
        <v>0</v>
      </c>
      <c r="H89" s="13">
        <v>2661900</v>
      </c>
      <c r="I89" s="13">
        <v>-371800</v>
      </c>
      <c r="J89" s="13">
        <v>-18400</v>
      </c>
      <c r="K89" s="14">
        <v>4.94889725658956E-2</v>
      </c>
      <c r="L89" s="13">
        <f>MAX(0,I89*MAX('Pillar Two UK estimate'!$B$2-MAX(0,K89),0))</f>
        <v>0</v>
      </c>
      <c r="M89" s="11">
        <v>2449900</v>
      </c>
      <c r="N89" s="11">
        <v>86100</v>
      </c>
      <c r="O89" s="11">
        <v>32700</v>
      </c>
      <c r="P89" s="12">
        <v>0.37979094076655001</v>
      </c>
      <c r="Q89" s="11">
        <f>MAX(0,N89*MAX('Pillar Two UK estimate'!$B$2-MAX(0,P89),0))</f>
        <v>0</v>
      </c>
      <c r="R89" s="13">
        <v>2355900</v>
      </c>
      <c r="S89" s="13">
        <v>180600</v>
      </c>
      <c r="T89" s="13">
        <v>19100</v>
      </c>
      <c r="U89" s="14">
        <v>0.105758582502769</v>
      </c>
      <c r="V89" s="13">
        <f>MAX(0,S89*MAX('Pillar Two UK estimate'!$B$2-MAX(0,U89),0))</f>
        <v>7989.9999999999181</v>
      </c>
    </row>
    <row r="90" spans="1:22" ht="15" customHeight="1" x14ac:dyDescent="0.25">
      <c r="A90" s="9" t="s">
        <v>178</v>
      </c>
      <c r="B90" s="10" t="s">
        <v>179</v>
      </c>
      <c r="C90" s="11">
        <v>589400</v>
      </c>
      <c r="D90" s="11">
        <v>-1007400</v>
      </c>
      <c r="E90" s="11">
        <v>-100900</v>
      </c>
      <c r="F90" s="12">
        <v>0.10015882469724</v>
      </c>
      <c r="G90" s="11">
        <f>MAX(0,D90*MAX('Pillar Two UK estimate'!$B$2-MAX(0,F90),0))</f>
        <v>0</v>
      </c>
      <c r="H90" s="13">
        <v>2071500</v>
      </c>
      <c r="I90" s="13">
        <v>280000</v>
      </c>
      <c r="J90" s="13">
        <v>62100</v>
      </c>
      <c r="K90" s="14">
        <v>0.221785714285714</v>
      </c>
      <c r="L90" s="13">
        <f>MAX(0,I90*MAX('Pillar Two UK estimate'!$B$2-MAX(0,K90),0))</f>
        <v>0</v>
      </c>
      <c r="M90" s="11">
        <v>2049100</v>
      </c>
      <c r="N90" s="11">
        <v>218100</v>
      </c>
      <c r="O90" s="11">
        <v>41300</v>
      </c>
      <c r="P90" s="12">
        <v>0.18936267767079301</v>
      </c>
      <c r="Q90" s="11">
        <f>MAX(0,N90*MAX('Pillar Two UK estimate'!$B$2-MAX(0,P90),0))</f>
        <v>0</v>
      </c>
      <c r="R90" s="13">
        <v>3295100</v>
      </c>
      <c r="S90" s="13">
        <v>548400</v>
      </c>
      <c r="T90" s="13">
        <v>112000</v>
      </c>
      <c r="U90" s="14">
        <v>0.20423048869438401</v>
      </c>
      <c r="V90" s="13">
        <f>MAX(0,S90*MAX('Pillar Two UK estimate'!$B$2-MAX(0,U90),0))</f>
        <v>0</v>
      </c>
    </row>
    <row r="91" spans="1:22" ht="15" customHeight="1" x14ac:dyDescent="0.25">
      <c r="A91" s="9" t="s">
        <v>180</v>
      </c>
      <c r="B91" s="10" t="s">
        <v>181</v>
      </c>
      <c r="C91" s="11">
        <v>12002800</v>
      </c>
      <c r="D91" s="11">
        <v>-2790600</v>
      </c>
      <c r="E91" s="11">
        <v>129300</v>
      </c>
      <c r="F91" s="12">
        <v>-4.6334121694259302E-2</v>
      </c>
      <c r="G91" s="11">
        <f>MAX(0,D91*MAX('Pillar Two UK estimate'!$B$2-MAX(0,F91),0))</f>
        <v>0</v>
      </c>
      <c r="H91" s="13">
        <v>13234100</v>
      </c>
      <c r="I91" s="13">
        <v>982100</v>
      </c>
      <c r="J91" s="13">
        <v>275000</v>
      </c>
      <c r="K91" s="14">
        <v>0.28001221871499798</v>
      </c>
      <c r="L91" s="13">
        <f>MAX(0,I91*MAX('Pillar Two UK estimate'!$B$2-MAX(0,K91),0))</f>
        <v>0</v>
      </c>
      <c r="M91" s="11">
        <v>15602400</v>
      </c>
      <c r="N91" s="11">
        <v>1463300</v>
      </c>
      <c r="O91" s="11">
        <v>323900</v>
      </c>
      <c r="P91" s="12">
        <v>0.22134900567211099</v>
      </c>
      <c r="Q91" s="11">
        <f>MAX(0,N91*MAX('Pillar Two UK estimate'!$B$2-MAX(0,P91),0))</f>
        <v>0</v>
      </c>
      <c r="R91" s="13">
        <v>15265400</v>
      </c>
      <c r="S91" s="13">
        <v>2109300</v>
      </c>
      <c r="T91" s="13">
        <v>197000</v>
      </c>
      <c r="U91" s="14">
        <v>9.3395913336177902E-2</v>
      </c>
      <c r="V91" s="13">
        <f>MAX(0,S91*MAX('Pillar Two UK estimate'!$B$2-MAX(0,U91),0))</f>
        <v>119394.99999999994</v>
      </c>
    </row>
    <row r="92" spans="1:22" ht="15" customHeight="1" x14ac:dyDescent="0.25">
      <c r="A92" s="9" t="s">
        <v>182</v>
      </c>
      <c r="B92" s="10" t="s">
        <v>183</v>
      </c>
      <c r="C92" s="11">
        <v>438623.32799999998</v>
      </c>
      <c r="D92" s="11">
        <v>3009.8375999999998</v>
      </c>
      <c r="E92" s="11">
        <v>589.74959999999999</v>
      </c>
      <c r="F92" s="12">
        <v>0.195940671350507</v>
      </c>
      <c r="G92" s="11">
        <f>MAX(0,D92*MAX('Pillar Two UK estimate'!$B$2-MAX(0,F92),0))</f>
        <v>0</v>
      </c>
      <c r="H92" s="13">
        <v>674643.44279999996</v>
      </c>
      <c r="I92" s="13">
        <v>42314.314100000003</v>
      </c>
      <c r="J92" s="13">
        <v>8837.0012000000006</v>
      </c>
      <c r="K92" s="14">
        <v>0.20884188691126601</v>
      </c>
      <c r="L92" s="13">
        <f>MAX(0,I92*MAX('Pillar Two UK estimate'!$B$2-MAX(0,K92),0))</f>
        <v>0</v>
      </c>
      <c r="M92" s="11">
        <v>549604.51740000001</v>
      </c>
      <c r="N92" s="11">
        <v>32857.8678</v>
      </c>
      <c r="O92" s="11">
        <v>6662.9736000000003</v>
      </c>
      <c r="P92" s="12">
        <v>0.20278167897431301</v>
      </c>
      <c r="Q92" s="11">
        <f>MAX(0,N92*MAX('Pillar Two UK estimate'!$B$2-MAX(0,P92),0))</f>
        <v>0</v>
      </c>
      <c r="R92" s="13">
        <v>489213.03279999999</v>
      </c>
      <c r="S92" s="13">
        <v>31697.756399999998</v>
      </c>
      <c r="T92" s="13">
        <v>9147.8263999999999</v>
      </c>
      <c r="U92" s="14">
        <v>0.28859539093435599</v>
      </c>
      <c r="V92" s="13">
        <f>MAX(0,S92*MAX('Pillar Two UK estimate'!$B$2-MAX(0,U92),0))</f>
        <v>0</v>
      </c>
    </row>
    <row r="93" spans="1:22" ht="15" customHeight="1" x14ac:dyDescent="0.25">
      <c r="A93" s="9">
        <v>888</v>
      </c>
      <c r="B93" s="10" t="s">
        <v>184</v>
      </c>
      <c r="C93" s="11">
        <v>546595.28</v>
      </c>
      <c r="D93" s="11">
        <v>20911.439999999999</v>
      </c>
      <c r="E93" s="11">
        <v>12061.28</v>
      </c>
      <c r="F93" s="12">
        <v>0.57677902621722899</v>
      </c>
      <c r="G93" s="11">
        <f>MAX(0,D93*MAX('Pillar Two UK estimate'!$B$2-MAX(0,F93),0))</f>
        <v>0</v>
      </c>
      <c r="H93" s="13">
        <v>439107.11</v>
      </c>
      <c r="I93" s="13">
        <v>35501.61</v>
      </c>
      <c r="J93" s="13">
        <v>2899.69</v>
      </c>
      <c r="K93" s="14">
        <v>8.16777041942605E-2</v>
      </c>
      <c r="L93" s="13">
        <f>MAX(0,I93*MAX('Pillar Two UK estimate'!$B$2-MAX(0,K93),0))</f>
        <v>2425.5514999999991</v>
      </c>
      <c r="M93" s="11">
        <v>402368.58</v>
      </c>
      <c r="N93" s="11">
        <v>80905.41</v>
      </c>
      <c r="O93" s="11">
        <v>10345.77</v>
      </c>
      <c r="P93" s="12">
        <v>0.12787488500460001</v>
      </c>
      <c r="Q93" s="11">
        <f>MAX(0,N93*MAX('Pillar Two UK estimate'!$B$2-MAX(0,P93),0))</f>
        <v>1790.0414999999841</v>
      </c>
      <c r="R93" s="13">
        <v>422387.28</v>
      </c>
      <c r="S93" s="13">
        <v>14656.48</v>
      </c>
      <c r="T93" s="13">
        <v>4833.5200000000004</v>
      </c>
      <c r="U93" s="14">
        <v>0.329787234042553</v>
      </c>
      <c r="V93" s="13">
        <f>MAX(0,S93*MAX('Pillar Two UK estimate'!$B$2-MAX(0,U93),0))</f>
        <v>0</v>
      </c>
    </row>
    <row r="94" spans="1:22" ht="15" customHeight="1" x14ac:dyDescent="0.25">
      <c r="A94" s="9" t="s">
        <v>185</v>
      </c>
      <c r="B94" s="10" t="s">
        <v>186</v>
      </c>
      <c r="C94" s="11">
        <v>1365000</v>
      </c>
      <c r="D94" s="11">
        <v>-73000</v>
      </c>
      <c r="E94" s="11">
        <v>38000</v>
      </c>
      <c r="F94" s="12">
        <v>-0.52054794520547898</v>
      </c>
      <c r="G94" s="11">
        <f>MAX(0,D94*MAX('Pillar Two UK estimate'!$B$2-MAX(0,F94),0))</f>
        <v>0</v>
      </c>
      <c r="H94" s="13">
        <v>1613000</v>
      </c>
      <c r="I94" s="13">
        <v>199000</v>
      </c>
      <c r="J94" s="13">
        <v>70000</v>
      </c>
      <c r="K94" s="14">
        <v>0.35175879396984899</v>
      </c>
      <c r="L94" s="13">
        <f>MAX(0,I94*MAX('Pillar Two UK estimate'!$B$2-MAX(0,K94),0))</f>
        <v>0</v>
      </c>
      <c r="M94" s="11">
        <v>1760000</v>
      </c>
      <c r="N94" s="11">
        <v>182000</v>
      </c>
      <c r="O94" s="11">
        <v>57000</v>
      </c>
      <c r="P94" s="12">
        <v>0.31318681318681302</v>
      </c>
      <c r="Q94" s="11">
        <f>MAX(0,N94*MAX('Pillar Two UK estimate'!$B$2-MAX(0,P94),0))</f>
        <v>0</v>
      </c>
      <c r="R94" s="13">
        <v>1730000</v>
      </c>
      <c r="S94" s="13">
        <v>154000</v>
      </c>
      <c r="T94" s="13">
        <v>48000</v>
      </c>
      <c r="U94" s="14">
        <v>0.31168831168831201</v>
      </c>
      <c r="V94" s="13">
        <f>MAX(0,S94*MAX('Pillar Two UK estimate'!$B$2-MAX(0,U94),0))</f>
        <v>0</v>
      </c>
    </row>
    <row r="95" spans="1:22" ht="15" customHeight="1" x14ac:dyDescent="0.25">
      <c r="A95" s="9" t="s">
        <v>187</v>
      </c>
      <c r="B95" s="10" t="s">
        <v>188</v>
      </c>
      <c r="C95" s="11">
        <v>3908000</v>
      </c>
      <c r="D95" s="11">
        <v>697000</v>
      </c>
      <c r="E95" s="11">
        <v>282000</v>
      </c>
      <c r="F95" s="12">
        <v>0.40459110473457699</v>
      </c>
      <c r="G95" s="11">
        <f>MAX(0,D95*MAX('Pillar Two UK estimate'!$B$2-MAX(0,F95),0))</f>
        <v>0</v>
      </c>
      <c r="H95" s="13">
        <v>3422000</v>
      </c>
      <c r="I95" s="13">
        <v>598000</v>
      </c>
      <c r="J95" s="13">
        <v>190000</v>
      </c>
      <c r="K95" s="14">
        <v>0.31772575250836099</v>
      </c>
      <c r="L95" s="13">
        <f>MAX(0,I95*MAX('Pillar Two UK estimate'!$B$2-MAX(0,K95),0))</f>
        <v>0</v>
      </c>
      <c r="M95" s="11">
        <v>3077000</v>
      </c>
      <c r="N95" s="11">
        <v>372000</v>
      </c>
      <c r="O95" s="11">
        <v>-78000</v>
      </c>
      <c r="P95" s="12">
        <v>-0.209677419354839</v>
      </c>
      <c r="Q95" s="11">
        <f>MAX(0,N95*MAX('Pillar Two UK estimate'!$B$2-MAX(0,P95),0))</f>
        <v>55800</v>
      </c>
      <c r="R95" s="13">
        <v>2910000</v>
      </c>
      <c r="S95" s="13">
        <v>-9000</v>
      </c>
      <c r="T95" s="13">
        <v>125000</v>
      </c>
      <c r="U95" s="14">
        <v>-13.8888888888889</v>
      </c>
      <c r="V95" s="13">
        <f>MAX(0,S95*MAX('Pillar Two UK estimate'!$B$2-MAX(0,U95),0))</f>
        <v>0</v>
      </c>
    </row>
    <row r="96" spans="1:22" ht="15" customHeight="1" x14ac:dyDescent="0.25">
      <c r="A96" s="9" t="s">
        <v>189</v>
      </c>
      <c r="B96" s="10" t="s">
        <v>190</v>
      </c>
      <c r="C96" s="11">
        <v>126749</v>
      </c>
      <c r="D96" s="11">
        <v>48550</v>
      </c>
      <c r="E96" s="11">
        <v>9721</v>
      </c>
      <c r="F96" s="12">
        <v>0.20022657054582901</v>
      </c>
      <c r="G96" s="11">
        <f>MAX(0,D96*MAX('Pillar Two UK estimate'!$B$2-MAX(0,F96),0))</f>
        <v>0</v>
      </c>
      <c r="H96" s="13">
        <v>104902</v>
      </c>
      <c r="I96" s="13">
        <v>37695</v>
      </c>
      <c r="J96" s="13">
        <v>7342</v>
      </c>
      <c r="K96" s="14">
        <v>0.19477384268470599</v>
      </c>
      <c r="L96" s="13">
        <f>MAX(0,I96*MAX('Pillar Two UK estimate'!$B$2-MAX(0,K96),0))</f>
        <v>0</v>
      </c>
      <c r="M96" s="11">
        <v>89691</v>
      </c>
      <c r="N96" s="11">
        <v>28359</v>
      </c>
      <c r="O96" s="11">
        <v>5713</v>
      </c>
      <c r="P96" s="12">
        <v>0.20145280157974499</v>
      </c>
      <c r="Q96" s="11">
        <f>MAX(0,N96*MAX('Pillar Two UK estimate'!$B$2-MAX(0,P96),0))</f>
        <v>0</v>
      </c>
      <c r="R96" s="13">
        <v>75576</v>
      </c>
      <c r="S96" s="13">
        <v>21697</v>
      </c>
      <c r="T96" s="13">
        <v>4223</v>
      </c>
      <c r="U96" s="14">
        <v>0.19463520302345899</v>
      </c>
      <c r="V96" s="13">
        <f>MAX(0,S96*MAX('Pillar Two UK estimate'!$B$2-MAX(0,U96),0))</f>
        <v>0</v>
      </c>
    </row>
    <row r="97" spans="1:22" ht="15" customHeight="1" x14ac:dyDescent="0.25">
      <c r="A97" s="9" t="s">
        <v>191</v>
      </c>
      <c r="B97" s="10" t="s">
        <v>192</v>
      </c>
      <c r="C97" s="11">
        <v>263700</v>
      </c>
      <c r="D97" s="11">
        <v>-184300</v>
      </c>
      <c r="E97" s="11">
        <v>-35400</v>
      </c>
      <c r="F97" s="12">
        <v>0.19207813347802499</v>
      </c>
      <c r="G97" s="11">
        <f>MAX(0,D97*MAX('Pillar Two UK estimate'!$B$2-MAX(0,F97),0))</f>
        <v>0</v>
      </c>
      <c r="H97" s="13">
        <v>416200</v>
      </c>
      <c r="I97" s="13">
        <v>10200</v>
      </c>
      <c r="J97" s="13">
        <v>2100</v>
      </c>
      <c r="K97" s="14">
        <v>0.20588235294117599</v>
      </c>
      <c r="L97" s="13">
        <f>MAX(0,I97*MAX('Pillar Two UK estimate'!$B$2-MAX(0,K97),0))</f>
        <v>0</v>
      </c>
      <c r="M97" s="11">
        <v>348500</v>
      </c>
      <c r="N97" s="11">
        <v>28900</v>
      </c>
      <c r="O97" s="11">
        <v>8900</v>
      </c>
      <c r="P97" s="12">
        <v>0.30795847750865002</v>
      </c>
      <c r="Q97" s="11">
        <f>MAX(0,N97*MAX('Pillar Two UK estimate'!$B$2-MAX(0,P97),0))</f>
        <v>0</v>
      </c>
      <c r="R97" s="13">
        <v>375800</v>
      </c>
      <c r="S97" s="13">
        <v>33100</v>
      </c>
      <c r="T97" s="13">
        <v>11000</v>
      </c>
      <c r="U97" s="14">
        <v>0.33232628398791503</v>
      </c>
      <c r="V97" s="13">
        <f>MAX(0,S97*MAX('Pillar Two UK estimate'!$B$2-MAX(0,U97),0))</f>
        <v>0</v>
      </c>
    </row>
    <row r="98" spans="1:22" ht="15" customHeight="1" x14ac:dyDescent="0.25">
      <c r="A98" s="9" t="s">
        <v>193</v>
      </c>
      <c r="B98" s="10" t="s">
        <v>194</v>
      </c>
      <c r="C98" s="11">
        <v>338000</v>
      </c>
      <c r="D98" s="11">
        <v>221500</v>
      </c>
      <c r="E98" s="11">
        <v>36800</v>
      </c>
      <c r="F98" s="12">
        <v>0.16613995485327299</v>
      </c>
      <c r="G98" s="11">
        <f>MAX(0,D98*MAX('Pillar Two UK estimate'!$B$2-MAX(0,F98),0))</f>
        <v>0</v>
      </c>
      <c r="H98" s="13">
        <v>316300</v>
      </c>
      <c r="I98" s="13">
        <v>219900</v>
      </c>
      <c r="J98" s="13">
        <v>38400</v>
      </c>
      <c r="K98" s="14">
        <v>0.17462482946794</v>
      </c>
      <c r="L98" s="13">
        <f>MAX(0,I98*MAX('Pillar Two UK estimate'!$B$2-MAX(0,K98),0))</f>
        <v>0</v>
      </c>
      <c r="M98" s="11">
        <v>285700</v>
      </c>
      <c r="N98" s="11">
        <v>191300</v>
      </c>
      <c r="O98" s="11">
        <v>37800</v>
      </c>
      <c r="P98" s="12">
        <v>0.197595399895452</v>
      </c>
      <c r="Q98" s="11">
        <f>MAX(0,N98*MAX('Pillar Two UK estimate'!$B$2-MAX(0,P98),0))</f>
        <v>0</v>
      </c>
      <c r="R98" s="13">
        <v>257200</v>
      </c>
      <c r="S98" s="13">
        <v>206200</v>
      </c>
      <c r="T98" s="13">
        <v>36700</v>
      </c>
      <c r="U98" s="14">
        <v>0.17798254122211399</v>
      </c>
      <c r="V98" s="13">
        <f>MAX(0,S98*MAX('Pillar Two UK estimate'!$B$2-MAX(0,U98),0))</f>
        <v>0</v>
      </c>
    </row>
    <row r="99" spans="1:22" ht="15" customHeight="1" x14ac:dyDescent="0.25">
      <c r="A99" s="9" t="s">
        <v>195</v>
      </c>
      <c r="B99" s="10" t="s">
        <v>196</v>
      </c>
      <c r="C99" s="11">
        <v>611800</v>
      </c>
      <c r="D99" s="11">
        <v>-466000</v>
      </c>
      <c r="E99" s="11">
        <v>-55500</v>
      </c>
      <c r="F99" s="12">
        <v>0.11909871244635201</v>
      </c>
      <c r="G99" s="11">
        <f>MAX(0,D99*MAX('Pillar Two UK estimate'!$B$2-MAX(0,F99),0))</f>
        <v>0</v>
      </c>
      <c r="H99" s="13">
        <v>997300</v>
      </c>
      <c r="I99" s="13">
        <v>-104300</v>
      </c>
      <c r="J99" s="13">
        <v>-100</v>
      </c>
      <c r="K99" s="14">
        <v>9.5877277085330804E-4</v>
      </c>
      <c r="L99" s="13">
        <f>MAX(0,I99*MAX('Pillar Two UK estimate'!$B$2-MAX(0,K99),0))</f>
        <v>0</v>
      </c>
      <c r="M99" s="11">
        <v>1096500</v>
      </c>
      <c r="N99" s="11">
        <v>-68200</v>
      </c>
      <c r="O99" s="11">
        <v>-11100</v>
      </c>
      <c r="P99" s="12">
        <v>0.16275659824046901</v>
      </c>
      <c r="Q99" s="11">
        <f>MAX(0,N99*MAX('Pillar Two UK estimate'!$B$2-MAX(0,P99),0))</f>
        <v>0</v>
      </c>
      <c r="R99" s="13">
        <v>876000</v>
      </c>
      <c r="S99" s="13">
        <v>84500</v>
      </c>
      <c r="T99" s="13">
        <v>7700</v>
      </c>
      <c r="U99" s="14">
        <v>9.1124260355029602E-2</v>
      </c>
      <c r="V99" s="13">
        <f>MAX(0,S99*MAX('Pillar Two UK estimate'!$B$2-MAX(0,U99),0))</f>
        <v>4974.9999999999982</v>
      </c>
    </row>
    <row r="100" spans="1:22" ht="15" customHeight="1" x14ac:dyDescent="0.25">
      <c r="A100" s="9" t="s">
        <v>18</v>
      </c>
      <c r="B100" s="10" t="s">
        <v>19</v>
      </c>
      <c r="C100" s="11">
        <v>699319.28</v>
      </c>
      <c r="D100" s="11">
        <v>185070.16</v>
      </c>
      <c r="E100" s="11">
        <v>52239.44</v>
      </c>
      <c r="F100" s="12">
        <v>0.282268303004655</v>
      </c>
      <c r="G100" s="11">
        <f>MAX(0,D100*MAX('Pillar Two UK estimate'!$B$2-MAX(0,F100),0))</f>
        <v>0</v>
      </c>
      <c r="H100" s="13">
        <v>682681.07</v>
      </c>
      <c r="I100" s="13">
        <v>246552.02</v>
      </c>
      <c r="J100" s="13">
        <v>51489.09</v>
      </c>
      <c r="K100" s="14">
        <v>0.208836617927527</v>
      </c>
      <c r="L100" s="13">
        <f>MAX(0,I100*MAX('Pillar Two UK estimate'!$B$2-MAX(0,K100),0))</f>
        <v>0</v>
      </c>
      <c r="M100" s="11">
        <v>601617.68999999994</v>
      </c>
      <c r="N100" s="11">
        <v>135834.75</v>
      </c>
      <c r="O100" s="11">
        <v>-43690.41</v>
      </c>
      <c r="P100" s="12">
        <v>-0.321643835616438</v>
      </c>
      <c r="Q100" s="11">
        <f>MAX(0,N100*MAX('Pillar Two UK estimate'!$B$2-MAX(0,P100),0))</f>
        <v>20375.212499999998</v>
      </c>
      <c r="R100" s="13">
        <v>509000.84</v>
      </c>
      <c r="S100" s="13">
        <v>-22530.44</v>
      </c>
      <c r="T100" s="13">
        <v>3820.04</v>
      </c>
      <c r="U100" s="14">
        <v>-0.169550173010381</v>
      </c>
      <c r="V100" s="13">
        <f>MAX(0,S100*MAX('Pillar Two UK estimate'!$B$2-MAX(0,U100),0))</f>
        <v>0</v>
      </c>
    </row>
    <row r="101" spans="1:22" ht="15" customHeight="1" x14ac:dyDescent="0.25">
      <c r="A101" s="9" t="s">
        <v>197</v>
      </c>
      <c r="B101" s="10" t="s">
        <v>198</v>
      </c>
      <c r="C101" s="11">
        <v>4449500</v>
      </c>
      <c r="D101" s="11">
        <v>-178200</v>
      </c>
      <c r="E101" s="11">
        <v>15000</v>
      </c>
      <c r="F101" s="12">
        <v>-8.4175084175084194E-2</v>
      </c>
      <c r="G101" s="11">
        <f>MAX(0,D101*MAX('Pillar Two UK estimate'!$B$2-MAX(0,F101),0))</f>
        <v>0</v>
      </c>
      <c r="H101" s="13">
        <v>4474800</v>
      </c>
      <c r="I101" s="13">
        <v>235200</v>
      </c>
      <c r="J101" s="13">
        <v>35400</v>
      </c>
      <c r="K101" s="14">
        <v>0.15051020408163299</v>
      </c>
      <c r="L101" s="13">
        <f>MAX(0,I101*MAX('Pillar Two UK estimate'!$B$2-MAX(0,K101),0))</f>
        <v>0</v>
      </c>
      <c r="M101" s="11">
        <v>4659600</v>
      </c>
      <c r="N101" s="11">
        <v>391100</v>
      </c>
      <c r="O101" s="11">
        <v>53400</v>
      </c>
      <c r="P101" s="12">
        <v>0.13653796982868799</v>
      </c>
      <c r="Q101" s="11">
        <f>MAX(0,N101*MAX('Pillar Two UK estimate'!$B$2-MAX(0,P101),0))</f>
        <v>5265.0000000001255</v>
      </c>
      <c r="R101" s="13"/>
      <c r="S101" s="13"/>
      <c r="T101" s="13"/>
      <c r="U101" s="14"/>
      <c r="V101" s="13">
        <f>MAX(0,S101*MAX('Pillar Two UK estimate'!$B$2-MAX(0,U101),0))</f>
        <v>0</v>
      </c>
    </row>
    <row r="102" spans="1:22" ht="15" customHeight="1" x14ac:dyDescent="0.25">
      <c r="A102" s="9" t="s">
        <v>199</v>
      </c>
      <c r="B102" s="10" t="s">
        <v>200</v>
      </c>
      <c r="C102" s="11">
        <v>1793500</v>
      </c>
      <c r="D102" s="11">
        <v>44200</v>
      </c>
      <c r="E102" s="11">
        <v>10100</v>
      </c>
      <c r="F102" s="12">
        <v>0.22850678733031701</v>
      </c>
      <c r="G102" s="11">
        <f>MAX(0,D102*MAX('Pillar Two UK estimate'!$B$2-MAX(0,F102),0))</f>
        <v>0</v>
      </c>
      <c r="H102" s="13">
        <v>1885900</v>
      </c>
      <c r="I102" s="13">
        <v>43800</v>
      </c>
      <c r="J102" s="13">
        <v>6900</v>
      </c>
      <c r="K102" s="14">
        <v>0.15753424657534301</v>
      </c>
      <c r="L102" s="13">
        <f>MAX(0,I102*MAX('Pillar Two UK estimate'!$B$2-MAX(0,K102),0))</f>
        <v>0</v>
      </c>
      <c r="M102" s="11">
        <v>1855200</v>
      </c>
      <c r="N102" s="11">
        <v>77900</v>
      </c>
      <c r="O102" s="11">
        <v>10700</v>
      </c>
      <c r="P102" s="12">
        <v>0.13735558408215701</v>
      </c>
      <c r="Q102" s="11">
        <f>MAX(0,N102*MAX('Pillar Two UK estimate'!$B$2-MAX(0,P102),0))</f>
        <v>984.99999999996874</v>
      </c>
      <c r="R102" s="13">
        <v>1814800</v>
      </c>
      <c r="S102" s="13">
        <v>39000</v>
      </c>
      <c r="T102" s="13">
        <v>8000</v>
      </c>
      <c r="U102" s="14">
        <v>0.20512820512820501</v>
      </c>
      <c r="V102" s="13">
        <f>MAX(0,S102*MAX('Pillar Two UK estimate'!$B$2-MAX(0,U102),0))</f>
        <v>0</v>
      </c>
    </row>
    <row r="103" spans="1:22" ht="15" customHeight="1" x14ac:dyDescent="0.25">
      <c r="A103" s="9" t="s">
        <v>201</v>
      </c>
      <c r="B103" s="10" t="s">
        <v>202</v>
      </c>
      <c r="C103" s="11">
        <v>7320000</v>
      </c>
      <c r="D103" s="11">
        <v>48000</v>
      </c>
      <c r="E103" s="11">
        <v>18000</v>
      </c>
      <c r="F103" s="12">
        <v>0.375</v>
      </c>
      <c r="G103" s="11">
        <f>MAX(0,D103*MAX('Pillar Two UK estimate'!$B$2-MAX(0,F103),0))</f>
        <v>0</v>
      </c>
      <c r="H103" s="13">
        <v>7313000</v>
      </c>
      <c r="I103" s="13">
        <v>138000</v>
      </c>
      <c r="J103" s="13">
        <v>5000</v>
      </c>
      <c r="K103" s="14">
        <v>3.6231884057971002E-2</v>
      </c>
      <c r="L103" s="13">
        <f>MAX(0,I103*MAX('Pillar Two UK estimate'!$B$2-MAX(0,K103),0))</f>
        <v>15700</v>
      </c>
      <c r="M103" s="11">
        <v>6634000</v>
      </c>
      <c r="N103" s="11">
        <v>123000</v>
      </c>
      <c r="O103" s="11">
        <v>-12000</v>
      </c>
      <c r="P103" s="12">
        <v>-9.7560975609756101E-2</v>
      </c>
      <c r="Q103" s="11">
        <f>MAX(0,N103*MAX('Pillar Two UK estimate'!$B$2-MAX(0,P103),0))</f>
        <v>18450</v>
      </c>
      <c r="R103" s="13">
        <v>6916000</v>
      </c>
      <c r="S103" s="13">
        <v>117000</v>
      </c>
      <c r="T103" s="13">
        <v>-45000</v>
      </c>
      <c r="U103" s="14">
        <v>-0.38461538461538503</v>
      </c>
      <c r="V103" s="13">
        <f>MAX(0,S103*MAX('Pillar Two UK estimate'!$B$2-MAX(0,U103),0))</f>
        <v>17550</v>
      </c>
    </row>
    <row r="104" spans="1:22" ht="15" customHeight="1" x14ac:dyDescent="0.25">
      <c r="A104" s="9" t="s">
        <v>203</v>
      </c>
      <c r="B104" s="10" t="s">
        <v>204</v>
      </c>
      <c r="C104" s="11">
        <v>275518.5</v>
      </c>
      <c r="D104" s="11">
        <v>79124.5</v>
      </c>
      <c r="E104" s="11">
        <v>5388.75</v>
      </c>
      <c r="F104" s="12">
        <v>6.8104695764270196E-2</v>
      </c>
      <c r="G104" s="11">
        <f>MAX(0,D104*MAX('Pillar Two UK estimate'!$B$2-MAX(0,F104),0))</f>
        <v>6479.9250000000029</v>
      </c>
      <c r="H104" s="13">
        <v>313199.03999999998</v>
      </c>
      <c r="I104" s="13">
        <v>155794.51999999999</v>
      </c>
      <c r="J104" s="13">
        <v>15808.24</v>
      </c>
      <c r="K104" s="14">
        <v>0.101468524053349</v>
      </c>
      <c r="L104" s="13">
        <f>MAX(0,I104*MAX('Pillar Two UK estimate'!$B$2-MAX(0,K104),0))</f>
        <v>7560.9380000000374</v>
      </c>
      <c r="M104" s="11">
        <v>310918.2</v>
      </c>
      <c r="N104" s="11">
        <v>131263.5</v>
      </c>
      <c r="O104" s="11">
        <v>16999.5</v>
      </c>
      <c r="P104" s="12">
        <v>0.12950667931298501</v>
      </c>
      <c r="Q104" s="11">
        <f>MAX(0,N104*MAX('Pillar Two UK estimate'!$B$2-MAX(0,P104),0))</f>
        <v>2690.024999999991</v>
      </c>
      <c r="R104" s="13">
        <v>322951.8</v>
      </c>
      <c r="S104" s="13">
        <v>130753.8</v>
      </c>
      <c r="T104" s="13">
        <v>9702</v>
      </c>
      <c r="U104" s="14">
        <v>7.4200520367285694E-2</v>
      </c>
      <c r="V104" s="13">
        <f>MAX(0,S104*MAX('Pillar Two UK estimate'!$B$2-MAX(0,U104),0))</f>
        <v>9911.07</v>
      </c>
    </row>
    <row r="105" spans="1:22" ht="15" customHeight="1" x14ac:dyDescent="0.25">
      <c r="A105" s="9" t="s">
        <v>205</v>
      </c>
      <c r="B105" s="10" t="s">
        <v>206</v>
      </c>
      <c r="C105" s="11">
        <v>227000</v>
      </c>
      <c r="D105" s="11">
        <v>26000</v>
      </c>
      <c r="E105" s="11">
        <v>6900</v>
      </c>
      <c r="F105" s="12">
        <v>0.265384615384615</v>
      </c>
      <c r="G105" s="11">
        <f>MAX(0,D105*MAX('Pillar Two UK estimate'!$B$2-MAX(0,F105),0))</f>
        <v>0</v>
      </c>
      <c r="H105" s="13">
        <v>255700</v>
      </c>
      <c r="I105" s="13">
        <v>37400</v>
      </c>
      <c r="J105" s="13">
        <v>7600</v>
      </c>
      <c r="K105" s="14">
        <v>0.20320855614973299</v>
      </c>
      <c r="L105" s="13">
        <f>MAX(0,I105*MAX('Pillar Two UK estimate'!$B$2-MAX(0,K105),0))</f>
        <v>0</v>
      </c>
      <c r="M105" s="11">
        <v>279000</v>
      </c>
      <c r="N105" s="11">
        <v>44500</v>
      </c>
      <c r="O105" s="11">
        <v>8700</v>
      </c>
      <c r="P105" s="12">
        <v>0.195505617977528</v>
      </c>
      <c r="Q105" s="11">
        <f>MAX(0,N105*MAX('Pillar Two UK estimate'!$B$2-MAX(0,P105),0))</f>
        <v>0</v>
      </c>
      <c r="R105" s="13">
        <v>277700</v>
      </c>
      <c r="S105" s="13">
        <v>44900</v>
      </c>
      <c r="T105" s="13">
        <v>7700</v>
      </c>
      <c r="U105" s="14">
        <v>0.17149220489977701</v>
      </c>
      <c r="V105" s="13">
        <f>MAX(0,S105*MAX('Pillar Two UK estimate'!$B$2-MAX(0,U105),0))</f>
        <v>0</v>
      </c>
    </row>
    <row r="106" spans="1:22" ht="15" customHeight="1" x14ac:dyDescent="0.25">
      <c r="A106" s="9" t="s">
        <v>207</v>
      </c>
      <c r="B106" s="10" t="s">
        <v>208</v>
      </c>
      <c r="C106" s="11">
        <v>1413900</v>
      </c>
      <c r="D106" s="11">
        <v>-24200</v>
      </c>
      <c r="E106" s="11">
        <v>-5200</v>
      </c>
      <c r="F106" s="12">
        <v>0.214876033057851</v>
      </c>
      <c r="G106" s="11">
        <f>MAX(0,D106*MAX('Pillar Two UK estimate'!$B$2-MAX(0,F106),0))</f>
        <v>0</v>
      </c>
      <c r="H106" s="13">
        <v>2260500</v>
      </c>
      <c r="I106" s="13">
        <v>23400</v>
      </c>
      <c r="J106" s="13">
        <v>-17600</v>
      </c>
      <c r="K106" s="14">
        <v>-0.75213675213675202</v>
      </c>
      <c r="L106" s="13">
        <f>MAX(0,I106*MAX('Pillar Two UK estimate'!$B$2-MAX(0,K106),0))</f>
        <v>3510</v>
      </c>
      <c r="M106" s="11">
        <v>2347300</v>
      </c>
      <c r="N106" s="11">
        <v>147200</v>
      </c>
      <c r="O106" s="11">
        <v>28500</v>
      </c>
      <c r="P106" s="12">
        <v>0.19361413043478301</v>
      </c>
      <c r="Q106" s="11">
        <f>MAX(0,N106*MAX('Pillar Two UK estimate'!$B$2-MAX(0,P106),0))</f>
        <v>0</v>
      </c>
      <c r="R106" s="13">
        <v>2370600</v>
      </c>
      <c r="S106" s="13">
        <v>175500</v>
      </c>
      <c r="T106" s="13">
        <v>33700</v>
      </c>
      <c r="U106" s="14">
        <v>0.19202279202279199</v>
      </c>
      <c r="V106" s="13">
        <f>MAX(0,S106*MAX('Pillar Two UK estimate'!$B$2-MAX(0,U106),0))</f>
        <v>0</v>
      </c>
    </row>
    <row r="107" spans="1:22" ht="15" customHeight="1" x14ac:dyDescent="0.25">
      <c r="A107" s="9" t="s">
        <v>209</v>
      </c>
      <c r="B107" s="10" t="s">
        <v>210</v>
      </c>
      <c r="C107" s="11">
        <v>2288902</v>
      </c>
      <c r="D107" s="11">
        <v>-39473.279999999999</v>
      </c>
      <c r="E107" s="11">
        <v>-3367.76</v>
      </c>
      <c r="F107" s="12">
        <v>8.5317460317460306E-2</v>
      </c>
      <c r="G107" s="11">
        <f>MAX(0,D107*MAX('Pillar Two UK estimate'!$B$2-MAX(0,F107),0))</f>
        <v>0</v>
      </c>
      <c r="H107" s="13">
        <v>2067087.12</v>
      </c>
      <c r="I107" s="13">
        <v>209796.49</v>
      </c>
      <c r="J107" s="13">
        <v>26332.32</v>
      </c>
      <c r="K107" s="14">
        <v>0.125513634665671</v>
      </c>
      <c r="L107" s="13">
        <f>MAX(0,I107*MAX('Pillar Two UK estimate'!$B$2-MAX(0,K107),0))</f>
        <v>5137.1534999998985</v>
      </c>
      <c r="M107" s="11">
        <v>1597416.66</v>
      </c>
      <c r="N107" s="11">
        <v>56864.52</v>
      </c>
      <c r="O107" s="11">
        <v>6103.26</v>
      </c>
      <c r="P107" s="12">
        <v>0.10732984293193699</v>
      </c>
      <c r="Q107" s="11">
        <f>MAX(0,N107*MAX('Pillar Two UK estimate'!$B$2-MAX(0,P107),0))</f>
        <v>2426.4180000000097</v>
      </c>
      <c r="R107" s="13">
        <v>1590461.96</v>
      </c>
      <c r="S107" s="13">
        <v>130972.8</v>
      </c>
      <c r="T107" s="13">
        <v>29624.799999999999</v>
      </c>
      <c r="U107" s="14">
        <v>0.226190476190476</v>
      </c>
      <c r="V107" s="13">
        <f>MAX(0,S107*MAX('Pillar Two UK estimate'!$B$2-MAX(0,U107),0))</f>
        <v>0</v>
      </c>
    </row>
    <row r="108" spans="1:22" ht="15" customHeight="1" x14ac:dyDescent="0.25">
      <c r="A108" s="9" t="s">
        <v>211</v>
      </c>
      <c r="B108" s="10" t="s">
        <v>212</v>
      </c>
      <c r="C108" s="11">
        <v>2225400</v>
      </c>
      <c r="D108" s="11">
        <v>236700</v>
      </c>
      <c r="E108" s="11">
        <v>43800</v>
      </c>
      <c r="F108" s="12">
        <v>0.18504435994930299</v>
      </c>
      <c r="G108" s="11">
        <f>MAX(0,D108*MAX('Pillar Two UK estimate'!$B$2-MAX(0,F108),0))</f>
        <v>0</v>
      </c>
      <c r="H108" s="13">
        <v>3213243</v>
      </c>
      <c r="I108" s="13">
        <v>662591</v>
      </c>
      <c r="J108" s="13">
        <v>124037</v>
      </c>
      <c r="K108" s="14">
        <v>0.18719994687522201</v>
      </c>
      <c r="L108" s="13">
        <f>MAX(0,I108*MAX('Pillar Two UK estimate'!$B$2-MAX(0,K108),0))</f>
        <v>0</v>
      </c>
      <c r="M108" s="11">
        <v>2957664</v>
      </c>
      <c r="N108" s="11">
        <v>641057</v>
      </c>
      <c r="O108" s="11">
        <v>121152</v>
      </c>
      <c r="P108" s="12">
        <v>0.188987874713169</v>
      </c>
      <c r="Q108" s="11">
        <f>MAX(0,N108*MAX('Pillar Two UK estimate'!$B$2-MAX(0,P108),0))</f>
        <v>0</v>
      </c>
      <c r="R108" s="13">
        <v>2558561</v>
      </c>
      <c r="S108" s="13">
        <v>560723</v>
      </c>
      <c r="T108" s="13">
        <v>106666</v>
      </c>
      <c r="U108" s="14">
        <v>0.19022940025645499</v>
      </c>
      <c r="V108" s="13">
        <f>MAX(0,S108*MAX('Pillar Two UK estimate'!$B$2-MAX(0,U108),0))</f>
        <v>0</v>
      </c>
    </row>
    <row r="109" spans="1:22" ht="15" customHeight="1" x14ac:dyDescent="0.25">
      <c r="A109" s="9" t="s">
        <v>213</v>
      </c>
      <c r="B109" s="10" t="s">
        <v>214</v>
      </c>
      <c r="C109" s="11">
        <v>598000</v>
      </c>
      <c r="D109" s="11">
        <v>-1500</v>
      </c>
      <c r="E109" s="11">
        <v>-2300</v>
      </c>
      <c r="F109" s="12">
        <v>1.5333333333333301</v>
      </c>
      <c r="G109" s="11">
        <f>MAX(0,D109*MAX('Pillar Two UK estimate'!$B$2-MAX(0,F109),0))</f>
        <v>0</v>
      </c>
      <c r="H109" s="13">
        <v>719700</v>
      </c>
      <c r="I109" s="13">
        <v>123900</v>
      </c>
      <c r="J109" s="13">
        <v>29900</v>
      </c>
      <c r="K109" s="14">
        <v>0.241323648103309</v>
      </c>
      <c r="L109" s="13">
        <f>MAX(0,I109*MAX('Pillar Two UK estimate'!$B$2-MAX(0,K109),0))</f>
        <v>0</v>
      </c>
      <c r="M109" s="11">
        <v>728600</v>
      </c>
      <c r="N109" s="11">
        <v>132200</v>
      </c>
      <c r="O109" s="11">
        <v>28600</v>
      </c>
      <c r="P109" s="12">
        <v>0.21633888048411501</v>
      </c>
      <c r="Q109" s="11">
        <f>MAX(0,N109*MAX('Pillar Two UK estimate'!$B$2-MAX(0,P109),0))</f>
        <v>0</v>
      </c>
      <c r="R109" s="13">
        <v>690200</v>
      </c>
      <c r="S109" s="13">
        <v>117000</v>
      </c>
      <c r="T109" s="13">
        <v>19700</v>
      </c>
      <c r="U109" s="14">
        <v>0.168376068376068</v>
      </c>
      <c r="V109" s="13">
        <f>MAX(0,S109*MAX('Pillar Two UK estimate'!$B$2-MAX(0,U109),0))</f>
        <v>0</v>
      </c>
    </row>
    <row r="110" spans="1:22" ht="15" customHeight="1" x14ac:dyDescent="0.25">
      <c r="A110" s="9" t="s">
        <v>215</v>
      </c>
      <c r="B110" s="10" t="s">
        <v>216</v>
      </c>
      <c r="C110" s="11">
        <v>1811727</v>
      </c>
      <c r="D110" s="11">
        <v>98664</v>
      </c>
      <c r="E110" s="11">
        <v>21851</v>
      </c>
      <c r="F110" s="12">
        <v>0.22146882348171601</v>
      </c>
      <c r="G110" s="11">
        <f>MAX(0,D110*MAX('Pillar Two UK estimate'!$B$2-MAX(0,F110),0))</f>
        <v>0</v>
      </c>
      <c r="H110" s="13">
        <v>1130768</v>
      </c>
      <c r="I110" s="13">
        <v>174753</v>
      </c>
      <c r="J110" s="13">
        <v>36374</v>
      </c>
      <c r="K110" s="14">
        <v>0.20814521066877201</v>
      </c>
      <c r="L110" s="13">
        <f>MAX(0,I110*MAX('Pillar Two UK estimate'!$B$2-MAX(0,K110),0))</f>
        <v>0</v>
      </c>
      <c r="M110" s="11">
        <v>1061396</v>
      </c>
      <c r="N110" s="11">
        <v>168069</v>
      </c>
      <c r="O110" s="11">
        <v>31499</v>
      </c>
      <c r="P110" s="12">
        <v>0.18741707274988301</v>
      </c>
      <c r="Q110" s="11">
        <f>MAX(0,N110*MAX('Pillar Two UK estimate'!$B$2-MAX(0,P110),0))</f>
        <v>0</v>
      </c>
      <c r="R110" s="13">
        <v>1028223</v>
      </c>
      <c r="S110" s="13">
        <v>114001</v>
      </c>
      <c r="T110" s="13">
        <v>22706</v>
      </c>
      <c r="U110" s="14">
        <v>0.199173691458847</v>
      </c>
      <c r="V110" s="13">
        <f>MAX(0,S110*MAX('Pillar Two UK estimate'!$B$2-MAX(0,U110),0))</f>
        <v>0</v>
      </c>
    </row>
    <row r="111" spans="1:22" ht="15" customHeight="1" x14ac:dyDescent="0.25">
      <c r="A111" s="9" t="s">
        <v>217</v>
      </c>
      <c r="B111" s="10" t="s">
        <v>218</v>
      </c>
      <c r="C111" s="11">
        <v>359164</v>
      </c>
      <c r="D111" s="11">
        <v>62072</v>
      </c>
      <c r="E111" s="11">
        <v>14117</v>
      </c>
      <c r="F111" s="12">
        <v>0.22742943678309099</v>
      </c>
      <c r="G111" s="11">
        <f>MAX(0,D111*MAX('Pillar Two UK estimate'!$B$2-MAX(0,F111),0))</f>
        <v>0</v>
      </c>
      <c r="H111" s="13">
        <v>336301</v>
      </c>
      <c r="I111" s="13">
        <v>62524</v>
      </c>
      <c r="J111" s="13">
        <v>14457</v>
      </c>
      <c r="K111" s="14">
        <v>0.23122321028724999</v>
      </c>
      <c r="L111" s="13">
        <f>MAX(0,I111*MAX('Pillar Two UK estimate'!$B$2-MAX(0,K111),0))</f>
        <v>0</v>
      </c>
      <c r="M111" s="11">
        <v>326226</v>
      </c>
      <c r="N111" s="11">
        <v>68504</v>
      </c>
      <c r="O111" s="11">
        <v>15008</v>
      </c>
      <c r="P111" s="12">
        <v>0.219082097395772</v>
      </c>
      <c r="Q111" s="11">
        <f>MAX(0,N111*MAX('Pillar Two UK estimate'!$B$2-MAX(0,P111),0))</f>
        <v>0</v>
      </c>
      <c r="R111" s="13">
        <v>303896</v>
      </c>
      <c r="S111" s="13">
        <v>57643</v>
      </c>
      <c r="T111" s="13">
        <v>12490</v>
      </c>
      <c r="U111" s="14">
        <v>0.216678521242822</v>
      </c>
      <c r="V111" s="13">
        <f>MAX(0,S111*MAX('Pillar Two UK estimate'!$B$2-MAX(0,U111),0))</f>
        <v>0</v>
      </c>
    </row>
    <row r="112" spans="1:22" ht="15" customHeight="1" x14ac:dyDescent="0.25">
      <c r="A112" s="9" t="s">
        <v>219</v>
      </c>
      <c r="B112" s="10" t="s">
        <v>220</v>
      </c>
      <c r="C112" s="11">
        <v>1412400</v>
      </c>
      <c r="D112" s="11">
        <v>111200</v>
      </c>
      <c r="E112" s="11">
        <v>16600</v>
      </c>
      <c r="F112" s="12">
        <v>0.149280575539568</v>
      </c>
      <c r="G112" s="11">
        <f>MAX(0,D112*MAX('Pillar Two UK estimate'!$B$2-MAX(0,F112),0))</f>
        <v>80.000000000037772</v>
      </c>
      <c r="H112" s="13">
        <v>1545000</v>
      </c>
      <c r="I112" s="13">
        <v>110300</v>
      </c>
      <c r="J112" s="13">
        <v>29400</v>
      </c>
      <c r="K112" s="14">
        <v>0.26654578422484099</v>
      </c>
      <c r="L112" s="13">
        <f>MAX(0,I112*MAX('Pillar Two UK estimate'!$B$2-MAX(0,K112),0))</f>
        <v>0</v>
      </c>
      <c r="M112" s="11">
        <v>1503600</v>
      </c>
      <c r="N112" s="11">
        <v>145800</v>
      </c>
      <c r="O112" s="11">
        <v>28700</v>
      </c>
      <c r="P112" s="12">
        <v>0.196844993141289</v>
      </c>
      <c r="Q112" s="11">
        <f>MAX(0,N112*MAX('Pillar Two UK estimate'!$B$2-MAX(0,P112),0))</f>
        <v>0</v>
      </c>
      <c r="R112" s="13">
        <v>1540800</v>
      </c>
      <c r="S112" s="13">
        <v>138800</v>
      </c>
      <c r="T112" s="13">
        <v>27200</v>
      </c>
      <c r="U112" s="14">
        <v>0.19596541786743499</v>
      </c>
      <c r="V112" s="13">
        <f>MAX(0,S112*MAX('Pillar Two UK estimate'!$B$2-MAX(0,U112),0))</f>
        <v>0</v>
      </c>
    </row>
    <row r="113" spans="1:22" ht="15" customHeight="1" x14ac:dyDescent="0.25">
      <c r="A113" s="9" t="s">
        <v>221</v>
      </c>
      <c r="B113" s="10" t="s">
        <v>222</v>
      </c>
      <c r="C113" s="11">
        <v>309129.03999999998</v>
      </c>
      <c r="D113" s="11">
        <v>-91947.68</v>
      </c>
      <c r="E113" s="11">
        <v>78.319999999999993</v>
      </c>
      <c r="F113" s="12">
        <v>-8.5178875638841601E-4</v>
      </c>
      <c r="G113" s="11">
        <f>MAX(0,D113*MAX('Pillar Two UK estimate'!$B$2-MAX(0,F113),0))</f>
        <v>0</v>
      </c>
      <c r="H113" s="13">
        <v>418025.58</v>
      </c>
      <c r="I113" s="13">
        <v>93652.15</v>
      </c>
      <c r="J113" s="13">
        <v>235.11</v>
      </c>
      <c r="K113" s="14">
        <v>2.5104602510460199E-3</v>
      </c>
      <c r="L113" s="13">
        <f>MAX(0,I113*MAX('Pillar Two UK estimate'!$B$2-MAX(0,K113),0))</f>
        <v>13812.7125</v>
      </c>
      <c r="M113" s="11">
        <v>305386.28999999998</v>
      </c>
      <c r="N113" s="11">
        <v>-942283.8</v>
      </c>
      <c r="O113" s="11">
        <v>-97131.15</v>
      </c>
      <c r="P113" s="12">
        <v>0.103080568720379</v>
      </c>
      <c r="Q113" s="11">
        <f>MAX(0,N113*MAX('Pillar Two UK estimate'!$B$2-MAX(0,P113),0))</f>
        <v>0</v>
      </c>
      <c r="R113" s="13">
        <v>25960.68</v>
      </c>
      <c r="S113" s="13">
        <v>199889.44</v>
      </c>
      <c r="T113" s="13">
        <v>-5223.32</v>
      </c>
      <c r="U113" s="14">
        <v>-2.6131045241809699E-2</v>
      </c>
      <c r="V113" s="13">
        <f>MAX(0,S113*MAX('Pillar Two UK estimate'!$B$2-MAX(0,U113),0))</f>
        <v>29983.415999999997</v>
      </c>
    </row>
    <row r="114" spans="1:22" ht="15" customHeight="1" x14ac:dyDescent="0.25">
      <c r="A114" s="9" t="s">
        <v>223</v>
      </c>
      <c r="B114" s="10" t="s">
        <v>224</v>
      </c>
      <c r="C114" s="11">
        <v>3324800</v>
      </c>
      <c r="D114" s="11">
        <v>-49400</v>
      </c>
      <c r="E114" s="11">
        <v>-47600</v>
      </c>
      <c r="F114" s="12">
        <v>0.96356275303643701</v>
      </c>
      <c r="G114" s="11">
        <f>MAX(0,D114*MAX('Pillar Two UK estimate'!$B$2-MAX(0,F114),0))</f>
        <v>0</v>
      </c>
      <c r="H114" s="13">
        <v>3678600</v>
      </c>
      <c r="I114" s="13">
        <v>-62600</v>
      </c>
      <c r="J114" s="13">
        <v>-3500</v>
      </c>
      <c r="K114" s="14">
        <v>5.5910543130990399E-2</v>
      </c>
      <c r="L114" s="13">
        <f>MAX(0,I114*MAX('Pillar Two UK estimate'!$B$2-MAX(0,K114),0))</f>
        <v>0</v>
      </c>
      <c r="M114" s="11">
        <v>3918400</v>
      </c>
      <c r="N114" s="11">
        <v>272600</v>
      </c>
      <c r="O114" s="11">
        <v>-900</v>
      </c>
      <c r="P114" s="12">
        <v>-3.3015407190022002E-3</v>
      </c>
      <c r="Q114" s="11">
        <f>MAX(0,N114*MAX('Pillar Two UK estimate'!$B$2-MAX(0,P114),0))</f>
        <v>40890</v>
      </c>
      <c r="R114" s="13">
        <v>4167900</v>
      </c>
      <c r="S114" s="13">
        <v>-467700</v>
      </c>
      <c r="T114" s="13">
        <v>14000</v>
      </c>
      <c r="U114" s="14">
        <v>-2.99337181954244E-2</v>
      </c>
      <c r="V114" s="13">
        <f>MAX(0,S114*MAX('Pillar Two UK estimate'!$B$2-MAX(0,U114),0))</f>
        <v>0</v>
      </c>
    </row>
    <row r="115" spans="1:22" ht="15" customHeight="1" x14ac:dyDescent="0.25">
      <c r="A115" s="9" t="s">
        <v>225</v>
      </c>
      <c r="B115" s="10" t="s">
        <v>226</v>
      </c>
      <c r="C115" s="11">
        <v>73900</v>
      </c>
      <c r="D115" s="11">
        <v>-704700</v>
      </c>
      <c r="E115" s="11">
        <v>-1000</v>
      </c>
      <c r="F115" s="12">
        <v>1.41904356463743E-3</v>
      </c>
      <c r="G115" s="11">
        <f>MAX(0,D115*MAX('Pillar Two UK estimate'!$B$2-MAX(0,F115),0))</f>
        <v>0</v>
      </c>
      <c r="H115" s="13">
        <v>77600</v>
      </c>
      <c r="I115" s="13">
        <v>-61300</v>
      </c>
      <c r="J115" s="13">
        <v>1000</v>
      </c>
      <c r="K115" s="14">
        <v>-1.6313213703099499E-2</v>
      </c>
      <c r="L115" s="13">
        <f>MAX(0,I115*MAX('Pillar Two UK estimate'!$B$2-MAX(0,K115),0))</f>
        <v>0</v>
      </c>
      <c r="M115" s="11">
        <v>80100</v>
      </c>
      <c r="N115" s="11">
        <v>-119300</v>
      </c>
      <c r="O115" s="11">
        <v>4300</v>
      </c>
      <c r="P115" s="12">
        <v>-3.6043587594300097E-2</v>
      </c>
      <c r="Q115" s="11">
        <f>MAX(0,N115*MAX('Pillar Two UK estimate'!$B$2-MAX(0,P115),0))</f>
        <v>0</v>
      </c>
      <c r="R115" s="13">
        <v>80000</v>
      </c>
      <c r="S115" s="13">
        <v>-62500</v>
      </c>
      <c r="T115" s="13">
        <v>6700</v>
      </c>
      <c r="U115" s="14">
        <v>-0.1072</v>
      </c>
      <c r="V115" s="13">
        <f>MAX(0,S115*MAX('Pillar Two UK estimate'!$B$2-MAX(0,U115),0))</f>
        <v>0</v>
      </c>
    </row>
    <row r="116" spans="1:22" ht="15" customHeight="1" x14ac:dyDescent="0.25">
      <c r="A116" s="9" t="s">
        <v>227</v>
      </c>
      <c r="B116" s="10" t="s">
        <v>228</v>
      </c>
      <c r="C116" s="11">
        <v>451500</v>
      </c>
      <c r="D116" s="11">
        <v>65200</v>
      </c>
      <c r="E116" s="11">
        <v>13600</v>
      </c>
      <c r="F116" s="12">
        <v>0.20858895705521499</v>
      </c>
      <c r="G116" s="11">
        <f>MAX(0,D116*MAX('Pillar Two UK estimate'!$B$2-MAX(0,F116),0))</f>
        <v>0</v>
      </c>
      <c r="H116" s="13">
        <v>436000</v>
      </c>
      <c r="I116" s="13">
        <v>66600</v>
      </c>
      <c r="J116" s="13">
        <v>15200</v>
      </c>
      <c r="K116" s="14">
        <v>0.228228228228228</v>
      </c>
      <c r="L116" s="13">
        <f>MAX(0,I116*MAX('Pillar Two UK estimate'!$B$2-MAX(0,K116),0))</f>
        <v>0</v>
      </c>
      <c r="M116" s="11">
        <v>422100</v>
      </c>
      <c r="N116" s="11">
        <v>72600</v>
      </c>
      <c r="O116" s="11">
        <v>14300</v>
      </c>
      <c r="P116" s="12">
        <v>0.19696969696969699</v>
      </c>
      <c r="Q116" s="11">
        <f>MAX(0,N116*MAX('Pillar Two UK estimate'!$B$2-MAX(0,P116),0))</f>
        <v>0</v>
      </c>
      <c r="R116" s="13"/>
      <c r="S116" s="13"/>
      <c r="T116" s="13"/>
      <c r="U116" s="14"/>
      <c r="V116" s="13">
        <f>MAX(0,S116*MAX('Pillar Two UK estimate'!$B$2-MAX(0,U116),0))</f>
        <v>0</v>
      </c>
    </row>
    <row r="117" spans="1:22" ht="15" customHeight="1" x14ac:dyDescent="0.25">
      <c r="A117" s="9" t="s">
        <v>229</v>
      </c>
      <c r="B117" s="10" t="s">
        <v>230</v>
      </c>
      <c r="C117" s="11">
        <v>649066.81839999999</v>
      </c>
      <c r="D117" s="11">
        <v>246707.21679999999</v>
      </c>
      <c r="E117" s="11">
        <v>39.159999999999997</v>
      </c>
      <c r="F117" s="12">
        <v>1.5873066263702399E-4</v>
      </c>
      <c r="G117" s="11">
        <f>MAX(0,D117*MAX('Pillar Two UK estimate'!$B$2-MAX(0,F117),0))</f>
        <v>36966.92252</v>
      </c>
      <c r="H117" s="13">
        <v>511241.99280000001</v>
      </c>
      <c r="I117" s="13">
        <v>135602.8273</v>
      </c>
      <c r="J117" s="13">
        <v>87.7744</v>
      </c>
      <c r="K117" s="14">
        <v>6.4729033861375804E-4</v>
      </c>
      <c r="L117" s="13">
        <f>MAX(0,I117*MAX('Pillar Two UK estimate'!$B$2-MAX(0,K117),0))</f>
        <v>20252.649694999996</v>
      </c>
      <c r="M117" s="11">
        <v>448997.48639999999</v>
      </c>
      <c r="N117" s="11">
        <v>113656.0986</v>
      </c>
      <c r="O117" s="11">
        <v>39.447899999999997</v>
      </c>
      <c r="P117" s="12">
        <v>3.4708124320572098E-4</v>
      </c>
      <c r="Q117" s="11">
        <f>MAX(0,N117*MAX('Pillar Two UK estimate'!$B$2-MAX(0,P117),0))</f>
        <v>17008.966889999996</v>
      </c>
      <c r="R117" s="13">
        <v>526627.59600000002</v>
      </c>
      <c r="S117" s="13">
        <v>174703.68239999999</v>
      </c>
      <c r="T117" s="13">
        <v>1608.3148000000001</v>
      </c>
      <c r="U117" s="14">
        <v>9.2059582139637792E-3</v>
      </c>
      <c r="V117" s="13">
        <f>MAX(0,S117*MAX('Pillar Two UK estimate'!$B$2-MAX(0,U117),0))</f>
        <v>24597.237559999998</v>
      </c>
    </row>
    <row r="118" spans="1:22" ht="15" customHeight="1" x14ac:dyDescent="0.25">
      <c r="A118" s="9" t="s">
        <v>231</v>
      </c>
      <c r="B118" s="10" t="s">
        <v>232</v>
      </c>
      <c r="C118" s="11">
        <v>667521.36</v>
      </c>
      <c r="D118" s="11">
        <v>-2355787.2799999998</v>
      </c>
      <c r="E118" s="11">
        <v>-279132.48</v>
      </c>
      <c r="F118" s="12">
        <v>0.118487981648326</v>
      </c>
      <c r="G118" s="11">
        <f>MAX(0,D118*MAX('Pillar Two UK estimate'!$B$2-MAX(0,F118),0))</f>
        <v>0</v>
      </c>
      <c r="H118" s="13">
        <v>3424533.89</v>
      </c>
      <c r="I118" s="13">
        <v>166379.51</v>
      </c>
      <c r="J118" s="13">
        <v>25078.400000000001</v>
      </c>
      <c r="K118" s="14">
        <v>0.150730098916627</v>
      </c>
      <c r="L118" s="13">
        <f>MAX(0,I118*MAX('Pillar Two UK estimate'!$B$2-MAX(0,K118),0))</f>
        <v>0</v>
      </c>
      <c r="M118" s="11">
        <v>3065846.13</v>
      </c>
      <c r="N118" s="11">
        <v>259760.7</v>
      </c>
      <c r="O118" s="11">
        <v>48156.21</v>
      </c>
      <c r="P118" s="12">
        <v>0.18538681948424099</v>
      </c>
      <c r="Q118" s="11">
        <f>MAX(0,N118*MAX('Pillar Two UK estimate'!$B$2-MAX(0,P118),0))</f>
        <v>0</v>
      </c>
      <c r="R118" s="13">
        <v>938402.18119999999</v>
      </c>
      <c r="S118" s="13">
        <v>126953.18240000001</v>
      </c>
      <c r="T118" s="13">
        <v>20965.782800000001</v>
      </c>
      <c r="U118" s="14">
        <v>0.16514578369482399</v>
      </c>
      <c r="V118" s="13">
        <f>MAX(0,S118*MAX('Pillar Two UK estimate'!$B$2-MAX(0,U118),0))</f>
        <v>0</v>
      </c>
    </row>
    <row r="119" spans="1:22" ht="15" customHeight="1" x14ac:dyDescent="0.25">
      <c r="A119" s="9" t="s">
        <v>233</v>
      </c>
      <c r="B119" s="10" t="s">
        <v>234</v>
      </c>
      <c r="C119" s="11">
        <v>357900</v>
      </c>
      <c r="D119" s="11">
        <v>-16400</v>
      </c>
      <c r="E119" s="11">
        <v>9400</v>
      </c>
      <c r="F119" s="12">
        <v>-0.57317073170731703</v>
      </c>
      <c r="G119" s="11">
        <f>MAX(0,D119*MAX('Pillar Two UK estimate'!$B$2-MAX(0,F119),0))</f>
        <v>0</v>
      </c>
      <c r="H119" s="13">
        <v>362600</v>
      </c>
      <c r="I119" s="13">
        <v>200</v>
      </c>
      <c r="J119" s="13">
        <v>11100</v>
      </c>
      <c r="K119" s="14">
        <v>55.5</v>
      </c>
      <c r="L119" s="13">
        <f>MAX(0,I119*MAX('Pillar Two UK estimate'!$B$2-MAX(0,K119),0))</f>
        <v>0</v>
      </c>
      <c r="M119" s="11">
        <v>337300</v>
      </c>
      <c r="N119" s="11">
        <v>42900</v>
      </c>
      <c r="O119" s="11">
        <v>10200</v>
      </c>
      <c r="P119" s="12">
        <v>0.23776223776223801</v>
      </c>
      <c r="Q119" s="11">
        <f>MAX(0,N119*MAX('Pillar Two UK estimate'!$B$2-MAX(0,P119),0))</f>
        <v>0</v>
      </c>
      <c r="R119" s="13">
        <v>323600</v>
      </c>
      <c r="S119" s="13">
        <v>45400</v>
      </c>
      <c r="T119" s="13">
        <v>11000</v>
      </c>
      <c r="U119" s="14">
        <v>0.24229074889867799</v>
      </c>
      <c r="V119" s="13">
        <f>MAX(0,S119*MAX('Pillar Two UK estimate'!$B$2-MAX(0,U119),0))</f>
        <v>0</v>
      </c>
    </row>
    <row r="120" spans="1:22" ht="15" customHeight="1" x14ac:dyDescent="0.25">
      <c r="A120" s="9" t="s">
        <v>235</v>
      </c>
      <c r="B120" s="10" t="s">
        <v>236</v>
      </c>
      <c r="C120" s="11">
        <v>932600</v>
      </c>
      <c r="D120" s="11">
        <v>140900</v>
      </c>
      <c r="E120" s="11">
        <v>31400</v>
      </c>
      <c r="F120" s="12">
        <v>0.22285308729595499</v>
      </c>
      <c r="G120" s="11">
        <f>MAX(0,D120*MAX('Pillar Two UK estimate'!$B$2-MAX(0,F120),0))</f>
        <v>0</v>
      </c>
      <c r="H120" s="13">
        <v>870100</v>
      </c>
      <c r="I120" s="13">
        <v>264700</v>
      </c>
      <c r="J120" s="13">
        <v>64400</v>
      </c>
      <c r="K120" s="14">
        <v>0.243294295428787</v>
      </c>
      <c r="L120" s="13">
        <f>MAX(0,I120*MAX('Pillar Two UK estimate'!$B$2-MAX(0,K120),0))</f>
        <v>0</v>
      </c>
      <c r="M120" s="11">
        <v>850900</v>
      </c>
      <c r="N120" s="11">
        <v>271200</v>
      </c>
      <c r="O120" s="11">
        <v>67000</v>
      </c>
      <c r="P120" s="12">
        <v>0.24705014749262499</v>
      </c>
      <c r="Q120" s="11">
        <f>MAX(0,N120*MAX('Pillar Two UK estimate'!$B$2-MAX(0,P120),0))</f>
        <v>0</v>
      </c>
      <c r="R120" s="13">
        <v>790600</v>
      </c>
      <c r="S120" s="13">
        <v>258600</v>
      </c>
      <c r="T120" s="13">
        <v>67700</v>
      </c>
      <c r="U120" s="14">
        <v>0.26179427687548301</v>
      </c>
      <c r="V120" s="13">
        <f>MAX(0,S120*MAX('Pillar Two UK estimate'!$B$2-MAX(0,U120),0))</f>
        <v>0</v>
      </c>
    </row>
    <row r="121" spans="1:22" ht="15" customHeight="1" x14ac:dyDescent="0.25">
      <c r="A121" s="9" t="s">
        <v>237</v>
      </c>
      <c r="B121" s="10" t="s">
        <v>238</v>
      </c>
      <c r="C121" s="11">
        <v>139400</v>
      </c>
      <c r="D121" s="11">
        <v>96500</v>
      </c>
      <c r="E121" s="11">
        <v>19100</v>
      </c>
      <c r="F121" s="12">
        <v>0.19792746113989601</v>
      </c>
      <c r="G121" s="11">
        <f>MAX(0,D121*MAX('Pillar Two UK estimate'!$B$2-MAX(0,F121),0))</f>
        <v>0</v>
      </c>
      <c r="H121" s="13">
        <v>138300</v>
      </c>
      <c r="I121" s="13">
        <v>159000</v>
      </c>
      <c r="J121" s="13">
        <v>23800</v>
      </c>
      <c r="K121" s="14">
        <v>0.14968553459119499</v>
      </c>
      <c r="L121" s="13">
        <f>MAX(0,I121*MAX('Pillar Two UK estimate'!$B$2-MAX(0,K121),0))</f>
        <v>49.999999999995573</v>
      </c>
      <c r="M121" s="11">
        <v>133000</v>
      </c>
      <c r="N121" s="11">
        <v>144900</v>
      </c>
      <c r="O121" s="11">
        <v>12100</v>
      </c>
      <c r="P121" s="12">
        <v>8.3505866114561803E-2</v>
      </c>
      <c r="Q121" s="11">
        <f>MAX(0,N121*MAX('Pillar Two UK estimate'!$B$2-MAX(0,P121),0))</f>
        <v>9634.9999999999945</v>
      </c>
      <c r="R121" s="13">
        <v>113100</v>
      </c>
      <c r="S121" s="13">
        <v>191400</v>
      </c>
      <c r="T121" s="13">
        <v>33500</v>
      </c>
      <c r="U121" s="14">
        <v>0.175026123301985</v>
      </c>
      <c r="V121" s="13">
        <f>MAX(0,S121*MAX('Pillar Two UK estimate'!$B$2-MAX(0,U121),0))</f>
        <v>0</v>
      </c>
    </row>
    <row r="122" spans="1:22" ht="15" customHeight="1" x14ac:dyDescent="0.25">
      <c r="A122" s="9" t="s">
        <v>239</v>
      </c>
      <c r="B122" s="10" t="s">
        <v>240</v>
      </c>
      <c r="C122" s="11">
        <v>911096.56</v>
      </c>
      <c r="D122" s="11">
        <v>62342.720000000001</v>
      </c>
      <c r="E122" s="11">
        <v>29291.68</v>
      </c>
      <c r="F122" s="12">
        <v>0.46984924623115598</v>
      </c>
      <c r="G122" s="11">
        <f>MAX(0,D122*MAX('Pillar Two UK estimate'!$B$2-MAX(0,F122),0))</f>
        <v>0</v>
      </c>
      <c r="H122" s="13">
        <v>1088324.19</v>
      </c>
      <c r="I122" s="13">
        <v>130721.16</v>
      </c>
      <c r="J122" s="13">
        <v>39576.85</v>
      </c>
      <c r="K122" s="14">
        <v>0.30275779376498801</v>
      </c>
      <c r="L122" s="13">
        <f>MAX(0,I122*MAX('Pillar Two UK estimate'!$B$2-MAX(0,K122),0))</f>
        <v>0</v>
      </c>
      <c r="M122" s="11">
        <v>1052961.21</v>
      </c>
      <c r="N122" s="11">
        <v>91400.04</v>
      </c>
      <c r="O122" s="11">
        <v>36470.699999999997</v>
      </c>
      <c r="P122" s="12">
        <v>0.399022801302932</v>
      </c>
      <c r="Q122" s="11">
        <f>MAX(0,N122*MAX('Pillar Two UK estimate'!$B$2-MAX(0,P122),0))</f>
        <v>0</v>
      </c>
      <c r="R122" s="13">
        <v>1177429.8799999999</v>
      </c>
      <c r="S122" s="13">
        <v>111404.84</v>
      </c>
      <c r="T122" s="13">
        <v>37264.879999999997</v>
      </c>
      <c r="U122" s="14">
        <v>0.33449965010496802</v>
      </c>
      <c r="V122" s="13">
        <f>MAX(0,S122*MAX('Pillar Two UK estimate'!$B$2-MAX(0,U122),0))</f>
        <v>0</v>
      </c>
    </row>
    <row r="123" spans="1:22" ht="15" customHeight="1" x14ac:dyDescent="0.25">
      <c r="A123" s="9" t="s">
        <v>241</v>
      </c>
      <c r="B123" s="10" t="s">
        <v>242</v>
      </c>
      <c r="C123" s="11">
        <v>5441258</v>
      </c>
      <c r="D123" s="11">
        <v>206571</v>
      </c>
      <c r="E123" s="11">
        <v>52415</v>
      </c>
      <c r="F123" s="12">
        <v>0.25373842407695202</v>
      </c>
      <c r="G123" s="11">
        <f>MAX(0,D123*MAX('Pillar Two UK estimate'!$B$2-MAX(0,F123),0))</f>
        <v>0</v>
      </c>
      <c r="H123" s="13">
        <v>5052779</v>
      </c>
      <c r="I123" s="13">
        <v>140958</v>
      </c>
      <c r="J123" s="13">
        <v>39397</v>
      </c>
      <c r="K123" s="14">
        <v>0.27949460122873498</v>
      </c>
      <c r="L123" s="13">
        <f>MAX(0,I123*MAX('Pillar Two UK estimate'!$B$2-MAX(0,K123),0))</f>
        <v>0</v>
      </c>
      <c r="M123" s="11">
        <v>4352570</v>
      </c>
      <c r="N123" s="11">
        <v>108128</v>
      </c>
      <c r="O123" s="11">
        <v>27199</v>
      </c>
      <c r="P123" s="12">
        <v>0.25154446581828899</v>
      </c>
      <c r="Q123" s="11">
        <f>MAX(0,N123*MAX('Pillar Two UK estimate'!$B$2-MAX(0,P123),0))</f>
        <v>0</v>
      </c>
      <c r="R123" s="13">
        <v>3793371</v>
      </c>
      <c r="S123" s="13">
        <v>111695</v>
      </c>
      <c r="T123" s="13">
        <v>30381</v>
      </c>
      <c r="U123" s="14">
        <v>0.271999641881911</v>
      </c>
      <c r="V123" s="13">
        <f>MAX(0,S123*MAX('Pillar Two UK estimate'!$B$2-MAX(0,U123),0))</f>
        <v>0</v>
      </c>
    </row>
    <row r="124" spans="1:22" ht="15" customHeight="1" x14ac:dyDescent="0.25">
      <c r="A124" s="9" t="s">
        <v>243</v>
      </c>
      <c r="B124" s="10" t="s">
        <v>244</v>
      </c>
      <c r="C124" s="11">
        <v>1104860.24</v>
      </c>
      <c r="D124" s="11">
        <v>56625.36</v>
      </c>
      <c r="E124" s="11">
        <v>34225.839999999997</v>
      </c>
      <c r="F124" s="12">
        <v>0.60442600276625202</v>
      </c>
      <c r="G124" s="11">
        <f>MAX(0,D124*MAX('Pillar Two UK estimate'!$B$2-MAX(0,F124),0))</f>
        <v>0</v>
      </c>
      <c r="H124" s="13">
        <v>1042477.74</v>
      </c>
      <c r="I124" s="13">
        <v>46551.78</v>
      </c>
      <c r="J124" s="13">
        <v>28448.31</v>
      </c>
      <c r="K124" s="14">
        <v>0.61111111111111105</v>
      </c>
      <c r="L124" s="13">
        <f>MAX(0,I124*MAX('Pillar Two UK estimate'!$B$2-MAX(0,K124),0))</f>
        <v>0</v>
      </c>
      <c r="M124" s="11">
        <v>932607.9</v>
      </c>
      <c r="N124" s="11">
        <v>20691.54</v>
      </c>
      <c r="O124" s="11">
        <v>13025.25</v>
      </c>
      <c r="P124" s="12">
        <v>0.62949640287769804</v>
      </c>
      <c r="Q124" s="11">
        <f>MAX(0,N124*MAX('Pillar Two UK estimate'!$B$2-MAX(0,P124),0))</f>
        <v>0</v>
      </c>
      <c r="R124" s="13">
        <v>797296.92</v>
      </c>
      <c r="S124" s="13">
        <v>31651.759999999998</v>
      </c>
      <c r="T124" s="13">
        <v>21127.16</v>
      </c>
      <c r="U124" s="14">
        <v>0.66748768472906395</v>
      </c>
      <c r="V124" s="13">
        <f>MAX(0,S124*MAX('Pillar Two UK estimate'!$B$2-MAX(0,U124),0))</f>
        <v>0</v>
      </c>
    </row>
    <row r="125" spans="1:22" ht="15" customHeight="1" x14ac:dyDescent="0.25">
      <c r="A125" s="9" t="s">
        <v>245</v>
      </c>
      <c r="B125" s="10" t="s">
        <v>246</v>
      </c>
      <c r="C125" s="11">
        <v>1483615.76</v>
      </c>
      <c r="D125" s="11">
        <v>136825.04</v>
      </c>
      <c r="E125" s="11">
        <v>48715.040000000001</v>
      </c>
      <c r="F125" s="12">
        <v>0.35603892386948999</v>
      </c>
      <c r="G125" s="11">
        <f>MAX(0,D125*MAX('Pillar Two UK estimate'!$B$2-MAX(0,F125),0))</f>
        <v>0</v>
      </c>
      <c r="H125" s="13">
        <v>1431976.64</v>
      </c>
      <c r="I125" s="13">
        <v>14811.93</v>
      </c>
      <c r="J125" s="13">
        <v>7131.67</v>
      </c>
      <c r="K125" s="14">
        <v>0.48148148148148201</v>
      </c>
      <c r="L125" s="13">
        <f>MAX(0,I125*MAX('Pillar Two UK estimate'!$B$2-MAX(0,K125),0))</f>
        <v>0</v>
      </c>
      <c r="M125" s="11">
        <v>1363632.03</v>
      </c>
      <c r="N125" s="11">
        <v>149753.16</v>
      </c>
      <c r="O125" s="11">
        <v>-15183.72</v>
      </c>
      <c r="P125" s="12">
        <v>-0.101391650099404</v>
      </c>
      <c r="Q125" s="11">
        <f>MAX(0,N125*MAX('Pillar Two UK estimate'!$B$2-MAX(0,P125),0))</f>
        <v>22462.973999999998</v>
      </c>
      <c r="R125" s="13">
        <v>1375682.16</v>
      </c>
      <c r="S125" s="13">
        <v>127854.39999999999</v>
      </c>
      <c r="T125" s="13">
        <v>4365.76</v>
      </c>
      <c r="U125" s="14">
        <v>3.4146341463414602E-2</v>
      </c>
      <c r="V125" s="13">
        <f>MAX(0,S125*MAX('Pillar Two UK estimate'!$B$2-MAX(0,U125),0))</f>
        <v>14812.400000000001</v>
      </c>
    </row>
    <row r="126" spans="1:22" ht="15" customHeight="1" x14ac:dyDescent="0.25">
      <c r="A126" s="9" t="s">
        <v>247</v>
      </c>
      <c r="B126" s="10" t="s">
        <v>248</v>
      </c>
      <c r="C126" s="11">
        <v>892000</v>
      </c>
      <c r="D126" s="11">
        <v>-1900</v>
      </c>
      <c r="E126" s="11">
        <v>2100</v>
      </c>
      <c r="F126" s="12">
        <v>-1.1052631578947401</v>
      </c>
      <c r="G126" s="11">
        <f>MAX(0,D126*MAX('Pillar Two UK estimate'!$B$2-MAX(0,F126),0))</f>
        <v>0</v>
      </c>
      <c r="H126" s="13">
        <v>1237100</v>
      </c>
      <c r="I126" s="13">
        <v>203600</v>
      </c>
      <c r="J126" s="13">
        <v>35200</v>
      </c>
      <c r="K126" s="14">
        <v>0.172888015717092</v>
      </c>
      <c r="L126" s="13">
        <f>MAX(0,I126*MAX('Pillar Two UK estimate'!$B$2-MAX(0,K126),0))</f>
        <v>0</v>
      </c>
      <c r="M126" s="11">
        <v>1018600</v>
      </c>
      <c r="N126" s="11">
        <v>180700</v>
      </c>
      <c r="O126" s="11">
        <v>32100</v>
      </c>
      <c r="P126" s="12">
        <v>0.17764250138350901</v>
      </c>
      <c r="Q126" s="11">
        <f>MAX(0,N126*MAX('Pillar Two UK estimate'!$B$2-MAX(0,P126),0))</f>
        <v>0</v>
      </c>
      <c r="R126" s="13">
        <v>845800</v>
      </c>
      <c r="S126" s="13">
        <v>141700</v>
      </c>
      <c r="T126" s="13">
        <v>24100</v>
      </c>
      <c r="U126" s="14">
        <v>0.17007762879322499</v>
      </c>
      <c r="V126" s="13">
        <f>MAX(0,S126*MAX('Pillar Two UK estimate'!$B$2-MAX(0,U126),0))</f>
        <v>0</v>
      </c>
    </row>
    <row r="127" spans="1:22" ht="15" customHeight="1" x14ac:dyDescent="0.25">
      <c r="A127" s="9" t="s">
        <v>249</v>
      </c>
      <c r="B127" s="10" t="s">
        <v>250</v>
      </c>
      <c r="C127" s="11">
        <v>1898400</v>
      </c>
      <c r="D127" s="11">
        <v>114800</v>
      </c>
      <c r="E127" s="11">
        <v>22300</v>
      </c>
      <c r="F127" s="12">
        <v>0.194250871080139</v>
      </c>
      <c r="G127" s="11">
        <f>MAX(0,D127*MAX('Pillar Two UK estimate'!$B$2-MAX(0,F127),0))</f>
        <v>0</v>
      </c>
      <c r="H127" s="13">
        <v>1667200</v>
      </c>
      <c r="I127" s="13">
        <v>104000</v>
      </c>
      <c r="J127" s="13">
        <v>21300</v>
      </c>
      <c r="K127" s="14">
        <v>0.204807692307692</v>
      </c>
      <c r="L127" s="13">
        <f>MAX(0,I127*MAX('Pillar Two UK estimate'!$B$2-MAX(0,K127),0))</f>
        <v>0</v>
      </c>
      <c r="M127" s="11">
        <v>1437100</v>
      </c>
      <c r="N127" s="11">
        <v>86500</v>
      </c>
      <c r="O127" s="11">
        <v>16900</v>
      </c>
      <c r="P127" s="12">
        <v>0.195375722543353</v>
      </c>
      <c r="Q127" s="11">
        <f>MAX(0,N127*MAX('Pillar Two UK estimate'!$B$2-MAX(0,P127),0))</f>
        <v>0</v>
      </c>
      <c r="R127" s="13">
        <v>1464500</v>
      </c>
      <c r="S127" s="13">
        <v>88000</v>
      </c>
      <c r="T127" s="13">
        <v>18000</v>
      </c>
      <c r="U127" s="14">
        <v>0.204545454545455</v>
      </c>
      <c r="V127" s="13">
        <f>MAX(0,S127*MAX('Pillar Two UK estimate'!$B$2-MAX(0,U127),0))</f>
        <v>0</v>
      </c>
    </row>
    <row r="128" spans="1:22" ht="15" customHeight="1" x14ac:dyDescent="0.25">
      <c r="A128" s="9" t="s">
        <v>251</v>
      </c>
      <c r="B128" s="10" t="s">
        <v>252</v>
      </c>
      <c r="C128" s="11">
        <v>677900</v>
      </c>
      <c r="D128" s="11">
        <v>-13500</v>
      </c>
      <c r="E128" s="11">
        <v>-2800</v>
      </c>
      <c r="F128" s="12">
        <v>0.20740740740740701</v>
      </c>
      <c r="G128" s="11">
        <f>MAX(0,D128*MAX('Pillar Two UK estimate'!$B$2-MAX(0,F128),0))</f>
        <v>0</v>
      </c>
      <c r="H128" s="13">
        <v>1086400</v>
      </c>
      <c r="I128" s="13">
        <v>102700</v>
      </c>
      <c r="J128" s="13">
        <v>20200</v>
      </c>
      <c r="K128" s="14">
        <v>0.19668938656280399</v>
      </c>
      <c r="L128" s="13">
        <f>MAX(0,I128*MAX('Pillar Two UK estimate'!$B$2-MAX(0,K128),0))</f>
        <v>0</v>
      </c>
      <c r="M128" s="11">
        <v>1136100</v>
      </c>
      <c r="N128" s="11">
        <v>176400</v>
      </c>
      <c r="O128" s="11">
        <v>33600</v>
      </c>
      <c r="P128" s="12">
        <v>0.19047619047619099</v>
      </c>
      <c r="Q128" s="11">
        <f>MAX(0,N128*MAX('Pillar Two UK estimate'!$B$2-MAX(0,P128),0))</f>
        <v>0</v>
      </c>
      <c r="R128" s="13">
        <v>1043200</v>
      </c>
      <c r="S128" s="13">
        <v>207000</v>
      </c>
      <c r="T128" s="13">
        <v>38400</v>
      </c>
      <c r="U128" s="14">
        <v>0.18550724637681201</v>
      </c>
      <c r="V128" s="13">
        <f>MAX(0,S128*MAX('Pillar Two UK estimate'!$B$2-MAX(0,U128),0))</f>
        <v>0</v>
      </c>
    </row>
    <row r="129" spans="1:22" ht="15" customHeight="1" x14ac:dyDescent="0.25">
      <c r="A129" s="9" t="s">
        <v>253</v>
      </c>
      <c r="B129" s="10" t="s">
        <v>254</v>
      </c>
      <c r="C129" s="11">
        <v>515100</v>
      </c>
      <c r="D129" s="11">
        <v>40900</v>
      </c>
      <c r="E129" s="11">
        <v>7000</v>
      </c>
      <c r="F129" s="12">
        <v>0.17114914425427899</v>
      </c>
      <c r="G129" s="11">
        <f>MAX(0,D129*MAX('Pillar Two UK estimate'!$B$2-MAX(0,F129),0))</f>
        <v>0</v>
      </c>
      <c r="H129" s="13">
        <v>481800</v>
      </c>
      <c r="I129" s="13">
        <v>27800</v>
      </c>
      <c r="J129" s="13">
        <v>-3100</v>
      </c>
      <c r="K129" s="14">
        <v>-0.111510791366907</v>
      </c>
      <c r="L129" s="13">
        <f>MAX(0,I129*MAX('Pillar Two UK estimate'!$B$2-MAX(0,K129),0))</f>
        <v>4170</v>
      </c>
      <c r="M129" s="11">
        <v>407100</v>
      </c>
      <c r="N129" s="11">
        <v>28900</v>
      </c>
      <c r="O129" s="11">
        <v>-7200</v>
      </c>
      <c r="P129" s="12">
        <v>-0.24913494809688599</v>
      </c>
      <c r="Q129" s="11">
        <f>MAX(0,N129*MAX('Pillar Two UK estimate'!$B$2-MAX(0,P129),0))</f>
        <v>4335</v>
      </c>
      <c r="R129" s="13">
        <v>359275</v>
      </c>
      <c r="S129" s="13">
        <v>28562</v>
      </c>
      <c r="T129" s="13">
        <v>2452</v>
      </c>
      <c r="U129" s="14">
        <v>8.5848329948883098E-2</v>
      </c>
      <c r="V129" s="13">
        <f>MAX(0,S129*MAX('Pillar Two UK estimate'!$B$2-MAX(0,U129),0))</f>
        <v>1832.3000000000009</v>
      </c>
    </row>
    <row r="130" spans="1:22" ht="15" customHeight="1" x14ac:dyDescent="0.25">
      <c r="A130" s="9" t="s">
        <v>255</v>
      </c>
      <c r="B130" s="10" t="s">
        <v>256</v>
      </c>
      <c r="C130" s="11">
        <v>538400</v>
      </c>
      <c r="D130" s="11">
        <v>66700</v>
      </c>
      <c r="E130" s="11">
        <v>16900</v>
      </c>
      <c r="F130" s="12">
        <v>0.25337331334332802</v>
      </c>
      <c r="G130" s="11">
        <f>MAX(0,D130*MAX('Pillar Two UK estimate'!$B$2-MAX(0,F130),0))</f>
        <v>0</v>
      </c>
      <c r="H130" s="13">
        <v>544700</v>
      </c>
      <c r="I130" s="13">
        <v>83500</v>
      </c>
      <c r="J130" s="13">
        <v>21100</v>
      </c>
      <c r="K130" s="14">
        <v>0.25269461077844302</v>
      </c>
      <c r="L130" s="13">
        <f>MAX(0,I130*MAX('Pillar Two UK estimate'!$B$2-MAX(0,K130),0))</f>
        <v>0</v>
      </c>
      <c r="M130" s="11">
        <v>485100</v>
      </c>
      <c r="N130" s="11">
        <v>72700</v>
      </c>
      <c r="O130" s="11">
        <v>18300</v>
      </c>
      <c r="P130" s="12">
        <v>0.25171939477304001</v>
      </c>
      <c r="Q130" s="11">
        <f>MAX(0,N130*MAX('Pillar Two UK estimate'!$B$2-MAX(0,P130),0))</f>
        <v>0</v>
      </c>
      <c r="R130" s="13">
        <v>451900</v>
      </c>
      <c r="S130" s="13">
        <v>66800</v>
      </c>
      <c r="T130" s="13">
        <v>18600</v>
      </c>
      <c r="U130" s="14">
        <v>0.27844311377245501</v>
      </c>
      <c r="V130" s="13">
        <f>MAX(0,S130*MAX('Pillar Two UK estimate'!$B$2-MAX(0,U130),0))</f>
        <v>0</v>
      </c>
    </row>
    <row r="131" spans="1:22" ht="15" customHeight="1" x14ac:dyDescent="0.25">
      <c r="A131" s="9" t="s">
        <v>257</v>
      </c>
      <c r="B131" s="10" t="s">
        <v>258</v>
      </c>
      <c r="C131" s="11">
        <v>3166000</v>
      </c>
      <c r="D131" s="11">
        <v>451400</v>
      </c>
      <c r="E131" s="11">
        <v>84200</v>
      </c>
      <c r="F131" s="12">
        <v>0.18653079308817</v>
      </c>
      <c r="G131" s="11">
        <f>MAX(0,D131*MAX('Pillar Two UK estimate'!$B$2-MAX(0,F131),0))</f>
        <v>0</v>
      </c>
      <c r="H131" s="13">
        <v>3234200</v>
      </c>
      <c r="I131" s="13">
        <v>509700</v>
      </c>
      <c r="J131" s="13">
        <v>89800</v>
      </c>
      <c r="K131" s="14">
        <v>0.176182067883069</v>
      </c>
      <c r="L131" s="13">
        <f>MAX(0,I131*MAX('Pillar Two UK estimate'!$B$2-MAX(0,K131),0))</f>
        <v>0</v>
      </c>
      <c r="M131" s="11">
        <v>3370600</v>
      </c>
      <c r="N131" s="11">
        <v>582600</v>
      </c>
      <c r="O131" s="11">
        <v>108900</v>
      </c>
      <c r="P131" s="12">
        <v>0.18692070030895999</v>
      </c>
      <c r="Q131" s="11">
        <f>MAX(0,N131*MAX('Pillar Two UK estimate'!$B$2-MAX(0,P131),0))</f>
        <v>0</v>
      </c>
      <c r="R131" s="13">
        <v>3448900</v>
      </c>
      <c r="S131" s="13">
        <v>539000</v>
      </c>
      <c r="T131" s="13">
        <v>105000</v>
      </c>
      <c r="U131" s="14">
        <v>0.19480519480519501</v>
      </c>
      <c r="V131" s="13">
        <f>MAX(0,S131*MAX('Pillar Two UK estimate'!$B$2-MAX(0,U131),0))</f>
        <v>0</v>
      </c>
    </row>
    <row r="132" spans="1:22" ht="15" customHeight="1" x14ac:dyDescent="0.25">
      <c r="A132" s="9" t="s">
        <v>259</v>
      </c>
      <c r="B132" s="10" t="s">
        <v>260</v>
      </c>
      <c r="C132" s="11">
        <v>10170000</v>
      </c>
      <c r="D132" s="11">
        <v>-140000</v>
      </c>
      <c r="E132" s="11">
        <v>21000</v>
      </c>
      <c r="F132" s="12">
        <v>-0.15</v>
      </c>
      <c r="G132" s="11">
        <f>MAX(0,D132*MAX('Pillar Two UK estimate'!$B$2-MAX(0,F132),0))</f>
        <v>0</v>
      </c>
      <c r="H132" s="13">
        <v>10433000</v>
      </c>
      <c r="I132" s="13">
        <v>-259000</v>
      </c>
      <c r="J132" s="13">
        <v>52000</v>
      </c>
      <c r="K132" s="14">
        <v>-0.20077220077220101</v>
      </c>
      <c r="L132" s="13">
        <f>MAX(0,I132*MAX('Pillar Two UK estimate'!$B$2-MAX(0,K132),0))</f>
        <v>0</v>
      </c>
      <c r="M132" s="11">
        <v>10531000</v>
      </c>
      <c r="N132" s="11">
        <v>289000</v>
      </c>
      <c r="O132" s="11">
        <v>53000</v>
      </c>
      <c r="P132" s="12">
        <v>0.18339100346020801</v>
      </c>
      <c r="Q132" s="11">
        <f>MAX(0,N132*MAX('Pillar Two UK estimate'!$B$2-MAX(0,P132),0))</f>
        <v>0</v>
      </c>
      <c r="R132" s="13"/>
      <c r="S132" s="13"/>
      <c r="T132" s="13"/>
      <c r="U132" s="14"/>
      <c r="V132" s="13">
        <f>MAX(0,S132*MAX('Pillar Two UK estimate'!$B$2-MAX(0,U132),0))</f>
        <v>0</v>
      </c>
    </row>
    <row r="133" spans="1:22" ht="15" customHeight="1" x14ac:dyDescent="0.25">
      <c r="A133" s="9" t="s">
        <v>261</v>
      </c>
      <c r="B133" s="10" t="s">
        <v>262</v>
      </c>
      <c r="C133" s="11">
        <v>505100</v>
      </c>
      <c r="D133" s="11">
        <v>98900</v>
      </c>
      <c r="E133" s="11">
        <v>16700</v>
      </c>
      <c r="F133" s="12">
        <v>0.168857431749242</v>
      </c>
      <c r="G133" s="11">
        <f>MAX(0,D133*MAX('Pillar Two UK estimate'!$B$2-MAX(0,F133),0))</f>
        <v>0</v>
      </c>
      <c r="H133" s="13">
        <v>508300</v>
      </c>
      <c r="I133" s="13">
        <v>75100</v>
      </c>
      <c r="J133" s="13">
        <v>15800</v>
      </c>
      <c r="K133" s="14">
        <v>0.210386151797603</v>
      </c>
      <c r="L133" s="13">
        <f>MAX(0,I133*MAX('Pillar Two UK estimate'!$B$2-MAX(0,K133),0))</f>
        <v>0</v>
      </c>
      <c r="M133" s="11">
        <v>534300</v>
      </c>
      <c r="N133" s="11">
        <v>61900</v>
      </c>
      <c r="O133" s="11">
        <v>18000</v>
      </c>
      <c r="P133" s="12">
        <v>0.290791599353796</v>
      </c>
      <c r="Q133" s="11">
        <f>MAX(0,N133*MAX('Pillar Two UK estimate'!$B$2-MAX(0,P133),0))</f>
        <v>0</v>
      </c>
      <c r="R133" s="13">
        <v>450400</v>
      </c>
      <c r="S133" s="13">
        <v>81200</v>
      </c>
      <c r="T133" s="13">
        <v>14400</v>
      </c>
      <c r="U133" s="14">
        <v>0.17733990147783199</v>
      </c>
      <c r="V133" s="13">
        <f>MAX(0,S133*MAX('Pillar Two UK estimate'!$B$2-MAX(0,U133),0))</f>
        <v>0</v>
      </c>
    </row>
    <row r="134" spans="1:22" ht="15" customHeight="1" x14ac:dyDescent="0.25">
      <c r="A134" s="9" t="s">
        <v>263</v>
      </c>
      <c r="B134" s="10" t="s">
        <v>264</v>
      </c>
      <c r="C134" s="11">
        <v>4235000</v>
      </c>
      <c r="D134" s="11">
        <v>-234700</v>
      </c>
      <c r="E134" s="11">
        <v>-40100</v>
      </c>
      <c r="F134" s="12">
        <v>0.170856412441415</v>
      </c>
      <c r="G134" s="11">
        <f>MAX(0,D134*MAX('Pillar Two UK estimate'!$B$2-MAX(0,F134),0))</f>
        <v>0</v>
      </c>
      <c r="H134" s="13">
        <v>4702900</v>
      </c>
      <c r="I134" s="13">
        <v>-2800</v>
      </c>
      <c r="J134" s="13">
        <v>-3300</v>
      </c>
      <c r="K134" s="14">
        <v>1.1785714285714299</v>
      </c>
      <c r="L134" s="13">
        <f>MAX(0,I134*MAX('Pillar Two UK estimate'!$B$2-MAX(0,K134),0))</f>
        <v>0</v>
      </c>
      <c r="M134" s="11">
        <v>4237300</v>
      </c>
      <c r="N134" s="11">
        <v>13800</v>
      </c>
      <c r="O134" s="11">
        <v>-6400</v>
      </c>
      <c r="P134" s="12">
        <v>-0.46376811594202899</v>
      </c>
      <c r="Q134" s="11">
        <f>MAX(0,N134*MAX('Pillar Two UK estimate'!$B$2-MAX(0,P134),0))</f>
        <v>2070</v>
      </c>
      <c r="R134" s="13">
        <v>3685200</v>
      </c>
      <c r="S134" s="13">
        <v>-183200</v>
      </c>
      <c r="T134" s="13">
        <v>-32100</v>
      </c>
      <c r="U134" s="14">
        <v>0.175218340611354</v>
      </c>
      <c r="V134" s="13">
        <f>MAX(0,S134*MAX('Pillar Two UK estimate'!$B$2-MAX(0,U134),0))</f>
        <v>0</v>
      </c>
    </row>
    <row r="135" spans="1:22" ht="15" customHeight="1" x14ac:dyDescent="0.25">
      <c r="A135" s="9" t="s">
        <v>265</v>
      </c>
      <c r="B135" s="10" t="s">
        <v>266</v>
      </c>
      <c r="C135" s="11">
        <v>1057900</v>
      </c>
      <c r="D135" s="11">
        <v>109100</v>
      </c>
      <c r="E135" s="11">
        <v>21400</v>
      </c>
      <c r="F135" s="12">
        <v>0.196150320806599</v>
      </c>
      <c r="G135" s="11">
        <f>MAX(0,D135*MAX('Pillar Two UK estimate'!$B$2-MAX(0,F135),0))</f>
        <v>0</v>
      </c>
      <c r="H135" s="13">
        <v>1100400</v>
      </c>
      <c r="I135" s="13">
        <v>125900</v>
      </c>
      <c r="J135" s="13">
        <v>24600</v>
      </c>
      <c r="K135" s="14">
        <v>0.19539316918189001</v>
      </c>
      <c r="L135" s="13">
        <f>MAX(0,I135*MAX('Pillar Two UK estimate'!$B$2-MAX(0,K135),0))</f>
        <v>0</v>
      </c>
      <c r="M135" s="11">
        <v>1050100</v>
      </c>
      <c r="N135" s="11">
        <v>93100</v>
      </c>
      <c r="O135" s="11">
        <v>19800</v>
      </c>
      <c r="P135" s="12">
        <v>0.212674543501611</v>
      </c>
      <c r="Q135" s="11">
        <f>MAX(0,N135*MAX('Pillar Two UK estimate'!$B$2-MAX(0,P135),0))</f>
        <v>0</v>
      </c>
      <c r="R135" s="13">
        <v>955600</v>
      </c>
      <c r="S135" s="13">
        <v>92400</v>
      </c>
      <c r="T135" s="13">
        <v>19300</v>
      </c>
      <c r="U135" s="14">
        <v>0.20887445887445899</v>
      </c>
      <c r="V135" s="13">
        <f>MAX(0,S135*MAX('Pillar Two UK estimate'!$B$2-MAX(0,U135),0))</f>
        <v>0</v>
      </c>
    </row>
    <row r="136" spans="1:22" ht="15" customHeight="1" x14ac:dyDescent="0.25">
      <c r="A136" s="9" t="s">
        <v>267</v>
      </c>
      <c r="B136" s="10" t="s">
        <v>268</v>
      </c>
      <c r="C136" s="11">
        <v>3009000</v>
      </c>
      <c r="D136" s="11">
        <v>-1273000</v>
      </c>
      <c r="E136" s="11">
        <v>-194000</v>
      </c>
      <c r="F136" s="12">
        <v>0.15239591516103701</v>
      </c>
      <c r="G136" s="11">
        <f>MAX(0,D136*MAX('Pillar Two UK estimate'!$B$2-MAX(0,F136),0))</f>
        <v>0</v>
      </c>
      <c r="H136" s="13">
        <v>6385000</v>
      </c>
      <c r="I136" s="13">
        <v>430000</v>
      </c>
      <c r="J136" s="13">
        <v>81000</v>
      </c>
      <c r="K136" s="14">
        <v>0.188372093023256</v>
      </c>
      <c r="L136" s="13">
        <f>MAX(0,I136*MAX('Pillar Two UK estimate'!$B$2-MAX(0,K136),0))</f>
        <v>0</v>
      </c>
      <c r="M136" s="11">
        <v>5898000</v>
      </c>
      <c r="N136" s="11">
        <v>445000</v>
      </c>
      <c r="O136" s="11">
        <v>87000</v>
      </c>
      <c r="P136" s="12">
        <v>0.195505617977528</v>
      </c>
      <c r="Q136" s="11">
        <f>MAX(0,N136*MAX('Pillar Two UK estimate'!$B$2-MAX(0,P136),0))</f>
        <v>0</v>
      </c>
      <c r="R136" s="13">
        <v>5047000</v>
      </c>
      <c r="S136" s="13">
        <v>385000</v>
      </c>
      <c r="T136" s="13">
        <v>80000</v>
      </c>
      <c r="U136" s="14">
        <v>0.207792207792208</v>
      </c>
      <c r="V136" s="13">
        <f>MAX(0,S136*MAX('Pillar Two UK estimate'!$B$2-MAX(0,U136),0))</f>
        <v>0</v>
      </c>
    </row>
    <row r="137" spans="1:22" ht="15" customHeight="1" x14ac:dyDescent="0.25">
      <c r="A137" s="9" t="s">
        <v>269</v>
      </c>
      <c r="B137" s="10" t="s">
        <v>270</v>
      </c>
      <c r="C137" s="11">
        <v>2002700</v>
      </c>
      <c r="D137" s="11">
        <v>160600</v>
      </c>
      <c r="E137" s="11">
        <v>35100</v>
      </c>
      <c r="F137" s="12">
        <v>0.21855541718555399</v>
      </c>
      <c r="G137" s="11">
        <f>MAX(0,D137*MAX('Pillar Two UK estimate'!$B$2-MAX(0,F137),0))</f>
        <v>0</v>
      </c>
      <c r="H137" s="13">
        <v>1953800</v>
      </c>
      <c r="I137" s="13">
        <v>199600</v>
      </c>
      <c r="J137" s="13">
        <v>44900</v>
      </c>
      <c r="K137" s="14">
        <v>0.22494989979959901</v>
      </c>
      <c r="L137" s="13">
        <f>MAX(0,I137*MAX('Pillar Two UK estimate'!$B$2-MAX(0,K137),0))</f>
        <v>0</v>
      </c>
      <c r="M137" s="11">
        <v>1884400</v>
      </c>
      <c r="N137" s="11">
        <v>195200</v>
      </c>
      <c r="O137" s="11">
        <v>47100</v>
      </c>
      <c r="P137" s="12">
        <v>0.24129098360655701</v>
      </c>
      <c r="Q137" s="11">
        <f>MAX(0,N137*MAX('Pillar Two UK estimate'!$B$2-MAX(0,P137),0))</f>
        <v>0</v>
      </c>
      <c r="R137" s="13">
        <v>1705300</v>
      </c>
      <c r="S137" s="13">
        <v>168600</v>
      </c>
      <c r="T137" s="13">
        <v>19000</v>
      </c>
      <c r="U137" s="14">
        <v>0.112692763938315</v>
      </c>
      <c r="V137" s="13">
        <f>MAX(0,S137*MAX('Pillar Two UK estimate'!$B$2-MAX(0,U137),0))</f>
        <v>6290.0000000000909</v>
      </c>
    </row>
    <row r="138" spans="1:22" ht="15" customHeight="1" x14ac:dyDescent="0.25">
      <c r="A138" s="9" t="s">
        <v>271</v>
      </c>
      <c r="B138" s="10" t="s">
        <v>272</v>
      </c>
      <c r="C138" s="11">
        <v>588418.16</v>
      </c>
      <c r="D138" s="11">
        <v>-53884.160000000003</v>
      </c>
      <c r="E138" s="11">
        <v>-1409.76</v>
      </c>
      <c r="F138" s="12">
        <v>2.6162790697674399E-2</v>
      </c>
      <c r="G138" s="11">
        <f>MAX(0,D138*MAX('Pillar Two UK estimate'!$B$2-MAX(0,F138),0))</f>
        <v>0</v>
      </c>
      <c r="H138" s="13">
        <v>684640.32</v>
      </c>
      <c r="I138" s="13">
        <v>47805.7</v>
      </c>
      <c r="J138" s="13">
        <v>11442.02</v>
      </c>
      <c r="K138" s="14">
        <v>0.23934426229508199</v>
      </c>
      <c r="L138" s="13">
        <f>MAX(0,I138*MAX('Pillar Two UK estimate'!$B$2-MAX(0,K138),0))</f>
        <v>0</v>
      </c>
      <c r="M138" s="11">
        <v>611963.46</v>
      </c>
      <c r="N138" s="11">
        <v>48677.22</v>
      </c>
      <c r="O138" s="11">
        <v>11611.08</v>
      </c>
      <c r="P138" s="12">
        <v>0.23853211009174299</v>
      </c>
      <c r="Q138" s="11">
        <f>MAX(0,N138*MAX('Pillar Two UK estimate'!$B$2-MAX(0,P138),0))</f>
        <v>0</v>
      </c>
      <c r="R138" s="13">
        <v>610192.92000000004</v>
      </c>
      <c r="S138" s="13">
        <v>61198.6</v>
      </c>
      <c r="T138" s="13">
        <v>-26662.32</v>
      </c>
      <c r="U138" s="14">
        <v>-0.43566878980891699</v>
      </c>
      <c r="V138" s="13">
        <f>MAX(0,S138*MAX('Pillar Two UK estimate'!$B$2-MAX(0,U138),0))</f>
        <v>9179.7899999999991</v>
      </c>
    </row>
    <row r="139" spans="1:22" ht="15" customHeight="1" x14ac:dyDescent="0.25">
      <c r="A139" s="9" t="s">
        <v>273</v>
      </c>
      <c r="B139" s="10" t="s">
        <v>274</v>
      </c>
      <c r="C139" s="11">
        <v>21940.5648</v>
      </c>
      <c r="D139" s="11">
        <v>-88970.736799999999</v>
      </c>
      <c r="E139" s="11">
        <v>-16244.351199999999</v>
      </c>
      <c r="F139" s="12">
        <v>0.18258083257775201</v>
      </c>
      <c r="G139" s="11">
        <f>MAX(0,D139*MAX('Pillar Two UK estimate'!$B$2-MAX(0,F139),0))</f>
        <v>0</v>
      </c>
      <c r="H139" s="13">
        <v>59364.491300000002</v>
      </c>
      <c r="I139" s="13">
        <v>-81737.558900000004</v>
      </c>
      <c r="J139" s="13">
        <v>-16090.144700000001</v>
      </c>
      <c r="K139" s="14">
        <v>0.19685129965387299</v>
      </c>
      <c r="L139" s="13">
        <f>MAX(0,I139*MAX('Pillar Two UK estimate'!$B$2-MAX(0,K139),0))</f>
        <v>0</v>
      </c>
      <c r="M139" s="11">
        <v>67231.8747</v>
      </c>
      <c r="N139" s="11">
        <v>63482.835599999999</v>
      </c>
      <c r="O139" s="11">
        <v>-11556.7461</v>
      </c>
      <c r="P139" s="12">
        <v>-0.18204520939830199</v>
      </c>
      <c r="Q139" s="11">
        <f>MAX(0,N139*MAX('Pillar Two UK estimate'!$B$2-MAX(0,P139),0))</f>
        <v>9522.4253399999998</v>
      </c>
      <c r="R139" s="13">
        <v>45023.459199999998</v>
      </c>
      <c r="S139" s="13">
        <v>19807.297200000001</v>
      </c>
      <c r="T139" s="13">
        <v>10961.955599999999</v>
      </c>
      <c r="U139" s="14">
        <v>0.55343015704333498</v>
      </c>
      <c r="V139" s="13">
        <f>MAX(0,S139*MAX('Pillar Two UK estimate'!$B$2-MAX(0,U139),0))</f>
        <v>0</v>
      </c>
    </row>
    <row r="140" spans="1:22" ht="15" customHeight="1" x14ac:dyDescent="0.25">
      <c r="A140" s="9" t="s">
        <v>275</v>
      </c>
      <c r="B140" s="10" t="s">
        <v>276</v>
      </c>
      <c r="C140" s="11">
        <v>471800</v>
      </c>
      <c r="D140" s="11">
        <v>-6600</v>
      </c>
      <c r="E140" s="11">
        <v>-5500</v>
      </c>
      <c r="F140" s="12">
        <v>0.83333333333333304</v>
      </c>
      <c r="G140" s="11">
        <f>MAX(0,D140*MAX('Pillar Two UK estimate'!$B$2-MAX(0,F140),0))</f>
        <v>0</v>
      </c>
      <c r="H140" s="13">
        <v>555700</v>
      </c>
      <c r="I140" s="13">
        <v>39800</v>
      </c>
      <c r="J140" s="13">
        <v>7400</v>
      </c>
      <c r="K140" s="14">
        <v>0.185929648241206</v>
      </c>
      <c r="L140" s="13">
        <f>MAX(0,I140*MAX('Pillar Two UK estimate'!$B$2-MAX(0,K140),0))</f>
        <v>0</v>
      </c>
      <c r="M140" s="11">
        <v>530900</v>
      </c>
      <c r="N140" s="11">
        <v>24600</v>
      </c>
      <c r="O140" s="11">
        <v>3900</v>
      </c>
      <c r="P140" s="12">
        <v>0.15853658536585399</v>
      </c>
      <c r="Q140" s="11">
        <f>MAX(0,N140*MAX('Pillar Two UK estimate'!$B$2-MAX(0,P140),0))</f>
        <v>0</v>
      </c>
      <c r="R140" s="13">
        <v>406100</v>
      </c>
      <c r="S140" s="13">
        <v>25600</v>
      </c>
      <c r="T140" s="13">
        <v>10000</v>
      </c>
      <c r="U140" s="14">
        <v>0.390625</v>
      </c>
      <c r="V140" s="13">
        <f>MAX(0,S140*MAX('Pillar Two UK estimate'!$B$2-MAX(0,U140),0))</f>
        <v>0</v>
      </c>
    </row>
    <row r="141" spans="1:22" ht="15" customHeight="1" x14ac:dyDescent="0.25">
      <c r="A141" s="9" t="s">
        <v>277</v>
      </c>
      <c r="B141" s="10" t="s">
        <v>278</v>
      </c>
      <c r="C141" s="11">
        <v>896500</v>
      </c>
      <c r="D141" s="11">
        <v>6000</v>
      </c>
      <c r="E141" s="11">
        <v>-300</v>
      </c>
      <c r="F141" s="12">
        <v>-0.05</v>
      </c>
      <c r="G141" s="11">
        <f>MAX(0,D141*MAX('Pillar Two UK estimate'!$B$2-MAX(0,F141),0))</f>
        <v>900</v>
      </c>
      <c r="H141" s="13">
        <v>974100</v>
      </c>
      <c r="I141" s="13">
        <v>65500</v>
      </c>
      <c r="J141" s="13">
        <v>24300</v>
      </c>
      <c r="K141" s="14">
        <v>0.370992366412214</v>
      </c>
      <c r="L141" s="13">
        <f>MAX(0,I141*MAX('Pillar Two UK estimate'!$B$2-MAX(0,K141),0))</f>
        <v>0</v>
      </c>
      <c r="M141" s="11">
        <v>1025600</v>
      </c>
      <c r="N141" s="11">
        <v>36300</v>
      </c>
      <c r="O141" s="11">
        <v>8200</v>
      </c>
      <c r="P141" s="12">
        <v>0.225895316804408</v>
      </c>
      <c r="Q141" s="11">
        <f>MAX(0,N141*MAX('Pillar Two UK estimate'!$B$2-MAX(0,P141),0))</f>
        <v>0</v>
      </c>
      <c r="R141" s="13">
        <v>1027300</v>
      </c>
      <c r="S141" s="13">
        <v>-4900</v>
      </c>
      <c r="T141" s="13">
        <v>-10400</v>
      </c>
      <c r="U141" s="14">
        <v>2.12244897959184</v>
      </c>
      <c r="V141" s="13">
        <f>MAX(0,S141*MAX('Pillar Two UK estimate'!$B$2-MAX(0,U141),0))</f>
        <v>0</v>
      </c>
    </row>
    <row r="142" spans="1:22" ht="15" customHeight="1" x14ac:dyDescent="0.25">
      <c r="A142" s="9" t="s">
        <v>279</v>
      </c>
      <c r="B142" s="10" t="s">
        <v>280</v>
      </c>
      <c r="C142" s="11">
        <v>335256</v>
      </c>
      <c r="D142" s="11">
        <v>32909</v>
      </c>
      <c r="E142" s="11">
        <v>2125</v>
      </c>
      <c r="F142" s="12">
        <v>6.4572001580114904E-2</v>
      </c>
      <c r="G142" s="11">
        <f>MAX(0,D142*MAX('Pillar Two UK estimate'!$B$2-MAX(0,F142),0))</f>
        <v>2811.3499999999985</v>
      </c>
      <c r="H142" s="13">
        <v>256051</v>
      </c>
      <c r="I142" s="13">
        <v>29451</v>
      </c>
      <c r="J142" s="13">
        <v>9317</v>
      </c>
      <c r="K142" s="14">
        <v>0.31635598112118402</v>
      </c>
      <c r="L142" s="13">
        <f>MAX(0,I142*MAX('Pillar Two UK estimate'!$B$2-MAX(0,K142),0))</f>
        <v>0</v>
      </c>
      <c r="M142" s="11">
        <v>390279</v>
      </c>
      <c r="N142" s="11">
        <v>161226</v>
      </c>
      <c r="O142" s="11">
        <v>51360</v>
      </c>
      <c r="P142" s="12">
        <v>0.31855904134568902</v>
      </c>
      <c r="Q142" s="11">
        <f>MAX(0,N142*MAX('Pillar Two UK estimate'!$B$2-MAX(0,P142),0))</f>
        <v>0</v>
      </c>
      <c r="R142" s="13">
        <v>386923</v>
      </c>
      <c r="S142" s="13">
        <v>40688</v>
      </c>
      <c r="T142" s="13">
        <v>3390</v>
      </c>
      <c r="U142" s="14">
        <v>8.3316948486040099E-2</v>
      </c>
      <c r="V142" s="13">
        <f>MAX(0,S142*MAX('Pillar Two UK estimate'!$B$2-MAX(0,U142),0))</f>
        <v>2713.2000000000003</v>
      </c>
    </row>
    <row r="143" spans="1:22" ht="15" customHeight="1" x14ac:dyDescent="0.25">
      <c r="A143" s="9" t="s">
        <v>281</v>
      </c>
      <c r="B143" s="10" t="s">
        <v>282</v>
      </c>
      <c r="C143" s="11">
        <v>267737</v>
      </c>
      <c r="D143" s="11">
        <v>41024</v>
      </c>
      <c r="E143" s="11">
        <v>10249</v>
      </c>
      <c r="F143" s="12">
        <v>0.24982936817472701</v>
      </c>
      <c r="G143" s="11">
        <f>MAX(0,D143*MAX('Pillar Two UK estimate'!$B$2-MAX(0,F143),0))</f>
        <v>0</v>
      </c>
      <c r="H143" s="13">
        <v>271529</v>
      </c>
      <c r="I143" s="13">
        <v>52483</v>
      </c>
      <c r="J143" s="13">
        <v>11856</v>
      </c>
      <c r="K143" s="14">
        <v>0.22590172055713301</v>
      </c>
      <c r="L143" s="13">
        <f>MAX(0,I143*MAX('Pillar Two UK estimate'!$B$2-MAX(0,K143),0))</f>
        <v>0</v>
      </c>
      <c r="M143" s="11">
        <v>244910</v>
      </c>
      <c r="N143" s="11">
        <v>48333</v>
      </c>
      <c r="O143" s="11">
        <v>11275</v>
      </c>
      <c r="P143" s="12">
        <v>0.23327747087910899</v>
      </c>
      <c r="Q143" s="11">
        <f>MAX(0,N143*MAX('Pillar Two UK estimate'!$B$2-MAX(0,P143),0))</f>
        <v>0</v>
      </c>
      <c r="R143" s="13">
        <v>233575</v>
      </c>
      <c r="S143" s="13">
        <v>43655</v>
      </c>
      <c r="T143" s="13">
        <v>11643</v>
      </c>
      <c r="U143" s="14">
        <v>0.26670484480586398</v>
      </c>
      <c r="V143" s="13">
        <f>MAX(0,S143*MAX('Pillar Two UK estimate'!$B$2-MAX(0,U143),0))</f>
        <v>0</v>
      </c>
    </row>
    <row r="144" spans="1:22" ht="15" customHeight="1" x14ac:dyDescent="0.25">
      <c r="A144" s="9" t="s">
        <v>283</v>
      </c>
      <c r="B144" s="10" t="s">
        <v>284</v>
      </c>
      <c r="C144" s="11">
        <v>1331691.4072</v>
      </c>
      <c r="D144" s="11">
        <v>585723.95200000005</v>
      </c>
      <c r="E144" s="11">
        <v>88163.257599999997</v>
      </c>
      <c r="F144" s="12">
        <v>0.15052015083036899</v>
      </c>
      <c r="G144" s="11">
        <f>MAX(0,D144*MAX('Pillar Two UK estimate'!$B$2-MAX(0,F144),0))</f>
        <v>0</v>
      </c>
      <c r="H144" s="13">
        <v>1180819.5988</v>
      </c>
      <c r="I144" s="13">
        <v>360168.92749999999</v>
      </c>
      <c r="J144" s="13">
        <v>44108.203399999999</v>
      </c>
      <c r="K144" s="14">
        <v>0.12246532122069299</v>
      </c>
      <c r="L144" s="13">
        <f>MAX(0,I144*MAX('Pillar Two UK estimate'!$B$2-MAX(0,K144),0))</f>
        <v>9917.135725000011</v>
      </c>
      <c r="M144" s="11">
        <v>948260.52899999998</v>
      </c>
      <c r="N144" s="11">
        <v>291781.97460000002</v>
      </c>
      <c r="O144" s="11">
        <v>42276.984299999996</v>
      </c>
      <c r="P144" s="12">
        <v>0.144892378488962</v>
      </c>
      <c r="Q144" s="11">
        <f>MAX(0,N144*MAX('Pillar Two UK estimate'!$B$2-MAX(0,P144),0))</f>
        <v>1490.3118900001023</v>
      </c>
      <c r="R144" s="13">
        <v>933566.32239999995</v>
      </c>
      <c r="S144" s="13">
        <v>350689.80680000002</v>
      </c>
      <c r="T144" s="13">
        <v>43159.435599999997</v>
      </c>
      <c r="U144" s="14">
        <v>0.12307011713235801</v>
      </c>
      <c r="V144" s="13">
        <f>MAX(0,S144*MAX('Pillar Two UK estimate'!$B$2-MAX(0,U144),0))</f>
        <v>9444.0354200000002</v>
      </c>
    </row>
    <row r="145" spans="1:22" ht="15" customHeight="1" x14ac:dyDescent="0.25">
      <c r="A145" s="9" t="s">
        <v>285</v>
      </c>
      <c r="B145" s="10" t="s">
        <v>286</v>
      </c>
      <c r="C145" s="11">
        <v>1381331</v>
      </c>
      <c r="D145" s="11">
        <v>-4429</v>
      </c>
      <c r="E145" s="11">
        <v>10301</v>
      </c>
      <c r="F145" s="12">
        <v>-2.3258071799503299</v>
      </c>
      <c r="G145" s="11">
        <f>MAX(0,D145*MAX('Pillar Two UK estimate'!$B$2-MAX(0,F145),0))</f>
        <v>0</v>
      </c>
      <c r="H145" s="13">
        <v>1296965</v>
      </c>
      <c r="I145" s="13">
        <v>-15898</v>
      </c>
      <c r="J145" s="13">
        <v>18696</v>
      </c>
      <c r="K145" s="14">
        <v>-1.1759969807523001</v>
      </c>
      <c r="L145" s="13">
        <f>MAX(0,I145*MAX('Pillar Two UK estimate'!$B$2-MAX(0,K145),0))</f>
        <v>0</v>
      </c>
      <c r="M145" s="11"/>
      <c r="N145" s="11"/>
      <c r="O145" s="11"/>
      <c r="P145" s="12"/>
      <c r="Q145" s="11">
        <f>MAX(0,N145*MAX('Pillar Two UK estimate'!$B$2-MAX(0,P145),0))</f>
        <v>0</v>
      </c>
      <c r="R145" s="13"/>
      <c r="S145" s="13"/>
      <c r="T145" s="13"/>
      <c r="U145" s="14"/>
      <c r="V145" s="13">
        <f>MAX(0,S145*MAX('Pillar Two UK estimate'!$B$2-MAX(0,U145),0))</f>
        <v>0</v>
      </c>
    </row>
    <row r="146" spans="1:22" ht="15" customHeight="1" x14ac:dyDescent="0.25">
      <c r="A146" s="9" t="s">
        <v>287</v>
      </c>
      <c r="B146" s="10" t="s">
        <v>288</v>
      </c>
      <c r="C146" s="11">
        <v>7385500</v>
      </c>
      <c r="D146" s="11">
        <v>-299600</v>
      </c>
      <c r="E146" s="11">
        <v>25000</v>
      </c>
      <c r="F146" s="12">
        <v>-8.3444592790387198E-2</v>
      </c>
      <c r="G146" s="11">
        <f>MAX(0,D146*MAX('Pillar Two UK estimate'!$B$2-MAX(0,F146),0))</f>
        <v>0</v>
      </c>
      <c r="H146" s="13">
        <v>6933100</v>
      </c>
      <c r="I146" s="13">
        <v>-97900</v>
      </c>
      <c r="J146" s="13">
        <v>10100</v>
      </c>
      <c r="K146" s="14">
        <v>-0.103166496424923</v>
      </c>
      <c r="L146" s="13">
        <f>MAX(0,I146*MAX('Pillar Two UK estimate'!$B$2-MAX(0,K146),0))</f>
        <v>0</v>
      </c>
      <c r="M146" s="11">
        <v>6398400</v>
      </c>
      <c r="N146" s="11">
        <v>-326900</v>
      </c>
      <c r="O146" s="11">
        <v>-36000</v>
      </c>
      <c r="P146" s="12">
        <v>0.110125420617926</v>
      </c>
      <c r="Q146" s="11">
        <f>MAX(0,N146*MAX('Pillar Two UK estimate'!$B$2-MAX(0,P146),0))</f>
        <v>0</v>
      </c>
      <c r="R146" s="13"/>
      <c r="S146" s="13"/>
      <c r="T146" s="13"/>
      <c r="U146" s="14"/>
      <c r="V146" s="13">
        <f>MAX(0,S146*MAX('Pillar Two UK estimate'!$B$2-MAX(0,U146),0))</f>
        <v>0</v>
      </c>
    </row>
    <row r="147" spans="1:22" ht="15" customHeight="1" x14ac:dyDescent="0.25">
      <c r="A147" s="9" t="s">
        <v>289</v>
      </c>
      <c r="B147" s="10" t="s">
        <v>290</v>
      </c>
      <c r="C147" s="11">
        <v>339600</v>
      </c>
      <c r="D147" s="11">
        <v>52000</v>
      </c>
      <c r="E147" s="11">
        <v>7700</v>
      </c>
      <c r="F147" s="12">
        <v>0.14807692307692299</v>
      </c>
      <c r="G147" s="11">
        <f>MAX(0,D147*MAX('Pillar Two UK estimate'!$B$2-MAX(0,F147),0))</f>
        <v>100.00000000000398</v>
      </c>
      <c r="H147" s="13">
        <v>221500</v>
      </c>
      <c r="I147" s="13">
        <v>12700</v>
      </c>
      <c r="J147" s="13">
        <v>4600</v>
      </c>
      <c r="K147" s="14">
        <v>0.36220472440944901</v>
      </c>
      <c r="L147" s="13">
        <f>MAX(0,I147*MAX('Pillar Two UK estimate'!$B$2-MAX(0,K147),0))</f>
        <v>0</v>
      </c>
      <c r="M147" s="11">
        <v>124600</v>
      </c>
      <c r="N147" s="11">
        <v>4400</v>
      </c>
      <c r="O147" s="11">
        <v>1500</v>
      </c>
      <c r="P147" s="12">
        <v>0.34090909090909099</v>
      </c>
      <c r="Q147" s="11">
        <f>MAX(0,N147*MAX('Pillar Two UK estimate'!$B$2-MAX(0,P147),0))</f>
        <v>0</v>
      </c>
      <c r="R147" s="13">
        <v>84400</v>
      </c>
      <c r="S147" s="13">
        <v>200</v>
      </c>
      <c r="T147" s="13">
        <v>-1400</v>
      </c>
      <c r="U147" s="14">
        <v>-7</v>
      </c>
      <c r="V147" s="13">
        <f>MAX(0,S147*MAX('Pillar Two UK estimate'!$B$2-MAX(0,U147),0))</f>
        <v>30</v>
      </c>
    </row>
    <row r="148" spans="1:22" ht="15" customHeight="1" x14ac:dyDescent="0.25">
      <c r="A148" s="9" t="s">
        <v>291</v>
      </c>
      <c r="B148" s="10" t="s">
        <v>292</v>
      </c>
      <c r="C148" s="11">
        <v>1121600</v>
      </c>
      <c r="D148" s="11">
        <v>-34600</v>
      </c>
      <c r="E148" s="11">
        <v>-2000</v>
      </c>
      <c r="F148" s="12">
        <v>5.7803468208092498E-2</v>
      </c>
      <c r="G148" s="11">
        <f>MAX(0,D148*MAX('Pillar Two UK estimate'!$B$2-MAX(0,F148),0))</f>
        <v>0</v>
      </c>
      <c r="H148" s="13">
        <v>2710700</v>
      </c>
      <c r="I148" s="13">
        <v>104700</v>
      </c>
      <c r="J148" s="13">
        <v>17800</v>
      </c>
      <c r="K148" s="14">
        <v>0.17000955109837601</v>
      </c>
      <c r="L148" s="13">
        <f>MAX(0,I148*MAX('Pillar Two UK estimate'!$B$2-MAX(0,K148),0))</f>
        <v>0</v>
      </c>
      <c r="M148" s="11">
        <v>2931600</v>
      </c>
      <c r="N148" s="11">
        <v>143700</v>
      </c>
      <c r="O148" s="11">
        <v>25400</v>
      </c>
      <c r="P148" s="12">
        <v>0.17675713291579701</v>
      </c>
      <c r="Q148" s="11">
        <f>MAX(0,N148*MAX('Pillar Two UK estimate'!$B$2-MAX(0,P148),0))</f>
        <v>0</v>
      </c>
      <c r="R148" s="13">
        <v>2662100</v>
      </c>
      <c r="S148" s="13">
        <v>58700</v>
      </c>
      <c r="T148" s="13">
        <v>10000</v>
      </c>
      <c r="U148" s="14">
        <v>0.17035775127768299</v>
      </c>
      <c r="V148" s="13">
        <f>MAX(0,S148*MAX('Pillar Two UK estimate'!$B$2-MAX(0,U148),0))</f>
        <v>0</v>
      </c>
    </row>
    <row r="149" spans="1:22" ht="15" customHeight="1" x14ac:dyDescent="0.25">
      <c r="A149" s="9" t="s">
        <v>293</v>
      </c>
      <c r="B149" s="10" t="s">
        <v>294</v>
      </c>
      <c r="C149" s="11">
        <v>269700</v>
      </c>
      <c r="D149" s="11">
        <v>89400</v>
      </c>
      <c r="E149" s="11">
        <v>18100</v>
      </c>
      <c r="F149" s="12">
        <v>0.20246085011185699</v>
      </c>
      <c r="G149" s="11">
        <f>MAX(0,D149*MAX('Pillar Two UK estimate'!$B$2-MAX(0,F149),0))</f>
        <v>0</v>
      </c>
      <c r="H149" s="13">
        <v>256574</v>
      </c>
      <c r="I149" s="13">
        <v>81296</v>
      </c>
      <c r="J149" s="13">
        <v>15475</v>
      </c>
      <c r="K149" s="14">
        <v>0.190353768943121</v>
      </c>
      <c r="L149" s="13">
        <f>MAX(0,I149*MAX('Pillar Two UK estimate'!$B$2-MAX(0,K149),0))</f>
        <v>0</v>
      </c>
      <c r="M149" s="11">
        <v>219868</v>
      </c>
      <c r="N149" s="11">
        <v>74546</v>
      </c>
      <c r="O149" s="11">
        <v>14867</v>
      </c>
      <c r="P149" s="12">
        <v>0.19943390658117099</v>
      </c>
      <c r="Q149" s="11">
        <f>MAX(0,N149*MAX('Pillar Two UK estimate'!$B$2-MAX(0,P149),0))</f>
        <v>0</v>
      </c>
      <c r="R149" s="13"/>
      <c r="S149" s="13"/>
      <c r="T149" s="13"/>
      <c r="U149" s="14"/>
      <c r="V149" s="13">
        <f>MAX(0,S149*MAX('Pillar Two UK estimate'!$B$2-MAX(0,U149),0))</f>
        <v>0</v>
      </c>
    </row>
    <row r="150" spans="1:22" ht="15" customHeight="1" x14ac:dyDescent="0.25">
      <c r="A150" s="9" t="s">
        <v>295</v>
      </c>
      <c r="B150" s="10" t="s">
        <v>296</v>
      </c>
      <c r="C150" s="11">
        <v>551400</v>
      </c>
      <c r="D150" s="11">
        <v>51500</v>
      </c>
      <c r="E150" s="11">
        <v>10600</v>
      </c>
      <c r="F150" s="12">
        <v>0.20582524271844699</v>
      </c>
      <c r="G150" s="11">
        <f>MAX(0,D150*MAX('Pillar Two UK estimate'!$B$2-MAX(0,F150),0))</f>
        <v>0</v>
      </c>
      <c r="H150" s="13">
        <v>488500</v>
      </c>
      <c r="I150" s="13">
        <v>9900</v>
      </c>
      <c r="J150" s="13">
        <v>3200</v>
      </c>
      <c r="K150" s="14">
        <v>0.32323232323232298</v>
      </c>
      <c r="L150" s="13">
        <f>MAX(0,I150*MAX('Pillar Two UK estimate'!$B$2-MAX(0,K150),0))</f>
        <v>0</v>
      </c>
      <c r="M150" s="11">
        <v>470300</v>
      </c>
      <c r="N150" s="11">
        <v>7800</v>
      </c>
      <c r="O150" s="11">
        <v>-33800</v>
      </c>
      <c r="P150" s="12">
        <v>-4.3333333333333304</v>
      </c>
      <c r="Q150" s="11">
        <f>MAX(0,N150*MAX('Pillar Two UK estimate'!$B$2-MAX(0,P150),0))</f>
        <v>1170</v>
      </c>
      <c r="R150" s="13">
        <v>459100</v>
      </c>
      <c r="S150" s="13">
        <v>40700</v>
      </c>
      <c r="T150" s="13">
        <v>6400</v>
      </c>
      <c r="U150" s="14">
        <v>0.15724815724815699</v>
      </c>
      <c r="V150" s="13">
        <f>MAX(0,S150*MAX('Pillar Two UK estimate'!$B$2-MAX(0,U150),0))</f>
        <v>0</v>
      </c>
    </row>
    <row r="151" spans="1:22" ht="15" customHeight="1" x14ac:dyDescent="0.25">
      <c r="A151" s="9" t="s">
        <v>297</v>
      </c>
      <c r="B151" s="10" t="s">
        <v>298</v>
      </c>
      <c r="C151" s="11">
        <v>3898400</v>
      </c>
      <c r="D151" s="11">
        <v>-200</v>
      </c>
      <c r="E151" s="11">
        <v>11900</v>
      </c>
      <c r="F151" s="12">
        <v>-59.5</v>
      </c>
      <c r="G151" s="11">
        <f>MAX(0,D151*MAX('Pillar Two UK estimate'!$B$2-MAX(0,F151),0))</f>
        <v>0</v>
      </c>
      <c r="H151" s="13">
        <v>3807100</v>
      </c>
      <c r="I151" s="13">
        <v>97000</v>
      </c>
      <c r="J151" s="13">
        <v>21900</v>
      </c>
      <c r="K151" s="14">
        <v>0.225773195876289</v>
      </c>
      <c r="L151" s="13">
        <f>MAX(0,I151*MAX('Pillar Two UK estimate'!$B$2-MAX(0,K151),0))</f>
        <v>0</v>
      </c>
      <c r="M151" s="11">
        <v>3461500</v>
      </c>
      <c r="N151" s="11">
        <v>145700</v>
      </c>
      <c r="O151" s="11">
        <v>36400</v>
      </c>
      <c r="P151" s="12">
        <v>0.24982841455044599</v>
      </c>
      <c r="Q151" s="11">
        <f>MAX(0,N151*MAX('Pillar Two UK estimate'!$B$2-MAX(0,P151),0))</f>
        <v>0</v>
      </c>
      <c r="R151" s="13">
        <v>3481100</v>
      </c>
      <c r="S151" s="13">
        <v>136800</v>
      </c>
      <c r="T151" s="13">
        <v>25300</v>
      </c>
      <c r="U151" s="14">
        <v>0.18494152046783599</v>
      </c>
      <c r="V151" s="13">
        <f>MAX(0,S151*MAX('Pillar Two UK estimate'!$B$2-MAX(0,U151),0))</f>
        <v>0</v>
      </c>
    </row>
    <row r="152" spans="1:22" ht="15" customHeight="1" x14ac:dyDescent="0.25">
      <c r="A152" s="9" t="s">
        <v>299</v>
      </c>
      <c r="B152" s="10" t="s">
        <v>300</v>
      </c>
      <c r="C152" s="11">
        <v>2509089</v>
      </c>
      <c r="D152" s="11">
        <v>132738</v>
      </c>
      <c r="E152" s="11">
        <v>25196</v>
      </c>
      <c r="F152" s="12">
        <v>0.18981753529509299</v>
      </c>
      <c r="G152" s="11">
        <f>MAX(0,D152*MAX('Pillar Two UK estimate'!$B$2-MAX(0,F152),0))</f>
        <v>0</v>
      </c>
      <c r="H152" s="13">
        <v>2672281</v>
      </c>
      <c r="I152" s="13">
        <v>172641</v>
      </c>
      <c r="J152" s="13">
        <v>28717</v>
      </c>
      <c r="K152" s="14">
        <v>0.16633939794139299</v>
      </c>
      <c r="L152" s="13">
        <f>MAX(0,I152*MAX('Pillar Two UK estimate'!$B$2-MAX(0,K152),0))</f>
        <v>0</v>
      </c>
      <c r="M152" s="11">
        <v>2952743</v>
      </c>
      <c r="N152" s="11">
        <v>181325</v>
      </c>
      <c r="O152" s="11">
        <v>30922</v>
      </c>
      <c r="P152" s="12">
        <v>0.17053357231490399</v>
      </c>
      <c r="Q152" s="11">
        <f>MAX(0,N152*MAX('Pillar Two UK estimate'!$B$2-MAX(0,P152),0))</f>
        <v>0</v>
      </c>
      <c r="R152" s="13">
        <v>2715830</v>
      </c>
      <c r="S152" s="13">
        <v>154451</v>
      </c>
      <c r="T152" s="13">
        <v>26622</v>
      </c>
      <c r="U152" s="14">
        <v>0.17236534564360201</v>
      </c>
      <c r="V152" s="13">
        <f>MAX(0,S152*MAX('Pillar Two UK estimate'!$B$2-MAX(0,U152),0))</f>
        <v>0</v>
      </c>
    </row>
    <row r="153" spans="1:22" ht="15" customHeight="1" x14ac:dyDescent="0.25">
      <c r="A153" s="9" t="s">
        <v>301</v>
      </c>
      <c r="B153" s="10" t="s">
        <v>302</v>
      </c>
      <c r="C153" s="11">
        <v>208700</v>
      </c>
      <c r="D153" s="11">
        <v>110800</v>
      </c>
      <c r="E153" s="11">
        <v>18000</v>
      </c>
      <c r="F153" s="12">
        <v>0.162454873646209</v>
      </c>
      <c r="G153" s="11">
        <f>MAX(0,D153*MAX('Pillar Two UK estimate'!$B$2-MAX(0,F153),0))</f>
        <v>0</v>
      </c>
      <c r="H153" s="13">
        <v>218400</v>
      </c>
      <c r="I153" s="13">
        <v>131300</v>
      </c>
      <c r="J153" s="13">
        <v>16400</v>
      </c>
      <c r="K153" s="14">
        <v>0.12490479817212501</v>
      </c>
      <c r="L153" s="13">
        <f>MAX(0,I153*MAX('Pillar Two UK estimate'!$B$2-MAX(0,K153),0))</f>
        <v>3294.9999999999859</v>
      </c>
      <c r="M153" s="11">
        <v>263600</v>
      </c>
      <c r="N153" s="11">
        <v>100700</v>
      </c>
      <c r="O153" s="11">
        <v>13300</v>
      </c>
      <c r="P153" s="12">
        <v>0.13207547169811301</v>
      </c>
      <c r="Q153" s="11">
        <f>MAX(0,N153*MAX('Pillar Two UK estimate'!$B$2-MAX(0,P153),0))</f>
        <v>1805.0000000000191</v>
      </c>
      <c r="R153" s="13">
        <v>264700</v>
      </c>
      <c r="S153" s="13">
        <v>86300</v>
      </c>
      <c r="T153" s="13">
        <v>12800</v>
      </c>
      <c r="U153" s="14">
        <v>0.148319814600232</v>
      </c>
      <c r="V153" s="13">
        <f>MAX(0,S153*MAX('Pillar Two UK estimate'!$B$2-MAX(0,U153),0))</f>
        <v>144.99999999997814</v>
      </c>
    </row>
    <row r="154" spans="1:22" ht="15" customHeight="1" x14ac:dyDescent="0.25">
      <c r="A154" s="9" t="s">
        <v>303</v>
      </c>
      <c r="B154" s="10" t="s">
        <v>304</v>
      </c>
      <c r="C154" s="11">
        <v>1264700</v>
      </c>
      <c r="D154" s="11">
        <v>-10800</v>
      </c>
      <c r="E154" s="11">
        <v>-900</v>
      </c>
      <c r="F154" s="12">
        <v>8.3333333333333301E-2</v>
      </c>
      <c r="G154" s="11">
        <f>MAX(0,D154*MAX('Pillar Two UK estimate'!$B$2-MAX(0,F154),0))</f>
        <v>0</v>
      </c>
      <c r="H154" s="13">
        <v>1446100</v>
      </c>
      <c r="I154" s="13">
        <v>56400</v>
      </c>
      <c r="J154" s="13">
        <v>13000</v>
      </c>
      <c r="K154" s="14">
        <v>0.230496453900709</v>
      </c>
      <c r="L154" s="13">
        <f>MAX(0,I154*MAX('Pillar Two UK estimate'!$B$2-MAX(0,K154),0))</f>
        <v>0</v>
      </c>
      <c r="M154" s="11">
        <v>1498500</v>
      </c>
      <c r="N154" s="11">
        <v>17800</v>
      </c>
      <c r="O154" s="11">
        <v>5200</v>
      </c>
      <c r="P154" s="12">
        <v>0.29213483146067398</v>
      </c>
      <c r="Q154" s="11">
        <f>MAX(0,N154*MAX('Pillar Two UK estimate'!$B$2-MAX(0,P154),0))</f>
        <v>0</v>
      </c>
      <c r="R154" s="13">
        <v>2319700</v>
      </c>
      <c r="S154" s="13">
        <v>12400</v>
      </c>
      <c r="T154" s="13">
        <v>-1500</v>
      </c>
      <c r="U154" s="14">
        <v>-0.120967741935484</v>
      </c>
      <c r="V154" s="13">
        <f>MAX(0,S154*MAX('Pillar Two UK estimate'!$B$2-MAX(0,U154),0))</f>
        <v>1860</v>
      </c>
    </row>
    <row r="155" spans="1:22" ht="15" customHeight="1" x14ac:dyDescent="0.25">
      <c r="A155" s="9" t="s">
        <v>305</v>
      </c>
      <c r="B155" s="10" t="s">
        <v>306</v>
      </c>
      <c r="C155" s="11">
        <v>811300</v>
      </c>
      <c r="D155" s="11">
        <v>-13700</v>
      </c>
      <c r="E155" s="11">
        <v>-700</v>
      </c>
      <c r="F155" s="12">
        <v>5.1094890510948898E-2</v>
      </c>
      <c r="G155" s="11">
        <f>MAX(0,D155*MAX('Pillar Two UK estimate'!$B$2-MAX(0,F155),0))</f>
        <v>0</v>
      </c>
      <c r="H155" s="13">
        <v>1167900</v>
      </c>
      <c r="I155" s="13">
        <v>108300</v>
      </c>
      <c r="J155" s="13">
        <v>21300</v>
      </c>
      <c r="K155" s="14">
        <v>0.19667590027700799</v>
      </c>
      <c r="L155" s="13">
        <f>MAX(0,I155*MAX('Pillar Two UK estimate'!$B$2-MAX(0,K155),0))</f>
        <v>0</v>
      </c>
      <c r="M155" s="11">
        <v>1029347</v>
      </c>
      <c r="N155" s="11">
        <v>82618</v>
      </c>
      <c r="O155" s="11">
        <v>16879</v>
      </c>
      <c r="P155" s="12">
        <v>0.20430172601612201</v>
      </c>
      <c r="Q155" s="11">
        <f>MAX(0,N155*MAX('Pillar Two UK estimate'!$B$2-MAX(0,P155),0))</f>
        <v>0</v>
      </c>
      <c r="R155" s="13">
        <v>960005</v>
      </c>
      <c r="S155" s="13">
        <v>71945</v>
      </c>
      <c r="T155" s="13">
        <v>15039</v>
      </c>
      <c r="U155" s="14">
        <v>0.209034679268886</v>
      </c>
      <c r="V155" s="13">
        <f>MAX(0,S155*MAX('Pillar Two UK estimate'!$B$2-MAX(0,U155),0))</f>
        <v>0</v>
      </c>
    </row>
    <row r="156" spans="1:22" ht="15" customHeight="1" x14ac:dyDescent="0.25">
      <c r="A156" s="9" t="s">
        <v>54</v>
      </c>
      <c r="B156" s="10" t="s">
        <v>55</v>
      </c>
      <c r="C156" s="11">
        <v>3561600</v>
      </c>
      <c r="D156" s="11">
        <v>174700</v>
      </c>
      <c r="E156" s="11">
        <v>60900</v>
      </c>
      <c r="F156" s="12">
        <v>0.34859759587864902</v>
      </c>
      <c r="G156" s="11">
        <f>MAX(0,D156*MAX('Pillar Two UK estimate'!$B$2-MAX(0,F156),0))</f>
        <v>0</v>
      </c>
      <c r="H156" s="13">
        <v>3600500</v>
      </c>
      <c r="I156" s="13">
        <v>-174200</v>
      </c>
      <c r="J156" s="13">
        <v>-33500</v>
      </c>
      <c r="K156" s="14">
        <v>0.19230769230769201</v>
      </c>
      <c r="L156" s="13">
        <f>MAX(0,I156*MAX('Pillar Two UK estimate'!$B$2-MAX(0,K156),0))</f>
        <v>0</v>
      </c>
      <c r="M156" s="11">
        <v>2935200</v>
      </c>
      <c r="N156" s="11">
        <v>-18900</v>
      </c>
      <c r="O156" s="11">
        <v>37500</v>
      </c>
      <c r="P156" s="12">
        <v>-1.98412698412698</v>
      </c>
      <c r="Q156" s="11">
        <f>MAX(0,N156*MAX('Pillar Two UK estimate'!$B$2-MAX(0,P156),0))</f>
        <v>0</v>
      </c>
      <c r="R156" s="13">
        <v>795507</v>
      </c>
      <c r="S156" s="13">
        <v>-22726</v>
      </c>
      <c r="T156" s="13">
        <v>-1687</v>
      </c>
      <c r="U156" s="14">
        <v>7.4232157000791998E-2</v>
      </c>
      <c r="V156" s="13">
        <f>MAX(0,S156*MAX('Pillar Two UK estimate'!$B$2-MAX(0,U156),0))</f>
        <v>0</v>
      </c>
    </row>
    <row r="157" spans="1:22" ht="15" customHeight="1" x14ac:dyDescent="0.25">
      <c r="A157" s="9" t="s">
        <v>307</v>
      </c>
      <c r="B157" s="10" t="s">
        <v>308</v>
      </c>
      <c r="C157" s="11">
        <v>5929500</v>
      </c>
      <c r="D157" s="11">
        <v>86300</v>
      </c>
      <c r="E157" s="11">
        <v>38800</v>
      </c>
      <c r="F157" s="12">
        <v>0.44959443800695298</v>
      </c>
      <c r="G157" s="11">
        <f>MAX(0,D157*MAX('Pillar Two UK estimate'!$B$2-MAX(0,F157),0))</f>
        <v>0</v>
      </c>
      <c r="H157" s="13">
        <v>6070500</v>
      </c>
      <c r="I157" s="13">
        <v>231200</v>
      </c>
      <c r="J157" s="13">
        <v>69500</v>
      </c>
      <c r="K157" s="14">
        <v>0.30060553633218001</v>
      </c>
      <c r="L157" s="13">
        <f>MAX(0,I157*MAX('Pillar Two UK estimate'!$B$2-MAX(0,K157),0))</f>
        <v>0</v>
      </c>
      <c r="M157" s="11">
        <v>5753300</v>
      </c>
      <c r="N157" s="11">
        <v>238500</v>
      </c>
      <c r="O157" s="11">
        <v>72700</v>
      </c>
      <c r="P157" s="12">
        <v>0.30482180293500999</v>
      </c>
      <c r="Q157" s="11">
        <f>MAX(0,N157*MAX('Pillar Two UK estimate'!$B$2-MAX(0,P157),0))</f>
        <v>0</v>
      </c>
      <c r="R157" s="13">
        <v>5081000</v>
      </c>
      <c r="S157" s="13">
        <v>204600</v>
      </c>
      <c r="T157" s="13">
        <v>65500</v>
      </c>
      <c r="U157" s="14">
        <v>0.32013685239491702</v>
      </c>
      <c r="V157" s="13">
        <f>MAX(0,S157*MAX('Pillar Two UK estimate'!$B$2-MAX(0,U157),0))</f>
        <v>0</v>
      </c>
    </row>
    <row r="158" spans="1:22" ht="15" customHeight="1" x14ac:dyDescent="0.25">
      <c r="A158" s="9" t="s">
        <v>309</v>
      </c>
      <c r="B158" s="10" t="s">
        <v>310</v>
      </c>
      <c r="C158" s="11">
        <v>660500</v>
      </c>
      <c r="D158" s="11">
        <v>35500</v>
      </c>
      <c r="E158" s="11">
        <v>11500</v>
      </c>
      <c r="F158" s="12">
        <v>0.323943661971831</v>
      </c>
      <c r="G158" s="11">
        <f>MAX(0,D158*MAX('Pillar Two UK estimate'!$B$2-MAX(0,F158),0))</f>
        <v>0</v>
      </c>
      <c r="H158" s="13">
        <v>694700</v>
      </c>
      <c r="I158" s="13">
        <v>61800</v>
      </c>
      <c r="J158" s="13">
        <v>13400</v>
      </c>
      <c r="K158" s="14">
        <v>0.21682847896440099</v>
      </c>
      <c r="L158" s="13">
        <f>MAX(0,I158*MAX('Pillar Two UK estimate'!$B$2-MAX(0,K158),0))</f>
        <v>0</v>
      </c>
      <c r="M158" s="11">
        <v>637900</v>
      </c>
      <c r="N158" s="11">
        <v>59800</v>
      </c>
      <c r="O158" s="11">
        <v>12600</v>
      </c>
      <c r="P158" s="12">
        <v>0.21070234113712399</v>
      </c>
      <c r="Q158" s="11">
        <f>MAX(0,N158*MAX('Pillar Two UK estimate'!$B$2-MAX(0,P158),0))</f>
        <v>0</v>
      </c>
      <c r="R158" s="13">
        <v>585100</v>
      </c>
      <c r="S158" s="13">
        <v>70200</v>
      </c>
      <c r="T158" s="13">
        <v>16300</v>
      </c>
      <c r="U158" s="14">
        <v>0.23219373219373199</v>
      </c>
      <c r="V158" s="13">
        <f>MAX(0,S158*MAX('Pillar Two UK estimate'!$B$2-MAX(0,U158),0))</f>
        <v>0</v>
      </c>
    </row>
    <row r="159" spans="1:22" ht="15" customHeight="1" x14ac:dyDescent="0.25">
      <c r="A159" s="9" t="s">
        <v>311</v>
      </c>
      <c r="B159" s="10" t="s">
        <v>312</v>
      </c>
      <c r="C159" s="11">
        <v>2774036</v>
      </c>
      <c r="D159" s="11">
        <v>54028</v>
      </c>
      <c r="E159" s="11">
        <v>11988</v>
      </c>
      <c r="F159" s="12">
        <v>0.221884948545199</v>
      </c>
      <c r="G159" s="11">
        <f>MAX(0,D159*MAX('Pillar Two UK estimate'!$B$2-MAX(0,F159),0))</f>
        <v>0</v>
      </c>
      <c r="H159" s="13">
        <v>1814667</v>
      </c>
      <c r="I159" s="13">
        <v>43156</v>
      </c>
      <c r="J159" s="13">
        <v>7996</v>
      </c>
      <c r="K159" s="14">
        <v>0.18528130503290399</v>
      </c>
      <c r="L159" s="13">
        <f>MAX(0,I159*MAX('Pillar Two UK estimate'!$B$2-MAX(0,K159),0))</f>
        <v>0</v>
      </c>
      <c r="M159" s="11">
        <v>1649591</v>
      </c>
      <c r="N159" s="11">
        <v>43332</v>
      </c>
      <c r="O159" s="11">
        <v>8626</v>
      </c>
      <c r="P159" s="12">
        <v>0.199067663620419</v>
      </c>
      <c r="Q159" s="11">
        <f>MAX(0,N159*MAX('Pillar Two UK estimate'!$B$2-MAX(0,P159),0))</f>
        <v>0</v>
      </c>
      <c r="R159" s="13">
        <v>1359518</v>
      </c>
      <c r="S159" s="13">
        <v>34207</v>
      </c>
      <c r="T159" s="13">
        <v>7167</v>
      </c>
      <c r="U159" s="14">
        <v>0.20951851960125101</v>
      </c>
      <c r="V159" s="13">
        <f>MAX(0,S159*MAX('Pillar Two UK estimate'!$B$2-MAX(0,U159),0))</f>
        <v>0</v>
      </c>
    </row>
    <row r="160" spans="1:22" ht="15" customHeight="1" x14ac:dyDescent="0.25">
      <c r="A160" s="9" t="s">
        <v>313</v>
      </c>
      <c r="B160" s="10" t="s">
        <v>314</v>
      </c>
      <c r="C160" s="11">
        <v>487014.90639999998</v>
      </c>
      <c r="D160" s="11">
        <v>49278.944000000003</v>
      </c>
      <c r="E160" s="11">
        <v>33281.300799999997</v>
      </c>
      <c r="F160" s="12">
        <v>0.675365543547362</v>
      </c>
      <c r="G160" s="11">
        <f>MAX(0,D160*MAX('Pillar Two UK estimate'!$B$2-MAX(0,F160),0))</f>
        <v>0</v>
      </c>
      <c r="H160" s="13">
        <v>592223.28119999997</v>
      </c>
      <c r="I160" s="13">
        <v>60221.075400000002</v>
      </c>
      <c r="J160" s="13">
        <v>27745.331099999999</v>
      </c>
      <c r="K160" s="14">
        <v>0.46072460373233398</v>
      </c>
      <c r="L160" s="13">
        <f>MAX(0,I160*MAX('Pillar Two UK estimate'!$B$2-MAX(0,K160),0))</f>
        <v>0</v>
      </c>
      <c r="M160" s="11">
        <v>524203.04700000002</v>
      </c>
      <c r="N160" s="11">
        <v>28555.8138</v>
      </c>
      <c r="O160" s="11">
        <v>23568.2595</v>
      </c>
      <c r="P160" s="12">
        <v>0.82534014491998098</v>
      </c>
      <c r="Q160" s="11">
        <f>MAX(0,N160*MAX('Pillar Two UK estimate'!$B$2-MAX(0,P160),0))</f>
        <v>0</v>
      </c>
      <c r="R160" s="13">
        <v>563317.13119999995</v>
      </c>
      <c r="S160" s="13">
        <v>49954.429199999999</v>
      </c>
      <c r="T160" s="13">
        <v>7948.8015999999998</v>
      </c>
      <c r="U160" s="14">
        <v>0.15912105747772201</v>
      </c>
      <c r="V160" s="13">
        <f>MAX(0,S160*MAX('Pillar Two UK estimate'!$B$2-MAX(0,U160),0))</f>
        <v>0</v>
      </c>
    </row>
    <row r="161" spans="1:22" ht="15" customHeight="1" x14ac:dyDescent="0.25">
      <c r="A161" s="9" t="s">
        <v>315</v>
      </c>
      <c r="B161" s="10" t="s">
        <v>316</v>
      </c>
      <c r="C161" s="11">
        <v>1304700</v>
      </c>
      <c r="D161" s="11">
        <v>47200</v>
      </c>
      <c r="E161" s="11">
        <v>15400</v>
      </c>
      <c r="F161" s="12">
        <v>0.32627118644067798</v>
      </c>
      <c r="G161" s="11">
        <f>MAX(0,D161*MAX('Pillar Two UK estimate'!$B$2-MAX(0,F161),0))</f>
        <v>0</v>
      </c>
      <c r="H161" s="13">
        <v>1132300</v>
      </c>
      <c r="I161" s="13">
        <v>137900</v>
      </c>
      <c r="J161" s="13">
        <v>32100</v>
      </c>
      <c r="K161" s="14">
        <v>0.23277737490935499</v>
      </c>
      <c r="L161" s="13">
        <f>MAX(0,I161*MAX('Pillar Two UK estimate'!$B$2-MAX(0,K161),0))</f>
        <v>0</v>
      </c>
      <c r="M161" s="11">
        <v>1003600</v>
      </c>
      <c r="N161" s="11">
        <v>139500</v>
      </c>
      <c r="O161" s="11">
        <v>31200</v>
      </c>
      <c r="P161" s="12">
        <v>0.22365591397849499</v>
      </c>
      <c r="Q161" s="11">
        <f>MAX(0,N161*MAX('Pillar Two UK estimate'!$B$2-MAX(0,P161),0))</f>
        <v>0</v>
      </c>
      <c r="R161" s="13">
        <v>899700</v>
      </c>
      <c r="S161" s="13">
        <v>123300</v>
      </c>
      <c r="T161" s="13">
        <v>27400</v>
      </c>
      <c r="U161" s="14">
        <v>0.22222222222222199</v>
      </c>
      <c r="V161" s="13">
        <f>MAX(0,S161*MAX('Pillar Two UK estimate'!$B$2-MAX(0,U161),0))</f>
        <v>0</v>
      </c>
    </row>
    <row r="162" spans="1:22" ht="15" customHeight="1" x14ac:dyDescent="0.25">
      <c r="A162" s="9" t="s">
        <v>317</v>
      </c>
      <c r="B162" s="10" t="s">
        <v>318</v>
      </c>
      <c r="C162" s="11">
        <v>1547500</v>
      </c>
      <c r="D162" s="11">
        <v>185300</v>
      </c>
      <c r="E162" s="11">
        <v>37700</v>
      </c>
      <c r="F162" s="12">
        <v>0.20345385860766299</v>
      </c>
      <c r="G162" s="11">
        <f>MAX(0,D162*MAX('Pillar Two UK estimate'!$B$2-MAX(0,F162),0))</f>
        <v>0</v>
      </c>
      <c r="H162" s="13">
        <v>1583600</v>
      </c>
      <c r="I162" s="13">
        <v>260700</v>
      </c>
      <c r="J162" s="13">
        <v>51700</v>
      </c>
      <c r="K162" s="14">
        <v>0.19831223628691999</v>
      </c>
      <c r="L162" s="13">
        <f>MAX(0,I162*MAX('Pillar Two UK estimate'!$B$2-MAX(0,K162),0))</f>
        <v>0</v>
      </c>
      <c r="M162" s="11">
        <v>1511300</v>
      </c>
      <c r="N162" s="11">
        <v>238500</v>
      </c>
      <c r="O162" s="11">
        <v>48100</v>
      </c>
      <c r="P162" s="12">
        <v>0.20167714884696</v>
      </c>
      <c r="Q162" s="11">
        <f>MAX(0,N162*MAX('Pillar Two UK estimate'!$B$2-MAX(0,P162),0))</f>
        <v>0</v>
      </c>
      <c r="R162" s="13">
        <v>1403800</v>
      </c>
      <c r="S162" s="13">
        <v>232200</v>
      </c>
      <c r="T162" s="13">
        <v>47200</v>
      </c>
      <c r="U162" s="14">
        <v>0.20327304048234299</v>
      </c>
      <c r="V162" s="13">
        <f>MAX(0,S162*MAX('Pillar Two UK estimate'!$B$2-MAX(0,U162),0))</f>
        <v>0</v>
      </c>
    </row>
    <row r="163" spans="1:22" ht="15" customHeight="1" x14ac:dyDescent="0.25">
      <c r="A163" s="9" t="s">
        <v>319</v>
      </c>
      <c r="B163" s="10" t="s">
        <v>320</v>
      </c>
      <c r="C163" s="11">
        <v>490283.2</v>
      </c>
      <c r="D163" s="11">
        <v>-174653.6</v>
      </c>
      <c r="E163" s="11">
        <v>11904.64</v>
      </c>
      <c r="F163" s="12">
        <v>-6.8161434977578497E-2</v>
      </c>
      <c r="G163" s="11">
        <f>MAX(0,D163*MAX('Pillar Two UK estimate'!$B$2-MAX(0,F163),0))</f>
        <v>0</v>
      </c>
      <c r="H163" s="13">
        <v>752352</v>
      </c>
      <c r="I163" s="13">
        <v>35736.720000000001</v>
      </c>
      <c r="J163" s="13">
        <v>3291.54</v>
      </c>
      <c r="K163" s="14">
        <v>9.2105263157894704E-2</v>
      </c>
      <c r="L163" s="13">
        <f>MAX(0,I163*MAX('Pillar Two UK estimate'!$B$2-MAX(0,K163),0))</f>
        <v>2068.9680000000012</v>
      </c>
      <c r="M163" s="11">
        <v>678355.02</v>
      </c>
      <c r="N163" s="11">
        <v>55599.21</v>
      </c>
      <c r="O163" s="11">
        <v>-8187.3</v>
      </c>
      <c r="P163" s="12">
        <v>-0.14725568942436401</v>
      </c>
      <c r="Q163" s="11">
        <f>MAX(0,N163*MAX('Pillar Two UK estimate'!$B$2-MAX(0,P163),0))</f>
        <v>8339.8814999999995</v>
      </c>
      <c r="R163" s="13">
        <v>563572.84</v>
      </c>
      <c r="S163" s="13">
        <v>-21984.720000000001</v>
      </c>
      <c r="T163" s="13">
        <v>779.6</v>
      </c>
      <c r="U163" s="14">
        <v>-3.54609929078014E-2</v>
      </c>
      <c r="V163" s="13">
        <f>MAX(0,S163*MAX('Pillar Two UK estimate'!$B$2-MAX(0,U163),0))</f>
        <v>0</v>
      </c>
    </row>
    <row r="164" spans="1:22" ht="15" customHeight="1" x14ac:dyDescent="0.25">
      <c r="A164" s="9" t="s">
        <v>321</v>
      </c>
      <c r="B164" s="10" t="s">
        <v>322</v>
      </c>
      <c r="C164" s="11">
        <v>316172</v>
      </c>
      <c r="D164" s="11">
        <v>-23940</v>
      </c>
      <c r="E164" s="11">
        <v>4081</v>
      </c>
      <c r="F164" s="12">
        <v>-0.17046783625730999</v>
      </c>
      <c r="G164" s="11">
        <f>MAX(0,D164*MAX('Pillar Two UK estimate'!$B$2-MAX(0,F164),0))</f>
        <v>0</v>
      </c>
      <c r="H164" s="13">
        <v>409257</v>
      </c>
      <c r="I164" s="13">
        <v>81991</v>
      </c>
      <c r="J164" s="13">
        <v>15516</v>
      </c>
      <c r="K164" s="14">
        <v>0.189240282470027</v>
      </c>
      <c r="L164" s="13">
        <f>MAX(0,I164*MAX('Pillar Two UK estimate'!$B$2-MAX(0,K164),0))</f>
        <v>0</v>
      </c>
      <c r="M164" s="11">
        <v>391402</v>
      </c>
      <c r="N164" s="11">
        <v>92516</v>
      </c>
      <c r="O164" s="11">
        <v>16102</v>
      </c>
      <c r="P164" s="12">
        <v>0.17404557049591399</v>
      </c>
      <c r="Q164" s="11">
        <f>MAX(0,N164*MAX('Pillar Two UK estimate'!$B$2-MAX(0,P164),0))</f>
        <v>0</v>
      </c>
      <c r="R164" s="13">
        <v>451583</v>
      </c>
      <c r="S164" s="13">
        <v>83426</v>
      </c>
      <c r="T164" s="13">
        <v>9876</v>
      </c>
      <c r="U164" s="14">
        <v>0.11838036103852501</v>
      </c>
      <c r="V164" s="13">
        <f>MAX(0,S164*MAX('Pillar Two UK estimate'!$B$2-MAX(0,U164),0))</f>
        <v>2637.9000000000124</v>
      </c>
    </row>
    <row r="165" spans="1:22" ht="15" customHeight="1" x14ac:dyDescent="0.25">
      <c r="A165" s="9" t="s">
        <v>323</v>
      </c>
      <c r="B165" s="10" t="s">
        <v>324</v>
      </c>
      <c r="C165" s="11">
        <v>657700</v>
      </c>
      <c r="D165" s="11">
        <v>295900</v>
      </c>
      <c r="E165" s="11">
        <v>55500</v>
      </c>
      <c r="F165" s="12">
        <v>0.187563366002028</v>
      </c>
      <c r="G165" s="11">
        <f>MAX(0,D165*MAX('Pillar Two UK estimate'!$B$2-MAX(0,F165),0))</f>
        <v>0</v>
      </c>
      <c r="H165" s="13">
        <v>488000</v>
      </c>
      <c r="I165" s="13">
        <v>194300</v>
      </c>
      <c r="J165" s="13">
        <v>36000</v>
      </c>
      <c r="K165" s="14">
        <v>0.185280494081318</v>
      </c>
      <c r="L165" s="13">
        <f>MAX(0,I165*MAX('Pillar Two UK estimate'!$B$2-MAX(0,K165),0))</f>
        <v>0</v>
      </c>
      <c r="M165" s="11">
        <v>590200</v>
      </c>
      <c r="N165" s="11">
        <v>280800</v>
      </c>
      <c r="O165" s="11">
        <v>54400</v>
      </c>
      <c r="P165" s="12">
        <v>0.193732193732194</v>
      </c>
      <c r="Q165" s="11">
        <f>MAX(0,N165*MAX('Pillar Two UK estimate'!$B$2-MAX(0,P165),0))</f>
        <v>0</v>
      </c>
      <c r="R165" s="13"/>
      <c r="S165" s="13"/>
      <c r="T165" s="13"/>
      <c r="U165" s="14"/>
      <c r="V165" s="13">
        <f>MAX(0,S165*MAX('Pillar Two UK estimate'!$B$2-MAX(0,U165),0))</f>
        <v>0</v>
      </c>
    </row>
    <row r="166" spans="1:22" ht="15" customHeight="1" x14ac:dyDescent="0.25">
      <c r="A166" s="9" t="s">
        <v>325</v>
      </c>
      <c r="B166" s="10" t="s">
        <v>326</v>
      </c>
      <c r="C166" s="11">
        <v>1825000</v>
      </c>
      <c r="D166" s="11">
        <v>214300</v>
      </c>
      <c r="E166" s="11">
        <v>44100</v>
      </c>
      <c r="F166" s="12">
        <v>0.20578628091460599</v>
      </c>
      <c r="G166" s="11">
        <f>MAX(0,D166*MAX('Pillar Two UK estimate'!$B$2-MAX(0,F166),0))</f>
        <v>0</v>
      </c>
      <c r="H166" s="13">
        <v>1873000</v>
      </c>
      <c r="I166" s="13">
        <v>189300</v>
      </c>
      <c r="J166" s="13">
        <v>36000</v>
      </c>
      <c r="K166" s="14">
        <v>0.190174326465927</v>
      </c>
      <c r="L166" s="13">
        <f>MAX(0,I166*MAX('Pillar Two UK estimate'!$B$2-MAX(0,K166),0))</f>
        <v>0</v>
      </c>
      <c r="M166" s="11">
        <v>1907000</v>
      </c>
      <c r="N166" s="11">
        <v>212900</v>
      </c>
      <c r="O166" s="11">
        <v>43500</v>
      </c>
      <c r="P166" s="12">
        <v>0.20432127759511501</v>
      </c>
      <c r="Q166" s="11">
        <f>MAX(0,N166*MAX('Pillar Two UK estimate'!$B$2-MAX(0,P166),0))</f>
        <v>0</v>
      </c>
      <c r="R166" s="13">
        <v>1751000</v>
      </c>
      <c r="S166" s="13">
        <v>180900</v>
      </c>
      <c r="T166" s="13">
        <v>35600</v>
      </c>
      <c r="U166" s="14">
        <v>0.19679380873410701</v>
      </c>
      <c r="V166" s="13">
        <f>MAX(0,S166*MAX('Pillar Two UK estimate'!$B$2-MAX(0,U166),0))</f>
        <v>0</v>
      </c>
    </row>
    <row r="167" spans="1:22" ht="15" customHeight="1" x14ac:dyDescent="0.25">
      <c r="A167" s="9" t="s">
        <v>327</v>
      </c>
      <c r="B167" s="10" t="s">
        <v>328</v>
      </c>
      <c r="C167" s="11">
        <v>6837800</v>
      </c>
      <c r="D167" s="11">
        <v>-128200</v>
      </c>
      <c r="E167" s="11">
        <v>9000</v>
      </c>
      <c r="F167" s="12">
        <v>-7.0202808112324502E-2</v>
      </c>
      <c r="G167" s="11">
        <f>MAX(0,D167*MAX('Pillar Two UK estimate'!$B$2-MAX(0,F167),0))</f>
        <v>0</v>
      </c>
      <c r="H167" s="13">
        <v>9379700</v>
      </c>
      <c r="I167" s="13">
        <v>401800</v>
      </c>
      <c r="J167" s="13">
        <v>73100</v>
      </c>
      <c r="K167" s="14">
        <v>0.18193130910901001</v>
      </c>
      <c r="L167" s="13">
        <f>MAX(0,I167*MAX('Pillar Two UK estimate'!$B$2-MAX(0,K167),0))</f>
        <v>0</v>
      </c>
      <c r="M167" s="11">
        <v>9277000</v>
      </c>
      <c r="N167" s="11">
        <v>132100</v>
      </c>
      <c r="O167" s="11">
        <v>76900</v>
      </c>
      <c r="P167" s="12">
        <v>0.58213474640423901</v>
      </c>
      <c r="Q167" s="11">
        <f>MAX(0,N167*MAX('Pillar Two UK estimate'!$B$2-MAX(0,P167),0))</f>
        <v>0</v>
      </c>
      <c r="R167" s="13">
        <v>8949200</v>
      </c>
      <c r="S167" s="13">
        <v>369900</v>
      </c>
      <c r="T167" s="13">
        <v>93100</v>
      </c>
      <c r="U167" s="14">
        <v>0.25168964585023001</v>
      </c>
      <c r="V167" s="13">
        <f>MAX(0,S167*MAX('Pillar Two UK estimate'!$B$2-MAX(0,U167),0))</f>
        <v>0</v>
      </c>
    </row>
    <row r="168" spans="1:22" ht="15" customHeight="1" x14ac:dyDescent="0.25">
      <c r="A168" s="9" t="s">
        <v>329</v>
      </c>
      <c r="B168" s="10" t="s">
        <v>330</v>
      </c>
      <c r="C168" s="11">
        <v>107320</v>
      </c>
      <c r="D168" s="11">
        <v>52256</v>
      </c>
      <c r="E168" s="11">
        <v>6772</v>
      </c>
      <c r="F168" s="12">
        <v>0.129592774035517</v>
      </c>
      <c r="G168" s="11">
        <f>MAX(0,D168*MAX('Pillar Two UK estimate'!$B$2-MAX(0,F168),0))</f>
        <v>1066.4000000000233</v>
      </c>
      <c r="H168" s="13">
        <v>99165</v>
      </c>
      <c r="I168" s="13">
        <v>56073</v>
      </c>
      <c r="J168" s="13">
        <v>15926</v>
      </c>
      <c r="K168" s="14">
        <v>0.28402261337898799</v>
      </c>
      <c r="L168" s="13">
        <f>MAX(0,I168*MAX('Pillar Two UK estimate'!$B$2-MAX(0,K168),0))</f>
        <v>0</v>
      </c>
      <c r="M168" s="11">
        <v>91194</v>
      </c>
      <c r="N168" s="11">
        <v>46230</v>
      </c>
      <c r="O168" s="11">
        <v>13324</v>
      </c>
      <c r="P168" s="12">
        <v>0.28821111832143598</v>
      </c>
      <c r="Q168" s="11">
        <f>MAX(0,N168*MAX('Pillar Two UK estimate'!$B$2-MAX(0,P168),0))</f>
        <v>0</v>
      </c>
      <c r="R168" s="13">
        <v>80242</v>
      </c>
      <c r="S168" s="13">
        <v>44889</v>
      </c>
      <c r="T168" s="13">
        <v>15000</v>
      </c>
      <c r="U168" s="14">
        <v>0.33415758871883999</v>
      </c>
      <c r="V168" s="13">
        <f>MAX(0,S168*MAX('Pillar Two UK estimate'!$B$2-MAX(0,U168),0))</f>
        <v>0</v>
      </c>
    </row>
    <row r="169" spans="1:22" ht="15" customHeight="1" x14ac:dyDescent="0.25">
      <c r="A169" s="9" t="s">
        <v>82</v>
      </c>
      <c r="B169" s="10" t="s">
        <v>83</v>
      </c>
      <c r="C169" s="11">
        <v>256300</v>
      </c>
      <c r="D169" s="11">
        <v>114500</v>
      </c>
      <c r="E169" s="11">
        <v>3900</v>
      </c>
      <c r="F169" s="12">
        <v>3.4061135371178997E-2</v>
      </c>
      <c r="G169" s="11">
        <f>MAX(0,D169*MAX('Pillar Two UK estimate'!$B$2-MAX(0,F169),0))</f>
        <v>13275.000000000004</v>
      </c>
      <c r="H169" s="13">
        <v>414900</v>
      </c>
      <c r="I169" s="13">
        <v>182900</v>
      </c>
      <c r="J169" s="13">
        <v>-1600</v>
      </c>
      <c r="K169" s="14">
        <v>-8.7479496992892303E-3</v>
      </c>
      <c r="L169" s="13">
        <f>MAX(0,I169*MAX('Pillar Two UK estimate'!$B$2-MAX(0,K169),0))</f>
        <v>27435</v>
      </c>
      <c r="M169" s="11">
        <v>420500</v>
      </c>
      <c r="N169" s="11">
        <v>199100</v>
      </c>
      <c r="O169" s="11">
        <v>-51700</v>
      </c>
      <c r="P169" s="12">
        <v>-0.25966850828729299</v>
      </c>
      <c r="Q169" s="11">
        <f>MAX(0,N169*MAX('Pillar Two UK estimate'!$B$2-MAX(0,P169),0))</f>
        <v>29865</v>
      </c>
      <c r="R169" s="13"/>
      <c r="S169" s="13"/>
      <c r="T169" s="13"/>
      <c r="U169" s="14"/>
      <c r="V169" s="13">
        <f>MAX(0,S169*MAX('Pillar Two UK estimate'!$B$2-MAX(0,U169),0))</f>
        <v>0</v>
      </c>
    </row>
    <row r="170" spans="1:22" ht="15" customHeight="1" x14ac:dyDescent="0.25">
      <c r="A170" s="9" t="s">
        <v>331</v>
      </c>
      <c r="B170" s="10" t="s">
        <v>332</v>
      </c>
      <c r="C170" s="11">
        <v>1598602</v>
      </c>
      <c r="D170" s="11">
        <v>331569</v>
      </c>
      <c r="E170" s="11">
        <v>72827</v>
      </c>
      <c r="F170" s="12">
        <v>0.219643573434187</v>
      </c>
      <c r="G170" s="11">
        <f>MAX(0,D170*MAX('Pillar Two UK estimate'!$B$2-MAX(0,F170),0))</f>
        <v>0</v>
      </c>
      <c r="H170" s="13">
        <v>1779595</v>
      </c>
      <c r="I170" s="13">
        <v>310480</v>
      </c>
      <c r="J170" s="13">
        <v>32997</v>
      </c>
      <c r="K170" s="14">
        <v>0.10627737696469999</v>
      </c>
      <c r="L170" s="13">
        <f>MAX(0,I170*MAX('Pillar Two UK estimate'!$B$2-MAX(0,K170),0))</f>
        <v>13574.999999999944</v>
      </c>
      <c r="M170" s="11">
        <v>2417751</v>
      </c>
      <c r="N170" s="11">
        <v>687205</v>
      </c>
      <c r="O170" s="11">
        <v>72231</v>
      </c>
      <c r="P170" s="12">
        <v>0.105108373774929</v>
      </c>
      <c r="Q170" s="11">
        <f>MAX(0,N170*MAX('Pillar Two UK estimate'!$B$2-MAX(0,P170),0))</f>
        <v>30849.749999999913</v>
      </c>
      <c r="R170" s="13">
        <v>2396275</v>
      </c>
      <c r="S170" s="13">
        <v>637499</v>
      </c>
      <c r="T170" s="13">
        <v>55846</v>
      </c>
      <c r="U170" s="14">
        <v>8.7601706041891797E-2</v>
      </c>
      <c r="V170" s="13">
        <f>MAX(0,S170*MAX('Pillar Two UK estimate'!$B$2-MAX(0,U170),0))</f>
        <v>39778.85000000002</v>
      </c>
    </row>
    <row r="171" spans="1:22" ht="15" customHeight="1" x14ac:dyDescent="0.25">
      <c r="A171" s="9" t="s">
        <v>333</v>
      </c>
      <c r="B171" s="10" t="s">
        <v>334</v>
      </c>
      <c r="C171" s="11">
        <v>218400</v>
      </c>
      <c r="D171" s="11">
        <v>186100</v>
      </c>
      <c r="E171" s="11">
        <v>700</v>
      </c>
      <c r="F171" s="12">
        <v>3.76141859215476E-3</v>
      </c>
      <c r="G171" s="11">
        <f>MAX(0,D171*MAX('Pillar Two UK estimate'!$B$2-MAX(0,F171),0))</f>
        <v>27215</v>
      </c>
      <c r="H171" s="13">
        <v>-37100</v>
      </c>
      <c r="I171" s="13">
        <v>-78800</v>
      </c>
      <c r="J171" s="13">
        <v>100</v>
      </c>
      <c r="K171" s="14">
        <v>-1.2690355329949201E-3</v>
      </c>
      <c r="L171" s="13">
        <f>MAX(0,I171*MAX('Pillar Two UK estimate'!$B$2-MAX(0,K171),0))</f>
        <v>0</v>
      </c>
      <c r="M171" s="11">
        <v>-36900</v>
      </c>
      <c r="N171" s="11">
        <v>-293700</v>
      </c>
      <c r="O171" s="11">
        <v>100</v>
      </c>
      <c r="P171" s="12">
        <v>-3.4048348655090198E-4</v>
      </c>
      <c r="Q171" s="11">
        <f>MAX(0,N171*MAX('Pillar Two UK estimate'!$B$2-MAX(0,P171),0))</f>
        <v>0</v>
      </c>
      <c r="R171" s="13">
        <v>102500</v>
      </c>
      <c r="S171" s="13">
        <v>53400</v>
      </c>
      <c r="T171" s="13">
        <v>0</v>
      </c>
      <c r="U171" s="14">
        <v>0</v>
      </c>
      <c r="V171" s="13">
        <f>MAX(0,S171*MAX('Pillar Two UK estimate'!$B$2-MAX(0,U171),0))</f>
        <v>8010</v>
      </c>
    </row>
    <row r="172" spans="1:22" ht="15" customHeight="1" x14ac:dyDescent="0.25">
      <c r="A172" s="9" t="s">
        <v>335</v>
      </c>
      <c r="B172" s="10" t="s">
        <v>336</v>
      </c>
      <c r="C172" s="11">
        <v>2480200</v>
      </c>
      <c r="D172" s="11">
        <v>-620100</v>
      </c>
      <c r="E172" s="11">
        <v>30100</v>
      </c>
      <c r="F172" s="12">
        <v>-4.8540557974520199E-2</v>
      </c>
      <c r="G172" s="11">
        <f>MAX(0,D172*MAX('Pillar Two UK estimate'!$B$2-MAX(0,F172),0))</f>
        <v>0</v>
      </c>
      <c r="H172" s="13">
        <v>2653000</v>
      </c>
      <c r="I172" s="13">
        <v>55900</v>
      </c>
      <c r="J172" s="13">
        <v>-22300</v>
      </c>
      <c r="K172" s="14">
        <v>-0.39892665474060801</v>
      </c>
      <c r="L172" s="13">
        <f>MAX(0,I172*MAX('Pillar Two UK estimate'!$B$2-MAX(0,K172),0))</f>
        <v>8385</v>
      </c>
      <c r="M172" s="11">
        <v>2535400</v>
      </c>
      <c r="N172" s="11">
        <v>138700</v>
      </c>
      <c r="O172" s="11">
        <v>33000</v>
      </c>
      <c r="P172" s="12">
        <v>0.237923576063446</v>
      </c>
      <c r="Q172" s="11">
        <f>MAX(0,N172*MAX('Pillar Two UK estimate'!$B$2-MAX(0,P172),0))</f>
        <v>0</v>
      </c>
      <c r="R172" s="13">
        <v>2352300</v>
      </c>
      <c r="S172" s="13">
        <v>149400</v>
      </c>
      <c r="T172" s="13">
        <v>35400</v>
      </c>
      <c r="U172" s="14">
        <v>0.236947791164659</v>
      </c>
      <c r="V172" s="13">
        <f>MAX(0,S172*MAX('Pillar Two UK estimate'!$B$2-MAX(0,U172),0))</f>
        <v>0</v>
      </c>
    </row>
    <row r="173" spans="1:22" ht="15" customHeight="1" x14ac:dyDescent="0.25">
      <c r="A173" s="9" t="s">
        <v>337</v>
      </c>
      <c r="B173" s="10" t="s">
        <v>338</v>
      </c>
      <c r="C173" s="11">
        <v>1262048</v>
      </c>
      <c r="D173" s="11">
        <v>-105364</v>
      </c>
      <c r="E173" s="11">
        <v>-7803</v>
      </c>
      <c r="F173" s="12">
        <v>7.4057552864355905E-2</v>
      </c>
      <c r="G173" s="11">
        <f>MAX(0,D173*MAX('Pillar Two UK estimate'!$B$2-MAX(0,F173),0))</f>
        <v>0</v>
      </c>
      <c r="H173" s="13">
        <v>1818793</v>
      </c>
      <c r="I173" s="13">
        <v>95419</v>
      </c>
      <c r="J173" s="13">
        <v>22642</v>
      </c>
      <c r="K173" s="14">
        <v>0.23729026713757201</v>
      </c>
      <c r="L173" s="13">
        <f>MAX(0,I173*MAX('Pillar Two UK estimate'!$B$2-MAX(0,K173),0))</f>
        <v>0</v>
      </c>
      <c r="M173" s="11">
        <v>1693818</v>
      </c>
      <c r="N173" s="11">
        <v>88998</v>
      </c>
      <c r="O173" s="11">
        <v>22289</v>
      </c>
      <c r="P173" s="12">
        <v>0.25044383019843097</v>
      </c>
      <c r="Q173" s="11">
        <f>MAX(0,N173*MAX('Pillar Two UK estimate'!$B$2-MAX(0,P173),0))</f>
        <v>0</v>
      </c>
      <c r="R173" s="13">
        <v>1660750</v>
      </c>
      <c r="S173" s="13">
        <v>76364</v>
      </c>
      <c r="T173" s="13">
        <v>20305</v>
      </c>
      <c r="U173" s="14">
        <v>0.26589754334503202</v>
      </c>
      <c r="V173" s="13">
        <f>MAX(0,S173*MAX('Pillar Two UK estimate'!$B$2-MAX(0,U173),0))</f>
        <v>0</v>
      </c>
    </row>
    <row r="174" spans="1:22" ht="15" customHeight="1" x14ac:dyDescent="0.25">
      <c r="A174" s="9" t="s">
        <v>339</v>
      </c>
      <c r="B174" s="10" t="s">
        <v>340</v>
      </c>
      <c r="C174" s="11">
        <v>518200</v>
      </c>
      <c r="D174" s="11">
        <v>-52500</v>
      </c>
      <c r="E174" s="11">
        <v>4800</v>
      </c>
      <c r="F174" s="12">
        <v>-9.1428571428571401E-2</v>
      </c>
      <c r="G174" s="11">
        <f>MAX(0,D174*MAX('Pillar Two UK estimate'!$B$2-MAX(0,F174),0))</f>
        <v>0</v>
      </c>
      <c r="H174" s="13">
        <v>617100</v>
      </c>
      <c r="I174" s="13">
        <v>47800</v>
      </c>
      <c r="J174" s="13">
        <v>11100</v>
      </c>
      <c r="K174" s="14">
        <v>0.23221757322175701</v>
      </c>
      <c r="L174" s="13">
        <f>MAX(0,I174*MAX('Pillar Two UK estimate'!$B$2-MAX(0,K174),0))</f>
        <v>0</v>
      </c>
      <c r="M174" s="11">
        <v>561500</v>
      </c>
      <c r="N174" s="11">
        <v>55400</v>
      </c>
      <c r="O174" s="11">
        <v>10100</v>
      </c>
      <c r="P174" s="12">
        <v>0.18231046931407899</v>
      </c>
      <c r="Q174" s="11">
        <f>MAX(0,N174*MAX('Pillar Two UK estimate'!$B$2-MAX(0,P174),0))</f>
        <v>0</v>
      </c>
      <c r="R174" s="13">
        <v>505400</v>
      </c>
      <c r="S174" s="13">
        <v>49000</v>
      </c>
      <c r="T174" s="13">
        <v>8300</v>
      </c>
      <c r="U174" s="14">
        <v>0.16938775510204099</v>
      </c>
      <c r="V174" s="13">
        <f>MAX(0,S174*MAX('Pillar Two UK estimate'!$B$2-MAX(0,U174),0))</f>
        <v>0</v>
      </c>
    </row>
    <row r="175" spans="1:22" ht="15" customHeight="1" x14ac:dyDescent="0.25">
      <c r="A175" s="9" t="s">
        <v>341</v>
      </c>
      <c r="B175" s="10" t="s">
        <v>342</v>
      </c>
      <c r="C175" s="11">
        <v>14000</v>
      </c>
      <c r="D175" s="11">
        <v>-65000</v>
      </c>
      <c r="E175" s="11">
        <v>1000</v>
      </c>
      <c r="F175" s="12">
        <v>-1.5384615384615399E-2</v>
      </c>
      <c r="G175" s="11">
        <f>MAX(0,D175*MAX('Pillar Two UK estimate'!$B$2-MAX(0,F175),0))</f>
        <v>0</v>
      </c>
      <c r="H175" s="13">
        <v>169000</v>
      </c>
      <c r="I175" s="13">
        <v>100000</v>
      </c>
      <c r="J175" s="13">
        <v>0</v>
      </c>
      <c r="K175" s="14">
        <v>0</v>
      </c>
      <c r="L175" s="13">
        <f>MAX(0,I175*MAX('Pillar Two UK estimate'!$B$2-MAX(0,K175),0))</f>
        <v>15000</v>
      </c>
      <c r="M175" s="11">
        <v>386800</v>
      </c>
      <c r="N175" s="11">
        <v>296600</v>
      </c>
      <c r="O175" s="11">
        <v>300</v>
      </c>
      <c r="P175" s="12">
        <v>1.0114632501685801E-3</v>
      </c>
      <c r="Q175" s="11">
        <f>MAX(0,N175*MAX('Pillar Two UK estimate'!$B$2-MAX(0,P175),0))</f>
        <v>44190</v>
      </c>
      <c r="R175" s="13">
        <v>186200</v>
      </c>
      <c r="S175" s="13">
        <v>126000</v>
      </c>
      <c r="T175" s="13">
        <v>-1500</v>
      </c>
      <c r="U175" s="14">
        <v>-1.1904761904761901E-2</v>
      </c>
      <c r="V175" s="13">
        <f>MAX(0,S175*MAX('Pillar Two UK estimate'!$B$2-MAX(0,U175),0))</f>
        <v>18900</v>
      </c>
    </row>
    <row r="176" spans="1:22" ht="15" customHeight="1" x14ac:dyDescent="0.25">
      <c r="A176" s="9" t="s">
        <v>343</v>
      </c>
      <c r="B176" s="10" t="s">
        <v>344</v>
      </c>
      <c r="C176" s="11">
        <v>500500</v>
      </c>
      <c r="D176" s="11">
        <v>132600</v>
      </c>
      <c r="E176" s="11">
        <v>27300</v>
      </c>
      <c r="F176" s="12">
        <v>0.20588235294117599</v>
      </c>
      <c r="G176" s="11">
        <f>MAX(0,D176*MAX('Pillar Two UK estimate'!$B$2-MAX(0,F176),0))</f>
        <v>0</v>
      </c>
      <c r="H176" s="13">
        <v>419300</v>
      </c>
      <c r="I176" s="13">
        <v>151000</v>
      </c>
      <c r="J176" s="13">
        <v>28200</v>
      </c>
      <c r="K176" s="14">
        <v>0.186754966887417</v>
      </c>
      <c r="L176" s="13">
        <f>MAX(0,I176*MAX('Pillar Two UK estimate'!$B$2-MAX(0,K176),0))</f>
        <v>0</v>
      </c>
      <c r="M176" s="11">
        <v>460500</v>
      </c>
      <c r="N176" s="11">
        <v>179200</v>
      </c>
      <c r="O176" s="11">
        <v>36200</v>
      </c>
      <c r="P176" s="12">
        <v>0.20200892857142899</v>
      </c>
      <c r="Q176" s="11">
        <f>MAX(0,N176*MAX('Pillar Two UK estimate'!$B$2-MAX(0,P176),0))</f>
        <v>0</v>
      </c>
      <c r="R176" s="13">
        <v>460200</v>
      </c>
      <c r="S176" s="13">
        <v>192900</v>
      </c>
      <c r="T176" s="13">
        <v>38100</v>
      </c>
      <c r="U176" s="14">
        <v>0.19751166407465001</v>
      </c>
      <c r="V176" s="13">
        <f>MAX(0,S176*MAX('Pillar Two UK estimate'!$B$2-MAX(0,U176),0))</f>
        <v>0</v>
      </c>
    </row>
    <row r="177" spans="1:22" ht="15" customHeight="1" x14ac:dyDescent="0.25">
      <c r="A177" s="9" t="s">
        <v>345</v>
      </c>
      <c r="B177" s="10" t="s">
        <v>346</v>
      </c>
      <c r="C177" s="11">
        <v>234694</v>
      </c>
      <c r="D177" s="11">
        <v>50341</v>
      </c>
      <c r="E177" s="11">
        <v>10740</v>
      </c>
      <c r="F177" s="12">
        <v>0.21334498718738201</v>
      </c>
      <c r="G177" s="11">
        <f>MAX(0,D177*MAX('Pillar Two UK estimate'!$B$2-MAX(0,F177),0))</f>
        <v>0</v>
      </c>
      <c r="H177" s="13">
        <v>178778</v>
      </c>
      <c r="I177" s="13">
        <v>23150</v>
      </c>
      <c r="J177" s="13">
        <v>4586</v>
      </c>
      <c r="K177" s="14">
        <v>0.19809935205183599</v>
      </c>
      <c r="L177" s="13">
        <f>MAX(0,I177*MAX('Pillar Two UK estimate'!$B$2-MAX(0,K177),0))</f>
        <v>0</v>
      </c>
      <c r="M177" s="11">
        <v>151294</v>
      </c>
      <c r="N177" s="11">
        <v>21125</v>
      </c>
      <c r="O177" s="11">
        <v>4186</v>
      </c>
      <c r="P177" s="12">
        <v>0.19815384615384601</v>
      </c>
      <c r="Q177" s="11">
        <f>MAX(0,N177*MAX('Pillar Two UK estimate'!$B$2-MAX(0,P177),0))</f>
        <v>0</v>
      </c>
      <c r="R177" s="13">
        <v>96680</v>
      </c>
      <c r="S177" s="13">
        <v>14251</v>
      </c>
      <c r="T177" s="13">
        <v>2585</v>
      </c>
      <c r="U177" s="14">
        <v>0.18139077959441399</v>
      </c>
      <c r="V177" s="13">
        <f>MAX(0,S177*MAX('Pillar Two UK estimate'!$B$2-MAX(0,U177),0))</f>
        <v>0</v>
      </c>
    </row>
    <row r="178" spans="1:22" ht="15" customHeight="1" x14ac:dyDescent="0.25">
      <c r="A178" s="9" t="s">
        <v>347</v>
      </c>
      <c r="B178" s="10" t="s">
        <v>348</v>
      </c>
      <c r="C178" s="11">
        <v>422849.68</v>
      </c>
      <c r="D178" s="11">
        <v>4620.88</v>
      </c>
      <c r="E178" s="11">
        <v>1096.48</v>
      </c>
      <c r="F178" s="12">
        <v>0.23728813559322001</v>
      </c>
      <c r="G178" s="11">
        <f>MAX(0,D178*MAX('Pillar Two UK estimate'!$B$2-MAX(0,F178),0))</f>
        <v>0</v>
      </c>
      <c r="H178" s="13">
        <v>380251.24</v>
      </c>
      <c r="I178" s="13">
        <v>93652.15</v>
      </c>
      <c r="J178" s="13">
        <v>1018.81</v>
      </c>
      <c r="K178" s="14">
        <v>1.0878661087866099E-2</v>
      </c>
      <c r="L178" s="13">
        <f>MAX(0,I178*MAX('Pillar Two UK estimate'!$B$2-MAX(0,K178),0))</f>
        <v>13029.012500000001</v>
      </c>
      <c r="M178" s="11">
        <v>335381.58</v>
      </c>
      <c r="N178" s="11">
        <v>25008.48</v>
      </c>
      <c r="O178" s="11">
        <v>-2977.2</v>
      </c>
      <c r="P178" s="12">
        <v>-0.119047619047619</v>
      </c>
      <c r="Q178" s="11">
        <f>MAX(0,N178*MAX('Pillar Two UK estimate'!$B$2-MAX(0,P178),0))</f>
        <v>3751.2719999999999</v>
      </c>
      <c r="R178" s="13">
        <v>380600.72</v>
      </c>
      <c r="S178" s="13">
        <v>-56832.84</v>
      </c>
      <c r="T178" s="13">
        <v>-1793.08</v>
      </c>
      <c r="U178" s="14">
        <v>3.1550068587105601E-2</v>
      </c>
      <c r="V178" s="13">
        <f>MAX(0,S178*MAX('Pillar Two UK estimate'!$B$2-MAX(0,U178),0))</f>
        <v>0</v>
      </c>
    </row>
    <row r="179" spans="1:22" ht="15" customHeight="1" x14ac:dyDescent="0.25">
      <c r="A179" s="9" t="s">
        <v>349</v>
      </c>
      <c r="B179" s="10" t="s">
        <v>350</v>
      </c>
      <c r="C179" s="11">
        <v>735424.8</v>
      </c>
      <c r="D179" s="11">
        <v>140192.79999999999</v>
      </c>
      <c r="E179" s="11">
        <v>32111.200000000001</v>
      </c>
      <c r="F179" s="12">
        <v>0.229050279329609</v>
      </c>
      <c r="G179" s="11">
        <f>MAX(0,D179*MAX('Pillar Two UK estimate'!$B$2-MAX(0,F179),0))</f>
        <v>0</v>
      </c>
      <c r="H179" s="13">
        <v>872258.1</v>
      </c>
      <c r="I179" s="13">
        <v>240595.9</v>
      </c>
      <c r="J179" s="13">
        <v>17241.400000000001</v>
      </c>
      <c r="K179" s="14">
        <v>7.1661237785016305E-2</v>
      </c>
      <c r="L179" s="13">
        <f>MAX(0,I179*MAX('Pillar Two UK estimate'!$B$2-MAX(0,K179),0))</f>
        <v>18847.984999999993</v>
      </c>
      <c r="M179" s="11">
        <v>714528</v>
      </c>
      <c r="N179" s="11">
        <v>206915.4</v>
      </c>
      <c r="O179" s="11">
        <v>3721.5</v>
      </c>
      <c r="P179" s="12">
        <v>1.7985611510791401E-2</v>
      </c>
      <c r="Q179" s="11">
        <f>MAX(0,N179*MAX('Pillar Two UK estimate'!$B$2-MAX(0,P179),0))</f>
        <v>27315.809999999994</v>
      </c>
      <c r="R179" s="13">
        <v>832612.8</v>
      </c>
      <c r="S179" s="13">
        <v>212051.20000000001</v>
      </c>
      <c r="T179" s="13">
        <v>13253.2</v>
      </c>
      <c r="U179" s="14">
        <v>6.25E-2</v>
      </c>
      <c r="V179" s="13">
        <f>MAX(0,S179*MAX('Pillar Two UK estimate'!$B$2-MAX(0,U179),0))</f>
        <v>18554.48</v>
      </c>
    </row>
    <row r="180" spans="1:22" ht="15" customHeight="1" x14ac:dyDescent="0.25">
      <c r="A180" s="9" t="s">
        <v>351</v>
      </c>
      <c r="B180" s="10" t="s">
        <v>352</v>
      </c>
      <c r="C180" s="11">
        <v>9155700</v>
      </c>
      <c r="D180" s="11">
        <v>-209400</v>
      </c>
      <c r="E180" s="11">
        <v>-8200</v>
      </c>
      <c r="F180" s="12">
        <v>3.91595033428844E-2</v>
      </c>
      <c r="G180" s="11">
        <f>MAX(0,D180*MAX('Pillar Two UK estimate'!$B$2-MAX(0,F180),0))</f>
        <v>0</v>
      </c>
      <c r="H180" s="13">
        <v>10181900</v>
      </c>
      <c r="I180" s="13">
        <v>67200</v>
      </c>
      <c r="J180" s="13">
        <v>39800</v>
      </c>
      <c r="K180" s="14">
        <v>0.59226190476190499</v>
      </c>
      <c r="L180" s="13">
        <f>MAX(0,I180*MAX('Pillar Two UK estimate'!$B$2-MAX(0,K180),0))</f>
        <v>0</v>
      </c>
      <c r="M180" s="11">
        <v>10377300</v>
      </c>
      <c r="N180" s="11">
        <v>84600</v>
      </c>
      <c r="O180" s="11">
        <v>47300</v>
      </c>
      <c r="P180" s="12">
        <v>0.559101654846336</v>
      </c>
      <c r="Q180" s="11">
        <f>MAX(0,N180*MAX('Pillar Two UK estimate'!$B$2-MAX(0,P180),0))</f>
        <v>0</v>
      </c>
      <c r="R180" s="13">
        <v>10698200</v>
      </c>
      <c r="S180" s="13">
        <v>66800</v>
      </c>
      <c r="T180" s="13">
        <v>37700</v>
      </c>
      <c r="U180" s="14">
        <v>0.56437125748503003</v>
      </c>
      <c r="V180" s="13">
        <f>MAX(0,S180*MAX('Pillar Two UK estimate'!$B$2-MAX(0,U180),0))</f>
        <v>0</v>
      </c>
    </row>
    <row r="181" spans="1:22" ht="15" customHeight="1" x14ac:dyDescent="0.25">
      <c r="A181" s="9" t="s">
        <v>353</v>
      </c>
      <c r="B181" s="10" t="s">
        <v>354</v>
      </c>
      <c r="C181" s="11">
        <v>469454</v>
      </c>
      <c r="D181" s="11">
        <v>4653</v>
      </c>
      <c r="E181" s="11">
        <v>2095</v>
      </c>
      <c r="F181" s="12">
        <v>0.450247152374812</v>
      </c>
      <c r="G181" s="11">
        <f>MAX(0,D181*MAX('Pillar Two UK estimate'!$B$2-MAX(0,F181),0))</f>
        <v>0</v>
      </c>
      <c r="H181" s="13">
        <v>541832</v>
      </c>
      <c r="I181" s="13">
        <v>69853</v>
      </c>
      <c r="J181" s="13">
        <v>11942</v>
      </c>
      <c r="K181" s="14">
        <v>0.170959013929251</v>
      </c>
      <c r="L181" s="13">
        <f>MAX(0,I181*MAX('Pillar Two UK estimate'!$B$2-MAX(0,K181),0))</f>
        <v>0</v>
      </c>
      <c r="M181" s="11">
        <v>490988</v>
      </c>
      <c r="N181" s="11">
        <v>62935</v>
      </c>
      <c r="O181" s="11">
        <v>11307</v>
      </c>
      <c r="P181" s="12">
        <v>0.17966155557321101</v>
      </c>
      <c r="Q181" s="11">
        <f>MAX(0,N181*MAX('Pillar Two UK estimate'!$B$2-MAX(0,P181),0))</f>
        <v>0</v>
      </c>
      <c r="R181" s="13">
        <v>430194</v>
      </c>
      <c r="S181" s="13">
        <v>52051</v>
      </c>
      <c r="T181" s="13">
        <v>9925</v>
      </c>
      <c r="U181" s="14">
        <v>0.19067837313404201</v>
      </c>
      <c r="V181" s="13">
        <f>MAX(0,S181*MAX('Pillar Two UK estimate'!$B$2-MAX(0,U181),0))</f>
        <v>0</v>
      </c>
    </row>
    <row r="182" spans="1:22" ht="15" customHeight="1" x14ac:dyDescent="0.25">
      <c r="A182" s="9" t="s">
        <v>355</v>
      </c>
      <c r="B182" s="10" t="s">
        <v>356</v>
      </c>
      <c r="C182" s="11">
        <v>515500</v>
      </c>
      <c r="D182" s="11">
        <v>-388700</v>
      </c>
      <c r="E182" s="11">
        <v>-40200</v>
      </c>
      <c r="F182" s="12">
        <v>0.10342166195009</v>
      </c>
      <c r="G182" s="11">
        <f>MAX(0,D182*MAX('Pillar Two UK estimate'!$B$2-MAX(0,F182),0))</f>
        <v>0</v>
      </c>
      <c r="H182" s="13">
        <v>1173500</v>
      </c>
      <c r="I182" s="13">
        <v>-20000</v>
      </c>
      <c r="J182" s="13">
        <v>-2000</v>
      </c>
      <c r="K182" s="14">
        <v>0.1</v>
      </c>
      <c r="L182" s="13">
        <f>MAX(0,I182*MAX('Pillar Two UK estimate'!$B$2-MAX(0,K182),0))</f>
        <v>0</v>
      </c>
      <c r="M182" s="11">
        <v>1141300</v>
      </c>
      <c r="N182" s="11">
        <v>54300</v>
      </c>
      <c r="O182" s="11">
        <v>9300</v>
      </c>
      <c r="P182" s="12">
        <v>0.17127071823204401</v>
      </c>
      <c r="Q182" s="11">
        <f>MAX(0,N182*MAX('Pillar Two UK estimate'!$B$2-MAX(0,P182),0))</f>
        <v>0</v>
      </c>
      <c r="R182" s="13">
        <v>1011300</v>
      </c>
      <c r="S182" s="13">
        <v>100300</v>
      </c>
      <c r="T182" s="13">
        <v>15600</v>
      </c>
      <c r="U182" s="14">
        <v>0.15553339980059799</v>
      </c>
      <c r="V182" s="13">
        <f>MAX(0,S182*MAX('Pillar Two UK estimate'!$B$2-MAX(0,U182),0))</f>
        <v>0</v>
      </c>
    </row>
    <row r="183" spans="1:22" ht="15" customHeight="1" x14ac:dyDescent="0.25">
      <c r="A183" s="9" t="s">
        <v>357</v>
      </c>
      <c r="B183" s="10" t="s">
        <v>358</v>
      </c>
      <c r="C183" s="11">
        <v>2995000</v>
      </c>
      <c r="D183" s="11">
        <v>104000</v>
      </c>
      <c r="E183" s="11">
        <v>25000</v>
      </c>
      <c r="F183" s="12">
        <v>0.240384615384615</v>
      </c>
      <c r="G183" s="11">
        <f>MAX(0,D183*MAX('Pillar Two UK estimate'!$B$2-MAX(0,F183),0))</f>
        <v>0</v>
      </c>
      <c r="H183" s="13">
        <v>3083000</v>
      </c>
      <c r="I183" s="13">
        <v>-275000</v>
      </c>
      <c r="J183" s="13">
        <v>24000</v>
      </c>
      <c r="K183" s="14">
        <v>-8.7272727272727293E-2</v>
      </c>
      <c r="L183" s="13">
        <f>MAX(0,I183*MAX('Pillar Two UK estimate'!$B$2-MAX(0,K183),0))</f>
        <v>0</v>
      </c>
      <c r="M183" s="11">
        <v>2932000</v>
      </c>
      <c r="N183" s="11">
        <v>-137000</v>
      </c>
      <c r="O183" s="11">
        <v>-7000</v>
      </c>
      <c r="P183" s="12">
        <v>5.1094890510948898E-2</v>
      </c>
      <c r="Q183" s="11">
        <f>MAX(0,N183*MAX('Pillar Two UK estimate'!$B$2-MAX(0,P183),0))</f>
        <v>0</v>
      </c>
      <c r="R183" s="13">
        <v>2870000</v>
      </c>
      <c r="S183" s="13">
        <v>-479000</v>
      </c>
      <c r="T183" s="13">
        <v>-5000</v>
      </c>
      <c r="U183" s="14">
        <v>1.04384133611691E-2</v>
      </c>
      <c r="V183" s="13">
        <f>MAX(0,S183*MAX('Pillar Two UK estimate'!$B$2-MAX(0,U183),0))</f>
        <v>0</v>
      </c>
    </row>
    <row r="184" spans="1:22" ht="15" customHeight="1" x14ac:dyDescent="0.25">
      <c r="A184" s="9" t="s">
        <v>359</v>
      </c>
      <c r="B184" s="10" t="s">
        <v>360</v>
      </c>
      <c r="C184" s="11">
        <v>2350383.2000000002</v>
      </c>
      <c r="D184" s="11">
        <v>-2302921.2799999998</v>
      </c>
      <c r="E184" s="11">
        <v>26785.439999999999</v>
      </c>
      <c r="F184" s="12">
        <v>-1.16310706026391E-2</v>
      </c>
      <c r="G184" s="11">
        <f>MAX(0,D184*MAX('Pillar Two UK estimate'!$B$2-MAX(0,F184),0))</f>
        <v>0</v>
      </c>
      <c r="H184" s="13">
        <v>2624141.08</v>
      </c>
      <c r="I184" s="13">
        <v>-26724.17</v>
      </c>
      <c r="J184" s="13">
        <v>-12539.2</v>
      </c>
      <c r="K184" s="14">
        <v>0.46920821114369499</v>
      </c>
      <c r="L184" s="13">
        <f>MAX(0,I184*MAX('Pillar Two UK estimate'!$B$2-MAX(0,K184),0))</f>
        <v>0</v>
      </c>
      <c r="M184" s="11">
        <v>2388217.5468000001</v>
      </c>
      <c r="N184" s="11">
        <v>57475.590300000003</v>
      </c>
      <c r="O184" s="11">
        <v>-483095.35800000001</v>
      </c>
      <c r="P184" s="12">
        <v>-8.4052265575426404</v>
      </c>
      <c r="Q184" s="11">
        <f>MAX(0,N184*MAX('Pillar Two UK estimate'!$B$2-MAX(0,P184),0))</f>
        <v>8621.3385450000005</v>
      </c>
      <c r="R184" s="13"/>
      <c r="S184" s="13"/>
      <c r="T184" s="13"/>
      <c r="U184" s="14"/>
      <c r="V184" s="13">
        <f>MAX(0,S184*MAX('Pillar Two UK estimate'!$B$2-MAX(0,U184),0))</f>
        <v>0</v>
      </c>
    </row>
    <row r="185" spans="1:22" ht="15" customHeight="1" x14ac:dyDescent="0.25">
      <c r="A185" s="9" t="s">
        <v>361</v>
      </c>
      <c r="B185" s="10" t="s">
        <v>362</v>
      </c>
      <c r="C185" s="11">
        <v>1475000</v>
      </c>
      <c r="D185" s="11">
        <v>-123000</v>
      </c>
      <c r="E185" s="11">
        <v>-11000</v>
      </c>
      <c r="F185" s="12">
        <v>8.9430894308943104E-2</v>
      </c>
      <c r="G185" s="11">
        <f>MAX(0,D185*MAX('Pillar Two UK estimate'!$B$2-MAX(0,F185),0))</f>
        <v>0</v>
      </c>
      <c r="H185" s="13">
        <v>2237000</v>
      </c>
      <c r="I185" s="13">
        <v>177000</v>
      </c>
      <c r="J185" s="13">
        <v>34000</v>
      </c>
      <c r="K185" s="14">
        <v>0.19209039548022599</v>
      </c>
      <c r="L185" s="13">
        <f>MAX(0,I185*MAX('Pillar Two UK estimate'!$B$2-MAX(0,K185),0))</f>
        <v>0</v>
      </c>
      <c r="M185" s="11">
        <v>2152000</v>
      </c>
      <c r="N185" s="11">
        <v>130000</v>
      </c>
      <c r="O185" s="11">
        <v>26000</v>
      </c>
      <c r="P185" s="12">
        <v>0.2</v>
      </c>
      <c r="Q185" s="11">
        <f>MAX(0,N185*MAX('Pillar Two UK estimate'!$B$2-MAX(0,P185),0))</f>
        <v>0</v>
      </c>
      <c r="R185" s="13">
        <v>2180000</v>
      </c>
      <c r="S185" s="13">
        <v>77000</v>
      </c>
      <c r="T185" s="13">
        <v>14000</v>
      </c>
      <c r="U185" s="14">
        <v>0.18181818181818199</v>
      </c>
      <c r="V185" s="13">
        <f>MAX(0,S185*MAX('Pillar Two UK estimate'!$B$2-MAX(0,U185),0))</f>
        <v>0</v>
      </c>
    </row>
    <row r="186" spans="1:22" ht="15" customHeight="1" x14ac:dyDescent="0.25">
      <c r="A186" s="9" t="s">
        <v>363</v>
      </c>
      <c r="B186" s="10" t="s">
        <v>364</v>
      </c>
      <c r="C186" s="11">
        <v>344900</v>
      </c>
      <c r="D186" s="11">
        <v>87800</v>
      </c>
      <c r="E186" s="11">
        <v>18500</v>
      </c>
      <c r="F186" s="12">
        <v>0.21070615034168599</v>
      </c>
      <c r="G186" s="11">
        <f>MAX(0,D186*MAX('Pillar Two UK estimate'!$B$2-MAX(0,F186),0))</f>
        <v>0</v>
      </c>
      <c r="H186" s="13">
        <v>388400</v>
      </c>
      <c r="I186" s="13">
        <v>116000</v>
      </c>
      <c r="J186" s="13">
        <v>21100</v>
      </c>
      <c r="K186" s="14">
        <v>0.18189655172413799</v>
      </c>
      <c r="L186" s="13">
        <f>MAX(0,I186*MAX('Pillar Two UK estimate'!$B$2-MAX(0,K186),0))</f>
        <v>0</v>
      </c>
      <c r="M186" s="11">
        <v>355600</v>
      </c>
      <c r="N186" s="11">
        <v>106900</v>
      </c>
      <c r="O186" s="11">
        <v>20300</v>
      </c>
      <c r="P186" s="12">
        <v>0.18989710009354499</v>
      </c>
      <c r="Q186" s="11">
        <f>MAX(0,N186*MAX('Pillar Two UK estimate'!$B$2-MAX(0,P186),0))</f>
        <v>0</v>
      </c>
      <c r="R186" s="13">
        <v>329700</v>
      </c>
      <c r="S186" s="13">
        <v>96100</v>
      </c>
      <c r="T186" s="13">
        <v>18000</v>
      </c>
      <c r="U186" s="14">
        <v>0.18730489073881401</v>
      </c>
      <c r="V186" s="13">
        <f>MAX(0,S186*MAX('Pillar Two UK estimate'!$B$2-MAX(0,U186),0))</f>
        <v>0</v>
      </c>
    </row>
    <row r="187" spans="1:22" ht="15" customHeight="1" x14ac:dyDescent="0.25">
      <c r="A187" s="9" t="s">
        <v>365</v>
      </c>
      <c r="B187" s="10" t="s">
        <v>366</v>
      </c>
      <c r="C187" s="11">
        <v>910700</v>
      </c>
      <c r="D187" s="11">
        <v>-13100</v>
      </c>
      <c r="E187" s="11">
        <v>6900</v>
      </c>
      <c r="F187" s="12">
        <v>-0.52671755725190805</v>
      </c>
      <c r="G187" s="11">
        <f>MAX(0,D187*MAX('Pillar Two UK estimate'!$B$2-MAX(0,F187),0))</f>
        <v>0</v>
      </c>
      <c r="H187" s="13">
        <v>1049500</v>
      </c>
      <c r="I187" s="13">
        <v>109700</v>
      </c>
      <c r="J187" s="13">
        <v>29300</v>
      </c>
      <c r="K187" s="14">
        <v>0.26709206927985402</v>
      </c>
      <c r="L187" s="13">
        <f>MAX(0,I187*MAX('Pillar Two UK estimate'!$B$2-MAX(0,K187),0))</f>
        <v>0</v>
      </c>
      <c r="M187" s="11">
        <v>1033900</v>
      </c>
      <c r="N187" s="11">
        <v>94900</v>
      </c>
      <c r="O187" s="11">
        <v>30700</v>
      </c>
      <c r="P187" s="12">
        <v>0.32349841938883001</v>
      </c>
      <c r="Q187" s="11">
        <f>MAX(0,N187*MAX('Pillar Two UK estimate'!$B$2-MAX(0,P187),0))</f>
        <v>0</v>
      </c>
      <c r="R187" s="13">
        <v>1021500</v>
      </c>
      <c r="S187" s="13">
        <v>135800</v>
      </c>
      <c r="T187" s="13">
        <v>21900</v>
      </c>
      <c r="U187" s="14">
        <v>0.16126656848306301</v>
      </c>
      <c r="V187" s="13">
        <f>MAX(0,S187*MAX('Pillar Two UK estimate'!$B$2-MAX(0,U187),0))</f>
        <v>0</v>
      </c>
    </row>
    <row r="188" spans="1:22" ht="15" customHeight="1" x14ac:dyDescent="0.25">
      <c r="A188" s="9" t="s">
        <v>367</v>
      </c>
      <c r="B188" s="10" t="s">
        <v>368</v>
      </c>
      <c r="C188" s="11">
        <v>1955900</v>
      </c>
      <c r="D188" s="11">
        <v>-444700</v>
      </c>
      <c r="E188" s="11">
        <v>-118000</v>
      </c>
      <c r="F188" s="12">
        <v>0.26534742523049198</v>
      </c>
      <c r="G188" s="11">
        <f>MAX(0,D188*MAX('Pillar Two UK estimate'!$B$2-MAX(0,F188),0))</f>
        <v>0</v>
      </c>
      <c r="H188" s="13">
        <v>2744400</v>
      </c>
      <c r="I188" s="13">
        <v>187000</v>
      </c>
      <c r="J188" s="13">
        <v>38700</v>
      </c>
      <c r="K188" s="14">
        <v>0.206951871657754</v>
      </c>
      <c r="L188" s="13">
        <f>MAX(0,I188*MAX('Pillar Two UK estimate'!$B$2-MAX(0,K188),0))</f>
        <v>0</v>
      </c>
      <c r="M188" s="11">
        <v>2450700</v>
      </c>
      <c r="N188" s="11">
        <v>177700</v>
      </c>
      <c r="O188" s="11">
        <v>39000</v>
      </c>
      <c r="P188" s="12">
        <v>0.21947101857062501</v>
      </c>
      <c r="Q188" s="11">
        <f>MAX(0,N188*MAX('Pillar Two UK estimate'!$B$2-MAX(0,P188),0))</f>
        <v>0</v>
      </c>
      <c r="R188" s="13">
        <v>2207900</v>
      </c>
      <c r="S188" s="13">
        <v>156400</v>
      </c>
      <c r="T188" s="13">
        <v>28000</v>
      </c>
      <c r="U188" s="14">
        <v>0.179028132992327</v>
      </c>
      <c r="V188" s="13">
        <f>MAX(0,S188*MAX('Pillar Two UK estimate'!$B$2-MAX(0,U188),0))</f>
        <v>0</v>
      </c>
    </row>
    <row r="189" spans="1:22" ht="15" customHeight="1" x14ac:dyDescent="0.25">
      <c r="A189" s="9" t="s">
        <v>369</v>
      </c>
      <c r="B189" s="10" t="s">
        <v>370</v>
      </c>
      <c r="C189" s="11">
        <v>284844</v>
      </c>
      <c r="D189" s="11">
        <v>10302</v>
      </c>
      <c r="E189" s="11">
        <v>4704</v>
      </c>
      <c r="F189" s="12">
        <v>0.456610366919045</v>
      </c>
      <c r="G189" s="11">
        <f>MAX(0,D189*MAX('Pillar Two UK estimate'!$B$2-MAX(0,F189),0))</f>
        <v>0</v>
      </c>
      <c r="H189" s="13">
        <v>334906</v>
      </c>
      <c r="I189" s="13">
        <v>65643</v>
      </c>
      <c r="J189" s="13">
        <v>6632</v>
      </c>
      <c r="K189" s="14">
        <v>0.101031336166842</v>
      </c>
      <c r="L189" s="13">
        <f>MAX(0,I189*MAX('Pillar Two UK estimate'!$B$2-MAX(0,K189),0))</f>
        <v>3214.4499999999903</v>
      </c>
      <c r="M189" s="11">
        <v>297935</v>
      </c>
      <c r="N189" s="11">
        <v>57693</v>
      </c>
      <c r="O189" s="11">
        <v>10956</v>
      </c>
      <c r="P189" s="12">
        <v>0.18990172117934601</v>
      </c>
      <c r="Q189" s="11">
        <f>MAX(0,N189*MAX('Pillar Two UK estimate'!$B$2-MAX(0,P189),0))</f>
        <v>0</v>
      </c>
      <c r="R189" s="13">
        <v>262006</v>
      </c>
      <c r="S189" s="13">
        <v>86310</v>
      </c>
      <c r="T189" s="13">
        <v>5694</v>
      </c>
      <c r="U189" s="14">
        <v>6.5971498088286396E-2</v>
      </c>
      <c r="V189" s="13">
        <f>MAX(0,S189*MAX('Pillar Two UK estimate'!$B$2-MAX(0,U189),0))</f>
        <v>7252.5000000000009</v>
      </c>
    </row>
    <row r="190" spans="1:22" ht="15" customHeight="1" x14ac:dyDescent="0.25">
      <c r="A190" s="9" t="s">
        <v>371</v>
      </c>
      <c r="B190" s="10" t="s">
        <v>372</v>
      </c>
      <c r="C190" s="11">
        <v>491600</v>
      </c>
      <c r="D190" s="11">
        <v>260400</v>
      </c>
      <c r="E190" s="11">
        <v>64100</v>
      </c>
      <c r="F190" s="12">
        <v>0.24615975422427</v>
      </c>
      <c r="G190" s="11">
        <f>MAX(0,D190*MAX('Pillar Two UK estimate'!$B$2-MAX(0,F190),0))</f>
        <v>0</v>
      </c>
      <c r="H190" s="13">
        <v>340200</v>
      </c>
      <c r="I190" s="13">
        <v>209100</v>
      </c>
      <c r="J190" s="13">
        <v>50300</v>
      </c>
      <c r="K190" s="14">
        <v>0.24055475848876101</v>
      </c>
      <c r="L190" s="13">
        <f>MAX(0,I190*MAX('Pillar Two UK estimate'!$B$2-MAX(0,K190),0))</f>
        <v>0</v>
      </c>
      <c r="M190" s="11">
        <v>282700</v>
      </c>
      <c r="N190" s="11">
        <v>183800</v>
      </c>
      <c r="O190" s="11">
        <v>43500</v>
      </c>
      <c r="P190" s="12">
        <v>0.23667029379760601</v>
      </c>
      <c r="Q190" s="11">
        <f>MAX(0,N190*MAX('Pillar Two UK estimate'!$B$2-MAX(0,P190),0))</f>
        <v>0</v>
      </c>
      <c r="R190" s="13">
        <v>246900</v>
      </c>
      <c r="S190" s="13">
        <v>167700</v>
      </c>
      <c r="T190" s="13">
        <v>40800</v>
      </c>
      <c r="U190" s="14">
        <v>0.243291592128801</v>
      </c>
      <c r="V190" s="13">
        <f>MAX(0,S190*MAX('Pillar Two UK estimate'!$B$2-MAX(0,U190),0))</f>
        <v>0</v>
      </c>
    </row>
    <row r="191" spans="1:22" ht="15" customHeight="1" x14ac:dyDescent="0.25">
      <c r="A191" s="9" t="s">
        <v>373</v>
      </c>
      <c r="B191" s="10" t="s">
        <v>374</v>
      </c>
      <c r="C191" s="11">
        <v>317400</v>
      </c>
      <c r="D191" s="11">
        <v>38800</v>
      </c>
      <c r="E191" s="11">
        <v>6800</v>
      </c>
      <c r="F191" s="12">
        <v>0.17525773195876301</v>
      </c>
      <c r="G191" s="11">
        <f>MAX(0,D191*MAX('Pillar Two UK estimate'!$B$2-MAX(0,F191),0))</f>
        <v>0</v>
      </c>
      <c r="H191" s="13">
        <v>333600</v>
      </c>
      <c r="I191" s="13">
        <v>35500</v>
      </c>
      <c r="J191" s="13">
        <v>6800</v>
      </c>
      <c r="K191" s="14">
        <v>0.19154929577464799</v>
      </c>
      <c r="L191" s="13">
        <f>MAX(0,I191*MAX('Pillar Two UK estimate'!$B$2-MAX(0,K191),0))</f>
        <v>0</v>
      </c>
      <c r="M191" s="11">
        <v>296900</v>
      </c>
      <c r="N191" s="11">
        <v>34200</v>
      </c>
      <c r="O191" s="11">
        <v>14600</v>
      </c>
      <c r="P191" s="12">
        <v>0.426900584795322</v>
      </c>
      <c r="Q191" s="11">
        <f>MAX(0,N191*MAX('Pillar Two UK estimate'!$B$2-MAX(0,P191),0))</f>
        <v>0</v>
      </c>
      <c r="R191" s="13"/>
      <c r="S191" s="13"/>
      <c r="T191" s="13"/>
      <c r="U191" s="14"/>
      <c r="V191" s="13">
        <f>MAX(0,S191*MAX('Pillar Two UK estimate'!$B$2-MAX(0,U191),0))</f>
        <v>0</v>
      </c>
    </row>
    <row r="192" spans="1:22" ht="15" customHeight="1" x14ac:dyDescent="0.25">
      <c r="A192" s="9" t="s">
        <v>375</v>
      </c>
      <c r="B192" s="10" t="s">
        <v>376</v>
      </c>
      <c r="C192" s="11">
        <v>1304791</v>
      </c>
      <c r="D192" s="11">
        <v>15544</v>
      </c>
      <c r="E192" s="11">
        <v>21286</v>
      </c>
      <c r="F192" s="12">
        <v>1.3694029850746301</v>
      </c>
      <c r="G192" s="11">
        <f>MAX(0,D192*MAX('Pillar Two UK estimate'!$B$2-MAX(0,F192),0))</f>
        <v>0</v>
      </c>
      <c r="H192" s="13">
        <v>1653948</v>
      </c>
      <c r="I192" s="13">
        <v>144245</v>
      </c>
      <c r="J192" s="13">
        <v>40800</v>
      </c>
      <c r="K192" s="14">
        <v>0.28285209192693</v>
      </c>
      <c r="L192" s="13">
        <f>MAX(0,I192*MAX('Pillar Two UK estimate'!$B$2-MAX(0,K192),0))</f>
        <v>0</v>
      </c>
      <c r="M192" s="11">
        <v>1549941</v>
      </c>
      <c r="N192" s="11">
        <v>142275</v>
      </c>
      <c r="O192" s="11">
        <v>38572</v>
      </c>
      <c r="P192" s="12">
        <v>0.27110876823053898</v>
      </c>
      <c r="Q192" s="11">
        <f>MAX(0,N192*MAX('Pillar Two UK estimate'!$B$2-MAX(0,P192),0))</f>
        <v>0</v>
      </c>
      <c r="R192" s="13">
        <v>1371534</v>
      </c>
      <c r="S192" s="13">
        <v>118162</v>
      </c>
      <c r="T192" s="13">
        <v>35082</v>
      </c>
      <c r="U192" s="14">
        <v>0.296897479731216</v>
      </c>
      <c r="V192" s="13">
        <f>MAX(0,S192*MAX('Pillar Two UK estimate'!$B$2-MAX(0,U192),0))</f>
        <v>0</v>
      </c>
    </row>
    <row r="193" spans="1:22" ht="15" customHeight="1" x14ac:dyDescent="0.25">
      <c r="A193" s="9" t="s">
        <v>377</v>
      </c>
      <c r="B193" s="10" t="s">
        <v>378</v>
      </c>
      <c r="C193" s="11">
        <v>66935</v>
      </c>
      <c r="D193" s="11">
        <v>62294</v>
      </c>
      <c r="E193" s="11">
        <v>1616</v>
      </c>
      <c r="F193" s="12">
        <v>2.5941503194529199E-2</v>
      </c>
      <c r="G193" s="11">
        <f>MAX(0,D193*MAX('Pillar Two UK estimate'!$B$2-MAX(0,F193),0))</f>
        <v>7728.0999999999976</v>
      </c>
      <c r="H193" s="13">
        <v>197852</v>
      </c>
      <c r="I193" s="13">
        <v>194918</v>
      </c>
      <c r="J193" s="13">
        <v>2594</v>
      </c>
      <c r="K193" s="14">
        <v>1.33081603546107E-2</v>
      </c>
      <c r="L193" s="13">
        <f>MAX(0,I193*MAX('Pillar Two UK estimate'!$B$2-MAX(0,K193),0))</f>
        <v>26643.699999999993</v>
      </c>
      <c r="M193" s="11">
        <v>137149</v>
      </c>
      <c r="N193" s="11">
        <v>131947</v>
      </c>
      <c r="O193" s="11">
        <v>9170</v>
      </c>
      <c r="P193" s="12">
        <v>6.9497601309616699E-2</v>
      </c>
      <c r="Q193" s="11">
        <f>MAX(0,N193*MAX('Pillar Two UK estimate'!$B$2-MAX(0,P193),0))</f>
        <v>10622.050000000005</v>
      </c>
      <c r="R193" s="13"/>
      <c r="S193" s="13"/>
      <c r="T193" s="13"/>
      <c r="U193" s="14"/>
      <c r="V193" s="13">
        <f>MAX(0,S193*MAX('Pillar Two UK estimate'!$B$2-MAX(0,U193),0))</f>
        <v>0</v>
      </c>
    </row>
    <row r="194" spans="1:22" ht="15" customHeight="1" x14ac:dyDescent="0.25">
      <c r="A194" s="9" t="s">
        <v>379</v>
      </c>
      <c r="B194" s="10" t="s">
        <v>380</v>
      </c>
      <c r="C194" s="11">
        <v>309700</v>
      </c>
      <c r="D194" s="11">
        <v>118400</v>
      </c>
      <c r="E194" s="11">
        <v>27100</v>
      </c>
      <c r="F194" s="12">
        <v>0.228885135135135</v>
      </c>
      <c r="G194" s="11">
        <f>MAX(0,D194*MAX('Pillar Two UK estimate'!$B$2-MAX(0,F194),0))</f>
        <v>0</v>
      </c>
      <c r="H194" s="13">
        <v>305700</v>
      </c>
      <c r="I194" s="13">
        <v>159000</v>
      </c>
      <c r="J194" s="13">
        <v>31600</v>
      </c>
      <c r="K194" s="14">
        <v>0.19874213836478</v>
      </c>
      <c r="L194" s="13">
        <f>MAX(0,I194*MAX('Pillar Two UK estimate'!$B$2-MAX(0,K194),0))</f>
        <v>0</v>
      </c>
      <c r="M194" s="11">
        <v>314400</v>
      </c>
      <c r="N194" s="11">
        <v>181500</v>
      </c>
      <c r="O194" s="11">
        <v>35700</v>
      </c>
      <c r="P194" s="12">
        <v>0.196694214876033</v>
      </c>
      <c r="Q194" s="11">
        <f>MAX(0,N194*MAX('Pillar Two UK estimate'!$B$2-MAX(0,P194),0))</f>
        <v>0</v>
      </c>
      <c r="R194" s="13">
        <v>262800</v>
      </c>
      <c r="S194" s="13">
        <v>144800</v>
      </c>
      <c r="T194" s="13">
        <v>27600</v>
      </c>
      <c r="U194" s="14">
        <v>0.19060773480663001</v>
      </c>
      <c r="V194" s="13">
        <f>MAX(0,S194*MAX('Pillar Two UK estimate'!$B$2-MAX(0,U194),0))</f>
        <v>0</v>
      </c>
    </row>
    <row r="195" spans="1:22" ht="15" customHeight="1" x14ac:dyDescent="0.25">
      <c r="A195" s="9" t="s">
        <v>381</v>
      </c>
      <c r="B195" s="10" t="s">
        <v>382</v>
      </c>
      <c r="C195" s="11">
        <v>127747</v>
      </c>
      <c r="D195" s="11">
        <v>19443</v>
      </c>
      <c r="E195" s="11">
        <v>4335</v>
      </c>
      <c r="F195" s="12">
        <v>0.222959419842617</v>
      </c>
      <c r="G195" s="11">
        <f>MAX(0,D195*MAX('Pillar Two UK estimate'!$B$2-MAX(0,F195),0))</f>
        <v>0</v>
      </c>
      <c r="H195" s="13">
        <v>213257</v>
      </c>
      <c r="I195" s="13">
        <v>56799</v>
      </c>
      <c r="J195" s="13">
        <v>11131</v>
      </c>
      <c r="K195" s="14">
        <v>0.19597176006619799</v>
      </c>
      <c r="L195" s="13">
        <f>MAX(0,I195*MAX('Pillar Two UK estimate'!$B$2-MAX(0,K195),0))</f>
        <v>0</v>
      </c>
      <c r="M195" s="11">
        <v>211576</v>
      </c>
      <c r="N195" s="11">
        <v>54717</v>
      </c>
      <c r="O195" s="11">
        <v>10285</v>
      </c>
      <c r="P195" s="12">
        <v>0.18796717656304299</v>
      </c>
      <c r="Q195" s="11">
        <f>MAX(0,N195*MAX('Pillar Two UK estimate'!$B$2-MAX(0,P195),0))</f>
        <v>0</v>
      </c>
      <c r="R195" s="13">
        <v>213515</v>
      </c>
      <c r="S195" s="13">
        <v>52947</v>
      </c>
      <c r="T195" s="13">
        <v>10012</v>
      </c>
      <c r="U195" s="14">
        <v>0.18909475513249099</v>
      </c>
      <c r="V195" s="13">
        <f>MAX(0,S195*MAX('Pillar Two UK estimate'!$B$2-MAX(0,U195),0))</f>
        <v>0</v>
      </c>
    </row>
    <row r="196" spans="1:22" ht="15" customHeight="1" x14ac:dyDescent="0.25">
      <c r="A196" s="9" t="s">
        <v>383</v>
      </c>
      <c r="B196" s="10" t="s">
        <v>384</v>
      </c>
      <c r="C196" s="11">
        <v>636700</v>
      </c>
      <c r="D196" s="11">
        <v>193100</v>
      </c>
      <c r="E196" s="11">
        <v>70600</v>
      </c>
      <c r="F196" s="12">
        <v>0.36561367167270797</v>
      </c>
      <c r="G196" s="11">
        <f>MAX(0,D196*MAX('Pillar Two UK estimate'!$B$2-MAX(0,F196),0))</f>
        <v>0</v>
      </c>
      <c r="H196" s="13">
        <v>1478200</v>
      </c>
      <c r="I196" s="13">
        <v>260300</v>
      </c>
      <c r="J196" s="13">
        <v>37700</v>
      </c>
      <c r="K196" s="14">
        <v>0.144832885132539</v>
      </c>
      <c r="L196" s="13">
        <f>MAX(0,I196*MAX('Pillar Two UK estimate'!$B$2-MAX(0,K196),0))</f>
        <v>1345.0000000000964</v>
      </c>
      <c r="M196" s="11">
        <v>1396200</v>
      </c>
      <c r="N196" s="11">
        <v>262900</v>
      </c>
      <c r="O196" s="11">
        <v>41000</v>
      </c>
      <c r="P196" s="12">
        <v>0.15595283377710201</v>
      </c>
      <c r="Q196" s="11">
        <f>MAX(0,N196*MAX('Pillar Two UK estimate'!$B$2-MAX(0,P196),0))</f>
        <v>0</v>
      </c>
      <c r="R196" s="13"/>
      <c r="S196" s="13"/>
      <c r="T196" s="13"/>
      <c r="U196" s="14"/>
      <c r="V196" s="13">
        <f>MAX(0,S196*MAX('Pillar Two UK estimate'!$B$2-MAX(0,U196),0))</f>
        <v>0</v>
      </c>
    </row>
    <row r="197" spans="1:22" ht="15" customHeight="1" x14ac:dyDescent="0.25">
      <c r="A197" s="9" t="s">
        <v>385</v>
      </c>
      <c r="B197" s="10" t="s">
        <v>386</v>
      </c>
      <c r="C197" s="11">
        <v>3196239.2</v>
      </c>
      <c r="D197" s="11">
        <v>-133927.20000000001</v>
      </c>
      <c r="E197" s="11">
        <v>14097.6</v>
      </c>
      <c r="F197" s="12">
        <v>-0.105263157894737</v>
      </c>
      <c r="G197" s="11">
        <f>MAX(0,D197*MAX('Pillar Two UK estimate'!$B$2-MAX(0,F197),0))</f>
        <v>0</v>
      </c>
      <c r="H197" s="13">
        <v>4333861</v>
      </c>
      <c r="I197" s="13">
        <v>150470.39999999999</v>
      </c>
      <c r="J197" s="13">
        <v>98746.2</v>
      </c>
      <c r="K197" s="14">
        <v>0.65625</v>
      </c>
      <c r="L197" s="13">
        <f>MAX(0,I197*MAX('Pillar Two UK estimate'!$B$2-MAX(0,K197),0))</f>
        <v>0</v>
      </c>
      <c r="M197" s="11">
        <v>4338524.7</v>
      </c>
      <c r="N197" s="11">
        <v>79640.100000000006</v>
      </c>
      <c r="O197" s="11">
        <v>34237.800000000003</v>
      </c>
      <c r="P197" s="12">
        <v>0.42990654205607498</v>
      </c>
      <c r="Q197" s="11">
        <f>MAX(0,N197*MAX('Pillar Two UK estimate'!$B$2-MAX(0,P197),0))</f>
        <v>0</v>
      </c>
      <c r="R197" s="13">
        <v>4985542</v>
      </c>
      <c r="S197" s="13">
        <v>35082</v>
      </c>
      <c r="T197" s="13">
        <v>56131.199999999997</v>
      </c>
      <c r="U197" s="14">
        <v>1.6</v>
      </c>
      <c r="V197" s="13">
        <f>MAX(0,S197*MAX('Pillar Two UK estimate'!$B$2-MAX(0,U197),0))</f>
        <v>0</v>
      </c>
    </row>
    <row r="198" spans="1:22" ht="15" customHeight="1" x14ac:dyDescent="0.25">
      <c r="A198" s="9" t="s">
        <v>387</v>
      </c>
      <c r="B198" s="10" t="s">
        <v>388</v>
      </c>
      <c r="C198" s="11">
        <v>1142800</v>
      </c>
      <c r="D198" s="11">
        <v>116400</v>
      </c>
      <c r="E198" s="11">
        <v>17400</v>
      </c>
      <c r="F198" s="12">
        <v>0.149484536082474</v>
      </c>
      <c r="G198" s="11">
        <f>MAX(0,D198*MAX('Pillar Two UK estimate'!$B$2-MAX(0,F198),0))</f>
        <v>60.000000000025636</v>
      </c>
      <c r="H198" s="13">
        <v>1058800</v>
      </c>
      <c r="I198" s="13">
        <v>85900</v>
      </c>
      <c r="J198" s="13">
        <v>18500</v>
      </c>
      <c r="K198" s="14">
        <v>0.21536670547147799</v>
      </c>
      <c r="L198" s="13">
        <f>MAX(0,I198*MAX('Pillar Two UK estimate'!$B$2-MAX(0,K198),0))</f>
        <v>0</v>
      </c>
      <c r="M198" s="11">
        <v>961039</v>
      </c>
      <c r="N198" s="11">
        <v>49603</v>
      </c>
      <c r="O198" s="11">
        <v>19111</v>
      </c>
      <c r="P198" s="12">
        <v>0.385279116182489</v>
      </c>
      <c r="Q198" s="11">
        <f>MAX(0,N198*MAX('Pillar Two UK estimate'!$B$2-MAX(0,P198),0))</f>
        <v>0</v>
      </c>
      <c r="R198" s="13">
        <v>898924</v>
      </c>
      <c r="S198" s="13">
        <v>79596</v>
      </c>
      <c r="T198" s="13">
        <v>16782</v>
      </c>
      <c r="U198" s="14">
        <v>0.210839740690487</v>
      </c>
      <c r="V198" s="13">
        <f>MAX(0,S198*MAX('Pillar Two UK estimate'!$B$2-MAX(0,U198),0))</f>
        <v>0</v>
      </c>
    </row>
    <row r="199" spans="1:22" ht="15" customHeight="1" x14ac:dyDescent="0.25">
      <c r="A199" s="9" t="s">
        <v>389</v>
      </c>
      <c r="B199" s="10" t="s">
        <v>390</v>
      </c>
      <c r="C199" s="11">
        <v>955299.86800000002</v>
      </c>
      <c r="D199" s="11">
        <v>-46643.570599999999</v>
      </c>
      <c r="E199" s="11">
        <v>18054.375599999999</v>
      </c>
      <c r="F199" s="12">
        <v>-0.38707104468541698</v>
      </c>
      <c r="G199" s="11">
        <f>MAX(0,D199*MAX('Pillar Two UK estimate'!$B$2-MAX(0,F199),0))</f>
        <v>0</v>
      </c>
      <c r="H199" s="13">
        <v>1329998.6015999999</v>
      </c>
      <c r="I199" s="13">
        <v>42453.855000000003</v>
      </c>
      <c r="J199" s="13">
        <v>30245.836800000001</v>
      </c>
      <c r="K199" s="14">
        <v>0.71244029075804804</v>
      </c>
      <c r="L199" s="13">
        <f>MAX(0,I199*MAX('Pillar Two UK estimate'!$B$2-MAX(0,K199),0))</f>
        <v>0</v>
      </c>
      <c r="M199" s="11">
        <v>1094442.8589000001</v>
      </c>
      <c r="N199" s="11">
        <v>161833.23060000001</v>
      </c>
      <c r="O199" s="11">
        <v>47329.2189</v>
      </c>
      <c r="P199" s="12">
        <v>0.29245673910435999</v>
      </c>
      <c r="Q199" s="11">
        <f>MAX(0,N199*MAX('Pillar Two UK estimate'!$B$2-MAX(0,P199),0))</f>
        <v>0</v>
      </c>
      <c r="R199" s="13">
        <v>704212.2</v>
      </c>
      <c r="S199" s="13">
        <v>232621.58749999999</v>
      </c>
      <c r="T199" s="13">
        <v>15273.112499999999</v>
      </c>
      <c r="U199" s="14">
        <v>6.5656470941244896E-2</v>
      </c>
      <c r="V199" s="13">
        <f>MAX(0,S199*MAX('Pillar Two UK estimate'!$B$2-MAX(0,U199),0))</f>
        <v>19620.12562499999</v>
      </c>
    </row>
    <row r="200" spans="1:22" ht="15" customHeight="1" x14ac:dyDescent="0.25">
      <c r="A200" s="9" t="s">
        <v>391</v>
      </c>
      <c r="B200" s="10" t="s">
        <v>392</v>
      </c>
      <c r="C200" s="11">
        <v>683342</v>
      </c>
      <c r="D200" s="11">
        <v>409848.56</v>
      </c>
      <c r="E200" s="11">
        <v>18170.240000000002</v>
      </c>
      <c r="F200" s="12">
        <v>4.4334034014905398E-2</v>
      </c>
      <c r="G200" s="11">
        <f>MAX(0,D200*MAX('Pillar Two UK estimate'!$B$2-MAX(0,F200),0))</f>
        <v>43307.044000000002</v>
      </c>
      <c r="H200" s="13">
        <v>277821.65000000002</v>
      </c>
      <c r="I200" s="13">
        <v>148354.41</v>
      </c>
      <c r="J200" s="13">
        <v>28996.9</v>
      </c>
      <c r="K200" s="14">
        <v>0.19545694664553601</v>
      </c>
      <c r="L200" s="13">
        <f>MAX(0,I200*MAX('Pillar Two UK estimate'!$B$2-MAX(0,K200),0))</f>
        <v>0</v>
      </c>
      <c r="M200" s="11">
        <v>536193.72</v>
      </c>
      <c r="N200" s="11">
        <v>374382.9</v>
      </c>
      <c r="O200" s="11">
        <v>92293.2</v>
      </c>
      <c r="P200" s="12">
        <v>0.24652087475149101</v>
      </c>
      <c r="Q200" s="11">
        <f>MAX(0,N200*MAX('Pillar Two UK estimate'!$B$2-MAX(0,P200),0))</f>
        <v>0</v>
      </c>
      <c r="R200" s="13">
        <v>340870.74479999999</v>
      </c>
      <c r="S200" s="13">
        <v>197517.89679999999</v>
      </c>
      <c r="T200" s="13">
        <v>41851.266799999998</v>
      </c>
      <c r="U200" s="14">
        <v>0.211885947947174</v>
      </c>
      <c r="V200" s="13">
        <f>MAX(0,S200*MAX('Pillar Two UK estimate'!$B$2-MAX(0,U200),0))</f>
        <v>0</v>
      </c>
    </row>
    <row r="201" spans="1:22" ht="15" customHeight="1" x14ac:dyDescent="0.25">
      <c r="A201" s="9" t="s">
        <v>393</v>
      </c>
      <c r="B201" s="10" t="s">
        <v>394</v>
      </c>
      <c r="C201" s="11">
        <v>398600</v>
      </c>
      <c r="D201" s="11">
        <v>23800</v>
      </c>
      <c r="E201" s="11">
        <v>5300</v>
      </c>
      <c r="F201" s="12">
        <v>0.222689075630252</v>
      </c>
      <c r="G201" s="11">
        <f>MAX(0,D201*MAX('Pillar Two UK estimate'!$B$2-MAX(0,F201),0))</f>
        <v>0</v>
      </c>
      <c r="H201" s="13">
        <v>447600</v>
      </c>
      <c r="I201" s="13">
        <v>60100</v>
      </c>
      <c r="J201" s="13">
        <v>10500</v>
      </c>
      <c r="K201" s="14">
        <v>0.174708818635607</v>
      </c>
      <c r="L201" s="13">
        <f>MAX(0,I201*MAX('Pillar Two UK estimate'!$B$2-MAX(0,K201),0))</f>
        <v>0</v>
      </c>
      <c r="M201" s="11">
        <v>433200</v>
      </c>
      <c r="N201" s="11">
        <v>58200</v>
      </c>
      <c r="O201" s="11">
        <v>9400</v>
      </c>
      <c r="P201" s="12">
        <v>0.161512027491409</v>
      </c>
      <c r="Q201" s="11">
        <f>MAX(0,N201*MAX('Pillar Two UK estimate'!$B$2-MAX(0,P201),0))</f>
        <v>0</v>
      </c>
      <c r="R201" s="13">
        <v>411700</v>
      </c>
      <c r="S201" s="13">
        <v>55600</v>
      </c>
      <c r="T201" s="13">
        <v>10600</v>
      </c>
      <c r="U201" s="14">
        <v>0.190647482014388</v>
      </c>
      <c r="V201" s="13">
        <f>MAX(0,S201*MAX('Pillar Two UK estimate'!$B$2-MAX(0,U201),0))</f>
        <v>0</v>
      </c>
    </row>
    <row r="202" spans="1:22" ht="15" customHeight="1" x14ac:dyDescent="0.25">
      <c r="A202" s="9" t="s">
        <v>395</v>
      </c>
      <c r="B202" s="10" t="s">
        <v>396</v>
      </c>
      <c r="C202" s="11">
        <v>101787</v>
      </c>
      <c r="D202" s="11">
        <v>-94688</v>
      </c>
      <c r="E202" s="11">
        <v>-724</v>
      </c>
      <c r="F202" s="12">
        <v>7.6461642446772502E-3</v>
      </c>
      <c r="G202" s="11">
        <f>MAX(0,D202*MAX('Pillar Two UK estimate'!$B$2-MAX(0,F202),0))</f>
        <v>0</v>
      </c>
      <c r="H202" s="13">
        <v>357692</v>
      </c>
      <c r="I202" s="13">
        <v>38477</v>
      </c>
      <c r="J202" s="13">
        <v>-4105</v>
      </c>
      <c r="K202" s="14">
        <v>-0.10668711178106401</v>
      </c>
      <c r="L202" s="13">
        <f>MAX(0,I202*MAX('Pillar Two UK estimate'!$B$2-MAX(0,K202),0))</f>
        <v>5771.55</v>
      </c>
      <c r="M202" s="11">
        <v>341482</v>
      </c>
      <c r="N202" s="11">
        <v>46383</v>
      </c>
      <c r="O202" s="11">
        <v>2951</v>
      </c>
      <c r="P202" s="12">
        <v>6.3622447879611105E-2</v>
      </c>
      <c r="Q202" s="11">
        <f>MAX(0,N202*MAX('Pillar Two UK estimate'!$B$2-MAX(0,P202),0))</f>
        <v>4006.449999999998</v>
      </c>
      <c r="R202" s="13">
        <v>325118</v>
      </c>
      <c r="S202" s="13">
        <v>31697</v>
      </c>
      <c r="T202" s="13">
        <v>1748</v>
      </c>
      <c r="U202" s="14">
        <v>5.5147174811496398E-2</v>
      </c>
      <c r="V202" s="13">
        <f>MAX(0,S202*MAX('Pillar Two UK estimate'!$B$2-MAX(0,U202),0))</f>
        <v>3006.5499999999988</v>
      </c>
    </row>
    <row r="203" spans="1:22" ht="15" customHeight="1" x14ac:dyDescent="0.25">
      <c r="A203" s="9" t="s">
        <v>397</v>
      </c>
      <c r="B203" s="10" t="s">
        <v>398</v>
      </c>
      <c r="C203" s="11">
        <v>738200</v>
      </c>
      <c r="D203" s="11">
        <v>-113500</v>
      </c>
      <c r="E203" s="11">
        <v>-30100</v>
      </c>
      <c r="F203" s="12">
        <v>0.26519823788546198</v>
      </c>
      <c r="G203" s="11">
        <f>MAX(0,D203*MAX('Pillar Two UK estimate'!$B$2-MAX(0,F203),0))</f>
        <v>0</v>
      </c>
      <c r="H203" s="13">
        <v>926300</v>
      </c>
      <c r="I203" s="13">
        <v>128800</v>
      </c>
      <c r="J203" s="13">
        <v>44400</v>
      </c>
      <c r="K203" s="14">
        <v>0.34472049689440998</v>
      </c>
      <c r="L203" s="13">
        <f>MAX(0,I203*MAX('Pillar Two UK estimate'!$B$2-MAX(0,K203),0))</f>
        <v>0</v>
      </c>
      <c r="M203" s="11">
        <v>1032700</v>
      </c>
      <c r="N203" s="11">
        <v>90700</v>
      </c>
      <c r="O203" s="11">
        <v>30400</v>
      </c>
      <c r="P203" s="12">
        <v>0.33517089305402398</v>
      </c>
      <c r="Q203" s="11">
        <f>MAX(0,N203*MAX('Pillar Two UK estimate'!$B$2-MAX(0,P203),0))</f>
        <v>0</v>
      </c>
      <c r="R203" s="13">
        <v>1119300</v>
      </c>
      <c r="S203" s="13">
        <v>-123000</v>
      </c>
      <c r="T203" s="13">
        <v>11400</v>
      </c>
      <c r="U203" s="14">
        <v>-9.2682926829268306E-2</v>
      </c>
      <c r="V203" s="13">
        <f>MAX(0,S203*MAX('Pillar Two UK estimate'!$B$2-MAX(0,U203),0))</f>
        <v>0</v>
      </c>
    </row>
    <row r="204" spans="1:22" ht="15" customHeight="1" x14ac:dyDescent="0.25">
      <c r="A204" s="9" t="s">
        <v>399</v>
      </c>
      <c r="B204" s="10" t="s">
        <v>400</v>
      </c>
      <c r="C204" s="11">
        <v>9216.6975999999995</v>
      </c>
      <c r="D204" s="11">
        <v>14856.5208</v>
      </c>
      <c r="E204" s="11">
        <v>11278.8632</v>
      </c>
      <c r="F204" s="12">
        <v>0.75918604038167503</v>
      </c>
      <c r="G204" s="11">
        <f>MAX(0,D204*MAX('Pillar Two UK estimate'!$B$2-MAX(0,F204),0))</f>
        <v>0</v>
      </c>
      <c r="H204" s="13">
        <v>7685.7458999999999</v>
      </c>
      <c r="I204" s="13">
        <v>374980.07380000001</v>
      </c>
      <c r="J204" s="13">
        <v>88094.933300000004</v>
      </c>
      <c r="K204" s="14">
        <v>0.23493230562162201</v>
      </c>
      <c r="L204" s="13">
        <f>MAX(0,I204*MAX('Pillar Two UK estimate'!$B$2-MAX(0,K204),0))</f>
        <v>0</v>
      </c>
      <c r="M204" s="11">
        <v>15442.7364</v>
      </c>
      <c r="N204" s="11">
        <v>-50938.403400000003</v>
      </c>
      <c r="O204" s="11">
        <v>1653.0903000000001</v>
      </c>
      <c r="P204" s="12">
        <v>-3.2452730938951999E-2</v>
      </c>
      <c r="Q204" s="11">
        <f>MAX(0,N204*MAX('Pillar Two UK estimate'!$B$2-MAX(0,P204),0))</f>
        <v>0</v>
      </c>
      <c r="R204" s="13">
        <v>1976.2860000000001</v>
      </c>
      <c r="S204" s="13">
        <v>-55126.295599999998</v>
      </c>
      <c r="T204" s="13">
        <v>-10.914400000000001</v>
      </c>
      <c r="U204" s="14">
        <v>1.9798899746856899E-4</v>
      </c>
      <c r="V204" s="13">
        <f>MAX(0,S204*MAX('Pillar Two UK estimate'!$B$2-MAX(0,U204),0))</f>
        <v>0</v>
      </c>
    </row>
    <row r="205" spans="1:22" ht="15" customHeight="1" x14ac:dyDescent="0.25">
      <c r="A205" s="9" t="s">
        <v>401</v>
      </c>
      <c r="B205" s="10" t="s">
        <v>402</v>
      </c>
      <c r="C205" s="11">
        <v>587200</v>
      </c>
      <c r="D205" s="11">
        <v>29300</v>
      </c>
      <c r="E205" s="11">
        <v>9700</v>
      </c>
      <c r="F205" s="12">
        <v>0.33105802047781602</v>
      </c>
      <c r="G205" s="11">
        <f>MAX(0,D205*MAX('Pillar Two UK estimate'!$B$2-MAX(0,F205),0))</f>
        <v>0</v>
      </c>
      <c r="H205" s="13">
        <v>689400</v>
      </c>
      <c r="I205" s="13">
        <v>37000</v>
      </c>
      <c r="J205" s="13">
        <v>11200</v>
      </c>
      <c r="K205" s="14">
        <v>0.302702702702703</v>
      </c>
      <c r="L205" s="13">
        <f>MAX(0,I205*MAX('Pillar Two UK estimate'!$B$2-MAX(0,K205),0))</f>
        <v>0</v>
      </c>
      <c r="M205" s="11">
        <v>762600</v>
      </c>
      <c r="N205" s="11">
        <v>66600</v>
      </c>
      <c r="O205" s="11">
        <v>17800</v>
      </c>
      <c r="P205" s="12">
        <v>0.26726726726726702</v>
      </c>
      <c r="Q205" s="11">
        <f>MAX(0,N205*MAX('Pillar Two UK estimate'!$B$2-MAX(0,P205),0))</f>
        <v>0</v>
      </c>
      <c r="R205" s="13"/>
      <c r="S205" s="13"/>
      <c r="T205" s="13"/>
      <c r="U205" s="14"/>
      <c r="V205" s="13">
        <f>MAX(0,S205*MAX('Pillar Two UK estimate'!$B$2-MAX(0,U205),0))</f>
        <v>0</v>
      </c>
    </row>
    <row r="206" spans="1:22" ht="15" customHeight="1" x14ac:dyDescent="0.25">
      <c r="A206" s="9" t="s">
        <v>403</v>
      </c>
      <c r="B206" s="10" t="s">
        <v>404</v>
      </c>
      <c r="C206" s="11">
        <v>1278200</v>
      </c>
      <c r="D206" s="11">
        <v>146200</v>
      </c>
      <c r="E206" s="11">
        <v>21500</v>
      </c>
      <c r="F206" s="12">
        <v>0.14705882352941199</v>
      </c>
      <c r="G206" s="11">
        <f>MAX(0,D206*MAX('Pillar Two UK estimate'!$B$2-MAX(0,F206),0))</f>
        <v>429.99999999996601</v>
      </c>
      <c r="H206" s="13">
        <v>1072900</v>
      </c>
      <c r="I206" s="13">
        <v>123100</v>
      </c>
      <c r="J206" s="13">
        <v>16600</v>
      </c>
      <c r="K206" s="14">
        <v>0.13484971567831</v>
      </c>
      <c r="L206" s="13">
        <f>MAX(0,I206*MAX('Pillar Two UK estimate'!$B$2-MAX(0,K206),0))</f>
        <v>1865.0000000000382</v>
      </c>
      <c r="M206" s="11">
        <v>911100</v>
      </c>
      <c r="N206" s="11">
        <v>123200</v>
      </c>
      <c r="O206" s="11">
        <v>9300</v>
      </c>
      <c r="P206" s="12">
        <v>7.5487012987013005E-2</v>
      </c>
      <c r="Q206" s="11">
        <f>MAX(0,N206*MAX('Pillar Two UK estimate'!$B$2-MAX(0,P206),0))</f>
        <v>9179.9999999999964</v>
      </c>
      <c r="R206" s="13">
        <v>833000</v>
      </c>
      <c r="S206" s="13">
        <v>144800</v>
      </c>
      <c r="T206" s="13">
        <v>6700</v>
      </c>
      <c r="U206" s="14">
        <v>4.6270718232044199E-2</v>
      </c>
      <c r="V206" s="13">
        <f>MAX(0,S206*MAX('Pillar Two UK estimate'!$B$2-MAX(0,U206),0))</f>
        <v>15019.999999999998</v>
      </c>
    </row>
    <row r="207" spans="1:22" ht="15" customHeight="1" x14ac:dyDescent="0.25">
      <c r="A207" s="9" t="s">
        <v>405</v>
      </c>
      <c r="B207" s="10" t="s">
        <v>406</v>
      </c>
      <c r="C207" s="11">
        <v>4691000</v>
      </c>
      <c r="D207" s="11">
        <v>86000</v>
      </c>
      <c r="E207" s="11">
        <v>-3000</v>
      </c>
      <c r="F207" s="12">
        <v>-3.4883720930232599E-2</v>
      </c>
      <c r="G207" s="11">
        <f>MAX(0,D207*MAX('Pillar Two UK estimate'!$B$2-MAX(0,F207),0))</f>
        <v>12900</v>
      </c>
      <c r="H207" s="13">
        <v>7802000</v>
      </c>
      <c r="I207" s="13">
        <v>45000</v>
      </c>
      <c r="J207" s="13">
        <v>66000</v>
      </c>
      <c r="K207" s="14">
        <v>1.4666666666666699</v>
      </c>
      <c r="L207" s="13">
        <f>MAX(0,I207*MAX('Pillar Two UK estimate'!$B$2-MAX(0,K207),0))</f>
        <v>0</v>
      </c>
      <c r="M207" s="11">
        <v>-2288000</v>
      </c>
      <c r="N207" s="11">
        <v>5000</v>
      </c>
      <c r="O207" s="11">
        <v>-169000</v>
      </c>
      <c r="P207" s="12">
        <v>-33.799999999999997</v>
      </c>
      <c r="Q207" s="11">
        <f>MAX(0,N207*MAX('Pillar Two UK estimate'!$B$2-MAX(0,P207),0))</f>
        <v>750</v>
      </c>
      <c r="R207" s="13">
        <v>6238000</v>
      </c>
      <c r="S207" s="13">
        <v>26000</v>
      </c>
      <c r="T207" s="13">
        <v>48000</v>
      </c>
      <c r="U207" s="14">
        <v>1.84615384615385</v>
      </c>
      <c r="V207" s="13">
        <f>MAX(0,S207*MAX('Pillar Two UK estimate'!$B$2-MAX(0,U207),0))</f>
        <v>0</v>
      </c>
    </row>
    <row r="208" spans="1:22" ht="15" customHeight="1" x14ac:dyDescent="0.25">
      <c r="A208" s="9" t="s">
        <v>407</v>
      </c>
      <c r="B208" s="10" t="s">
        <v>408</v>
      </c>
      <c r="C208" s="11">
        <v>638100</v>
      </c>
      <c r="D208" s="11">
        <v>15400</v>
      </c>
      <c r="E208" s="11">
        <v>6000</v>
      </c>
      <c r="F208" s="12">
        <v>0.38961038961039002</v>
      </c>
      <c r="G208" s="11">
        <f>MAX(0,D208*MAX('Pillar Two UK estimate'!$B$2-MAX(0,F208),0))</f>
        <v>0</v>
      </c>
      <c r="H208" s="13">
        <v>695100</v>
      </c>
      <c r="I208" s="13">
        <v>34600</v>
      </c>
      <c r="J208" s="13">
        <v>7000</v>
      </c>
      <c r="K208" s="14">
        <v>0.20231213872832399</v>
      </c>
      <c r="L208" s="13">
        <f>MAX(0,I208*MAX('Pillar Two UK estimate'!$B$2-MAX(0,K208),0))</f>
        <v>0</v>
      </c>
      <c r="M208" s="11">
        <v>691000</v>
      </c>
      <c r="N208" s="11">
        <v>46700</v>
      </c>
      <c r="O208" s="11">
        <v>10800</v>
      </c>
      <c r="P208" s="12">
        <v>0.23126338329764401</v>
      </c>
      <c r="Q208" s="11">
        <f>MAX(0,N208*MAX('Pillar Two UK estimate'!$B$2-MAX(0,P208),0))</f>
        <v>0</v>
      </c>
      <c r="R208" s="13">
        <v>707200</v>
      </c>
      <c r="S208" s="13">
        <v>79700</v>
      </c>
      <c r="T208" s="13">
        <v>16800</v>
      </c>
      <c r="U208" s="14">
        <v>0.210790464240903</v>
      </c>
      <c r="V208" s="13">
        <f>MAX(0,S208*MAX('Pillar Two UK estimate'!$B$2-MAX(0,U208),0))</f>
        <v>0</v>
      </c>
    </row>
    <row r="209" spans="1:22" ht="15" customHeight="1" x14ac:dyDescent="0.25">
      <c r="A209" s="9" t="s">
        <v>409</v>
      </c>
      <c r="B209" s="10" t="s">
        <v>410</v>
      </c>
      <c r="C209" s="11">
        <v>366666</v>
      </c>
      <c r="D209" s="11">
        <v>43779</v>
      </c>
      <c r="E209" s="11">
        <v>17127</v>
      </c>
      <c r="F209" s="12">
        <v>0.39121496607962702</v>
      </c>
      <c r="G209" s="11">
        <f>MAX(0,D209*MAX('Pillar Two UK estimate'!$B$2-MAX(0,F209),0))</f>
        <v>0</v>
      </c>
      <c r="H209" s="13">
        <v>348160</v>
      </c>
      <c r="I209" s="13">
        <v>39652</v>
      </c>
      <c r="J209" s="13">
        <v>12729</v>
      </c>
      <c r="K209" s="14">
        <v>0.32101785534147098</v>
      </c>
      <c r="L209" s="13">
        <f>MAX(0,I209*MAX('Pillar Two UK estimate'!$B$2-MAX(0,K209),0))</f>
        <v>0</v>
      </c>
      <c r="M209" s="11">
        <v>312004</v>
      </c>
      <c r="N209" s="11">
        <v>61306</v>
      </c>
      <c r="O209" s="11">
        <v>15137</v>
      </c>
      <c r="P209" s="12">
        <v>0.24690894855316001</v>
      </c>
      <c r="Q209" s="11">
        <f>MAX(0,N209*MAX('Pillar Two UK estimate'!$B$2-MAX(0,P209),0))</f>
        <v>0</v>
      </c>
      <c r="R209" s="13">
        <v>291572</v>
      </c>
      <c r="S209" s="13">
        <v>58901</v>
      </c>
      <c r="T209" s="13">
        <v>12072</v>
      </c>
      <c r="U209" s="14">
        <v>0.20495407548258901</v>
      </c>
      <c r="V209" s="13">
        <f>MAX(0,S209*MAX('Pillar Two UK estimate'!$B$2-MAX(0,U209),0))</f>
        <v>0</v>
      </c>
    </row>
    <row r="210" spans="1:22" ht="15" customHeight="1" x14ac:dyDescent="0.25">
      <c r="A210" s="9" t="s">
        <v>411</v>
      </c>
      <c r="B210" s="10" t="s">
        <v>412</v>
      </c>
      <c r="C210" s="11">
        <v>1339000</v>
      </c>
      <c r="D210" s="11">
        <v>140000</v>
      </c>
      <c r="E210" s="11">
        <v>27000</v>
      </c>
      <c r="F210" s="12">
        <v>0.192857142857143</v>
      </c>
      <c r="G210" s="11">
        <f>MAX(0,D210*MAX('Pillar Two UK estimate'!$B$2-MAX(0,F210),0))</f>
        <v>0</v>
      </c>
      <c r="H210" s="13">
        <v>2112000</v>
      </c>
      <c r="I210" s="13">
        <v>406000</v>
      </c>
      <c r="J210" s="13">
        <v>77000</v>
      </c>
      <c r="K210" s="14">
        <v>0.18965517241379301</v>
      </c>
      <c r="L210" s="13">
        <f>MAX(0,I210*MAX('Pillar Two UK estimate'!$B$2-MAX(0,K210),0))</f>
        <v>0</v>
      </c>
      <c r="M210" s="11">
        <v>1920000</v>
      </c>
      <c r="N210" s="11">
        <v>380000</v>
      </c>
      <c r="O210" s="11">
        <v>72000</v>
      </c>
      <c r="P210" s="12">
        <v>0.18947368421052599</v>
      </c>
      <c r="Q210" s="11">
        <f>MAX(0,N210*MAX('Pillar Two UK estimate'!$B$2-MAX(0,P210),0))</f>
        <v>0</v>
      </c>
      <c r="R210" s="13">
        <v>1660000</v>
      </c>
      <c r="S210" s="13">
        <v>315000</v>
      </c>
      <c r="T210" s="13">
        <v>62000</v>
      </c>
      <c r="U210" s="14">
        <v>0.19682539682539699</v>
      </c>
      <c r="V210" s="13">
        <f>MAX(0,S210*MAX('Pillar Two UK estimate'!$B$2-MAX(0,U210),0))</f>
        <v>0</v>
      </c>
    </row>
    <row r="211" spans="1:22" ht="15" customHeight="1" x14ac:dyDescent="0.25">
      <c r="A211" s="9" t="s">
        <v>126</v>
      </c>
      <c r="B211" s="10" t="s">
        <v>127</v>
      </c>
      <c r="C211" s="11">
        <v>510215</v>
      </c>
      <c r="D211" s="11">
        <v>3208</v>
      </c>
      <c r="E211" s="11">
        <v>2920</v>
      </c>
      <c r="F211" s="12">
        <v>0.91022443890274296</v>
      </c>
      <c r="G211" s="11">
        <f>MAX(0,D211*MAX('Pillar Two UK estimate'!$B$2-MAX(0,F211),0))</f>
        <v>0</v>
      </c>
      <c r="H211" s="13">
        <v>573959</v>
      </c>
      <c r="I211" s="13">
        <v>109944</v>
      </c>
      <c r="J211" s="13">
        <v>17712</v>
      </c>
      <c r="K211" s="14">
        <v>0.16110019646365401</v>
      </c>
      <c r="L211" s="13">
        <f>MAX(0,I211*MAX('Pillar Two UK estimate'!$B$2-MAX(0,K211),0))</f>
        <v>0</v>
      </c>
      <c r="M211" s="11">
        <v>611507</v>
      </c>
      <c r="N211" s="11">
        <v>155225</v>
      </c>
      <c r="O211" s="11">
        <v>22870</v>
      </c>
      <c r="P211" s="12">
        <v>0.14733451441456</v>
      </c>
      <c r="Q211" s="11">
        <f>MAX(0,N211*MAX('Pillar Two UK estimate'!$B$2-MAX(0,P211),0))</f>
        <v>413.74999999992355</v>
      </c>
      <c r="R211" s="13">
        <v>536807</v>
      </c>
      <c r="S211" s="13">
        <v>117101</v>
      </c>
      <c r="T211" s="13">
        <v>14343</v>
      </c>
      <c r="U211" s="14">
        <v>0.122484009530235</v>
      </c>
      <c r="V211" s="13">
        <f>MAX(0,S211*MAX('Pillar Two UK estimate'!$B$2-MAX(0,U211),0))</f>
        <v>3222.1499999999505</v>
      </c>
    </row>
    <row r="212" spans="1:22" ht="15" customHeight="1" x14ac:dyDescent="0.25">
      <c r="A212" s="9" t="s">
        <v>413</v>
      </c>
      <c r="B212" s="10" t="s">
        <v>414</v>
      </c>
      <c r="C212" s="11">
        <v>459773</v>
      </c>
      <c r="D212" s="11">
        <v>-127588</v>
      </c>
      <c r="E212" s="11">
        <v>-7700</v>
      </c>
      <c r="F212" s="12">
        <v>6.0350503182117397E-2</v>
      </c>
      <c r="G212" s="11">
        <f>MAX(0,D212*MAX('Pillar Two UK estimate'!$B$2-MAX(0,F212),0))</f>
        <v>0</v>
      </c>
      <c r="H212" s="13">
        <v>1073052</v>
      </c>
      <c r="I212" s="13">
        <v>-37295</v>
      </c>
      <c r="J212" s="13">
        <v>3111</v>
      </c>
      <c r="K212" s="14">
        <v>-8.3416007507708806E-2</v>
      </c>
      <c r="L212" s="13">
        <f>MAX(0,I212*MAX('Pillar Two UK estimate'!$B$2-MAX(0,K212),0))</f>
        <v>0</v>
      </c>
      <c r="M212" s="11">
        <v>686047</v>
      </c>
      <c r="N212" s="11">
        <v>13931</v>
      </c>
      <c r="O212" s="11">
        <v>7049</v>
      </c>
      <c r="P212" s="12">
        <v>0.50599382671739301</v>
      </c>
      <c r="Q212" s="11">
        <f>MAX(0,N212*MAX('Pillar Two UK estimate'!$B$2-MAX(0,P212),0))</f>
        <v>0</v>
      </c>
      <c r="R212" s="13">
        <v>679282</v>
      </c>
      <c r="S212" s="13">
        <v>43586</v>
      </c>
      <c r="T212" s="13">
        <v>10653</v>
      </c>
      <c r="U212" s="14">
        <v>0.24441334373422699</v>
      </c>
      <c r="V212" s="13">
        <f>MAX(0,S212*MAX('Pillar Two UK estimate'!$B$2-MAX(0,U212),0))</f>
        <v>0</v>
      </c>
    </row>
    <row r="213" spans="1:22" ht="15" customHeight="1" x14ac:dyDescent="0.25">
      <c r="A213" s="9" t="s">
        <v>415</v>
      </c>
      <c r="B213" s="10" t="s">
        <v>416</v>
      </c>
      <c r="C213" s="11">
        <v>2001022.2</v>
      </c>
      <c r="D213" s="11">
        <v>36760.699999999997</v>
      </c>
      <c r="E213" s="11">
        <v>12312.62</v>
      </c>
      <c r="F213" s="12">
        <v>0.33493975903614398</v>
      </c>
      <c r="G213" s="11">
        <f>MAX(0,D213*MAX('Pillar Two UK estimate'!$B$2-MAX(0,F213),0))</f>
        <v>0</v>
      </c>
      <c r="H213" s="13">
        <v>2576591.91</v>
      </c>
      <c r="I213" s="13">
        <v>175987.32</v>
      </c>
      <c r="J213" s="13">
        <v>44790.36</v>
      </c>
      <c r="K213" s="14">
        <v>0.25450901803607201</v>
      </c>
      <c r="L213" s="13">
        <f>MAX(0,I213*MAX('Pillar Two UK estimate'!$B$2-MAX(0,K213),0))</f>
        <v>0</v>
      </c>
      <c r="M213" s="11">
        <v>2718719.22</v>
      </c>
      <c r="N213" s="11">
        <v>217045.8</v>
      </c>
      <c r="O213" s="11">
        <v>51967.47</v>
      </c>
      <c r="P213" s="12">
        <v>0.23943089430894299</v>
      </c>
      <c r="Q213" s="11">
        <f>MAX(0,N213*MAX('Pillar Two UK estimate'!$B$2-MAX(0,P213),0))</f>
        <v>0</v>
      </c>
      <c r="R213" s="13">
        <v>1697972.25</v>
      </c>
      <c r="S213" s="13">
        <v>20503.75</v>
      </c>
      <c r="T213" s="13">
        <v>31759</v>
      </c>
      <c r="U213" s="14">
        <v>1.54893617021277</v>
      </c>
      <c r="V213" s="13">
        <f>MAX(0,S213*MAX('Pillar Two UK estimate'!$B$2-MAX(0,U213),0))</f>
        <v>0</v>
      </c>
    </row>
    <row r="214" spans="1:22" ht="15" customHeight="1" x14ac:dyDescent="0.25">
      <c r="A214" s="9" t="s">
        <v>417</v>
      </c>
      <c r="B214" s="10" t="s">
        <v>418</v>
      </c>
      <c r="C214" s="11">
        <v>604544</v>
      </c>
      <c r="D214" s="11">
        <v>122037</v>
      </c>
      <c r="E214" s="11">
        <v>28709</v>
      </c>
      <c r="F214" s="12">
        <v>0.235248326327261</v>
      </c>
      <c r="G214" s="11">
        <f>MAX(0,D214*MAX('Pillar Two UK estimate'!$B$2-MAX(0,F214),0))</f>
        <v>0</v>
      </c>
      <c r="H214" s="13">
        <v>669344</v>
      </c>
      <c r="I214" s="13">
        <v>124057</v>
      </c>
      <c r="J214" s="13">
        <v>29957</v>
      </c>
      <c r="K214" s="14">
        <v>0.24147770782785299</v>
      </c>
      <c r="L214" s="13">
        <f>MAX(0,I214*MAX('Pillar Two UK estimate'!$B$2-MAX(0,K214),0))</f>
        <v>0</v>
      </c>
      <c r="M214" s="11">
        <v>695713</v>
      </c>
      <c r="N214" s="11">
        <v>120748</v>
      </c>
      <c r="O214" s="11">
        <v>29004</v>
      </c>
      <c r="P214" s="12">
        <v>0.24020273627720501</v>
      </c>
      <c r="Q214" s="11">
        <f>MAX(0,N214*MAX('Pillar Two UK estimate'!$B$2-MAX(0,P214),0))</f>
        <v>0</v>
      </c>
      <c r="R214" s="13">
        <v>642229</v>
      </c>
      <c r="S214" s="13">
        <v>80586</v>
      </c>
      <c r="T214" s="13">
        <v>24973</v>
      </c>
      <c r="U214" s="14">
        <v>0.30989253716526399</v>
      </c>
      <c r="V214" s="13">
        <f>MAX(0,S214*MAX('Pillar Two UK estimate'!$B$2-MAX(0,U214),0))</f>
        <v>0</v>
      </c>
    </row>
    <row r="215" spans="1:22" ht="15" customHeight="1" x14ac:dyDescent="0.25">
      <c r="A215" s="9" t="s">
        <v>419</v>
      </c>
      <c r="B215" s="10" t="s">
        <v>420</v>
      </c>
      <c r="C215" s="11">
        <v>12638000</v>
      </c>
      <c r="D215" s="11">
        <v>726000</v>
      </c>
      <c r="E215" s="11">
        <v>106000</v>
      </c>
      <c r="F215" s="12">
        <v>0.146005509641873</v>
      </c>
      <c r="G215" s="11">
        <f>MAX(0,D215*MAX('Pillar Two UK estimate'!$B$2-MAX(0,F215),0))</f>
        <v>2900.0000000001946</v>
      </c>
      <c r="H215" s="13">
        <v>10840000</v>
      </c>
      <c r="I215" s="13">
        <v>180000</v>
      </c>
      <c r="J215" s="13">
        <v>19000</v>
      </c>
      <c r="K215" s="14">
        <v>0.105555555555556</v>
      </c>
      <c r="L215" s="13">
        <f>MAX(0,I215*MAX('Pillar Two UK estimate'!$B$2-MAX(0,K215),0))</f>
        <v>7999.9999999999191</v>
      </c>
      <c r="M215" s="11">
        <v>10581000</v>
      </c>
      <c r="N215" s="11">
        <v>241000</v>
      </c>
      <c r="O215" s="11">
        <v>66000</v>
      </c>
      <c r="P215" s="12">
        <v>0.27385892116182597</v>
      </c>
      <c r="Q215" s="11">
        <f>MAX(0,N215*MAX('Pillar Two UK estimate'!$B$2-MAX(0,P215),0))</f>
        <v>0</v>
      </c>
      <c r="R215" s="13">
        <v>10172000</v>
      </c>
      <c r="S215" s="13">
        <v>212000</v>
      </c>
      <c r="T215" s="13">
        <v>-46000</v>
      </c>
      <c r="U215" s="14">
        <v>-0.21698113207547201</v>
      </c>
      <c r="V215" s="13">
        <f>MAX(0,S215*MAX('Pillar Two UK estimate'!$B$2-MAX(0,U215),0))</f>
        <v>31800</v>
      </c>
    </row>
    <row r="216" spans="1:22" ht="15" customHeight="1" x14ac:dyDescent="0.25">
      <c r="A216" s="9" t="s">
        <v>421</v>
      </c>
      <c r="B216" s="10" t="s">
        <v>422</v>
      </c>
      <c r="C216" s="11">
        <v>174233</v>
      </c>
      <c r="D216" s="11">
        <v>49122</v>
      </c>
      <c r="E216" s="11">
        <v>9324</v>
      </c>
      <c r="F216" s="12">
        <v>0.189813118358373</v>
      </c>
      <c r="G216" s="11">
        <f>MAX(0,D216*MAX('Pillar Two UK estimate'!$B$2-MAX(0,F216),0))</f>
        <v>0</v>
      </c>
      <c r="H216" s="13">
        <v>191063</v>
      </c>
      <c r="I216" s="13">
        <v>56479</v>
      </c>
      <c r="J216" s="13">
        <v>10768</v>
      </c>
      <c r="K216" s="14">
        <v>0.19065493369216899</v>
      </c>
      <c r="L216" s="13">
        <f>MAX(0,I216*MAX('Pillar Two UK estimate'!$B$2-MAX(0,K216),0))</f>
        <v>0</v>
      </c>
      <c r="M216" s="11">
        <v>194995</v>
      </c>
      <c r="N216" s="11">
        <v>61363</v>
      </c>
      <c r="O216" s="11">
        <v>11795</v>
      </c>
      <c r="P216" s="12">
        <v>0.192216808174307</v>
      </c>
      <c r="Q216" s="11">
        <f>MAX(0,N216*MAX('Pillar Two UK estimate'!$B$2-MAX(0,P216),0))</f>
        <v>0</v>
      </c>
      <c r="R216" s="13">
        <v>191923</v>
      </c>
      <c r="S216" s="13">
        <v>55512</v>
      </c>
      <c r="T216" s="13">
        <v>10169</v>
      </c>
      <c r="U216" s="14">
        <v>0.18318561752413901</v>
      </c>
      <c r="V216" s="13">
        <f>MAX(0,S216*MAX('Pillar Two UK estimate'!$B$2-MAX(0,U216),0))</f>
        <v>0</v>
      </c>
    </row>
    <row r="217" spans="1:22" ht="15" customHeight="1" x14ac:dyDescent="0.25">
      <c r="A217" s="9" t="s">
        <v>423</v>
      </c>
      <c r="B217" s="10" t="s">
        <v>424</v>
      </c>
      <c r="C217" s="11">
        <v>169688</v>
      </c>
      <c r="D217" s="11">
        <v>20529</v>
      </c>
      <c r="E217" s="11">
        <v>4362</v>
      </c>
      <c r="F217" s="12">
        <v>0.21247990647376899</v>
      </c>
      <c r="G217" s="11">
        <f>MAX(0,D217*MAX('Pillar Two UK estimate'!$B$2-MAX(0,F217),0))</f>
        <v>0</v>
      </c>
      <c r="H217" s="13">
        <v>159707</v>
      </c>
      <c r="I217" s="13">
        <v>9551</v>
      </c>
      <c r="J217" s="13">
        <v>4007</v>
      </c>
      <c r="K217" s="14">
        <v>0.419537221233379</v>
      </c>
      <c r="L217" s="13">
        <f>MAX(0,I217*MAX('Pillar Two UK estimate'!$B$2-MAX(0,K217),0))</f>
        <v>0</v>
      </c>
      <c r="M217" s="11">
        <v>143003</v>
      </c>
      <c r="N217" s="11">
        <v>23680</v>
      </c>
      <c r="O217" s="11">
        <v>5506</v>
      </c>
      <c r="P217" s="12">
        <v>0.23251689189189201</v>
      </c>
      <c r="Q217" s="11">
        <f>MAX(0,N217*MAX('Pillar Two UK estimate'!$B$2-MAX(0,P217),0))</f>
        <v>0</v>
      </c>
      <c r="R217" s="13">
        <v>113168</v>
      </c>
      <c r="S217" s="13">
        <v>22407</v>
      </c>
      <c r="T217" s="13">
        <v>4277</v>
      </c>
      <c r="U217" s="14">
        <v>0.19087785067166499</v>
      </c>
      <c r="V217" s="13">
        <f>MAX(0,S217*MAX('Pillar Two UK estimate'!$B$2-MAX(0,U217),0))</f>
        <v>0</v>
      </c>
    </row>
    <row r="218" spans="1:22" ht="15" customHeight="1" x14ac:dyDescent="0.25">
      <c r="A218" s="9" t="s">
        <v>425</v>
      </c>
      <c r="B218" s="10" t="s">
        <v>426</v>
      </c>
      <c r="C218" s="11">
        <v>1740500</v>
      </c>
      <c r="D218" s="11">
        <v>83200</v>
      </c>
      <c r="E218" s="11">
        <v>15200</v>
      </c>
      <c r="F218" s="12">
        <v>0.18269230769230799</v>
      </c>
      <c r="G218" s="11">
        <f>MAX(0,D218*MAX('Pillar Two UK estimate'!$B$2-MAX(0,F218),0))</f>
        <v>0</v>
      </c>
      <c r="H218" s="13">
        <v>1930000</v>
      </c>
      <c r="I218" s="13">
        <v>115600</v>
      </c>
      <c r="J218" s="13">
        <v>32000</v>
      </c>
      <c r="K218" s="14">
        <v>0.27681660899653998</v>
      </c>
      <c r="L218" s="13">
        <f>MAX(0,I218*MAX('Pillar Two UK estimate'!$B$2-MAX(0,K218),0))</f>
        <v>0</v>
      </c>
      <c r="M218" s="11">
        <v>1761400</v>
      </c>
      <c r="N218" s="11">
        <v>109400</v>
      </c>
      <c r="O218" s="11">
        <v>32200</v>
      </c>
      <c r="P218" s="12">
        <v>0.29433272394881199</v>
      </c>
      <c r="Q218" s="11">
        <f>MAX(0,N218*MAX('Pillar Two UK estimate'!$B$2-MAX(0,P218),0))</f>
        <v>0</v>
      </c>
      <c r="R218" s="13">
        <v>1600000</v>
      </c>
      <c r="S218" s="13">
        <v>112400</v>
      </c>
      <c r="T218" s="13">
        <v>31300</v>
      </c>
      <c r="U218" s="14">
        <v>0.27846975088968001</v>
      </c>
      <c r="V218" s="13">
        <f>MAX(0,S218*MAX('Pillar Two UK estimate'!$B$2-MAX(0,U218),0))</f>
        <v>0</v>
      </c>
    </row>
    <row r="219" spans="1:22" ht="15" customHeight="1" x14ac:dyDescent="0.25">
      <c r="A219" s="9" t="s">
        <v>427</v>
      </c>
      <c r="B219" s="10" t="s">
        <v>428</v>
      </c>
      <c r="C219" s="11">
        <v>733600</v>
      </c>
      <c r="D219" s="11">
        <v>-191800</v>
      </c>
      <c r="E219" s="11">
        <v>-33300</v>
      </c>
      <c r="F219" s="12">
        <v>0.173618352450469</v>
      </c>
      <c r="G219" s="11">
        <f>MAX(0,D219*MAX('Pillar Two UK estimate'!$B$2-MAX(0,F219),0))</f>
        <v>0</v>
      </c>
      <c r="H219" s="13">
        <v>1110700</v>
      </c>
      <c r="I219" s="13">
        <v>28700</v>
      </c>
      <c r="J219" s="13">
        <v>-500</v>
      </c>
      <c r="K219" s="14">
        <v>-1.74216027874564E-2</v>
      </c>
      <c r="L219" s="13">
        <f>MAX(0,I219*MAX('Pillar Two UK estimate'!$B$2-MAX(0,K219),0))</f>
        <v>4305</v>
      </c>
      <c r="M219" s="11">
        <v>1082100</v>
      </c>
      <c r="N219" s="11">
        <v>61300</v>
      </c>
      <c r="O219" s="11">
        <v>11200</v>
      </c>
      <c r="P219" s="12">
        <v>0.182707993474715</v>
      </c>
      <c r="Q219" s="11">
        <f>MAX(0,N219*MAX('Pillar Two UK estimate'!$B$2-MAX(0,P219),0))</f>
        <v>0</v>
      </c>
      <c r="R219" s="13">
        <v>1023400</v>
      </c>
      <c r="S219" s="13">
        <v>52200</v>
      </c>
      <c r="T219" s="13">
        <v>-8100</v>
      </c>
      <c r="U219" s="14">
        <v>-0.15517241379310401</v>
      </c>
      <c r="V219" s="13">
        <f>MAX(0,S219*MAX('Pillar Two UK estimate'!$B$2-MAX(0,U219),0))</f>
        <v>7830</v>
      </c>
    </row>
    <row r="220" spans="1:22" ht="15" customHeight="1" x14ac:dyDescent="0.25">
      <c r="A220" s="9" t="s">
        <v>429</v>
      </c>
      <c r="B220" s="10" t="s">
        <v>430</v>
      </c>
      <c r="C220" s="11">
        <v>3884800</v>
      </c>
      <c r="D220" s="11">
        <v>153300</v>
      </c>
      <c r="E220" s="11">
        <v>19300</v>
      </c>
      <c r="F220" s="12">
        <v>0.125896934116112</v>
      </c>
      <c r="G220" s="11">
        <f>MAX(0,D220*MAX('Pillar Two UK estimate'!$B$2-MAX(0,F220),0))</f>
        <v>3695.00000000003</v>
      </c>
      <c r="H220" s="13">
        <v>3248400</v>
      </c>
      <c r="I220" s="13">
        <v>80700</v>
      </c>
      <c r="J220" s="13">
        <v>30100</v>
      </c>
      <c r="K220" s="14">
        <v>0.372986369268897</v>
      </c>
      <c r="L220" s="13">
        <f>MAX(0,I220*MAX('Pillar Two UK estimate'!$B$2-MAX(0,K220),0))</f>
        <v>0</v>
      </c>
      <c r="M220" s="11">
        <v>2836800</v>
      </c>
      <c r="N220" s="11">
        <v>74100</v>
      </c>
      <c r="O220" s="11">
        <v>6700</v>
      </c>
      <c r="P220" s="12">
        <v>9.0418353576248306E-2</v>
      </c>
      <c r="Q220" s="11">
        <f>MAX(0,N220*MAX('Pillar Two UK estimate'!$B$2-MAX(0,P220),0))</f>
        <v>4415</v>
      </c>
      <c r="R220" s="13">
        <v>2953600</v>
      </c>
      <c r="S220" s="13">
        <v>19100</v>
      </c>
      <c r="T220" s="13">
        <v>19000</v>
      </c>
      <c r="U220" s="14">
        <v>0.99476439790575899</v>
      </c>
      <c r="V220" s="13">
        <f>MAX(0,S220*MAX('Pillar Two UK estimate'!$B$2-MAX(0,U220),0))</f>
        <v>0</v>
      </c>
    </row>
    <row r="221" spans="1:22" ht="15" customHeight="1" x14ac:dyDescent="0.25">
      <c r="A221" s="9" t="s">
        <v>431</v>
      </c>
      <c r="B221" s="10" t="s">
        <v>432</v>
      </c>
      <c r="C221" s="11">
        <v>1874500</v>
      </c>
      <c r="D221" s="11">
        <v>-202300</v>
      </c>
      <c r="E221" s="11">
        <v>6600</v>
      </c>
      <c r="F221" s="12">
        <v>-3.2624814631735E-2</v>
      </c>
      <c r="G221" s="11">
        <f>MAX(0,D221*MAX('Pillar Two UK estimate'!$B$2-MAX(0,F221),0))</f>
        <v>0</v>
      </c>
      <c r="H221" s="13">
        <v>2160600</v>
      </c>
      <c r="I221" s="13">
        <v>-112700</v>
      </c>
      <c r="J221" s="13">
        <v>11400</v>
      </c>
      <c r="K221" s="14">
        <v>-0.101153504880213</v>
      </c>
      <c r="L221" s="13">
        <f>MAX(0,I221*MAX('Pillar Two UK estimate'!$B$2-MAX(0,K221),0))</f>
        <v>0</v>
      </c>
      <c r="M221" s="11">
        <v>2741900</v>
      </c>
      <c r="N221" s="11">
        <v>28500</v>
      </c>
      <c r="O221" s="11">
        <v>10600</v>
      </c>
      <c r="P221" s="12">
        <v>0.371929824561403</v>
      </c>
      <c r="Q221" s="11">
        <f>MAX(0,N221*MAX('Pillar Two UK estimate'!$B$2-MAX(0,P221),0))</f>
        <v>0</v>
      </c>
      <c r="R221" s="13">
        <v>2878400</v>
      </c>
      <c r="S221" s="13">
        <v>-51200</v>
      </c>
      <c r="T221" s="13">
        <v>7400</v>
      </c>
      <c r="U221" s="14">
        <v>-0.14453125</v>
      </c>
      <c r="V221" s="13">
        <f>MAX(0,S221*MAX('Pillar Two UK estimate'!$B$2-MAX(0,U221),0))</f>
        <v>0</v>
      </c>
    </row>
    <row r="222" spans="1:22" ht="15" customHeight="1" x14ac:dyDescent="0.25">
      <c r="A222" s="9" t="s">
        <v>433</v>
      </c>
      <c r="B222" s="10" t="s">
        <v>434</v>
      </c>
      <c r="C222" s="11">
        <v>1077127</v>
      </c>
      <c r="D222" s="11">
        <v>93617</v>
      </c>
      <c r="E222" s="11">
        <v>17953</v>
      </c>
      <c r="F222" s="12">
        <v>0.191770725402438</v>
      </c>
      <c r="G222" s="11">
        <f>MAX(0,D222*MAX('Pillar Two UK estimate'!$B$2-MAX(0,F222),0))</f>
        <v>0</v>
      </c>
      <c r="H222" s="13">
        <v>991849</v>
      </c>
      <c r="I222" s="13">
        <v>84819</v>
      </c>
      <c r="J222" s="13">
        <v>16358</v>
      </c>
      <c r="K222" s="14">
        <v>0.19285773234770501</v>
      </c>
      <c r="L222" s="13">
        <f>MAX(0,I222*MAX('Pillar Two UK estimate'!$B$2-MAX(0,K222),0))</f>
        <v>0</v>
      </c>
      <c r="M222" s="11">
        <v>1081678</v>
      </c>
      <c r="N222" s="11">
        <v>68139</v>
      </c>
      <c r="O222" s="11">
        <v>13133</v>
      </c>
      <c r="P222" s="12">
        <v>0.19273837303159699</v>
      </c>
      <c r="Q222" s="11">
        <f>MAX(0,N222*MAX('Pillar Two UK estimate'!$B$2-MAX(0,P222),0))</f>
        <v>0</v>
      </c>
      <c r="R222" s="13">
        <v>832486</v>
      </c>
      <c r="S222" s="13">
        <v>50304</v>
      </c>
      <c r="T222" s="13">
        <v>10196</v>
      </c>
      <c r="U222" s="14">
        <v>0.202687659033079</v>
      </c>
      <c r="V222" s="13">
        <f>MAX(0,S222*MAX('Pillar Two UK estimate'!$B$2-MAX(0,U222),0))</f>
        <v>0</v>
      </c>
    </row>
    <row r="223" spans="1:22" ht="15" customHeight="1" x14ac:dyDescent="0.25">
      <c r="A223" s="9" t="s">
        <v>435</v>
      </c>
      <c r="B223" s="10" t="s">
        <v>436</v>
      </c>
      <c r="C223" s="11">
        <v>1336200</v>
      </c>
      <c r="D223" s="11">
        <v>-4100</v>
      </c>
      <c r="E223" s="11">
        <v>12900</v>
      </c>
      <c r="F223" s="12">
        <v>-3.1463414634146298</v>
      </c>
      <c r="G223" s="11">
        <f>MAX(0,D223*MAX('Pillar Two UK estimate'!$B$2-MAX(0,F223),0))</f>
        <v>0</v>
      </c>
      <c r="H223" s="13">
        <v>1632000</v>
      </c>
      <c r="I223" s="13">
        <v>259300</v>
      </c>
      <c r="J223" s="13">
        <v>25200</v>
      </c>
      <c r="K223" s="14">
        <v>9.7184728114153504E-2</v>
      </c>
      <c r="L223" s="13">
        <f>MAX(0,I223*MAX('Pillar Two UK estimate'!$B$2-MAX(0,K223),0))</f>
        <v>13694.999999999995</v>
      </c>
      <c r="M223" s="11">
        <v>1604200</v>
      </c>
      <c r="N223" s="11">
        <v>218000</v>
      </c>
      <c r="O223" s="11">
        <v>32800</v>
      </c>
      <c r="P223" s="12">
        <v>0.15045871559633001</v>
      </c>
      <c r="Q223" s="11">
        <f>MAX(0,N223*MAX('Pillar Two UK estimate'!$B$2-MAX(0,P223),0))</f>
        <v>0</v>
      </c>
      <c r="R223" s="13">
        <v>1525600</v>
      </c>
      <c r="S223" s="13">
        <v>278400</v>
      </c>
      <c r="T223" s="13">
        <v>43600</v>
      </c>
      <c r="U223" s="14">
        <v>0.15660919540229901</v>
      </c>
      <c r="V223" s="13">
        <f>MAX(0,S223*MAX('Pillar Two UK estimate'!$B$2-MAX(0,U223),0))</f>
        <v>0</v>
      </c>
    </row>
    <row r="224" spans="1:22" ht="15" customHeight="1" x14ac:dyDescent="0.25">
      <c r="A224" s="9" t="s">
        <v>437</v>
      </c>
      <c r="B224" s="10" t="s">
        <v>438</v>
      </c>
      <c r="C224" s="11">
        <v>409143.68</v>
      </c>
      <c r="D224" s="11">
        <v>75030.559999999998</v>
      </c>
      <c r="E224" s="11">
        <v>8928.48</v>
      </c>
      <c r="F224" s="12">
        <v>0.11899791231732799</v>
      </c>
      <c r="G224" s="11">
        <f>MAX(0,D224*MAX('Pillar Two UK estimate'!$B$2-MAX(0,F224),0))</f>
        <v>2326.1039999999825</v>
      </c>
      <c r="H224" s="13">
        <v>394671.32</v>
      </c>
      <c r="I224" s="13">
        <v>70219.520000000004</v>
      </c>
      <c r="J224" s="13">
        <v>9090.92</v>
      </c>
      <c r="K224" s="14">
        <v>0.129464285714286</v>
      </c>
      <c r="L224" s="13">
        <f>MAX(0,I224*MAX('Pillar Two UK estimate'!$B$2-MAX(0,K224),0))</f>
        <v>1442.0079999999793</v>
      </c>
      <c r="M224" s="11">
        <v>354956.67</v>
      </c>
      <c r="N224" s="11">
        <v>45551.16</v>
      </c>
      <c r="O224" s="11">
        <v>4019.22</v>
      </c>
      <c r="P224" s="12">
        <v>8.8235294117647106E-2</v>
      </c>
      <c r="Q224" s="11">
        <f>MAX(0,N224*MAX('Pillar Two UK estimate'!$B$2-MAX(0,P224),0))</f>
        <v>2813.4539999999979</v>
      </c>
      <c r="R224" s="13">
        <v>354562.08</v>
      </c>
      <c r="S224" s="13">
        <v>36329.360000000001</v>
      </c>
      <c r="T224" s="13">
        <v>13720.96</v>
      </c>
      <c r="U224" s="14">
        <v>0.37768240343347598</v>
      </c>
      <c r="V224" s="13">
        <f>MAX(0,S224*MAX('Pillar Two UK estimate'!$B$2-MAX(0,U224),0))</f>
        <v>0</v>
      </c>
    </row>
    <row r="225" spans="1:22" ht="15" customHeight="1" x14ac:dyDescent="0.25">
      <c r="A225" s="9" t="s">
        <v>439</v>
      </c>
      <c r="B225" s="10" t="s">
        <v>440</v>
      </c>
      <c r="C225" s="11">
        <v>3957400</v>
      </c>
      <c r="D225" s="11">
        <v>143500</v>
      </c>
      <c r="E225" s="11">
        <v>42500</v>
      </c>
      <c r="F225" s="12">
        <v>0.29616724738675998</v>
      </c>
      <c r="G225" s="11">
        <f>MAX(0,D225*MAX('Pillar Two UK estimate'!$B$2-MAX(0,F225),0))</f>
        <v>0</v>
      </c>
      <c r="H225" s="13">
        <v>3701900</v>
      </c>
      <c r="I225" s="13">
        <v>179200</v>
      </c>
      <c r="J225" s="13">
        <v>63200</v>
      </c>
      <c r="K225" s="14">
        <v>0.35267857142857101</v>
      </c>
      <c r="L225" s="13">
        <f>MAX(0,I225*MAX('Pillar Two UK estimate'!$B$2-MAX(0,K225),0))</f>
        <v>0</v>
      </c>
      <c r="M225" s="11">
        <v>3359500</v>
      </c>
      <c r="N225" s="11">
        <v>77500</v>
      </c>
      <c r="O225" s="11">
        <v>49900</v>
      </c>
      <c r="P225" s="12">
        <v>0.64387096774193497</v>
      </c>
      <c r="Q225" s="11">
        <f>MAX(0,N225*MAX('Pillar Two UK estimate'!$B$2-MAX(0,P225),0))</f>
        <v>0</v>
      </c>
      <c r="R225" s="13"/>
      <c r="S225" s="13"/>
      <c r="T225" s="13"/>
      <c r="U225" s="14"/>
      <c r="V225" s="13">
        <f>MAX(0,S225*MAX('Pillar Two UK estimate'!$B$2-MAX(0,U225),0))</f>
        <v>0</v>
      </c>
    </row>
    <row r="226" spans="1:22" ht="15" customHeight="1" x14ac:dyDescent="0.25">
      <c r="A226" s="9" t="s">
        <v>441</v>
      </c>
      <c r="B226" s="10" t="s">
        <v>442</v>
      </c>
      <c r="C226" s="11">
        <v>1433100</v>
      </c>
      <c r="D226" s="11">
        <v>-425800</v>
      </c>
      <c r="E226" s="11">
        <v>-28100</v>
      </c>
      <c r="F226" s="12">
        <v>6.5993424142789997E-2</v>
      </c>
      <c r="G226" s="11">
        <f>MAX(0,D226*MAX('Pillar Two UK estimate'!$B$2-MAX(0,F226),0))</f>
        <v>0</v>
      </c>
      <c r="H226" s="13">
        <v>2794600</v>
      </c>
      <c r="I226" s="13">
        <v>197200</v>
      </c>
      <c r="J226" s="13">
        <v>43700</v>
      </c>
      <c r="K226" s="14">
        <v>0.221602434077079</v>
      </c>
      <c r="L226" s="13">
        <f>MAX(0,I226*MAX('Pillar Two UK estimate'!$B$2-MAX(0,K226),0))</f>
        <v>0</v>
      </c>
      <c r="M226" s="11">
        <v>2564900</v>
      </c>
      <c r="N226" s="11">
        <v>182900</v>
      </c>
      <c r="O226" s="11">
        <v>40200</v>
      </c>
      <c r="P226" s="12">
        <v>0.219792236194642</v>
      </c>
      <c r="Q226" s="11">
        <f>MAX(0,N226*MAX('Pillar Two UK estimate'!$B$2-MAX(0,P226),0))</f>
        <v>0</v>
      </c>
      <c r="R226" s="13">
        <v>2379100</v>
      </c>
      <c r="S226" s="13">
        <v>144800</v>
      </c>
      <c r="T226" s="13">
        <v>33600</v>
      </c>
      <c r="U226" s="14">
        <v>0.232044198895028</v>
      </c>
      <c r="V226" s="13">
        <f>MAX(0,S226*MAX('Pillar Two UK estimate'!$B$2-MAX(0,U226),0))</f>
        <v>0</v>
      </c>
    </row>
    <row r="227" spans="1:22" ht="15" customHeight="1" x14ac:dyDescent="0.25">
      <c r="A227" s="9" t="s">
        <v>443</v>
      </c>
      <c r="B227" s="10" t="s">
        <v>444</v>
      </c>
      <c r="C227" s="11">
        <v>342100</v>
      </c>
      <c r="D227" s="11">
        <v>-139400</v>
      </c>
      <c r="E227" s="11">
        <v>-18600</v>
      </c>
      <c r="F227" s="12">
        <v>0.13342898134863701</v>
      </c>
      <c r="G227" s="11">
        <f>MAX(0,D227*MAX('Pillar Two UK estimate'!$B$2-MAX(0,F227),0))</f>
        <v>0</v>
      </c>
      <c r="H227" s="13">
        <v>429900</v>
      </c>
      <c r="I227" s="13">
        <v>58900</v>
      </c>
      <c r="J227" s="13">
        <v>9400</v>
      </c>
      <c r="K227" s="14">
        <v>0.159592529711375</v>
      </c>
      <c r="L227" s="13">
        <f>MAX(0,I227*MAX('Pillar Two UK estimate'!$B$2-MAX(0,K227),0))</f>
        <v>0</v>
      </c>
      <c r="M227" s="11">
        <v>115800</v>
      </c>
      <c r="N227" s="11">
        <v>72400</v>
      </c>
      <c r="O227" s="11">
        <v>11900</v>
      </c>
      <c r="P227" s="12">
        <v>0.16436464088397801</v>
      </c>
      <c r="Q227" s="11">
        <f>MAX(0,N227*MAX('Pillar Two UK estimate'!$B$2-MAX(0,P227),0))</f>
        <v>0</v>
      </c>
      <c r="R227" s="13">
        <v>109700</v>
      </c>
      <c r="S227" s="13">
        <v>70300</v>
      </c>
      <c r="T227" s="13">
        <v>10200</v>
      </c>
      <c r="U227" s="14">
        <v>0.145092460881935</v>
      </c>
      <c r="V227" s="13">
        <f>MAX(0,S227*MAX('Pillar Two UK estimate'!$B$2-MAX(0,U227),0))</f>
        <v>344.99999999996885</v>
      </c>
    </row>
    <row r="228" spans="1:22" ht="15" customHeight="1" x14ac:dyDescent="0.25">
      <c r="A228" s="9" t="s">
        <v>445</v>
      </c>
      <c r="B228" s="10" t="s">
        <v>446</v>
      </c>
      <c r="C228" s="11">
        <v>1440100</v>
      </c>
      <c r="D228" s="11">
        <v>40600</v>
      </c>
      <c r="E228" s="11">
        <v>3200</v>
      </c>
      <c r="F228" s="12">
        <v>7.8817733990147798E-2</v>
      </c>
      <c r="G228" s="11">
        <f>MAX(0,D228*MAX('Pillar Two UK estimate'!$B$2-MAX(0,F228),0))</f>
        <v>2889.9999999999991</v>
      </c>
      <c r="H228" s="13">
        <v>1952000</v>
      </c>
      <c r="I228" s="13">
        <v>101200</v>
      </c>
      <c r="J228" s="13">
        <v>-500</v>
      </c>
      <c r="K228" s="14">
        <v>-4.9407114624505904E-3</v>
      </c>
      <c r="L228" s="13">
        <f>MAX(0,I228*MAX('Pillar Two UK estimate'!$B$2-MAX(0,K228),0))</f>
        <v>15180</v>
      </c>
      <c r="M228" s="11">
        <v>3524700</v>
      </c>
      <c r="N228" s="11">
        <v>95300</v>
      </c>
      <c r="O228" s="11">
        <v>31500</v>
      </c>
      <c r="P228" s="12">
        <v>0.33053515215110202</v>
      </c>
      <c r="Q228" s="11">
        <f>MAX(0,N228*MAX('Pillar Two UK estimate'!$B$2-MAX(0,P228),0))</f>
        <v>0</v>
      </c>
      <c r="R228" s="13"/>
      <c r="S228" s="13"/>
      <c r="T228" s="13"/>
      <c r="U228" s="14"/>
      <c r="V228" s="13">
        <f>MAX(0,S228*MAX('Pillar Two UK estimate'!$B$2-MAX(0,U228),0))</f>
        <v>0</v>
      </c>
    </row>
    <row r="229" spans="1:22" ht="15" customHeight="1" x14ac:dyDescent="0.25">
      <c r="A229" s="9" t="s">
        <v>447</v>
      </c>
      <c r="B229" s="10" t="s">
        <v>448</v>
      </c>
      <c r="C229" s="11">
        <v>1644200</v>
      </c>
      <c r="D229" s="11">
        <v>20300</v>
      </c>
      <c r="E229" s="11">
        <v>21800</v>
      </c>
      <c r="F229" s="12">
        <v>1.07389162561576</v>
      </c>
      <c r="G229" s="11">
        <f>MAX(0,D229*MAX('Pillar Two UK estimate'!$B$2-MAX(0,F229),0))</f>
        <v>0</v>
      </c>
      <c r="H229" s="13">
        <v>1459100</v>
      </c>
      <c r="I229" s="13">
        <v>100500</v>
      </c>
      <c r="J229" s="13">
        <v>14900</v>
      </c>
      <c r="K229" s="14">
        <v>0.14825870646766201</v>
      </c>
      <c r="L229" s="13">
        <f>MAX(0,I229*MAX('Pillar Two UK estimate'!$B$2-MAX(0,K229),0))</f>
        <v>174.9999999999674</v>
      </c>
      <c r="M229" s="11">
        <v>1618900</v>
      </c>
      <c r="N229" s="11">
        <v>120300</v>
      </c>
      <c r="O229" s="11">
        <v>17000</v>
      </c>
      <c r="P229" s="12">
        <v>0.141313383208645</v>
      </c>
      <c r="Q229" s="11">
        <f>MAX(0,N229*MAX('Pillar Two UK estimate'!$B$2-MAX(0,P229),0))</f>
        <v>1045.0000000000052</v>
      </c>
      <c r="R229" s="13">
        <v>1480200</v>
      </c>
      <c r="S229" s="13">
        <v>86400</v>
      </c>
      <c r="T229" s="13">
        <v>11600</v>
      </c>
      <c r="U229" s="14">
        <v>0.134259259259259</v>
      </c>
      <c r="V229" s="13">
        <f>MAX(0,S229*MAX('Pillar Two UK estimate'!$B$2-MAX(0,U229),0))</f>
        <v>1360.0000000000223</v>
      </c>
    </row>
    <row r="230" spans="1:22" ht="15" customHeight="1" x14ac:dyDescent="0.25">
      <c r="A230" s="9" t="s">
        <v>449</v>
      </c>
      <c r="B230" s="10" t="s">
        <v>450</v>
      </c>
      <c r="C230" s="11">
        <v>2807000</v>
      </c>
      <c r="D230" s="11">
        <v>283000</v>
      </c>
      <c r="E230" s="11">
        <v>0</v>
      </c>
      <c r="F230" s="12">
        <v>0</v>
      </c>
      <c r="G230" s="11">
        <f>MAX(0,D230*MAX('Pillar Two UK estimate'!$B$2-MAX(0,F230),0))</f>
        <v>42450</v>
      </c>
      <c r="H230" s="13">
        <v>2882000</v>
      </c>
      <c r="I230" s="13">
        <v>296000</v>
      </c>
      <c r="J230" s="13">
        <v>51000</v>
      </c>
      <c r="K230" s="14">
        <v>0.17229729729729701</v>
      </c>
      <c r="L230" s="13">
        <f>MAX(0,I230*MAX('Pillar Two UK estimate'!$B$2-MAX(0,K230),0))</f>
        <v>0</v>
      </c>
      <c r="M230" s="11">
        <v>2755000</v>
      </c>
      <c r="N230" s="11">
        <v>240000</v>
      </c>
      <c r="O230" s="11">
        <v>59000</v>
      </c>
      <c r="P230" s="12">
        <v>0.24583333333333299</v>
      </c>
      <c r="Q230" s="11">
        <f>MAX(0,N230*MAX('Pillar Two UK estimate'!$B$2-MAX(0,P230),0))</f>
        <v>0</v>
      </c>
      <c r="R230" s="13">
        <v>2710000</v>
      </c>
      <c r="S230" s="13">
        <v>286000</v>
      </c>
      <c r="T230" s="13">
        <v>23000</v>
      </c>
      <c r="U230" s="14">
        <v>8.0419580419580403E-2</v>
      </c>
      <c r="V230" s="13">
        <f>MAX(0,S230*MAX('Pillar Two UK estimate'!$B$2-MAX(0,U230),0))</f>
        <v>19900.000000000004</v>
      </c>
    </row>
    <row r="231" spans="1:22" ht="15" customHeight="1" x14ac:dyDescent="0.25">
      <c r="A231" s="9" t="s">
        <v>451</v>
      </c>
      <c r="B231" s="10" t="s">
        <v>452</v>
      </c>
      <c r="C231" s="11">
        <v>293203.5</v>
      </c>
      <c r="D231" s="11">
        <v>79776.5</v>
      </c>
      <c r="E231" s="11">
        <v>-845.75</v>
      </c>
      <c r="F231" s="12">
        <v>-1.06014929208476E-2</v>
      </c>
      <c r="G231" s="11">
        <f>MAX(0,D231*MAX('Pillar Two UK estimate'!$B$2-MAX(0,F231),0))</f>
        <v>11966.475</v>
      </c>
      <c r="H231" s="13">
        <v>317845.36</v>
      </c>
      <c r="I231" s="13">
        <v>163947</v>
      </c>
      <c r="J231" s="13">
        <v>12651.52</v>
      </c>
      <c r="K231" s="14">
        <v>7.7168353187310496E-2</v>
      </c>
      <c r="L231" s="13">
        <f>MAX(0,I231*MAX('Pillar Two UK estimate'!$B$2-MAX(0,K231),0))</f>
        <v>11940.530000000006</v>
      </c>
      <c r="M231" s="11">
        <v>324136.8</v>
      </c>
      <c r="N231" s="11">
        <v>153060</v>
      </c>
      <c r="O231" s="11">
        <v>21829.5</v>
      </c>
      <c r="P231" s="12">
        <v>0.142620540964328</v>
      </c>
      <c r="Q231" s="11">
        <f>MAX(0,N231*MAX('Pillar Two UK estimate'!$B$2-MAX(0,P231),0))</f>
        <v>1129.4999999999561</v>
      </c>
      <c r="R231" s="13">
        <v>255372.3</v>
      </c>
      <c r="S231" s="13">
        <v>118403.4</v>
      </c>
      <c r="T231" s="13">
        <v>10425</v>
      </c>
      <c r="U231" s="14">
        <v>8.8046458125357899E-2</v>
      </c>
      <c r="V231" s="13">
        <f>MAX(0,S231*MAX('Pillar Two UK estimate'!$B$2-MAX(0,U231),0))</f>
        <v>7335.5099999999975</v>
      </c>
    </row>
    <row r="232" spans="1:22" ht="15" customHeight="1" x14ac:dyDescent="0.25">
      <c r="A232" s="9" t="s">
        <v>453</v>
      </c>
      <c r="B232" s="10" t="s">
        <v>454</v>
      </c>
      <c r="C232" s="11">
        <v>875774</v>
      </c>
      <c r="D232" s="11">
        <v>48112</v>
      </c>
      <c r="E232" s="11">
        <v>12352</v>
      </c>
      <c r="F232" s="12">
        <v>0.25673428666444997</v>
      </c>
      <c r="G232" s="11">
        <f>MAX(0,D232*MAX('Pillar Two UK estimate'!$B$2-MAX(0,F232),0))</f>
        <v>0</v>
      </c>
      <c r="H232" s="13">
        <v>804438</v>
      </c>
      <c r="I232" s="13">
        <v>42999</v>
      </c>
      <c r="J232" s="13">
        <v>10174</v>
      </c>
      <c r="K232" s="14">
        <v>0.236610153724505</v>
      </c>
      <c r="L232" s="13">
        <f>MAX(0,I232*MAX('Pillar Two UK estimate'!$B$2-MAX(0,K232),0))</f>
        <v>0</v>
      </c>
      <c r="M232" s="11">
        <v>792872</v>
      </c>
      <c r="N232" s="11">
        <v>40999</v>
      </c>
      <c r="O232" s="11">
        <v>10509</v>
      </c>
      <c r="P232" s="12">
        <v>0.256323324959145</v>
      </c>
      <c r="Q232" s="11">
        <f>MAX(0,N232*MAX('Pillar Two UK estimate'!$B$2-MAX(0,P232),0))</f>
        <v>0</v>
      </c>
      <c r="R232" s="13"/>
      <c r="S232" s="13"/>
      <c r="T232" s="13"/>
      <c r="U232" s="14"/>
      <c r="V232" s="13">
        <f>MAX(0,S232*MAX('Pillar Two UK estimate'!$B$2-MAX(0,U232),0))</f>
        <v>0</v>
      </c>
    </row>
    <row r="233" spans="1:22" ht="15" customHeight="1" x14ac:dyDescent="0.25">
      <c r="A233" s="9" t="s">
        <v>455</v>
      </c>
      <c r="B233" s="10" t="s">
        <v>456</v>
      </c>
      <c r="C233" s="11">
        <v>2493084.1</v>
      </c>
      <c r="D233" s="11">
        <v>-224816.04</v>
      </c>
      <c r="E233" s="11">
        <v>-1417.28</v>
      </c>
      <c r="F233" s="12">
        <v>6.3041765169424696E-3</v>
      </c>
      <c r="G233" s="11">
        <f>MAX(0,D233*MAX('Pillar Two UK estimate'!$B$2-MAX(0,F233),0))</f>
        <v>0</v>
      </c>
      <c r="H233" s="13">
        <v>3007566.87</v>
      </c>
      <c r="I233" s="13">
        <v>177838.89</v>
      </c>
      <c r="J233" s="13">
        <v>50345.07</v>
      </c>
      <c r="K233" s="14">
        <v>0.28309370352007901</v>
      </c>
      <c r="L233" s="13">
        <f>MAX(0,I233*MAX('Pillar Two UK estimate'!$B$2-MAX(0,K233),0))</f>
        <v>0</v>
      </c>
      <c r="M233" s="11">
        <v>3064051.44</v>
      </c>
      <c r="N233" s="11">
        <v>191547.33</v>
      </c>
      <c r="O233" s="11">
        <v>67937.100000000006</v>
      </c>
      <c r="P233" s="12">
        <v>0.35467526485490503</v>
      </c>
      <c r="Q233" s="11">
        <f>MAX(0,N233*MAX('Pillar Two UK estimate'!$B$2-MAX(0,P233),0))</f>
        <v>0</v>
      </c>
      <c r="R233" s="13">
        <v>3045810.25</v>
      </c>
      <c r="S233" s="13">
        <v>137855</v>
      </c>
      <c r="T233" s="13">
        <v>37343</v>
      </c>
      <c r="U233" s="14">
        <v>0.27088607594936698</v>
      </c>
      <c r="V233" s="13">
        <f>MAX(0,S233*MAX('Pillar Two UK estimate'!$B$2-MAX(0,U233),0))</f>
        <v>0</v>
      </c>
    </row>
    <row r="234" spans="1:22" ht="15" customHeight="1" x14ac:dyDescent="0.25">
      <c r="A234" s="9" t="s">
        <v>457</v>
      </c>
      <c r="B234" s="10" t="s">
        <v>458</v>
      </c>
      <c r="C234" s="11">
        <v>1794000</v>
      </c>
      <c r="D234" s="11">
        <v>129000</v>
      </c>
      <c r="E234" s="11">
        <v>48000</v>
      </c>
      <c r="F234" s="12">
        <v>0.372093023255814</v>
      </c>
      <c r="G234" s="11">
        <f>MAX(0,D234*MAX('Pillar Two UK estimate'!$B$2-MAX(0,F234),0))</f>
        <v>0</v>
      </c>
      <c r="H234" s="13">
        <v>1833000</v>
      </c>
      <c r="I234" s="13">
        <v>93000</v>
      </c>
      <c r="J234" s="13">
        <v>40000</v>
      </c>
      <c r="K234" s="14">
        <v>0.43010752688171999</v>
      </c>
      <c r="L234" s="13">
        <f>MAX(0,I234*MAX('Pillar Two UK estimate'!$B$2-MAX(0,K234),0))</f>
        <v>0</v>
      </c>
      <c r="M234" s="11">
        <v>1763000</v>
      </c>
      <c r="N234" s="11">
        <v>62000</v>
      </c>
      <c r="O234" s="11">
        <v>39000</v>
      </c>
      <c r="P234" s="12">
        <v>0.62903225806451601</v>
      </c>
      <c r="Q234" s="11">
        <f>MAX(0,N234*MAX('Pillar Two UK estimate'!$B$2-MAX(0,P234),0))</f>
        <v>0</v>
      </c>
      <c r="R234" s="13">
        <v>1757000</v>
      </c>
      <c r="S234" s="13">
        <v>72000</v>
      </c>
      <c r="T234" s="13">
        <v>-3000</v>
      </c>
      <c r="U234" s="14">
        <v>-4.1666666666666699E-2</v>
      </c>
      <c r="V234" s="13">
        <f>MAX(0,S234*MAX('Pillar Two UK estimate'!$B$2-MAX(0,U234),0))</f>
        <v>10800</v>
      </c>
    </row>
    <row r="235" spans="1:22" ht="15" customHeight="1" x14ac:dyDescent="0.25">
      <c r="A235" s="9" t="s">
        <v>459</v>
      </c>
      <c r="B235" s="10" t="s">
        <v>460</v>
      </c>
      <c r="C235" s="11">
        <v>67084</v>
      </c>
      <c r="D235" s="11">
        <v>-106762</v>
      </c>
      <c r="E235" s="11">
        <v>-15458</v>
      </c>
      <c r="F235" s="12">
        <v>0.144789344523332</v>
      </c>
      <c r="G235" s="11">
        <f>MAX(0,D235*MAX('Pillar Two UK estimate'!$B$2-MAX(0,F235),0))</f>
        <v>0</v>
      </c>
      <c r="H235" s="13">
        <v>260753</v>
      </c>
      <c r="I235" s="13">
        <v>-80231</v>
      </c>
      <c r="J235" s="13">
        <v>707</v>
      </c>
      <c r="K235" s="14">
        <v>-8.8120551906370297E-3</v>
      </c>
      <c r="L235" s="13">
        <f>MAX(0,I235*MAX('Pillar Two UK estimate'!$B$2-MAX(0,K235),0))</f>
        <v>0</v>
      </c>
      <c r="M235" s="11">
        <v>209504</v>
      </c>
      <c r="N235" s="11">
        <v>-13662</v>
      </c>
      <c r="O235" s="11">
        <v>8</v>
      </c>
      <c r="P235" s="12">
        <v>-5.8556580295710697E-4</v>
      </c>
      <c r="Q235" s="11">
        <f>MAX(0,N235*MAX('Pillar Two UK estimate'!$B$2-MAX(0,P235),0))</f>
        <v>0</v>
      </c>
      <c r="R235" s="13">
        <v>177993</v>
      </c>
      <c r="S235" s="13">
        <v>-29424</v>
      </c>
      <c r="T235" s="13">
        <v>-5222</v>
      </c>
      <c r="U235" s="14">
        <v>0.17747417074496999</v>
      </c>
      <c r="V235" s="13">
        <f>MAX(0,S235*MAX('Pillar Two UK estimate'!$B$2-MAX(0,U235),0))</f>
        <v>0</v>
      </c>
    </row>
    <row r="236" spans="1:22" ht="15" customHeight="1" x14ac:dyDescent="0.25">
      <c r="A236" s="9" t="s">
        <v>461</v>
      </c>
      <c r="B236" s="10" t="s">
        <v>462</v>
      </c>
      <c r="C236" s="11">
        <v>6157500</v>
      </c>
      <c r="D236" s="11">
        <v>-7700</v>
      </c>
      <c r="E236" s="11">
        <v>14200</v>
      </c>
      <c r="F236" s="12">
        <v>-1.8441558441558401</v>
      </c>
      <c r="G236" s="11">
        <f>MAX(0,D236*MAX('Pillar Two UK estimate'!$B$2-MAX(0,F236),0))</f>
        <v>0</v>
      </c>
      <c r="H236" s="13">
        <v>6955700</v>
      </c>
      <c r="I236" s="13">
        <v>180800</v>
      </c>
      <c r="J236" s="13">
        <v>58000</v>
      </c>
      <c r="K236" s="14">
        <v>0.32079646017699098</v>
      </c>
      <c r="L236" s="13">
        <f>MAX(0,I236*MAX('Pillar Two UK estimate'!$B$2-MAX(0,K236),0))</f>
        <v>0</v>
      </c>
      <c r="M236" s="11">
        <v>6740500</v>
      </c>
      <c r="N236" s="11">
        <v>-49400</v>
      </c>
      <c r="O236" s="11">
        <v>34100</v>
      </c>
      <c r="P236" s="12">
        <v>-0.69028340080971695</v>
      </c>
      <c r="Q236" s="11">
        <f>MAX(0,N236*MAX('Pillar Two UK estimate'!$B$2-MAX(0,P236),0))</f>
        <v>0</v>
      </c>
      <c r="R236" s="13">
        <v>6433100</v>
      </c>
      <c r="S236" s="13">
        <v>289700</v>
      </c>
      <c r="T236" s="13">
        <v>55700</v>
      </c>
      <c r="U236" s="14">
        <v>0.19226786330686901</v>
      </c>
      <c r="V236" s="13">
        <f>MAX(0,S236*MAX('Pillar Two UK estimate'!$B$2-MAX(0,U236),0))</f>
        <v>0</v>
      </c>
    </row>
    <row r="237" spans="1:22" ht="15" customHeight="1" x14ac:dyDescent="0.25">
      <c r="A237" s="9" t="s">
        <v>463</v>
      </c>
      <c r="B237" s="10" t="s">
        <v>464</v>
      </c>
      <c r="C237" s="11">
        <v>1093425.52</v>
      </c>
      <c r="D237" s="11">
        <v>-997326.88</v>
      </c>
      <c r="E237" s="11">
        <v>-40648.080000000002</v>
      </c>
      <c r="F237" s="12">
        <v>4.0757028427831E-2</v>
      </c>
      <c r="G237" s="11">
        <f>MAX(0,D237*MAX('Pillar Two UK estimate'!$B$2-MAX(0,F237),0))</f>
        <v>0</v>
      </c>
      <c r="H237" s="13">
        <v>1318653.6200000001</v>
      </c>
      <c r="I237" s="13">
        <v>-1295769.58</v>
      </c>
      <c r="J237" s="13">
        <v>31896.59</v>
      </c>
      <c r="K237" s="14">
        <v>-2.4615942905528002E-2</v>
      </c>
      <c r="L237" s="13">
        <f>MAX(0,I237*MAX('Pillar Two UK estimate'!$B$2-MAX(0,K237),0))</f>
        <v>0</v>
      </c>
      <c r="M237" s="11">
        <v>1383802.56</v>
      </c>
      <c r="N237" s="11">
        <v>193890.15</v>
      </c>
      <c r="O237" s="11">
        <v>130326.93</v>
      </c>
      <c r="P237" s="12">
        <v>0.67216890595009604</v>
      </c>
      <c r="Q237" s="11">
        <f>MAX(0,N237*MAX('Pillar Two UK estimate'!$B$2-MAX(0,P237),0))</f>
        <v>0</v>
      </c>
      <c r="R237" s="13">
        <v>1342861</v>
      </c>
      <c r="S237" s="13">
        <v>-233178.36</v>
      </c>
      <c r="T237" s="13">
        <v>-86223.76</v>
      </c>
      <c r="U237" s="14">
        <v>0.369775994650618</v>
      </c>
      <c r="V237" s="13">
        <f>MAX(0,S237*MAX('Pillar Two UK estimate'!$B$2-MAX(0,U237),0))</f>
        <v>0</v>
      </c>
    </row>
    <row r="238" spans="1:22" ht="15" customHeight="1" x14ac:dyDescent="0.25">
      <c r="A238" s="9" t="s">
        <v>465</v>
      </c>
      <c r="B238" s="10" t="s">
        <v>466</v>
      </c>
      <c r="C238" s="11">
        <v>1001864.7408</v>
      </c>
      <c r="D238" s="11">
        <v>84717.177599999995</v>
      </c>
      <c r="E238" s="11">
        <v>12004.106400000001</v>
      </c>
      <c r="F238" s="12">
        <v>0.141696250277346</v>
      </c>
      <c r="G238" s="11">
        <f>MAX(0,D238*MAX('Pillar Two UK estimate'!$B$2-MAX(0,F238),0))</f>
        <v>703.47024000002887</v>
      </c>
      <c r="H238" s="13">
        <v>1017652.4751</v>
      </c>
      <c r="I238" s="13">
        <v>58210.884899999997</v>
      </c>
      <c r="J238" s="13">
        <v>13155.188200000001</v>
      </c>
      <c r="K238" s="14">
        <v>0.22599189520309099</v>
      </c>
      <c r="L238" s="13">
        <f>MAX(0,I238*MAX('Pillar Two UK estimate'!$B$2-MAX(0,K238),0))</f>
        <v>0</v>
      </c>
      <c r="M238" s="11">
        <v>978892.93980000005</v>
      </c>
      <c r="N238" s="11">
        <v>6241.6998000000003</v>
      </c>
      <c r="O238" s="11">
        <v>3370.9346999999998</v>
      </c>
      <c r="P238" s="12">
        <v>0.54006677796327196</v>
      </c>
      <c r="Q238" s="11">
        <f>MAX(0,N238*MAX('Pillar Two UK estimate'!$B$2-MAX(0,P238),0))</f>
        <v>0</v>
      </c>
      <c r="R238" s="13">
        <v>950920.99800000002</v>
      </c>
      <c r="S238" s="13">
        <v>72373.386400000003</v>
      </c>
      <c r="T238" s="13">
        <v>16352.8896</v>
      </c>
      <c r="U238" s="14">
        <v>0.22595169873106799</v>
      </c>
      <c r="V238" s="13">
        <f>MAX(0,S238*MAX('Pillar Two UK estimate'!$B$2-MAX(0,U238),0))</f>
        <v>0</v>
      </c>
    </row>
    <row r="239" spans="1:22" ht="15" customHeight="1" x14ac:dyDescent="0.25">
      <c r="A239" s="9" t="s">
        <v>467</v>
      </c>
      <c r="B239" s="10" t="s">
        <v>468</v>
      </c>
      <c r="C239" s="11">
        <v>859800</v>
      </c>
      <c r="D239" s="11">
        <v>103700</v>
      </c>
      <c r="E239" s="11">
        <v>19900</v>
      </c>
      <c r="F239" s="12">
        <v>0.19189971070395401</v>
      </c>
      <c r="G239" s="11">
        <f>MAX(0,D239*MAX('Pillar Two UK estimate'!$B$2-MAX(0,F239),0))</f>
        <v>0</v>
      </c>
      <c r="H239" s="13">
        <v>825400</v>
      </c>
      <c r="I239" s="13">
        <v>91000</v>
      </c>
      <c r="J239" s="13">
        <v>16400</v>
      </c>
      <c r="K239" s="14">
        <v>0.18021978021978</v>
      </c>
      <c r="L239" s="13">
        <f>MAX(0,I239*MAX('Pillar Two UK estimate'!$B$2-MAX(0,K239),0))</f>
        <v>0</v>
      </c>
      <c r="M239" s="11">
        <v>766745</v>
      </c>
      <c r="N239" s="11">
        <v>42555</v>
      </c>
      <c r="O239" s="11">
        <v>10205</v>
      </c>
      <c r="P239" s="12">
        <v>0.23980730818940199</v>
      </c>
      <c r="Q239" s="11">
        <f>MAX(0,N239*MAX('Pillar Two UK estimate'!$B$2-MAX(0,P239),0))</f>
        <v>0</v>
      </c>
      <c r="R239" s="13">
        <v>775400</v>
      </c>
      <c r="S239" s="13">
        <v>60592</v>
      </c>
      <c r="T239" s="13">
        <v>11666</v>
      </c>
      <c r="U239" s="14">
        <v>0.19253366781093201</v>
      </c>
      <c r="V239" s="13">
        <f>MAX(0,S239*MAX('Pillar Two UK estimate'!$B$2-MAX(0,U239),0))</f>
        <v>0</v>
      </c>
    </row>
    <row r="240" spans="1:22" ht="15" customHeight="1" x14ac:dyDescent="0.25">
      <c r="A240" s="9" t="s">
        <v>469</v>
      </c>
      <c r="B240" s="10" t="s">
        <v>470</v>
      </c>
      <c r="C240" s="11">
        <v>1458300</v>
      </c>
      <c r="D240" s="11">
        <v>64500</v>
      </c>
      <c r="E240" s="11">
        <v>18700</v>
      </c>
      <c r="F240" s="12">
        <v>0.28992248062015502</v>
      </c>
      <c r="G240" s="11">
        <f>MAX(0,D240*MAX('Pillar Two UK estimate'!$B$2-MAX(0,F240),0))</f>
        <v>0</v>
      </c>
      <c r="H240" s="13">
        <v>1710400</v>
      </c>
      <c r="I240" s="13">
        <v>118600</v>
      </c>
      <c r="J240" s="13">
        <v>32100</v>
      </c>
      <c r="K240" s="14">
        <v>0.27065767284991599</v>
      </c>
      <c r="L240" s="13">
        <f>MAX(0,I240*MAX('Pillar Two UK estimate'!$B$2-MAX(0,K240),0))</f>
        <v>0</v>
      </c>
      <c r="M240" s="11">
        <v>1798000</v>
      </c>
      <c r="N240" s="11">
        <v>156200</v>
      </c>
      <c r="O240" s="11">
        <v>11600</v>
      </c>
      <c r="P240" s="12">
        <v>7.4263764404609495E-2</v>
      </c>
      <c r="Q240" s="11">
        <f>MAX(0,N240*MAX('Pillar Two UK estimate'!$B$2-MAX(0,P240),0))</f>
        <v>11829.999999999996</v>
      </c>
      <c r="R240" s="13">
        <v>1683900</v>
      </c>
      <c r="S240" s="13">
        <v>97100</v>
      </c>
      <c r="T240" s="13">
        <v>54400</v>
      </c>
      <c r="U240" s="14">
        <v>0.56024716786817697</v>
      </c>
      <c r="V240" s="13">
        <f>MAX(0,S240*MAX('Pillar Two UK estimate'!$B$2-MAX(0,U240),0))</f>
        <v>0</v>
      </c>
    </row>
    <row r="241" spans="1:1024" ht="15" customHeight="1" x14ac:dyDescent="0.25">
      <c r="A241" s="9" t="s">
        <v>471</v>
      </c>
      <c r="B241" s="10" t="s">
        <v>472</v>
      </c>
      <c r="C241" s="11">
        <v>266000</v>
      </c>
      <c r="D241" s="11">
        <v>63500</v>
      </c>
      <c r="E241" s="11">
        <v>9300</v>
      </c>
      <c r="F241" s="12">
        <v>0.14645669291338601</v>
      </c>
      <c r="G241" s="11">
        <f>MAX(0,D241*MAX('Pillar Two UK estimate'!$B$2-MAX(0,F241),0))</f>
        <v>224.99999999998832</v>
      </c>
      <c r="H241" s="13">
        <v>294000</v>
      </c>
      <c r="I241" s="13">
        <v>104700</v>
      </c>
      <c r="J241" s="13">
        <v>12300</v>
      </c>
      <c r="K241" s="14">
        <v>0.117478510028653</v>
      </c>
      <c r="L241" s="13">
        <f>MAX(0,I241*MAX('Pillar Two UK estimate'!$B$2-MAX(0,K241),0))</f>
        <v>3405.00000000003</v>
      </c>
      <c r="M241" s="11">
        <v>326000</v>
      </c>
      <c r="N241" s="11">
        <v>127500</v>
      </c>
      <c r="O241" s="11">
        <v>16900</v>
      </c>
      <c r="P241" s="12">
        <v>0.13254901960784299</v>
      </c>
      <c r="Q241" s="11">
        <f>MAX(0,N241*MAX('Pillar Two UK estimate'!$B$2-MAX(0,P241),0))</f>
        <v>2225.0000000000182</v>
      </c>
      <c r="R241" s="13">
        <v>290200</v>
      </c>
      <c r="S241" s="13">
        <v>111000</v>
      </c>
      <c r="T241" s="13">
        <v>11500</v>
      </c>
      <c r="U241" s="14">
        <v>0.103603603603604</v>
      </c>
      <c r="V241" s="13">
        <f>MAX(0,S241*MAX('Pillar Two UK estimate'!$B$2-MAX(0,U241),0))</f>
        <v>5149.9999999999554</v>
      </c>
    </row>
    <row r="242" spans="1:1024" ht="15" customHeight="1" x14ac:dyDescent="0.25">
      <c r="A242" s="9" t="s">
        <v>473</v>
      </c>
      <c r="B242" s="10" t="s">
        <v>474</v>
      </c>
      <c r="C242" s="11">
        <v>1450000</v>
      </c>
      <c r="D242" s="11">
        <v>-168000</v>
      </c>
      <c r="E242" s="11">
        <v>-27000</v>
      </c>
      <c r="F242" s="12">
        <v>0.160714285714286</v>
      </c>
      <c r="G242" s="11">
        <f>MAX(0,D242*MAX('Pillar Two UK estimate'!$B$2-MAX(0,F242),0))</f>
        <v>0</v>
      </c>
      <c r="H242" s="13">
        <v>1715000</v>
      </c>
      <c r="I242" s="13">
        <v>-232000</v>
      </c>
      <c r="J242" s="13">
        <v>-38000</v>
      </c>
      <c r="K242" s="14">
        <v>0.163793103448276</v>
      </c>
      <c r="L242" s="13">
        <f>MAX(0,I242*MAX('Pillar Two UK estimate'!$B$2-MAX(0,K242),0))</f>
        <v>0</v>
      </c>
      <c r="M242" s="11">
        <v>1007000</v>
      </c>
      <c r="N242" s="11">
        <v>-164000</v>
      </c>
      <c r="O242" s="11">
        <v>-19000</v>
      </c>
      <c r="P242" s="12">
        <v>0.115853658536585</v>
      </c>
      <c r="Q242" s="11">
        <f>MAX(0,N242*MAX('Pillar Two UK estimate'!$B$2-MAX(0,P242),0))</f>
        <v>0</v>
      </c>
      <c r="R242" s="13">
        <v>1016000</v>
      </c>
      <c r="S242" s="13">
        <v>268000</v>
      </c>
      <c r="T242" s="13">
        <v>86000</v>
      </c>
      <c r="U242" s="14">
        <v>0.32089552238806002</v>
      </c>
      <c r="V242" s="13">
        <f>MAX(0,S242*MAX('Pillar Two UK estimate'!$B$2-MAX(0,U242),0))</f>
        <v>0</v>
      </c>
    </row>
    <row r="243" spans="1:1024" ht="15" customHeight="1" x14ac:dyDescent="0.25">
      <c r="A243" s="9" t="s">
        <v>475</v>
      </c>
      <c r="B243" s="10" t="s">
        <v>476</v>
      </c>
      <c r="C243" s="11">
        <v>5418177.5999999996</v>
      </c>
      <c r="D243" s="11">
        <v>137060</v>
      </c>
      <c r="E243" s="11">
        <v>66572</v>
      </c>
      <c r="F243" s="12">
        <v>0.48571428571428599</v>
      </c>
      <c r="G243" s="11">
        <f>MAX(0,D243*MAX('Pillar Two UK estimate'!$B$2-MAX(0,F243),0))</f>
        <v>0</v>
      </c>
      <c r="H243" s="13">
        <v>6506277.4000000004</v>
      </c>
      <c r="I243" s="13">
        <v>192790.2</v>
      </c>
      <c r="J243" s="13">
        <v>75235.199999999997</v>
      </c>
      <c r="K243" s="14">
        <v>0.39024390243902402</v>
      </c>
      <c r="L243" s="13">
        <f>MAX(0,I243*MAX('Pillar Two UK estimate'!$B$2-MAX(0,K243),0))</f>
        <v>0</v>
      </c>
      <c r="M243" s="11">
        <v>5618957.3874000004</v>
      </c>
      <c r="N243" s="11">
        <v>170743.9086</v>
      </c>
      <c r="O243" s="11">
        <v>62032.194900000002</v>
      </c>
      <c r="P243" s="12">
        <v>0.36330546377102202</v>
      </c>
      <c r="Q243" s="11">
        <f>MAX(0,N243*MAX('Pillar Two UK estimate'!$B$2-MAX(0,P243),0))</f>
        <v>0</v>
      </c>
      <c r="R243" s="13">
        <v>5218264.2939999998</v>
      </c>
      <c r="S243" s="13">
        <v>164321.74919999999</v>
      </c>
      <c r="T243" s="13">
        <v>63244.270400000001</v>
      </c>
      <c r="U243" s="14">
        <v>0.38488070330254198</v>
      </c>
      <c r="V243" s="13">
        <f>MAX(0,S243*MAX('Pillar Two UK estimate'!$B$2-MAX(0,U243),0))</f>
        <v>0</v>
      </c>
    </row>
    <row r="244" spans="1:1024" ht="15" customHeight="1" x14ac:dyDescent="0.25">
      <c r="A244" s="9" t="s">
        <v>477</v>
      </c>
      <c r="B244" s="10" t="s">
        <v>478</v>
      </c>
      <c r="C244" s="11">
        <v>810512</v>
      </c>
      <c r="D244" s="11">
        <v>1487</v>
      </c>
      <c r="E244" s="11">
        <v>980</v>
      </c>
      <c r="F244" s="12">
        <v>0.65904505716207096</v>
      </c>
      <c r="G244" s="11">
        <f>MAX(0,D244*MAX('Pillar Two UK estimate'!$B$2-MAX(0,F244),0))</f>
        <v>0</v>
      </c>
      <c r="H244" s="13">
        <v>773518</v>
      </c>
      <c r="I244" s="13">
        <v>20120</v>
      </c>
      <c r="J244" s="13">
        <v>6221</v>
      </c>
      <c r="K244" s="14">
        <v>0.30919483101391598</v>
      </c>
      <c r="L244" s="13">
        <f>MAX(0,I244*MAX('Pillar Two UK estimate'!$B$2-MAX(0,K244),0))</f>
        <v>0</v>
      </c>
      <c r="M244" s="11">
        <v>631188</v>
      </c>
      <c r="N244" s="11">
        <v>7164</v>
      </c>
      <c r="O244" s="11">
        <v>6883</v>
      </c>
      <c r="P244" s="12">
        <v>0.96077610273590197</v>
      </c>
      <c r="Q244" s="11">
        <f>MAX(0,N244*MAX('Pillar Two UK estimate'!$B$2-MAX(0,P244),0))</f>
        <v>0</v>
      </c>
      <c r="R244" s="13"/>
      <c r="S244" s="13"/>
      <c r="T244" s="13"/>
      <c r="U244" s="14"/>
      <c r="V244" s="13">
        <f>MAX(0,S244*MAX('Pillar Two UK estimate'!$B$2-MAX(0,U244),0))</f>
        <v>0</v>
      </c>
    </row>
    <row r="245" spans="1:1024" ht="15" customHeight="1" x14ac:dyDescent="0.25">
      <c r="A245" s="9" t="s">
        <v>176</v>
      </c>
      <c r="B245" s="10" t="s">
        <v>177</v>
      </c>
      <c r="C245" s="11">
        <v>1964700</v>
      </c>
      <c r="D245" s="11">
        <v>184300</v>
      </c>
      <c r="E245" s="11">
        <v>45700</v>
      </c>
      <c r="F245" s="12">
        <v>0.24796527400976701</v>
      </c>
      <c r="G245" s="11">
        <f>MAX(0,D245*MAX('Pillar Two UK estimate'!$B$2-MAX(0,F245),0))</f>
        <v>0</v>
      </c>
      <c r="H245" s="13">
        <v>2661900</v>
      </c>
      <c r="I245" s="13">
        <v>-371800</v>
      </c>
      <c r="J245" s="13">
        <v>-18400</v>
      </c>
      <c r="K245" s="14">
        <v>4.94889725658956E-2</v>
      </c>
      <c r="L245" s="13">
        <f>MAX(0,I245*MAX('Pillar Two UK estimate'!$B$2-MAX(0,K245),0))</f>
        <v>0</v>
      </c>
      <c r="M245" s="11">
        <v>2449900</v>
      </c>
      <c r="N245" s="11">
        <v>86100</v>
      </c>
      <c r="O245" s="11">
        <v>32700</v>
      </c>
      <c r="P245" s="12">
        <v>0.37979094076655001</v>
      </c>
      <c r="Q245" s="11">
        <f>MAX(0,N245*MAX('Pillar Two UK estimate'!$B$2-MAX(0,P245),0))</f>
        <v>0</v>
      </c>
      <c r="R245" s="13">
        <v>2355900</v>
      </c>
      <c r="S245" s="13">
        <v>180600</v>
      </c>
      <c r="T245" s="13">
        <v>19100</v>
      </c>
      <c r="U245" s="14">
        <v>0.105758582502769</v>
      </c>
      <c r="V245" s="13">
        <f>MAX(0,S245*MAX('Pillar Two UK estimate'!$B$2-MAX(0,U245),0))</f>
        <v>7989.9999999999181</v>
      </c>
    </row>
    <row r="246" spans="1:1024" ht="15" customHeight="1" x14ac:dyDescent="0.25">
      <c r="A246" s="9" t="s">
        <v>479</v>
      </c>
      <c r="B246" s="10" t="s">
        <v>480</v>
      </c>
      <c r="C246" s="11">
        <v>1021000</v>
      </c>
      <c r="D246" s="11">
        <v>-280000</v>
      </c>
      <c r="E246" s="11">
        <v>-41000</v>
      </c>
      <c r="F246" s="12">
        <v>0.14642857142857099</v>
      </c>
      <c r="G246" s="11">
        <f>MAX(0,D246*MAX('Pillar Two UK estimate'!$B$2-MAX(0,F246),0))</f>
        <v>0</v>
      </c>
      <c r="H246" s="13">
        <v>1397000</v>
      </c>
      <c r="I246" s="13">
        <v>135000</v>
      </c>
      <c r="J246" s="13">
        <v>27000</v>
      </c>
      <c r="K246" s="14">
        <v>0.2</v>
      </c>
      <c r="L246" s="13">
        <f>MAX(0,I246*MAX('Pillar Two UK estimate'!$B$2-MAX(0,K246),0))</f>
        <v>0</v>
      </c>
      <c r="M246" s="11">
        <v>1262000</v>
      </c>
      <c r="N246" s="11">
        <v>134000</v>
      </c>
      <c r="O246" s="11">
        <v>26000</v>
      </c>
      <c r="P246" s="12">
        <v>0.19402985074626899</v>
      </c>
      <c r="Q246" s="11">
        <f>MAX(0,N246*MAX('Pillar Two UK estimate'!$B$2-MAX(0,P246),0))</f>
        <v>0</v>
      </c>
      <c r="R246" s="13">
        <v>1234000</v>
      </c>
      <c r="S246" s="13">
        <v>140000</v>
      </c>
      <c r="T246" s="13">
        <v>24000</v>
      </c>
      <c r="U246" s="14">
        <v>0.17142857142857101</v>
      </c>
      <c r="V246" s="13">
        <f>MAX(0,S246*MAX('Pillar Two UK estimate'!$B$2-MAX(0,U246),0))</f>
        <v>0</v>
      </c>
    </row>
    <row r="247" spans="1:1024" ht="15" customHeight="1" x14ac:dyDescent="0.25">
      <c r="A247" s="9" t="s">
        <v>481</v>
      </c>
      <c r="B247" s="10" t="s">
        <v>482</v>
      </c>
      <c r="C247" s="11">
        <v>2445959.54</v>
      </c>
      <c r="D247" s="11">
        <v>260513.78</v>
      </c>
      <c r="E247" s="11">
        <v>11603.98</v>
      </c>
      <c r="F247" s="12">
        <v>4.4542672560353602E-2</v>
      </c>
      <c r="G247" s="11">
        <f>MAX(0,D247*MAX('Pillar Two UK estimate'!$B$2-MAX(0,F247),0))</f>
        <v>27473.087000000003</v>
      </c>
      <c r="H247" s="13">
        <v>2044750.47</v>
      </c>
      <c r="I247" s="13">
        <v>264686.34000000003</v>
      </c>
      <c r="J247" s="13">
        <v>4320.33</v>
      </c>
      <c r="K247" s="14">
        <v>1.63224516988674E-2</v>
      </c>
      <c r="L247" s="13">
        <f>MAX(0,I247*MAX('Pillar Two UK estimate'!$B$2-MAX(0,K247),0))</f>
        <v>35382.621000000006</v>
      </c>
      <c r="M247" s="11">
        <v>1718720.4</v>
      </c>
      <c r="N247" s="11">
        <v>252426.03</v>
      </c>
      <c r="O247" s="11">
        <v>9705.2999999999993</v>
      </c>
      <c r="P247" s="12">
        <v>3.8448095071653303E-2</v>
      </c>
      <c r="Q247" s="11">
        <f>MAX(0,N247*MAX('Pillar Two UK estimate'!$B$2-MAX(0,P247),0))</f>
        <v>28158.604499999987</v>
      </c>
      <c r="R247" s="13"/>
      <c r="S247" s="13"/>
      <c r="T247" s="13"/>
      <c r="U247" s="14"/>
      <c r="V247" s="13">
        <f>MAX(0,S247*MAX('Pillar Two UK estimate'!$B$2-MAX(0,U247),0))</f>
        <v>0</v>
      </c>
    </row>
    <row r="248" spans="1:1024" ht="15" customHeight="1" x14ac:dyDescent="0.25">
      <c r="A248" s="9" t="s">
        <v>483</v>
      </c>
      <c r="B248" s="10" t="s">
        <v>484</v>
      </c>
      <c r="C248" s="11">
        <v>5924359.7599999998</v>
      </c>
      <c r="D248" s="11">
        <v>-116383.52</v>
      </c>
      <c r="E248" s="11">
        <v>62264.4</v>
      </c>
      <c r="F248" s="12">
        <v>-0.53499327052489898</v>
      </c>
      <c r="G248" s="11">
        <f>MAX(0,D248*MAX('Pillar Two UK estimate'!$B$2-MAX(0,F248),0))</f>
        <v>0</v>
      </c>
      <c r="H248" s="13">
        <v>7751106.4800000004</v>
      </c>
      <c r="I248" s="13">
        <v>116536.19</v>
      </c>
      <c r="J248" s="13">
        <v>59482.83</v>
      </c>
      <c r="K248" s="14">
        <v>0.51042367182246096</v>
      </c>
      <c r="L248" s="13">
        <f>MAX(0,I248*MAX('Pillar Two UK estimate'!$B$2-MAX(0,K248),0))</f>
        <v>0</v>
      </c>
      <c r="M248" s="11">
        <v>7453717.9199999999</v>
      </c>
      <c r="N248" s="11">
        <v>39820.050000000003</v>
      </c>
      <c r="O248" s="11">
        <v>45476.73</v>
      </c>
      <c r="P248" s="12">
        <v>1.14205607476636</v>
      </c>
      <c r="Q248" s="11">
        <f>MAX(0,N248*MAX('Pillar Two UK estimate'!$B$2-MAX(0,P248),0))</f>
        <v>0</v>
      </c>
      <c r="R248" s="13">
        <v>4205474.24</v>
      </c>
      <c r="S248" s="13">
        <v>-16839.36</v>
      </c>
      <c r="T248" s="13">
        <v>6548.64</v>
      </c>
      <c r="U248" s="14">
        <v>-0.38888888888888901</v>
      </c>
      <c r="V248" s="13">
        <f>MAX(0,S248*MAX('Pillar Two UK estimate'!$B$2-MAX(0,U248),0))</f>
        <v>0</v>
      </c>
    </row>
    <row r="249" spans="1:1024" s="18" customFormat="1" ht="15" customHeight="1" x14ac:dyDescent="0.25">
      <c r="A249" s="20"/>
      <c r="B249" s="21" t="s">
        <v>491</v>
      </c>
      <c r="C249" s="22"/>
      <c r="D249" s="22">
        <f>SUM(D3:D248)</f>
        <v>59768456.812999979</v>
      </c>
      <c r="E249" s="22">
        <f>SUM(E3:E248)</f>
        <v>24539072.368800003</v>
      </c>
      <c r="F249" s="23"/>
      <c r="G249" s="22"/>
      <c r="H249" s="24"/>
      <c r="I249" s="24">
        <f>SUM(I3:I248)</f>
        <v>171079160.03940004</v>
      </c>
      <c r="J249" s="24">
        <f>SUM(J3:J248)</f>
        <v>52183001.466800034</v>
      </c>
      <c r="K249" s="25"/>
      <c r="L249" s="24"/>
      <c r="M249" s="22"/>
      <c r="N249" s="22">
        <f>SUM(N3:N248)</f>
        <v>198817307.66420004</v>
      </c>
      <c r="O249" s="22">
        <f>SUM(O3:O248)</f>
        <v>54076945.986099996</v>
      </c>
      <c r="P249" s="23"/>
      <c r="Q249" s="22"/>
      <c r="R249" s="24"/>
      <c r="S249" s="24">
        <f>SUM(S3:S248)</f>
        <v>192973563.31429997</v>
      </c>
      <c r="T249" s="24">
        <f>SUM(T3:T248)</f>
        <v>30061081.47130001</v>
      </c>
      <c r="U249" s="25"/>
      <c r="V249" s="24"/>
      <c r="AMF249" s="26"/>
      <c r="AMG249" s="26"/>
      <c r="AMH249" s="26"/>
      <c r="AMI249" s="26"/>
      <c r="AMJ249" s="26"/>
    </row>
    <row r="250" spans="1:1024" ht="15" customHeight="1" x14ac:dyDescent="0.25">
      <c r="A250" s="9"/>
      <c r="B250" s="10"/>
      <c r="C250" s="11"/>
      <c r="D250" s="11"/>
      <c r="E250" s="11"/>
      <c r="F250" s="12"/>
      <c r="G250" s="11"/>
      <c r="H250" s="13"/>
      <c r="I250" s="13"/>
      <c r="J250" s="13"/>
      <c r="K250" s="14"/>
      <c r="L250" s="13"/>
      <c r="M250" s="11"/>
      <c r="N250" s="11"/>
      <c r="O250" s="11"/>
      <c r="P250" s="12"/>
      <c r="Q250" s="11"/>
      <c r="R250" s="13"/>
      <c r="S250" s="13"/>
      <c r="T250" s="13"/>
      <c r="U250" s="14"/>
      <c r="V250" s="13"/>
    </row>
    <row r="251" spans="1:1024" ht="15" customHeight="1" x14ac:dyDescent="0.25">
      <c r="A251" s="9"/>
      <c r="B251" s="10"/>
      <c r="C251" s="11"/>
      <c r="D251" s="11"/>
      <c r="E251" s="11"/>
      <c r="F251" s="12"/>
      <c r="G251" s="11"/>
      <c r="H251" s="13"/>
      <c r="I251" s="13"/>
      <c r="J251" s="13"/>
      <c r="K251" s="14"/>
      <c r="L251" s="13"/>
      <c r="M251" s="11"/>
      <c r="N251" s="11"/>
      <c r="O251" s="11"/>
      <c r="P251" s="12"/>
      <c r="Q251" s="11"/>
      <c r="R251" s="13"/>
      <c r="S251" s="13"/>
      <c r="T251" s="13"/>
      <c r="U251" s="14"/>
      <c r="V251" s="13"/>
    </row>
    <row r="252" spans="1:1024" ht="15" customHeight="1" x14ac:dyDescent="0.25">
      <c r="A252" s="9"/>
      <c r="B252" s="10"/>
      <c r="C252" s="11"/>
      <c r="D252" s="11"/>
      <c r="E252" s="11"/>
      <c r="F252" s="12"/>
      <c r="G252" s="11"/>
      <c r="H252" s="13"/>
      <c r="I252" s="13"/>
      <c r="J252" s="13"/>
      <c r="K252" s="14"/>
      <c r="L252" s="13"/>
      <c r="M252" s="11"/>
      <c r="N252" s="11"/>
      <c r="O252" s="11"/>
      <c r="P252" s="12"/>
      <c r="Q252" s="11"/>
      <c r="R252" s="13"/>
      <c r="S252" s="13"/>
      <c r="T252" s="13"/>
      <c r="U252" s="14"/>
      <c r="V252" s="13"/>
    </row>
    <row r="253" spans="1:1024" ht="15" customHeight="1" x14ac:dyDescent="0.25">
      <c r="A253" s="9"/>
      <c r="B253" s="10"/>
      <c r="C253" s="11"/>
      <c r="D253" s="11"/>
      <c r="E253" s="11"/>
      <c r="F253" s="12"/>
      <c r="G253" s="11"/>
      <c r="H253" s="13"/>
      <c r="I253" s="13"/>
      <c r="J253" s="13"/>
      <c r="K253" s="14"/>
      <c r="L253" s="13"/>
      <c r="M253" s="11"/>
      <c r="N253" s="11"/>
      <c r="O253" s="11"/>
      <c r="P253" s="12"/>
      <c r="Q253" s="11"/>
      <c r="R253" s="13"/>
      <c r="S253" s="13"/>
      <c r="T253" s="13"/>
      <c r="U253" s="14"/>
      <c r="V253" s="13"/>
    </row>
    <row r="254" spans="1:1024" ht="15" customHeight="1" x14ac:dyDescent="0.25">
      <c r="A254" s="9"/>
      <c r="B254" s="10"/>
      <c r="C254" s="11"/>
      <c r="D254" s="11"/>
      <c r="E254" s="11"/>
      <c r="F254" s="12"/>
      <c r="G254" s="11"/>
      <c r="H254" s="13"/>
      <c r="I254" s="13"/>
      <c r="J254" s="13"/>
      <c r="K254" s="14"/>
      <c r="L254" s="13"/>
      <c r="M254" s="11"/>
      <c r="N254" s="11"/>
      <c r="O254" s="11"/>
      <c r="P254" s="12"/>
      <c r="Q254" s="11"/>
      <c r="R254" s="13"/>
      <c r="S254" s="13"/>
      <c r="T254" s="13"/>
      <c r="U254" s="14"/>
      <c r="V254" s="13"/>
    </row>
    <row r="255" spans="1:1024" ht="15" customHeight="1" x14ac:dyDescent="0.25">
      <c r="A255" s="9"/>
      <c r="B255" s="10"/>
      <c r="C255" s="11"/>
      <c r="D255" s="11"/>
      <c r="E255" s="11"/>
      <c r="F255" s="12"/>
      <c r="G255" s="11"/>
      <c r="H255" s="13"/>
      <c r="I255" s="13"/>
      <c r="J255" s="13"/>
      <c r="K255" s="14"/>
      <c r="L255" s="13"/>
      <c r="M255" s="11"/>
      <c r="N255" s="11"/>
      <c r="O255" s="11"/>
      <c r="P255" s="12"/>
      <c r="Q255" s="11"/>
      <c r="R255" s="13"/>
      <c r="S255" s="13"/>
      <c r="T255" s="13"/>
      <c r="U255" s="14"/>
      <c r="V255" s="13"/>
    </row>
    <row r="256" spans="1:1024" ht="15" customHeight="1" x14ac:dyDescent="0.25">
      <c r="A256" s="9"/>
      <c r="B256" s="10"/>
      <c r="C256" s="11"/>
      <c r="D256" s="11"/>
      <c r="E256" s="11"/>
      <c r="F256" s="12"/>
      <c r="G256" s="11"/>
      <c r="H256" s="13"/>
      <c r="I256" s="13"/>
      <c r="J256" s="13"/>
      <c r="K256" s="14"/>
      <c r="L256" s="13"/>
      <c r="M256" s="11"/>
      <c r="N256" s="11"/>
      <c r="O256" s="11"/>
      <c r="P256" s="12"/>
      <c r="Q256" s="11"/>
      <c r="R256" s="13"/>
      <c r="S256" s="13"/>
      <c r="T256" s="13"/>
      <c r="U256" s="14"/>
      <c r="V256" s="13"/>
    </row>
    <row r="257" spans="1:22" ht="15" customHeight="1" x14ac:dyDescent="0.25">
      <c r="A257" s="9"/>
      <c r="B257" s="10"/>
      <c r="C257" s="11"/>
      <c r="D257" s="11"/>
      <c r="E257" s="11"/>
      <c r="F257" s="12"/>
      <c r="G257" s="11"/>
      <c r="H257" s="13"/>
      <c r="I257" s="13"/>
      <c r="J257" s="13"/>
      <c r="K257" s="14"/>
      <c r="L257" s="13"/>
      <c r="M257" s="11"/>
      <c r="N257" s="11"/>
      <c r="O257" s="11"/>
      <c r="P257" s="12"/>
      <c r="Q257" s="11"/>
      <c r="R257" s="13"/>
      <c r="S257" s="13"/>
      <c r="T257" s="13"/>
      <c r="U257" s="14"/>
      <c r="V257" s="13"/>
    </row>
    <row r="258" spans="1:22" ht="15" customHeight="1" x14ac:dyDescent="0.25">
      <c r="A258" s="9"/>
      <c r="B258" s="10"/>
      <c r="C258" s="11"/>
      <c r="D258" s="11"/>
      <c r="E258" s="11"/>
      <c r="F258" s="12"/>
      <c r="G258" s="11"/>
      <c r="H258" s="13"/>
      <c r="I258" s="13"/>
      <c r="J258" s="13"/>
      <c r="K258" s="14"/>
      <c r="L258" s="13"/>
      <c r="M258" s="11"/>
      <c r="N258" s="11"/>
      <c r="O258" s="11"/>
      <c r="P258" s="12"/>
      <c r="Q258" s="11"/>
      <c r="R258" s="13"/>
      <c r="S258" s="13"/>
      <c r="T258" s="13"/>
      <c r="U258" s="14"/>
      <c r="V258" s="13"/>
    </row>
    <row r="259" spans="1:22" ht="15" customHeight="1" x14ac:dyDescent="0.25">
      <c r="A259" s="9"/>
      <c r="B259" s="10"/>
      <c r="C259" s="11"/>
      <c r="D259" s="11"/>
      <c r="E259" s="11"/>
      <c r="F259" s="12"/>
      <c r="G259" s="11"/>
      <c r="H259" s="13"/>
      <c r="I259" s="13"/>
      <c r="J259" s="13"/>
      <c r="K259" s="14"/>
      <c r="L259" s="13"/>
      <c r="M259" s="11"/>
      <c r="N259" s="11"/>
      <c r="O259" s="11"/>
      <c r="P259" s="12"/>
      <c r="Q259" s="11"/>
      <c r="R259" s="13"/>
      <c r="S259" s="13"/>
      <c r="T259" s="13"/>
      <c r="U259" s="14"/>
      <c r="V259" s="13"/>
    </row>
    <row r="260" spans="1:22" ht="15" customHeight="1" x14ac:dyDescent="0.25">
      <c r="A260" s="9"/>
      <c r="B260" s="10"/>
      <c r="C260" s="11"/>
      <c r="D260" s="11"/>
      <c r="E260" s="11"/>
      <c r="F260" s="12"/>
      <c r="G260" s="11"/>
      <c r="H260" s="13"/>
      <c r="I260" s="13"/>
      <c r="J260" s="13"/>
      <c r="K260" s="14"/>
      <c r="L260" s="13"/>
      <c r="M260" s="11"/>
      <c r="N260" s="11"/>
      <c r="O260" s="11"/>
      <c r="P260" s="12"/>
      <c r="Q260" s="11"/>
      <c r="R260" s="13"/>
      <c r="S260" s="13"/>
      <c r="T260" s="13"/>
      <c r="U260" s="14"/>
      <c r="V260" s="13"/>
    </row>
    <row r="261" spans="1:22" ht="15" customHeight="1" x14ac:dyDescent="0.25">
      <c r="A261" s="9"/>
      <c r="B261" s="10"/>
      <c r="C261" s="11"/>
      <c r="D261" s="11"/>
      <c r="E261" s="11"/>
      <c r="F261" s="12"/>
      <c r="G261" s="11"/>
      <c r="H261" s="13"/>
      <c r="I261" s="13"/>
      <c r="J261" s="13"/>
      <c r="K261" s="14"/>
      <c r="L261" s="13"/>
      <c r="M261" s="11"/>
      <c r="N261" s="11"/>
      <c r="O261" s="11"/>
      <c r="P261" s="12"/>
      <c r="Q261" s="11"/>
      <c r="R261" s="13"/>
      <c r="S261" s="13"/>
      <c r="T261" s="13"/>
      <c r="U261" s="14"/>
      <c r="V261" s="13"/>
    </row>
    <row r="262" spans="1:22" ht="15" customHeight="1" x14ac:dyDescent="0.25">
      <c r="A262" s="9"/>
      <c r="B262" s="10"/>
      <c r="C262" s="11"/>
      <c r="D262" s="11"/>
      <c r="E262" s="11"/>
      <c r="F262" s="12"/>
      <c r="G262" s="11"/>
      <c r="H262" s="13"/>
      <c r="I262" s="13"/>
      <c r="J262" s="13"/>
      <c r="K262" s="14"/>
      <c r="L262" s="13"/>
      <c r="M262" s="11"/>
      <c r="N262" s="11"/>
      <c r="O262" s="11"/>
      <c r="P262" s="12"/>
      <c r="Q262" s="11"/>
      <c r="R262" s="13"/>
      <c r="S262" s="13"/>
      <c r="T262" s="13"/>
      <c r="U262" s="14"/>
      <c r="V262" s="13"/>
    </row>
    <row r="263" spans="1:22" ht="15" customHeight="1" x14ac:dyDescent="0.25">
      <c r="A263" s="9"/>
      <c r="B263" s="10"/>
      <c r="C263" s="11"/>
      <c r="D263" s="11"/>
      <c r="E263" s="11"/>
      <c r="F263" s="12"/>
      <c r="G263" s="11"/>
      <c r="H263" s="13"/>
      <c r="I263" s="13"/>
      <c r="J263" s="13"/>
      <c r="K263" s="14"/>
      <c r="L263" s="13"/>
      <c r="M263" s="11"/>
      <c r="N263" s="11"/>
      <c r="O263" s="11"/>
      <c r="P263" s="12"/>
      <c r="Q263" s="11"/>
      <c r="R263" s="13"/>
      <c r="S263" s="13"/>
      <c r="T263" s="13"/>
      <c r="U263" s="14"/>
      <c r="V263" s="13"/>
    </row>
    <row r="264" spans="1:22" ht="15" customHeight="1" x14ac:dyDescent="0.25">
      <c r="A264" s="9"/>
      <c r="B264" s="10"/>
      <c r="C264" s="11"/>
      <c r="D264" s="11"/>
      <c r="E264" s="11"/>
      <c r="F264" s="12"/>
      <c r="G264" s="11"/>
      <c r="H264" s="13"/>
      <c r="I264" s="13"/>
      <c r="J264" s="13"/>
      <c r="K264" s="14"/>
      <c r="L264" s="13"/>
      <c r="M264" s="11"/>
      <c r="N264" s="11"/>
      <c r="O264" s="11"/>
      <c r="P264" s="12"/>
      <c r="Q264" s="11"/>
      <c r="R264" s="13"/>
      <c r="S264" s="13"/>
      <c r="T264" s="13"/>
      <c r="U264" s="14"/>
      <c r="V264" s="13"/>
    </row>
    <row r="265" spans="1:22" ht="15" customHeight="1" x14ac:dyDescent="0.25">
      <c r="A265" s="9"/>
      <c r="B265" s="10"/>
      <c r="C265" s="11"/>
      <c r="D265" s="11"/>
      <c r="E265" s="11"/>
      <c r="F265" s="12"/>
      <c r="G265" s="11"/>
      <c r="H265" s="13"/>
      <c r="I265" s="13"/>
      <c r="J265" s="13"/>
      <c r="K265" s="14"/>
      <c r="L265" s="13"/>
      <c r="M265" s="11"/>
      <c r="N265" s="11"/>
      <c r="O265" s="11"/>
      <c r="P265" s="12"/>
      <c r="Q265" s="11"/>
      <c r="R265" s="13"/>
      <c r="S265" s="13"/>
      <c r="T265" s="13"/>
      <c r="U265" s="14"/>
      <c r="V265" s="13"/>
    </row>
    <row r="266" spans="1:22" ht="15" customHeight="1" x14ac:dyDescent="0.25">
      <c r="A266" s="9"/>
      <c r="B266" s="10"/>
      <c r="C266" s="11"/>
      <c r="D266" s="11"/>
      <c r="E266" s="11"/>
      <c r="F266" s="12"/>
      <c r="G266" s="11"/>
      <c r="H266" s="13"/>
      <c r="I266" s="13"/>
      <c r="J266" s="13"/>
      <c r="K266" s="14"/>
      <c r="L266" s="13"/>
      <c r="M266" s="11"/>
      <c r="N266" s="11"/>
      <c r="O266" s="11"/>
      <c r="P266" s="12"/>
      <c r="Q266" s="11"/>
      <c r="R266" s="13"/>
      <c r="S266" s="13"/>
      <c r="T266" s="13"/>
      <c r="U266" s="14"/>
      <c r="V266" s="13"/>
    </row>
    <row r="267" spans="1:22" ht="15" customHeight="1" x14ac:dyDescent="0.25">
      <c r="A267" s="9"/>
      <c r="B267" s="10"/>
      <c r="C267" s="11"/>
      <c r="D267" s="11"/>
      <c r="E267" s="11"/>
      <c r="F267" s="12"/>
      <c r="G267" s="11"/>
      <c r="H267" s="13"/>
      <c r="I267" s="13"/>
      <c r="J267" s="13"/>
      <c r="K267" s="14"/>
      <c r="L267" s="13"/>
      <c r="M267" s="11"/>
      <c r="N267" s="11"/>
      <c r="O267" s="11"/>
      <c r="P267" s="12"/>
      <c r="Q267" s="11"/>
      <c r="R267" s="13"/>
      <c r="S267" s="13"/>
      <c r="T267" s="13"/>
      <c r="U267" s="14"/>
      <c r="V267" s="13"/>
    </row>
    <row r="268" spans="1:22" ht="15" customHeight="1" x14ac:dyDescent="0.25">
      <c r="A268" s="9"/>
      <c r="B268" s="10"/>
      <c r="C268" s="11"/>
      <c r="D268" s="11"/>
      <c r="E268" s="11"/>
      <c r="F268" s="12"/>
      <c r="G268" s="11"/>
      <c r="H268" s="13"/>
      <c r="I268" s="13"/>
      <c r="J268" s="13"/>
      <c r="K268" s="14"/>
      <c r="L268" s="13"/>
      <c r="M268" s="11"/>
      <c r="N268" s="11"/>
      <c r="O268" s="11"/>
      <c r="P268" s="12"/>
      <c r="Q268" s="11"/>
      <c r="R268" s="13"/>
      <c r="S268" s="13"/>
      <c r="T268" s="13"/>
      <c r="U268" s="14"/>
      <c r="V268" s="13"/>
    </row>
    <row r="269" spans="1:22" ht="15" customHeight="1" x14ac:dyDescent="0.25">
      <c r="A269" s="9"/>
      <c r="B269" s="10"/>
      <c r="C269" s="11"/>
      <c r="D269" s="11"/>
      <c r="E269" s="11"/>
      <c r="F269" s="12"/>
      <c r="G269" s="11"/>
      <c r="H269" s="13"/>
      <c r="I269" s="13"/>
      <c r="J269" s="13"/>
      <c r="K269" s="14"/>
      <c r="L269" s="13"/>
      <c r="M269" s="11"/>
      <c r="N269" s="11"/>
      <c r="O269" s="11"/>
      <c r="P269" s="12"/>
      <c r="Q269" s="11"/>
      <c r="R269" s="13"/>
      <c r="S269" s="13"/>
      <c r="T269" s="13"/>
      <c r="U269" s="14"/>
      <c r="V269" s="13"/>
    </row>
    <row r="270" spans="1:22" ht="15" customHeight="1" x14ac:dyDescent="0.25">
      <c r="A270" s="9"/>
      <c r="B270" s="10"/>
      <c r="C270" s="11"/>
      <c r="D270" s="11"/>
      <c r="E270" s="11"/>
      <c r="F270" s="12"/>
      <c r="G270" s="11"/>
      <c r="H270" s="13"/>
      <c r="I270" s="13"/>
      <c r="J270" s="13"/>
      <c r="K270" s="14"/>
      <c r="L270" s="13"/>
      <c r="M270" s="11"/>
      <c r="N270" s="11"/>
      <c r="O270" s="11"/>
      <c r="P270" s="12"/>
      <c r="Q270" s="11"/>
      <c r="R270" s="13"/>
      <c r="S270" s="13"/>
      <c r="T270" s="13"/>
      <c r="U270" s="14"/>
      <c r="V270" s="13"/>
    </row>
    <row r="271" spans="1:22" ht="15" customHeight="1" x14ac:dyDescent="0.25">
      <c r="A271" s="9"/>
      <c r="B271" s="10"/>
      <c r="C271" s="11"/>
      <c r="D271" s="11"/>
      <c r="E271" s="11"/>
      <c r="F271" s="12"/>
      <c r="G271" s="11"/>
      <c r="H271" s="13"/>
      <c r="I271" s="13"/>
      <c r="J271" s="13"/>
      <c r="K271" s="14"/>
      <c r="L271" s="13"/>
      <c r="M271" s="11"/>
      <c r="N271" s="11"/>
      <c r="O271" s="11"/>
      <c r="P271" s="12"/>
      <c r="Q271" s="11"/>
      <c r="R271" s="13"/>
      <c r="S271" s="13"/>
      <c r="T271" s="13"/>
      <c r="U271" s="14"/>
      <c r="V271" s="13"/>
    </row>
    <row r="272" spans="1:22" ht="15" customHeight="1" x14ac:dyDescent="0.25">
      <c r="A272" s="9"/>
      <c r="B272" s="10"/>
      <c r="C272" s="11"/>
      <c r="D272" s="11"/>
      <c r="E272" s="11"/>
      <c r="F272" s="12"/>
      <c r="G272" s="11"/>
      <c r="H272" s="13"/>
      <c r="I272" s="13"/>
      <c r="J272" s="13"/>
      <c r="K272" s="14"/>
      <c r="L272" s="13"/>
      <c r="M272" s="11"/>
      <c r="N272" s="11"/>
      <c r="O272" s="11"/>
      <c r="P272" s="12"/>
      <c r="Q272" s="11"/>
      <c r="R272" s="13"/>
      <c r="S272" s="13"/>
      <c r="T272" s="13"/>
      <c r="U272" s="14"/>
      <c r="V272" s="13"/>
    </row>
    <row r="273" spans="1:22" ht="15" customHeight="1" x14ac:dyDescent="0.25">
      <c r="A273" s="9"/>
      <c r="B273" s="10"/>
      <c r="C273" s="11"/>
      <c r="D273" s="11"/>
      <c r="E273" s="11"/>
      <c r="F273" s="12"/>
      <c r="G273" s="11"/>
      <c r="H273" s="13"/>
      <c r="I273" s="13"/>
      <c r="J273" s="13"/>
      <c r="K273" s="14"/>
      <c r="L273" s="13"/>
      <c r="M273" s="11"/>
      <c r="N273" s="11"/>
      <c r="O273" s="11"/>
      <c r="P273" s="12"/>
      <c r="Q273" s="11"/>
      <c r="R273" s="13"/>
      <c r="S273" s="13"/>
      <c r="T273" s="13"/>
      <c r="U273" s="14"/>
      <c r="V273" s="13"/>
    </row>
    <row r="274" spans="1:22" ht="15" customHeight="1" x14ac:dyDescent="0.25">
      <c r="A274" s="9"/>
      <c r="B274" s="10"/>
      <c r="C274" s="11"/>
      <c r="D274" s="11"/>
      <c r="E274" s="11"/>
      <c r="F274" s="12"/>
      <c r="G274" s="11"/>
      <c r="H274" s="13"/>
      <c r="I274" s="13"/>
      <c r="J274" s="13"/>
      <c r="K274" s="14"/>
      <c r="L274" s="13"/>
      <c r="M274" s="11"/>
      <c r="N274" s="11"/>
      <c r="O274" s="11"/>
      <c r="P274" s="12"/>
      <c r="Q274" s="11"/>
      <c r="R274" s="13"/>
      <c r="S274" s="13"/>
      <c r="T274" s="13"/>
      <c r="U274" s="14"/>
      <c r="V274" s="13"/>
    </row>
    <row r="275" spans="1:22" ht="15" customHeight="1" x14ac:dyDescent="0.25">
      <c r="A275" s="9"/>
      <c r="B275" s="10"/>
      <c r="C275" s="11"/>
      <c r="D275" s="11"/>
      <c r="E275" s="11"/>
      <c r="F275" s="12"/>
      <c r="G275" s="11"/>
      <c r="H275" s="13"/>
      <c r="I275" s="13"/>
      <c r="J275" s="13"/>
      <c r="K275" s="14"/>
      <c r="L275" s="13"/>
      <c r="M275" s="11"/>
      <c r="N275" s="11"/>
      <c r="O275" s="11"/>
      <c r="P275" s="12"/>
      <c r="Q275" s="11"/>
      <c r="R275" s="13"/>
      <c r="S275" s="13"/>
      <c r="T275" s="13"/>
      <c r="U275" s="14"/>
      <c r="V275" s="13"/>
    </row>
    <row r="276" spans="1:22" ht="15" customHeight="1" x14ac:dyDescent="0.25">
      <c r="A276" s="9"/>
      <c r="B276" s="10"/>
      <c r="C276" s="11"/>
      <c r="D276" s="11"/>
      <c r="E276" s="11"/>
      <c r="F276" s="12"/>
      <c r="G276" s="11"/>
      <c r="H276" s="13"/>
      <c r="I276" s="13"/>
      <c r="J276" s="13"/>
      <c r="K276" s="14"/>
      <c r="L276" s="13"/>
      <c r="M276" s="11"/>
      <c r="N276" s="11"/>
      <c r="O276" s="11"/>
      <c r="P276" s="12"/>
      <c r="Q276" s="11"/>
      <c r="R276" s="13"/>
      <c r="S276" s="13"/>
      <c r="T276" s="13"/>
      <c r="U276" s="14"/>
      <c r="V276" s="13"/>
    </row>
    <row r="277" spans="1:22" ht="15" customHeight="1" x14ac:dyDescent="0.25">
      <c r="A277" s="9"/>
      <c r="B277" s="10"/>
      <c r="C277" s="11"/>
      <c r="D277" s="11"/>
      <c r="E277" s="11"/>
      <c r="F277" s="12"/>
      <c r="G277" s="11"/>
      <c r="H277" s="13"/>
      <c r="I277" s="13"/>
      <c r="J277" s="13"/>
      <c r="K277" s="14"/>
      <c r="L277" s="13"/>
      <c r="M277" s="11"/>
      <c r="N277" s="11"/>
      <c r="O277" s="11"/>
      <c r="P277" s="12"/>
      <c r="Q277" s="11"/>
      <c r="R277" s="13"/>
      <c r="S277" s="13"/>
      <c r="T277" s="13"/>
      <c r="U277" s="14"/>
      <c r="V277" s="13"/>
    </row>
    <row r="278" spans="1:22" ht="15" customHeight="1" x14ac:dyDescent="0.25">
      <c r="A278" s="9"/>
      <c r="B278" s="10"/>
      <c r="C278" s="11"/>
      <c r="D278" s="11"/>
      <c r="E278" s="11"/>
      <c r="F278" s="12"/>
      <c r="G278" s="11"/>
      <c r="H278" s="13"/>
      <c r="I278" s="13"/>
      <c r="J278" s="13"/>
      <c r="K278" s="14"/>
      <c r="L278" s="13"/>
      <c r="M278" s="11"/>
      <c r="N278" s="11"/>
      <c r="O278" s="11"/>
      <c r="P278" s="12"/>
      <c r="Q278" s="11"/>
      <c r="R278" s="13"/>
      <c r="S278" s="13"/>
      <c r="T278" s="13"/>
      <c r="U278" s="14"/>
      <c r="V278" s="13"/>
    </row>
    <row r="279" spans="1:22" ht="15" customHeight="1" x14ac:dyDescent="0.25">
      <c r="A279" s="9"/>
      <c r="B279" s="10"/>
      <c r="C279" s="11"/>
      <c r="D279" s="11"/>
      <c r="E279" s="11"/>
      <c r="F279" s="12"/>
      <c r="G279" s="11"/>
      <c r="H279" s="13"/>
      <c r="I279" s="13"/>
      <c r="J279" s="13"/>
      <c r="K279" s="14"/>
      <c r="L279" s="13"/>
      <c r="M279" s="11"/>
      <c r="N279" s="11"/>
      <c r="O279" s="11"/>
      <c r="P279" s="12"/>
      <c r="Q279" s="11"/>
      <c r="R279" s="13"/>
      <c r="S279" s="13"/>
      <c r="T279" s="13"/>
      <c r="U279" s="14"/>
      <c r="V279" s="13"/>
    </row>
    <row r="280" spans="1:22" ht="15" customHeight="1" x14ac:dyDescent="0.25">
      <c r="A280" s="9"/>
      <c r="B280" s="10"/>
      <c r="C280" s="11"/>
      <c r="D280" s="11"/>
      <c r="E280" s="11"/>
      <c r="F280" s="12"/>
      <c r="G280" s="11"/>
      <c r="H280" s="13"/>
      <c r="I280" s="13"/>
      <c r="J280" s="13"/>
      <c r="K280" s="14"/>
      <c r="L280" s="13"/>
      <c r="M280" s="11"/>
      <c r="N280" s="11"/>
      <c r="O280" s="11"/>
      <c r="P280" s="12"/>
      <c r="Q280" s="11"/>
      <c r="R280" s="13"/>
      <c r="S280" s="13"/>
      <c r="T280" s="13"/>
      <c r="U280" s="14"/>
      <c r="V280" s="13"/>
    </row>
    <row r="281" spans="1:22" ht="15" customHeight="1" x14ac:dyDescent="0.25">
      <c r="A281" s="9"/>
      <c r="B281" s="10"/>
      <c r="C281" s="11"/>
      <c r="D281" s="11"/>
      <c r="E281" s="11"/>
      <c r="F281" s="12"/>
      <c r="G281" s="11"/>
      <c r="H281" s="13"/>
      <c r="I281" s="13"/>
      <c r="J281" s="13"/>
      <c r="K281" s="14"/>
      <c r="L281" s="13"/>
      <c r="M281" s="11"/>
      <c r="N281" s="11"/>
      <c r="O281" s="11"/>
      <c r="P281" s="12"/>
      <c r="Q281" s="11"/>
      <c r="R281" s="13"/>
      <c r="S281" s="13"/>
      <c r="T281" s="13"/>
      <c r="U281" s="14"/>
      <c r="V281" s="13"/>
    </row>
    <row r="282" spans="1:22" ht="15" customHeight="1" x14ac:dyDescent="0.25">
      <c r="A282" s="9"/>
      <c r="B282" s="10"/>
      <c r="C282" s="11"/>
      <c r="D282" s="11"/>
      <c r="E282" s="11"/>
      <c r="F282" s="12"/>
      <c r="G282" s="11"/>
      <c r="H282" s="13"/>
      <c r="I282" s="13"/>
      <c r="J282" s="13"/>
      <c r="K282" s="14"/>
      <c r="L282" s="13"/>
      <c r="M282" s="11"/>
      <c r="N282" s="11"/>
      <c r="O282" s="11"/>
      <c r="P282" s="12"/>
      <c r="Q282" s="11"/>
      <c r="R282" s="13"/>
      <c r="S282" s="13"/>
      <c r="T282" s="13"/>
      <c r="U282" s="14"/>
      <c r="V282" s="13"/>
    </row>
    <row r="283" spans="1:22" ht="15" customHeight="1" x14ac:dyDescent="0.25">
      <c r="A283" s="9"/>
      <c r="B283" s="10"/>
      <c r="C283" s="11"/>
      <c r="D283" s="11"/>
      <c r="E283" s="11"/>
      <c r="F283" s="12"/>
      <c r="G283" s="11"/>
      <c r="H283" s="13"/>
      <c r="I283" s="13"/>
      <c r="J283" s="13"/>
      <c r="K283" s="14"/>
      <c r="L283" s="13"/>
      <c r="M283" s="11"/>
      <c r="N283" s="11"/>
      <c r="O283" s="11"/>
      <c r="P283" s="12"/>
      <c r="Q283" s="11"/>
      <c r="R283" s="13"/>
      <c r="S283" s="13"/>
      <c r="T283" s="13"/>
      <c r="U283" s="14"/>
      <c r="V283" s="13"/>
    </row>
    <row r="284" spans="1:22" ht="15" customHeight="1" x14ac:dyDescent="0.25">
      <c r="A284" s="9"/>
      <c r="B284" s="10"/>
      <c r="C284" s="11"/>
      <c r="D284" s="11"/>
      <c r="E284" s="11"/>
      <c r="F284" s="12"/>
      <c r="G284" s="11"/>
      <c r="H284" s="13"/>
      <c r="I284" s="13"/>
      <c r="J284" s="13"/>
      <c r="K284" s="14"/>
      <c r="L284" s="13"/>
      <c r="M284" s="11"/>
      <c r="N284" s="11"/>
      <c r="O284" s="11"/>
      <c r="P284" s="12"/>
      <c r="Q284" s="11"/>
      <c r="R284" s="13"/>
      <c r="S284" s="13"/>
      <c r="T284" s="13"/>
      <c r="U284" s="14"/>
      <c r="V284" s="13"/>
    </row>
    <row r="285" spans="1:22" ht="15" customHeight="1" x14ac:dyDescent="0.25">
      <c r="A285" s="9"/>
      <c r="B285" s="10"/>
      <c r="C285" s="11"/>
      <c r="D285" s="11"/>
      <c r="E285" s="11"/>
      <c r="F285" s="12"/>
      <c r="G285" s="11"/>
      <c r="H285" s="13"/>
      <c r="I285" s="13"/>
      <c r="J285" s="13"/>
      <c r="K285" s="14"/>
      <c r="L285" s="13"/>
      <c r="M285" s="11"/>
      <c r="N285" s="11"/>
      <c r="O285" s="11"/>
      <c r="P285" s="12"/>
      <c r="Q285" s="11"/>
      <c r="R285" s="13"/>
      <c r="S285" s="13"/>
      <c r="T285" s="13"/>
      <c r="U285" s="14"/>
      <c r="V285" s="13"/>
    </row>
    <row r="286" spans="1:22" ht="15" customHeight="1" x14ac:dyDescent="0.25">
      <c r="A286" s="9"/>
      <c r="B286" s="10"/>
      <c r="C286" s="11"/>
      <c r="D286" s="11"/>
      <c r="E286" s="11"/>
      <c r="F286" s="12"/>
      <c r="G286" s="11"/>
      <c r="H286" s="13"/>
      <c r="I286" s="13"/>
      <c r="J286" s="13"/>
      <c r="K286" s="14"/>
      <c r="L286" s="13"/>
      <c r="M286" s="11"/>
      <c r="N286" s="11"/>
      <c r="O286" s="11"/>
      <c r="P286" s="12"/>
      <c r="Q286" s="11"/>
      <c r="R286" s="13"/>
      <c r="S286" s="13"/>
      <c r="T286" s="13"/>
      <c r="U286" s="14"/>
      <c r="V286" s="13"/>
    </row>
    <row r="287" spans="1:22" ht="15" customHeight="1" x14ac:dyDescent="0.25">
      <c r="A287" s="9"/>
      <c r="B287" s="10"/>
      <c r="C287" s="11"/>
      <c r="D287" s="11"/>
      <c r="E287" s="11"/>
      <c r="F287" s="12"/>
      <c r="G287" s="11"/>
      <c r="H287" s="13"/>
      <c r="I287" s="13"/>
      <c r="J287" s="13"/>
      <c r="K287" s="14"/>
      <c r="L287" s="13"/>
      <c r="M287" s="11"/>
      <c r="N287" s="11"/>
      <c r="O287" s="11"/>
      <c r="P287" s="12"/>
      <c r="Q287" s="11"/>
      <c r="R287" s="13"/>
      <c r="S287" s="13"/>
      <c r="T287" s="13"/>
      <c r="U287" s="14"/>
      <c r="V287" s="13"/>
    </row>
    <row r="288" spans="1:22" ht="15" customHeight="1" x14ac:dyDescent="0.25">
      <c r="A288" s="9"/>
      <c r="B288" s="10"/>
      <c r="C288" s="11"/>
      <c r="D288" s="11"/>
      <c r="E288" s="11"/>
      <c r="F288" s="12"/>
      <c r="G288" s="11"/>
      <c r="H288" s="13"/>
      <c r="I288" s="13"/>
      <c r="J288" s="13"/>
      <c r="K288" s="14"/>
      <c r="L288" s="13"/>
      <c r="M288" s="11"/>
      <c r="N288" s="11"/>
      <c r="O288" s="11"/>
      <c r="P288" s="12"/>
      <c r="Q288" s="11"/>
      <c r="R288" s="13"/>
      <c r="S288" s="13"/>
      <c r="T288" s="13"/>
      <c r="U288" s="14"/>
      <c r="V288" s="13"/>
    </row>
    <row r="289" spans="1:22" ht="15" customHeight="1" x14ac:dyDescent="0.25">
      <c r="A289" s="9"/>
      <c r="B289" s="10"/>
      <c r="C289" s="11"/>
      <c r="D289" s="11"/>
      <c r="E289" s="11"/>
      <c r="F289" s="12"/>
      <c r="G289" s="11"/>
      <c r="H289" s="13"/>
      <c r="I289" s="13"/>
      <c r="J289" s="13"/>
      <c r="K289" s="14"/>
      <c r="L289" s="13"/>
      <c r="M289" s="11"/>
      <c r="N289" s="11"/>
      <c r="O289" s="11"/>
      <c r="P289" s="12"/>
      <c r="Q289" s="11"/>
      <c r="R289" s="13"/>
      <c r="S289" s="13"/>
      <c r="T289" s="13"/>
      <c r="U289" s="14"/>
      <c r="V289" s="13"/>
    </row>
    <row r="290" spans="1:22" ht="15" customHeight="1" x14ac:dyDescent="0.25">
      <c r="A290" s="9"/>
      <c r="B290" s="10"/>
      <c r="C290" s="11"/>
      <c r="D290" s="11"/>
      <c r="E290" s="11"/>
      <c r="F290" s="12"/>
      <c r="G290" s="11"/>
      <c r="H290" s="13"/>
      <c r="I290" s="13"/>
      <c r="J290" s="13"/>
      <c r="K290" s="14"/>
      <c r="L290" s="13"/>
      <c r="M290" s="11"/>
      <c r="N290" s="11"/>
      <c r="O290" s="11"/>
      <c r="P290" s="12"/>
      <c r="Q290" s="11"/>
      <c r="R290" s="13"/>
      <c r="S290" s="13"/>
      <c r="T290" s="13"/>
      <c r="U290" s="14"/>
      <c r="V290" s="13"/>
    </row>
    <row r="291" spans="1:22" ht="15" customHeight="1" x14ac:dyDescent="0.25">
      <c r="A291" s="9"/>
      <c r="B291" s="10"/>
      <c r="C291" s="11"/>
      <c r="D291" s="11"/>
      <c r="E291" s="11"/>
      <c r="F291" s="12"/>
      <c r="G291" s="11"/>
      <c r="H291" s="13"/>
      <c r="I291" s="13"/>
      <c r="J291" s="13"/>
      <c r="K291" s="14"/>
      <c r="L291" s="13"/>
      <c r="M291" s="11"/>
      <c r="N291" s="11"/>
      <c r="O291" s="11"/>
      <c r="P291" s="12"/>
      <c r="Q291" s="11"/>
      <c r="R291" s="13"/>
      <c r="S291" s="13"/>
      <c r="T291" s="13"/>
      <c r="U291" s="14"/>
      <c r="V291" s="13"/>
    </row>
    <row r="292" spans="1:22" ht="15" customHeight="1" x14ac:dyDescent="0.25">
      <c r="A292" s="9"/>
      <c r="B292" s="10"/>
      <c r="C292" s="11"/>
      <c r="D292" s="11"/>
      <c r="E292" s="11"/>
      <c r="F292" s="12"/>
      <c r="G292" s="11"/>
      <c r="H292" s="13"/>
      <c r="I292" s="13"/>
      <c r="J292" s="13"/>
      <c r="K292" s="14"/>
      <c r="L292" s="13"/>
      <c r="M292" s="11"/>
      <c r="N292" s="11"/>
      <c r="O292" s="11"/>
      <c r="P292" s="12"/>
      <c r="Q292" s="11"/>
      <c r="R292" s="13"/>
      <c r="S292" s="13"/>
      <c r="T292" s="13"/>
      <c r="U292" s="14"/>
      <c r="V292" s="13"/>
    </row>
    <row r="293" spans="1:22" ht="15" customHeight="1" x14ac:dyDescent="0.25">
      <c r="A293" s="9"/>
      <c r="B293" s="10"/>
      <c r="C293" s="11"/>
      <c r="D293" s="11"/>
      <c r="E293" s="11"/>
      <c r="F293" s="12"/>
      <c r="G293" s="11"/>
      <c r="H293" s="13"/>
      <c r="I293" s="13"/>
      <c r="J293" s="13"/>
      <c r="K293" s="14"/>
      <c r="L293" s="13"/>
      <c r="M293" s="11"/>
      <c r="N293" s="11"/>
      <c r="O293" s="11"/>
      <c r="P293" s="12"/>
      <c r="Q293" s="11"/>
      <c r="R293" s="13"/>
      <c r="S293" s="13"/>
      <c r="T293" s="13"/>
      <c r="U293" s="14"/>
      <c r="V293" s="13"/>
    </row>
    <row r="294" spans="1:22" ht="15" customHeight="1" x14ac:dyDescent="0.25">
      <c r="A294" s="9"/>
      <c r="B294" s="10"/>
      <c r="C294" s="11"/>
      <c r="D294" s="11"/>
      <c r="E294" s="11"/>
      <c r="F294" s="12"/>
      <c r="G294" s="11"/>
      <c r="H294" s="13"/>
      <c r="I294" s="13"/>
      <c r="J294" s="13"/>
      <c r="K294" s="14"/>
      <c r="L294" s="13"/>
      <c r="M294" s="11"/>
      <c r="N294" s="11"/>
      <c r="O294" s="11"/>
      <c r="P294" s="12"/>
      <c r="Q294" s="11"/>
      <c r="R294" s="13"/>
      <c r="S294" s="13"/>
      <c r="T294" s="13"/>
      <c r="U294" s="14"/>
      <c r="V294" s="13"/>
    </row>
    <row r="295" spans="1:22" ht="15" customHeight="1" x14ac:dyDescent="0.25">
      <c r="A295" s="9"/>
      <c r="B295" s="10"/>
      <c r="C295" s="11"/>
      <c r="D295" s="11"/>
      <c r="E295" s="11"/>
      <c r="F295" s="12"/>
      <c r="G295" s="11"/>
      <c r="H295" s="13"/>
      <c r="I295" s="13"/>
      <c r="J295" s="13"/>
      <c r="K295" s="14"/>
      <c r="L295" s="13"/>
      <c r="M295" s="11"/>
      <c r="N295" s="11"/>
      <c r="O295" s="11"/>
      <c r="P295" s="12"/>
      <c r="Q295" s="11"/>
      <c r="R295" s="13"/>
      <c r="S295" s="13"/>
      <c r="T295" s="13"/>
      <c r="U295" s="14"/>
      <c r="V295" s="13"/>
    </row>
    <row r="296" spans="1:22" ht="15" customHeight="1" x14ac:dyDescent="0.25">
      <c r="A296" s="9"/>
      <c r="B296" s="10"/>
      <c r="C296" s="11"/>
      <c r="D296" s="11"/>
      <c r="E296" s="11"/>
      <c r="F296" s="12"/>
      <c r="G296" s="11"/>
      <c r="H296" s="13"/>
      <c r="I296" s="13"/>
      <c r="J296" s="13"/>
      <c r="K296" s="14"/>
      <c r="L296" s="13"/>
      <c r="M296" s="11"/>
      <c r="N296" s="11"/>
      <c r="O296" s="11"/>
      <c r="P296" s="12"/>
      <c r="Q296" s="11"/>
      <c r="R296" s="13"/>
      <c r="S296" s="13"/>
      <c r="T296" s="13"/>
      <c r="U296" s="14"/>
      <c r="V296" s="13"/>
    </row>
    <row r="297" spans="1:22" ht="15" customHeight="1" x14ac:dyDescent="0.25">
      <c r="A297" s="9"/>
      <c r="B297" s="10"/>
      <c r="C297" s="11"/>
      <c r="D297" s="11"/>
      <c r="E297" s="11"/>
      <c r="F297" s="12"/>
      <c r="G297" s="11"/>
      <c r="H297" s="13"/>
      <c r="I297" s="13"/>
      <c r="J297" s="13"/>
      <c r="K297" s="14"/>
      <c r="L297" s="13"/>
      <c r="M297" s="11"/>
      <c r="N297" s="11"/>
      <c r="O297" s="11"/>
      <c r="P297" s="12"/>
      <c r="Q297" s="11"/>
      <c r="R297" s="13"/>
      <c r="S297" s="13"/>
      <c r="T297" s="13"/>
      <c r="U297" s="14"/>
      <c r="V297" s="13"/>
    </row>
    <row r="298" spans="1:22" ht="15" customHeight="1" x14ac:dyDescent="0.25">
      <c r="A298" s="9"/>
      <c r="B298" s="10"/>
      <c r="C298" s="11"/>
      <c r="D298" s="11"/>
      <c r="E298" s="11"/>
      <c r="F298" s="12"/>
      <c r="G298" s="11"/>
      <c r="H298" s="13"/>
      <c r="I298" s="13"/>
      <c r="J298" s="13"/>
      <c r="K298" s="14"/>
      <c r="L298" s="13"/>
      <c r="M298" s="11"/>
      <c r="N298" s="11"/>
      <c r="O298" s="11"/>
      <c r="P298" s="12"/>
      <c r="Q298" s="11"/>
      <c r="R298" s="13"/>
      <c r="S298" s="13"/>
      <c r="T298" s="13"/>
      <c r="U298" s="14"/>
      <c r="V298" s="13"/>
    </row>
    <row r="299" spans="1:22" ht="15" customHeight="1" x14ac:dyDescent="0.25">
      <c r="A299" s="9"/>
      <c r="B299" s="10"/>
      <c r="C299" s="11"/>
      <c r="D299" s="11"/>
      <c r="E299" s="11"/>
      <c r="F299" s="12"/>
      <c r="G299" s="11"/>
      <c r="H299" s="13"/>
      <c r="I299" s="13"/>
      <c r="J299" s="13"/>
      <c r="K299" s="14"/>
      <c r="L299" s="13"/>
      <c r="M299" s="11"/>
      <c r="N299" s="11"/>
      <c r="O299" s="11"/>
      <c r="P299" s="12"/>
      <c r="Q299" s="11"/>
      <c r="R299" s="13"/>
      <c r="S299" s="13"/>
      <c r="T299" s="13"/>
      <c r="U299" s="14"/>
      <c r="V299" s="13"/>
    </row>
    <row r="300" spans="1:22" ht="15" customHeight="1" x14ac:dyDescent="0.25">
      <c r="A300" s="9"/>
      <c r="B300" s="10"/>
      <c r="C300" s="11"/>
      <c r="D300" s="11"/>
      <c r="E300" s="11"/>
      <c r="F300" s="12"/>
      <c r="G300" s="11"/>
      <c r="H300" s="13"/>
      <c r="I300" s="13"/>
      <c r="J300" s="13"/>
      <c r="K300" s="14"/>
      <c r="L300" s="13"/>
      <c r="M300" s="11"/>
      <c r="N300" s="11"/>
      <c r="O300" s="11"/>
      <c r="P300" s="12"/>
      <c r="Q300" s="11"/>
      <c r="R300" s="13"/>
      <c r="S300" s="13"/>
      <c r="T300" s="13"/>
      <c r="U300" s="14"/>
      <c r="V300" s="13"/>
    </row>
    <row r="301" spans="1:22" ht="15" customHeight="1" x14ac:dyDescent="0.25">
      <c r="A301" s="9"/>
      <c r="B301" s="10"/>
      <c r="C301" s="11"/>
      <c r="D301" s="11"/>
      <c r="E301" s="11"/>
      <c r="F301" s="12"/>
      <c r="G301" s="11"/>
      <c r="H301" s="13"/>
      <c r="I301" s="13"/>
      <c r="J301" s="13"/>
      <c r="K301" s="14"/>
      <c r="L301" s="13"/>
      <c r="M301" s="11"/>
      <c r="N301" s="11"/>
      <c r="O301" s="11"/>
      <c r="P301" s="12"/>
      <c r="Q301" s="11"/>
      <c r="R301" s="13"/>
      <c r="S301" s="13"/>
      <c r="T301" s="13"/>
      <c r="U301" s="14"/>
      <c r="V301" s="13"/>
    </row>
    <row r="302" spans="1:22" ht="15" customHeight="1" x14ac:dyDescent="0.25">
      <c r="A302" s="9"/>
      <c r="B302" s="10"/>
      <c r="C302" s="11"/>
      <c r="D302" s="11"/>
      <c r="E302" s="11"/>
      <c r="F302" s="12"/>
      <c r="G302" s="11"/>
      <c r="H302" s="13"/>
      <c r="I302" s="13"/>
      <c r="J302" s="13"/>
      <c r="K302" s="14"/>
      <c r="L302" s="13"/>
      <c r="M302" s="11"/>
      <c r="N302" s="11"/>
      <c r="O302" s="11"/>
      <c r="P302" s="12"/>
      <c r="Q302" s="11"/>
      <c r="R302" s="13"/>
      <c r="S302" s="13"/>
      <c r="T302" s="13"/>
      <c r="U302" s="14"/>
      <c r="V302" s="13"/>
    </row>
    <row r="303" spans="1:22" ht="15" customHeight="1" x14ac:dyDescent="0.25">
      <c r="A303" s="9"/>
      <c r="B303" s="10"/>
      <c r="C303" s="11"/>
      <c r="D303" s="11"/>
      <c r="E303" s="11"/>
      <c r="F303" s="12"/>
      <c r="G303" s="11"/>
      <c r="H303" s="13"/>
      <c r="I303" s="13"/>
      <c r="J303" s="13"/>
      <c r="K303" s="14"/>
      <c r="L303" s="13"/>
      <c r="M303" s="11"/>
      <c r="N303" s="11"/>
      <c r="O303" s="11"/>
      <c r="P303" s="12"/>
      <c r="Q303" s="11"/>
      <c r="R303" s="13"/>
      <c r="S303" s="13"/>
      <c r="T303" s="13"/>
      <c r="U303" s="14"/>
      <c r="V303" s="13"/>
    </row>
    <row r="304" spans="1:22" ht="15" customHeight="1" x14ac:dyDescent="0.25">
      <c r="A304" s="9"/>
      <c r="B304" s="10"/>
      <c r="C304" s="11"/>
      <c r="D304" s="11"/>
      <c r="E304" s="11"/>
      <c r="F304" s="12"/>
      <c r="G304" s="11"/>
      <c r="H304" s="13"/>
      <c r="I304" s="13"/>
      <c r="J304" s="13"/>
      <c r="K304" s="14"/>
      <c r="L304" s="13"/>
      <c r="M304" s="11"/>
      <c r="N304" s="11"/>
      <c r="O304" s="11"/>
      <c r="P304" s="12"/>
      <c r="Q304" s="11"/>
      <c r="R304" s="13"/>
      <c r="S304" s="13"/>
      <c r="T304" s="13"/>
      <c r="U304" s="14"/>
      <c r="V304" s="13"/>
    </row>
    <row r="305" spans="1:22" ht="15" customHeight="1" x14ac:dyDescent="0.25">
      <c r="A305" s="9"/>
      <c r="B305" s="10"/>
      <c r="C305" s="11"/>
      <c r="D305" s="11"/>
      <c r="E305" s="11"/>
      <c r="F305" s="12"/>
      <c r="G305" s="11"/>
      <c r="H305" s="13"/>
      <c r="I305" s="13"/>
      <c r="J305" s="13"/>
      <c r="K305" s="14"/>
      <c r="L305" s="13"/>
      <c r="M305" s="11"/>
      <c r="N305" s="11"/>
      <c r="O305" s="11"/>
      <c r="P305" s="12"/>
      <c r="Q305" s="11"/>
      <c r="R305" s="13"/>
      <c r="S305" s="13"/>
      <c r="T305" s="13"/>
      <c r="U305" s="14"/>
      <c r="V305" s="13"/>
    </row>
    <row r="306" spans="1:22" ht="15" customHeight="1" x14ac:dyDescent="0.25">
      <c r="A306" s="9"/>
      <c r="B306" s="10"/>
      <c r="C306" s="11"/>
      <c r="D306" s="11"/>
      <c r="E306" s="11"/>
      <c r="F306" s="12"/>
      <c r="G306" s="11"/>
      <c r="H306" s="13"/>
      <c r="I306" s="13"/>
      <c r="J306" s="13"/>
      <c r="K306" s="14"/>
      <c r="L306" s="13"/>
      <c r="M306" s="11"/>
      <c r="N306" s="11"/>
      <c r="O306" s="11"/>
      <c r="P306" s="12"/>
      <c r="Q306" s="11"/>
      <c r="R306" s="13"/>
      <c r="S306" s="13"/>
      <c r="T306" s="13"/>
      <c r="U306" s="14"/>
      <c r="V306" s="13"/>
    </row>
    <row r="307" spans="1:22" ht="15" customHeight="1" x14ac:dyDescent="0.25">
      <c r="A307" s="9"/>
      <c r="B307" s="10"/>
      <c r="C307" s="11"/>
      <c r="D307" s="11"/>
      <c r="E307" s="11"/>
      <c r="F307" s="12"/>
      <c r="G307" s="11"/>
      <c r="H307" s="13"/>
      <c r="I307" s="13"/>
      <c r="J307" s="13"/>
      <c r="K307" s="14"/>
      <c r="L307" s="13"/>
      <c r="M307" s="11"/>
      <c r="N307" s="11"/>
      <c r="O307" s="11"/>
      <c r="P307" s="12"/>
      <c r="Q307" s="11"/>
      <c r="R307" s="13"/>
      <c r="S307" s="13"/>
      <c r="T307" s="13"/>
      <c r="U307" s="14"/>
      <c r="V307" s="13"/>
    </row>
    <row r="308" spans="1:22" ht="15" customHeight="1" x14ac:dyDescent="0.25">
      <c r="A308" s="9"/>
      <c r="B308" s="10"/>
      <c r="C308" s="11"/>
      <c r="D308" s="11"/>
      <c r="E308" s="11"/>
      <c r="F308" s="12"/>
      <c r="G308" s="11"/>
      <c r="H308" s="13"/>
      <c r="I308" s="13"/>
      <c r="J308" s="13"/>
      <c r="K308" s="14"/>
      <c r="L308" s="13"/>
      <c r="M308" s="11"/>
      <c r="N308" s="11"/>
      <c r="O308" s="11"/>
      <c r="P308" s="12"/>
      <c r="Q308" s="11"/>
      <c r="R308" s="13"/>
      <c r="S308" s="13"/>
      <c r="T308" s="13"/>
      <c r="U308" s="14"/>
      <c r="V308" s="13"/>
    </row>
    <row r="309" spans="1:22" ht="15" customHeight="1" x14ac:dyDescent="0.25">
      <c r="A309" s="9"/>
      <c r="B309" s="10"/>
      <c r="C309" s="11"/>
      <c r="D309" s="11"/>
      <c r="E309" s="11"/>
      <c r="F309" s="12"/>
      <c r="G309" s="11"/>
      <c r="H309" s="13"/>
      <c r="I309" s="13"/>
      <c r="J309" s="13"/>
      <c r="K309" s="14"/>
      <c r="L309" s="13"/>
      <c r="M309" s="11"/>
      <c r="N309" s="11"/>
      <c r="O309" s="11"/>
      <c r="P309" s="12"/>
      <c r="Q309" s="11"/>
      <c r="R309" s="13"/>
      <c r="S309" s="13"/>
      <c r="T309" s="13"/>
      <c r="U309" s="14"/>
      <c r="V309" s="13"/>
    </row>
    <row r="310" spans="1:22" ht="15" customHeight="1" x14ac:dyDescent="0.25">
      <c r="A310" s="9"/>
      <c r="B310" s="10"/>
      <c r="C310" s="11"/>
      <c r="D310" s="11"/>
      <c r="E310" s="11"/>
      <c r="F310" s="12"/>
      <c r="G310" s="11"/>
      <c r="H310" s="13"/>
      <c r="I310" s="13"/>
      <c r="J310" s="13"/>
      <c r="K310" s="14"/>
      <c r="L310" s="13"/>
      <c r="M310" s="11"/>
      <c r="N310" s="11"/>
      <c r="O310" s="11"/>
      <c r="P310" s="12"/>
      <c r="Q310" s="11"/>
      <c r="R310" s="13"/>
      <c r="S310" s="13"/>
      <c r="T310" s="13"/>
      <c r="U310" s="14"/>
      <c r="V310" s="13"/>
    </row>
    <row r="311" spans="1:22" ht="15" customHeight="1" x14ac:dyDescent="0.25">
      <c r="A311" s="9"/>
      <c r="B311" s="10"/>
      <c r="C311" s="11"/>
      <c r="D311" s="11"/>
      <c r="E311" s="11"/>
      <c r="F311" s="12"/>
      <c r="G311" s="11"/>
      <c r="H311" s="13"/>
      <c r="I311" s="13"/>
      <c r="J311" s="13"/>
      <c r="K311" s="14"/>
      <c r="L311" s="13"/>
      <c r="M311" s="11"/>
      <c r="N311" s="11"/>
      <c r="O311" s="11"/>
      <c r="P311" s="12"/>
      <c r="Q311" s="11"/>
      <c r="R311" s="13"/>
      <c r="S311" s="13"/>
      <c r="T311" s="13"/>
      <c r="U311" s="14"/>
      <c r="V311" s="13"/>
    </row>
    <row r="312" spans="1:22" ht="15" customHeight="1" x14ac:dyDescent="0.25">
      <c r="A312" s="9"/>
      <c r="B312" s="10"/>
      <c r="C312" s="11"/>
      <c r="D312" s="11"/>
      <c r="E312" s="11"/>
      <c r="F312" s="12"/>
      <c r="G312" s="11"/>
      <c r="H312" s="13"/>
      <c r="I312" s="13"/>
      <c r="J312" s="13"/>
      <c r="K312" s="14"/>
      <c r="L312" s="13"/>
      <c r="M312" s="11"/>
      <c r="N312" s="11"/>
      <c r="O312" s="11"/>
      <c r="P312" s="12"/>
      <c r="Q312" s="11"/>
      <c r="R312" s="13"/>
      <c r="S312" s="13"/>
      <c r="T312" s="13"/>
      <c r="U312" s="14"/>
      <c r="V312" s="13"/>
    </row>
    <row r="313" spans="1:22" ht="15" customHeight="1" x14ac:dyDescent="0.25">
      <c r="A313" s="9"/>
      <c r="B313" s="10"/>
      <c r="C313" s="11"/>
      <c r="D313" s="11"/>
      <c r="E313" s="11"/>
      <c r="F313" s="12"/>
      <c r="G313" s="11"/>
      <c r="H313" s="13"/>
      <c r="I313" s="13"/>
      <c r="J313" s="13"/>
      <c r="K313" s="14"/>
      <c r="L313" s="13"/>
      <c r="M313" s="11"/>
      <c r="N313" s="11"/>
      <c r="O313" s="11"/>
      <c r="P313" s="12"/>
      <c r="Q313" s="11"/>
      <c r="R313" s="13"/>
      <c r="S313" s="13"/>
      <c r="T313" s="13"/>
      <c r="U313" s="14"/>
      <c r="V313" s="13"/>
    </row>
    <row r="314" spans="1:22" ht="15" customHeight="1" x14ac:dyDescent="0.25">
      <c r="A314" s="9"/>
      <c r="B314" s="10"/>
      <c r="C314" s="11"/>
      <c r="D314" s="11"/>
      <c r="E314" s="11"/>
      <c r="F314" s="12"/>
      <c r="G314" s="11"/>
      <c r="H314" s="13"/>
      <c r="I314" s="13"/>
      <c r="J314" s="13"/>
      <c r="K314" s="14"/>
      <c r="L314" s="13"/>
      <c r="M314" s="11"/>
      <c r="N314" s="11"/>
      <c r="O314" s="11"/>
      <c r="P314" s="12"/>
      <c r="Q314" s="11"/>
      <c r="R314" s="13"/>
      <c r="S314" s="13"/>
      <c r="T314" s="13"/>
      <c r="U314" s="14"/>
      <c r="V314" s="13"/>
    </row>
    <row r="315" spans="1:22" ht="15" customHeight="1" x14ac:dyDescent="0.25">
      <c r="A315" s="9"/>
      <c r="B315" s="10"/>
      <c r="C315" s="11"/>
      <c r="D315" s="11"/>
      <c r="E315" s="11"/>
      <c r="F315" s="12"/>
      <c r="G315" s="11"/>
      <c r="H315" s="13"/>
      <c r="I315" s="13"/>
      <c r="J315" s="13"/>
      <c r="K315" s="14"/>
      <c r="L315" s="13"/>
      <c r="M315" s="11"/>
      <c r="N315" s="11"/>
      <c r="O315" s="11"/>
      <c r="P315" s="12"/>
      <c r="Q315" s="11"/>
      <c r="R315" s="13"/>
      <c r="S315" s="13"/>
      <c r="T315" s="13"/>
      <c r="U315" s="14"/>
      <c r="V315" s="13"/>
    </row>
    <row r="316" spans="1:22" ht="15" customHeight="1" x14ac:dyDescent="0.25">
      <c r="A316" s="9"/>
      <c r="B316" s="10"/>
      <c r="C316" s="11"/>
      <c r="D316" s="11"/>
      <c r="E316" s="11"/>
      <c r="F316" s="12"/>
      <c r="G316" s="11"/>
      <c r="H316" s="13"/>
      <c r="I316" s="13"/>
      <c r="J316" s="13"/>
      <c r="K316" s="14"/>
      <c r="L316" s="13"/>
      <c r="M316" s="11"/>
      <c r="N316" s="11"/>
      <c r="O316" s="11"/>
      <c r="P316" s="12"/>
      <c r="Q316" s="11"/>
      <c r="R316" s="13"/>
      <c r="S316" s="13"/>
      <c r="T316" s="13"/>
      <c r="U316" s="14"/>
      <c r="V316" s="13"/>
    </row>
    <row r="317" spans="1:22" ht="15" customHeight="1" x14ac:dyDescent="0.25">
      <c r="A317" s="9"/>
      <c r="B317" s="10"/>
      <c r="C317" s="11"/>
      <c r="D317" s="11"/>
      <c r="E317" s="11"/>
      <c r="F317" s="12"/>
      <c r="G317" s="11"/>
      <c r="H317" s="13"/>
      <c r="I317" s="13"/>
      <c r="J317" s="13"/>
      <c r="K317" s="14"/>
      <c r="L317" s="13"/>
      <c r="M317" s="11"/>
      <c r="N317" s="11"/>
      <c r="O317" s="11"/>
      <c r="P317" s="12"/>
      <c r="Q317" s="11"/>
      <c r="R317" s="13"/>
      <c r="S317" s="13"/>
      <c r="T317" s="13"/>
      <c r="U317" s="14"/>
      <c r="V317" s="13"/>
    </row>
    <row r="318" spans="1:22" ht="15" customHeight="1" x14ac:dyDescent="0.25">
      <c r="A318" s="9"/>
      <c r="B318" s="10"/>
      <c r="C318" s="11"/>
      <c r="D318" s="11"/>
      <c r="E318" s="11"/>
      <c r="F318" s="12"/>
      <c r="G318" s="11"/>
      <c r="H318" s="13"/>
      <c r="I318" s="13"/>
      <c r="J318" s="13"/>
      <c r="K318" s="14"/>
      <c r="L318" s="13"/>
      <c r="M318" s="11"/>
      <c r="N318" s="11"/>
      <c r="O318" s="11"/>
      <c r="P318" s="12"/>
      <c r="Q318" s="11"/>
      <c r="R318" s="13"/>
      <c r="S318" s="13"/>
      <c r="T318" s="13"/>
      <c r="U318" s="14"/>
      <c r="V318" s="13"/>
    </row>
    <row r="319" spans="1:22" ht="15" customHeight="1" x14ac:dyDescent="0.25">
      <c r="A319" s="9"/>
      <c r="B319" s="10"/>
      <c r="C319" s="11"/>
      <c r="D319" s="11"/>
      <c r="E319" s="11"/>
      <c r="F319" s="12"/>
      <c r="G319" s="11"/>
      <c r="H319" s="13"/>
      <c r="I319" s="13"/>
      <c r="J319" s="13"/>
      <c r="K319" s="14"/>
      <c r="L319" s="13"/>
      <c r="M319" s="11"/>
      <c r="N319" s="11"/>
      <c r="O319" s="11"/>
      <c r="P319" s="12"/>
      <c r="Q319" s="11"/>
      <c r="R319" s="13"/>
      <c r="S319" s="13"/>
      <c r="T319" s="13"/>
      <c r="U319" s="14"/>
      <c r="V319" s="13"/>
    </row>
    <row r="320" spans="1:22" ht="15" customHeight="1" x14ac:dyDescent="0.25">
      <c r="A320" s="9"/>
      <c r="B320" s="10"/>
      <c r="C320" s="11"/>
      <c r="D320" s="11"/>
      <c r="E320" s="11"/>
      <c r="F320" s="12"/>
      <c r="G320" s="11"/>
      <c r="H320" s="13"/>
      <c r="I320" s="13"/>
      <c r="J320" s="13"/>
      <c r="K320" s="14"/>
      <c r="L320" s="13"/>
      <c r="M320" s="11"/>
      <c r="N320" s="11"/>
      <c r="O320" s="11"/>
      <c r="P320" s="12"/>
      <c r="Q320" s="11"/>
      <c r="R320" s="13"/>
      <c r="S320" s="13"/>
      <c r="T320" s="13"/>
      <c r="U320" s="14"/>
      <c r="V320" s="13"/>
    </row>
    <row r="321" spans="1:22" ht="15" customHeight="1" x14ac:dyDescent="0.25">
      <c r="A321" s="9"/>
      <c r="B321" s="10"/>
      <c r="C321" s="11"/>
      <c r="D321" s="11"/>
      <c r="E321" s="11"/>
      <c r="F321" s="12"/>
      <c r="G321" s="11"/>
      <c r="H321" s="13"/>
      <c r="I321" s="13"/>
      <c r="J321" s="13"/>
      <c r="K321" s="14"/>
      <c r="L321" s="13"/>
      <c r="M321" s="11"/>
      <c r="N321" s="11"/>
      <c r="O321" s="11"/>
      <c r="P321" s="12"/>
      <c r="Q321" s="11"/>
      <c r="R321" s="13"/>
      <c r="S321" s="13"/>
      <c r="T321" s="13"/>
      <c r="U321" s="14"/>
      <c r="V321" s="13"/>
    </row>
    <row r="322" spans="1:22" ht="15" customHeight="1" x14ac:dyDescent="0.25">
      <c r="A322" s="9"/>
      <c r="B322" s="10"/>
      <c r="C322" s="11"/>
      <c r="D322" s="11"/>
      <c r="E322" s="11"/>
      <c r="F322" s="12"/>
      <c r="G322" s="11"/>
      <c r="H322" s="13"/>
      <c r="I322" s="13"/>
      <c r="J322" s="13"/>
      <c r="K322" s="14"/>
      <c r="L322" s="13"/>
      <c r="M322" s="11"/>
      <c r="N322" s="11"/>
      <c r="O322" s="11"/>
      <c r="P322" s="12"/>
      <c r="Q322" s="11"/>
      <c r="R322" s="13"/>
      <c r="S322" s="13"/>
      <c r="T322" s="13"/>
      <c r="U322" s="14"/>
      <c r="V322" s="13"/>
    </row>
    <row r="323" spans="1:22" ht="15" customHeight="1" x14ac:dyDescent="0.25">
      <c r="A323" s="9"/>
      <c r="B323" s="10"/>
      <c r="C323" s="11"/>
      <c r="D323" s="11"/>
      <c r="E323" s="11"/>
      <c r="F323" s="12"/>
      <c r="G323" s="11"/>
      <c r="H323" s="13"/>
      <c r="I323" s="13"/>
      <c r="J323" s="13"/>
      <c r="K323" s="14"/>
      <c r="L323" s="13"/>
      <c r="M323" s="11"/>
      <c r="N323" s="11"/>
      <c r="O323" s="11"/>
      <c r="P323" s="12"/>
      <c r="Q323" s="11"/>
      <c r="R323" s="13"/>
      <c r="S323" s="13"/>
      <c r="T323" s="13"/>
      <c r="U323" s="14"/>
      <c r="V323" s="13"/>
    </row>
    <row r="324" spans="1:22" ht="15" customHeight="1" x14ac:dyDescent="0.25">
      <c r="A324" s="9"/>
      <c r="B324" s="10"/>
      <c r="C324" s="11"/>
      <c r="D324" s="11"/>
      <c r="E324" s="11"/>
      <c r="F324" s="12"/>
      <c r="G324" s="11"/>
      <c r="H324" s="13"/>
      <c r="I324" s="13"/>
      <c r="J324" s="13"/>
      <c r="K324" s="14"/>
      <c r="L324" s="13"/>
      <c r="M324" s="11"/>
      <c r="N324" s="11"/>
      <c r="O324" s="11"/>
      <c r="P324" s="12"/>
      <c r="Q324" s="11"/>
      <c r="R324" s="13"/>
      <c r="S324" s="13"/>
      <c r="T324" s="13"/>
      <c r="U324" s="14"/>
      <c r="V324" s="13"/>
    </row>
    <row r="325" spans="1:22" ht="15" customHeight="1" x14ac:dyDescent="0.25">
      <c r="A325" s="9"/>
      <c r="B325" s="10"/>
      <c r="C325" s="11"/>
      <c r="D325" s="11"/>
      <c r="E325" s="11"/>
      <c r="F325" s="12"/>
      <c r="G325" s="11"/>
      <c r="H325" s="13"/>
      <c r="I325" s="13"/>
      <c r="J325" s="13"/>
      <c r="K325" s="14"/>
      <c r="L325" s="13"/>
      <c r="M325" s="11"/>
      <c r="N325" s="11"/>
      <c r="O325" s="11"/>
      <c r="P325" s="12"/>
      <c r="Q325" s="11"/>
      <c r="R325" s="13"/>
      <c r="S325" s="13"/>
      <c r="T325" s="13"/>
      <c r="U325" s="14"/>
      <c r="V325" s="13"/>
    </row>
    <row r="326" spans="1:22" ht="15" customHeight="1" x14ac:dyDescent="0.25">
      <c r="A326" s="9"/>
      <c r="B326" s="10"/>
      <c r="C326" s="11"/>
      <c r="D326" s="11"/>
      <c r="E326" s="11"/>
      <c r="F326" s="12"/>
      <c r="G326" s="11"/>
      <c r="H326" s="13"/>
      <c r="I326" s="13"/>
      <c r="J326" s="13"/>
      <c r="K326" s="14"/>
      <c r="L326" s="13"/>
      <c r="M326" s="11"/>
      <c r="N326" s="11"/>
      <c r="O326" s="11"/>
      <c r="P326" s="12"/>
      <c r="Q326" s="11"/>
      <c r="R326" s="13"/>
      <c r="S326" s="13"/>
      <c r="T326" s="13"/>
      <c r="U326" s="14"/>
      <c r="V326" s="13"/>
    </row>
    <row r="327" spans="1:22" ht="15" customHeight="1" x14ac:dyDescent="0.25">
      <c r="A327" s="9"/>
      <c r="B327" s="10"/>
      <c r="C327" s="11"/>
      <c r="D327" s="11"/>
      <c r="E327" s="11"/>
      <c r="F327" s="12"/>
      <c r="G327" s="11"/>
      <c r="H327" s="13"/>
      <c r="I327" s="13"/>
      <c r="J327" s="13"/>
      <c r="K327" s="14"/>
      <c r="L327" s="13"/>
      <c r="M327" s="11"/>
      <c r="N327" s="11"/>
      <c r="O327" s="11"/>
      <c r="P327" s="12"/>
      <c r="Q327" s="11"/>
      <c r="R327" s="13"/>
      <c r="S327" s="13"/>
      <c r="T327" s="13"/>
      <c r="U327" s="14"/>
      <c r="V327" s="13"/>
    </row>
    <row r="328" spans="1:22" ht="15" customHeight="1" x14ac:dyDescent="0.25">
      <c r="A328" s="9"/>
      <c r="B328" s="10"/>
      <c r="C328" s="11"/>
      <c r="D328" s="11"/>
      <c r="E328" s="11"/>
      <c r="F328" s="12"/>
      <c r="G328" s="11"/>
      <c r="H328" s="13"/>
      <c r="I328" s="13"/>
      <c r="J328" s="13"/>
      <c r="K328" s="14"/>
      <c r="L328" s="13"/>
      <c r="M328" s="11"/>
      <c r="N328" s="11"/>
      <c r="O328" s="11"/>
      <c r="P328" s="12"/>
      <c r="Q328" s="11"/>
      <c r="R328" s="13"/>
      <c r="S328" s="13"/>
      <c r="T328" s="13"/>
      <c r="U328" s="14"/>
      <c r="V328" s="13"/>
    </row>
    <row r="1048544" ht="12.75" customHeight="1" x14ac:dyDescent="0.25"/>
    <row r="1048545" ht="12.75" customHeight="1" x14ac:dyDescent="0.25"/>
    <row r="1048546" ht="12.75" customHeight="1" x14ac:dyDescent="0.25"/>
    <row r="1048547" ht="12.75" customHeight="1" x14ac:dyDescent="0.25"/>
    <row r="1048548" ht="12.75" customHeight="1" x14ac:dyDescent="0.25"/>
    <row r="1048549" ht="12.75" customHeight="1" x14ac:dyDescent="0.25"/>
    <row r="1048550" ht="12.75" customHeight="1" x14ac:dyDescent="0.25"/>
    <row r="1048551" ht="12.75" customHeight="1" x14ac:dyDescent="0.25"/>
    <row r="1048552" ht="12.75" customHeight="1" x14ac:dyDescent="0.25"/>
    <row r="1048553" ht="12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autoFilter ref="A2:V248" xr:uid="{2D5E5B87-61A1-2D44-928C-E5C376005431}"/>
  <mergeCells count="4">
    <mergeCell ref="C1:G1"/>
    <mergeCell ref="H1:L1"/>
    <mergeCell ref="M1:Q1"/>
    <mergeCell ref="R1:V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Pillar Two UK estimate</vt:lpstr>
      <vt:lpstr>Pillar Two FTSE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Neidle</dc:creator>
  <dc:description/>
  <cp:lastModifiedBy>Neidle, Dan (TPE-LON)</cp:lastModifiedBy>
  <cp:revision>16</cp:revision>
  <dcterms:created xsi:type="dcterms:W3CDTF">2021-05-24T08:53:09Z</dcterms:created>
  <dcterms:modified xsi:type="dcterms:W3CDTF">2021-06-17T12:23:16Z</dcterms:modified>
  <dc:language>en-GB</dc:language>
</cp:coreProperties>
</file>