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25" yWindow="555" windowWidth="21495" windowHeight="13725"/>
  </bookViews>
  <sheets>
    <sheet name="Desktops" sheetId="4" r:id="rId1"/>
    <sheet name="Laptops" sheetId="3" r:id="rId2"/>
    <sheet name="Servers" sheetId="1" r:id="rId3"/>
    <sheet name="Benchmarks" sheetId="2" r:id="rId4"/>
  </sheets>
  <definedNames>
    <definedName name="_xlnm._FilterDatabase" localSheetId="1" hidden="1">Laptops!$I$1:$I$16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4" l="1"/>
  <c r="J23" i="4"/>
  <c r="I24" i="4"/>
  <c r="I23" i="4"/>
  <c r="I22" i="4" l="1"/>
  <c r="I20" i="4"/>
  <c r="J20" i="4"/>
  <c r="I21" i="4"/>
  <c r="J21" i="4"/>
  <c r="I25" i="4"/>
  <c r="J25" i="4"/>
  <c r="I26" i="4"/>
  <c r="J26" i="4"/>
  <c r="I27" i="4"/>
  <c r="J27" i="4"/>
  <c r="J22" i="4" l="1"/>
  <c r="I28" i="4"/>
  <c r="J28" i="4"/>
  <c r="I29" i="4"/>
  <c r="J29" i="4"/>
  <c r="I30" i="4"/>
  <c r="J30" i="4"/>
  <c r="C21" i="2" l="1"/>
  <c r="I10" i="3"/>
  <c r="J10" i="3"/>
  <c r="I11" i="3"/>
  <c r="J11" i="3"/>
  <c r="I15" i="1"/>
  <c r="J15" i="1"/>
  <c r="I16" i="1"/>
  <c r="J16" i="1"/>
  <c r="I3" i="4" l="1"/>
  <c r="J3" i="4"/>
  <c r="C26" i="2"/>
  <c r="C29" i="2"/>
  <c r="C30" i="2"/>
  <c r="C31" i="2"/>
  <c r="C24" i="2"/>
  <c r="G21" i="2"/>
  <c r="G26" i="2"/>
  <c r="G20" i="2"/>
  <c r="G29" i="2"/>
  <c r="G30" i="2"/>
  <c r="G31" i="2"/>
  <c r="C9" i="2"/>
  <c r="C23" i="2"/>
  <c r="C1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2" i="2"/>
  <c r="G23" i="2"/>
  <c r="G24" i="2"/>
  <c r="G25" i="2"/>
  <c r="G27" i="2"/>
  <c r="G28" i="2"/>
  <c r="G2" i="2"/>
  <c r="C3" i="2"/>
  <c r="C4" i="2"/>
  <c r="C5" i="2"/>
  <c r="C6" i="2"/>
  <c r="C7" i="2"/>
  <c r="C8" i="2"/>
  <c r="C10" i="2"/>
  <c r="C11" i="2"/>
  <c r="C12" i="2"/>
  <c r="C13" i="2"/>
  <c r="C15" i="2"/>
  <c r="C16" i="2"/>
  <c r="C17" i="2"/>
  <c r="C18" i="2"/>
  <c r="C19" i="2"/>
  <c r="C20" i="2"/>
  <c r="C22" i="2"/>
  <c r="C25" i="2"/>
  <c r="C27" i="2"/>
  <c r="C28" i="2"/>
  <c r="C2" i="2"/>
  <c r="I6" i="1"/>
  <c r="J6" i="1"/>
  <c r="I8" i="1"/>
  <c r="J8" i="1"/>
  <c r="I7" i="1"/>
  <c r="J7" i="1"/>
  <c r="I10" i="1"/>
  <c r="J10" i="1"/>
  <c r="I13" i="4"/>
  <c r="J13" i="4"/>
  <c r="J31" i="4"/>
  <c r="I31" i="4"/>
  <c r="J19" i="4"/>
  <c r="I19" i="4"/>
  <c r="J18" i="4"/>
  <c r="I18" i="4"/>
  <c r="J17" i="4"/>
  <c r="I17" i="4"/>
  <c r="J16" i="4"/>
  <c r="I16" i="4"/>
  <c r="J15" i="4"/>
  <c r="I15" i="4"/>
  <c r="J14" i="4"/>
  <c r="I14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16" i="3"/>
  <c r="I16" i="3"/>
  <c r="J15" i="3"/>
  <c r="I15" i="3"/>
  <c r="J14" i="3"/>
  <c r="I14" i="3"/>
  <c r="J13" i="3"/>
  <c r="I13" i="3"/>
  <c r="J12" i="3"/>
  <c r="I12" i="3"/>
  <c r="J5" i="3"/>
  <c r="I5" i="3"/>
  <c r="J9" i="3"/>
  <c r="I9" i="3"/>
  <c r="J8" i="3"/>
  <c r="I8" i="3"/>
  <c r="J7" i="3"/>
  <c r="I7" i="3"/>
  <c r="J6" i="3"/>
  <c r="I6" i="3"/>
  <c r="J4" i="3"/>
  <c r="I4" i="3"/>
  <c r="J3" i="3"/>
  <c r="I3" i="3"/>
  <c r="I14" i="1"/>
  <c r="J14" i="1"/>
  <c r="I5" i="1"/>
  <c r="J5" i="1"/>
  <c r="J19" i="1"/>
  <c r="I19" i="1"/>
  <c r="J18" i="1"/>
  <c r="I18" i="1"/>
  <c r="J17" i="1"/>
  <c r="I17" i="1"/>
  <c r="J12" i="1"/>
  <c r="I12" i="1"/>
  <c r="J4" i="1"/>
  <c r="I4" i="1"/>
  <c r="J13" i="1"/>
  <c r="I13" i="1"/>
  <c r="J11" i="1"/>
  <c r="I11" i="1"/>
  <c r="J9" i="1"/>
  <c r="I9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10"/>
            <color rgb="FF000000"/>
            <rFont val="Arial"/>
            <family val="2"/>
          </rPr>
          <t>4 cpu @ 16874 each</t>
        </r>
      </text>
    </comment>
  </commentList>
</comments>
</file>

<file path=xl/comments2.xml><?xml version="1.0" encoding="utf-8"?>
<comments xmlns="http://schemas.openxmlformats.org/spreadsheetml/2006/main">
  <authors>
    <author>Nicholas Draper</author>
  </authors>
  <commentList>
    <comment ref="A26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processor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Nicholas Draper:</t>
        </r>
        <r>
          <rPr>
            <sz val="9"/>
            <color indexed="81"/>
            <rFont val="Tahoma"/>
            <family val="2"/>
          </rPr>
          <t xml:space="preserve">
benchmark for 1 GPU</t>
        </r>
      </text>
    </comment>
  </commentList>
</comments>
</file>

<file path=xl/sharedStrings.xml><?xml version="1.0" encoding="utf-8"?>
<sst xmlns="http://schemas.openxmlformats.org/spreadsheetml/2006/main" count="453" uniqueCount="226">
  <si>
    <t>Usage</t>
  </si>
  <si>
    <t>PC Name</t>
  </si>
  <si>
    <t>Make</t>
  </si>
  <si>
    <t>Model</t>
  </si>
  <si>
    <t>Processor</t>
  </si>
  <si>
    <t>Memory</t>
  </si>
  <si>
    <t>Hard Drive</t>
  </si>
  <si>
    <t>Video</t>
  </si>
  <si>
    <t>CPU Benchmark</t>
  </si>
  <si>
    <t>GPU Benchmark</t>
  </si>
  <si>
    <t>Nick Draper Laptop</t>
  </si>
  <si>
    <t>Lenovo</t>
  </si>
  <si>
    <t>Thinkpad Yoga S240</t>
  </si>
  <si>
    <t>i7-4500U @ 1.80GHz</t>
  </si>
  <si>
    <t>8GB</t>
  </si>
  <si>
    <t>256SSD</t>
  </si>
  <si>
    <t>Intel HD 4400</t>
  </si>
  <si>
    <t>ndlt433</t>
  </si>
  <si>
    <t>Dell</t>
  </si>
  <si>
    <t>Precision M4500</t>
  </si>
  <si>
    <t>i7 M640@2.6GHz</t>
  </si>
  <si>
    <t>500GB</t>
  </si>
  <si>
    <t>NVIDIA Quadro FX 1800M</t>
  </si>
  <si>
    <t>Nick Draper Desktop</t>
  </si>
  <si>
    <t>ndw1207</t>
  </si>
  <si>
    <t>Optiplex 9010</t>
  </si>
  <si>
    <t>i7-3770@3.4GHz</t>
  </si>
  <si>
    <t>32GB</t>
  </si>
  <si>
    <t>240SSD + 500GB</t>
  </si>
  <si>
    <t>ATI Radeon HD 7570</t>
  </si>
  <si>
    <t>16GB</t>
  </si>
  <si>
    <t>ndw1123</t>
  </si>
  <si>
    <t>Optiplex 7010</t>
  </si>
  <si>
    <t>1TB</t>
  </si>
  <si>
    <t>Intel HD 4000</t>
  </si>
  <si>
    <t>Owen Arnold Desktop</t>
  </si>
  <si>
    <t>ndw864</t>
  </si>
  <si>
    <t>Precision T5500</t>
  </si>
  <si>
    <t>intel xenon X5570 @2.93GHz (8 core)</t>
  </si>
  <si>
    <t>24GB</t>
  </si>
  <si>
    <t>1.8TB</t>
  </si>
  <si>
    <t>Owen Arnold Laptop</t>
  </si>
  <si>
    <t>ndlt513</t>
  </si>
  <si>
    <t>Mac</t>
  </si>
  <si>
    <t>MacBook Pro 2012</t>
  </si>
  <si>
    <t>Core i7-4960HQ @ 2.60GHz</t>
  </si>
  <si>
    <t>500GB Flash</t>
  </si>
  <si>
    <t>NVIDIA GeForce GT 650M 1024 MB</t>
  </si>
  <si>
    <t>Anders Markvardsen</t>
  </si>
  <si>
    <t>i7-3770@3.4GHZ</t>
  </si>
  <si>
    <t>NVIDIA Quadro NVS 450</t>
  </si>
  <si>
    <t>Martyn Gigg Desktop</t>
  </si>
  <si>
    <t>ndw1213</t>
  </si>
  <si>
    <t>OptiPlex 9010</t>
  </si>
  <si>
    <t>256GB SSD + 500GB 7200rpm IDE</t>
  </si>
  <si>
    <t>ndw900</t>
  </si>
  <si>
    <t>Precision T1500</t>
  </si>
  <si>
    <t>i7 870 @ 2.93GHz</t>
  </si>
  <si>
    <t>90GB SSD + 1TB</t>
  </si>
  <si>
    <t>NVIDIA Quadro 600</t>
  </si>
  <si>
    <t>ndw903</t>
  </si>
  <si>
    <t>ndw1210</t>
  </si>
  <si>
    <t>256GB SSD + 500GB HDD</t>
  </si>
  <si>
    <t>Roman Tolchenov</t>
  </si>
  <si>
    <t>ndw902</t>
  </si>
  <si>
    <t>ndw934</t>
  </si>
  <si>
    <t>Precision T1600</t>
  </si>
  <si>
    <t>Xeon E3-1245 @ 3.30GHz</t>
  </si>
  <si>
    <t>Intel HD P3000</t>
  </si>
  <si>
    <t>Spare Laptop 1</t>
  </si>
  <si>
    <t>Spare Laptop 2</t>
  </si>
  <si>
    <t>ndlt343</t>
  </si>
  <si>
    <t>Lattitude E6400</t>
  </si>
  <si>
    <t>Core2 Duo T9400 @ 2.53Ghz</t>
  </si>
  <si>
    <t>4GB</t>
  </si>
  <si>
    <t>230GB</t>
  </si>
  <si>
    <t>NVIDIA Quadro FX 160M</t>
  </si>
  <si>
    <t>Jenkins Slaves</t>
  </si>
  <si>
    <t>RHEL6 builder</t>
  </si>
  <si>
    <t>mantidlx1</t>
  </si>
  <si>
    <t>Precision WorkStation T7500</t>
  </si>
  <si>
    <t>2x Xeon W5590  @ 3.33GHz (4 core)</t>
  </si>
  <si>
    <t>100GB</t>
  </si>
  <si>
    <t>2x600GB IDE</t>
  </si>
  <si>
    <t>NVIDIA GT200GL [Quadro FX 5800]</t>
  </si>
  <si>
    <t>ndw922</t>
  </si>
  <si>
    <t>1TB IDE</t>
  </si>
  <si>
    <t>ndw1185</t>
  </si>
  <si>
    <t>Precision 5600</t>
  </si>
  <si>
    <t>2x Xeon E5-2687W @ 3.10GHz (8 core + HT)</t>
  </si>
  <si>
    <t>128GB</t>
  </si>
  <si>
    <t>256GB SSD + 2x500GB IDE</t>
  </si>
  <si>
    <t>NVIDIA Quadro 2000</t>
  </si>
  <si>
    <t>ndw1173</t>
  </si>
  <si>
    <t>i7-3770S @ 3.1GHz</t>
  </si>
  <si>
    <t>256GB SSD</t>
  </si>
  <si>
    <t>Sasview builder</t>
  </si>
  <si>
    <t>mantids-imac</t>
  </si>
  <si>
    <t>iMac</t>
  </si>
  <si>
    <t>i3-550 @ 3.2GHz (1 core + HT)</t>
  </si>
  <si>
    <t>1TB 7200rpm IDE</t>
  </si>
  <si>
    <t>ATI Radeon HD5670</t>
  </si>
  <si>
    <t>Mac ML builder</t>
  </si>
  <si>
    <t>ndw1170</t>
  </si>
  <si>
    <t>Mac Pro</t>
  </si>
  <si>
    <t>Xeon  W3565  @ 3.20GHz (4 core + HT)</t>
  </si>
  <si>
    <t>2x1TB 7200rpm IDE</t>
  </si>
  <si>
    <t>ATI Radeon HD 5770</t>
  </si>
  <si>
    <t>Intel Q35</t>
  </si>
  <si>
    <t>Pentium 4 CPU 3.40GHz (2 core no HT)</t>
  </si>
  <si>
    <t>Autoreduction server</t>
  </si>
  <si>
    <t>nimrod</t>
  </si>
  <si>
    <t>PowerEdge R820</t>
  </si>
  <si>
    <t>4x Xeon E5-4617 @2.90Ghz ( 6 core, NO HT)</t>
  </si>
  <si>
    <t>512GB</t>
  </si>
  <si>
    <t>4TB SAS 7200rpm</t>
  </si>
  <si>
    <t>Matrox Electronics Systems Ltd. G200eR2</t>
  </si>
  <si>
    <t>CPU</t>
  </si>
  <si>
    <t>Passmark CPU</t>
  </si>
  <si>
    <t>Graphics</t>
  </si>
  <si>
    <t>Passmark G3D</t>
  </si>
  <si>
    <t>Win8 64-bit builder</t>
  </si>
  <si>
    <t>Build server &amp; systest spec</t>
  </si>
  <si>
    <t>Fast single socket</t>
  </si>
  <si>
    <t>optiplex 9020</t>
  </si>
  <si>
    <t>i7-4770 @3.4GHz</t>
  </si>
  <si>
    <t>Intel HD Graphics 4600</t>
  </si>
  <si>
    <t>Static analysis</t>
  </si>
  <si>
    <t>Precision T7810</t>
  </si>
  <si>
    <t>2x Xeon Processor E5-2687W v3 (10C, 3.1GHz, Turbo, HT, 25M, 160W)</t>
  </si>
  <si>
    <t>512GB SSD + 2TB HDD</t>
  </si>
  <si>
    <t>NVIDIA Quadro K620</t>
  </si>
  <si>
    <t>Spare Laptop 3</t>
  </si>
  <si>
    <t>Core i3-5010u @ 2.10Ghz</t>
  </si>
  <si>
    <t>Intel HD Graphics 5500</t>
  </si>
  <si>
    <t>ndlt864</t>
  </si>
  <si>
    <t>Spare Laptop 4</t>
  </si>
  <si>
    <t>Latitude E5250</t>
  </si>
  <si>
    <t>Latitude E5470</t>
  </si>
  <si>
    <t>Core i7-6820HQ @ 2.70GHz</t>
  </si>
  <si>
    <t>Intel® HD Graphics 530</t>
  </si>
  <si>
    <t>Laptops</t>
  </si>
  <si>
    <t>Desktops</t>
  </si>
  <si>
    <t>ndw1468</t>
  </si>
  <si>
    <t>Optiplex 9020</t>
  </si>
  <si>
    <t>ndw1590</t>
  </si>
  <si>
    <t>i7-4790@3.6GHZ</t>
  </si>
  <si>
    <t>256GB SSD + 1TB 7200rpm IDE</t>
  </si>
  <si>
    <t>ATI Radeon R7 250</t>
  </si>
  <si>
    <t>Gemma Guest</t>
  </si>
  <si>
    <t>ndw1598</t>
  </si>
  <si>
    <t>ndw1709</t>
  </si>
  <si>
    <t>Optiplex 7040</t>
  </si>
  <si>
    <t>i7-6700@3.4GHZ</t>
  </si>
  <si>
    <t>ndw1467</t>
  </si>
  <si>
    <t>ndw1730</t>
  </si>
  <si>
    <t>256GB NVMe + 2TB 7200rpm IDE</t>
  </si>
  <si>
    <t>256GB NVMe + 1TB 7200rpm IDE</t>
  </si>
  <si>
    <t>Michael Hart</t>
  </si>
  <si>
    <t>ndw1490</t>
  </si>
  <si>
    <t>Windows 7 builder</t>
  </si>
  <si>
    <t>ndw1441</t>
  </si>
  <si>
    <t>ndw1456</t>
  </si>
  <si>
    <t>ndw1457</t>
  </si>
  <si>
    <t>RHEL7 builder</t>
  </si>
  <si>
    <t>ndlt614</t>
  </si>
  <si>
    <t>ndlt940</t>
  </si>
  <si>
    <t>ndlt703</t>
  </si>
  <si>
    <t>Precision M4800</t>
  </si>
  <si>
    <t>NVIDIA Quadro K1200</t>
  </si>
  <si>
    <t>NVIDIA Quadro NVS 295</t>
  </si>
  <si>
    <t>Loose Graphics card</t>
  </si>
  <si>
    <t>Ubuntu build server</t>
  </si>
  <si>
    <t>i7-4810MQ @ 2.80GHz</t>
  </si>
  <si>
    <t>Nvidia Quadro K1100M</t>
  </si>
  <si>
    <t>NVIDIA Quadro 410</t>
  </si>
  <si>
    <t>Usages</t>
  </si>
  <si>
    <t>Anders Markvardsen Laptop</t>
  </si>
  <si>
    <t>ndw892</t>
  </si>
  <si>
    <t>Optiplex 980</t>
  </si>
  <si>
    <t>i7 890@2.93GHZ</t>
  </si>
  <si>
    <t>Anthony Lim</t>
  </si>
  <si>
    <t>Elliot Oram</t>
  </si>
  <si>
    <t>Matthew Andrew</t>
  </si>
  <si>
    <t>Store</t>
  </si>
  <si>
    <t>ndlt887</t>
  </si>
  <si>
    <t>DELL XPS 15</t>
  </si>
  <si>
    <t>1TB solid state</t>
  </si>
  <si>
    <t>NVIDIA GTX960M</t>
  </si>
  <si>
    <t>Lamar Moore Laptop</t>
  </si>
  <si>
    <t>Mike Hart Laptop</t>
  </si>
  <si>
    <t>ndw1850</t>
  </si>
  <si>
    <t>ndw1851</t>
  </si>
  <si>
    <t xml:space="preserve">OptiPlex 5050 </t>
  </si>
  <si>
    <t>i7-7700 @3.6GHz</t>
  </si>
  <si>
    <t>Intel HD Graphics 630</t>
  </si>
  <si>
    <t>i7-6700HQ@2.6GHZ</t>
  </si>
  <si>
    <t>i7-7700@3.6GHZ</t>
  </si>
  <si>
    <t>Optiplex 7050</t>
  </si>
  <si>
    <t>Intel® HD Graphics 630</t>
  </si>
  <si>
    <t>Precision 7820</t>
  </si>
  <si>
    <t>Dual Xeon Gold 6134 (8C@3.2GHz)</t>
  </si>
  <si>
    <t>1TB NVMe + 3* 2TB IDE</t>
  </si>
  <si>
    <t>Dan - Imaging workstation</t>
  </si>
  <si>
    <t>ndw1893</t>
  </si>
  <si>
    <t>ndw1891</t>
  </si>
  <si>
    <t>ndw1892</t>
  </si>
  <si>
    <t>nVidia GTX1080 Ti</t>
  </si>
  <si>
    <t>SSD + 1TB</t>
  </si>
  <si>
    <t>ndw1879</t>
  </si>
  <si>
    <t>ndw1880</t>
  </si>
  <si>
    <t>Thomas Jubb</t>
  </si>
  <si>
    <t>AMD Radeon R5 430</t>
  </si>
  <si>
    <t>512GB NVMe</t>
  </si>
  <si>
    <t>Store decomission</t>
  </si>
  <si>
    <t>SL7 Builder</t>
  </si>
  <si>
    <t>mantid-mac-pro</t>
  </si>
  <si>
    <t>Mac builds</t>
  </si>
  <si>
    <t>Sam Jones</t>
  </si>
  <si>
    <t>Sam Jenkins</t>
  </si>
  <si>
    <t>Rob Applin</t>
  </si>
  <si>
    <t>ndw1597</t>
  </si>
  <si>
    <t>Spare</t>
  </si>
  <si>
    <t>Andre Bamidele</t>
  </si>
  <si>
    <t>Brandon Hewer -&gt; store</t>
  </si>
  <si>
    <t>Anton Picardo-Selg -&gt; Where is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</si>
</sst>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1" applyAlignment="1">
      <alignment wrapText="1"/>
    </xf>
    <xf numFmtId="0" fontId="4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5" fillId="3" borderId="0" xfId="2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4" borderId="0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114300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29</xdr:row>
      <xdr:rowOff>114300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123825</xdr:rowOff>
    </xdr:to>
    <xdr:sp macro="" textlink="">
      <xdr:nvSpPr>
        <xdr:cNvPr id="4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28</xdr:row>
      <xdr:rowOff>95250</xdr:rowOff>
    </xdr:to>
    <xdr:sp macro="" textlink="">
      <xdr:nvSpPr>
        <xdr:cNvPr id="5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27</xdr:row>
      <xdr:rowOff>95250</xdr:rowOff>
    </xdr:to>
    <xdr:sp macro="" textlink="">
      <xdr:nvSpPr>
        <xdr:cNvPr id="6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647700</xdr:colOff>
      <xdr:row>53</xdr:row>
      <xdr:rowOff>25400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88646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50</xdr:row>
      <xdr:rowOff>95250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3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4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48</xdr:row>
      <xdr:rowOff>95250</xdr:rowOff>
    </xdr:to>
    <xdr:sp macro="" textlink="">
      <xdr:nvSpPr>
        <xdr:cNvPr id="15" name="AutoShape 3"/>
        <xdr:cNvSpPr>
          <a:spLocks noChangeArrowheads="1"/>
        </xdr:cNvSpPr>
      </xdr:nvSpPr>
      <xdr:spPr bwMode="auto">
        <a:xfrm>
          <a:off x="0" y="0"/>
          <a:ext cx="9525000" cy="8867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6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1762125</xdr:colOff>
      <xdr:row>49</xdr:row>
      <xdr:rowOff>95250</xdr:rowOff>
    </xdr:to>
    <xdr:sp macro="" textlink="">
      <xdr:nvSpPr>
        <xdr:cNvPr id="17" name="AutoShape 3"/>
        <xdr:cNvSpPr>
          <a:spLocks noChangeArrowheads="1"/>
        </xdr:cNvSpPr>
      </xdr:nvSpPr>
      <xdr:spPr bwMode="auto">
        <a:xfrm>
          <a:off x="0" y="0"/>
          <a:ext cx="9525000" cy="90582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1"/>
  <sheetViews>
    <sheetView tabSelected="1" workbookViewId="0">
      <selection activeCell="D32" sqref="D32"/>
    </sheetView>
  </sheetViews>
  <sheetFormatPr defaultColWidth="17.140625" defaultRowHeight="12.75" customHeight="1" x14ac:dyDescent="0.2"/>
  <cols>
    <col min="1" max="1" width="33.425781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1.85546875" customWidth="1"/>
    <col min="10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142</v>
      </c>
      <c r="B2" s="1"/>
      <c r="C2" s="1"/>
      <c r="D2" s="1"/>
      <c r="E2" s="1"/>
      <c r="F2" s="1"/>
      <c r="G2" s="1"/>
      <c r="H2" s="1"/>
      <c r="I2" s="1"/>
      <c r="J2" s="1"/>
    </row>
    <row r="3" spans="1:10" ht="15" x14ac:dyDescent="0.25">
      <c r="A3" t="s">
        <v>48</v>
      </c>
      <c r="B3" t="s">
        <v>178</v>
      </c>
      <c r="C3" t="s">
        <v>18</v>
      </c>
      <c r="D3" t="s">
        <v>179</v>
      </c>
      <c r="E3" t="s">
        <v>180</v>
      </c>
      <c r="F3" s="3" t="s">
        <v>14</v>
      </c>
      <c r="G3" t="s">
        <v>21</v>
      </c>
      <c r="H3" s="2" t="s">
        <v>169</v>
      </c>
      <c r="I3">
        <f>VLOOKUP(E3,Benchmarks!$A$2:$B$942,2,FALSE)</f>
        <v>5397</v>
      </c>
      <c r="J3">
        <f>VLOOKUP(H3,Benchmarks!$E$2:$F$947,2,FALSE)</f>
        <v>3060</v>
      </c>
    </row>
    <row r="4" spans="1:10" ht="15" x14ac:dyDescent="0.25">
      <c r="A4" t="s">
        <v>35</v>
      </c>
      <c r="B4" t="s">
        <v>36</v>
      </c>
      <c r="C4" t="s">
        <v>18</v>
      </c>
      <c r="D4" t="s">
        <v>37</v>
      </c>
      <c r="E4" s="7" t="s">
        <v>38</v>
      </c>
      <c r="F4" t="s">
        <v>39</v>
      </c>
      <c r="G4" t="s">
        <v>40</v>
      </c>
      <c r="H4" s="2" t="s">
        <v>170</v>
      </c>
      <c r="I4">
        <f>VLOOKUP(E4,Benchmarks!$A$2:$B$942,2,FALSE)</f>
        <v>5679</v>
      </c>
      <c r="J4">
        <f>VLOOKUP(H4,Benchmarks!$E$2:$F$947,2,FALSE)</f>
        <v>102</v>
      </c>
    </row>
    <row r="5" spans="1:10" ht="14.25" customHeight="1" x14ac:dyDescent="0.25">
      <c r="A5" s="7" t="s">
        <v>225</v>
      </c>
      <c r="B5" t="s">
        <v>55</v>
      </c>
      <c r="C5" t="s">
        <v>18</v>
      </c>
      <c r="D5" t="s">
        <v>56</v>
      </c>
      <c r="E5" s="7" t="s">
        <v>57</v>
      </c>
      <c r="F5" t="s">
        <v>30</v>
      </c>
      <c r="G5" t="s">
        <v>58</v>
      </c>
      <c r="H5" t="s">
        <v>59</v>
      </c>
      <c r="I5">
        <f>VLOOKUP(E5,Benchmarks!$A$2:$B$942,2,FALSE)</f>
        <v>5478</v>
      </c>
      <c r="J5">
        <f>VLOOKUP(H5,Benchmarks!$E$2:$F$947,2,FALSE)</f>
        <v>684</v>
      </c>
    </row>
    <row r="6" spans="1:10" ht="15" x14ac:dyDescent="0.25">
      <c r="A6" s="7" t="s">
        <v>184</v>
      </c>
      <c r="B6" t="s">
        <v>64</v>
      </c>
      <c r="C6" t="s">
        <v>18</v>
      </c>
      <c r="D6" t="s">
        <v>56</v>
      </c>
      <c r="E6" s="7" t="s">
        <v>57</v>
      </c>
      <c r="F6" s="3" t="s">
        <v>14</v>
      </c>
      <c r="G6" t="s">
        <v>33</v>
      </c>
      <c r="H6" t="s">
        <v>59</v>
      </c>
      <c r="I6">
        <f>VLOOKUP(E6,Benchmarks!$A$2:$B$942,2,FALSE)</f>
        <v>5478</v>
      </c>
      <c r="J6">
        <f>VLOOKUP(H6,Benchmarks!$E$2:$F$947,2,FALSE)</f>
        <v>684</v>
      </c>
    </row>
    <row r="7" spans="1:10" ht="15" x14ac:dyDescent="0.25">
      <c r="A7" s="7" t="s">
        <v>224</v>
      </c>
      <c r="B7" t="s">
        <v>60</v>
      </c>
      <c r="C7" t="s">
        <v>18</v>
      </c>
      <c r="D7" t="s">
        <v>56</v>
      </c>
      <c r="E7" s="7" t="s">
        <v>57</v>
      </c>
      <c r="F7" t="s">
        <v>30</v>
      </c>
      <c r="G7" t="s">
        <v>33</v>
      </c>
      <c r="H7" t="s">
        <v>59</v>
      </c>
      <c r="I7">
        <f>VLOOKUP(E7,Benchmarks!$A$2:$B$942,2,FALSE)</f>
        <v>5478</v>
      </c>
      <c r="J7">
        <f>VLOOKUP(H7,Benchmarks!$E$2:$F$947,2,FALSE)</f>
        <v>684</v>
      </c>
    </row>
    <row r="8" spans="1:10" ht="15" x14ac:dyDescent="0.25">
      <c r="A8" s="7" t="s">
        <v>222</v>
      </c>
      <c r="B8" t="s">
        <v>65</v>
      </c>
      <c r="C8" t="s">
        <v>18</v>
      </c>
      <c r="D8" t="s">
        <v>66</v>
      </c>
      <c r="E8" t="s">
        <v>67</v>
      </c>
      <c r="G8" t="s">
        <v>33</v>
      </c>
      <c r="H8" t="s">
        <v>68</v>
      </c>
      <c r="I8">
        <f>VLOOKUP(E8,Benchmarks!$A$2:$B$942,2,FALSE)</f>
        <v>8014</v>
      </c>
      <c r="J8">
        <f>VLOOKUP(H8,Benchmarks!$E$2:$F$947,2,FALSE)</f>
        <v>324</v>
      </c>
    </row>
    <row r="9" spans="1:10" ht="15" x14ac:dyDescent="0.25">
      <c r="A9" s="15" t="s">
        <v>222</v>
      </c>
      <c r="B9" t="s">
        <v>31</v>
      </c>
      <c r="C9" t="s">
        <v>18</v>
      </c>
      <c r="D9" t="s">
        <v>32</v>
      </c>
      <c r="E9" t="s">
        <v>26</v>
      </c>
      <c r="F9" t="s">
        <v>30</v>
      </c>
      <c r="G9" t="s">
        <v>208</v>
      </c>
      <c r="H9" s="2" t="s">
        <v>169</v>
      </c>
      <c r="I9">
        <f>VLOOKUP(E9,Benchmarks!$A$2:$B$942,2,FALSE)</f>
        <v>9419</v>
      </c>
      <c r="J9">
        <f>VLOOKUP(H9,Benchmarks!$E$2:$F$947,2,FALSE)</f>
        <v>3060</v>
      </c>
    </row>
    <row r="10" spans="1:10" x14ac:dyDescent="0.2">
      <c r="A10" s="2" t="s">
        <v>23</v>
      </c>
      <c r="B10" t="s">
        <v>24</v>
      </c>
      <c r="C10" t="s">
        <v>18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>
        <f>VLOOKUP(E10,Benchmarks!$A$2:$B$942,2,FALSE)</f>
        <v>9419</v>
      </c>
      <c r="J10">
        <f>VLOOKUP(H10,Benchmarks!$E$2:$F$947,2,FALSE)</f>
        <v>987</v>
      </c>
    </row>
    <row r="11" spans="1:10" s="5" customFormat="1" x14ac:dyDescent="0.2">
      <c r="A11" s="6" t="s">
        <v>158</v>
      </c>
      <c r="B11" s="5" t="s">
        <v>61</v>
      </c>
      <c r="C11" s="5" t="s">
        <v>18</v>
      </c>
      <c r="D11" s="5" t="s">
        <v>25</v>
      </c>
      <c r="E11" s="5" t="s">
        <v>26</v>
      </c>
      <c r="F11" s="5" t="s">
        <v>27</v>
      </c>
      <c r="G11" s="5" t="s">
        <v>62</v>
      </c>
      <c r="H11" s="5" t="s">
        <v>29</v>
      </c>
      <c r="I11" s="5">
        <f>VLOOKUP(E11,Benchmarks!$A$2:$B$942,2,FALSE)</f>
        <v>9419</v>
      </c>
      <c r="J11" s="5">
        <f>VLOOKUP(H11,Benchmarks!$E$2:$F$947,2,FALSE)</f>
        <v>987</v>
      </c>
    </row>
    <row r="12" spans="1:10" x14ac:dyDescent="0.2">
      <c r="A12" t="s">
        <v>51</v>
      </c>
      <c r="B12" t="s">
        <v>52</v>
      </c>
      <c r="C12" t="s">
        <v>18</v>
      </c>
      <c r="D12" t="s">
        <v>53</v>
      </c>
      <c r="E12" t="s">
        <v>49</v>
      </c>
      <c r="F12" t="s">
        <v>27</v>
      </c>
      <c r="G12" t="s">
        <v>54</v>
      </c>
      <c r="H12" t="s">
        <v>29</v>
      </c>
      <c r="I12">
        <f>VLOOKUP(E12,Benchmarks!$A$2:$B$942,2,FALSE)</f>
        <v>9419</v>
      </c>
      <c r="J12">
        <f>VLOOKUP(H12,Benchmarks!$E$2:$F$947,2,FALSE)</f>
        <v>987</v>
      </c>
    </row>
    <row r="13" spans="1:10" x14ac:dyDescent="0.2">
      <c r="A13" s="2" t="s">
        <v>218</v>
      </c>
      <c r="B13" s="2" t="s">
        <v>154</v>
      </c>
      <c r="C13" t="s">
        <v>18</v>
      </c>
      <c r="D13" s="2" t="s">
        <v>144</v>
      </c>
      <c r="E13" s="5" t="s">
        <v>146</v>
      </c>
      <c r="F13" t="s">
        <v>27</v>
      </c>
      <c r="G13" s="2" t="s">
        <v>147</v>
      </c>
      <c r="H13" t="s">
        <v>29</v>
      </c>
      <c r="I13">
        <f>VLOOKUP(E13,Benchmarks!$A$2:$B$942,2,FALSE)</f>
        <v>9995</v>
      </c>
      <c r="J13">
        <f>VLOOKUP(H13,Benchmarks!$E$2:$F$947,2,FALSE)</f>
        <v>987</v>
      </c>
    </row>
    <row r="14" spans="1:10" x14ac:dyDescent="0.2">
      <c r="A14" s="2" t="s">
        <v>181</v>
      </c>
      <c r="B14" s="2" t="s">
        <v>143</v>
      </c>
      <c r="C14" t="s">
        <v>18</v>
      </c>
      <c r="D14" s="2" t="s">
        <v>144</v>
      </c>
      <c r="E14" s="5" t="s">
        <v>146</v>
      </c>
      <c r="F14" t="s">
        <v>27</v>
      </c>
      <c r="G14" s="2" t="s">
        <v>147</v>
      </c>
      <c r="H14" t="s">
        <v>29</v>
      </c>
      <c r="I14">
        <f>VLOOKUP(E14,Benchmarks!$A$2:$B$942,2,FALSE)</f>
        <v>9995</v>
      </c>
      <c r="J14">
        <f>VLOOKUP(H14,Benchmarks!$E$2:$F$947,2,FALSE)</f>
        <v>987</v>
      </c>
    </row>
    <row r="15" spans="1:10" x14ac:dyDescent="0.2">
      <c r="A15" s="5" t="s">
        <v>183</v>
      </c>
      <c r="B15" s="2" t="s">
        <v>145</v>
      </c>
      <c r="C15" t="s">
        <v>18</v>
      </c>
      <c r="D15" t="s">
        <v>25</v>
      </c>
      <c r="E15" s="5" t="s">
        <v>146</v>
      </c>
      <c r="F15" t="s">
        <v>27</v>
      </c>
      <c r="G15" s="2" t="s">
        <v>147</v>
      </c>
      <c r="H15" s="2" t="s">
        <v>148</v>
      </c>
      <c r="I15">
        <f>VLOOKUP(E15,Benchmarks!$A$2:$B$942,2,FALSE)</f>
        <v>9995</v>
      </c>
      <c r="J15">
        <f>VLOOKUP(H15,Benchmarks!$E$2:$F$947,2,FALSE)</f>
        <v>1409</v>
      </c>
    </row>
    <row r="16" spans="1:10" x14ac:dyDescent="0.2">
      <c r="A16" s="5" t="s">
        <v>220</v>
      </c>
      <c r="B16" s="2" t="s">
        <v>221</v>
      </c>
      <c r="C16" t="s">
        <v>18</v>
      </c>
      <c r="D16" t="s">
        <v>25</v>
      </c>
      <c r="E16" s="5" t="s">
        <v>146</v>
      </c>
      <c r="F16" t="s">
        <v>27</v>
      </c>
      <c r="G16" s="5" t="s">
        <v>62</v>
      </c>
      <c r="H16" s="2" t="s">
        <v>148</v>
      </c>
      <c r="I16">
        <f>VLOOKUP(E16,Benchmarks!$A$2:$B$942,2,FALSE)</f>
        <v>9995</v>
      </c>
      <c r="J16">
        <f>VLOOKUP(H16,Benchmarks!$E$2:$F$947,2,FALSE)</f>
        <v>1409</v>
      </c>
    </row>
    <row r="17" spans="1:10" x14ac:dyDescent="0.2">
      <c r="A17" s="2" t="s">
        <v>149</v>
      </c>
      <c r="B17" s="2" t="s">
        <v>150</v>
      </c>
      <c r="C17" t="s">
        <v>18</v>
      </c>
      <c r="D17" t="s">
        <v>25</v>
      </c>
      <c r="E17" s="5" t="s">
        <v>146</v>
      </c>
      <c r="F17" t="s">
        <v>27</v>
      </c>
      <c r="G17" s="2" t="s">
        <v>147</v>
      </c>
      <c r="H17" s="2" t="s">
        <v>148</v>
      </c>
      <c r="I17">
        <f>VLOOKUP(E17,Benchmarks!$A$2:$B$942,2,FALSE)</f>
        <v>9995</v>
      </c>
      <c r="J17">
        <f>VLOOKUP(H17,Benchmarks!$E$2:$F$947,2,FALSE)</f>
        <v>1409</v>
      </c>
    </row>
    <row r="18" spans="1:10" x14ac:dyDescent="0.2">
      <c r="A18" s="2" t="s">
        <v>63</v>
      </c>
      <c r="B18" s="2" t="s">
        <v>151</v>
      </c>
      <c r="C18" t="s">
        <v>18</v>
      </c>
      <c r="D18" s="2" t="s">
        <v>152</v>
      </c>
      <c r="E18" s="5" t="s">
        <v>153</v>
      </c>
      <c r="F18" t="s">
        <v>27</v>
      </c>
      <c r="G18" s="2" t="s">
        <v>156</v>
      </c>
      <c r="H18" s="2" t="s">
        <v>140</v>
      </c>
      <c r="I18">
        <f>VLOOKUP(E18,Benchmarks!$A$2:$B$942,2,FALSE)</f>
        <v>10039</v>
      </c>
      <c r="J18">
        <f>VLOOKUP(H18,Benchmarks!$E$2:$F$947,2,FALSE)</f>
        <v>1007</v>
      </c>
    </row>
    <row r="19" spans="1:10" x14ac:dyDescent="0.2">
      <c r="A19" s="5" t="s">
        <v>182</v>
      </c>
      <c r="B19" s="2" t="s">
        <v>155</v>
      </c>
      <c r="C19" s="2" t="s">
        <v>18</v>
      </c>
      <c r="D19" s="2" t="s">
        <v>152</v>
      </c>
      <c r="E19" s="5" t="s">
        <v>153</v>
      </c>
      <c r="F19" t="s">
        <v>27</v>
      </c>
      <c r="G19" s="2" t="s">
        <v>157</v>
      </c>
      <c r="H19" s="2" t="s">
        <v>140</v>
      </c>
      <c r="I19">
        <f>VLOOKUP(E19,Benchmarks!$A$2:$B$942,2,FALSE)</f>
        <v>10039</v>
      </c>
      <c r="J19">
        <f>VLOOKUP(H19,Benchmarks!$E$2:$F$947,2,FALSE)</f>
        <v>1007</v>
      </c>
    </row>
    <row r="20" spans="1:10" x14ac:dyDescent="0.2">
      <c r="A20" t="s">
        <v>48</v>
      </c>
      <c r="B20" t="s">
        <v>205</v>
      </c>
      <c r="C20" s="2" t="s">
        <v>18</v>
      </c>
      <c r="D20" s="2" t="s">
        <v>198</v>
      </c>
      <c r="E20" s="5" t="s">
        <v>197</v>
      </c>
      <c r="F20" t="s">
        <v>27</v>
      </c>
      <c r="G20" s="2" t="s">
        <v>157</v>
      </c>
      <c r="H20" s="2" t="s">
        <v>199</v>
      </c>
      <c r="I20">
        <f>VLOOKUP(E20,Benchmarks!$A$2:$B$942,2,FALSE)</f>
        <v>10808</v>
      </c>
      <c r="J20">
        <f>VLOOKUP(H20,Benchmarks!$E$2:$F$947,2,FALSE)</f>
        <v>1166</v>
      </c>
    </row>
    <row r="21" spans="1:10" x14ac:dyDescent="0.2">
      <c r="A21" t="s">
        <v>211</v>
      </c>
      <c r="B21" t="s">
        <v>206</v>
      </c>
      <c r="C21" s="2" t="s">
        <v>18</v>
      </c>
      <c r="D21" s="2" t="s">
        <v>198</v>
      </c>
      <c r="E21" s="5" t="s">
        <v>197</v>
      </c>
      <c r="F21" t="s">
        <v>27</v>
      </c>
      <c r="G21" s="2" t="s">
        <v>157</v>
      </c>
      <c r="H21" s="2" t="s">
        <v>199</v>
      </c>
      <c r="I21">
        <f>VLOOKUP(E21,Benchmarks!$A$2:$B$942,2,FALSE)</f>
        <v>10808</v>
      </c>
      <c r="J21">
        <f>VLOOKUP(H21,Benchmarks!$E$2:$F$947,2,FALSE)</f>
        <v>1166</v>
      </c>
    </row>
    <row r="22" spans="1:10" x14ac:dyDescent="0.2">
      <c r="A22" s="2" t="s">
        <v>203</v>
      </c>
      <c r="B22" t="s">
        <v>204</v>
      </c>
      <c r="C22" s="2" t="s">
        <v>18</v>
      </c>
      <c r="D22" s="2" t="s">
        <v>200</v>
      </c>
      <c r="E22" s="2" t="s">
        <v>201</v>
      </c>
      <c r="F22" s="2" t="s">
        <v>90</v>
      </c>
      <c r="G22" s="2" t="s">
        <v>202</v>
      </c>
      <c r="H22" s="2" t="s">
        <v>207</v>
      </c>
      <c r="I22">
        <f>VLOOKUP(E22,Benchmarks!$A$2:$B$942,2,FALSE)</f>
        <v>18083</v>
      </c>
      <c r="J22">
        <f>VLOOKUP(H22,Benchmarks!$E$2:$F$947,2,FALSE)</f>
        <v>13733</v>
      </c>
    </row>
    <row r="23" spans="1:10" x14ac:dyDescent="0.2">
      <c r="A23" t="s">
        <v>219</v>
      </c>
      <c r="B23" s="2" t="s">
        <v>209</v>
      </c>
      <c r="C23" s="2" t="s">
        <v>18</v>
      </c>
      <c r="D23" s="2" t="s">
        <v>198</v>
      </c>
      <c r="E23" s="5" t="s">
        <v>197</v>
      </c>
      <c r="F23" t="s">
        <v>27</v>
      </c>
      <c r="G23" t="s">
        <v>213</v>
      </c>
      <c r="H23" t="s">
        <v>212</v>
      </c>
      <c r="I23">
        <f>VLOOKUP(E23,Benchmarks!$A$2:$B$942,2,FALSE)</f>
        <v>10808</v>
      </c>
      <c r="J23">
        <f>VLOOKUP(H23,Benchmarks!$E$2:$F$947,2,FALSE)</f>
        <v>1031</v>
      </c>
    </row>
    <row r="24" spans="1:10" x14ac:dyDescent="0.2">
      <c r="A24" t="s">
        <v>223</v>
      </c>
      <c r="B24" s="2" t="s">
        <v>210</v>
      </c>
      <c r="C24" s="2" t="s">
        <v>18</v>
      </c>
      <c r="D24" s="2" t="s">
        <v>198</v>
      </c>
      <c r="E24" s="5" t="s">
        <v>197</v>
      </c>
      <c r="F24" t="s">
        <v>27</v>
      </c>
      <c r="G24" t="s">
        <v>213</v>
      </c>
      <c r="H24" t="s">
        <v>212</v>
      </c>
      <c r="I24">
        <f>VLOOKUP(E24,Benchmarks!$A$2:$B$942,2,FALSE)</f>
        <v>10808</v>
      </c>
      <c r="J24">
        <f>VLOOKUP(H24,Benchmarks!$E$2:$F$947,2,FALSE)</f>
        <v>1031</v>
      </c>
    </row>
    <row r="25" spans="1:10" x14ac:dyDescent="0.2">
      <c r="B25" s="2"/>
      <c r="I25" t="e">
        <f>VLOOKUP(Laptops!E15,Benchmarks!$A$2:$B$942,2,FALSE)</f>
        <v>#N/A</v>
      </c>
      <c r="J25" t="e">
        <f>VLOOKUP(H25,Benchmarks!$E$2:$F$947,2,FALSE)</f>
        <v>#N/A</v>
      </c>
    </row>
    <row r="26" spans="1:10" x14ac:dyDescent="0.2">
      <c r="B26" s="2"/>
      <c r="I26" t="e">
        <f>VLOOKUP(Laptops!E16,Benchmarks!$A$2:$B$942,2,FALSE)</f>
        <v>#N/A</v>
      </c>
      <c r="J26" t="e">
        <f>VLOOKUP(H26,Benchmarks!$E$2:$F$947,2,FALSE)</f>
        <v>#N/A</v>
      </c>
    </row>
    <row r="27" spans="1:10" x14ac:dyDescent="0.2">
      <c r="B27" s="2"/>
      <c r="I27" t="e">
        <f>VLOOKUP(Laptops!E17,Benchmarks!$A$2:$B$942,2,FALSE)</f>
        <v>#N/A</v>
      </c>
      <c r="J27" t="e">
        <f>VLOOKUP(H27,Benchmarks!$E$2:$F$947,2,FALSE)</f>
        <v>#N/A</v>
      </c>
    </row>
    <row r="28" spans="1:10" x14ac:dyDescent="0.2">
      <c r="G28" s="2" t="s">
        <v>171</v>
      </c>
      <c r="H28" s="2" t="s">
        <v>175</v>
      </c>
      <c r="I28" t="e">
        <f>VLOOKUP(Laptops!E14,Benchmarks!$A$2:$B$942,2,FALSE)</f>
        <v>#N/A</v>
      </c>
      <c r="J28">
        <f>VLOOKUP(H28,Benchmarks!$E$2:$F$947,2,FALSE)</f>
        <v>427</v>
      </c>
    </row>
    <row r="29" spans="1:10" x14ac:dyDescent="0.2">
      <c r="I29" t="e">
        <f>VLOOKUP(Laptops!E15,Benchmarks!$A$2:$B$942,2,FALSE)</f>
        <v>#N/A</v>
      </c>
      <c r="J29" t="e">
        <f>VLOOKUP(H29,Benchmarks!$E$2:$F$947,2,FALSE)</f>
        <v>#N/A</v>
      </c>
    </row>
    <row r="30" spans="1:10" x14ac:dyDescent="0.2">
      <c r="I30" t="e">
        <f>VLOOKUP(Laptops!E16,Benchmarks!$A$2:$B$942,2,FALSE)</f>
        <v>#N/A</v>
      </c>
      <c r="J30" t="e">
        <f>VLOOKUP(H30,Benchmarks!$E$2:$F$947,2,FALSE)</f>
        <v>#N/A</v>
      </c>
    </row>
    <row r="31" spans="1:10" x14ac:dyDescent="0.2">
      <c r="I31" t="e">
        <f>VLOOKUP(E31,Benchmarks!$A$2:$B$942,2,FALSE)</f>
        <v>#N/A</v>
      </c>
      <c r="J31" t="e">
        <f>VLOOKUP(H31,Benchmarks!$E$2:$F$947,2,FALSE)</f>
        <v>#N/A</v>
      </c>
    </row>
  </sheetData>
  <conditionalFormatting sqref="I25:I1048576 I1:I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J1048576 J1:J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6"/>
  <sheetViews>
    <sheetView workbookViewId="0">
      <selection activeCell="G18" sqref="G18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10" width="11.42578125" customWidth="1"/>
  </cols>
  <sheetData>
    <row r="1" spans="1:10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141</v>
      </c>
    </row>
    <row r="3" spans="1:10" ht="15.75" customHeight="1" x14ac:dyDescent="0.2">
      <c r="A3" t="s">
        <v>41</v>
      </c>
      <c r="B3" t="s">
        <v>42</v>
      </c>
      <c r="C3" t="s">
        <v>43</v>
      </c>
      <c r="D3" t="s">
        <v>44</v>
      </c>
      <c r="E3" t="s">
        <v>45</v>
      </c>
      <c r="F3" t="s">
        <v>30</v>
      </c>
      <c r="G3" t="s">
        <v>46</v>
      </c>
      <c r="H3" t="s">
        <v>47</v>
      </c>
      <c r="I3">
        <f>VLOOKUP(E3,Benchmarks!$A$2:$B$942,2,FALSE)</f>
        <v>10270</v>
      </c>
      <c r="J3">
        <f>VLOOKUP(H3,Benchmarks!$E$2:$F$947,2,FALSE)</f>
        <v>1298</v>
      </c>
    </row>
    <row r="4" spans="1:10" x14ac:dyDescent="0.2">
      <c r="A4" t="s">
        <v>10</v>
      </c>
      <c r="B4" s="2" t="s">
        <v>165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>
        <f>VLOOKUP(E4,Benchmarks!$A$2:$B$942,2,FALSE)</f>
        <v>3927</v>
      </c>
      <c r="J4">
        <f>VLOOKUP(H4,Benchmarks!$E$2:$F$947,2,FALSE)</f>
        <v>520</v>
      </c>
    </row>
    <row r="5" spans="1:10" ht="15" x14ac:dyDescent="0.25">
      <c r="A5" s="2" t="s">
        <v>177</v>
      </c>
      <c r="B5" s="2" t="s">
        <v>167</v>
      </c>
      <c r="C5" s="2" t="s">
        <v>18</v>
      </c>
      <c r="D5" s="2" t="s">
        <v>168</v>
      </c>
      <c r="E5" s="8" t="s">
        <v>173</v>
      </c>
      <c r="F5" s="9" t="s">
        <v>27</v>
      </c>
      <c r="H5" s="8" t="s">
        <v>174</v>
      </c>
      <c r="I5">
        <f>VLOOKUP(E5,Benchmarks!$A$2:$B$942,2,FALSE)</f>
        <v>8657</v>
      </c>
      <c r="J5">
        <f>VLOOKUP(H5,Benchmarks!$E$2:$F$947,2,FALSE)</f>
        <v>991</v>
      </c>
    </row>
    <row r="6" spans="1:10" x14ac:dyDescent="0.2">
      <c r="A6" s="2" t="s">
        <v>69</v>
      </c>
      <c r="B6" t="s">
        <v>71</v>
      </c>
      <c r="C6" t="s">
        <v>18</v>
      </c>
      <c r="D6" t="s">
        <v>72</v>
      </c>
      <c r="E6" t="s">
        <v>73</v>
      </c>
      <c r="F6" t="s">
        <v>74</v>
      </c>
      <c r="G6" t="s">
        <v>75</v>
      </c>
      <c r="H6" t="s">
        <v>76</v>
      </c>
      <c r="I6">
        <f>VLOOKUP(E6,Benchmarks!$A$2:$B$942,2,FALSE)</f>
        <v>1755</v>
      </c>
      <c r="J6">
        <f>VLOOKUP(H6,Benchmarks!$E$2:$F$947,2,FALSE)</f>
        <v>100</v>
      </c>
    </row>
    <row r="7" spans="1:10" x14ac:dyDescent="0.2">
      <c r="A7" s="2" t="s">
        <v>70</v>
      </c>
      <c r="B7" t="s">
        <v>17</v>
      </c>
      <c r="C7" t="s">
        <v>18</v>
      </c>
      <c r="D7" t="s">
        <v>19</v>
      </c>
      <c r="E7" t="s">
        <v>20</v>
      </c>
      <c r="F7" t="s">
        <v>14</v>
      </c>
      <c r="G7" t="s">
        <v>21</v>
      </c>
      <c r="H7" t="s">
        <v>22</v>
      </c>
      <c r="I7">
        <f>VLOOKUP(E7,Benchmarks!$A$2:$B$942,2,FALSE)</f>
        <v>2874</v>
      </c>
      <c r="J7">
        <f>VLOOKUP(H7,Benchmarks!$E$2:$F$947,2,FALSE)</f>
        <v>498</v>
      </c>
    </row>
    <row r="8" spans="1:10" x14ac:dyDescent="0.2">
      <c r="A8" s="2" t="s">
        <v>132</v>
      </c>
      <c r="B8" s="2" t="s">
        <v>135</v>
      </c>
      <c r="C8" t="s">
        <v>18</v>
      </c>
      <c r="D8" s="2" t="s">
        <v>137</v>
      </c>
      <c r="E8" t="s">
        <v>133</v>
      </c>
      <c r="F8" t="s">
        <v>30</v>
      </c>
      <c r="G8" t="s">
        <v>21</v>
      </c>
      <c r="H8" t="s">
        <v>134</v>
      </c>
      <c r="I8">
        <f>VLOOKUP(E8,Benchmarks!$A$2:$B$942,2,FALSE)</f>
        <v>3062</v>
      </c>
      <c r="J8">
        <f>VLOOKUP(H8,Benchmarks!$E$2:$F$947,2,FALSE)</f>
        <v>576</v>
      </c>
    </row>
    <row r="9" spans="1:10" x14ac:dyDescent="0.2">
      <c r="A9" s="2" t="s">
        <v>136</v>
      </c>
      <c r="B9" s="2" t="s">
        <v>166</v>
      </c>
      <c r="C9" t="s">
        <v>18</v>
      </c>
      <c r="D9" s="2" t="s">
        <v>138</v>
      </c>
      <c r="E9" s="2" t="s">
        <v>139</v>
      </c>
      <c r="F9" t="s">
        <v>30</v>
      </c>
      <c r="G9" t="s">
        <v>21</v>
      </c>
      <c r="H9" t="s">
        <v>140</v>
      </c>
      <c r="I9">
        <f>VLOOKUP(E9,Benchmarks!$A$2:$B$942,2,FALSE)</f>
        <v>8765</v>
      </c>
      <c r="J9">
        <f>VLOOKUP(H9,Benchmarks!$E$2:$F$947,2,FALSE)</f>
        <v>1007</v>
      </c>
    </row>
    <row r="10" spans="1:10" x14ac:dyDescent="0.2">
      <c r="A10" t="s">
        <v>189</v>
      </c>
      <c r="B10" t="s">
        <v>185</v>
      </c>
      <c r="C10" t="s">
        <v>18</v>
      </c>
      <c r="D10" t="s">
        <v>186</v>
      </c>
      <c r="E10" s="5" t="s">
        <v>196</v>
      </c>
      <c r="F10" t="s">
        <v>27</v>
      </c>
      <c r="G10" t="s">
        <v>187</v>
      </c>
      <c r="H10" t="s">
        <v>188</v>
      </c>
      <c r="I10">
        <f>VLOOKUP(E10,Benchmarks!$A$2:$B$942,2,FALSE)</f>
        <v>8141</v>
      </c>
      <c r="J10">
        <f>VLOOKUP(H10,Benchmarks!$E$2:$F$947,2,FALSE)</f>
        <v>2064</v>
      </c>
    </row>
    <row r="11" spans="1:10" x14ac:dyDescent="0.2">
      <c r="A11" t="s">
        <v>190</v>
      </c>
      <c r="C11" t="s">
        <v>18</v>
      </c>
      <c r="D11" t="s">
        <v>186</v>
      </c>
      <c r="E11" s="5" t="s">
        <v>196</v>
      </c>
      <c r="F11" t="s">
        <v>27</v>
      </c>
      <c r="G11" t="s">
        <v>187</v>
      </c>
      <c r="H11" t="s">
        <v>188</v>
      </c>
      <c r="I11">
        <f>VLOOKUP(E11,Benchmarks!$A$2:$B$942,2,FALSE)</f>
        <v>8141</v>
      </c>
      <c r="J11">
        <f>VLOOKUP(H11,Benchmarks!$E$2:$F$947,2,FALSE)</f>
        <v>2064</v>
      </c>
    </row>
    <row r="12" spans="1:10" x14ac:dyDescent="0.2">
      <c r="I12" t="e">
        <f>VLOOKUP(E12,Benchmarks!$A$2:$B$942,2,FALSE)</f>
        <v>#N/A</v>
      </c>
      <c r="J12" t="e">
        <f>VLOOKUP(H12,Benchmarks!$E$2:$F$947,2,FALSE)</f>
        <v>#N/A</v>
      </c>
    </row>
    <row r="13" spans="1:10" x14ac:dyDescent="0.2">
      <c r="I13" t="e">
        <f>VLOOKUP(E13,Benchmarks!$A$2:$B$942,2,FALSE)</f>
        <v>#N/A</v>
      </c>
      <c r="J13" t="e">
        <f>VLOOKUP(H13,Benchmarks!$E$2:$F$947,2,FALSE)</f>
        <v>#N/A</v>
      </c>
    </row>
    <row r="14" spans="1:10" x14ac:dyDescent="0.2">
      <c r="I14" t="e">
        <f>VLOOKUP(E14,Benchmarks!$A$2:$B$942,2,FALSE)</f>
        <v>#N/A</v>
      </c>
      <c r="J14" t="e">
        <f>VLOOKUP(H14,Benchmarks!$E$2:$F$947,2,FALSE)</f>
        <v>#N/A</v>
      </c>
    </row>
    <row r="15" spans="1:10" x14ac:dyDescent="0.2">
      <c r="I15" t="e">
        <f>VLOOKUP(E15,Benchmarks!$A$2:$B$942,2,FALSE)</f>
        <v>#N/A</v>
      </c>
      <c r="J15" t="e">
        <f>VLOOKUP(H15,Benchmarks!$E$2:$F$947,2,FALSE)</f>
        <v>#N/A</v>
      </c>
    </row>
    <row r="16" spans="1:10" x14ac:dyDescent="0.2">
      <c r="I16" t="e">
        <f>VLOOKUP(E16,Benchmarks!$A$2:$B$942,2,FALSE)</f>
        <v>#N/A</v>
      </c>
      <c r="J16" t="e">
        <f>VLOOKUP(H16,Benchmarks!$E$2:$F$947,2,FALSE)</f>
        <v>#N/A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4"/>
  <sheetViews>
    <sheetView workbookViewId="0">
      <selection activeCell="D17" sqref="D17"/>
    </sheetView>
  </sheetViews>
  <sheetFormatPr defaultColWidth="17.140625" defaultRowHeight="12.75" customHeight="1" x14ac:dyDescent="0.2"/>
  <cols>
    <col min="1" max="1" width="25.28515625" customWidth="1"/>
    <col min="3" max="3" width="7.85546875" customWidth="1"/>
    <col min="4" max="4" width="20.42578125" customWidth="1"/>
    <col min="5" max="5" width="36.7109375" customWidth="1"/>
    <col min="6" max="6" width="9" customWidth="1"/>
    <col min="7" max="7" width="31.140625" customWidth="1"/>
    <col min="8" max="8" width="25.85546875" customWidth="1"/>
    <col min="9" max="9" width="12" customWidth="1"/>
    <col min="10" max="10" width="11.42578125" customWidth="1"/>
  </cols>
  <sheetData>
    <row r="1" spans="1:1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1" t="s">
        <v>77</v>
      </c>
    </row>
    <row r="3" spans="1:11" x14ac:dyDescent="0.2">
      <c r="A3" t="s">
        <v>127</v>
      </c>
      <c r="B3" t="s">
        <v>85</v>
      </c>
      <c r="C3" t="s">
        <v>18</v>
      </c>
      <c r="D3" t="s">
        <v>66</v>
      </c>
      <c r="E3" t="s">
        <v>67</v>
      </c>
      <c r="F3" t="s">
        <v>14</v>
      </c>
      <c r="G3" t="s">
        <v>86</v>
      </c>
      <c r="H3" t="s">
        <v>68</v>
      </c>
      <c r="I3">
        <f>VLOOKUP(E3,Benchmarks!$A$2:$B$942,2,FALSE)</f>
        <v>8014</v>
      </c>
      <c r="J3">
        <f>VLOOKUP(H3,Benchmarks!$E$2:$F$947,2,FALSE)</f>
        <v>324</v>
      </c>
    </row>
    <row r="4" spans="1:11" x14ac:dyDescent="0.2">
      <c r="A4" t="s">
        <v>102</v>
      </c>
      <c r="B4" t="s">
        <v>103</v>
      </c>
      <c r="C4" t="s">
        <v>43</v>
      </c>
      <c r="D4" t="s">
        <v>104</v>
      </c>
      <c r="E4" t="s">
        <v>105</v>
      </c>
      <c r="F4" t="s">
        <v>30</v>
      </c>
      <c r="G4" t="s">
        <v>106</v>
      </c>
      <c r="H4" t="s">
        <v>107</v>
      </c>
      <c r="I4">
        <f>VLOOKUP(E4,Benchmarks!$A$2:$B$942,2,FALSE)</f>
        <v>4736</v>
      </c>
      <c r="J4">
        <f>VLOOKUP(H4,Benchmarks!$E$2:$F$947,2,FALSE)</f>
        <v>1682</v>
      </c>
    </row>
    <row r="5" spans="1:11" x14ac:dyDescent="0.2">
      <c r="A5" s="6" t="s">
        <v>172</v>
      </c>
      <c r="B5" s="2" t="s">
        <v>161</v>
      </c>
      <c r="C5" s="2" t="s">
        <v>18</v>
      </c>
      <c r="D5" s="2" t="s">
        <v>124</v>
      </c>
      <c r="E5" s="2" t="s">
        <v>125</v>
      </c>
      <c r="F5" s="2" t="s">
        <v>27</v>
      </c>
      <c r="G5" s="2" t="s">
        <v>33</v>
      </c>
      <c r="H5" s="2" t="s">
        <v>126</v>
      </c>
      <c r="I5">
        <f>VLOOKUP(E5,Benchmarks!$A$2:$B$942,2,FALSE)</f>
        <v>9447</v>
      </c>
      <c r="J5">
        <f>VLOOKUP(H5,Benchmarks!$E$2:$F$947,2,FALSE)</f>
        <v>658</v>
      </c>
    </row>
    <row r="6" spans="1:11" ht="25.5" x14ac:dyDescent="0.2">
      <c r="A6" t="s">
        <v>78</v>
      </c>
      <c r="B6" t="s">
        <v>79</v>
      </c>
      <c r="C6" t="s">
        <v>18</v>
      </c>
      <c r="D6" t="s">
        <v>80</v>
      </c>
      <c r="E6" t="s">
        <v>81</v>
      </c>
      <c r="F6" t="s">
        <v>82</v>
      </c>
      <c r="G6" t="s">
        <v>83</v>
      </c>
      <c r="H6" t="s">
        <v>84</v>
      </c>
      <c r="I6">
        <f>VLOOKUP(E6,Benchmarks!$A$2:$B$942,2,FALSE)</f>
        <v>6345</v>
      </c>
      <c r="J6">
        <f>VLOOKUP(H6,Benchmarks!$E$2:$F$947,2,FALSE)</f>
        <v>1097</v>
      </c>
    </row>
    <row r="7" spans="1:11" x14ac:dyDescent="0.2">
      <c r="A7" s="6" t="s">
        <v>164</v>
      </c>
      <c r="B7" s="2" t="s">
        <v>162</v>
      </c>
      <c r="C7" s="2" t="s">
        <v>18</v>
      </c>
      <c r="D7" s="2" t="s">
        <v>124</v>
      </c>
      <c r="E7" s="2" t="s">
        <v>125</v>
      </c>
      <c r="F7" s="2" t="s">
        <v>27</v>
      </c>
      <c r="G7" s="2" t="s">
        <v>147</v>
      </c>
      <c r="H7" s="2" t="s">
        <v>126</v>
      </c>
      <c r="I7">
        <f>VLOOKUP(E7,Benchmarks!$A$2:$B$942,2,FALSE)</f>
        <v>9447</v>
      </c>
      <c r="J7">
        <f>VLOOKUP(H7,Benchmarks!$E$2:$F$947,2,FALSE)</f>
        <v>658</v>
      </c>
    </row>
    <row r="8" spans="1:11" x14ac:dyDescent="0.2">
      <c r="A8" s="6" t="s">
        <v>164</v>
      </c>
      <c r="B8" s="2" t="s">
        <v>163</v>
      </c>
      <c r="C8" s="2" t="s">
        <v>18</v>
      </c>
      <c r="D8" s="2" t="s">
        <v>124</v>
      </c>
      <c r="E8" s="2" t="s">
        <v>125</v>
      </c>
      <c r="F8" s="2" t="s">
        <v>27</v>
      </c>
      <c r="G8" s="2" t="s">
        <v>147</v>
      </c>
      <c r="H8" s="2" t="s">
        <v>126</v>
      </c>
      <c r="I8">
        <f>VLOOKUP(E8,Benchmarks!$A$2:$B$942,2,FALSE)</f>
        <v>9447</v>
      </c>
      <c r="J8">
        <f>VLOOKUP(H8,Benchmarks!$E$2:$F$947,2,FALSE)</f>
        <v>658</v>
      </c>
    </row>
    <row r="9" spans="1:11" ht="25.5" x14ac:dyDescent="0.2">
      <c r="A9" s="2" t="s">
        <v>160</v>
      </c>
      <c r="B9" t="s">
        <v>87</v>
      </c>
      <c r="C9" t="s">
        <v>18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>
        <f>VLOOKUP(E9,Benchmarks!$A$2:$B$942,2,FALSE)</f>
        <v>21216</v>
      </c>
      <c r="J9">
        <f>VLOOKUP(H9,Benchmarks!$E$2:$F$947,2,FALSE)</f>
        <v>1299</v>
      </c>
    </row>
    <row r="10" spans="1:11" ht="25.5" x14ac:dyDescent="0.2">
      <c r="A10" s="2" t="s">
        <v>160</v>
      </c>
      <c r="B10" s="5" t="s">
        <v>159</v>
      </c>
      <c r="C10" t="s">
        <v>18</v>
      </c>
      <c r="D10" t="s">
        <v>128</v>
      </c>
      <c r="E10" t="s">
        <v>129</v>
      </c>
      <c r="F10" t="s">
        <v>90</v>
      </c>
      <c r="G10" t="s">
        <v>130</v>
      </c>
      <c r="H10" s="4" t="s">
        <v>131</v>
      </c>
      <c r="I10">
        <f>VLOOKUP(E10,Benchmarks!$A$2:$B$942,2,FALSE)</f>
        <v>24596</v>
      </c>
      <c r="J10">
        <f>VLOOKUP(H10,Benchmarks!$E$2:$F$947,2,FALSE)</f>
        <v>2316</v>
      </c>
    </row>
    <row r="11" spans="1:11" x14ac:dyDescent="0.2">
      <c r="A11" s="2" t="s">
        <v>121</v>
      </c>
      <c r="B11" t="s">
        <v>93</v>
      </c>
      <c r="C11" t="s">
        <v>18</v>
      </c>
      <c r="E11" t="s">
        <v>94</v>
      </c>
      <c r="F11" t="s">
        <v>74</v>
      </c>
      <c r="G11" t="s">
        <v>95</v>
      </c>
      <c r="H11" t="s">
        <v>34</v>
      </c>
      <c r="I11">
        <f>VLOOKUP(E11,Benchmarks!$A$2:$B$942,2,FALSE)</f>
        <v>9045</v>
      </c>
      <c r="J11">
        <f>VLOOKUP(H11,Benchmarks!$E$2:$F$947,2,FALSE)</f>
        <v>457</v>
      </c>
    </row>
    <row r="12" spans="1:11" ht="25.5" x14ac:dyDescent="0.2">
      <c r="A12" t="s">
        <v>110</v>
      </c>
      <c r="B12" t="s">
        <v>111</v>
      </c>
      <c r="C12" t="s">
        <v>18</v>
      </c>
      <c r="D12" t="s">
        <v>112</v>
      </c>
      <c r="E12" t="s">
        <v>113</v>
      </c>
      <c r="F12" t="s">
        <v>114</v>
      </c>
      <c r="G12" t="s">
        <v>115</v>
      </c>
      <c r="H12" t="s">
        <v>116</v>
      </c>
      <c r="I12">
        <f>VLOOKUP(E12,Benchmarks!$A$2:$B$942,2,FALSE)</f>
        <v>16874</v>
      </c>
      <c r="J12">
        <f>VLOOKUP(H12,Benchmarks!$E$2:$F$947,2,FALSE)</f>
        <v>33</v>
      </c>
    </row>
    <row r="13" spans="1:11" s="3" customFormat="1" ht="30" x14ac:dyDescent="0.25">
      <c r="A13" s="3" t="s">
        <v>96</v>
      </c>
      <c r="B13" s="3" t="s">
        <v>97</v>
      </c>
      <c r="C13" s="3" t="s">
        <v>43</v>
      </c>
      <c r="D13" s="3" t="s">
        <v>98</v>
      </c>
      <c r="E13" s="3" t="s">
        <v>99</v>
      </c>
      <c r="F13" s="3" t="s">
        <v>74</v>
      </c>
      <c r="G13" s="3" t="s">
        <v>100</v>
      </c>
      <c r="H13" s="3" t="s">
        <v>101</v>
      </c>
      <c r="I13" s="3">
        <f>VLOOKUP(E13,Benchmarks!$A$2:$B$942,2,FALSE)</f>
        <v>2877</v>
      </c>
      <c r="J13" s="3">
        <f>VLOOKUP(H13,Benchmarks!$E$2:$F$947,2,FALSE)</f>
        <v>1070</v>
      </c>
      <c r="K13" s="3" t="s">
        <v>214</v>
      </c>
    </row>
    <row r="14" spans="1:11" x14ac:dyDescent="0.2">
      <c r="A14" s="2" t="s">
        <v>160</v>
      </c>
      <c r="B14" s="2" t="s">
        <v>191</v>
      </c>
      <c r="C14" t="s">
        <v>18</v>
      </c>
      <c r="D14" s="10" t="s">
        <v>193</v>
      </c>
      <c r="E14" s="10" t="s">
        <v>194</v>
      </c>
      <c r="F14" s="2" t="s">
        <v>27</v>
      </c>
      <c r="G14" s="2" t="s">
        <v>147</v>
      </c>
      <c r="H14" s="2" t="s">
        <v>195</v>
      </c>
      <c r="I14">
        <f>VLOOKUP(E14,Benchmarks!$A$2:$B$942,2,FALSE)</f>
        <v>10807</v>
      </c>
      <c r="J14">
        <f>VLOOKUP(H14,Benchmarks!$E$2:$F$947,2,FALSE)</f>
        <v>1198</v>
      </c>
    </row>
    <row r="15" spans="1:11" x14ac:dyDescent="0.2">
      <c r="A15" s="2" t="s">
        <v>215</v>
      </c>
      <c r="B15" s="2" t="s">
        <v>192</v>
      </c>
      <c r="C15" t="s">
        <v>18</v>
      </c>
      <c r="D15" s="10" t="s">
        <v>193</v>
      </c>
      <c r="E15" s="10" t="s">
        <v>194</v>
      </c>
      <c r="F15" s="2" t="s">
        <v>27</v>
      </c>
      <c r="G15" s="2" t="s">
        <v>147</v>
      </c>
      <c r="H15" s="2" t="s">
        <v>195</v>
      </c>
      <c r="I15">
        <f>VLOOKUP(E15,Benchmarks!$A$2:$B$942,2,FALSE)</f>
        <v>10807</v>
      </c>
      <c r="J15">
        <f>VLOOKUP(H15,Benchmarks!$E$2:$F$947,2,FALSE)</f>
        <v>1198</v>
      </c>
    </row>
    <row r="16" spans="1:11" x14ac:dyDescent="0.2">
      <c r="A16" t="s">
        <v>217</v>
      </c>
      <c r="B16" t="s">
        <v>216</v>
      </c>
      <c r="C16" t="s">
        <v>43</v>
      </c>
      <c r="D16" t="s">
        <v>104</v>
      </c>
      <c r="I16" t="e">
        <f>VLOOKUP(E16,Benchmarks!$A$2:$B$942,2,FALSE)</f>
        <v>#N/A</v>
      </c>
      <c r="J16" t="e">
        <f>VLOOKUP(H16,Benchmarks!$E$2:$F$947,2,FALSE)</f>
        <v>#N/A</v>
      </c>
    </row>
    <row r="17" spans="9:10" x14ac:dyDescent="0.2">
      <c r="I17" t="e">
        <f>VLOOKUP(E34,Benchmarks!$A$2:$B$942,2,FALSE)</f>
        <v>#N/A</v>
      </c>
      <c r="J17" t="e">
        <f>VLOOKUP(H17,Benchmarks!$E$2:$F$947,2,FALSE)</f>
        <v>#N/A</v>
      </c>
    </row>
    <row r="18" spans="9:10" x14ac:dyDescent="0.2">
      <c r="I18" t="e">
        <f>VLOOKUP(E18,Benchmarks!$A$2:$B$942,2,FALSE)</f>
        <v>#N/A</v>
      </c>
      <c r="J18" t="e">
        <f>VLOOKUP(H18,Benchmarks!$E$2:$F$947,2,FALSE)</f>
        <v>#N/A</v>
      </c>
    </row>
    <row r="19" spans="9:10" x14ac:dyDescent="0.2">
      <c r="I19" t="e">
        <f>VLOOKUP(E19,Benchmarks!$A$2:$B$942,2,FALSE)</f>
        <v>#N/A</v>
      </c>
      <c r="J19" t="e">
        <f>VLOOKUP(H19,Benchmarks!$E$2:$F$947,2,FALSE)</f>
        <v>#N/A</v>
      </c>
    </row>
    <row r="34" spans="1:6" ht="12.75" customHeight="1" x14ac:dyDescent="0.2">
      <c r="A34" s="2" t="s">
        <v>122</v>
      </c>
      <c r="E34" s="2" t="s">
        <v>123</v>
      </c>
      <c r="F34" s="2" t="s">
        <v>27</v>
      </c>
    </row>
  </sheetData>
  <sortState ref="A3:K13">
    <sortCondition ref="B3:B13"/>
  </sortState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F31" sqref="F31"/>
    </sheetView>
  </sheetViews>
  <sheetFormatPr defaultColWidth="17.140625" defaultRowHeight="12.75" customHeight="1" x14ac:dyDescent="0.2"/>
  <cols>
    <col min="1" max="1" width="27.28515625" customWidth="1"/>
    <col min="5" max="5" width="22" customWidth="1"/>
  </cols>
  <sheetData>
    <row r="1" spans="1:21" ht="12.75" customHeight="1" x14ac:dyDescent="0.2">
      <c r="A1" s="1" t="s">
        <v>117</v>
      </c>
      <c r="B1" s="1" t="s">
        <v>118</v>
      </c>
      <c r="C1" s="1" t="s">
        <v>176</v>
      </c>
      <c r="D1" s="1"/>
      <c r="E1" s="1" t="s">
        <v>119</v>
      </c>
      <c r="F1" s="1" t="s">
        <v>120</v>
      </c>
      <c r="G1" s="1" t="s">
        <v>176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2.75" customHeight="1" x14ac:dyDescent="0.2">
      <c r="A2" t="s">
        <v>109</v>
      </c>
      <c r="B2">
        <v>405</v>
      </c>
      <c r="C2">
        <f>COUNTIF(Desktops!$E:$E,Benchmarks!$A2) + COUNTIF(Laptops!$E:$E,Benchmarks!$A2) + COUNTIF(Servers!$E:$E,Benchmarks!$A2)</f>
        <v>0</v>
      </c>
      <c r="E2" t="s">
        <v>108</v>
      </c>
      <c r="F2">
        <v>11</v>
      </c>
      <c r="G2">
        <f>COUNTIF(Desktops!$H:$H,Benchmarks!$E2) + COUNTIF(Laptops!$H:$H,Benchmarks!$E2) + COUNTIF(Servers!$H:$H,Benchmarks!$E2)</f>
        <v>0</v>
      </c>
    </row>
    <row r="3" spans="1:21" ht="12.75" customHeight="1" x14ac:dyDescent="0.2">
      <c r="A3" t="s">
        <v>73</v>
      </c>
      <c r="B3">
        <v>1755</v>
      </c>
      <c r="C3">
        <f>COUNTIF(Desktops!$E:$E,Benchmarks!$A3) + COUNTIF(Laptops!$E:$E,Benchmarks!$A3) + COUNTIF(Servers!$E:$E,Benchmarks!$A3)</f>
        <v>1</v>
      </c>
      <c r="E3" t="s">
        <v>116</v>
      </c>
      <c r="F3">
        <v>33</v>
      </c>
      <c r="G3">
        <f>COUNTIF(Desktops!$H:$H,Benchmarks!$E3) + COUNTIF(Laptops!$H:$H,Benchmarks!$E3) + COUNTIF(Servers!$H:$H,Benchmarks!$E3)</f>
        <v>1</v>
      </c>
    </row>
    <row r="4" spans="1:21" ht="12.75" customHeight="1" x14ac:dyDescent="0.2">
      <c r="A4" t="s">
        <v>20</v>
      </c>
      <c r="B4">
        <v>2874</v>
      </c>
      <c r="C4">
        <f>COUNTIF(Desktops!$E:$E,Benchmarks!$A4) + COUNTIF(Laptops!$E:$E,Benchmarks!$A4) + COUNTIF(Servers!$E:$E,Benchmarks!$A4)</f>
        <v>1</v>
      </c>
      <c r="E4" t="s">
        <v>50</v>
      </c>
      <c r="F4">
        <v>96</v>
      </c>
      <c r="G4">
        <f>COUNTIF(Desktops!$H:$H,Benchmarks!$E4) + COUNTIF(Laptops!$H:$H,Benchmarks!$E4) + COUNTIF(Servers!$H:$H,Benchmarks!$E4)</f>
        <v>0</v>
      </c>
    </row>
    <row r="5" spans="1:21" ht="12.75" customHeight="1" x14ac:dyDescent="0.2">
      <c r="A5" t="s">
        <v>99</v>
      </c>
      <c r="B5">
        <v>2877</v>
      </c>
      <c r="C5">
        <f>COUNTIF(Desktops!$E:$E,Benchmarks!$A5) + COUNTIF(Laptops!$E:$E,Benchmarks!$A5) + COUNTIF(Servers!$E:$E,Benchmarks!$A5)</f>
        <v>1</v>
      </c>
      <c r="E5" t="s">
        <v>76</v>
      </c>
      <c r="F5">
        <v>100</v>
      </c>
      <c r="G5">
        <f>COUNTIF(Desktops!$H:$H,Benchmarks!$E5) + COUNTIF(Laptops!$H:$H,Benchmarks!$E5) + COUNTIF(Servers!$H:$H,Benchmarks!$E5)</f>
        <v>1</v>
      </c>
    </row>
    <row r="6" spans="1:21" ht="12.75" customHeight="1" x14ac:dyDescent="0.2">
      <c r="A6" t="s">
        <v>133</v>
      </c>
      <c r="B6">
        <v>3062</v>
      </c>
      <c r="C6">
        <f>COUNTIF(Desktops!$E:$E,Benchmarks!$A6) + COUNTIF(Laptops!$E:$E,Benchmarks!$A6) + COUNTIF(Servers!$E:$E,Benchmarks!$A6)</f>
        <v>1</v>
      </c>
      <c r="E6" s="2" t="s">
        <v>170</v>
      </c>
      <c r="F6">
        <v>102</v>
      </c>
      <c r="G6">
        <f>COUNTIF(Desktops!$H:$H,Benchmarks!$E6) + COUNTIF(Laptops!$H:$H,Benchmarks!$E6) + COUNTIF(Servers!$H:$H,Benchmarks!$E6)</f>
        <v>1</v>
      </c>
    </row>
    <row r="7" spans="1:21" ht="12.75" customHeight="1" x14ac:dyDescent="0.2">
      <c r="A7" t="s">
        <v>13</v>
      </c>
      <c r="B7">
        <v>3927</v>
      </c>
      <c r="C7">
        <f>COUNTIF(Desktops!$E:$E,Benchmarks!$A7) + COUNTIF(Laptops!$E:$E,Benchmarks!$A7) + COUNTIF(Servers!$E:$E,Benchmarks!$A7)</f>
        <v>1</v>
      </c>
      <c r="E7" t="s">
        <v>68</v>
      </c>
      <c r="F7">
        <v>324</v>
      </c>
      <c r="G7">
        <f>COUNTIF(Desktops!$H:$H,Benchmarks!$E7) + COUNTIF(Laptops!$H:$H,Benchmarks!$E7) + COUNTIF(Servers!$H:$H,Benchmarks!$E7)</f>
        <v>2</v>
      </c>
    </row>
    <row r="8" spans="1:21" ht="12.75" customHeight="1" x14ac:dyDescent="0.2">
      <c r="A8" t="s">
        <v>105</v>
      </c>
      <c r="B8">
        <v>4736</v>
      </c>
      <c r="C8">
        <f>COUNTIF(Desktops!$E:$E,Benchmarks!$A8) + COUNTIF(Laptops!$E:$E,Benchmarks!$A8) + COUNTIF(Servers!$E:$E,Benchmarks!$A8)</f>
        <v>1</v>
      </c>
      <c r="E8" s="2" t="s">
        <v>175</v>
      </c>
      <c r="F8">
        <v>427</v>
      </c>
      <c r="G8">
        <f>COUNTIF(Desktops!$H:$H,Benchmarks!$E8) + COUNTIF(Laptops!$H:$H,Benchmarks!$E8) + COUNTIF(Servers!$H:$H,Benchmarks!$E8)</f>
        <v>1</v>
      </c>
    </row>
    <row r="9" spans="1:21" ht="12.75" customHeight="1" x14ac:dyDescent="0.2">
      <c r="A9" t="s">
        <v>180</v>
      </c>
      <c r="B9">
        <v>5397</v>
      </c>
      <c r="C9">
        <f>COUNTIF(Desktops!$E:$E,Benchmarks!$A24) + COUNTIF(Laptops!$E:$E,Benchmarks!$A24) + COUNTIF(Servers!$E:$E,Benchmarks!$A24)</f>
        <v>4</v>
      </c>
      <c r="E9" t="s">
        <v>34</v>
      </c>
      <c r="F9">
        <v>457</v>
      </c>
      <c r="G9">
        <f>COUNTIF(Desktops!$H:$H,Benchmarks!$E9) + COUNTIF(Laptops!$H:$H,Benchmarks!$E9) + COUNTIF(Servers!$H:$H,Benchmarks!$E9)</f>
        <v>1</v>
      </c>
    </row>
    <row r="10" spans="1:21" ht="12.75" customHeight="1" x14ac:dyDescent="0.2">
      <c r="A10" t="s">
        <v>57</v>
      </c>
      <c r="B10">
        <v>5478</v>
      </c>
      <c r="C10">
        <f>COUNTIF(Desktops!$E:$E,Benchmarks!$A9) + COUNTIF(Laptops!$E:$E,Benchmarks!$A9) + COUNTIF(Servers!$E:$E,Benchmarks!$A9)</f>
        <v>1</v>
      </c>
      <c r="E10" t="s">
        <v>22</v>
      </c>
      <c r="F10">
        <v>498</v>
      </c>
      <c r="G10">
        <f>COUNTIF(Desktops!$H:$H,Benchmarks!$E10) + COUNTIF(Laptops!$H:$H,Benchmarks!$E10) + COUNTIF(Servers!$H:$H,Benchmarks!$E10)</f>
        <v>1</v>
      </c>
    </row>
    <row r="11" spans="1:21" ht="12.75" customHeight="1" x14ac:dyDescent="0.2">
      <c r="A11" t="s">
        <v>38</v>
      </c>
      <c r="B11">
        <v>5679</v>
      </c>
      <c r="C11">
        <f>COUNTIF(Desktops!$E:$E,Benchmarks!$A10) + COUNTIF(Laptops!$E:$E,Benchmarks!$A10) + COUNTIF(Servers!$E:$E,Benchmarks!$A10)</f>
        <v>3</v>
      </c>
      <c r="E11" t="s">
        <v>16</v>
      </c>
      <c r="F11">
        <v>520</v>
      </c>
      <c r="G11">
        <f>COUNTIF(Desktops!$H:$H,Benchmarks!$E11) + COUNTIF(Laptops!$H:$H,Benchmarks!$E11) + COUNTIF(Servers!$H:$H,Benchmarks!$E11)</f>
        <v>1</v>
      </c>
    </row>
    <row r="12" spans="1:21" ht="12.75" customHeight="1" x14ac:dyDescent="0.2">
      <c r="A12" t="s">
        <v>81</v>
      </c>
      <c r="B12">
        <v>6345</v>
      </c>
      <c r="C12">
        <f>COUNTIF(Desktops!$E:$E,Benchmarks!$A11) + COUNTIF(Laptops!$E:$E,Benchmarks!$A11) + COUNTIF(Servers!$E:$E,Benchmarks!$A11)</f>
        <v>1</v>
      </c>
      <c r="E12" t="s">
        <v>134</v>
      </c>
      <c r="F12">
        <v>576</v>
      </c>
      <c r="G12">
        <f>COUNTIF(Desktops!$H:$H,Benchmarks!$E12) + COUNTIF(Laptops!$H:$H,Benchmarks!$E12) + COUNTIF(Servers!$H:$H,Benchmarks!$E12)</f>
        <v>1</v>
      </c>
    </row>
    <row r="13" spans="1:21" ht="12.75" customHeight="1" x14ac:dyDescent="0.2">
      <c r="A13" t="s">
        <v>67</v>
      </c>
      <c r="B13">
        <v>8014</v>
      </c>
      <c r="C13">
        <f>COUNTIF(Desktops!$E:$E,Benchmarks!$A12) + COUNTIF(Laptops!$E:$E,Benchmarks!$A12) + COUNTIF(Servers!$E:$E,Benchmarks!$A12)</f>
        <v>1</v>
      </c>
      <c r="E13" s="2" t="s">
        <v>126</v>
      </c>
      <c r="F13">
        <v>658</v>
      </c>
      <c r="G13">
        <f>COUNTIF(Desktops!$H:$H,Benchmarks!$E13) + COUNTIF(Laptops!$H:$H,Benchmarks!$E13) + COUNTIF(Servers!$H:$H,Benchmarks!$E13)</f>
        <v>3</v>
      </c>
    </row>
    <row r="14" spans="1:21" ht="12.75" customHeight="1" x14ac:dyDescent="0.2">
      <c r="A14" s="5" t="s">
        <v>196</v>
      </c>
      <c r="B14" s="11">
        <v>8141</v>
      </c>
      <c r="C14">
        <f>COUNTIF(Desktops!$E:$E,Benchmarks!$A26) + COUNTIF(Laptops!$E:$E,Benchmarks!$A26) + COUNTIF(Servers!$E:$E,Benchmarks!$A26)</f>
        <v>1</v>
      </c>
      <c r="E14" t="s">
        <v>59</v>
      </c>
      <c r="F14">
        <v>684</v>
      </c>
      <c r="G14">
        <f>COUNTIF(Desktops!$H:$H,Benchmarks!$E14) + COUNTIF(Laptops!$H:$H,Benchmarks!$E14) + COUNTIF(Servers!$H:$H,Benchmarks!$E14)</f>
        <v>3</v>
      </c>
    </row>
    <row r="15" spans="1:21" ht="12.75" customHeight="1" x14ac:dyDescent="0.2">
      <c r="A15" s="8" t="s">
        <v>173</v>
      </c>
      <c r="B15">
        <v>8657</v>
      </c>
      <c r="C15">
        <f>COUNTIF(Desktops!$E:$E,Benchmarks!$A13) + COUNTIF(Laptops!$E:$E,Benchmarks!$A13) + COUNTIF(Servers!$E:$E,Benchmarks!$A13)</f>
        <v>2</v>
      </c>
      <c r="E15" t="s">
        <v>29</v>
      </c>
      <c r="F15">
        <v>987</v>
      </c>
      <c r="G15">
        <f>COUNTIF(Desktops!$H:$H,Benchmarks!$E15) + COUNTIF(Laptops!$H:$H,Benchmarks!$E15) + COUNTIF(Servers!$H:$H,Benchmarks!$E15)</f>
        <v>5</v>
      </c>
    </row>
    <row r="16" spans="1:21" ht="12.75" customHeight="1" x14ac:dyDescent="0.2">
      <c r="A16" s="2" t="s">
        <v>139</v>
      </c>
      <c r="B16">
        <v>8765</v>
      </c>
      <c r="C16">
        <f>COUNTIF(Desktops!$E:$E,Benchmarks!$A14) + COUNTIF(Laptops!$E:$E,Benchmarks!$A14) + COUNTIF(Servers!$E:$E,Benchmarks!$A14)</f>
        <v>2</v>
      </c>
      <c r="E16" s="8" t="s">
        <v>174</v>
      </c>
      <c r="F16">
        <v>991</v>
      </c>
      <c r="G16">
        <f>COUNTIF(Desktops!$H:$H,Benchmarks!$E16) + COUNTIF(Laptops!$H:$H,Benchmarks!$E16) + COUNTIF(Servers!$H:$H,Benchmarks!$E16)</f>
        <v>1</v>
      </c>
    </row>
    <row r="17" spans="1:7" ht="12.75" customHeight="1" x14ac:dyDescent="0.2">
      <c r="A17" t="s">
        <v>94</v>
      </c>
      <c r="B17">
        <v>9045</v>
      </c>
      <c r="C17">
        <f>COUNTIF(Desktops!$E:$E,Benchmarks!$A15) + COUNTIF(Laptops!$E:$E,Benchmarks!$A15) + COUNTIF(Servers!$E:$E,Benchmarks!$A15)</f>
        <v>1</v>
      </c>
      <c r="E17" t="s">
        <v>140</v>
      </c>
      <c r="F17">
        <v>1007</v>
      </c>
      <c r="G17">
        <f>COUNTIF(Desktops!$H:$H,Benchmarks!$E17) + COUNTIF(Laptops!$H:$H,Benchmarks!$E17) + COUNTIF(Servers!$H:$H,Benchmarks!$E17)</f>
        <v>3</v>
      </c>
    </row>
    <row r="18" spans="1:7" ht="12.75" customHeight="1" x14ac:dyDescent="0.2">
      <c r="A18" t="s">
        <v>26</v>
      </c>
      <c r="B18">
        <v>9419</v>
      </c>
      <c r="C18">
        <f>COUNTIF(Desktops!$E:$E,Benchmarks!$A16) + COUNTIF(Laptops!$E:$E,Benchmarks!$A16) + COUNTIF(Servers!$E:$E,Benchmarks!$A16)</f>
        <v>1</v>
      </c>
      <c r="E18" t="s">
        <v>101</v>
      </c>
      <c r="F18">
        <v>1070</v>
      </c>
      <c r="G18">
        <f>COUNTIF(Desktops!$H:$H,Benchmarks!$E18) + COUNTIF(Laptops!$H:$H,Benchmarks!$E18) + COUNTIF(Servers!$H:$H,Benchmarks!$E18)</f>
        <v>1</v>
      </c>
    </row>
    <row r="19" spans="1:7" ht="12.75" customHeight="1" x14ac:dyDescent="0.2">
      <c r="A19" s="2" t="s">
        <v>125</v>
      </c>
      <c r="B19">
        <v>9447</v>
      </c>
      <c r="C19">
        <f>COUNTIF(Desktops!$E:$E,Benchmarks!$A17) + COUNTIF(Laptops!$E:$E,Benchmarks!$A17) + COUNTIF(Servers!$E:$E,Benchmarks!$A17)</f>
        <v>1</v>
      </c>
      <c r="E19" t="s">
        <v>84</v>
      </c>
      <c r="F19">
        <v>1097</v>
      </c>
      <c r="G19">
        <f>COUNTIF(Desktops!$H:$H,Benchmarks!$E19) + COUNTIF(Laptops!$H:$H,Benchmarks!$E19) + COUNTIF(Servers!$H:$H,Benchmarks!$E19)</f>
        <v>1</v>
      </c>
    </row>
    <row r="20" spans="1:7" ht="12.75" customHeight="1" x14ac:dyDescent="0.2">
      <c r="A20" s="5" t="s">
        <v>146</v>
      </c>
      <c r="B20">
        <v>9995</v>
      </c>
      <c r="C20">
        <f>COUNTIF(Desktops!$E:$E,Benchmarks!$A18) + COUNTIF(Laptops!$E:$E,Benchmarks!$A18) + COUNTIF(Servers!$E:$E,Benchmarks!$A18)</f>
        <v>4</v>
      </c>
      <c r="E20" s="2" t="s">
        <v>199</v>
      </c>
      <c r="F20">
        <v>1166</v>
      </c>
      <c r="G20">
        <f>COUNTIF(Desktops!$H:$H,Benchmarks!$E28) + COUNTIF(Laptops!$H:$H,Benchmarks!$E28) + COUNTIF(Servers!$H:$H,Benchmarks!$E28)</f>
        <v>2</v>
      </c>
    </row>
    <row r="21" spans="1:7" ht="12.75" customHeight="1" x14ac:dyDescent="0.2">
      <c r="A21" s="5" t="s">
        <v>153</v>
      </c>
      <c r="B21">
        <v>10039</v>
      </c>
      <c r="C21">
        <f>COUNTIF(Desktops!$E:$E,Benchmarks!$A19) + COUNTIF(Laptops!$E:$E,Benchmarks!$A19) + COUNTIF(Servers!$E:$E,Benchmarks!$A19)</f>
        <v>3</v>
      </c>
      <c r="E21" s="2" t="s">
        <v>195</v>
      </c>
      <c r="F21" s="4">
        <v>1198</v>
      </c>
      <c r="G21">
        <f>COUNTIF(Desktops!$H:$H,Benchmarks!$E26) + COUNTIF(Laptops!$H:$H,Benchmarks!$E26) + COUNTIF(Servers!$H:$H,Benchmarks!$E26)</f>
        <v>2</v>
      </c>
    </row>
    <row r="22" spans="1:7" ht="12.75" customHeight="1" x14ac:dyDescent="0.2">
      <c r="A22" t="s">
        <v>45</v>
      </c>
      <c r="B22">
        <v>10270</v>
      </c>
      <c r="C22">
        <f>COUNTIF(Desktops!$E:$E,Benchmarks!$A20) + COUNTIF(Laptops!$E:$E,Benchmarks!$A20) + COUNTIF(Servers!$E:$E,Benchmarks!$A20)</f>
        <v>5</v>
      </c>
      <c r="E22" t="s">
        <v>47</v>
      </c>
      <c r="F22">
        <v>1298</v>
      </c>
      <c r="G22">
        <f>COUNTIF(Desktops!$H:$H,Benchmarks!$E20) + COUNTIF(Laptops!$H:$H,Benchmarks!$E20) + COUNTIF(Servers!$H:$H,Benchmarks!$E20)</f>
        <v>2</v>
      </c>
    </row>
    <row r="23" spans="1:7" ht="12.75" customHeight="1" x14ac:dyDescent="0.2">
      <c r="A23" s="10" t="s">
        <v>194</v>
      </c>
      <c r="B23" s="11">
        <v>10807</v>
      </c>
      <c r="C23">
        <f>COUNTIF(Desktops!$E:$E,Benchmarks!$A25) + COUNTIF(Laptops!$E:$E,Benchmarks!$A25) + COUNTIF(Servers!$E:$E,Benchmarks!$A25)</f>
        <v>1</v>
      </c>
      <c r="E23" t="s">
        <v>92</v>
      </c>
      <c r="F23">
        <v>1299</v>
      </c>
      <c r="G23">
        <f>COUNTIF(Desktops!$H:$H,Benchmarks!$E21) + COUNTIF(Laptops!$H:$H,Benchmarks!$E21) + COUNTIF(Servers!$H:$H,Benchmarks!$E21)</f>
        <v>2</v>
      </c>
    </row>
    <row r="24" spans="1:7" ht="12.75" customHeight="1" thickBot="1" x14ac:dyDescent="0.25">
      <c r="A24" s="5" t="s">
        <v>197</v>
      </c>
      <c r="B24">
        <v>10808</v>
      </c>
      <c r="C24">
        <f>COUNTIF(Desktops!$E:$E,Benchmarks!$A27) + COUNTIF(Laptops!$E:$E,Benchmarks!$A27) + COUNTIF(Servers!$E:$E,Benchmarks!$A27)</f>
        <v>1</v>
      </c>
      <c r="E24" s="2" t="s">
        <v>148</v>
      </c>
      <c r="F24">
        <v>1409</v>
      </c>
      <c r="G24">
        <f>COUNTIF(Desktops!$H:$H,Benchmarks!$E22) + COUNTIF(Laptops!$H:$H,Benchmarks!$E22) + COUNTIF(Servers!$H:$H,Benchmarks!$E22)</f>
        <v>1</v>
      </c>
    </row>
    <row r="25" spans="1:7" ht="12.75" customHeight="1" thickBot="1" x14ac:dyDescent="0.25">
      <c r="A25" t="s">
        <v>113</v>
      </c>
      <c r="B25" s="12">
        <v>16874</v>
      </c>
      <c r="C25">
        <f>COUNTIF(Desktops!$E:$E,Benchmarks!$A21) + COUNTIF(Laptops!$E:$E,Benchmarks!$A21) + COUNTIF(Servers!$E:$E,Benchmarks!$A21)</f>
        <v>2</v>
      </c>
      <c r="E25" t="s">
        <v>107</v>
      </c>
      <c r="F25">
        <v>1682</v>
      </c>
      <c r="G25">
        <f>COUNTIF(Desktops!$H:$H,Benchmarks!$E23) + COUNTIF(Laptops!$H:$H,Benchmarks!$E23) + COUNTIF(Servers!$H:$H,Benchmarks!$E23)</f>
        <v>1</v>
      </c>
    </row>
    <row r="26" spans="1:7" ht="12.75" customHeight="1" thickBot="1" x14ac:dyDescent="0.25">
      <c r="A26" s="2" t="s">
        <v>201</v>
      </c>
      <c r="B26" s="14">
        <v>18083</v>
      </c>
      <c r="C26">
        <f>COUNTIF(Desktops!$E:$E,Benchmarks!$A28) + COUNTIF(Laptops!$E:$E,Benchmarks!$A28) + COUNTIF(Servers!$E:$E,Benchmarks!$A28)</f>
        <v>1</v>
      </c>
      <c r="E26" s="2" t="s">
        <v>188</v>
      </c>
      <c r="F26" s="11">
        <v>2064</v>
      </c>
      <c r="G26">
        <f>COUNTIF(Desktops!$H:$H,Benchmarks!$E27) + COUNTIF(Laptops!$H:$H,Benchmarks!$E27) + COUNTIF(Servers!$H:$H,Benchmarks!$E27)</f>
        <v>1</v>
      </c>
    </row>
    <row r="27" spans="1:7" ht="12.75" customHeight="1" thickBot="1" x14ac:dyDescent="0.25">
      <c r="A27" t="s">
        <v>89</v>
      </c>
      <c r="B27" s="13">
        <v>21216</v>
      </c>
      <c r="C27">
        <f>COUNTIF(Desktops!$E:$E,Benchmarks!$A22) + COUNTIF(Laptops!$E:$E,Benchmarks!$A22) + COUNTIF(Servers!$E:$E,Benchmarks!$A22)</f>
        <v>1</v>
      </c>
      <c r="E27" s="4" t="s">
        <v>131</v>
      </c>
      <c r="F27" s="12">
        <v>2316</v>
      </c>
      <c r="G27">
        <f>COUNTIF(Desktops!$H:$H,Benchmarks!$E24) + COUNTIF(Laptops!$H:$H,Benchmarks!$E24) + COUNTIF(Servers!$H:$H,Benchmarks!$E24)</f>
        <v>3</v>
      </c>
    </row>
    <row r="28" spans="1:7" ht="12.75" customHeight="1" x14ac:dyDescent="0.2">
      <c r="A28" t="s">
        <v>129</v>
      </c>
      <c r="B28" s="13">
        <v>24596</v>
      </c>
      <c r="C28">
        <f>COUNTIF(Desktops!$E:$E,Benchmarks!$A23) + COUNTIF(Laptops!$E:$E,Benchmarks!$A23) + COUNTIF(Servers!$E:$E,Benchmarks!$A23)</f>
        <v>2</v>
      </c>
      <c r="E28" s="2" t="s">
        <v>169</v>
      </c>
      <c r="F28" s="13">
        <v>3060</v>
      </c>
      <c r="G28">
        <f>COUNTIF(Desktops!$H:$H,Benchmarks!$E25) + COUNTIF(Laptops!$H:$H,Benchmarks!$E25) + COUNTIF(Servers!$H:$H,Benchmarks!$E25)</f>
        <v>1</v>
      </c>
    </row>
    <row r="29" spans="1:7" ht="12.75" customHeight="1" x14ac:dyDescent="0.2">
      <c r="C29">
        <f>COUNTIF(Desktops!$E:$E,Benchmarks!$A29) + COUNTIF(Laptops!$E:$E,Benchmarks!$A29) + COUNTIF(Servers!$E:$E,Benchmarks!$A29)</f>
        <v>0</v>
      </c>
      <c r="E29" s="2" t="s">
        <v>207</v>
      </c>
      <c r="F29">
        <v>13733</v>
      </c>
      <c r="G29">
        <f>COUNTIF(Desktops!$H:$H,Benchmarks!$E29) + COUNTIF(Laptops!$H:$H,Benchmarks!$E29) + COUNTIF(Servers!$H:$H,Benchmarks!$E29)</f>
        <v>1</v>
      </c>
    </row>
    <row r="30" spans="1:7" ht="12.75" customHeight="1" x14ac:dyDescent="0.2">
      <c r="C30">
        <f>COUNTIF(Desktops!$E:$E,Benchmarks!$A30) + COUNTIF(Laptops!$E:$E,Benchmarks!$A30) + COUNTIF(Servers!$E:$E,Benchmarks!$A30)</f>
        <v>0</v>
      </c>
      <c r="E30" t="s">
        <v>212</v>
      </c>
      <c r="F30">
        <v>1031</v>
      </c>
      <c r="G30">
        <f>COUNTIF(Desktops!$H:$H,Benchmarks!$E30) + COUNTIF(Laptops!$H:$H,Benchmarks!$E30) + COUNTIF(Servers!$H:$H,Benchmarks!$E30)</f>
        <v>2</v>
      </c>
    </row>
    <row r="31" spans="1:7" ht="12.75" customHeight="1" x14ac:dyDescent="0.2">
      <c r="C31">
        <f>COUNTIF(Desktops!$E:$E,Benchmarks!$A31) + COUNTIF(Laptops!$E:$E,Benchmarks!$A31) + COUNTIF(Servers!$E:$E,Benchmarks!$A31)</f>
        <v>0</v>
      </c>
      <c r="G31">
        <f>COUNTIF(Desktops!$H:$H,Benchmarks!$E31) + COUNTIF(Laptops!$H:$H,Benchmarks!$E31) + COUNTIF(Servers!$H:$H,Benchmarks!$E31)</f>
        <v>0</v>
      </c>
    </row>
  </sheetData>
  <sortState ref="E3:G29">
    <sortCondition ref="F3:F29"/>
  </sortState>
  <conditionalFormatting sqref="B1:B24 B27 B29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5 F28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{3236BDF5-298A-4FA2-82E8-B9A95F4B22A6}</x14:id>
        </ext>
      </extLst>
    </cfRule>
  </conditionalFormatting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{7FE085B0-670C-4141-9EAB-72C13D341AFA}</x14:id>
        </ext>
      </extLst>
    </cfRule>
  </conditionalFormatting>
  <conditionalFormatting sqref="F1:F26 F28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5 B27 B29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7 B29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6BDF5-298A-4FA2-82E8-B9A95F4B2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7FE085B0-670C-4141-9EAB-72C13D341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Desktops</vt:lpstr>
      <vt:lpstr>Laptops</vt:lpstr>
      <vt:lpstr>Servers</vt:lpstr>
      <vt:lpstr>Benchmarks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Nicholas Draper</cp:lastModifiedBy>
  <cp:lastPrinted>2017-08-01T12:50:07Z</cp:lastPrinted>
  <dcterms:created xsi:type="dcterms:W3CDTF">2014-02-18T13:59:53Z</dcterms:created>
  <dcterms:modified xsi:type="dcterms:W3CDTF">2018-09-03T10:10:03Z</dcterms:modified>
</cp:coreProperties>
</file>